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aniela Vargas\Desktop\Excel training\D-Lab_Week 2\"/>
    </mc:Choice>
  </mc:AlternateContent>
  <bookViews>
    <workbookView xWindow="0" yWindow="0" windowWidth="13088" windowHeight="3938"/>
  </bookViews>
  <sheets>
    <sheet name="Instructions" sheetId="7" r:id="rId1"/>
    <sheet name="TF_Database" sheetId="2" r:id="rId2"/>
    <sheet name="Customers" sheetId="9" r:id="rId3"/>
    <sheet name="Ship Modes" sheetId="10" r:id="rId4"/>
  </sheets>
  <externalReferences>
    <externalReference r:id="rId5"/>
    <externalReference r:id="rId6"/>
  </externalReferences>
  <definedNames>
    <definedName name="_a1">#REF!</definedName>
    <definedName name="_xlnm._FilterDatabase" localSheetId="2" hidden="1">Customers!$B$2:$D$2</definedName>
    <definedName name="_xlnm._FilterDatabase" localSheetId="1" hidden="1">TF_Database!$B$5:$R$8256</definedName>
    <definedName name="anscount" hidden="1">1</definedName>
    <definedName name="APT_attributes">#REF!</definedName>
    <definedName name="assumption">'[1]OrdersOverview (Solutions)'!$D$9</definedName>
    <definedName name="categories">#REF!</definedName>
    <definedName name="client_date">#REF!</definedName>
    <definedName name="client_title">#REF!</definedName>
    <definedName name="client_username">#REF!</definedName>
    <definedName name="CMin">#REF!</definedName>
    <definedName name="discount">'[1]OrdersOverview (Solutions)'!$D$7</definedName>
    <definedName name="Esquina">[2]Offset!$B$2</definedName>
    <definedName name="internal_chargecode">#REF!</definedName>
    <definedName name="internal_date">#REF!</definedName>
    <definedName name="internal_hoursbilled">#REF!</definedName>
    <definedName name="internal_title">#REF!</definedName>
    <definedName name="internal_username">#REF!</definedName>
    <definedName name="lowbound">'[1]OrdersOverview (Solutions)'!$D$10</definedName>
    <definedName name="mes">[2]Lookup!$D$17</definedName>
    <definedName name="Número_mes">[2]Lookup!$C$17</definedName>
    <definedName name="Número_producto">[2]Lookup!$C$16</definedName>
    <definedName name="Pago">#REF!</definedName>
    <definedName name="producto">[2]Lookup!$D$16</definedName>
    <definedName name="Referencia_Analistas">#REF!</definedName>
    <definedName name="Tabla_para_lookup">[2]Lookup!$B$2:$G$13</definedName>
    <definedName name="threshold">'[1]OrdersOverview (Solutions)'!$D$8</definedName>
    <definedName name="Utilidad">[2]Names!$B$17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4" i="2" l="1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7" i="2"/>
  <c r="N8" i="2"/>
  <c r="N9" i="2"/>
  <c r="N10" i="2"/>
  <c r="N11" i="2"/>
  <c r="N12" i="2"/>
  <c r="N13" i="2"/>
  <c r="N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6" i="2"/>
  <c r="H3" i="2"/>
  <c r="H2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6" i="2"/>
  <c r="O7" i="2"/>
  <c r="Q7" i="2" s="1"/>
  <c r="O8" i="2"/>
  <c r="Q8" i="2" s="1"/>
  <c r="O9" i="2"/>
  <c r="Q9" i="2" s="1"/>
  <c r="O10" i="2"/>
  <c r="Q10" i="2" s="1"/>
  <c r="O11" i="2"/>
  <c r="Q11" i="2" s="1"/>
  <c r="O12" i="2"/>
  <c r="Q12" i="2" s="1"/>
  <c r="O13" i="2"/>
  <c r="Q13" i="2" s="1"/>
  <c r="O14" i="2"/>
  <c r="Q14" i="2" s="1"/>
  <c r="O15" i="2"/>
  <c r="Q15" i="2" s="1"/>
  <c r="O16" i="2"/>
  <c r="Q16" i="2" s="1"/>
  <c r="O17" i="2"/>
  <c r="Q17" i="2" s="1"/>
  <c r="O18" i="2"/>
  <c r="Q18" i="2" s="1"/>
  <c r="O19" i="2"/>
  <c r="Q19" i="2" s="1"/>
  <c r="O20" i="2"/>
  <c r="Q20" i="2" s="1"/>
  <c r="O21" i="2"/>
  <c r="Q21" i="2" s="1"/>
  <c r="O22" i="2"/>
  <c r="Q22" i="2" s="1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O62" i="2"/>
  <c r="Q62" i="2" s="1"/>
  <c r="O63" i="2"/>
  <c r="Q63" i="2" s="1"/>
  <c r="O64" i="2"/>
  <c r="Q64" i="2" s="1"/>
  <c r="O65" i="2"/>
  <c r="Q65" i="2" s="1"/>
  <c r="O66" i="2"/>
  <c r="Q66" i="2" s="1"/>
  <c r="O67" i="2"/>
  <c r="Q67" i="2" s="1"/>
  <c r="O68" i="2"/>
  <c r="Q68" i="2" s="1"/>
  <c r="O69" i="2"/>
  <c r="Q69" i="2" s="1"/>
  <c r="O70" i="2"/>
  <c r="Q70" i="2" s="1"/>
  <c r="O71" i="2"/>
  <c r="Q71" i="2" s="1"/>
  <c r="O72" i="2"/>
  <c r="Q72" i="2" s="1"/>
  <c r="O73" i="2"/>
  <c r="Q73" i="2" s="1"/>
  <c r="O74" i="2"/>
  <c r="Q74" i="2" s="1"/>
  <c r="O75" i="2"/>
  <c r="Q75" i="2" s="1"/>
  <c r="O76" i="2"/>
  <c r="Q76" i="2" s="1"/>
  <c r="O77" i="2"/>
  <c r="Q77" i="2" s="1"/>
  <c r="O78" i="2"/>
  <c r="Q78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86" i="2"/>
  <c r="Q86" i="2" s="1"/>
  <c r="O87" i="2"/>
  <c r="Q87" i="2" s="1"/>
  <c r="O88" i="2"/>
  <c r="Q88" i="2" s="1"/>
  <c r="O89" i="2"/>
  <c r="Q89" i="2" s="1"/>
  <c r="O90" i="2"/>
  <c r="Q90" i="2" s="1"/>
  <c r="O91" i="2"/>
  <c r="Q91" i="2" s="1"/>
  <c r="O92" i="2"/>
  <c r="Q92" i="2" s="1"/>
  <c r="O93" i="2"/>
  <c r="Q93" i="2" s="1"/>
  <c r="O94" i="2"/>
  <c r="Q94" i="2" s="1"/>
  <c r="O95" i="2"/>
  <c r="Q95" i="2" s="1"/>
  <c r="O96" i="2"/>
  <c r="Q96" i="2" s="1"/>
  <c r="O97" i="2"/>
  <c r="Q97" i="2" s="1"/>
  <c r="O98" i="2"/>
  <c r="Q98" i="2" s="1"/>
  <c r="O99" i="2"/>
  <c r="Q99" i="2" s="1"/>
  <c r="O100" i="2"/>
  <c r="Q100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16" i="2"/>
  <c r="Q116" i="2" s="1"/>
  <c r="O117" i="2"/>
  <c r="Q117" i="2" s="1"/>
  <c r="O118" i="2"/>
  <c r="Q118" i="2" s="1"/>
  <c r="O119" i="2"/>
  <c r="Q119" i="2" s="1"/>
  <c r="O120" i="2"/>
  <c r="Q120" i="2" s="1"/>
  <c r="O121" i="2"/>
  <c r="Q121" i="2" s="1"/>
  <c r="O122" i="2"/>
  <c r="Q122" i="2" s="1"/>
  <c r="O123" i="2"/>
  <c r="Q123" i="2" s="1"/>
  <c r="O124" i="2"/>
  <c r="Q124" i="2" s="1"/>
  <c r="O125" i="2"/>
  <c r="Q125" i="2" s="1"/>
  <c r="O126" i="2"/>
  <c r="Q126" i="2" s="1"/>
  <c r="O127" i="2"/>
  <c r="Q127" i="2" s="1"/>
  <c r="O128" i="2"/>
  <c r="Q128" i="2" s="1"/>
  <c r="O129" i="2"/>
  <c r="Q129" i="2" s="1"/>
  <c r="O130" i="2"/>
  <c r="Q130" i="2" s="1"/>
  <c r="O131" i="2"/>
  <c r="Q131" i="2" s="1"/>
  <c r="O132" i="2"/>
  <c r="Q132" i="2" s="1"/>
  <c r="O133" i="2"/>
  <c r="Q133" i="2" s="1"/>
  <c r="O134" i="2"/>
  <c r="Q134" i="2" s="1"/>
  <c r="O135" i="2"/>
  <c r="Q135" i="2" s="1"/>
  <c r="O136" i="2"/>
  <c r="Q136" i="2" s="1"/>
  <c r="O137" i="2"/>
  <c r="Q137" i="2" s="1"/>
  <c r="O138" i="2"/>
  <c r="Q138" i="2" s="1"/>
  <c r="O139" i="2"/>
  <c r="Q139" i="2" s="1"/>
  <c r="O140" i="2"/>
  <c r="Q140" i="2" s="1"/>
  <c r="O141" i="2"/>
  <c r="Q141" i="2" s="1"/>
  <c r="O142" i="2"/>
  <c r="Q142" i="2" s="1"/>
  <c r="O143" i="2"/>
  <c r="Q143" i="2" s="1"/>
  <c r="O144" i="2"/>
  <c r="Q144" i="2" s="1"/>
  <c r="O145" i="2"/>
  <c r="Q145" i="2" s="1"/>
  <c r="O146" i="2"/>
  <c r="Q146" i="2" s="1"/>
  <c r="O147" i="2"/>
  <c r="Q147" i="2" s="1"/>
  <c r="O148" i="2"/>
  <c r="Q148" i="2" s="1"/>
  <c r="O149" i="2"/>
  <c r="Q149" i="2" s="1"/>
  <c r="O150" i="2"/>
  <c r="Q150" i="2" s="1"/>
  <c r="O151" i="2"/>
  <c r="Q151" i="2" s="1"/>
  <c r="O152" i="2"/>
  <c r="Q152" i="2" s="1"/>
  <c r="O153" i="2"/>
  <c r="Q153" i="2" s="1"/>
  <c r="O154" i="2"/>
  <c r="Q154" i="2" s="1"/>
  <c r="O155" i="2"/>
  <c r="Q155" i="2" s="1"/>
  <c r="O156" i="2"/>
  <c r="Q156" i="2" s="1"/>
  <c r="O157" i="2"/>
  <c r="Q157" i="2" s="1"/>
  <c r="O158" i="2"/>
  <c r="Q158" i="2" s="1"/>
  <c r="O159" i="2"/>
  <c r="Q159" i="2" s="1"/>
  <c r="O160" i="2"/>
  <c r="Q160" i="2" s="1"/>
  <c r="O161" i="2"/>
  <c r="Q161" i="2" s="1"/>
  <c r="O162" i="2"/>
  <c r="Q162" i="2" s="1"/>
  <c r="O163" i="2"/>
  <c r="Q163" i="2" s="1"/>
  <c r="O164" i="2"/>
  <c r="Q164" i="2" s="1"/>
  <c r="O165" i="2"/>
  <c r="Q165" i="2" s="1"/>
  <c r="O166" i="2"/>
  <c r="Q166" i="2" s="1"/>
  <c r="O167" i="2"/>
  <c r="Q167" i="2" s="1"/>
  <c r="O168" i="2"/>
  <c r="Q168" i="2" s="1"/>
  <c r="O169" i="2"/>
  <c r="Q169" i="2" s="1"/>
  <c r="O170" i="2"/>
  <c r="Q170" i="2" s="1"/>
  <c r="O171" i="2"/>
  <c r="Q171" i="2" s="1"/>
  <c r="O172" i="2"/>
  <c r="Q172" i="2" s="1"/>
  <c r="O173" i="2"/>
  <c r="Q173" i="2" s="1"/>
  <c r="O174" i="2"/>
  <c r="Q174" i="2" s="1"/>
  <c r="O175" i="2"/>
  <c r="Q175" i="2" s="1"/>
  <c r="O176" i="2"/>
  <c r="Q176" i="2" s="1"/>
  <c r="O177" i="2"/>
  <c r="Q177" i="2" s="1"/>
  <c r="O178" i="2"/>
  <c r="Q178" i="2" s="1"/>
  <c r="O179" i="2"/>
  <c r="Q179" i="2" s="1"/>
  <c r="O180" i="2"/>
  <c r="Q180" i="2" s="1"/>
  <c r="O181" i="2"/>
  <c r="Q181" i="2" s="1"/>
  <c r="O182" i="2"/>
  <c r="Q182" i="2" s="1"/>
  <c r="O183" i="2"/>
  <c r="Q183" i="2" s="1"/>
  <c r="O184" i="2"/>
  <c r="Q184" i="2" s="1"/>
  <c r="O185" i="2"/>
  <c r="Q185" i="2" s="1"/>
  <c r="O186" i="2"/>
  <c r="Q186" i="2" s="1"/>
  <c r="O187" i="2"/>
  <c r="Q187" i="2" s="1"/>
  <c r="O188" i="2"/>
  <c r="Q188" i="2" s="1"/>
  <c r="O189" i="2"/>
  <c r="Q189" i="2" s="1"/>
  <c r="O190" i="2"/>
  <c r="Q190" i="2" s="1"/>
  <c r="O191" i="2"/>
  <c r="Q191" i="2" s="1"/>
  <c r="O192" i="2"/>
  <c r="Q192" i="2" s="1"/>
  <c r="O193" i="2"/>
  <c r="Q193" i="2" s="1"/>
  <c r="O194" i="2"/>
  <c r="Q194" i="2" s="1"/>
  <c r="O195" i="2"/>
  <c r="Q195" i="2" s="1"/>
  <c r="O196" i="2"/>
  <c r="Q196" i="2" s="1"/>
  <c r="O197" i="2"/>
  <c r="Q197" i="2" s="1"/>
  <c r="O198" i="2"/>
  <c r="Q198" i="2" s="1"/>
  <c r="O199" i="2"/>
  <c r="Q199" i="2" s="1"/>
  <c r="O200" i="2"/>
  <c r="Q200" i="2" s="1"/>
  <c r="O201" i="2"/>
  <c r="Q201" i="2" s="1"/>
  <c r="O202" i="2"/>
  <c r="Q202" i="2" s="1"/>
  <c r="O203" i="2"/>
  <c r="Q203" i="2" s="1"/>
  <c r="O204" i="2"/>
  <c r="Q204" i="2" s="1"/>
  <c r="O205" i="2"/>
  <c r="Q205" i="2" s="1"/>
  <c r="O206" i="2"/>
  <c r="Q206" i="2" s="1"/>
  <c r="O207" i="2"/>
  <c r="Q207" i="2" s="1"/>
  <c r="O208" i="2"/>
  <c r="Q208" i="2" s="1"/>
  <c r="O209" i="2"/>
  <c r="Q209" i="2" s="1"/>
  <c r="O210" i="2"/>
  <c r="Q210" i="2" s="1"/>
  <c r="O211" i="2"/>
  <c r="Q211" i="2" s="1"/>
  <c r="O212" i="2"/>
  <c r="Q212" i="2" s="1"/>
  <c r="O213" i="2"/>
  <c r="Q213" i="2" s="1"/>
  <c r="O214" i="2"/>
  <c r="Q214" i="2" s="1"/>
  <c r="O215" i="2"/>
  <c r="Q215" i="2" s="1"/>
  <c r="O216" i="2"/>
  <c r="Q216" i="2" s="1"/>
  <c r="O217" i="2"/>
  <c r="Q217" i="2" s="1"/>
  <c r="O218" i="2"/>
  <c r="Q218" i="2" s="1"/>
  <c r="O219" i="2"/>
  <c r="Q219" i="2" s="1"/>
  <c r="O220" i="2"/>
  <c r="Q220" i="2" s="1"/>
  <c r="O221" i="2"/>
  <c r="Q221" i="2" s="1"/>
  <c r="O222" i="2"/>
  <c r="Q222" i="2" s="1"/>
  <c r="O223" i="2"/>
  <c r="Q223" i="2" s="1"/>
  <c r="O224" i="2"/>
  <c r="Q224" i="2" s="1"/>
  <c r="O225" i="2"/>
  <c r="Q225" i="2" s="1"/>
  <c r="O226" i="2"/>
  <c r="Q226" i="2" s="1"/>
  <c r="O227" i="2"/>
  <c r="Q227" i="2" s="1"/>
  <c r="O228" i="2"/>
  <c r="Q228" i="2" s="1"/>
  <c r="O229" i="2"/>
  <c r="Q229" i="2" s="1"/>
  <c r="O230" i="2"/>
  <c r="Q230" i="2" s="1"/>
  <c r="O231" i="2"/>
  <c r="Q231" i="2" s="1"/>
  <c r="O232" i="2"/>
  <c r="Q232" i="2" s="1"/>
  <c r="O233" i="2"/>
  <c r="Q233" i="2" s="1"/>
  <c r="O234" i="2"/>
  <c r="Q234" i="2" s="1"/>
  <c r="O235" i="2"/>
  <c r="Q235" i="2" s="1"/>
  <c r="O236" i="2"/>
  <c r="Q236" i="2" s="1"/>
  <c r="O237" i="2"/>
  <c r="Q237" i="2" s="1"/>
  <c r="O238" i="2"/>
  <c r="Q238" i="2" s="1"/>
  <c r="O239" i="2"/>
  <c r="Q239" i="2" s="1"/>
  <c r="O240" i="2"/>
  <c r="Q240" i="2" s="1"/>
  <c r="O241" i="2"/>
  <c r="Q241" i="2" s="1"/>
  <c r="O242" i="2"/>
  <c r="Q242" i="2" s="1"/>
  <c r="O243" i="2"/>
  <c r="Q243" i="2" s="1"/>
  <c r="O244" i="2"/>
  <c r="Q244" i="2" s="1"/>
  <c r="O245" i="2"/>
  <c r="Q245" i="2" s="1"/>
  <c r="O246" i="2"/>
  <c r="Q246" i="2" s="1"/>
  <c r="O247" i="2"/>
  <c r="Q247" i="2" s="1"/>
  <c r="O248" i="2"/>
  <c r="Q248" i="2" s="1"/>
  <c r="O249" i="2"/>
  <c r="Q249" i="2" s="1"/>
  <c r="O250" i="2"/>
  <c r="Q250" i="2" s="1"/>
  <c r="O251" i="2"/>
  <c r="Q251" i="2" s="1"/>
  <c r="O252" i="2"/>
  <c r="Q252" i="2" s="1"/>
  <c r="O253" i="2"/>
  <c r="Q253" i="2" s="1"/>
  <c r="O254" i="2"/>
  <c r="Q254" i="2" s="1"/>
  <c r="O255" i="2"/>
  <c r="Q255" i="2" s="1"/>
  <c r="O256" i="2"/>
  <c r="Q256" i="2" s="1"/>
  <c r="O257" i="2"/>
  <c r="Q257" i="2" s="1"/>
  <c r="O258" i="2"/>
  <c r="Q258" i="2" s="1"/>
  <c r="O259" i="2"/>
  <c r="Q259" i="2" s="1"/>
  <c r="O260" i="2"/>
  <c r="Q260" i="2" s="1"/>
  <c r="O261" i="2"/>
  <c r="Q261" i="2" s="1"/>
  <c r="O262" i="2"/>
  <c r="Q262" i="2" s="1"/>
  <c r="O263" i="2"/>
  <c r="Q263" i="2" s="1"/>
  <c r="O264" i="2"/>
  <c r="Q264" i="2" s="1"/>
  <c r="O265" i="2"/>
  <c r="Q265" i="2" s="1"/>
  <c r="O266" i="2"/>
  <c r="Q266" i="2" s="1"/>
  <c r="O267" i="2"/>
  <c r="Q267" i="2" s="1"/>
  <c r="O268" i="2"/>
  <c r="Q268" i="2" s="1"/>
  <c r="O269" i="2"/>
  <c r="Q269" i="2" s="1"/>
  <c r="O270" i="2"/>
  <c r="Q270" i="2" s="1"/>
  <c r="O271" i="2"/>
  <c r="Q271" i="2" s="1"/>
  <c r="O272" i="2"/>
  <c r="Q272" i="2" s="1"/>
  <c r="O273" i="2"/>
  <c r="Q273" i="2" s="1"/>
  <c r="O274" i="2"/>
  <c r="Q274" i="2" s="1"/>
  <c r="O275" i="2"/>
  <c r="Q275" i="2" s="1"/>
  <c r="O276" i="2"/>
  <c r="Q276" i="2" s="1"/>
  <c r="O277" i="2"/>
  <c r="Q277" i="2" s="1"/>
  <c r="O278" i="2"/>
  <c r="Q278" i="2" s="1"/>
  <c r="O279" i="2"/>
  <c r="Q279" i="2" s="1"/>
  <c r="O280" i="2"/>
  <c r="Q280" i="2" s="1"/>
  <c r="O281" i="2"/>
  <c r="Q281" i="2" s="1"/>
  <c r="O282" i="2"/>
  <c r="Q282" i="2" s="1"/>
  <c r="O283" i="2"/>
  <c r="Q283" i="2" s="1"/>
  <c r="O284" i="2"/>
  <c r="Q284" i="2" s="1"/>
  <c r="O285" i="2"/>
  <c r="Q285" i="2" s="1"/>
  <c r="O286" i="2"/>
  <c r="Q286" i="2" s="1"/>
  <c r="O287" i="2"/>
  <c r="Q287" i="2" s="1"/>
  <c r="O288" i="2"/>
  <c r="Q288" i="2" s="1"/>
  <c r="O289" i="2"/>
  <c r="Q289" i="2" s="1"/>
  <c r="O290" i="2"/>
  <c r="Q290" i="2" s="1"/>
  <c r="O291" i="2"/>
  <c r="Q291" i="2" s="1"/>
  <c r="O292" i="2"/>
  <c r="Q292" i="2" s="1"/>
  <c r="O293" i="2"/>
  <c r="Q293" i="2" s="1"/>
  <c r="O294" i="2"/>
  <c r="Q294" i="2" s="1"/>
  <c r="O295" i="2"/>
  <c r="Q295" i="2" s="1"/>
  <c r="O296" i="2"/>
  <c r="Q296" i="2" s="1"/>
  <c r="O297" i="2"/>
  <c r="Q297" i="2" s="1"/>
  <c r="O298" i="2"/>
  <c r="Q298" i="2" s="1"/>
  <c r="O299" i="2"/>
  <c r="Q299" i="2" s="1"/>
  <c r="O300" i="2"/>
  <c r="Q300" i="2" s="1"/>
  <c r="O301" i="2"/>
  <c r="Q301" i="2" s="1"/>
  <c r="O302" i="2"/>
  <c r="Q302" i="2" s="1"/>
  <c r="O303" i="2"/>
  <c r="Q303" i="2" s="1"/>
  <c r="O304" i="2"/>
  <c r="Q304" i="2" s="1"/>
  <c r="O305" i="2"/>
  <c r="Q305" i="2" s="1"/>
  <c r="O306" i="2"/>
  <c r="Q306" i="2" s="1"/>
  <c r="O307" i="2"/>
  <c r="Q307" i="2" s="1"/>
  <c r="O308" i="2"/>
  <c r="Q308" i="2" s="1"/>
  <c r="O309" i="2"/>
  <c r="Q309" i="2" s="1"/>
  <c r="O310" i="2"/>
  <c r="Q310" i="2" s="1"/>
  <c r="O311" i="2"/>
  <c r="Q311" i="2" s="1"/>
  <c r="O312" i="2"/>
  <c r="Q312" i="2" s="1"/>
  <c r="O313" i="2"/>
  <c r="Q313" i="2" s="1"/>
  <c r="O314" i="2"/>
  <c r="Q314" i="2" s="1"/>
  <c r="O315" i="2"/>
  <c r="Q315" i="2" s="1"/>
  <c r="O316" i="2"/>
  <c r="Q316" i="2" s="1"/>
  <c r="O317" i="2"/>
  <c r="Q317" i="2" s="1"/>
  <c r="O318" i="2"/>
  <c r="Q318" i="2" s="1"/>
  <c r="O319" i="2"/>
  <c r="Q319" i="2" s="1"/>
  <c r="O320" i="2"/>
  <c r="Q320" i="2" s="1"/>
  <c r="O321" i="2"/>
  <c r="Q321" i="2" s="1"/>
  <c r="O322" i="2"/>
  <c r="Q322" i="2" s="1"/>
  <c r="O323" i="2"/>
  <c r="Q323" i="2" s="1"/>
  <c r="O324" i="2"/>
  <c r="Q324" i="2" s="1"/>
  <c r="O325" i="2"/>
  <c r="Q325" i="2" s="1"/>
  <c r="O326" i="2"/>
  <c r="Q326" i="2" s="1"/>
  <c r="O327" i="2"/>
  <c r="Q327" i="2" s="1"/>
  <c r="O328" i="2"/>
  <c r="Q328" i="2" s="1"/>
  <c r="O329" i="2"/>
  <c r="Q329" i="2" s="1"/>
  <c r="O330" i="2"/>
  <c r="Q330" i="2" s="1"/>
  <c r="O331" i="2"/>
  <c r="Q331" i="2" s="1"/>
  <c r="O332" i="2"/>
  <c r="Q332" i="2" s="1"/>
  <c r="O333" i="2"/>
  <c r="Q333" i="2" s="1"/>
  <c r="O334" i="2"/>
  <c r="Q334" i="2" s="1"/>
  <c r="O335" i="2"/>
  <c r="Q335" i="2" s="1"/>
  <c r="O336" i="2"/>
  <c r="Q336" i="2" s="1"/>
  <c r="O337" i="2"/>
  <c r="Q337" i="2" s="1"/>
  <c r="O338" i="2"/>
  <c r="Q338" i="2" s="1"/>
  <c r="O339" i="2"/>
  <c r="Q339" i="2" s="1"/>
  <c r="O340" i="2"/>
  <c r="Q340" i="2" s="1"/>
  <c r="O341" i="2"/>
  <c r="Q341" i="2" s="1"/>
  <c r="O342" i="2"/>
  <c r="Q342" i="2" s="1"/>
  <c r="O343" i="2"/>
  <c r="Q343" i="2" s="1"/>
  <c r="O344" i="2"/>
  <c r="Q344" i="2" s="1"/>
  <c r="O345" i="2"/>
  <c r="Q345" i="2" s="1"/>
  <c r="O346" i="2"/>
  <c r="Q346" i="2" s="1"/>
  <c r="O347" i="2"/>
  <c r="Q347" i="2" s="1"/>
  <c r="O348" i="2"/>
  <c r="Q348" i="2" s="1"/>
  <c r="O349" i="2"/>
  <c r="Q349" i="2" s="1"/>
  <c r="O350" i="2"/>
  <c r="Q350" i="2" s="1"/>
  <c r="O351" i="2"/>
  <c r="Q351" i="2" s="1"/>
  <c r="O352" i="2"/>
  <c r="Q352" i="2" s="1"/>
  <c r="O353" i="2"/>
  <c r="Q353" i="2" s="1"/>
  <c r="O354" i="2"/>
  <c r="Q354" i="2" s="1"/>
  <c r="O355" i="2"/>
  <c r="Q355" i="2" s="1"/>
  <c r="O356" i="2"/>
  <c r="Q356" i="2" s="1"/>
  <c r="O357" i="2"/>
  <c r="Q357" i="2" s="1"/>
  <c r="O358" i="2"/>
  <c r="Q358" i="2" s="1"/>
  <c r="O359" i="2"/>
  <c r="Q359" i="2" s="1"/>
  <c r="O360" i="2"/>
  <c r="Q360" i="2" s="1"/>
  <c r="O361" i="2"/>
  <c r="Q361" i="2" s="1"/>
  <c r="O362" i="2"/>
  <c r="Q362" i="2" s="1"/>
  <c r="O363" i="2"/>
  <c r="Q363" i="2" s="1"/>
  <c r="O364" i="2"/>
  <c r="Q364" i="2" s="1"/>
  <c r="O365" i="2"/>
  <c r="Q365" i="2" s="1"/>
  <c r="O366" i="2"/>
  <c r="Q366" i="2" s="1"/>
  <c r="O367" i="2"/>
  <c r="Q367" i="2" s="1"/>
  <c r="O368" i="2"/>
  <c r="Q368" i="2" s="1"/>
  <c r="O369" i="2"/>
  <c r="Q369" i="2" s="1"/>
  <c r="O370" i="2"/>
  <c r="Q370" i="2" s="1"/>
  <c r="O371" i="2"/>
  <c r="Q371" i="2" s="1"/>
  <c r="O372" i="2"/>
  <c r="Q372" i="2" s="1"/>
  <c r="O373" i="2"/>
  <c r="Q373" i="2" s="1"/>
  <c r="O374" i="2"/>
  <c r="Q374" i="2" s="1"/>
  <c r="O375" i="2"/>
  <c r="Q375" i="2" s="1"/>
  <c r="O376" i="2"/>
  <c r="Q376" i="2" s="1"/>
  <c r="O377" i="2"/>
  <c r="Q377" i="2" s="1"/>
  <c r="O378" i="2"/>
  <c r="Q378" i="2" s="1"/>
  <c r="O379" i="2"/>
  <c r="Q379" i="2" s="1"/>
  <c r="O380" i="2"/>
  <c r="Q380" i="2" s="1"/>
  <c r="O381" i="2"/>
  <c r="Q381" i="2" s="1"/>
  <c r="O382" i="2"/>
  <c r="Q382" i="2" s="1"/>
  <c r="O383" i="2"/>
  <c r="Q383" i="2" s="1"/>
  <c r="O384" i="2"/>
  <c r="Q384" i="2" s="1"/>
  <c r="O385" i="2"/>
  <c r="Q385" i="2" s="1"/>
  <c r="O386" i="2"/>
  <c r="Q386" i="2" s="1"/>
  <c r="O387" i="2"/>
  <c r="Q387" i="2" s="1"/>
  <c r="O388" i="2"/>
  <c r="Q388" i="2" s="1"/>
  <c r="O389" i="2"/>
  <c r="Q389" i="2" s="1"/>
  <c r="O390" i="2"/>
  <c r="Q390" i="2" s="1"/>
  <c r="O391" i="2"/>
  <c r="Q391" i="2" s="1"/>
  <c r="O392" i="2"/>
  <c r="Q392" i="2" s="1"/>
  <c r="O393" i="2"/>
  <c r="Q393" i="2" s="1"/>
  <c r="O394" i="2"/>
  <c r="Q394" i="2" s="1"/>
  <c r="O395" i="2"/>
  <c r="Q395" i="2" s="1"/>
  <c r="O396" i="2"/>
  <c r="Q396" i="2" s="1"/>
  <c r="O397" i="2"/>
  <c r="Q397" i="2" s="1"/>
  <c r="O398" i="2"/>
  <c r="Q398" i="2" s="1"/>
  <c r="O399" i="2"/>
  <c r="Q399" i="2" s="1"/>
  <c r="O400" i="2"/>
  <c r="Q400" i="2" s="1"/>
  <c r="O401" i="2"/>
  <c r="Q401" i="2" s="1"/>
  <c r="O402" i="2"/>
  <c r="Q402" i="2" s="1"/>
  <c r="O403" i="2"/>
  <c r="Q403" i="2" s="1"/>
  <c r="O404" i="2"/>
  <c r="Q404" i="2" s="1"/>
  <c r="O405" i="2"/>
  <c r="Q405" i="2" s="1"/>
  <c r="O406" i="2"/>
  <c r="Q406" i="2" s="1"/>
  <c r="O407" i="2"/>
  <c r="Q407" i="2" s="1"/>
  <c r="O408" i="2"/>
  <c r="Q408" i="2" s="1"/>
  <c r="O409" i="2"/>
  <c r="Q409" i="2" s="1"/>
  <c r="O410" i="2"/>
  <c r="Q410" i="2" s="1"/>
  <c r="O411" i="2"/>
  <c r="Q411" i="2" s="1"/>
  <c r="O412" i="2"/>
  <c r="Q412" i="2" s="1"/>
  <c r="O413" i="2"/>
  <c r="Q413" i="2" s="1"/>
  <c r="O414" i="2"/>
  <c r="Q414" i="2" s="1"/>
  <c r="O415" i="2"/>
  <c r="Q415" i="2" s="1"/>
  <c r="O416" i="2"/>
  <c r="Q416" i="2" s="1"/>
  <c r="O417" i="2"/>
  <c r="Q417" i="2" s="1"/>
  <c r="O418" i="2"/>
  <c r="Q418" i="2" s="1"/>
  <c r="O419" i="2"/>
  <c r="Q419" i="2" s="1"/>
  <c r="O420" i="2"/>
  <c r="Q420" i="2" s="1"/>
  <c r="O421" i="2"/>
  <c r="Q421" i="2" s="1"/>
  <c r="O422" i="2"/>
  <c r="Q422" i="2" s="1"/>
  <c r="O423" i="2"/>
  <c r="Q423" i="2" s="1"/>
  <c r="O424" i="2"/>
  <c r="Q424" i="2" s="1"/>
  <c r="O425" i="2"/>
  <c r="Q425" i="2" s="1"/>
  <c r="O426" i="2"/>
  <c r="Q426" i="2" s="1"/>
  <c r="O427" i="2"/>
  <c r="Q427" i="2" s="1"/>
  <c r="O428" i="2"/>
  <c r="Q428" i="2" s="1"/>
  <c r="O429" i="2"/>
  <c r="Q429" i="2" s="1"/>
  <c r="O430" i="2"/>
  <c r="Q430" i="2" s="1"/>
  <c r="O431" i="2"/>
  <c r="Q431" i="2" s="1"/>
  <c r="O432" i="2"/>
  <c r="Q432" i="2" s="1"/>
  <c r="O433" i="2"/>
  <c r="Q433" i="2" s="1"/>
  <c r="O434" i="2"/>
  <c r="Q434" i="2" s="1"/>
  <c r="O435" i="2"/>
  <c r="Q435" i="2" s="1"/>
  <c r="O436" i="2"/>
  <c r="Q436" i="2" s="1"/>
  <c r="O437" i="2"/>
  <c r="Q437" i="2" s="1"/>
  <c r="O438" i="2"/>
  <c r="Q438" i="2" s="1"/>
  <c r="O439" i="2"/>
  <c r="Q439" i="2" s="1"/>
  <c r="O440" i="2"/>
  <c r="Q440" i="2" s="1"/>
  <c r="O441" i="2"/>
  <c r="Q441" i="2" s="1"/>
  <c r="O442" i="2"/>
  <c r="Q442" i="2" s="1"/>
  <c r="O443" i="2"/>
  <c r="Q443" i="2" s="1"/>
  <c r="O444" i="2"/>
  <c r="Q444" i="2" s="1"/>
  <c r="O445" i="2"/>
  <c r="Q445" i="2" s="1"/>
  <c r="O446" i="2"/>
  <c r="Q446" i="2" s="1"/>
  <c r="O447" i="2"/>
  <c r="Q447" i="2" s="1"/>
  <c r="O448" i="2"/>
  <c r="Q448" i="2" s="1"/>
  <c r="O449" i="2"/>
  <c r="Q449" i="2" s="1"/>
  <c r="O450" i="2"/>
  <c r="Q450" i="2" s="1"/>
  <c r="O451" i="2"/>
  <c r="Q451" i="2" s="1"/>
  <c r="O452" i="2"/>
  <c r="Q452" i="2" s="1"/>
  <c r="O453" i="2"/>
  <c r="Q453" i="2" s="1"/>
  <c r="O454" i="2"/>
  <c r="Q454" i="2" s="1"/>
  <c r="O455" i="2"/>
  <c r="Q455" i="2" s="1"/>
  <c r="O456" i="2"/>
  <c r="Q456" i="2" s="1"/>
  <c r="O457" i="2"/>
  <c r="Q457" i="2" s="1"/>
  <c r="O458" i="2"/>
  <c r="Q458" i="2" s="1"/>
  <c r="O459" i="2"/>
  <c r="Q459" i="2" s="1"/>
  <c r="O460" i="2"/>
  <c r="Q460" i="2" s="1"/>
  <c r="O461" i="2"/>
  <c r="Q461" i="2" s="1"/>
  <c r="O462" i="2"/>
  <c r="Q462" i="2" s="1"/>
  <c r="O463" i="2"/>
  <c r="Q463" i="2" s="1"/>
  <c r="O464" i="2"/>
  <c r="Q464" i="2" s="1"/>
  <c r="O465" i="2"/>
  <c r="Q465" i="2" s="1"/>
  <c r="O466" i="2"/>
  <c r="Q466" i="2" s="1"/>
  <c r="O467" i="2"/>
  <c r="Q467" i="2" s="1"/>
  <c r="O468" i="2"/>
  <c r="Q468" i="2" s="1"/>
  <c r="O469" i="2"/>
  <c r="Q469" i="2" s="1"/>
  <c r="O470" i="2"/>
  <c r="Q470" i="2" s="1"/>
  <c r="O471" i="2"/>
  <c r="Q471" i="2" s="1"/>
  <c r="O472" i="2"/>
  <c r="Q472" i="2" s="1"/>
  <c r="O473" i="2"/>
  <c r="Q473" i="2" s="1"/>
  <c r="O474" i="2"/>
  <c r="Q474" i="2" s="1"/>
  <c r="O475" i="2"/>
  <c r="Q475" i="2" s="1"/>
  <c r="O476" i="2"/>
  <c r="Q476" i="2" s="1"/>
  <c r="O477" i="2"/>
  <c r="Q477" i="2" s="1"/>
  <c r="O478" i="2"/>
  <c r="Q478" i="2" s="1"/>
  <c r="O479" i="2"/>
  <c r="Q479" i="2" s="1"/>
  <c r="O480" i="2"/>
  <c r="Q480" i="2" s="1"/>
  <c r="O481" i="2"/>
  <c r="Q481" i="2" s="1"/>
  <c r="O482" i="2"/>
  <c r="Q482" i="2" s="1"/>
  <c r="O483" i="2"/>
  <c r="Q483" i="2" s="1"/>
  <c r="O484" i="2"/>
  <c r="Q484" i="2" s="1"/>
  <c r="O485" i="2"/>
  <c r="Q485" i="2" s="1"/>
  <c r="O486" i="2"/>
  <c r="Q486" i="2" s="1"/>
  <c r="O487" i="2"/>
  <c r="Q487" i="2" s="1"/>
  <c r="O488" i="2"/>
  <c r="Q488" i="2" s="1"/>
  <c r="O489" i="2"/>
  <c r="Q489" i="2" s="1"/>
  <c r="O490" i="2"/>
  <c r="Q490" i="2" s="1"/>
  <c r="O491" i="2"/>
  <c r="Q491" i="2" s="1"/>
  <c r="O492" i="2"/>
  <c r="Q492" i="2" s="1"/>
  <c r="O493" i="2"/>
  <c r="Q493" i="2" s="1"/>
  <c r="O494" i="2"/>
  <c r="Q494" i="2" s="1"/>
  <c r="O495" i="2"/>
  <c r="Q495" i="2" s="1"/>
  <c r="O496" i="2"/>
  <c r="Q496" i="2" s="1"/>
  <c r="O497" i="2"/>
  <c r="Q497" i="2" s="1"/>
  <c r="O498" i="2"/>
  <c r="Q498" i="2" s="1"/>
  <c r="O499" i="2"/>
  <c r="Q499" i="2" s="1"/>
  <c r="O500" i="2"/>
  <c r="Q500" i="2" s="1"/>
  <c r="O501" i="2"/>
  <c r="Q501" i="2" s="1"/>
  <c r="O502" i="2"/>
  <c r="Q502" i="2" s="1"/>
  <c r="O503" i="2"/>
  <c r="Q503" i="2" s="1"/>
  <c r="O504" i="2"/>
  <c r="Q504" i="2" s="1"/>
  <c r="O505" i="2"/>
  <c r="Q505" i="2" s="1"/>
  <c r="O506" i="2"/>
  <c r="Q506" i="2" s="1"/>
  <c r="O507" i="2"/>
  <c r="Q507" i="2" s="1"/>
  <c r="O508" i="2"/>
  <c r="Q508" i="2" s="1"/>
  <c r="O509" i="2"/>
  <c r="Q509" i="2" s="1"/>
  <c r="O510" i="2"/>
  <c r="Q510" i="2" s="1"/>
  <c r="O511" i="2"/>
  <c r="Q511" i="2" s="1"/>
  <c r="O512" i="2"/>
  <c r="Q512" i="2" s="1"/>
  <c r="O513" i="2"/>
  <c r="Q513" i="2" s="1"/>
  <c r="O514" i="2"/>
  <c r="Q514" i="2" s="1"/>
  <c r="O515" i="2"/>
  <c r="Q515" i="2" s="1"/>
  <c r="O516" i="2"/>
  <c r="Q516" i="2" s="1"/>
  <c r="O517" i="2"/>
  <c r="Q517" i="2" s="1"/>
  <c r="O518" i="2"/>
  <c r="Q518" i="2" s="1"/>
  <c r="O519" i="2"/>
  <c r="Q519" i="2" s="1"/>
  <c r="O520" i="2"/>
  <c r="Q520" i="2" s="1"/>
  <c r="O521" i="2"/>
  <c r="Q521" i="2" s="1"/>
  <c r="O522" i="2"/>
  <c r="Q522" i="2" s="1"/>
  <c r="O523" i="2"/>
  <c r="Q523" i="2" s="1"/>
  <c r="O524" i="2"/>
  <c r="Q524" i="2" s="1"/>
  <c r="O525" i="2"/>
  <c r="Q525" i="2" s="1"/>
  <c r="O526" i="2"/>
  <c r="Q526" i="2" s="1"/>
  <c r="O527" i="2"/>
  <c r="Q527" i="2" s="1"/>
  <c r="O528" i="2"/>
  <c r="Q528" i="2" s="1"/>
  <c r="O529" i="2"/>
  <c r="Q529" i="2" s="1"/>
  <c r="O530" i="2"/>
  <c r="Q530" i="2" s="1"/>
  <c r="O531" i="2"/>
  <c r="Q531" i="2" s="1"/>
  <c r="O532" i="2"/>
  <c r="Q532" i="2" s="1"/>
  <c r="O533" i="2"/>
  <c r="Q533" i="2" s="1"/>
  <c r="O534" i="2"/>
  <c r="Q534" i="2" s="1"/>
  <c r="O535" i="2"/>
  <c r="Q535" i="2" s="1"/>
  <c r="O536" i="2"/>
  <c r="Q536" i="2" s="1"/>
  <c r="O537" i="2"/>
  <c r="Q537" i="2" s="1"/>
  <c r="O538" i="2"/>
  <c r="Q538" i="2" s="1"/>
  <c r="O539" i="2"/>
  <c r="Q539" i="2" s="1"/>
  <c r="O540" i="2"/>
  <c r="Q540" i="2" s="1"/>
  <c r="O541" i="2"/>
  <c r="Q541" i="2" s="1"/>
  <c r="O542" i="2"/>
  <c r="Q542" i="2" s="1"/>
  <c r="O543" i="2"/>
  <c r="Q543" i="2" s="1"/>
  <c r="O544" i="2"/>
  <c r="Q544" i="2" s="1"/>
  <c r="O545" i="2"/>
  <c r="Q545" i="2" s="1"/>
  <c r="O546" i="2"/>
  <c r="Q546" i="2" s="1"/>
  <c r="O547" i="2"/>
  <c r="Q547" i="2" s="1"/>
  <c r="O548" i="2"/>
  <c r="Q548" i="2" s="1"/>
  <c r="O549" i="2"/>
  <c r="Q549" i="2" s="1"/>
  <c r="O550" i="2"/>
  <c r="Q550" i="2" s="1"/>
  <c r="O551" i="2"/>
  <c r="Q551" i="2" s="1"/>
  <c r="O552" i="2"/>
  <c r="Q552" i="2" s="1"/>
  <c r="O553" i="2"/>
  <c r="Q553" i="2" s="1"/>
  <c r="O554" i="2"/>
  <c r="Q554" i="2" s="1"/>
  <c r="O555" i="2"/>
  <c r="Q555" i="2" s="1"/>
  <c r="O556" i="2"/>
  <c r="Q556" i="2" s="1"/>
  <c r="O557" i="2"/>
  <c r="Q557" i="2" s="1"/>
  <c r="O558" i="2"/>
  <c r="Q558" i="2" s="1"/>
  <c r="O559" i="2"/>
  <c r="Q559" i="2" s="1"/>
  <c r="O560" i="2"/>
  <c r="Q560" i="2" s="1"/>
  <c r="O561" i="2"/>
  <c r="Q561" i="2" s="1"/>
  <c r="O562" i="2"/>
  <c r="Q562" i="2" s="1"/>
  <c r="O563" i="2"/>
  <c r="Q563" i="2" s="1"/>
  <c r="O564" i="2"/>
  <c r="Q564" i="2" s="1"/>
  <c r="O565" i="2"/>
  <c r="Q565" i="2" s="1"/>
  <c r="O566" i="2"/>
  <c r="Q566" i="2" s="1"/>
  <c r="O567" i="2"/>
  <c r="Q567" i="2" s="1"/>
  <c r="O568" i="2"/>
  <c r="Q568" i="2" s="1"/>
  <c r="O569" i="2"/>
  <c r="Q569" i="2" s="1"/>
  <c r="O570" i="2"/>
  <c r="Q570" i="2" s="1"/>
  <c r="O571" i="2"/>
  <c r="Q571" i="2" s="1"/>
  <c r="O572" i="2"/>
  <c r="Q572" i="2" s="1"/>
  <c r="O573" i="2"/>
  <c r="Q573" i="2" s="1"/>
  <c r="O574" i="2"/>
  <c r="Q574" i="2" s="1"/>
  <c r="O575" i="2"/>
  <c r="Q575" i="2" s="1"/>
  <c r="O576" i="2"/>
  <c r="Q576" i="2" s="1"/>
  <c r="O577" i="2"/>
  <c r="Q577" i="2" s="1"/>
  <c r="O578" i="2"/>
  <c r="Q578" i="2" s="1"/>
  <c r="O579" i="2"/>
  <c r="Q579" i="2" s="1"/>
  <c r="O580" i="2"/>
  <c r="Q580" i="2" s="1"/>
  <c r="O581" i="2"/>
  <c r="Q581" i="2" s="1"/>
  <c r="O582" i="2"/>
  <c r="Q582" i="2" s="1"/>
  <c r="O583" i="2"/>
  <c r="Q583" i="2" s="1"/>
  <c r="O584" i="2"/>
  <c r="Q584" i="2" s="1"/>
  <c r="O585" i="2"/>
  <c r="Q585" i="2" s="1"/>
  <c r="O586" i="2"/>
  <c r="Q586" i="2" s="1"/>
  <c r="O587" i="2"/>
  <c r="Q587" i="2" s="1"/>
  <c r="O588" i="2"/>
  <c r="Q588" i="2" s="1"/>
  <c r="O589" i="2"/>
  <c r="Q589" i="2" s="1"/>
  <c r="O590" i="2"/>
  <c r="Q590" i="2" s="1"/>
  <c r="O591" i="2"/>
  <c r="Q591" i="2" s="1"/>
  <c r="O592" i="2"/>
  <c r="Q592" i="2" s="1"/>
  <c r="O593" i="2"/>
  <c r="Q593" i="2" s="1"/>
  <c r="O594" i="2"/>
  <c r="Q594" i="2" s="1"/>
  <c r="O595" i="2"/>
  <c r="Q595" i="2" s="1"/>
  <c r="O596" i="2"/>
  <c r="Q596" i="2" s="1"/>
  <c r="O597" i="2"/>
  <c r="Q597" i="2" s="1"/>
  <c r="O598" i="2"/>
  <c r="Q598" i="2" s="1"/>
  <c r="O599" i="2"/>
  <c r="Q599" i="2" s="1"/>
  <c r="O600" i="2"/>
  <c r="Q600" i="2" s="1"/>
  <c r="O601" i="2"/>
  <c r="Q601" i="2" s="1"/>
  <c r="O602" i="2"/>
  <c r="Q602" i="2" s="1"/>
  <c r="O603" i="2"/>
  <c r="Q603" i="2" s="1"/>
  <c r="O604" i="2"/>
  <c r="Q604" i="2" s="1"/>
  <c r="O605" i="2"/>
  <c r="Q605" i="2" s="1"/>
  <c r="O606" i="2"/>
  <c r="Q606" i="2" s="1"/>
  <c r="O607" i="2"/>
  <c r="Q607" i="2" s="1"/>
  <c r="O608" i="2"/>
  <c r="Q608" i="2" s="1"/>
  <c r="O609" i="2"/>
  <c r="Q609" i="2" s="1"/>
  <c r="O610" i="2"/>
  <c r="Q610" i="2" s="1"/>
  <c r="O611" i="2"/>
  <c r="Q611" i="2" s="1"/>
  <c r="O612" i="2"/>
  <c r="Q612" i="2" s="1"/>
  <c r="O613" i="2"/>
  <c r="Q613" i="2" s="1"/>
  <c r="O614" i="2"/>
  <c r="Q614" i="2" s="1"/>
  <c r="O615" i="2"/>
  <c r="Q615" i="2" s="1"/>
  <c r="O616" i="2"/>
  <c r="Q616" i="2" s="1"/>
  <c r="O617" i="2"/>
  <c r="Q617" i="2" s="1"/>
  <c r="O618" i="2"/>
  <c r="Q618" i="2" s="1"/>
  <c r="O619" i="2"/>
  <c r="Q619" i="2" s="1"/>
  <c r="O620" i="2"/>
  <c r="Q620" i="2" s="1"/>
  <c r="O621" i="2"/>
  <c r="Q621" i="2" s="1"/>
  <c r="O622" i="2"/>
  <c r="Q622" i="2" s="1"/>
  <c r="O623" i="2"/>
  <c r="Q623" i="2" s="1"/>
  <c r="O624" i="2"/>
  <c r="Q624" i="2" s="1"/>
  <c r="O625" i="2"/>
  <c r="Q625" i="2" s="1"/>
  <c r="O626" i="2"/>
  <c r="Q626" i="2" s="1"/>
  <c r="O627" i="2"/>
  <c r="Q627" i="2" s="1"/>
  <c r="O628" i="2"/>
  <c r="Q628" i="2" s="1"/>
  <c r="O629" i="2"/>
  <c r="Q629" i="2" s="1"/>
  <c r="O630" i="2"/>
  <c r="Q630" i="2" s="1"/>
  <c r="O631" i="2"/>
  <c r="Q631" i="2" s="1"/>
  <c r="O632" i="2"/>
  <c r="Q632" i="2" s="1"/>
  <c r="O633" i="2"/>
  <c r="Q633" i="2" s="1"/>
  <c r="O634" i="2"/>
  <c r="Q634" i="2" s="1"/>
  <c r="O635" i="2"/>
  <c r="Q635" i="2" s="1"/>
  <c r="O636" i="2"/>
  <c r="Q636" i="2" s="1"/>
  <c r="O637" i="2"/>
  <c r="Q637" i="2" s="1"/>
  <c r="O638" i="2"/>
  <c r="Q638" i="2" s="1"/>
  <c r="O639" i="2"/>
  <c r="Q639" i="2" s="1"/>
  <c r="O640" i="2"/>
  <c r="Q640" i="2" s="1"/>
  <c r="O641" i="2"/>
  <c r="Q641" i="2" s="1"/>
  <c r="O642" i="2"/>
  <c r="Q642" i="2" s="1"/>
  <c r="O643" i="2"/>
  <c r="Q643" i="2" s="1"/>
  <c r="O644" i="2"/>
  <c r="Q644" i="2" s="1"/>
  <c r="O645" i="2"/>
  <c r="Q645" i="2" s="1"/>
  <c r="O646" i="2"/>
  <c r="Q646" i="2" s="1"/>
  <c r="O647" i="2"/>
  <c r="Q647" i="2" s="1"/>
  <c r="O648" i="2"/>
  <c r="Q648" i="2" s="1"/>
  <c r="O649" i="2"/>
  <c r="Q649" i="2" s="1"/>
  <c r="O650" i="2"/>
  <c r="Q650" i="2" s="1"/>
  <c r="O651" i="2"/>
  <c r="Q651" i="2" s="1"/>
  <c r="O652" i="2"/>
  <c r="Q652" i="2" s="1"/>
  <c r="O653" i="2"/>
  <c r="Q653" i="2" s="1"/>
  <c r="O654" i="2"/>
  <c r="Q654" i="2" s="1"/>
  <c r="O655" i="2"/>
  <c r="Q655" i="2" s="1"/>
  <c r="O656" i="2"/>
  <c r="Q656" i="2" s="1"/>
  <c r="O657" i="2"/>
  <c r="Q657" i="2" s="1"/>
  <c r="O658" i="2"/>
  <c r="Q658" i="2" s="1"/>
  <c r="O659" i="2"/>
  <c r="Q659" i="2" s="1"/>
  <c r="O660" i="2"/>
  <c r="Q660" i="2" s="1"/>
  <c r="O661" i="2"/>
  <c r="Q661" i="2" s="1"/>
  <c r="O662" i="2"/>
  <c r="Q662" i="2" s="1"/>
  <c r="O663" i="2"/>
  <c r="Q663" i="2" s="1"/>
  <c r="O664" i="2"/>
  <c r="Q664" i="2" s="1"/>
  <c r="O665" i="2"/>
  <c r="Q665" i="2" s="1"/>
  <c r="O666" i="2"/>
  <c r="Q666" i="2" s="1"/>
  <c r="O667" i="2"/>
  <c r="Q667" i="2" s="1"/>
  <c r="O668" i="2"/>
  <c r="Q668" i="2" s="1"/>
  <c r="O669" i="2"/>
  <c r="Q669" i="2" s="1"/>
  <c r="O670" i="2"/>
  <c r="Q670" i="2" s="1"/>
  <c r="O671" i="2"/>
  <c r="Q671" i="2" s="1"/>
  <c r="O672" i="2"/>
  <c r="Q672" i="2" s="1"/>
  <c r="O673" i="2"/>
  <c r="Q673" i="2" s="1"/>
  <c r="O674" i="2"/>
  <c r="Q674" i="2" s="1"/>
  <c r="O675" i="2"/>
  <c r="Q675" i="2" s="1"/>
  <c r="O676" i="2"/>
  <c r="Q676" i="2" s="1"/>
  <c r="O677" i="2"/>
  <c r="Q677" i="2" s="1"/>
  <c r="O678" i="2"/>
  <c r="Q678" i="2" s="1"/>
  <c r="O679" i="2"/>
  <c r="Q679" i="2" s="1"/>
  <c r="O680" i="2"/>
  <c r="Q680" i="2" s="1"/>
  <c r="O681" i="2"/>
  <c r="Q681" i="2" s="1"/>
  <c r="O682" i="2"/>
  <c r="Q682" i="2" s="1"/>
  <c r="O683" i="2"/>
  <c r="Q683" i="2" s="1"/>
  <c r="O684" i="2"/>
  <c r="Q684" i="2" s="1"/>
  <c r="O685" i="2"/>
  <c r="Q685" i="2" s="1"/>
  <c r="O686" i="2"/>
  <c r="Q686" i="2" s="1"/>
  <c r="O687" i="2"/>
  <c r="Q687" i="2" s="1"/>
  <c r="O688" i="2"/>
  <c r="Q688" i="2" s="1"/>
  <c r="O689" i="2"/>
  <c r="Q689" i="2" s="1"/>
  <c r="O690" i="2"/>
  <c r="Q690" i="2" s="1"/>
  <c r="O691" i="2"/>
  <c r="Q691" i="2" s="1"/>
  <c r="O692" i="2"/>
  <c r="Q692" i="2" s="1"/>
  <c r="O693" i="2"/>
  <c r="Q693" i="2" s="1"/>
  <c r="O694" i="2"/>
  <c r="Q694" i="2" s="1"/>
  <c r="O695" i="2"/>
  <c r="Q695" i="2" s="1"/>
  <c r="O696" i="2"/>
  <c r="Q696" i="2" s="1"/>
  <c r="O697" i="2"/>
  <c r="Q697" i="2" s="1"/>
  <c r="O698" i="2"/>
  <c r="Q698" i="2" s="1"/>
  <c r="O699" i="2"/>
  <c r="Q699" i="2" s="1"/>
  <c r="O700" i="2"/>
  <c r="Q700" i="2" s="1"/>
  <c r="O701" i="2"/>
  <c r="Q701" i="2" s="1"/>
  <c r="O702" i="2"/>
  <c r="Q702" i="2" s="1"/>
  <c r="O703" i="2"/>
  <c r="Q703" i="2" s="1"/>
  <c r="O704" i="2"/>
  <c r="Q704" i="2" s="1"/>
  <c r="O705" i="2"/>
  <c r="Q705" i="2" s="1"/>
  <c r="O706" i="2"/>
  <c r="Q706" i="2" s="1"/>
  <c r="O707" i="2"/>
  <c r="Q707" i="2" s="1"/>
  <c r="O708" i="2"/>
  <c r="Q708" i="2" s="1"/>
  <c r="O709" i="2"/>
  <c r="Q709" i="2" s="1"/>
  <c r="O710" i="2"/>
  <c r="Q710" i="2" s="1"/>
  <c r="O711" i="2"/>
  <c r="Q711" i="2" s="1"/>
  <c r="O712" i="2"/>
  <c r="Q712" i="2" s="1"/>
  <c r="O713" i="2"/>
  <c r="Q713" i="2" s="1"/>
  <c r="O714" i="2"/>
  <c r="Q714" i="2" s="1"/>
  <c r="O715" i="2"/>
  <c r="Q715" i="2" s="1"/>
  <c r="O716" i="2"/>
  <c r="Q716" i="2" s="1"/>
  <c r="O717" i="2"/>
  <c r="Q717" i="2" s="1"/>
  <c r="O718" i="2"/>
  <c r="Q718" i="2" s="1"/>
  <c r="O719" i="2"/>
  <c r="Q719" i="2" s="1"/>
  <c r="O720" i="2"/>
  <c r="Q720" i="2" s="1"/>
  <c r="O721" i="2"/>
  <c r="Q721" i="2" s="1"/>
  <c r="O722" i="2"/>
  <c r="Q722" i="2" s="1"/>
  <c r="O723" i="2"/>
  <c r="Q723" i="2" s="1"/>
  <c r="O724" i="2"/>
  <c r="Q724" i="2" s="1"/>
  <c r="O725" i="2"/>
  <c r="Q725" i="2" s="1"/>
  <c r="O726" i="2"/>
  <c r="Q726" i="2" s="1"/>
  <c r="O727" i="2"/>
  <c r="Q727" i="2" s="1"/>
  <c r="O728" i="2"/>
  <c r="Q728" i="2" s="1"/>
  <c r="O729" i="2"/>
  <c r="Q729" i="2" s="1"/>
  <c r="O730" i="2"/>
  <c r="Q730" i="2" s="1"/>
  <c r="O731" i="2"/>
  <c r="Q731" i="2" s="1"/>
  <c r="O732" i="2"/>
  <c r="Q732" i="2" s="1"/>
  <c r="O733" i="2"/>
  <c r="Q733" i="2" s="1"/>
  <c r="O734" i="2"/>
  <c r="Q734" i="2" s="1"/>
  <c r="O735" i="2"/>
  <c r="Q735" i="2" s="1"/>
  <c r="O736" i="2"/>
  <c r="Q736" i="2" s="1"/>
  <c r="O737" i="2"/>
  <c r="Q737" i="2" s="1"/>
  <c r="O738" i="2"/>
  <c r="Q738" i="2" s="1"/>
  <c r="O739" i="2"/>
  <c r="Q739" i="2" s="1"/>
  <c r="O740" i="2"/>
  <c r="Q740" i="2" s="1"/>
  <c r="O741" i="2"/>
  <c r="Q741" i="2" s="1"/>
  <c r="O742" i="2"/>
  <c r="Q742" i="2" s="1"/>
  <c r="O743" i="2"/>
  <c r="Q743" i="2" s="1"/>
  <c r="O744" i="2"/>
  <c r="Q744" i="2" s="1"/>
  <c r="O745" i="2"/>
  <c r="Q745" i="2" s="1"/>
  <c r="O746" i="2"/>
  <c r="Q746" i="2" s="1"/>
  <c r="O747" i="2"/>
  <c r="Q747" i="2" s="1"/>
  <c r="O748" i="2"/>
  <c r="Q748" i="2" s="1"/>
  <c r="O749" i="2"/>
  <c r="Q749" i="2" s="1"/>
  <c r="O750" i="2"/>
  <c r="Q750" i="2" s="1"/>
  <c r="O751" i="2"/>
  <c r="Q751" i="2" s="1"/>
  <c r="O752" i="2"/>
  <c r="Q752" i="2" s="1"/>
  <c r="O753" i="2"/>
  <c r="Q753" i="2" s="1"/>
  <c r="O754" i="2"/>
  <c r="Q754" i="2" s="1"/>
  <c r="O755" i="2"/>
  <c r="Q755" i="2" s="1"/>
  <c r="O756" i="2"/>
  <c r="Q756" i="2" s="1"/>
  <c r="O757" i="2"/>
  <c r="Q757" i="2" s="1"/>
  <c r="O758" i="2"/>
  <c r="Q758" i="2" s="1"/>
  <c r="O759" i="2"/>
  <c r="Q759" i="2" s="1"/>
  <c r="O760" i="2"/>
  <c r="Q760" i="2" s="1"/>
  <c r="O761" i="2"/>
  <c r="Q761" i="2" s="1"/>
  <c r="O762" i="2"/>
  <c r="Q762" i="2" s="1"/>
  <c r="O763" i="2"/>
  <c r="Q763" i="2" s="1"/>
  <c r="O764" i="2"/>
  <c r="Q764" i="2" s="1"/>
  <c r="O765" i="2"/>
  <c r="Q765" i="2" s="1"/>
  <c r="O766" i="2"/>
  <c r="Q766" i="2" s="1"/>
  <c r="O767" i="2"/>
  <c r="Q767" i="2" s="1"/>
  <c r="O768" i="2"/>
  <c r="Q768" i="2" s="1"/>
  <c r="O769" i="2"/>
  <c r="Q769" i="2" s="1"/>
  <c r="O770" i="2"/>
  <c r="Q770" i="2" s="1"/>
  <c r="O771" i="2"/>
  <c r="Q771" i="2" s="1"/>
  <c r="O772" i="2"/>
  <c r="Q772" i="2" s="1"/>
  <c r="O773" i="2"/>
  <c r="Q773" i="2" s="1"/>
  <c r="O774" i="2"/>
  <c r="Q774" i="2" s="1"/>
  <c r="O775" i="2"/>
  <c r="Q775" i="2" s="1"/>
  <c r="O776" i="2"/>
  <c r="Q776" i="2" s="1"/>
  <c r="O777" i="2"/>
  <c r="Q777" i="2" s="1"/>
  <c r="O778" i="2"/>
  <c r="Q778" i="2" s="1"/>
  <c r="O779" i="2"/>
  <c r="Q779" i="2" s="1"/>
  <c r="O780" i="2"/>
  <c r="Q780" i="2" s="1"/>
  <c r="O781" i="2"/>
  <c r="Q781" i="2" s="1"/>
  <c r="O782" i="2"/>
  <c r="Q782" i="2" s="1"/>
  <c r="O783" i="2"/>
  <c r="Q783" i="2" s="1"/>
  <c r="O784" i="2"/>
  <c r="Q784" i="2" s="1"/>
  <c r="O785" i="2"/>
  <c r="Q785" i="2" s="1"/>
  <c r="O786" i="2"/>
  <c r="Q786" i="2" s="1"/>
  <c r="O787" i="2"/>
  <c r="Q787" i="2" s="1"/>
  <c r="O788" i="2"/>
  <c r="Q788" i="2" s="1"/>
  <c r="O789" i="2"/>
  <c r="Q789" i="2" s="1"/>
  <c r="O790" i="2"/>
  <c r="Q790" i="2" s="1"/>
  <c r="O791" i="2"/>
  <c r="Q791" i="2" s="1"/>
  <c r="O792" i="2"/>
  <c r="Q792" i="2" s="1"/>
  <c r="O793" i="2"/>
  <c r="Q793" i="2" s="1"/>
  <c r="O794" i="2"/>
  <c r="Q794" i="2" s="1"/>
  <c r="O795" i="2"/>
  <c r="Q795" i="2" s="1"/>
  <c r="O796" i="2"/>
  <c r="Q796" i="2" s="1"/>
  <c r="O797" i="2"/>
  <c r="Q797" i="2" s="1"/>
  <c r="O798" i="2"/>
  <c r="Q798" i="2" s="1"/>
  <c r="O799" i="2"/>
  <c r="Q799" i="2" s="1"/>
  <c r="O800" i="2"/>
  <c r="Q800" i="2" s="1"/>
  <c r="O801" i="2"/>
  <c r="Q801" i="2" s="1"/>
  <c r="O802" i="2"/>
  <c r="Q802" i="2" s="1"/>
  <c r="O803" i="2"/>
  <c r="Q803" i="2" s="1"/>
  <c r="O804" i="2"/>
  <c r="Q804" i="2" s="1"/>
  <c r="O805" i="2"/>
  <c r="Q805" i="2" s="1"/>
  <c r="O806" i="2"/>
  <c r="Q806" i="2" s="1"/>
  <c r="O807" i="2"/>
  <c r="Q807" i="2" s="1"/>
  <c r="O808" i="2"/>
  <c r="Q808" i="2" s="1"/>
  <c r="O809" i="2"/>
  <c r="Q809" i="2" s="1"/>
  <c r="O810" i="2"/>
  <c r="Q810" i="2" s="1"/>
  <c r="O811" i="2"/>
  <c r="Q811" i="2" s="1"/>
  <c r="O812" i="2"/>
  <c r="Q812" i="2" s="1"/>
  <c r="O813" i="2"/>
  <c r="Q813" i="2" s="1"/>
  <c r="O814" i="2"/>
  <c r="Q814" i="2" s="1"/>
  <c r="O815" i="2"/>
  <c r="Q815" i="2" s="1"/>
  <c r="O816" i="2"/>
  <c r="Q816" i="2" s="1"/>
  <c r="O817" i="2"/>
  <c r="Q817" i="2" s="1"/>
  <c r="O818" i="2"/>
  <c r="Q818" i="2" s="1"/>
  <c r="O819" i="2"/>
  <c r="Q819" i="2" s="1"/>
  <c r="O820" i="2"/>
  <c r="Q820" i="2" s="1"/>
  <c r="O821" i="2"/>
  <c r="Q821" i="2" s="1"/>
  <c r="O822" i="2"/>
  <c r="Q822" i="2" s="1"/>
  <c r="O823" i="2"/>
  <c r="Q823" i="2" s="1"/>
  <c r="O824" i="2"/>
  <c r="Q824" i="2" s="1"/>
  <c r="O825" i="2"/>
  <c r="Q825" i="2" s="1"/>
  <c r="O826" i="2"/>
  <c r="Q826" i="2" s="1"/>
  <c r="O827" i="2"/>
  <c r="Q827" i="2" s="1"/>
  <c r="O828" i="2"/>
  <c r="Q828" i="2" s="1"/>
  <c r="O829" i="2"/>
  <c r="Q829" i="2" s="1"/>
  <c r="O830" i="2"/>
  <c r="Q830" i="2" s="1"/>
  <c r="O831" i="2"/>
  <c r="Q831" i="2" s="1"/>
  <c r="O832" i="2"/>
  <c r="Q832" i="2" s="1"/>
  <c r="O833" i="2"/>
  <c r="Q833" i="2" s="1"/>
  <c r="O834" i="2"/>
  <c r="Q834" i="2" s="1"/>
  <c r="O835" i="2"/>
  <c r="Q835" i="2" s="1"/>
  <c r="O836" i="2"/>
  <c r="Q836" i="2" s="1"/>
  <c r="O837" i="2"/>
  <c r="Q837" i="2" s="1"/>
  <c r="O838" i="2"/>
  <c r="Q838" i="2" s="1"/>
  <c r="O839" i="2"/>
  <c r="Q839" i="2" s="1"/>
  <c r="O840" i="2"/>
  <c r="Q840" i="2" s="1"/>
  <c r="O841" i="2"/>
  <c r="Q841" i="2" s="1"/>
  <c r="O842" i="2"/>
  <c r="Q842" i="2" s="1"/>
  <c r="O843" i="2"/>
  <c r="Q843" i="2" s="1"/>
  <c r="O844" i="2"/>
  <c r="Q844" i="2" s="1"/>
  <c r="O845" i="2"/>
  <c r="Q845" i="2" s="1"/>
  <c r="O846" i="2"/>
  <c r="Q846" i="2" s="1"/>
  <c r="O847" i="2"/>
  <c r="Q847" i="2" s="1"/>
  <c r="O848" i="2"/>
  <c r="Q848" i="2" s="1"/>
  <c r="O849" i="2"/>
  <c r="Q849" i="2" s="1"/>
  <c r="O850" i="2"/>
  <c r="Q850" i="2" s="1"/>
  <c r="O851" i="2"/>
  <c r="Q851" i="2" s="1"/>
  <c r="O852" i="2"/>
  <c r="Q852" i="2" s="1"/>
  <c r="O853" i="2"/>
  <c r="Q853" i="2" s="1"/>
  <c r="O854" i="2"/>
  <c r="Q854" i="2" s="1"/>
  <c r="O855" i="2"/>
  <c r="Q855" i="2" s="1"/>
  <c r="O856" i="2"/>
  <c r="Q856" i="2" s="1"/>
  <c r="O857" i="2"/>
  <c r="Q857" i="2" s="1"/>
  <c r="O858" i="2"/>
  <c r="Q858" i="2" s="1"/>
  <c r="O859" i="2"/>
  <c r="Q859" i="2" s="1"/>
  <c r="O860" i="2"/>
  <c r="Q860" i="2" s="1"/>
  <c r="O861" i="2"/>
  <c r="Q861" i="2" s="1"/>
  <c r="O862" i="2"/>
  <c r="Q862" i="2" s="1"/>
  <c r="O863" i="2"/>
  <c r="Q863" i="2" s="1"/>
  <c r="O864" i="2"/>
  <c r="Q864" i="2" s="1"/>
  <c r="O865" i="2"/>
  <c r="Q865" i="2" s="1"/>
  <c r="O866" i="2"/>
  <c r="Q866" i="2" s="1"/>
  <c r="O867" i="2"/>
  <c r="Q867" i="2" s="1"/>
  <c r="O868" i="2"/>
  <c r="Q868" i="2" s="1"/>
  <c r="O869" i="2"/>
  <c r="Q869" i="2" s="1"/>
  <c r="O870" i="2"/>
  <c r="Q870" i="2" s="1"/>
  <c r="O871" i="2"/>
  <c r="Q871" i="2" s="1"/>
  <c r="O872" i="2"/>
  <c r="Q872" i="2" s="1"/>
  <c r="O873" i="2"/>
  <c r="Q873" i="2" s="1"/>
  <c r="O874" i="2"/>
  <c r="Q874" i="2" s="1"/>
  <c r="O875" i="2"/>
  <c r="Q875" i="2" s="1"/>
  <c r="O876" i="2"/>
  <c r="Q876" i="2" s="1"/>
  <c r="O877" i="2"/>
  <c r="Q877" i="2" s="1"/>
  <c r="O878" i="2"/>
  <c r="Q878" i="2" s="1"/>
  <c r="O879" i="2"/>
  <c r="Q879" i="2" s="1"/>
  <c r="O880" i="2"/>
  <c r="Q880" i="2" s="1"/>
  <c r="O881" i="2"/>
  <c r="Q881" i="2" s="1"/>
  <c r="O882" i="2"/>
  <c r="Q882" i="2" s="1"/>
  <c r="O883" i="2"/>
  <c r="Q883" i="2" s="1"/>
  <c r="O884" i="2"/>
  <c r="Q884" i="2" s="1"/>
  <c r="O885" i="2"/>
  <c r="Q885" i="2" s="1"/>
  <c r="O886" i="2"/>
  <c r="Q886" i="2" s="1"/>
  <c r="O887" i="2"/>
  <c r="Q887" i="2" s="1"/>
  <c r="O888" i="2"/>
  <c r="Q888" i="2" s="1"/>
  <c r="O889" i="2"/>
  <c r="Q889" i="2" s="1"/>
  <c r="O890" i="2"/>
  <c r="Q890" i="2" s="1"/>
  <c r="O891" i="2"/>
  <c r="Q891" i="2" s="1"/>
  <c r="O892" i="2"/>
  <c r="Q892" i="2" s="1"/>
  <c r="O893" i="2"/>
  <c r="Q893" i="2" s="1"/>
  <c r="O894" i="2"/>
  <c r="Q894" i="2" s="1"/>
  <c r="O895" i="2"/>
  <c r="Q895" i="2" s="1"/>
  <c r="O896" i="2"/>
  <c r="Q896" i="2" s="1"/>
  <c r="O897" i="2"/>
  <c r="Q897" i="2" s="1"/>
  <c r="O898" i="2"/>
  <c r="Q898" i="2" s="1"/>
  <c r="O899" i="2"/>
  <c r="Q899" i="2" s="1"/>
  <c r="O900" i="2"/>
  <c r="Q900" i="2" s="1"/>
  <c r="O901" i="2"/>
  <c r="Q901" i="2" s="1"/>
  <c r="O902" i="2"/>
  <c r="Q902" i="2" s="1"/>
  <c r="O903" i="2"/>
  <c r="Q903" i="2" s="1"/>
  <c r="O904" i="2"/>
  <c r="Q904" i="2" s="1"/>
  <c r="O905" i="2"/>
  <c r="Q905" i="2" s="1"/>
  <c r="O906" i="2"/>
  <c r="Q906" i="2" s="1"/>
  <c r="O907" i="2"/>
  <c r="Q907" i="2" s="1"/>
  <c r="O908" i="2"/>
  <c r="Q908" i="2" s="1"/>
  <c r="O909" i="2"/>
  <c r="Q909" i="2" s="1"/>
  <c r="O910" i="2"/>
  <c r="Q910" i="2" s="1"/>
  <c r="O911" i="2"/>
  <c r="Q911" i="2" s="1"/>
  <c r="O912" i="2"/>
  <c r="Q912" i="2" s="1"/>
  <c r="O913" i="2"/>
  <c r="Q913" i="2" s="1"/>
  <c r="O914" i="2"/>
  <c r="Q914" i="2" s="1"/>
  <c r="O915" i="2"/>
  <c r="Q915" i="2" s="1"/>
  <c r="O916" i="2"/>
  <c r="Q916" i="2" s="1"/>
  <c r="O917" i="2"/>
  <c r="Q917" i="2" s="1"/>
  <c r="O918" i="2"/>
  <c r="Q918" i="2" s="1"/>
  <c r="O919" i="2"/>
  <c r="Q919" i="2" s="1"/>
  <c r="O920" i="2"/>
  <c r="Q920" i="2" s="1"/>
  <c r="O921" i="2"/>
  <c r="Q921" i="2" s="1"/>
  <c r="O922" i="2"/>
  <c r="Q922" i="2" s="1"/>
  <c r="O923" i="2"/>
  <c r="Q923" i="2" s="1"/>
  <c r="O924" i="2"/>
  <c r="Q924" i="2" s="1"/>
  <c r="O925" i="2"/>
  <c r="Q925" i="2" s="1"/>
  <c r="O926" i="2"/>
  <c r="Q926" i="2" s="1"/>
  <c r="O927" i="2"/>
  <c r="Q927" i="2" s="1"/>
  <c r="O928" i="2"/>
  <c r="Q928" i="2" s="1"/>
  <c r="O929" i="2"/>
  <c r="Q929" i="2" s="1"/>
  <c r="O930" i="2"/>
  <c r="Q930" i="2" s="1"/>
  <c r="O931" i="2"/>
  <c r="Q931" i="2" s="1"/>
  <c r="O932" i="2"/>
  <c r="Q932" i="2" s="1"/>
  <c r="O933" i="2"/>
  <c r="Q933" i="2" s="1"/>
  <c r="O934" i="2"/>
  <c r="Q934" i="2" s="1"/>
  <c r="O935" i="2"/>
  <c r="Q935" i="2" s="1"/>
  <c r="O936" i="2"/>
  <c r="Q936" i="2" s="1"/>
  <c r="O937" i="2"/>
  <c r="Q937" i="2" s="1"/>
  <c r="O938" i="2"/>
  <c r="Q938" i="2" s="1"/>
  <c r="O939" i="2"/>
  <c r="Q939" i="2" s="1"/>
  <c r="O940" i="2"/>
  <c r="Q940" i="2" s="1"/>
  <c r="O941" i="2"/>
  <c r="Q941" i="2" s="1"/>
  <c r="O942" i="2"/>
  <c r="Q942" i="2" s="1"/>
  <c r="O943" i="2"/>
  <c r="Q943" i="2" s="1"/>
  <c r="O944" i="2"/>
  <c r="Q944" i="2" s="1"/>
  <c r="O945" i="2"/>
  <c r="Q945" i="2" s="1"/>
  <c r="O946" i="2"/>
  <c r="Q946" i="2" s="1"/>
  <c r="O947" i="2"/>
  <c r="Q947" i="2" s="1"/>
  <c r="O948" i="2"/>
  <c r="Q948" i="2" s="1"/>
  <c r="O949" i="2"/>
  <c r="Q949" i="2" s="1"/>
  <c r="O950" i="2"/>
  <c r="Q950" i="2" s="1"/>
  <c r="O951" i="2"/>
  <c r="Q951" i="2" s="1"/>
  <c r="O952" i="2"/>
  <c r="Q952" i="2" s="1"/>
  <c r="O953" i="2"/>
  <c r="Q953" i="2" s="1"/>
  <c r="O954" i="2"/>
  <c r="Q954" i="2" s="1"/>
  <c r="O955" i="2"/>
  <c r="Q955" i="2" s="1"/>
  <c r="O956" i="2"/>
  <c r="Q956" i="2" s="1"/>
  <c r="O957" i="2"/>
  <c r="Q957" i="2" s="1"/>
  <c r="O958" i="2"/>
  <c r="Q958" i="2" s="1"/>
  <c r="O959" i="2"/>
  <c r="Q959" i="2" s="1"/>
  <c r="O960" i="2"/>
  <c r="Q960" i="2" s="1"/>
  <c r="O961" i="2"/>
  <c r="Q961" i="2" s="1"/>
  <c r="O962" i="2"/>
  <c r="Q962" i="2" s="1"/>
  <c r="O963" i="2"/>
  <c r="Q963" i="2" s="1"/>
  <c r="O964" i="2"/>
  <c r="Q964" i="2" s="1"/>
  <c r="O965" i="2"/>
  <c r="Q965" i="2" s="1"/>
  <c r="O966" i="2"/>
  <c r="Q966" i="2" s="1"/>
  <c r="O967" i="2"/>
  <c r="Q967" i="2" s="1"/>
  <c r="O968" i="2"/>
  <c r="Q968" i="2" s="1"/>
  <c r="O969" i="2"/>
  <c r="Q969" i="2" s="1"/>
  <c r="O970" i="2"/>
  <c r="Q970" i="2" s="1"/>
  <c r="O971" i="2"/>
  <c r="Q971" i="2" s="1"/>
  <c r="O972" i="2"/>
  <c r="Q972" i="2" s="1"/>
  <c r="O973" i="2"/>
  <c r="Q973" i="2" s="1"/>
  <c r="O974" i="2"/>
  <c r="Q974" i="2" s="1"/>
  <c r="O975" i="2"/>
  <c r="Q975" i="2" s="1"/>
  <c r="O976" i="2"/>
  <c r="Q976" i="2" s="1"/>
  <c r="O977" i="2"/>
  <c r="Q977" i="2" s="1"/>
  <c r="O978" i="2"/>
  <c r="Q978" i="2" s="1"/>
  <c r="O979" i="2"/>
  <c r="Q979" i="2" s="1"/>
  <c r="O980" i="2"/>
  <c r="Q980" i="2" s="1"/>
  <c r="O981" i="2"/>
  <c r="Q981" i="2" s="1"/>
  <c r="O982" i="2"/>
  <c r="Q982" i="2" s="1"/>
  <c r="O983" i="2"/>
  <c r="Q983" i="2" s="1"/>
  <c r="O984" i="2"/>
  <c r="Q984" i="2" s="1"/>
  <c r="O985" i="2"/>
  <c r="Q985" i="2" s="1"/>
  <c r="O986" i="2"/>
  <c r="Q986" i="2" s="1"/>
  <c r="O987" i="2"/>
  <c r="Q987" i="2" s="1"/>
  <c r="O988" i="2"/>
  <c r="Q988" i="2" s="1"/>
  <c r="O989" i="2"/>
  <c r="Q989" i="2" s="1"/>
  <c r="O990" i="2"/>
  <c r="Q990" i="2" s="1"/>
  <c r="O991" i="2"/>
  <c r="Q991" i="2" s="1"/>
  <c r="O992" i="2"/>
  <c r="Q992" i="2" s="1"/>
  <c r="O993" i="2"/>
  <c r="Q993" i="2" s="1"/>
  <c r="O994" i="2"/>
  <c r="Q994" i="2" s="1"/>
  <c r="O995" i="2"/>
  <c r="Q995" i="2" s="1"/>
  <c r="O996" i="2"/>
  <c r="Q996" i="2" s="1"/>
  <c r="O997" i="2"/>
  <c r="Q997" i="2" s="1"/>
  <c r="O998" i="2"/>
  <c r="Q998" i="2" s="1"/>
  <c r="O999" i="2"/>
  <c r="Q999" i="2" s="1"/>
  <c r="O1000" i="2"/>
  <c r="Q1000" i="2" s="1"/>
  <c r="O1001" i="2"/>
  <c r="Q1001" i="2" s="1"/>
  <c r="O1002" i="2"/>
  <c r="Q1002" i="2" s="1"/>
  <c r="O1003" i="2"/>
  <c r="Q1003" i="2" s="1"/>
  <c r="O1004" i="2"/>
  <c r="Q1004" i="2" s="1"/>
  <c r="O1005" i="2"/>
  <c r="Q1005" i="2" s="1"/>
  <c r="O1006" i="2"/>
  <c r="Q1006" i="2" s="1"/>
  <c r="O1007" i="2"/>
  <c r="Q1007" i="2" s="1"/>
  <c r="O1008" i="2"/>
  <c r="Q1008" i="2" s="1"/>
  <c r="O1009" i="2"/>
  <c r="Q1009" i="2" s="1"/>
  <c r="O1010" i="2"/>
  <c r="Q1010" i="2" s="1"/>
  <c r="O1011" i="2"/>
  <c r="Q1011" i="2" s="1"/>
  <c r="O1012" i="2"/>
  <c r="Q1012" i="2" s="1"/>
  <c r="O1013" i="2"/>
  <c r="Q1013" i="2" s="1"/>
  <c r="O1014" i="2"/>
  <c r="Q1014" i="2" s="1"/>
  <c r="O1015" i="2"/>
  <c r="Q1015" i="2" s="1"/>
  <c r="O1016" i="2"/>
  <c r="Q1016" i="2" s="1"/>
  <c r="O1017" i="2"/>
  <c r="Q1017" i="2" s="1"/>
  <c r="O1018" i="2"/>
  <c r="Q1018" i="2" s="1"/>
  <c r="O1019" i="2"/>
  <c r="Q1019" i="2" s="1"/>
  <c r="O1020" i="2"/>
  <c r="Q1020" i="2" s="1"/>
  <c r="O1021" i="2"/>
  <c r="Q1021" i="2" s="1"/>
  <c r="O1022" i="2"/>
  <c r="Q1022" i="2" s="1"/>
  <c r="O1023" i="2"/>
  <c r="Q1023" i="2" s="1"/>
  <c r="O1024" i="2"/>
  <c r="Q1024" i="2" s="1"/>
  <c r="O1025" i="2"/>
  <c r="Q1025" i="2" s="1"/>
  <c r="O1026" i="2"/>
  <c r="Q1026" i="2" s="1"/>
  <c r="O1027" i="2"/>
  <c r="Q1027" i="2" s="1"/>
  <c r="O1028" i="2"/>
  <c r="Q1028" i="2" s="1"/>
  <c r="O1029" i="2"/>
  <c r="Q1029" i="2" s="1"/>
  <c r="O1030" i="2"/>
  <c r="Q1030" i="2" s="1"/>
  <c r="O1031" i="2"/>
  <c r="Q1031" i="2" s="1"/>
  <c r="O1032" i="2"/>
  <c r="Q1032" i="2" s="1"/>
  <c r="O1033" i="2"/>
  <c r="Q1033" i="2" s="1"/>
  <c r="O1034" i="2"/>
  <c r="Q1034" i="2" s="1"/>
  <c r="O1035" i="2"/>
  <c r="Q1035" i="2" s="1"/>
  <c r="O1036" i="2"/>
  <c r="Q1036" i="2" s="1"/>
  <c r="O1037" i="2"/>
  <c r="Q1037" i="2" s="1"/>
  <c r="O1038" i="2"/>
  <c r="Q1038" i="2" s="1"/>
  <c r="O1039" i="2"/>
  <c r="Q1039" i="2" s="1"/>
  <c r="O1040" i="2"/>
  <c r="Q1040" i="2" s="1"/>
  <c r="O1041" i="2"/>
  <c r="Q1041" i="2" s="1"/>
  <c r="O1042" i="2"/>
  <c r="Q1042" i="2" s="1"/>
  <c r="O1043" i="2"/>
  <c r="Q1043" i="2" s="1"/>
  <c r="O1044" i="2"/>
  <c r="Q1044" i="2" s="1"/>
  <c r="O1045" i="2"/>
  <c r="Q1045" i="2" s="1"/>
  <c r="O1046" i="2"/>
  <c r="Q1046" i="2" s="1"/>
  <c r="O1047" i="2"/>
  <c r="Q1047" i="2" s="1"/>
  <c r="O1048" i="2"/>
  <c r="Q1048" i="2" s="1"/>
  <c r="O1049" i="2"/>
  <c r="Q1049" i="2" s="1"/>
  <c r="O1050" i="2"/>
  <c r="Q1050" i="2" s="1"/>
  <c r="O1051" i="2"/>
  <c r="Q1051" i="2" s="1"/>
  <c r="O1052" i="2"/>
  <c r="Q1052" i="2" s="1"/>
  <c r="O1053" i="2"/>
  <c r="Q1053" i="2" s="1"/>
  <c r="O1054" i="2"/>
  <c r="Q1054" i="2" s="1"/>
  <c r="O1055" i="2"/>
  <c r="Q1055" i="2" s="1"/>
  <c r="O1056" i="2"/>
  <c r="Q1056" i="2" s="1"/>
  <c r="O1057" i="2"/>
  <c r="Q1057" i="2" s="1"/>
  <c r="O1058" i="2"/>
  <c r="Q1058" i="2" s="1"/>
  <c r="O1059" i="2"/>
  <c r="Q1059" i="2" s="1"/>
  <c r="O1060" i="2"/>
  <c r="Q1060" i="2" s="1"/>
  <c r="O1061" i="2"/>
  <c r="Q1061" i="2" s="1"/>
  <c r="O1062" i="2"/>
  <c r="Q1062" i="2" s="1"/>
  <c r="O1063" i="2"/>
  <c r="Q1063" i="2" s="1"/>
  <c r="O1064" i="2"/>
  <c r="Q1064" i="2" s="1"/>
  <c r="O1065" i="2"/>
  <c r="Q1065" i="2" s="1"/>
  <c r="O1066" i="2"/>
  <c r="Q1066" i="2" s="1"/>
  <c r="O1067" i="2"/>
  <c r="Q1067" i="2" s="1"/>
  <c r="O1068" i="2"/>
  <c r="Q1068" i="2" s="1"/>
  <c r="O1069" i="2"/>
  <c r="Q1069" i="2" s="1"/>
  <c r="O1070" i="2"/>
  <c r="Q1070" i="2" s="1"/>
  <c r="O1071" i="2"/>
  <c r="Q1071" i="2" s="1"/>
  <c r="O1072" i="2"/>
  <c r="Q1072" i="2" s="1"/>
  <c r="O1073" i="2"/>
  <c r="Q1073" i="2" s="1"/>
  <c r="O1074" i="2"/>
  <c r="Q1074" i="2" s="1"/>
  <c r="O1075" i="2"/>
  <c r="Q1075" i="2" s="1"/>
  <c r="O1076" i="2"/>
  <c r="Q1076" i="2" s="1"/>
  <c r="O1077" i="2"/>
  <c r="Q1077" i="2" s="1"/>
  <c r="O1078" i="2"/>
  <c r="Q1078" i="2" s="1"/>
  <c r="O1079" i="2"/>
  <c r="Q1079" i="2" s="1"/>
  <c r="O1080" i="2"/>
  <c r="Q1080" i="2" s="1"/>
  <c r="O1081" i="2"/>
  <c r="Q1081" i="2" s="1"/>
  <c r="O1082" i="2"/>
  <c r="Q1082" i="2" s="1"/>
  <c r="O1083" i="2"/>
  <c r="Q1083" i="2" s="1"/>
  <c r="O1084" i="2"/>
  <c r="Q1084" i="2" s="1"/>
  <c r="O1085" i="2"/>
  <c r="Q1085" i="2" s="1"/>
  <c r="O1086" i="2"/>
  <c r="Q1086" i="2" s="1"/>
  <c r="O1087" i="2"/>
  <c r="Q1087" i="2" s="1"/>
  <c r="O1088" i="2"/>
  <c r="Q1088" i="2" s="1"/>
  <c r="O1089" i="2"/>
  <c r="Q1089" i="2" s="1"/>
  <c r="O1090" i="2"/>
  <c r="Q1090" i="2" s="1"/>
  <c r="O1091" i="2"/>
  <c r="Q1091" i="2" s="1"/>
  <c r="O1092" i="2"/>
  <c r="Q1092" i="2" s="1"/>
  <c r="O1093" i="2"/>
  <c r="Q1093" i="2" s="1"/>
  <c r="O1094" i="2"/>
  <c r="Q1094" i="2" s="1"/>
  <c r="O1095" i="2"/>
  <c r="Q1095" i="2" s="1"/>
  <c r="O1096" i="2"/>
  <c r="Q1096" i="2" s="1"/>
  <c r="O1097" i="2"/>
  <c r="Q1097" i="2" s="1"/>
  <c r="O1098" i="2"/>
  <c r="Q1098" i="2" s="1"/>
  <c r="O1099" i="2"/>
  <c r="Q1099" i="2" s="1"/>
  <c r="O1100" i="2"/>
  <c r="Q1100" i="2" s="1"/>
  <c r="O1101" i="2"/>
  <c r="Q1101" i="2" s="1"/>
  <c r="O1102" i="2"/>
  <c r="Q1102" i="2" s="1"/>
  <c r="O1103" i="2"/>
  <c r="Q1103" i="2" s="1"/>
  <c r="O1104" i="2"/>
  <c r="Q1104" i="2" s="1"/>
  <c r="O1105" i="2"/>
  <c r="Q1105" i="2" s="1"/>
  <c r="O1106" i="2"/>
  <c r="Q1106" i="2" s="1"/>
  <c r="O1107" i="2"/>
  <c r="Q1107" i="2" s="1"/>
  <c r="O1108" i="2"/>
  <c r="Q1108" i="2" s="1"/>
  <c r="O1109" i="2"/>
  <c r="Q1109" i="2" s="1"/>
  <c r="O1110" i="2"/>
  <c r="Q1110" i="2" s="1"/>
  <c r="O1111" i="2"/>
  <c r="Q1111" i="2" s="1"/>
  <c r="O1112" i="2"/>
  <c r="Q1112" i="2" s="1"/>
  <c r="O1113" i="2"/>
  <c r="Q1113" i="2" s="1"/>
  <c r="O1114" i="2"/>
  <c r="Q1114" i="2" s="1"/>
  <c r="O1115" i="2"/>
  <c r="Q1115" i="2" s="1"/>
  <c r="O1116" i="2"/>
  <c r="Q1116" i="2" s="1"/>
  <c r="O1117" i="2"/>
  <c r="Q1117" i="2" s="1"/>
  <c r="O1118" i="2"/>
  <c r="Q1118" i="2" s="1"/>
  <c r="O1119" i="2"/>
  <c r="Q1119" i="2" s="1"/>
  <c r="O1120" i="2"/>
  <c r="Q1120" i="2" s="1"/>
  <c r="O1121" i="2"/>
  <c r="Q1121" i="2" s="1"/>
  <c r="O1122" i="2"/>
  <c r="Q1122" i="2" s="1"/>
  <c r="O1123" i="2"/>
  <c r="Q1123" i="2" s="1"/>
  <c r="O1124" i="2"/>
  <c r="Q1124" i="2" s="1"/>
  <c r="O1125" i="2"/>
  <c r="Q1125" i="2" s="1"/>
  <c r="O1126" i="2"/>
  <c r="Q1126" i="2" s="1"/>
  <c r="O1127" i="2"/>
  <c r="Q1127" i="2" s="1"/>
  <c r="O1128" i="2"/>
  <c r="Q1128" i="2" s="1"/>
  <c r="O1129" i="2"/>
  <c r="Q1129" i="2" s="1"/>
  <c r="O1130" i="2"/>
  <c r="Q1130" i="2" s="1"/>
  <c r="O1131" i="2"/>
  <c r="Q1131" i="2" s="1"/>
  <c r="O1132" i="2"/>
  <c r="Q1132" i="2" s="1"/>
  <c r="O1133" i="2"/>
  <c r="Q1133" i="2" s="1"/>
  <c r="O1134" i="2"/>
  <c r="Q1134" i="2" s="1"/>
  <c r="O1135" i="2"/>
  <c r="Q1135" i="2" s="1"/>
  <c r="O1136" i="2"/>
  <c r="Q1136" i="2" s="1"/>
  <c r="O1137" i="2"/>
  <c r="Q1137" i="2" s="1"/>
  <c r="O1138" i="2"/>
  <c r="Q1138" i="2" s="1"/>
  <c r="O1139" i="2"/>
  <c r="Q1139" i="2" s="1"/>
  <c r="O1140" i="2"/>
  <c r="Q1140" i="2" s="1"/>
  <c r="O1141" i="2"/>
  <c r="Q1141" i="2" s="1"/>
  <c r="O1142" i="2"/>
  <c r="Q1142" i="2" s="1"/>
  <c r="O1143" i="2"/>
  <c r="Q1143" i="2" s="1"/>
  <c r="O1144" i="2"/>
  <c r="Q1144" i="2" s="1"/>
  <c r="O1145" i="2"/>
  <c r="Q1145" i="2" s="1"/>
  <c r="O1146" i="2"/>
  <c r="Q1146" i="2" s="1"/>
  <c r="O1147" i="2"/>
  <c r="Q1147" i="2" s="1"/>
  <c r="O1148" i="2"/>
  <c r="Q1148" i="2" s="1"/>
  <c r="O1149" i="2"/>
  <c r="Q1149" i="2" s="1"/>
  <c r="O1150" i="2"/>
  <c r="Q1150" i="2" s="1"/>
  <c r="O1151" i="2"/>
  <c r="Q1151" i="2" s="1"/>
  <c r="O1152" i="2"/>
  <c r="Q1152" i="2" s="1"/>
  <c r="O1153" i="2"/>
  <c r="Q1153" i="2" s="1"/>
  <c r="O1154" i="2"/>
  <c r="Q1154" i="2" s="1"/>
  <c r="O1155" i="2"/>
  <c r="Q1155" i="2" s="1"/>
  <c r="O1156" i="2"/>
  <c r="Q1156" i="2" s="1"/>
  <c r="O1157" i="2"/>
  <c r="Q1157" i="2" s="1"/>
  <c r="O1158" i="2"/>
  <c r="Q1158" i="2" s="1"/>
  <c r="O1159" i="2"/>
  <c r="Q1159" i="2" s="1"/>
  <c r="O1160" i="2"/>
  <c r="Q1160" i="2" s="1"/>
  <c r="O1161" i="2"/>
  <c r="Q1161" i="2" s="1"/>
  <c r="O1162" i="2"/>
  <c r="Q1162" i="2" s="1"/>
  <c r="O1163" i="2"/>
  <c r="Q1163" i="2" s="1"/>
  <c r="O1164" i="2"/>
  <c r="Q1164" i="2" s="1"/>
  <c r="O1165" i="2"/>
  <c r="Q1165" i="2" s="1"/>
  <c r="O1166" i="2"/>
  <c r="Q1166" i="2" s="1"/>
  <c r="O1167" i="2"/>
  <c r="Q1167" i="2" s="1"/>
  <c r="O1168" i="2"/>
  <c r="Q1168" i="2" s="1"/>
  <c r="O1169" i="2"/>
  <c r="Q1169" i="2" s="1"/>
  <c r="O1170" i="2"/>
  <c r="Q1170" i="2" s="1"/>
  <c r="O1171" i="2"/>
  <c r="Q1171" i="2" s="1"/>
  <c r="O1172" i="2"/>
  <c r="Q1172" i="2" s="1"/>
  <c r="O1173" i="2"/>
  <c r="Q1173" i="2" s="1"/>
  <c r="O1174" i="2"/>
  <c r="Q1174" i="2" s="1"/>
  <c r="O1175" i="2"/>
  <c r="Q1175" i="2" s="1"/>
  <c r="O1176" i="2"/>
  <c r="Q1176" i="2" s="1"/>
  <c r="O1177" i="2"/>
  <c r="Q1177" i="2" s="1"/>
  <c r="O1178" i="2"/>
  <c r="Q1178" i="2" s="1"/>
  <c r="O1179" i="2"/>
  <c r="Q1179" i="2" s="1"/>
  <c r="O1180" i="2"/>
  <c r="Q1180" i="2" s="1"/>
  <c r="O1181" i="2"/>
  <c r="Q1181" i="2" s="1"/>
  <c r="O1182" i="2"/>
  <c r="Q1182" i="2" s="1"/>
  <c r="O1183" i="2"/>
  <c r="Q1183" i="2" s="1"/>
  <c r="O1184" i="2"/>
  <c r="Q1184" i="2" s="1"/>
  <c r="O1185" i="2"/>
  <c r="Q1185" i="2" s="1"/>
  <c r="O1186" i="2"/>
  <c r="Q1186" i="2" s="1"/>
  <c r="O1187" i="2"/>
  <c r="Q1187" i="2" s="1"/>
  <c r="O1188" i="2"/>
  <c r="Q1188" i="2" s="1"/>
  <c r="O1189" i="2"/>
  <c r="Q1189" i="2" s="1"/>
  <c r="O1190" i="2"/>
  <c r="Q1190" i="2" s="1"/>
  <c r="O1191" i="2"/>
  <c r="Q1191" i="2" s="1"/>
  <c r="O1192" i="2"/>
  <c r="Q1192" i="2" s="1"/>
  <c r="O1193" i="2"/>
  <c r="Q1193" i="2" s="1"/>
  <c r="O1194" i="2"/>
  <c r="Q1194" i="2" s="1"/>
  <c r="O1195" i="2"/>
  <c r="Q1195" i="2" s="1"/>
  <c r="O1196" i="2"/>
  <c r="Q1196" i="2" s="1"/>
  <c r="O1197" i="2"/>
  <c r="Q1197" i="2" s="1"/>
  <c r="O1198" i="2"/>
  <c r="Q1198" i="2" s="1"/>
  <c r="O1199" i="2"/>
  <c r="Q1199" i="2" s="1"/>
  <c r="O1200" i="2"/>
  <c r="Q1200" i="2" s="1"/>
  <c r="O1201" i="2"/>
  <c r="Q1201" i="2" s="1"/>
  <c r="O1202" i="2"/>
  <c r="Q1202" i="2" s="1"/>
  <c r="O1203" i="2"/>
  <c r="Q1203" i="2" s="1"/>
  <c r="O1204" i="2"/>
  <c r="Q1204" i="2" s="1"/>
  <c r="O1205" i="2"/>
  <c r="Q1205" i="2" s="1"/>
  <c r="O1206" i="2"/>
  <c r="Q1206" i="2" s="1"/>
  <c r="O1207" i="2"/>
  <c r="Q1207" i="2" s="1"/>
  <c r="O1208" i="2"/>
  <c r="Q1208" i="2" s="1"/>
  <c r="O1209" i="2"/>
  <c r="Q1209" i="2" s="1"/>
  <c r="O1210" i="2"/>
  <c r="Q1210" i="2" s="1"/>
  <c r="O1211" i="2"/>
  <c r="Q1211" i="2" s="1"/>
  <c r="O1212" i="2"/>
  <c r="Q1212" i="2" s="1"/>
  <c r="O1213" i="2"/>
  <c r="Q1213" i="2" s="1"/>
  <c r="O1214" i="2"/>
  <c r="Q1214" i="2" s="1"/>
  <c r="O1215" i="2"/>
  <c r="Q1215" i="2" s="1"/>
  <c r="O1216" i="2"/>
  <c r="Q1216" i="2" s="1"/>
  <c r="O1217" i="2"/>
  <c r="Q1217" i="2" s="1"/>
  <c r="O1218" i="2"/>
  <c r="Q1218" i="2" s="1"/>
  <c r="O1219" i="2"/>
  <c r="Q1219" i="2" s="1"/>
  <c r="O1220" i="2"/>
  <c r="Q1220" i="2" s="1"/>
  <c r="O1221" i="2"/>
  <c r="Q1221" i="2" s="1"/>
  <c r="O1222" i="2"/>
  <c r="Q1222" i="2" s="1"/>
  <c r="O1223" i="2"/>
  <c r="Q1223" i="2" s="1"/>
  <c r="O1224" i="2"/>
  <c r="Q1224" i="2" s="1"/>
  <c r="O1225" i="2"/>
  <c r="Q1225" i="2" s="1"/>
  <c r="O1226" i="2"/>
  <c r="Q1226" i="2" s="1"/>
  <c r="O1227" i="2"/>
  <c r="Q1227" i="2" s="1"/>
  <c r="O1228" i="2"/>
  <c r="Q1228" i="2" s="1"/>
  <c r="O1229" i="2"/>
  <c r="Q1229" i="2" s="1"/>
  <c r="O1230" i="2"/>
  <c r="Q1230" i="2" s="1"/>
  <c r="O1231" i="2"/>
  <c r="Q1231" i="2" s="1"/>
  <c r="O1232" i="2"/>
  <c r="Q1232" i="2" s="1"/>
  <c r="O1233" i="2"/>
  <c r="Q1233" i="2" s="1"/>
  <c r="O1234" i="2"/>
  <c r="Q1234" i="2" s="1"/>
  <c r="O1235" i="2"/>
  <c r="Q1235" i="2" s="1"/>
  <c r="O1236" i="2"/>
  <c r="Q1236" i="2" s="1"/>
  <c r="O1237" i="2"/>
  <c r="Q1237" i="2" s="1"/>
  <c r="O1238" i="2"/>
  <c r="Q1238" i="2" s="1"/>
  <c r="O1239" i="2"/>
  <c r="Q1239" i="2" s="1"/>
  <c r="O1240" i="2"/>
  <c r="Q1240" i="2" s="1"/>
  <c r="O1241" i="2"/>
  <c r="Q1241" i="2" s="1"/>
  <c r="O1242" i="2"/>
  <c r="Q1242" i="2" s="1"/>
  <c r="O1243" i="2"/>
  <c r="Q1243" i="2" s="1"/>
  <c r="O1244" i="2"/>
  <c r="Q1244" i="2" s="1"/>
  <c r="O1245" i="2"/>
  <c r="Q1245" i="2" s="1"/>
  <c r="O1246" i="2"/>
  <c r="Q1246" i="2" s="1"/>
  <c r="O1247" i="2"/>
  <c r="Q1247" i="2" s="1"/>
  <c r="O1248" i="2"/>
  <c r="Q1248" i="2" s="1"/>
  <c r="O1249" i="2"/>
  <c r="Q1249" i="2" s="1"/>
  <c r="O1250" i="2"/>
  <c r="Q1250" i="2" s="1"/>
  <c r="O1251" i="2"/>
  <c r="Q1251" i="2" s="1"/>
  <c r="O1252" i="2"/>
  <c r="Q1252" i="2" s="1"/>
  <c r="O1253" i="2"/>
  <c r="Q1253" i="2" s="1"/>
  <c r="O1254" i="2"/>
  <c r="Q1254" i="2" s="1"/>
  <c r="O1255" i="2"/>
  <c r="Q1255" i="2" s="1"/>
  <c r="O1256" i="2"/>
  <c r="Q1256" i="2" s="1"/>
  <c r="O1257" i="2"/>
  <c r="Q1257" i="2" s="1"/>
  <c r="O1258" i="2"/>
  <c r="Q1258" i="2" s="1"/>
  <c r="O1259" i="2"/>
  <c r="Q1259" i="2" s="1"/>
  <c r="O1260" i="2"/>
  <c r="Q1260" i="2" s="1"/>
  <c r="O1261" i="2"/>
  <c r="Q1261" i="2" s="1"/>
  <c r="O1262" i="2"/>
  <c r="Q1262" i="2" s="1"/>
  <c r="O1263" i="2"/>
  <c r="Q1263" i="2" s="1"/>
  <c r="O1264" i="2"/>
  <c r="Q1264" i="2" s="1"/>
  <c r="O1265" i="2"/>
  <c r="Q1265" i="2" s="1"/>
  <c r="O1266" i="2"/>
  <c r="Q1266" i="2" s="1"/>
  <c r="O1267" i="2"/>
  <c r="Q1267" i="2" s="1"/>
  <c r="O1268" i="2"/>
  <c r="Q1268" i="2" s="1"/>
  <c r="O1269" i="2"/>
  <c r="Q1269" i="2" s="1"/>
  <c r="O1270" i="2"/>
  <c r="Q1270" i="2" s="1"/>
  <c r="O1271" i="2"/>
  <c r="Q1271" i="2" s="1"/>
  <c r="O1272" i="2"/>
  <c r="Q1272" i="2" s="1"/>
  <c r="O1273" i="2"/>
  <c r="Q1273" i="2" s="1"/>
  <c r="O1274" i="2"/>
  <c r="Q1274" i="2" s="1"/>
  <c r="O1275" i="2"/>
  <c r="Q1275" i="2" s="1"/>
  <c r="O1276" i="2"/>
  <c r="Q1276" i="2" s="1"/>
  <c r="O1277" i="2"/>
  <c r="Q1277" i="2" s="1"/>
  <c r="O1278" i="2"/>
  <c r="Q1278" i="2" s="1"/>
  <c r="O1279" i="2"/>
  <c r="Q1279" i="2" s="1"/>
  <c r="O1280" i="2"/>
  <c r="Q1280" i="2" s="1"/>
  <c r="O1281" i="2"/>
  <c r="Q1281" i="2" s="1"/>
  <c r="O1282" i="2"/>
  <c r="Q1282" i="2" s="1"/>
  <c r="O1283" i="2"/>
  <c r="Q1283" i="2" s="1"/>
  <c r="O1284" i="2"/>
  <c r="Q1284" i="2" s="1"/>
  <c r="O1285" i="2"/>
  <c r="Q1285" i="2" s="1"/>
  <c r="O1286" i="2"/>
  <c r="Q1286" i="2" s="1"/>
  <c r="O1287" i="2"/>
  <c r="Q1287" i="2" s="1"/>
  <c r="O1288" i="2"/>
  <c r="Q1288" i="2" s="1"/>
  <c r="O1289" i="2"/>
  <c r="Q1289" i="2" s="1"/>
  <c r="O1290" i="2"/>
  <c r="Q1290" i="2" s="1"/>
  <c r="O1291" i="2"/>
  <c r="Q1291" i="2" s="1"/>
  <c r="O1292" i="2"/>
  <c r="Q1292" i="2" s="1"/>
  <c r="O1293" i="2"/>
  <c r="Q1293" i="2" s="1"/>
  <c r="O1294" i="2"/>
  <c r="Q1294" i="2" s="1"/>
  <c r="O1295" i="2"/>
  <c r="Q1295" i="2" s="1"/>
  <c r="O1296" i="2"/>
  <c r="Q1296" i="2" s="1"/>
  <c r="O1297" i="2"/>
  <c r="Q1297" i="2" s="1"/>
  <c r="O1298" i="2"/>
  <c r="Q1298" i="2" s="1"/>
  <c r="O1299" i="2"/>
  <c r="Q1299" i="2" s="1"/>
  <c r="O1300" i="2"/>
  <c r="Q1300" i="2" s="1"/>
  <c r="O1301" i="2"/>
  <c r="Q1301" i="2" s="1"/>
  <c r="O1302" i="2"/>
  <c r="Q1302" i="2" s="1"/>
  <c r="O1303" i="2"/>
  <c r="Q1303" i="2" s="1"/>
  <c r="O1304" i="2"/>
  <c r="Q1304" i="2" s="1"/>
  <c r="O1305" i="2"/>
  <c r="Q1305" i="2" s="1"/>
  <c r="O1306" i="2"/>
  <c r="Q1306" i="2" s="1"/>
  <c r="O1307" i="2"/>
  <c r="Q1307" i="2" s="1"/>
  <c r="O1308" i="2"/>
  <c r="Q1308" i="2" s="1"/>
  <c r="O1309" i="2"/>
  <c r="Q1309" i="2" s="1"/>
  <c r="O1310" i="2"/>
  <c r="Q1310" i="2" s="1"/>
  <c r="O1311" i="2"/>
  <c r="Q1311" i="2" s="1"/>
  <c r="O1312" i="2"/>
  <c r="Q1312" i="2" s="1"/>
  <c r="O1313" i="2"/>
  <c r="Q1313" i="2" s="1"/>
  <c r="O1314" i="2"/>
  <c r="Q1314" i="2" s="1"/>
  <c r="O1315" i="2"/>
  <c r="Q1315" i="2" s="1"/>
  <c r="O1316" i="2"/>
  <c r="Q1316" i="2" s="1"/>
  <c r="O1317" i="2"/>
  <c r="Q1317" i="2" s="1"/>
  <c r="O1318" i="2"/>
  <c r="Q1318" i="2" s="1"/>
  <c r="O1319" i="2"/>
  <c r="Q1319" i="2" s="1"/>
  <c r="O1320" i="2"/>
  <c r="Q1320" i="2" s="1"/>
  <c r="O1321" i="2"/>
  <c r="Q1321" i="2" s="1"/>
  <c r="O1322" i="2"/>
  <c r="Q1322" i="2" s="1"/>
  <c r="O1323" i="2"/>
  <c r="Q1323" i="2" s="1"/>
  <c r="O1324" i="2"/>
  <c r="Q1324" i="2" s="1"/>
  <c r="O1325" i="2"/>
  <c r="Q1325" i="2" s="1"/>
  <c r="O1326" i="2"/>
  <c r="Q1326" i="2" s="1"/>
  <c r="O1327" i="2"/>
  <c r="Q1327" i="2" s="1"/>
  <c r="O1328" i="2"/>
  <c r="Q1328" i="2" s="1"/>
  <c r="O1329" i="2"/>
  <c r="Q1329" i="2" s="1"/>
  <c r="O1330" i="2"/>
  <c r="Q1330" i="2" s="1"/>
  <c r="O1331" i="2"/>
  <c r="Q1331" i="2" s="1"/>
  <c r="O1332" i="2"/>
  <c r="Q1332" i="2" s="1"/>
  <c r="O1333" i="2"/>
  <c r="Q1333" i="2" s="1"/>
  <c r="O1334" i="2"/>
  <c r="Q1334" i="2" s="1"/>
  <c r="O1335" i="2"/>
  <c r="Q1335" i="2" s="1"/>
  <c r="O1336" i="2"/>
  <c r="Q1336" i="2" s="1"/>
  <c r="O1337" i="2"/>
  <c r="Q1337" i="2" s="1"/>
  <c r="O1338" i="2"/>
  <c r="Q1338" i="2" s="1"/>
  <c r="O1339" i="2"/>
  <c r="Q1339" i="2" s="1"/>
  <c r="O1340" i="2"/>
  <c r="Q1340" i="2" s="1"/>
  <c r="O1341" i="2"/>
  <c r="Q1341" i="2" s="1"/>
  <c r="O1342" i="2"/>
  <c r="Q1342" i="2" s="1"/>
  <c r="O1343" i="2"/>
  <c r="Q1343" i="2" s="1"/>
  <c r="O1344" i="2"/>
  <c r="Q1344" i="2" s="1"/>
  <c r="O1345" i="2"/>
  <c r="Q1345" i="2" s="1"/>
  <c r="O1346" i="2"/>
  <c r="Q1346" i="2" s="1"/>
  <c r="O1347" i="2"/>
  <c r="Q1347" i="2" s="1"/>
  <c r="O1348" i="2"/>
  <c r="Q1348" i="2" s="1"/>
  <c r="O1349" i="2"/>
  <c r="Q1349" i="2" s="1"/>
  <c r="O1350" i="2"/>
  <c r="Q1350" i="2" s="1"/>
  <c r="O1351" i="2"/>
  <c r="Q1351" i="2" s="1"/>
  <c r="O1352" i="2"/>
  <c r="Q1352" i="2" s="1"/>
  <c r="O1353" i="2"/>
  <c r="Q1353" i="2" s="1"/>
  <c r="O1354" i="2"/>
  <c r="Q1354" i="2" s="1"/>
  <c r="O1355" i="2"/>
  <c r="Q1355" i="2" s="1"/>
  <c r="O1356" i="2"/>
  <c r="Q1356" i="2" s="1"/>
  <c r="O1357" i="2"/>
  <c r="Q1357" i="2" s="1"/>
  <c r="O1358" i="2"/>
  <c r="Q1358" i="2" s="1"/>
  <c r="O1359" i="2"/>
  <c r="Q1359" i="2" s="1"/>
  <c r="O1360" i="2"/>
  <c r="Q1360" i="2" s="1"/>
  <c r="O1361" i="2"/>
  <c r="Q1361" i="2" s="1"/>
  <c r="O1362" i="2"/>
  <c r="Q1362" i="2" s="1"/>
  <c r="O1363" i="2"/>
  <c r="Q1363" i="2" s="1"/>
  <c r="O1364" i="2"/>
  <c r="Q1364" i="2" s="1"/>
  <c r="O1365" i="2"/>
  <c r="Q1365" i="2" s="1"/>
  <c r="O1366" i="2"/>
  <c r="Q1366" i="2" s="1"/>
  <c r="O1367" i="2"/>
  <c r="Q1367" i="2" s="1"/>
  <c r="O1368" i="2"/>
  <c r="Q1368" i="2" s="1"/>
  <c r="O1369" i="2"/>
  <c r="Q1369" i="2" s="1"/>
  <c r="O1370" i="2"/>
  <c r="Q1370" i="2" s="1"/>
  <c r="O1371" i="2"/>
  <c r="Q1371" i="2" s="1"/>
  <c r="O1372" i="2"/>
  <c r="Q1372" i="2" s="1"/>
  <c r="O1373" i="2"/>
  <c r="Q1373" i="2" s="1"/>
  <c r="O1374" i="2"/>
  <c r="Q1374" i="2" s="1"/>
  <c r="O1375" i="2"/>
  <c r="Q1375" i="2" s="1"/>
  <c r="O1376" i="2"/>
  <c r="Q1376" i="2" s="1"/>
  <c r="O1377" i="2"/>
  <c r="Q1377" i="2" s="1"/>
  <c r="O1378" i="2"/>
  <c r="Q1378" i="2" s="1"/>
  <c r="O1379" i="2"/>
  <c r="Q1379" i="2" s="1"/>
  <c r="O1380" i="2"/>
  <c r="Q1380" i="2" s="1"/>
  <c r="O1381" i="2"/>
  <c r="Q1381" i="2" s="1"/>
  <c r="O1382" i="2"/>
  <c r="Q1382" i="2" s="1"/>
  <c r="O1383" i="2"/>
  <c r="Q1383" i="2" s="1"/>
  <c r="O1384" i="2"/>
  <c r="Q1384" i="2" s="1"/>
  <c r="O1385" i="2"/>
  <c r="Q1385" i="2" s="1"/>
  <c r="O1386" i="2"/>
  <c r="Q1386" i="2" s="1"/>
  <c r="O1387" i="2"/>
  <c r="Q1387" i="2" s="1"/>
  <c r="O1388" i="2"/>
  <c r="Q1388" i="2" s="1"/>
  <c r="O1389" i="2"/>
  <c r="Q1389" i="2" s="1"/>
  <c r="O1390" i="2"/>
  <c r="Q1390" i="2" s="1"/>
  <c r="O1391" i="2"/>
  <c r="Q1391" i="2" s="1"/>
  <c r="O1392" i="2"/>
  <c r="Q1392" i="2" s="1"/>
  <c r="O1393" i="2"/>
  <c r="Q1393" i="2" s="1"/>
  <c r="O1394" i="2"/>
  <c r="Q1394" i="2" s="1"/>
  <c r="O1395" i="2"/>
  <c r="Q1395" i="2" s="1"/>
  <c r="O1396" i="2"/>
  <c r="Q1396" i="2" s="1"/>
  <c r="O1397" i="2"/>
  <c r="Q1397" i="2" s="1"/>
  <c r="O1398" i="2"/>
  <c r="Q1398" i="2" s="1"/>
  <c r="O1399" i="2"/>
  <c r="Q1399" i="2" s="1"/>
  <c r="O1400" i="2"/>
  <c r="Q1400" i="2" s="1"/>
  <c r="O1401" i="2"/>
  <c r="Q1401" i="2" s="1"/>
  <c r="O1402" i="2"/>
  <c r="Q1402" i="2" s="1"/>
  <c r="O1403" i="2"/>
  <c r="Q1403" i="2" s="1"/>
  <c r="O1404" i="2"/>
  <c r="Q1404" i="2" s="1"/>
  <c r="O1405" i="2"/>
  <c r="Q1405" i="2" s="1"/>
  <c r="O1406" i="2"/>
  <c r="Q1406" i="2" s="1"/>
  <c r="O1407" i="2"/>
  <c r="Q1407" i="2" s="1"/>
  <c r="O1408" i="2"/>
  <c r="Q1408" i="2" s="1"/>
  <c r="O1409" i="2"/>
  <c r="Q1409" i="2" s="1"/>
  <c r="O1410" i="2"/>
  <c r="Q1410" i="2" s="1"/>
  <c r="O1411" i="2"/>
  <c r="Q1411" i="2" s="1"/>
  <c r="O1412" i="2"/>
  <c r="Q1412" i="2" s="1"/>
  <c r="O1413" i="2"/>
  <c r="Q1413" i="2" s="1"/>
  <c r="O1414" i="2"/>
  <c r="Q1414" i="2" s="1"/>
  <c r="O1415" i="2"/>
  <c r="Q1415" i="2" s="1"/>
  <c r="O1416" i="2"/>
  <c r="Q1416" i="2" s="1"/>
  <c r="O1417" i="2"/>
  <c r="Q1417" i="2" s="1"/>
  <c r="O1418" i="2"/>
  <c r="Q1418" i="2" s="1"/>
  <c r="O1419" i="2"/>
  <c r="Q1419" i="2" s="1"/>
  <c r="O1420" i="2"/>
  <c r="Q1420" i="2" s="1"/>
  <c r="O1421" i="2"/>
  <c r="Q1421" i="2" s="1"/>
  <c r="O1422" i="2"/>
  <c r="Q1422" i="2" s="1"/>
  <c r="O1423" i="2"/>
  <c r="Q1423" i="2" s="1"/>
  <c r="O1424" i="2"/>
  <c r="Q1424" i="2" s="1"/>
  <c r="O1425" i="2"/>
  <c r="Q1425" i="2" s="1"/>
  <c r="O1426" i="2"/>
  <c r="Q1426" i="2" s="1"/>
  <c r="O1427" i="2"/>
  <c r="Q1427" i="2" s="1"/>
  <c r="O1428" i="2"/>
  <c r="Q1428" i="2" s="1"/>
  <c r="O1429" i="2"/>
  <c r="Q1429" i="2" s="1"/>
  <c r="O1430" i="2"/>
  <c r="Q1430" i="2" s="1"/>
  <c r="O1431" i="2"/>
  <c r="Q1431" i="2" s="1"/>
  <c r="O1432" i="2"/>
  <c r="Q1432" i="2" s="1"/>
  <c r="O1433" i="2"/>
  <c r="Q1433" i="2" s="1"/>
  <c r="O1434" i="2"/>
  <c r="Q1434" i="2" s="1"/>
  <c r="O1435" i="2"/>
  <c r="Q1435" i="2" s="1"/>
  <c r="O1436" i="2"/>
  <c r="Q1436" i="2" s="1"/>
  <c r="O1437" i="2"/>
  <c r="Q1437" i="2" s="1"/>
  <c r="O1438" i="2"/>
  <c r="Q1438" i="2" s="1"/>
  <c r="O1439" i="2"/>
  <c r="Q1439" i="2" s="1"/>
  <c r="O1440" i="2"/>
  <c r="Q1440" i="2" s="1"/>
  <c r="O1441" i="2"/>
  <c r="Q1441" i="2" s="1"/>
  <c r="O1442" i="2"/>
  <c r="Q1442" i="2" s="1"/>
  <c r="O1443" i="2"/>
  <c r="Q1443" i="2" s="1"/>
  <c r="O1444" i="2"/>
  <c r="Q1444" i="2" s="1"/>
  <c r="O1445" i="2"/>
  <c r="Q1445" i="2" s="1"/>
  <c r="O1446" i="2"/>
  <c r="Q1446" i="2" s="1"/>
  <c r="O1447" i="2"/>
  <c r="Q1447" i="2" s="1"/>
  <c r="O1448" i="2"/>
  <c r="Q1448" i="2" s="1"/>
  <c r="O1449" i="2"/>
  <c r="Q1449" i="2" s="1"/>
  <c r="O1450" i="2"/>
  <c r="Q1450" i="2" s="1"/>
  <c r="O1451" i="2"/>
  <c r="Q1451" i="2" s="1"/>
  <c r="O1452" i="2"/>
  <c r="Q1452" i="2" s="1"/>
  <c r="O1453" i="2"/>
  <c r="Q1453" i="2" s="1"/>
  <c r="O1454" i="2"/>
  <c r="Q1454" i="2" s="1"/>
  <c r="O1455" i="2"/>
  <c r="Q1455" i="2" s="1"/>
  <c r="O1456" i="2"/>
  <c r="Q1456" i="2" s="1"/>
  <c r="O1457" i="2"/>
  <c r="Q1457" i="2" s="1"/>
  <c r="O1458" i="2"/>
  <c r="Q1458" i="2" s="1"/>
  <c r="O1459" i="2"/>
  <c r="Q1459" i="2" s="1"/>
  <c r="O1460" i="2"/>
  <c r="Q1460" i="2" s="1"/>
  <c r="O1461" i="2"/>
  <c r="Q1461" i="2" s="1"/>
  <c r="O1462" i="2"/>
  <c r="Q1462" i="2" s="1"/>
  <c r="O1463" i="2"/>
  <c r="Q1463" i="2" s="1"/>
  <c r="O1464" i="2"/>
  <c r="Q1464" i="2" s="1"/>
  <c r="O1465" i="2"/>
  <c r="Q1465" i="2" s="1"/>
  <c r="O1466" i="2"/>
  <c r="Q1466" i="2" s="1"/>
  <c r="O1467" i="2"/>
  <c r="Q1467" i="2" s="1"/>
  <c r="O1468" i="2"/>
  <c r="Q1468" i="2" s="1"/>
  <c r="O1469" i="2"/>
  <c r="Q1469" i="2" s="1"/>
  <c r="O1470" i="2"/>
  <c r="Q1470" i="2" s="1"/>
  <c r="O1471" i="2"/>
  <c r="Q1471" i="2" s="1"/>
  <c r="O1472" i="2"/>
  <c r="Q1472" i="2" s="1"/>
  <c r="O1473" i="2"/>
  <c r="Q1473" i="2" s="1"/>
  <c r="O1474" i="2"/>
  <c r="Q1474" i="2" s="1"/>
  <c r="O1475" i="2"/>
  <c r="Q1475" i="2" s="1"/>
  <c r="O1476" i="2"/>
  <c r="Q1476" i="2" s="1"/>
  <c r="O1477" i="2"/>
  <c r="Q1477" i="2" s="1"/>
  <c r="O1478" i="2"/>
  <c r="Q1478" i="2" s="1"/>
  <c r="O1479" i="2"/>
  <c r="Q1479" i="2" s="1"/>
  <c r="O1480" i="2"/>
  <c r="Q1480" i="2" s="1"/>
  <c r="O1481" i="2"/>
  <c r="Q1481" i="2" s="1"/>
  <c r="O1482" i="2"/>
  <c r="Q1482" i="2" s="1"/>
  <c r="O1483" i="2"/>
  <c r="Q1483" i="2" s="1"/>
  <c r="O1484" i="2"/>
  <c r="Q1484" i="2" s="1"/>
  <c r="O1485" i="2"/>
  <c r="Q1485" i="2" s="1"/>
  <c r="O1486" i="2"/>
  <c r="Q1486" i="2" s="1"/>
  <c r="O1487" i="2"/>
  <c r="Q1487" i="2" s="1"/>
  <c r="O1488" i="2"/>
  <c r="Q1488" i="2" s="1"/>
  <c r="O1489" i="2"/>
  <c r="Q1489" i="2" s="1"/>
  <c r="O1490" i="2"/>
  <c r="Q1490" i="2" s="1"/>
  <c r="O1491" i="2"/>
  <c r="Q1491" i="2" s="1"/>
  <c r="O1492" i="2"/>
  <c r="Q1492" i="2" s="1"/>
  <c r="O1493" i="2"/>
  <c r="Q1493" i="2" s="1"/>
  <c r="O1494" i="2"/>
  <c r="Q1494" i="2" s="1"/>
  <c r="O1495" i="2"/>
  <c r="Q1495" i="2" s="1"/>
  <c r="O1496" i="2"/>
  <c r="Q1496" i="2" s="1"/>
  <c r="O1497" i="2"/>
  <c r="Q1497" i="2" s="1"/>
  <c r="O1498" i="2"/>
  <c r="Q1498" i="2" s="1"/>
  <c r="O1499" i="2"/>
  <c r="Q1499" i="2" s="1"/>
  <c r="O1500" i="2"/>
  <c r="Q1500" i="2" s="1"/>
  <c r="O1501" i="2"/>
  <c r="Q1501" i="2" s="1"/>
  <c r="O1502" i="2"/>
  <c r="Q1502" i="2" s="1"/>
  <c r="O1503" i="2"/>
  <c r="Q1503" i="2" s="1"/>
  <c r="O1504" i="2"/>
  <c r="Q1504" i="2" s="1"/>
  <c r="O1505" i="2"/>
  <c r="Q1505" i="2" s="1"/>
  <c r="O1506" i="2"/>
  <c r="Q1506" i="2" s="1"/>
  <c r="O1507" i="2"/>
  <c r="Q1507" i="2" s="1"/>
  <c r="O1508" i="2"/>
  <c r="Q1508" i="2" s="1"/>
  <c r="O1509" i="2"/>
  <c r="Q1509" i="2" s="1"/>
  <c r="O1510" i="2"/>
  <c r="Q1510" i="2" s="1"/>
  <c r="O1511" i="2"/>
  <c r="Q1511" i="2" s="1"/>
  <c r="O1512" i="2"/>
  <c r="Q1512" i="2" s="1"/>
  <c r="O1513" i="2"/>
  <c r="Q1513" i="2" s="1"/>
  <c r="O1514" i="2"/>
  <c r="Q1514" i="2" s="1"/>
  <c r="O1515" i="2"/>
  <c r="Q1515" i="2" s="1"/>
  <c r="O1516" i="2"/>
  <c r="Q1516" i="2" s="1"/>
  <c r="O1517" i="2"/>
  <c r="Q1517" i="2" s="1"/>
  <c r="O1518" i="2"/>
  <c r="Q1518" i="2" s="1"/>
  <c r="O1519" i="2"/>
  <c r="Q1519" i="2" s="1"/>
  <c r="O1520" i="2"/>
  <c r="Q1520" i="2" s="1"/>
  <c r="O1521" i="2"/>
  <c r="Q1521" i="2" s="1"/>
  <c r="O1522" i="2"/>
  <c r="Q1522" i="2" s="1"/>
  <c r="O1523" i="2"/>
  <c r="Q1523" i="2" s="1"/>
  <c r="O1524" i="2"/>
  <c r="Q1524" i="2" s="1"/>
  <c r="O1525" i="2"/>
  <c r="Q1525" i="2" s="1"/>
  <c r="O1526" i="2"/>
  <c r="Q1526" i="2" s="1"/>
  <c r="O1527" i="2"/>
  <c r="Q1527" i="2" s="1"/>
  <c r="O1528" i="2"/>
  <c r="Q1528" i="2" s="1"/>
  <c r="O1529" i="2"/>
  <c r="Q1529" i="2" s="1"/>
  <c r="O1530" i="2"/>
  <c r="Q1530" i="2" s="1"/>
  <c r="O1531" i="2"/>
  <c r="Q1531" i="2" s="1"/>
  <c r="O1532" i="2"/>
  <c r="Q1532" i="2" s="1"/>
  <c r="O1533" i="2"/>
  <c r="Q1533" i="2" s="1"/>
  <c r="O1534" i="2"/>
  <c r="Q1534" i="2" s="1"/>
  <c r="O1535" i="2"/>
  <c r="Q1535" i="2" s="1"/>
  <c r="O1536" i="2"/>
  <c r="Q1536" i="2" s="1"/>
  <c r="O1537" i="2"/>
  <c r="Q1537" i="2" s="1"/>
  <c r="O1538" i="2"/>
  <c r="Q1538" i="2" s="1"/>
  <c r="O1539" i="2"/>
  <c r="Q1539" i="2" s="1"/>
  <c r="O1540" i="2"/>
  <c r="Q1540" i="2" s="1"/>
  <c r="O1541" i="2"/>
  <c r="Q1541" i="2" s="1"/>
  <c r="O1542" i="2"/>
  <c r="Q1542" i="2" s="1"/>
  <c r="O1543" i="2"/>
  <c r="Q1543" i="2" s="1"/>
  <c r="O1544" i="2"/>
  <c r="Q1544" i="2" s="1"/>
  <c r="O1545" i="2"/>
  <c r="Q1545" i="2" s="1"/>
  <c r="O1546" i="2"/>
  <c r="Q1546" i="2" s="1"/>
  <c r="O1547" i="2"/>
  <c r="Q1547" i="2" s="1"/>
  <c r="O1548" i="2"/>
  <c r="Q1548" i="2" s="1"/>
  <c r="O1549" i="2"/>
  <c r="Q1549" i="2" s="1"/>
  <c r="O1550" i="2"/>
  <c r="Q1550" i="2" s="1"/>
  <c r="O1551" i="2"/>
  <c r="Q1551" i="2" s="1"/>
  <c r="O1552" i="2"/>
  <c r="Q1552" i="2" s="1"/>
  <c r="O1553" i="2"/>
  <c r="Q1553" i="2" s="1"/>
  <c r="O1554" i="2"/>
  <c r="Q1554" i="2" s="1"/>
  <c r="O1555" i="2"/>
  <c r="Q1555" i="2" s="1"/>
  <c r="O1556" i="2"/>
  <c r="Q1556" i="2" s="1"/>
  <c r="O1557" i="2"/>
  <c r="Q1557" i="2" s="1"/>
  <c r="O1558" i="2"/>
  <c r="Q1558" i="2" s="1"/>
  <c r="O1559" i="2"/>
  <c r="Q1559" i="2" s="1"/>
  <c r="O1560" i="2"/>
  <c r="Q1560" i="2" s="1"/>
  <c r="O1561" i="2"/>
  <c r="Q1561" i="2" s="1"/>
  <c r="O1562" i="2"/>
  <c r="Q1562" i="2" s="1"/>
  <c r="O1563" i="2"/>
  <c r="Q1563" i="2" s="1"/>
  <c r="O1564" i="2"/>
  <c r="Q1564" i="2" s="1"/>
  <c r="O1565" i="2"/>
  <c r="Q1565" i="2" s="1"/>
  <c r="O1566" i="2"/>
  <c r="Q1566" i="2" s="1"/>
  <c r="O1567" i="2"/>
  <c r="Q1567" i="2" s="1"/>
  <c r="O1568" i="2"/>
  <c r="Q1568" i="2" s="1"/>
  <c r="O1569" i="2"/>
  <c r="Q1569" i="2" s="1"/>
  <c r="O1570" i="2"/>
  <c r="Q1570" i="2" s="1"/>
  <c r="O1571" i="2"/>
  <c r="Q1571" i="2" s="1"/>
  <c r="O1572" i="2"/>
  <c r="Q1572" i="2" s="1"/>
  <c r="O1573" i="2"/>
  <c r="Q1573" i="2" s="1"/>
  <c r="O1574" i="2"/>
  <c r="Q1574" i="2" s="1"/>
  <c r="O1575" i="2"/>
  <c r="Q1575" i="2" s="1"/>
  <c r="O1576" i="2"/>
  <c r="Q1576" i="2" s="1"/>
  <c r="O1577" i="2"/>
  <c r="Q1577" i="2" s="1"/>
  <c r="O1578" i="2"/>
  <c r="Q1578" i="2" s="1"/>
  <c r="O1579" i="2"/>
  <c r="Q1579" i="2" s="1"/>
  <c r="O1580" i="2"/>
  <c r="Q1580" i="2" s="1"/>
  <c r="O1581" i="2"/>
  <c r="Q1581" i="2" s="1"/>
  <c r="O1582" i="2"/>
  <c r="Q1582" i="2" s="1"/>
  <c r="O1583" i="2"/>
  <c r="Q1583" i="2" s="1"/>
  <c r="O1584" i="2"/>
  <c r="Q1584" i="2" s="1"/>
  <c r="O1585" i="2"/>
  <c r="Q1585" i="2" s="1"/>
  <c r="O1586" i="2"/>
  <c r="Q1586" i="2" s="1"/>
  <c r="O1587" i="2"/>
  <c r="Q1587" i="2" s="1"/>
  <c r="O1588" i="2"/>
  <c r="Q1588" i="2" s="1"/>
  <c r="O1589" i="2"/>
  <c r="Q1589" i="2" s="1"/>
  <c r="O1590" i="2"/>
  <c r="Q1590" i="2" s="1"/>
  <c r="O1591" i="2"/>
  <c r="Q1591" i="2" s="1"/>
  <c r="O1592" i="2"/>
  <c r="Q1592" i="2" s="1"/>
  <c r="O1593" i="2"/>
  <c r="Q1593" i="2" s="1"/>
  <c r="O1594" i="2"/>
  <c r="Q1594" i="2" s="1"/>
  <c r="O1595" i="2"/>
  <c r="Q1595" i="2" s="1"/>
  <c r="O1596" i="2"/>
  <c r="Q1596" i="2" s="1"/>
  <c r="O1597" i="2"/>
  <c r="Q1597" i="2" s="1"/>
  <c r="O1598" i="2"/>
  <c r="Q1598" i="2" s="1"/>
  <c r="O1599" i="2"/>
  <c r="Q1599" i="2" s="1"/>
  <c r="O1600" i="2"/>
  <c r="Q1600" i="2" s="1"/>
  <c r="O1601" i="2"/>
  <c r="Q1601" i="2" s="1"/>
  <c r="O1602" i="2"/>
  <c r="Q1602" i="2" s="1"/>
  <c r="O1603" i="2"/>
  <c r="Q1603" i="2" s="1"/>
  <c r="O1604" i="2"/>
  <c r="Q1604" i="2" s="1"/>
  <c r="O1605" i="2"/>
  <c r="Q1605" i="2" s="1"/>
  <c r="O1606" i="2"/>
  <c r="Q1606" i="2" s="1"/>
  <c r="O1607" i="2"/>
  <c r="Q1607" i="2" s="1"/>
  <c r="O1608" i="2"/>
  <c r="Q1608" i="2" s="1"/>
  <c r="O1609" i="2"/>
  <c r="Q1609" i="2" s="1"/>
  <c r="O1610" i="2"/>
  <c r="Q1610" i="2" s="1"/>
  <c r="O1611" i="2"/>
  <c r="Q1611" i="2" s="1"/>
  <c r="O1612" i="2"/>
  <c r="Q1612" i="2" s="1"/>
  <c r="O1613" i="2"/>
  <c r="Q1613" i="2" s="1"/>
  <c r="O1614" i="2"/>
  <c r="Q1614" i="2" s="1"/>
  <c r="O1615" i="2"/>
  <c r="Q1615" i="2" s="1"/>
  <c r="O1616" i="2"/>
  <c r="Q1616" i="2" s="1"/>
  <c r="O1617" i="2"/>
  <c r="Q1617" i="2" s="1"/>
  <c r="O1618" i="2"/>
  <c r="Q1618" i="2" s="1"/>
  <c r="O1619" i="2"/>
  <c r="Q1619" i="2" s="1"/>
  <c r="O1620" i="2"/>
  <c r="Q1620" i="2" s="1"/>
  <c r="O1621" i="2"/>
  <c r="Q1621" i="2" s="1"/>
  <c r="O1622" i="2"/>
  <c r="Q1622" i="2" s="1"/>
  <c r="O1623" i="2"/>
  <c r="Q1623" i="2" s="1"/>
  <c r="O1624" i="2"/>
  <c r="Q1624" i="2" s="1"/>
  <c r="O1625" i="2"/>
  <c r="Q1625" i="2" s="1"/>
  <c r="O1626" i="2"/>
  <c r="Q1626" i="2" s="1"/>
  <c r="O1627" i="2"/>
  <c r="Q1627" i="2" s="1"/>
  <c r="O1628" i="2"/>
  <c r="Q1628" i="2" s="1"/>
  <c r="O1629" i="2"/>
  <c r="Q1629" i="2" s="1"/>
  <c r="O1630" i="2"/>
  <c r="Q1630" i="2" s="1"/>
  <c r="O1631" i="2"/>
  <c r="Q1631" i="2" s="1"/>
  <c r="O1632" i="2"/>
  <c r="Q1632" i="2" s="1"/>
  <c r="O1633" i="2"/>
  <c r="Q1633" i="2" s="1"/>
  <c r="O1634" i="2"/>
  <c r="Q1634" i="2" s="1"/>
  <c r="O1635" i="2"/>
  <c r="Q1635" i="2" s="1"/>
  <c r="O1636" i="2"/>
  <c r="Q1636" i="2" s="1"/>
  <c r="O1637" i="2"/>
  <c r="Q1637" i="2" s="1"/>
  <c r="O1638" i="2"/>
  <c r="Q1638" i="2" s="1"/>
  <c r="O1639" i="2"/>
  <c r="Q1639" i="2" s="1"/>
  <c r="O1640" i="2"/>
  <c r="Q1640" i="2" s="1"/>
  <c r="O1641" i="2"/>
  <c r="Q1641" i="2" s="1"/>
  <c r="O1642" i="2"/>
  <c r="Q1642" i="2" s="1"/>
  <c r="O1643" i="2"/>
  <c r="Q1643" i="2" s="1"/>
  <c r="O1644" i="2"/>
  <c r="Q1644" i="2" s="1"/>
  <c r="O1645" i="2"/>
  <c r="Q1645" i="2" s="1"/>
  <c r="O1646" i="2"/>
  <c r="Q1646" i="2" s="1"/>
  <c r="O1647" i="2"/>
  <c r="Q1647" i="2" s="1"/>
  <c r="O1648" i="2"/>
  <c r="Q1648" i="2" s="1"/>
  <c r="O1649" i="2"/>
  <c r="Q1649" i="2" s="1"/>
  <c r="O1650" i="2"/>
  <c r="Q1650" i="2" s="1"/>
  <c r="O1651" i="2"/>
  <c r="Q1651" i="2" s="1"/>
  <c r="O1652" i="2"/>
  <c r="Q1652" i="2" s="1"/>
  <c r="O1653" i="2"/>
  <c r="Q1653" i="2" s="1"/>
  <c r="O1654" i="2"/>
  <c r="Q1654" i="2" s="1"/>
  <c r="O1655" i="2"/>
  <c r="Q1655" i="2" s="1"/>
  <c r="O1656" i="2"/>
  <c r="Q1656" i="2" s="1"/>
  <c r="O1657" i="2"/>
  <c r="Q1657" i="2" s="1"/>
  <c r="O1658" i="2"/>
  <c r="Q1658" i="2" s="1"/>
  <c r="O1659" i="2"/>
  <c r="Q1659" i="2" s="1"/>
  <c r="O1660" i="2"/>
  <c r="Q1660" i="2" s="1"/>
  <c r="O1661" i="2"/>
  <c r="Q1661" i="2" s="1"/>
  <c r="O1662" i="2"/>
  <c r="Q1662" i="2" s="1"/>
  <c r="O1663" i="2"/>
  <c r="Q1663" i="2" s="1"/>
  <c r="O1664" i="2"/>
  <c r="Q1664" i="2" s="1"/>
  <c r="O1665" i="2"/>
  <c r="Q1665" i="2" s="1"/>
  <c r="O1666" i="2"/>
  <c r="Q1666" i="2" s="1"/>
  <c r="O1667" i="2"/>
  <c r="Q1667" i="2" s="1"/>
  <c r="O1668" i="2"/>
  <c r="Q1668" i="2" s="1"/>
  <c r="O1669" i="2"/>
  <c r="Q1669" i="2" s="1"/>
  <c r="O1670" i="2"/>
  <c r="Q1670" i="2" s="1"/>
  <c r="O1671" i="2"/>
  <c r="Q1671" i="2" s="1"/>
  <c r="O1672" i="2"/>
  <c r="Q1672" i="2" s="1"/>
  <c r="O1673" i="2"/>
  <c r="Q1673" i="2" s="1"/>
  <c r="O1674" i="2"/>
  <c r="Q1674" i="2" s="1"/>
  <c r="O1675" i="2"/>
  <c r="Q1675" i="2" s="1"/>
  <c r="O1676" i="2"/>
  <c r="Q1676" i="2" s="1"/>
  <c r="O1677" i="2"/>
  <c r="Q1677" i="2" s="1"/>
  <c r="O1678" i="2"/>
  <c r="Q1678" i="2" s="1"/>
  <c r="O1679" i="2"/>
  <c r="Q1679" i="2" s="1"/>
  <c r="O1680" i="2"/>
  <c r="Q1680" i="2" s="1"/>
  <c r="O1681" i="2"/>
  <c r="Q1681" i="2" s="1"/>
  <c r="O1682" i="2"/>
  <c r="Q1682" i="2" s="1"/>
  <c r="O1683" i="2"/>
  <c r="Q1683" i="2" s="1"/>
  <c r="O1684" i="2"/>
  <c r="Q1684" i="2" s="1"/>
  <c r="O1685" i="2"/>
  <c r="Q1685" i="2" s="1"/>
  <c r="O1686" i="2"/>
  <c r="Q1686" i="2" s="1"/>
  <c r="O1687" i="2"/>
  <c r="Q1687" i="2" s="1"/>
  <c r="O1688" i="2"/>
  <c r="Q1688" i="2" s="1"/>
  <c r="O1689" i="2"/>
  <c r="Q1689" i="2" s="1"/>
  <c r="O1690" i="2"/>
  <c r="Q1690" i="2" s="1"/>
  <c r="O1691" i="2"/>
  <c r="Q1691" i="2" s="1"/>
  <c r="O1692" i="2"/>
  <c r="Q1692" i="2" s="1"/>
  <c r="O1693" i="2"/>
  <c r="Q1693" i="2" s="1"/>
  <c r="O1694" i="2"/>
  <c r="Q1694" i="2" s="1"/>
  <c r="O1695" i="2"/>
  <c r="Q1695" i="2" s="1"/>
  <c r="O1696" i="2"/>
  <c r="Q1696" i="2" s="1"/>
  <c r="O1697" i="2"/>
  <c r="Q1697" i="2" s="1"/>
  <c r="O1698" i="2"/>
  <c r="Q1698" i="2" s="1"/>
  <c r="O1699" i="2"/>
  <c r="Q1699" i="2" s="1"/>
  <c r="O1700" i="2"/>
  <c r="Q1700" i="2" s="1"/>
  <c r="O1701" i="2"/>
  <c r="Q1701" i="2" s="1"/>
  <c r="O1702" i="2"/>
  <c r="Q1702" i="2" s="1"/>
  <c r="O1703" i="2"/>
  <c r="Q1703" i="2" s="1"/>
  <c r="O1704" i="2"/>
  <c r="Q1704" i="2" s="1"/>
  <c r="O1705" i="2"/>
  <c r="Q1705" i="2" s="1"/>
  <c r="O1706" i="2"/>
  <c r="Q1706" i="2" s="1"/>
  <c r="O1707" i="2"/>
  <c r="Q1707" i="2" s="1"/>
  <c r="O1708" i="2"/>
  <c r="Q1708" i="2" s="1"/>
  <c r="O1709" i="2"/>
  <c r="Q1709" i="2" s="1"/>
  <c r="O1710" i="2"/>
  <c r="Q1710" i="2" s="1"/>
  <c r="O1711" i="2"/>
  <c r="Q1711" i="2" s="1"/>
  <c r="O1712" i="2"/>
  <c r="Q1712" i="2" s="1"/>
  <c r="O1713" i="2"/>
  <c r="Q1713" i="2" s="1"/>
  <c r="O1714" i="2"/>
  <c r="Q1714" i="2" s="1"/>
  <c r="O1715" i="2"/>
  <c r="Q1715" i="2" s="1"/>
  <c r="O1716" i="2"/>
  <c r="Q1716" i="2" s="1"/>
  <c r="O1717" i="2"/>
  <c r="Q1717" i="2" s="1"/>
  <c r="O1718" i="2"/>
  <c r="Q1718" i="2" s="1"/>
  <c r="O1719" i="2"/>
  <c r="Q1719" i="2" s="1"/>
  <c r="O1720" i="2"/>
  <c r="Q1720" i="2" s="1"/>
  <c r="O1721" i="2"/>
  <c r="Q1721" i="2" s="1"/>
  <c r="O1722" i="2"/>
  <c r="Q1722" i="2" s="1"/>
  <c r="O1723" i="2"/>
  <c r="Q1723" i="2" s="1"/>
  <c r="O1724" i="2"/>
  <c r="Q1724" i="2" s="1"/>
  <c r="O1725" i="2"/>
  <c r="Q1725" i="2" s="1"/>
  <c r="O1726" i="2"/>
  <c r="Q1726" i="2" s="1"/>
  <c r="O1727" i="2"/>
  <c r="Q1727" i="2" s="1"/>
  <c r="O1728" i="2"/>
  <c r="Q1728" i="2" s="1"/>
  <c r="O1729" i="2"/>
  <c r="Q1729" i="2" s="1"/>
  <c r="O1730" i="2"/>
  <c r="Q1730" i="2" s="1"/>
  <c r="O1731" i="2"/>
  <c r="Q1731" i="2" s="1"/>
  <c r="O1732" i="2"/>
  <c r="Q1732" i="2" s="1"/>
  <c r="O1733" i="2"/>
  <c r="Q1733" i="2" s="1"/>
  <c r="O1734" i="2"/>
  <c r="Q1734" i="2" s="1"/>
  <c r="O1735" i="2"/>
  <c r="Q1735" i="2" s="1"/>
  <c r="O1736" i="2"/>
  <c r="Q1736" i="2" s="1"/>
  <c r="O1737" i="2"/>
  <c r="Q1737" i="2" s="1"/>
  <c r="O1738" i="2"/>
  <c r="Q1738" i="2" s="1"/>
  <c r="O1739" i="2"/>
  <c r="Q1739" i="2" s="1"/>
  <c r="O1740" i="2"/>
  <c r="Q1740" i="2" s="1"/>
  <c r="O1741" i="2"/>
  <c r="Q1741" i="2" s="1"/>
  <c r="O1742" i="2"/>
  <c r="Q1742" i="2" s="1"/>
  <c r="O1743" i="2"/>
  <c r="Q1743" i="2" s="1"/>
  <c r="O1744" i="2"/>
  <c r="Q1744" i="2" s="1"/>
  <c r="O1745" i="2"/>
  <c r="Q1745" i="2" s="1"/>
  <c r="O1746" i="2"/>
  <c r="Q1746" i="2" s="1"/>
  <c r="O1747" i="2"/>
  <c r="Q1747" i="2" s="1"/>
  <c r="O1748" i="2"/>
  <c r="Q1748" i="2" s="1"/>
  <c r="O1749" i="2"/>
  <c r="Q1749" i="2" s="1"/>
  <c r="O1750" i="2"/>
  <c r="Q1750" i="2" s="1"/>
  <c r="O1751" i="2"/>
  <c r="Q1751" i="2" s="1"/>
  <c r="O1752" i="2"/>
  <c r="Q1752" i="2" s="1"/>
  <c r="O1753" i="2"/>
  <c r="Q1753" i="2" s="1"/>
  <c r="O1754" i="2"/>
  <c r="Q1754" i="2" s="1"/>
  <c r="O1755" i="2"/>
  <c r="Q1755" i="2" s="1"/>
  <c r="O1756" i="2"/>
  <c r="Q1756" i="2" s="1"/>
  <c r="O1757" i="2"/>
  <c r="Q1757" i="2" s="1"/>
  <c r="O1758" i="2"/>
  <c r="Q1758" i="2" s="1"/>
  <c r="O1759" i="2"/>
  <c r="Q1759" i="2" s="1"/>
  <c r="O1760" i="2"/>
  <c r="Q1760" i="2" s="1"/>
  <c r="O1761" i="2"/>
  <c r="Q1761" i="2" s="1"/>
  <c r="O1762" i="2"/>
  <c r="Q1762" i="2" s="1"/>
  <c r="O1763" i="2"/>
  <c r="Q1763" i="2" s="1"/>
  <c r="O1764" i="2"/>
  <c r="Q1764" i="2" s="1"/>
  <c r="O1765" i="2"/>
  <c r="Q1765" i="2" s="1"/>
  <c r="O1766" i="2"/>
  <c r="Q1766" i="2" s="1"/>
  <c r="O1767" i="2"/>
  <c r="Q1767" i="2" s="1"/>
  <c r="O1768" i="2"/>
  <c r="Q1768" i="2" s="1"/>
  <c r="O1769" i="2"/>
  <c r="Q1769" i="2" s="1"/>
  <c r="O1770" i="2"/>
  <c r="Q1770" i="2" s="1"/>
  <c r="O1771" i="2"/>
  <c r="Q1771" i="2" s="1"/>
  <c r="O1772" i="2"/>
  <c r="Q1772" i="2" s="1"/>
  <c r="O1773" i="2"/>
  <c r="Q1773" i="2" s="1"/>
  <c r="O1774" i="2"/>
  <c r="Q1774" i="2" s="1"/>
  <c r="O1775" i="2"/>
  <c r="Q1775" i="2" s="1"/>
  <c r="O1776" i="2"/>
  <c r="Q1776" i="2" s="1"/>
  <c r="O1777" i="2"/>
  <c r="Q1777" i="2" s="1"/>
  <c r="O1778" i="2"/>
  <c r="Q1778" i="2" s="1"/>
  <c r="O1779" i="2"/>
  <c r="Q1779" i="2" s="1"/>
  <c r="O1780" i="2"/>
  <c r="Q1780" i="2" s="1"/>
  <c r="O1781" i="2"/>
  <c r="Q1781" i="2" s="1"/>
  <c r="O1782" i="2"/>
  <c r="Q1782" i="2" s="1"/>
  <c r="O1783" i="2"/>
  <c r="Q1783" i="2" s="1"/>
  <c r="O1784" i="2"/>
  <c r="Q1784" i="2" s="1"/>
  <c r="O1785" i="2"/>
  <c r="Q1785" i="2" s="1"/>
  <c r="O1786" i="2"/>
  <c r="Q1786" i="2" s="1"/>
  <c r="O1787" i="2"/>
  <c r="Q1787" i="2" s="1"/>
  <c r="O1788" i="2"/>
  <c r="Q1788" i="2" s="1"/>
  <c r="O1789" i="2"/>
  <c r="Q1789" i="2" s="1"/>
  <c r="O1790" i="2"/>
  <c r="Q1790" i="2" s="1"/>
  <c r="O1791" i="2"/>
  <c r="Q1791" i="2" s="1"/>
  <c r="O1792" i="2"/>
  <c r="Q1792" i="2" s="1"/>
  <c r="O1793" i="2"/>
  <c r="Q1793" i="2" s="1"/>
  <c r="O1794" i="2"/>
  <c r="Q1794" i="2" s="1"/>
  <c r="O1795" i="2"/>
  <c r="Q1795" i="2" s="1"/>
  <c r="O1796" i="2"/>
  <c r="Q1796" i="2" s="1"/>
  <c r="O1797" i="2"/>
  <c r="Q1797" i="2" s="1"/>
  <c r="O1798" i="2"/>
  <c r="Q1798" i="2" s="1"/>
  <c r="O1799" i="2"/>
  <c r="Q1799" i="2" s="1"/>
  <c r="O1800" i="2"/>
  <c r="Q1800" i="2" s="1"/>
  <c r="O1801" i="2"/>
  <c r="Q1801" i="2" s="1"/>
  <c r="O1802" i="2"/>
  <c r="Q1802" i="2" s="1"/>
  <c r="O1803" i="2"/>
  <c r="Q1803" i="2" s="1"/>
  <c r="O1804" i="2"/>
  <c r="Q1804" i="2" s="1"/>
  <c r="O1805" i="2"/>
  <c r="Q1805" i="2" s="1"/>
  <c r="O1806" i="2"/>
  <c r="Q1806" i="2" s="1"/>
  <c r="O1807" i="2"/>
  <c r="Q1807" i="2" s="1"/>
  <c r="O1808" i="2"/>
  <c r="Q1808" i="2" s="1"/>
  <c r="O1809" i="2"/>
  <c r="Q1809" i="2" s="1"/>
  <c r="O1810" i="2"/>
  <c r="Q1810" i="2" s="1"/>
  <c r="O1811" i="2"/>
  <c r="Q1811" i="2" s="1"/>
  <c r="O1812" i="2"/>
  <c r="Q1812" i="2" s="1"/>
  <c r="O1813" i="2"/>
  <c r="Q1813" i="2" s="1"/>
  <c r="O1814" i="2"/>
  <c r="Q1814" i="2" s="1"/>
  <c r="O1815" i="2"/>
  <c r="Q1815" i="2" s="1"/>
  <c r="O1816" i="2"/>
  <c r="Q1816" i="2" s="1"/>
  <c r="O1817" i="2"/>
  <c r="Q1817" i="2" s="1"/>
  <c r="O1818" i="2"/>
  <c r="Q1818" i="2" s="1"/>
  <c r="O1819" i="2"/>
  <c r="Q1819" i="2" s="1"/>
  <c r="O1820" i="2"/>
  <c r="Q1820" i="2" s="1"/>
  <c r="O1821" i="2"/>
  <c r="Q1821" i="2" s="1"/>
  <c r="O1822" i="2"/>
  <c r="Q1822" i="2" s="1"/>
  <c r="O1823" i="2"/>
  <c r="Q1823" i="2" s="1"/>
  <c r="O1824" i="2"/>
  <c r="Q1824" i="2" s="1"/>
  <c r="O1825" i="2"/>
  <c r="Q1825" i="2" s="1"/>
  <c r="O1826" i="2"/>
  <c r="Q1826" i="2" s="1"/>
  <c r="O1827" i="2"/>
  <c r="Q1827" i="2" s="1"/>
  <c r="O1828" i="2"/>
  <c r="Q1828" i="2" s="1"/>
  <c r="O1829" i="2"/>
  <c r="Q1829" i="2" s="1"/>
  <c r="O1830" i="2"/>
  <c r="Q1830" i="2" s="1"/>
  <c r="O1831" i="2"/>
  <c r="Q1831" i="2" s="1"/>
  <c r="O1832" i="2"/>
  <c r="Q1832" i="2" s="1"/>
  <c r="O1833" i="2"/>
  <c r="Q1833" i="2" s="1"/>
  <c r="O1834" i="2"/>
  <c r="Q1834" i="2" s="1"/>
  <c r="O1835" i="2"/>
  <c r="Q1835" i="2" s="1"/>
  <c r="O1836" i="2"/>
  <c r="Q1836" i="2" s="1"/>
  <c r="O1837" i="2"/>
  <c r="Q1837" i="2" s="1"/>
  <c r="O1838" i="2"/>
  <c r="Q1838" i="2" s="1"/>
  <c r="O1839" i="2"/>
  <c r="Q1839" i="2" s="1"/>
  <c r="O1840" i="2"/>
  <c r="Q1840" i="2" s="1"/>
  <c r="O1841" i="2"/>
  <c r="Q1841" i="2" s="1"/>
  <c r="O1842" i="2"/>
  <c r="Q1842" i="2" s="1"/>
  <c r="O1843" i="2"/>
  <c r="Q1843" i="2" s="1"/>
  <c r="O1844" i="2"/>
  <c r="Q1844" i="2" s="1"/>
  <c r="O1845" i="2"/>
  <c r="Q1845" i="2" s="1"/>
  <c r="O1846" i="2"/>
  <c r="Q1846" i="2" s="1"/>
  <c r="O1847" i="2"/>
  <c r="Q1847" i="2" s="1"/>
  <c r="O1848" i="2"/>
  <c r="Q1848" i="2" s="1"/>
  <c r="O1849" i="2"/>
  <c r="Q1849" i="2" s="1"/>
  <c r="O1850" i="2"/>
  <c r="Q1850" i="2" s="1"/>
  <c r="O1851" i="2"/>
  <c r="Q1851" i="2" s="1"/>
  <c r="O1852" i="2"/>
  <c r="Q1852" i="2" s="1"/>
  <c r="O1853" i="2"/>
  <c r="Q1853" i="2" s="1"/>
  <c r="O1854" i="2"/>
  <c r="Q1854" i="2" s="1"/>
  <c r="O1855" i="2"/>
  <c r="Q1855" i="2" s="1"/>
  <c r="O1856" i="2"/>
  <c r="Q1856" i="2" s="1"/>
  <c r="O1857" i="2"/>
  <c r="Q1857" i="2" s="1"/>
  <c r="O1858" i="2"/>
  <c r="Q1858" i="2" s="1"/>
  <c r="O1859" i="2"/>
  <c r="Q1859" i="2" s="1"/>
  <c r="O1860" i="2"/>
  <c r="Q1860" i="2" s="1"/>
  <c r="O1861" i="2"/>
  <c r="Q1861" i="2" s="1"/>
  <c r="O1862" i="2"/>
  <c r="Q1862" i="2" s="1"/>
  <c r="O1863" i="2"/>
  <c r="Q1863" i="2" s="1"/>
  <c r="O1864" i="2"/>
  <c r="Q1864" i="2" s="1"/>
  <c r="O1865" i="2"/>
  <c r="Q1865" i="2" s="1"/>
  <c r="O1866" i="2"/>
  <c r="Q1866" i="2" s="1"/>
  <c r="O1867" i="2"/>
  <c r="Q1867" i="2" s="1"/>
  <c r="O1868" i="2"/>
  <c r="Q1868" i="2" s="1"/>
  <c r="O1869" i="2"/>
  <c r="Q1869" i="2" s="1"/>
  <c r="O1870" i="2"/>
  <c r="Q1870" i="2" s="1"/>
  <c r="O1871" i="2"/>
  <c r="Q1871" i="2" s="1"/>
  <c r="O1872" i="2"/>
  <c r="Q1872" i="2" s="1"/>
  <c r="O1873" i="2"/>
  <c r="Q1873" i="2" s="1"/>
  <c r="O1874" i="2"/>
  <c r="Q1874" i="2" s="1"/>
  <c r="O1875" i="2"/>
  <c r="Q1875" i="2" s="1"/>
  <c r="O1876" i="2"/>
  <c r="Q1876" i="2" s="1"/>
  <c r="O1877" i="2"/>
  <c r="Q1877" i="2" s="1"/>
  <c r="O1878" i="2"/>
  <c r="Q1878" i="2" s="1"/>
  <c r="O1879" i="2"/>
  <c r="Q1879" i="2" s="1"/>
  <c r="O1880" i="2"/>
  <c r="Q1880" i="2" s="1"/>
  <c r="O1881" i="2"/>
  <c r="Q1881" i="2" s="1"/>
  <c r="O1882" i="2"/>
  <c r="Q1882" i="2" s="1"/>
  <c r="O1883" i="2"/>
  <c r="Q1883" i="2" s="1"/>
  <c r="O1884" i="2"/>
  <c r="Q1884" i="2" s="1"/>
  <c r="O1885" i="2"/>
  <c r="Q1885" i="2" s="1"/>
  <c r="O1886" i="2"/>
  <c r="Q1886" i="2" s="1"/>
  <c r="O1887" i="2"/>
  <c r="Q1887" i="2" s="1"/>
  <c r="O1888" i="2"/>
  <c r="Q1888" i="2" s="1"/>
  <c r="O1889" i="2"/>
  <c r="Q1889" i="2" s="1"/>
  <c r="O1890" i="2"/>
  <c r="Q1890" i="2" s="1"/>
  <c r="O1891" i="2"/>
  <c r="Q1891" i="2" s="1"/>
  <c r="O1892" i="2"/>
  <c r="Q1892" i="2" s="1"/>
  <c r="O1893" i="2"/>
  <c r="Q1893" i="2" s="1"/>
  <c r="O1894" i="2"/>
  <c r="Q1894" i="2" s="1"/>
  <c r="O1895" i="2"/>
  <c r="Q1895" i="2" s="1"/>
  <c r="O1896" i="2"/>
  <c r="Q1896" i="2" s="1"/>
  <c r="O1897" i="2"/>
  <c r="Q1897" i="2" s="1"/>
  <c r="O1898" i="2"/>
  <c r="Q1898" i="2" s="1"/>
  <c r="O1899" i="2"/>
  <c r="Q1899" i="2" s="1"/>
  <c r="O1900" i="2"/>
  <c r="Q1900" i="2" s="1"/>
  <c r="O1901" i="2"/>
  <c r="Q1901" i="2" s="1"/>
  <c r="O1902" i="2"/>
  <c r="Q1902" i="2" s="1"/>
  <c r="O1903" i="2"/>
  <c r="Q1903" i="2" s="1"/>
  <c r="O1904" i="2"/>
  <c r="Q1904" i="2" s="1"/>
  <c r="O1905" i="2"/>
  <c r="Q1905" i="2" s="1"/>
  <c r="O1906" i="2"/>
  <c r="Q1906" i="2" s="1"/>
  <c r="O1907" i="2"/>
  <c r="Q1907" i="2" s="1"/>
  <c r="O1908" i="2"/>
  <c r="Q1908" i="2" s="1"/>
  <c r="O1909" i="2"/>
  <c r="Q1909" i="2" s="1"/>
  <c r="O1910" i="2"/>
  <c r="Q1910" i="2" s="1"/>
  <c r="O1911" i="2"/>
  <c r="Q1911" i="2" s="1"/>
  <c r="O1912" i="2"/>
  <c r="Q1912" i="2" s="1"/>
  <c r="O1913" i="2"/>
  <c r="Q1913" i="2" s="1"/>
  <c r="O1914" i="2"/>
  <c r="Q1914" i="2" s="1"/>
  <c r="O1915" i="2"/>
  <c r="Q1915" i="2" s="1"/>
  <c r="O1916" i="2"/>
  <c r="Q1916" i="2" s="1"/>
  <c r="O1917" i="2"/>
  <c r="Q1917" i="2" s="1"/>
  <c r="O1918" i="2"/>
  <c r="Q1918" i="2" s="1"/>
  <c r="O1919" i="2"/>
  <c r="Q1919" i="2" s="1"/>
  <c r="O1920" i="2"/>
  <c r="Q1920" i="2" s="1"/>
  <c r="O1921" i="2"/>
  <c r="Q1921" i="2" s="1"/>
  <c r="O1922" i="2"/>
  <c r="Q1922" i="2" s="1"/>
  <c r="O1923" i="2"/>
  <c r="Q1923" i="2" s="1"/>
  <c r="O1924" i="2"/>
  <c r="Q1924" i="2" s="1"/>
  <c r="O1925" i="2"/>
  <c r="Q1925" i="2" s="1"/>
  <c r="O1926" i="2"/>
  <c r="Q1926" i="2" s="1"/>
  <c r="O1927" i="2"/>
  <c r="Q1927" i="2" s="1"/>
  <c r="O1928" i="2"/>
  <c r="Q1928" i="2" s="1"/>
  <c r="O1929" i="2"/>
  <c r="Q1929" i="2" s="1"/>
  <c r="O1930" i="2"/>
  <c r="Q1930" i="2" s="1"/>
  <c r="O1931" i="2"/>
  <c r="Q1931" i="2" s="1"/>
  <c r="O1932" i="2"/>
  <c r="Q1932" i="2" s="1"/>
  <c r="O1933" i="2"/>
  <c r="Q1933" i="2" s="1"/>
  <c r="O1934" i="2"/>
  <c r="Q1934" i="2" s="1"/>
  <c r="O1935" i="2"/>
  <c r="Q1935" i="2" s="1"/>
  <c r="O1936" i="2"/>
  <c r="Q1936" i="2" s="1"/>
  <c r="O1937" i="2"/>
  <c r="Q1937" i="2" s="1"/>
  <c r="O1938" i="2"/>
  <c r="Q1938" i="2" s="1"/>
  <c r="O1939" i="2"/>
  <c r="Q1939" i="2" s="1"/>
  <c r="O1940" i="2"/>
  <c r="Q1940" i="2" s="1"/>
  <c r="O1941" i="2"/>
  <c r="Q1941" i="2" s="1"/>
  <c r="O1942" i="2"/>
  <c r="Q1942" i="2" s="1"/>
  <c r="O1943" i="2"/>
  <c r="Q1943" i="2" s="1"/>
  <c r="O1944" i="2"/>
  <c r="Q1944" i="2" s="1"/>
  <c r="O1945" i="2"/>
  <c r="Q1945" i="2" s="1"/>
  <c r="O1946" i="2"/>
  <c r="Q1946" i="2" s="1"/>
  <c r="O1947" i="2"/>
  <c r="Q1947" i="2" s="1"/>
  <c r="O1948" i="2"/>
  <c r="Q1948" i="2" s="1"/>
  <c r="O1949" i="2"/>
  <c r="Q1949" i="2" s="1"/>
  <c r="O1950" i="2"/>
  <c r="Q1950" i="2" s="1"/>
  <c r="O1951" i="2"/>
  <c r="Q1951" i="2" s="1"/>
  <c r="O1952" i="2"/>
  <c r="Q1952" i="2" s="1"/>
  <c r="O1953" i="2"/>
  <c r="Q1953" i="2" s="1"/>
  <c r="O1954" i="2"/>
  <c r="Q1954" i="2" s="1"/>
  <c r="O1955" i="2"/>
  <c r="Q1955" i="2" s="1"/>
  <c r="O1956" i="2"/>
  <c r="Q1956" i="2" s="1"/>
  <c r="O1957" i="2"/>
  <c r="Q1957" i="2" s="1"/>
  <c r="O1958" i="2"/>
  <c r="Q1958" i="2" s="1"/>
  <c r="O1959" i="2"/>
  <c r="Q1959" i="2" s="1"/>
  <c r="O1960" i="2"/>
  <c r="Q1960" i="2" s="1"/>
  <c r="O1961" i="2"/>
  <c r="Q1961" i="2" s="1"/>
  <c r="O1962" i="2"/>
  <c r="Q1962" i="2" s="1"/>
  <c r="O1963" i="2"/>
  <c r="Q1963" i="2" s="1"/>
  <c r="O1964" i="2"/>
  <c r="Q1964" i="2" s="1"/>
  <c r="O1965" i="2"/>
  <c r="Q1965" i="2" s="1"/>
  <c r="O1966" i="2"/>
  <c r="Q1966" i="2" s="1"/>
  <c r="O1967" i="2"/>
  <c r="Q1967" i="2" s="1"/>
  <c r="O1968" i="2"/>
  <c r="Q1968" i="2" s="1"/>
  <c r="O1969" i="2"/>
  <c r="Q1969" i="2" s="1"/>
  <c r="O1970" i="2"/>
  <c r="Q1970" i="2" s="1"/>
  <c r="O1971" i="2"/>
  <c r="Q1971" i="2" s="1"/>
  <c r="O1972" i="2"/>
  <c r="Q1972" i="2" s="1"/>
  <c r="O1973" i="2"/>
  <c r="Q1973" i="2" s="1"/>
  <c r="O1974" i="2"/>
  <c r="Q1974" i="2" s="1"/>
  <c r="O1975" i="2"/>
  <c r="Q1975" i="2" s="1"/>
  <c r="O1976" i="2"/>
  <c r="Q1976" i="2" s="1"/>
  <c r="O1977" i="2"/>
  <c r="Q1977" i="2" s="1"/>
  <c r="O1978" i="2"/>
  <c r="Q1978" i="2" s="1"/>
  <c r="O1979" i="2"/>
  <c r="Q1979" i="2" s="1"/>
  <c r="O1980" i="2"/>
  <c r="Q1980" i="2" s="1"/>
  <c r="O1981" i="2"/>
  <c r="Q1981" i="2" s="1"/>
  <c r="O1982" i="2"/>
  <c r="Q1982" i="2" s="1"/>
  <c r="O1983" i="2"/>
  <c r="Q1983" i="2" s="1"/>
  <c r="O1984" i="2"/>
  <c r="Q1984" i="2" s="1"/>
  <c r="O1985" i="2"/>
  <c r="Q1985" i="2" s="1"/>
  <c r="O1986" i="2"/>
  <c r="Q1986" i="2" s="1"/>
  <c r="O1987" i="2"/>
  <c r="Q1987" i="2" s="1"/>
  <c r="O1988" i="2"/>
  <c r="Q1988" i="2" s="1"/>
  <c r="O1989" i="2"/>
  <c r="Q1989" i="2" s="1"/>
  <c r="O1990" i="2"/>
  <c r="Q1990" i="2" s="1"/>
  <c r="O1991" i="2"/>
  <c r="Q1991" i="2" s="1"/>
  <c r="O1992" i="2"/>
  <c r="Q1992" i="2" s="1"/>
  <c r="O1993" i="2"/>
  <c r="Q1993" i="2" s="1"/>
  <c r="O1994" i="2"/>
  <c r="Q1994" i="2" s="1"/>
  <c r="O1995" i="2"/>
  <c r="Q1995" i="2" s="1"/>
  <c r="O1996" i="2"/>
  <c r="Q1996" i="2" s="1"/>
  <c r="O1997" i="2"/>
  <c r="Q1997" i="2" s="1"/>
  <c r="O1998" i="2"/>
  <c r="Q1998" i="2" s="1"/>
  <c r="O1999" i="2"/>
  <c r="Q1999" i="2" s="1"/>
  <c r="O2000" i="2"/>
  <c r="Q2000" i="2" s="1"/>
  <c r="O2001" i="2"/>
  <c r="Q2001" i="2" s="1"/>
  <c r="O2002" i="2"/>
  <c r="Q2002" i="2" s="1"/>
  <c r="O2003" i="2"/>
  <c r="Q2003" i="2" s="1"/>
  <c r="O2004" i="2"/>
  <c r="Q2004" i="2" s="1"/>
  <c r="O2005" i="2"/>
  <c r="Q2005" i="2" s="1"/>
  <c r="O2006" i="2"/>
  <c r="Q2006" i="2" s="1"/>
  <c r="O2007" i="2"/>
  <c r="Q2007" i="2" s="1"/>
  <c r="O2008" i="2"/>
  <c r="Q2008" i="2" s="1"/>
  <c r="O2009" i="2"/>
  <c r="Q2009" i="2" s="1"/>
  <c r="O2010" i="2"/>
  <c r="Q2010" i="2" s="1"/>
  <c r="O2011" i="2"/>
  <c r="Q2011" i="2" s="1"/>
  <c r="O2012" i="2"/>
  <c r="Q2012" i="2" s="1"/>
  <c r="O2013" i="2"/>
  <c r="Q2013" i="2" s="1"/>
  <c r="O2014" i="2"/>
  <c r="Q2014" i="2" s="1"/>
  <c r="O2015" i="2"/>
  <c r="Q2015" i="2" s="1"/>
  <c r="O2016" i="2"/>
  <c r="Q2016" i="2" s="1"/>
  <c r="O2017" i="2"/>
  <c r="Q2017" i="2" s="1"/>
  <c r="O2018" i="2"/>
  <c r="Q2018" i="2" s="1"/>
  <c r="O2019" i="2"/>
  <c r="Q2019" i="2" s="1"/>
  <c r="O2020" i="2"/>
  <c r="Q2020" i="2" s="1"/>
  <c r="O2021" i="2"/>
  <c r="Q2021" i="2" s="1"/>
  <c r="O2022" i="2"/>
  <c r="Q2022" i="2" s="1"/>
  <c r="O2023" i="2"/>
  <c r="Q2023" i="2" s="1"/>
  <c r="O2024" i="2"/>
  <c r="Q2024" i="2" s="1"/>
  <c r="O2025" i="2"/>
  <c r="Q2025" i="2" s="1"/>
  <c r="O2026" i="2"/>
  <c r="Q2026" i="2" s="1"/>
  <c r="O2027" i="2"/>
  <c r="Q2027" i="2" s="1"/>
  <c r="O2028" i="2"/>
  <c r="Q2028" i="2" s="1"/>
  <c r="O2029" i="2"/>
  <c r="Q2029" i="2" s="1"/>
  <c r="O2030" i="2"/>
  <c r="Q2030" i="2" s="1"/>
  <c r="O2031" i="2"/>
  <c r="Q2031" i="2" s="1"/>
  <c r="O2032" i="2"/>
  <c r="Q2032" i="2" s="1"/>
  <c r="O2033" i="2"/>
  <c r="Q2033" i="2" s="1"/>
  <c r="O2034" i="2"/>
  <c r="Q2034" i="2" s="1"/>
  <c r="O2035" i="2"/>
  <c r="Q2035" i="2" s="1"/>
  <c r="O2036" i="2"/>
  <c r="Q2036" i="2" s="1"/>
  <c r="O2037" i="2"/>
  <c r="Q2037" i="2" s="1"/>
  <c r="O2038" i="2"/>
  <c r="Q2038" i="2" s="1"/>
  <c r="O2039" i="2"/>
  <c r="Q2039" i="2" s="1"/>
  <c r="O2040" i="2"/>
  <c r="Q2040" i="2" s="1"/>
  <c r="O2041" i="2"/>
  <c r="Q2041" i="2" s="1"/>
  <c r="O2042" i="2"/>
  <c r="Q2042" i="2" s="1"/>
  <c r="O2043" i="2"/>
  <c r="Q2043" i="2" s="1"/>
  <c r="O2044" i="2"/>
  <c r="Q2044" i="2" s="1"/>
  <c r="O2045" i="2"/>
  <c r="Q2045" i="2" s="1"/>
  <c r="O2046" i="2"/>
  <c r="Q2046" i="2" s="1"/>
  <c r="O2047" i="2"/>
  <c r="Q2047" i="2" s="1"/>
  <c r="O2048" i="2"/>
  <c r="Q2048" i="2" s="1"/>
  <c r="O2049" i="2"/>
  <c r="Q2049" i="2" s="1"/>
  <c r="O2050" i="2"/>
  <c r="Q2050" i="2" s="1"/>
  <c r="O2051" i="2"/>
  <c r="Q2051" i="2" s="1"/>
  <c r="O2052" i="2"/>
  <c r="Q2052" i="2" s="1"/>
  <c r="O2053" i="2"/>
  <c r="Q2053" i="2" s="1"/>
  <c r="O2054" i="2"/>
  <c r="Q2054" i="2" s="1"/>
  <c r="O2055" i="2"/>
  <c r="Q2055" i="2" s="1"/>
  <c r="O2056" i="2"/>
  <c r="Q2056" i="2" s="1"/>
  <c r="O2057" i="2"/>
  <c r="Q2057" i="2" s="1"/>
  <c r="O2058" i="2"/>
  <c r="Q2058" i="2" s="1"/>
  <c r="O2059" i="2"/>
  <c r="Q2059" i="2" s="1"/>
  <c r="O2060" i="2"/>
  <c r="Q2060" i="2" s="1"/>
  <c r="O2061" i="2"/>
  <c r="Q2061" i="2" s="1"/>
  <c r="O2062" i="2"/>
  <c r="Q2062" i="2" s="1"/>
  <c r="O2063" i="2"/>
  <c r="Q2063" i="2" s="1"/>
  <c r="O2064" i="2"/>
  <c r="Q2064" i="2" s="1"/>
  <c r="O2065" i="2"/>
  <c r="Q2065" i="2" s="1"/>
  <c r="O2066" i="2"/>
  <c r="Q2066" i="2" s="1"/>
  <c r="O2067" i="2"/>
  <c r="Q2067" i="2" s="1"/>
  <c r="O2068" i="2"/>
  <c r="Q2068" i="2" s="1"/>
  <c r="O2069" i="2"/>
  <c r="Q2069" i="2" s="1"/>
  <c r="O2070" i="2"/>
  <c r="Q2070" i="2" s="1"/>
  <c r="O2071" i="2"/>
  <c r="Q2071" i="2" s="1"/>
  <c r="O2072" i="2"/>
  <c r="Q2072" i="2" s="1"/>
  <c r="O2073" i="2"/>
  <c r="Q2073" i="2" s="1"/>
  <c r="O2074" i="2"/>
  <c r="Q2074" i="2" s="1"/>
  <c r="O2075" i="2"/>
  <c r="Q2075" i="2" s="1"/>
  <c r="O2076" i="2"/>
  <c r="Q2076" i="2" s="1"/>
  <c r="O2077" i="2"/>
  <c r="Q2077" i="2" s="1"/>
  <c r="O2078" i="2"/>
  <c r="Q2078" i="2" s="1"/>
  <c r="O2079" i="2"/>
  <c r="Q2079" i="2" s="1"/>
  <c r="O2080" i="2"/>
  <c r="Q2080" i="2" s="1"/>
  <c r="O2081" i="2"/>
  <c r="Q2081" i="2" s="1"/>
  <c r="O2082" i="2"/>
  <c r="Q2082" i="2" s="1"/>
  <c r="O2083" i="2"/>
  <c r="Q2083" i="2" s="1"/>
  <c r="O2084" i="2"/>
  <c r="Q2084" i="2" s="1"/>
  <c r="O2085" i="2"/>
  <c r="Q2085" i="2" s="1"/>
  <c r="O2086" i="2"/>
  <c r="Q2086" i="2" s="1"/>
  <c r="O2087" i="2"/>
  <c r="Q2087" i="2" s="1"/>
  <c r="O2088" i="2"/>
  <c r="Q2088" i="2" s="1"/>
  <c r="O2089" i="2"/>
  <c r="Q2089" i="2" s="1"/>
  <c r="O2090" i="2"/>
  <c r="Q2090" i="2" s="1"/>
  <c r="O2091" i="2"/>
  <c r="Q2091" i="2" s="1"/>
  <c r="O2092" i="2"/>
  <c r="Q2092" i="2" s="1"/>
  <c r="O2093" i="2"/>
  <c r="Q2093" i="2" s="1"/>
  <c r="O2094" i="2"/>
  <c r="Q2094" i="2" s="1"/>
  <c r="O2095" i="2"/>
  <c r="Q2095" i="2" s="1"/>
  <c r="O2096" i="2"/>
  <c r="Q2096" i="2" s="1"/>
  <c r="O2097" i="2"/>
  <c r="Q2097" i="2" s="1"/>
  <c r="O2098" i="2"/>
  <c r="Q2098" i="2" s="1"/>
  <c r="O2099" i="2"/>
  <c r="Q2099" i="2" s="1"/>
  <c r="O2100" i="2"/>
  <c r="Q2100" i="2" s="1"/>
  <c r="O2101" i="2"/>
  <c r="Q2101" i="2" s="1"/>
  <c r="O2102" i="2"/>
  <c r="Q2102" i="2" s="1"/>
  <c r="O2103" i="2"/>
  <c r="Q2103" i="2" s="1"/>
  <c r="O2104" i="2"/>
  <c r="Q2104" i="2" s="1"/>
  <c r="O2105" i="2"/>
  <c r="Q2105" i="2" s="1"/>
  <c r="O2106" i="2"/>
  <c r="Q2106" i="2" s="1"/>
  <c r="O2107" i="2"/>
  <c r="Q2107" i="2" s="1"/>
  <c r="O2108" i="2"/>
  <c r="Q2108" i="2" s="1"/>
  <c r="O2109" i="2"/>
  <c r="Q2109" i="2" s="1"/>
  <c r="O2110" i="2"/>
  <c r="Q2110" i="2" s="1"/>
  <c r="O2111" i="2"/>
  <c r="Q2111" i="2" s="1"/>
  <c r="O2112" i="2"/>
  <c r="Q2112" i="2" s="1"/>
  <c r="O2113" i="2"/>
  <c r="Q2113" i="2" s="1"/>
  <c r="O2114" i="2"/>
  <c r="Q2114" i="2" s="1"/>
  <c r="O2115" i="2"/>
  <c r="Q2115" i="2" s="1"/>
  <c r="O2116" i="2"/>
  <c r="Q2116" i="2" s="1"/>
  <c r="O2117" i="2"/>
  <c r="Q2117" i="2" s="1"/>
  <c r="O2118" i="2"/>
  <c r="Q2118" i="2" s="1"/>
  <c r="O2119" i="2"/>
  <c r="Q2119" i="2" s="1"/>
  <c r="O2120" i="2"/>
  <c r="Q2120" i="2" s="1"/>
  <c r="O2121" i="2"/>
  <c r="Q2121" i="2" s="1"/>
  <c r="O2122" i="2"/>
  <c r="Q2122" i="2" s="1"/>
  <c r="O2123" i="2"/>
  <c r="Q2123" i="2" s="1"/>
  <c r="O2124" i="2"/>
  <c r="Q2124" i="2" s="1"/>
  <c r="O2125" i="2"/>
  <c r="Q2125" i="2" s="1"/>
  <c r="O2126" i="2"/>
  <c r="Q2126" i="2" s="1"/>
  <c r="O2127" i="2"/>
  <c r="Q2127" i="2" s="1"/>
  <c r="O2128" i="2"/>
  <c r="Q2128" i="2" s="1"/>
  <c r="O2129" i="2"/>
  <c r="Q2129" i="2" s="1"/>
  <c r="O2130" i="2"/>
  <c r="Q2130" i="2" s="1"/>
  <c r="O2131" i="2"/>
  <c r="Q2131" i="2" s="1"/>
  <c r="O2132" i="2"/>
  <c r="Q2132" i="2" s="1"/>
  <c r="O2133" i="2"/>
  <c r="Q2133" i="2" s="1"/>
  <c r="O2134" i="2"/>
  <c r="Q2134" i="2" s="1"/>
  <c r="O2135" i="2"/>
  <c r="Q2135" i="2" s="1"/>
  <c r="O2136" i="2"/>
  <c r="Q2136" i="2" s="1"/>
  <c r="O2137" i="2"/>
  <c r="Q2137" i="2" s="1"/>
  <c r="O2138" i="2"/>
  <c r="Q2138" i="2" s="1"/>
  <c r="O2139" i="2"/>
  <c r="Q2139" i="2" s="1"/>
  <c r="O2140" i="2"/>
  <c r="Q2140" i="2" s="1"/>
  <c r="O2141" i="2"/>
  <c r="Q2141" i="2" s="1"/>
  <c r="O2142" i="2"/>
  <c r="Q2142" i="2" s="1"/>
  <c r="O2143" i="2"/>
  <c r="Q2143" i="2" s="1"/>
  <c r="O2144" i="2"/>
  <c r="Q2144" i="2" s="1"/>
  <c r="O2145" i="2"/>
  <c r="Q2145" i="2" s="1"/>
  <c r="O2146" i="2"/>
  <c r="Q2146" i="2" s="1"/>
  <c r="O2147" i="2"/>
  <c r="Q2147" i="2" s="1"/>
  <c r="O2148" i="2"/>
  <c r="Q2148" i="2" s="1"/>
  <c r="O2149" i="2"/>
  <c r="Q2149" i="2" s="1"/>
  <c r="O2150" i="2"/>
  <c r="Q2150" i="2" s="1"/>
  <c r="O2151" i="2"/>
  <c r="Q2151" i="2" s="1"/>
  <c r="O2152" i="2"/>
  <c r="Q2152" i="2" s="1"/>
  <c r="O2153" i="2"/>
  <c r="Q2153" i="2" s="1"/>
  <c r="O2154" i="2"/>
  <c r="Q2154" i="2" s="1"/>
  <c r="O2155" i="2"/>
  <c r="Q2155" i="2" s="1"/>
  <c r="O2156" i="2"/>
  <c r="Q2156" i="2" s="1"/>
  <c r="O2157" i="2"/>
  <c r="Q2157" i="2" s="1"/>
  <c r="O2158" i="2"/>
  <c r="Q2158" i="2" s="1"/>
  <c r="O2159" i="2"/>
  <c r="Q2159" i="2" s="1"/>
  <c r="O2160" i="2"/>
  <c r="Q2160" i="2" s="1"/>
  <c r="O2161" i="2"/>
  <c r="Q2161" i="2" s="1"/>
  <c r="O2162" i="2"/>
  <c r="Q2162" i="2" s="1"/>
  <c r="O2163" i="2"/>
  <c r="Q2163" i="2" s="1"/>
  <c r="O2164" i="2"/>
  <c r="Q2164" i="2" s="1"/>
  <c r="O2165" i="2"/>
  <c r="Q2165" i="2" s="1"/>
  <c r="O2166" i="2"/>
  <c r="Q2166" i="2" s="1"/>
  <c r="O2167" i="2"/>
  <c r="Q2167" i="2" s="1"/>
  <c r="O2168" i="2"/>
  <c r="Q2168" i="2" s="1"/>
  <c r="O2169" i="2"/>
  <c r="Q2169" i="2" s="1"/>
  <c r="O2170" i="2"/>
  <c r="Q2170" i="2" s="1"/>
  <c r="O2171" i="2"/>
  <c r="Q2171" i="2" s="1"/>
  <c r="O2172" i="2"/>
  <c r="Q2172" i="2" s="1"/>
  <c r="O2173" i="2"/>
  <c r="Q2173" i="2" s="1"/>
  <c r="O2174" i="2"/>
  <c r="Q2174" i="2" s="1"/>
  <c r="O2175" i="2"/>
  <c r="Q2175" i="2" s="1"/>
  <c r="O2176" i="2"/>
  <c r="Q2176" i="2" s="1"/>
  <c r="O2177" i="2"/>
  <c r="Q2177" i="2" s="1"/>
  <c r="O2178" i="2"/>
  <c r="Q2178" i="2" s="1"/>
  <c r="O2179" i="2"/>
  <c r="Q2179" i="2" s="1"/>
  <c r="O2180" i="2"/>
  <c r="Q2180" i="2" s="1"/>
  <c r="O2181" i="2"/>
  <c r="Q2181" i="2" s="1"/>
  <c r="O2182" i="2"/>
  <c r="Q2182" i="2" s="1"/>
  <c r="O2183" i="2"/>
  <c r="Q2183" i="2" s="1"/>
  <c r="O2184" i="2"/>
  <c r="Q2184" i="2" s="1"/>
  <c r="O2185" i="2"/>
  <c r="Q2185" i="2" s="1"/>
  <c r="O2186" i="2"/>
  <c r="Q2186" i="2" s="1"/>
  <c r="O2187" i="2"/>
  <c r="Q2187" i="2" s="1"/>
  <c r="O2188" i="2"/>
  <c r="Q2188" i="2" s="1"/>
  <c r="O2189" i="2"/>
  <c r="Q2189" i="2" s="1"/>
  <c r="O2190" i="2"/>
  <c r="Q2190" i="2" s="1"/>
  <c r="O2191" i="2"/>
  <c r="Q2191" i="2" s="1"/>
  <c r="O2192" i="2"/>
  <c r="Q2192" i="2" s="1"/>
  <c r="O2193" i="2"/>
  <c r="Q2193" i="2" s="1"/>
  <c r="O2194" i="2"/>
  <c r="Q2194" i="2" s="1"/>
  <c r="O2195" i="2"/>
  <c r="Q2195" i="2" s="1"/>
  <c r="O2196" i="2"/>
  <c r="Q2196" i="2" s="1"/>
  <c r="O2197" i="2"/>
  <c r="Q2197" i="2" s="1"/>
  <c r="O2198" i="2"/>
  <c r="Q2198" i="2" s="1"/>
  <c r="O2199" i="2"/>
  <c r="Q2199" i="2" s="1"/>
  <c r="O2200" i="2"/>
  <c r="Q2200" i="2" s="1"/>
  <c r="O2201" i="2"/>
  <c r="Q2201" i="2" s="1"/>
  <c r="O2202" i="2"/>
  <c r="Q2202" i="2" s="1"/>
  <c r="O2203" i="2"/>
  <c r="Q2203" i="2" s="1"/>
  <c r="O2204" i="2"/>
  <c r="Q2204" i="2" s="1"/>
  <c r="O2205" i="2"/>
  <c r="Q2205" i="2" s="1"/>
  <c r="O2206" i="2"/>
  <c r="Q2206" i="2" s="1"/>
  <c r="O2207" i="2"/>
  <c r="Q2207" i="2" s="1"/>
  <c r="O2208" i="2"/>
  <c r="Q2208" i="2" s="1"/>
  <c r="O2209" i="2"/>
  <c r="Q2209" i="2" s="1"/>
  <c r="O2210" i="2"/>
  <c r="Q2210" i="2" s="1"/>
  <c r="O2211" i="2"/>
  <c r="Q2211" i="2" s="1"/>
  <c r="O2212" i="2"/>
  <c r="Q2212" i="2" s="1"/>
  <c r="O2213" i="2"/>
  <c r="Q2213" i="2" s="1"/>
  <c r="O2214" i="2"/>
  <c r="Q2214" i="2" s="1"/>
  <c r="O2215" i="2"/>
  <c r="Q2215" i="2" s="1"/>
  <c r="O2216" i="2"/>
  <c r="Q2216" i="2" s="1"/>
  <c r="O2217" i="2"/>
  <c r="Q2217" i="2" s="1"/>
  <c r="O2218" i="2"/>
  <c r="Q2218" i="2" s="1"/>
  <c r="O2219" i="2"/>
  <c r="Q2219" i="2" s="1"/>
  <c r="O2220" i="2"/>
  <c r="Q2220" i="2" s="1"/>
  <c r="O2221" i="2"/>
  <c r="Q2221" i="2" s="1"/>
  <c r="O2222" i="2"/>
  <c r="Q2222" i="2" s="1"/>
  <c r="O2223" i="2"/>
  <c r="Q2223" i="2" s="1"/>
  <c r="O2224" i="2"/>
  <c r="Q2224" i="2" s="1"/>
  <c r="O2225" i="2"/>
  <c r="Q2225" i="2" s="1"/>
  <c r="O2226" i="2"/>
  <c r="Q2226" i="2" s="1"/>
  <c r="O2227" i="2"/>
  <c r="Q2227" i="2" s="1"/>
  <c r="O2228" i="2"/>
  <c r="Q2228" i="2" s="1"/>
  <c r="O2229" i="2"/>
  <c r="Q2229" i="2" s="1"/>
  <c r="O2230" i="2"/>
  <c r="Q2230" i="2" s="1"/>
  <c r="O2231" i="2"/>
  <c r="Q2231" i="2" s="1"/>
  <c r="O2232" i="2"/>
  <c r="Q2232" i="2" s="1"/>
  <c r="O2233" i="2"/>
  <c r="Q2233" i="2" s="1"/>
  <c r="O2234" i="2"/>
  <c r="Q2234" i="2" s="1"/>
  <c r="O2235" i="2"/>
  <c r="Q2235" i="2" s="1"/>
  <c r="O2236" i="2"/>
  <c r="Q2236" i="2" s="1"/>
  <c r="O2237" i="2"/>
  <c r="Q2237" i="2" s="1"/>
  <c r="O2238" i="2"/>
  <c r="Q2238" i="2" s="1"/>
  <c r="O2239" i="2"/>
  <c r="Q2239" i="2" s="1"/>
  <c r="O2240" i="2"/>
  <c r="Q2240" i="2" s="1"/>
  <c r="O2241" i="2"/>
  <c r="Q2241" i="2" s="1"/>
  <c r="O2242" i="2"/>
  <c r="Q2242" i="2" s="1"/>
  <c r="O2243" i="2"/>
  <c r="Q2243" i="2" s="1"/>
  <c r="O2244" i="2"/>
  <c r="Q2244" i="2" s="1"/>
  <c r="O2245" i="2"/>
  <c r="Q2245" i="2" s="1"/>
  <c r="O2246" i="2"/>
  <c r="Q2246" i="2" s="1"/>
  <c r="O2247" i="2"/>
  <c r="Q2247" i="2" s="1"/>
  <c r="O2248" i="2"/>
  <c r="Q2248" i="2" s="1"/>
  <c r="O2249" i="2"/>
  <c r="Q2249" i="2" s="1"/>
  <c r="O2250" i="2"/>
  <c r="Q2250" i="2" s="1"/>
  <c r="O2251" i="2"/>
  <c r="Q2251" i="2" s="1"/>
  <c r="O2252" i="2"/>
  <c r="Q2252" i="2" s="1"/>
  <c r="O2253" i="2"/>
  <c r="Q2253" i="2" s="1"/>
  <c r="O2254" i="2"/>
  <c r="Q2254" i="2" s="1"/>
  <c r="O2255" i="2"/>
  <c r="Q2255" i="2" s="1"/>
  <c r="O2256" i="2"/>
  <c r="Q2256" i="2" s="1"/>
  <c r="O2257" i="2"/>
  <c r="Q2257" i="2" s="1"/>
  <c r="O2258" i="2"/>
  <c r="Q2258" i="2" s="1"/>
  <c r="O2259" i="2"/>
  <c r="Q2259" i="2" s="1"/>
  <c r="O2260" i="2"/>
  <c r="Q2260" i="2" s="1"/>
  <c r="O2261" i="2"/>
  <c r="Q2261" i="2" s="1"/>
  <c r="O2262" i="2"/>
  <c r="Q2262" i="2" s="1"/>
  <c r="O2263" i="2"/>
  <c r="Q2263" i="2" s="1"/>
  <c r="O2264" i="2"/>
  <c r="Q2264" i="2" s="1"/>
  <c r="O2265" i="2"/>
  <c r="Q2265" i="2" s="1"/>
  <c r="O2266" i="2"/>
  <c r="Q2266" i="2" s="1"/>
  <c r="O2267" i="2"/>
  <c r="Q2267" i="2" s="1"/>
  <c r="O2268" i="2"/>
  <c r="Q2268" i="2" s="1"/>
  <c r="O2269" i="2"/>
  <c r="Q2269" i="2" s="1"/>
  <c r="O2270" i="2"/>
  <c r="Q2270" i="2" s="1"/>
  <c r="O2271" i="2"/>
  <c r="Q2271" i="2" s="1"/>
  <c r="O2272" i="2"/>
  <c r="Q2272" i="2" s="1"/>
  <c r="O2273" i="2"/>
  <c r="Q2273" i="2" s="1"/>
  <c r="O2274" i="2"/>
  <c r="Q2274" i="2" s="1"/>
  <c r="O2275" i="2"/>
  <c r="Q2275" i="2" s="1"/>
  <c r="O2276" i="2"/>
  <c r="Q2276" i="2" s="1"/>
  <c r="O2277" i="2"/>
  <c r="Q2277" i="2" s="1"/>
  <c r="O2278" i="2"/>
  <c r="Q2278" i="2" s="1"/>
  <c r="O2279" i="2"/>
  <c r="Q2279" i="2" s="1"/>
  <c r="O2280" i="2"/>
  <c r="Q2280" i="2" s="1"/>
  <c r="O2281" i="2"/>
  <c r="Q2281" i="2" s="1"/>
  <c r="O2282" i="2"/>
  <c r="Q2282" i="2" s="1"/>
  <c r="O2283" i="2"/>
  <c r="Q2283" i="2" s="1"/>
  <c r="O2284" i="2"/>
  <c r="Q2284" i="2" s="1"/>
  <c r="O2285" i="2"/>
  <c r="Q2285" i="2" s="1"/>
  <c r="O2286" i="2"/>
  <c r="Q2286" i="2" s="1"/>
  <c r="O2287" i="2"/>
  <c r="Q2287" i="2" s="1"/>
  <c r="O2288" i="2"/>
  <c r="Q2288" i="2" s="1"/>
  <c r="O2289" i="2"/>
  <c r="Q2289" i="2" s="1"/>
  <c r="O2290" i="2"/>
  <c r="Q2290" i="2" s="1"/>
  <c r="O2291" i="2"/>
  <c r="Q2291" i="2" s="1"/>
  <c r="O2292" i="2"/>
  <c r="Q2292" i="2" s="1"/>
  <c r="O2293" i="2"/>
  <c r="Q2293" i="2" s="1"/>
  <c r="O2294" i="2"/>
  <c r="Q2294" i="2" s="1"/>
  <c r="O2295" i="2"/>
  <c r="Q2295" i="2" s="1"/>
  <c r="O2296" i="2"/>
  <c r="Q2296" i="2" s="1"/>
  <c r="O2297" i="2"/>
  <c r="Q2297" i="2" s="1"/>
  <c r="O2298" i="2"/>
  <c r="Q2298" i="2" s="1"/>
  <c r="O2299" i="2"/>
  <c r="Q2299" i="2" s="1"/>
  <c r="O2300" i="2"/>
  <c r="Q2300" i="2" s="1"/>
  <c r="O2301" i="2"/>
  <c r="Q2301" i="2" s="1"/>
  <c r="O2302" i="2"/>
  <c r="Q2302" i="2" s="1"/>
  <c r="O2303" i="2"/>
  <c r="Q2303" i="2" s="1"/>
  <c r="O2304" i="2"/>
  <c r="Q2304" i="2" s="1"/>
  <c r="O2305" i="2"/>
  <c r="Q2305" i="2" s="1"/>
  <c r="O2306" i="2"/>
  <c r="Q2306" i="2" s="1"/>
  <c r="O2307" i="2"/>
  <c r="Q2307" i="2" s="1"/>
  <c r="O2308" i="2"/>
  <c r="Q2308" i="2" s="1"/>
  <c r="O2309" i="2"/>
  <c r="Q2309" i="2" s="1"/>
  <c r="O2310" i="2"/>
  <c r="Q2310" i="2" s="1"/>
  <c r="O2311" i="2"/>
  <c r="Q2311" i="2" s="1"/>
  <c r="O2312" i="2"/>
  <c r="Q2312" i="2" s="1"/>
  <c r="O2313" i="2"/>
  <c r="Q2313" i="2" s="1"/>
  <c r="O2314" i="2"/>
  <c r="Q2314" i="2" s="1"/>
  <c r="O2315" i="2"/>
  <c r="Q2315" i="2" s="1"/>
  <c r="O2316" i="2"/>
  <c r="Q2316" i="2" s="1"/>
  <c r="O2317" i="2"/>
  <c r="Q2317" i="2" s="1"/>
  <c r="O2318" i="2"/>
  <c r="Q2318" i="2" s="1"/>
  <c r="O2319" i="2"/>
  <c r="Q2319" i="2" s="1"/>
  <c r="O2320" i="2"/>
  <c r="Q2320" i="2" s="1"/>
  <c r="O2321" i="2"/>
  <c r="Q2321" i="2" s="1"/>
  <c r="O2322" i="2"/>
  <c r="Q2322" i="2" s="1"/>
  <c r="O2323" i="2"/>
  <c r="Q2323" i="2" s="1"/>
  <c r="O2324" i="2"/>
  <c r="Q2324" i="2" s="1"/>
  <c r="O2325" i="2"/>
  <c r="Q2325" i="2" s="1"/>
  <c r="O2326" i="2"/>
  <c r="Q2326" i="2" s="1"/>
  <c r="O2327" i="2"/>
  <c r="Q2327" i="2" s="1"/>
  <c r="O2328" i="2"/>
  <c r="Q2328" i="2" s="1"/>
  <c r="O2329" i="2"/>
  <c r="Q2329" i="2" s="1"/>
  <c r="O2330" i="2"/>
  <c r="Q2330" i="2" s="1"/>
  <c r="O2331" i="2"/>
  <c r="Q2331" i="2" s="1"/>
  <c r="O2332" i="2"/>
  <c r="Q2332" i="2" s="1"/>
  <c r="O2333" i="2"/>
  <c r="Q2333" i="2" s="1"/>
  <c r="O2334" i="2"/>
  <c r="Q2334" i="2" s="1"/>
  <c r="O2335" i="2"/>
  <c r="Q2335" i="2" s="1"/>
  <c r="O2336" i="2"/>
  <c r="Q2336" i="2" s="1"/>
  <c r="O2337" i="2"/>
  <c r="Q2337" i="2" s="1"/>
  <c r="O2338" i="2"/>
  <c r="Q2338" i="2" s="1"/>
  <c r="O2339" i="2"/>
  <c r="Q2339" i="2" s="1"/>
  <c r="O2340" i="2"/>
  <c r="Q2340" i="2" s="1"/>
  <c r="O2341" i="2"/>
  <c r="Q2341" i="2" s="1"/>
  <c r="O2342" i="2"/>
  <c r="Q2342" i="2" s="1"/>
  <c r="O2343" i="2"/>
  <c r="Q2343" i="2" s="1"/>
  <c r="O2344" i="2"/>
  <c r="Q2344" i="2" s="1"/>
  <c r="O2345" i="2"/>
  <c r="Q2345" i="2" s="1"/>
  <c r="O2346" i="2"/>
  <c r="Q2346" i="2" s="1"/>
  <c r="O2347" i="2"/>
  <c r="Q2347" i="2" s="1"/>
  <c r="O2348" i="2"/>
  <c r="Q2348" i="2" s="1"/>
  <c r="O2349" i="2"/>
  <c r="Q2349" i="2" s="1"/>
  <c r="O2350" i="2"/>
  <c r="Q2350" i="2" s="1"/>
  <c r="O2351" i="2"/>
  <c r="Q2351" i="2" s="1"/>
  <c r="O2352" i="2"/>
  <c r="Q2352" i="2" s="1"/>
  <c r="O2353" i="2"/>
  <c r="Q2353" i="2" s="1"/>
  <c r="O2354" i="2"/>
  <c r="Q2354" i="2" s="1"/>
  <c r="O2355" i="2"/>
  <c r="Q2355" i="2" s="1"/>
  <c r="O2356" i="2"/>
  <c r="Q2356" i="2" s="1"/>
  <c r="O2357" i="2"/>
  <c r="Q2357" i="2" s="1"/>
  <c r="O2358" i="2"/>
  <c r="Q2358" i="2" s="1"/>
  <c r="O2359" i="2"/>
  <c r="Q2359" i="2" s="1"/>
  <c r="O2360" i="2"/>
  <c r="Q2360" i="2" s="1"/>
  <c r="O2361" i="2"/>
  <c r="Q2361" i="2" s="1"/>
  <c r="O2362" i="2"/>
  <c r="Q2362" i="2" s="1"/>
  <c r="O2363" i="2"/>
  <c r="Q2363" i="2" s="1"/>
  <c r="O2364" i="2"/>
  <c r="Q2364" i="2" s="1"/>
  <c r="O2365" i="2"/>
  <c r="Q2365" i="2" s="1"/>
  <c r="O2366" i="2"/>
  <c r="Q2366" i="2" s="1"/>
  <c r="O2367" i="2"/>
  <c r="Q2367" i="2" s="1"/>
  <c r="O2368" i="2"/>
  <c r="Q2368" i="2" s="1"/>
  <c r="O2369" i="2"/>
  <c r="Q2369" i="2" s="1"/>
  <c r="O2370" i="2"/>
  <c r="Q2370" i="2" s="1"/>
  <c r="O2371" i="2"/>
  <c r="Q2371" i="2" s="1"/>
  <c r="O2372" i="2"/>
  <c r="Q2372" i="2" s="1"/>
  <c r="O2373" i="2"/>
  <c r="Q2373" i="2" s="1"/>
  <c r="O2374" i="2"/>
  <c r="Q2374" i="2" s="1"/>
  <c r="O2375" i="2"/>
  <c r="Q2375" i="2" s="1"/>
  <c r="O2376" i="2"/>
  <c r="Q2376" i="2" s="1"/>
  <c r="O2377" i="2"/>
  <c r="Q2377" i="2" s="1"/>
  <c r="O2378" i="2"/>
  <c r="Q2378" i="2" s="1"/>
  <c r="O2379" i="2"/>
  <c r="Q2379" i="2" s="1"/>
  <c r="O2380" i="2"/>
  <c r="Q2380" i="2" s="1"/>
  <c r="O2381" i="2"/>
  <c r="Q2381" i="2" s="1"/>
  <c r="O2382" i="2"/>
  <c r="Q2382" i="2" s="1"/>
  <c r="O2383" i="2"/>
  <c r="Q2383" i="2" s="1"/>
  <c r="O2384" i="2"/>
  <c r="Q2384" i="2" s="1"/>
  <c r="O2385" i="2"/>
  <c r="Q2385" i="2" s="1"/>
  <c r="O2386" i="2"/>
  <c r="Q2386" i="2" s="1"/>
  <c r="O2387" i="2"/>
  <c r="Q2387" i="2" s="1"/>
  <c r="O2388" i="2"/>
  <c r="Q2388" i="2" s="1"/>
  <c r="O2389" i="2"/>
  <c r="Q2389" i="2" s="1"/>
  <c r="O2390" i="2"/>
  <c r="Q2390" i="2" s="1"/>
  <c r="O2391" i="2"/>
  <c r="Q2391" i="2" s="1"/>
  <c r="O2392" i="2"/>
  <c r="Q2392" i="2" s="1"/>
  <c r="O2393" i="2"/>
  <c r="Q2393" i="2" s="1"/>
  <c r="O2394" i="2"/>
  <c r="Q2394" i="2" s="1"/>
  <c r="O2395" i="2"/>
  <c r="Q2395" i="2" s="1"/>
  <c r="O2396" i="2"/>
  <c r="Q2396" i="2" s="1"/>
  <c r="O2397" i="2"/>
  <c r="Q2397" i="2" s="1"/>
  <c r="O2398" i="2"/>
  <c r="Q2398" i="2" s="1"/>
  <c r="O2399" i="2"/>
  <c r="Q2399" i="2" s="1"/>
  <c r="O2400" i="2"/>
  <c r="Q2400" i="2" s="1"/>
  <c r="O2401" i="2"/>
  <c r="Q2401" i="2" s="1"/>
  <c r="O2402" i="2"/>
  <c r="Q2402" i="2" s="1"/>
  <c r="O2403" i="2"/>
  <c r="Q2403" i="2" s="1"/>
  <c r="O2404" i="2"/>
  <c r="Q2404" i="2" s="1"/>
  <c r="O2405" i="2"/>
  <c r="Q2405" i="2" s="1"/>
  <c r="O2406" i="2"/>
  <c r="Q2406" i="2" s="1"/>
  <c r="O2407" i="2"/>
  <c r="Q2407" i="2" s="1"/>
  <c r="O2408" i="2"/>
  <c r="Q2408" i="2" s="1"/>
  <c r="O2409" i="2"/>
  <c r="Q2409" i="2" s="1"/>
  <c r="O2410" i="2"/>
  <c r="Q2410" i="2" s="1"/>
  <c r="O2411" i="2"/>
  <c r="Q2411" i="2" s="1"/>
  <c r="O2412" i="2"/>
  <c r="Q2412" i="2" s="1"/>
  <c r="O2413" i="2"/>
  <c r="Q2413" i="2" s="1"/>
  <c r="O2414" i="2"/>
  <c r="Q2414" i="2" s="1"/>
  <c r="O2415" i="2"/>
  <c r="Q2415" i="2" s="1"/>
  <c r="O2416" i="2"/>
  <c r="Q2416" i="2" s="1"/>
  <c r="O2417" i="2"/>
  <c r="Q2417" i="2" s="1"/>
  <c r="O2418" i="2"/>
  <c r="Q2418" i="2" s="1"/>
  <c r="O2419" i="2"/>
  <c r="Q2419" i="2" s="1"/>
  <c r="O2420" i="2"/>
  <c r="Q2420" i="2" s="1"/>
  <c r="O2421" i="2"/>
  <c r="Q2421" i="2" s="1"/>
  <c r="O2422" i="2"/>
  <c r="Q2422" i="2" s="1"/>
  <c r="O2423" i="2"/>
  <c r="Q2423" i="2" s="1"/>
  <c r="O2424" i="2"/>
  <c r="Q2424" i="2" s="1"/>
  <c r="O2425" i="2"/>
  <c r="Q2425" i="2" s="1"/>
  <c r="O2426" i="2"/>
  <c r="Q2426" i="2" s="1"/>
  <c r="O2427" i="2"/>
  <c r="Q2427" i="2" s="1"/>
  <c r="O2428" i="2"/>
  <c r="Q2428" i="2" s="1"/>
  <c r="O2429" i="2"/>
  <c r="Q2429" i="2" s="1"/>
  <c r="O2430" i="2"/>
  <c r="Q2430" i="2" s="1"/>
  <c r="O2431" i="2"/>
  <c r="Q2431" i="2" s="1"/>
  <c r="O2432" i="2"/>
  <c r="Q2432" i="2" s="1"/>
  <c r="O2433" i="2"/>
  <c r="Q2433" i="2" s="1"/>
  <c r="O2434" i="2"/>
  <c r="Q2434" i="2" s="1"/>
  <c r="O2435" i="2"/>
  <c r="Q2435" i="2" s="1"/>
  <c r="O2436" i="2"/>
  <c r="Q2436" i="2" s="1"/>
  <c r="O2437" i="2"/>
  <c r="Q2437" i="2" s="1"/>
  <c r="O2438" i="2"/>
  <c r="Q2438" i="2" s="1"/>
  <c r="O2439" i="2"/>
  <c r="Q2439" i="2" s="1"/>
  <c r="O2440" i="2"/>
  <c r="Q2440" i="2" s="1"/>
  <c r="O2441" i="2"/>
  <c r="Q2441" i="2" s="1"/>
  <c r="O2442" i="2"/>
  <c r="Q2442" i="2" s="1"/>
  <c r="O2443" i="2"/>
  <c r="Q2443" i="2" s="1"/>
  <c r="O2444" i="2"/>
  <c r="Q2444" i="2" s="1"/>
  <c r="O2445" i="2"/>
  <c r="Q2445" i="2" s="1"/>
  <c r="O2446" i="2"/>
  <c r="Q2446" i="2" s="1"/>
  <c r="O2447" i="2"/>
  <c r="Q2447" i="2" s="1"/>
  <c r="O2448" i="2"/>
  <c r="Q2448" i="2" s="1"/>
  <c r="O2449" i="2"/>
  <c r="Q2449" i="2" s="1"/>
  <c r="O2450" i="2"/>
  <c r="Q2450" i="2" s="1"/>
  <c r="O2451" i="2"/>
  <c r="Q2451" i="2" s="1"/>
  <c r="O2452" i="2"/>
  <c r="Q2452" i="2" s="1"/>
  <c r="O2453" i="2"/>
  <c r="Q2453" i="2" s="1"/>
  <c r="O2454" i="2"/>
  <c r="Q2454" i="2" s="1"/>
  <c r="O2455" i="2"/>
  <c r="Q2455" i="2" s="1"/>
  <c r="O2456" i="2"/>
  <c r="Q2456" i="2" s="1"/>
  <c r="O2457" i="2"/>
  <c r="Q2457" i="2" s="1"/>
  <c r="O2458" i="2"/>
  <c r="Q2458" i="2" s="1"/>
  <c r="O2459" i="2"/>
  <c r="Q2459" i="2" s="1"/>
  <c r="O2460" i="2"/>
  <c r="Q2460" i="2" s="1"/>
  <c r="O2461" i="2"/>
  <c r="Q2461" i="2" s="1"/>
  <c r="O2462" i="2"/>
  <c r="Q2462" i="2" s="1"/>
  <c r="O2463" i="2"/>
  <c r="Q2463" i="2" s="1"/>
  <c r="O2464" i="2"/>
  <c r="Q2464" i="2" s="1"/>
  <c r="O2465" i="2"/>
  <c r="Q2465" i="2" s="1"/>
  <c r="O2466" i="2"/>
  <c r="Q2466" i="2" s="1"/>
  <c r="O2467" i="2"/>
  <c r="Q2467" i="2" s="1"/>
  <c r="O2468" i="2"/>
  <c r="Q2468" i="2" s="1"/>
  <c r="O2469" i="2"/>
  <c r="Q2469" i="2" s="1"/>
  <c r="O2470" i="2"/>
  <c r="Q2470" i="2" s="1"/>
  <c r="O2471" i="2"/>
  <c r="Q2471" i="2" s="1"/>
  <c r="O2472" i="2"/>
  <c r="Q2472" i="2" s="1"/>
  <c r="O2473" i="2"/>
  <c r="Q2473" i="2" s="1"/>
  <c r="O2474" i="2"/>
  <c r="Q2474" i="2" s="1"/>
  <c r="O2475" i="2"/>
  <c r="Q2475" i="2" s="1"/>
  <c r="O2476" i="2"/>
  <c r="Q2476" i="2" s="1"/>
  <c r="O2477" i="2"/>
  <c r="Q2477" i="2" s="1"/>
  <c r="O2478" i="2"/>
  <c r="Q2478" i="2" s="1"/>
  <c r="O2479" i="2"/>
  <c r="Q2479" i="2" s="1"/>
  <c r="O2480" i="2"/>
  <c r="Q2480" i="2" s="1"/>
  <c r="O2481" i="2"/>
  <c r="Q2481" i="2" s="1"/>
  <c r="O2482" i="2"/>
  <c r="Q2482" i="2" s="1"/>
  <c r="O2483" i="2"/>
  <c r="Q2483" i="2" s="1"/>
  <c r="O2484" i="2"/>
  <c r="Q2484" i="2" s="1"/>
  <c r="O2485" i="2"/>
  <c r="Q2485" i="2" s="1"/>
  <c r="O2486" i="2"/>
  <c r="Q2486" i="2" s="1"/>
  <c r="O2487" i="2"/>
  <c r="Q2487" i="2" s="1"/>
  <c r="O2488" i="2"/>
  <c r="Q2488" i="2" s="1"/>
  <c r="O2489" i="2"/>
  <c r="Q2489" i="2" s="1"/>
  <c r="O2490" i="2"/>
  <c r="Q2490" i="2" s="1"/>
  <c r="O2491" i="2"/>
  <c r="Q2491" i="2" s="1"/>
  <c r="O2492" i="2"/>
  <c r="Q2492" i="2" s="1"/>
  <c r="O2493" i="2"/>
  <c r="Q2493" i="2" s="1"/>
  <c r="O2494" i="2"/>
  <c r="Q2494" i="2" s="1"/>
  <c r="O2495" i="2"/>
  <c r="Q2495" i="2" s="1"/>
  <c r="O2496" i="2"/>
  <c r="Q2496" i="2" s="1"/>
  <c r="O2497" i="2"/>
  <c r="Q2497" i="2" s="1"/>
  <c r="O2498" i="2"/>
  <c r="Q2498" i="2" s="1"/>
  <c r="O2499" i="2"/>
  <c r="Q2499" i="2" s="1"/>
  <c r="O2500" i="2"/>
  <c r="Q2500" i="2" s="1"/>
  <c r="O2501" i="2"/>
  <c r="Q2501" i="2" s="1"/>
  <c r="O2502" i="2"/>
  <c r="Q2502" i="2" s="1"/>
  <c r="O2503" i="2"/>
  <c r="Q2503" i="2" s="1"/>
  <c r="O2504" i="2"/>
  <c r="Q2504" i="2" s="1"/>
  <c r="O2505" i="2"/>
  <c r="Q2505" i="2" s="1"/>
  <c r="O2506" i="2"/>
  <c r="Q2506" i="2" s="1"/>
  <c r="O2507" i="2"/>
  <c r="Q2507" i="2" s="1"/>
  <c r="O2508" i="2"/>
  <c r="Q2508" i="2" s="1"/>
  <c r="O2509" i="2"/>
  <c r="Q2509" i="2" s="1"/>
  <c r="O2510" i="2"/>
  <c r="Q2510" i="2" s="1"/>
  <c r="O2511" i="2"/>
  <c r="Q2511" i="2" s="1"/>
  <c r="O2512" i="2"/>
  <c r="Q2512" i="2" s="1"/>
  <c r="O2513" i="2"/>
  <c r="Q2513" i="2" s="1"/>
  <c r="O2514" i="2"/>
  <c r="Q2514" i="2" s="1"/>
  <c r="O2515" i="2"/>
  <c r="Q2515" i="2" s="1"/>
  <c r="O2516" i="2"/>
  <c r="Q2516" i="2" s="1"/>
  <c r="O2517" i="2"/>
  <c r="Q2517" i="2" s="1"/>
  <c r="O2518" i="2"/>
  <c r="Q2518" i="2" s="1"/>
  <c r="O2519" i="2"/>
  <c r="Q2519" i="2" s="1"/>
  <c r="O2520" i="2"/>
  <c r="Q2520" i="2" s="1"/>
  <c r="O2521" i="2"/>
  <c r="Q2521" i="2" s="1"/>
  <c r="O2522" i="2"/>
  <c r="Q2522" i="2" s="1"/>
  <c r="O2523" i="2"/>
  <c r="Q2523" i="2" s="1"/>
  <c r="O2524" i="2"/>
  <c r="Q2524" i="2" s="1"/>
  <c r="O2525" i="2"/>
  <c r="Q2525" i="2" s="1"/>
  <c r="O2526" i="2"/>
  <c r="Q2526" i="2" s="1"/>
  <c r="O2527" i="2"/>
  <c r="Q2527" i="2" s="1"/>
  <c r="O2528" i="2"/>
  <c r="Q2528" i="2" s="1"/>
  <c r="O2529" i="2"/>
  <c r="Q2529" i="2" s="1"/>
  <c r="O2530" i="2"/>
  <c r="Q2530" i="2" s="1"/>
  <c r="O2531" i="2"/>
  <c r="Q2531" i="2" s="1"/>
  <c r="O2532" i="2"/>
  <c r="Q2532" i="2" s="1"/>
  <c r="O2533" i="2"/>
  <c r="Q2533" i="2" s="1"/>
  <c r="O2534" i="2"/>
  <c r="Q2534" i="2" s="1"/>
  <c r="O2535" i="2"/>
  <c r="Q2535" i="2" s="1"/>
  <c r="O2536" i="2"/>
  <c r="Q2536" i="2" s="1"/>
  <c r="O2537" i="2"/>
  <c r="Q2537" i="2" s="1"/>
  <c r="O2538" i="2"/>
  <c r="Q2538" i="2" s="1"/>
  <c r="O2539" i="2"/>
  <c r="Q2539" i="2" s="1"/>
  <c r="O2540" i="2"/>
  <c r="Q2540" i="2" s="1"/>
  <c r="O2541" i="2"/>
  <c r="Q2541" i="2" s="1"/>
  <c r="O2542" i="2"/>
  <c r="Q2542" i="2" s="1"/>
  <c r="O2543" i="2"/>
  <c r="Q2543" i="2" s="1"/>
  <c r="O2544" i="2"/>
  <c r="Q2544" i="2" s="1"/>
  <c r="O2545" i="2"/>
  <c r="Q2545" i="2" s="1"/>
  <c r="O2546" i="2"/>
  <c r="Q2546" i="2" s="1"/>
  <c r="O2547" i="2"/>
  <c r="Q2547" i="2" s="1"/>
  <c r="O2548" i="2"/>
  <c r="Q2548" i="2" s="1"/>
  <c r="O2549" i="2"/>
  <c r="Q2549" i="2" s="1"/>
  <c r="O2550" i="2"/>
  <c r="Q2550" i="2" s="1"/>
  <c r="O2551" i="2"/>
  <c r="Q2551" i="2" s="1"/>
  <c r="O2552" i="2"/>
  <c r="Q2552" i="2" s="1"/>
  <c r="O2553" i="2"/>
  <c r="Q2553" i="2" s="1"/>
  <c r="O2554" i="2"/>
  <c r="Q2554" i="2" s="1"/>
  <c r="O2555" i="2"/>
  <c r="Q2555" i="2" s="1"/>
  <c r="O2556" i="2"/>
  <c r="Q2556" i="2" s="1"/>
  <c r="O2557" i="2"/>
  <c r="Q2557" i="2" s="1"/>
  <c r="O2558" i="2"/>
  <c r="Q2558" i="2" s="1"/>
  <c r="O2559" i="2"/>
  <c r="Q2559" i="2" s="1"/>
  <c r="O2560" i="2"/>
  <c r="Q2560" i="2" s="1"/>
  <c r="O2561" i="2"/>
  <c r="Q2561" i="2" s="1"/>
  <c r="O2562" i="2"/>
  <c r="Q2562" i="2" s="1"/>
  <c r="O2563" i="2"/>
  <c r="Q2563" i="2" s="1"/>
  <c r="O2564" i="2"/>
  <c r="Q2564" i="2" s="1"/>
  <c r="O2565" i="2"/>
  <c r="Q2565" i="2" s="1"/>
  <c r="O2566" i="2"/>
  <c r="Q2566" i="2" s="1"/>
  <c r="O2567" i="2"/>
  <c r="Q2567" i="2" s="1"/>
  <c r="O2568" i="2"/>
  <c r="Q2568" i="2" s="1"/>
  <c r="O2569" i="2"/>
  <c r="Q2569" i="2" s="1"/>
  <c r="O2570" i="2"/>
  <c r="Q2570" i="2" s="1"/>
  <c r="O2571" i="2"/>
  <c r="Q2571" i="2" s="1"/>
  <c r="O2572" i="2"/>
  <c r="Q2572" i="2" s="1"/>
  <c r="O2573" i="2"/>
  <c r="Q2573" i="2" s="1"/>
  <c r="O2574" i="2"/>
  <c r="Q2574" i="2" s="1"/>
  <c r="O2575" i="2"/>
  <c r="Q2575" i="2" s="1"/>
  <c r="O2576" i="2"/>
  <c r="Q2576" i="2" s="1"/>
  <c r="O2577" i="2"/>
  <c r="Q2577" i="2" s="1"/>
  <c r="O2578" i="2"/>
  <c r="Q2578" i="2" s="1"/>
  <c r="O2579" i="2"/>
  <c r="Q2579" i="2" s="1"/>
  <c r="O2580" i="2"/>
  <c r="Q2580" i="2" s="1"/>
  <c r="O2581" i="2"/>
  <c r="Q2581" i="2" s="1"/>
  <c r="O2582" i="2"/>
  <c r="Q2582" i="2" s="1"/>
  <c r="O2583" i="2"/>
  <c r="Q2583" i="2" s="1"/>
  <c r="O2584" i="2"/>
  <c r="Q2584" i="2" s="1"/>
  <c r="O2585" i="2"/>
  <c r="Q2585" i="2" s="1"/>
  <c r="O2586" i="2"/>
  <c r="Q2586" i="2" s="1"/>
  <c r="O2587" i="2"/>
  <c r="Q2587" i="2" s="1"/>
  <c r="O2588" i="2"/>
  <c r="Q2588" i="2" s="1"/>
  <c r="O2589" i="2"/>
  <c r="Q2589" i="2" s="1"/>
  <c r="O2590" i="2"/>
  <c r="Q2590" i="2" s="1"/>
  <c r="O2591" i="2"/>
  <c r="Q2591" i="2" s="1"/>
  <c r="O2592" i="2"/>
  <c r="Q2592" i="2" s="1"/>
  <c r="O2593" i="2"/>
  <c r="Q2593" i="2" s="1"/>
  <c r="O2594" i="2"/>
  <c r="Q2594" i="2" s="1"/>
  <c r="O2595" i="2"/>
  <c r="Q2595" i="2" s="1"/>
  <c r="O2596" i="2"/>
  <c r="Q2596" i="2" s="1"/>
  <c r="O2597" i="2"/>
  <c r="Q2597" i="2" s="1"/>
  <c r="O2598" i="2"/>
  <c r="Q2598" i="2" s="1"/>
  <c r="O2599" i="2"/>
  <c r="Q2599" i="2" s="1"/>
  <c r="O2600" i="2"/>
  <c r="Q2600" i="2" s="1"/>
  <c r="O2601" i="2"/>
  <c r="Q2601" i="2" s="1"/>
  <c r="O2602" i="2"/>
  <c r="Q2602" i="2" s="1"/>
  <c r="O2603" i="2"/>
  <c r="Q2603" i="2" s="1"/>
  <c r="O2604" i="2"/>
  <c r="Q2604" i="2" s="1"/>
  <c r="O2605" i="2"/>
  <c r="Q2605" i="2" s="1"/>
  <c r="O2606" i="2"/>
  <c r="Q2606" i="2" s="1"/>
  <c r="O2607" i="2"/>
  <c r="Q2607" i="2" s="1"/>
  <c r="O2608" i="2"/>
  <c r="Q2608" i="2" s="1"/>
  <c r="O2609" i="2"/>
  <c r="Q2609" i="2" s="1"/>
  <c r="O2610" i="2"/>
  <c r="Q2610" i="2" s="1"/>
  <c r="O2611" i="2"/>
  <c r="Q2611" i="2" s="1"/>
  <c r="O2612" i="2"/>
  <c r="Q2612" i="2" s="1"/>
  <c r="O2613" i="2"/>
  <c r="Q2613" i="2" s="1"/>
  <c r="O2614" i="2"/>
  <c r="Q2614" i="2" s="1"/>
  <c r="O2615" i="2"/>
  <c r="Q2615" i="2" s="1"/>
  <c r="O2616" i="2"/>
  <c r="Q2616" i="2" s="1"/>
  <c r="O2617" i="2"/>
  <c r="Q2617" i="2" s="1"/>
  <c r="O2618" i="2"/>
  <c r="Q2618" i="2" s="1"/>
  <c r="O2619" i="2"/>
  <c r="Q2619" i="2" s="1"/>
  <c r="O2620" i="2"/>
  <c r="Q2620" i="2" s="1"/>
  <c r="O2621" i="2"/>
  <c r="Q2621" i="2" s="1"/>
  <c r="O2622" i="2"/>
  <c r="Q2622" i="2" s="1"/>
  <c r="O2623" i="2"/>
  <c r="Q2623" i="2" s="1"/>
  <c r="O2624" i="2"/>
  <c r="Q2624" i="2" s="1"/>
  <c r="O2625" i="2"/>
  <c r="Q2625" i="2" s="1"/>
  <c r="O2626" i="2"/>
  <c r="Q2626" i="2" s="1"/>
  <c r="O2627" i="2"/>
  <c r="Q2627" i="2" s="1"/>
  <c r="O2628" i="2"/>
  <c r="Q2628" i="2" s="1"/>
  <c r="O2629" i="2"/>
  <c r="Q2629" i="2" s="1"/>
  <c r="O2630" i="2"/>
  <c r="Q2630" i="2" s="1"/>
  <c r="O2631" i="2"/>
  <c r="Q2631" i="2" s="1"/>
  <c r="O2632" i="2"/>
  <c r="Q2632" i="2" s="1"/>
  <c r="O2633" i="2"/>
  <c r="Q2633" i="2" s="1"/>
  <c r="O2634" i="2"/>
  <c r="Q2634" i="2" s="1"/>
  <c r="O2635" i="2"/>
  <c r="Q2635" i="2" s="1"/>
  <c r="O2636" i="2"/>
  <c r="Q2636" i="2" s="1"/>
  <c r="O2637" i="2"/>
  <c r="Q2637" i="2" s="1"/>
  <c r="O2638" i="2"/>
  <c r="Q2638" i="2" s="1"/>
  <c r="O2639" i="2"/>
  <c r="Q2639" i="2" s="1"/>
  <c r="O2640" i="2"/>
  <c r="Q2640" i="2" s="1"/>
  <c r="O2641" i="2"/>
  <c r="Q2641" i="2" s="1"/>
  <c r="O2642" i="2"/>
  <c r="Q2642" i="2" s="1"/>
  <c r="O2643" i="2"/>
  <c r="Q2643" i="2" s="1"/>
  <c r="O2644" i="2"/>
  <c r="Q2644" i="2" s="1"/>
  <c r="O2645" i="2"/>
  <c r="Q2645" i="2" s="1"/>
  <c r="O2646" i="2"/>
  <c r="Q2646" i="2" s="1"/>
  <c r="O2647" i="2"/>
  <c r="Q2647" i="2" s="1"/>
  <c r="O2648" i="2"/>
  <c r="Q2648" i="2" s="1"/>
  <c r="O2649" i="2"/>
  <c r="Q2649" i="2" s="1"/>
  <c r="O2650" i="2"/>
  <c r="Q2650" i="2" s="1"/>
  <c r="O2651" i="2"/>
  <c r="Q2651" i="2" s="1"/>
  <c r="O2652" i="2"/>
  <c r="Q2652" i="2" s="1"/>
  <c r="O2653" i="2"/>
  <c r="Q2653" i="2" s="1"/>
  <c r="O2654" i="2"/>
  <c r="Q2654" i="2" s="1"/>
  <c r="O2655" i="2"/>
  <c r="Q2655" i="2" s="1"/>
  <c r="O2656" i="2"/>
  <c r="Q2656" i="2" s="1"/>
  <c r="O2657" i="2"/>
  <c r="Q2657" i="2" s="1"/>
  <c r="O2658" i="2"/>
  <c r="Q2658" i="2" s="1"/>
  <c r="O2659" i="2"/>
  <c r="Q2659" i="2" s="1"/>
  <c r="O2660" i="2"/>
  <c r="Q2660" i="2" s="1"/>
  <c r="O2661" i="2"/>
  <c r="Q2661" i="2" s="1"/>
  <c r="O2662" i="2"/>
  <c r="Q2662" i="2" s="1"/>
  <c r="O2663" i="2"/>
  <c r="Q2663" i="2" s="1"/>
  <c r="O2664" i="2"/>
  <c r="Q2664" i="2" s="1"/>
  <c r="O2665" i="2"/>
  <c r="Q2665" i="2" s="1"/>
  <c r="O2666" i="2"/>
  <c r="Q2666" i="2" s="1"/>
  <c r="O2667" i="2"/>
  <c r="Q2667" i="2" s="1"/>
  <c r="O2668" i="2"/>
  <c r="Q2668" i="2" s="1"/>
  <c r="O2669" i="2"/>
  <c r="Q2669" i="2" s="1"/>
  <c r="O2670" i="2"/>
  <c r="Q2670" i="2" s="1"/>
  <c r="O2671" i="2"/>
  <c r="Q2671" i="2" s="1"/>
  <c r="O2672" i="2"/>
  <c r="Q2672" i="2" s="1"/>
  <c r="O2673" i="2"/>
  <c r="Q2673" i="2" s="1"/>
  <c r="O2674" i="2"/>
  <c r="Q2674" i="2" s="1"/>
  <c r="O2675" i="2"/>
  <c r="Q2675" i="2" s="1"/>
  <c r="O2676" i="2"/>
  <c r="Q2676" i="2" s="1"/>
  <c r="O2677" i="2"/>
  <c r="Q2677" i="2" s="1"/>
  <c r="O2678" i="2"/>
  <c r="Q2678" i="2" s="1"/>
  <c r="O2679" i="2"/>
  <c r="Q2679" i="2" s="1"/>
  <c r="O2680" i="2"/>
  <c r="Q2680" i="2" s="1"/>
  <c r="O2681" i="2"/>
  <c r="Q2681" i="2" s="1"/>
  <c r="O2682" i="2"/>
  <c r="Q2682" i="2" s="1"/>
  <c r="O2683" i="2"/>
  <c r="Q2683" i="2" s="1"/>
  <c r="O2684" i="2"/>
  <c r="Q2684" i="2" s="1"/>
  <c r="O2685" i="2"/>
  <c r="Q2685" i="2" s="1"/>
  <c r="O2686" i="2"/>
  <c r="Q2686" i="2" s="1"/>
  <c r="O2687" i="2"/>
  <c r="Q2687" i="2" s="1"/>
  <c r="O2688" i="2"/>
  <c r="Q2688" i="2" s="1"/>
  <c r="O2689" i="2"/>
  <c r="Q2689" i="2" s="1"/>
  <c r="O2690" i="2"/>
  <c r="Q2690" i="2" s="1"/>
  <c r="O2691" i="2"/>
  <c r="Q2691" i="2" s="1"/>
  <c r="O2692" i="2"/>
  <c r="Q2692" i="2" s="1"/>
  <c r="O2693" i="2"/>
  <c r="Q2693" i="2" s="1"/>
  <c r="O2694" i="2"/>
  <c r="Q2694" i="2" s="1"/>
  <c r="O2695" i="2"/>
  <c r="Q2695" i="2" s="1"/>
  <c r="O2696" i="2"/>
  <c r="Q2696" i="2" s="1"/>
  <c r="O2697" i="2"/>
  <c r="Q2697" i="2" s="1"/>
  <c r="O2698" i="2"/>
  <c r="Q2698" i="2" s="1"/>
  <c r="O2699" i="2"/>
  <c r="Q2699" i="2" s="1"/>
  <c r="O2700" i="2"/>
  <c r="Q2700" i="2" s="1"/>
  <c r="O2701" i="2"/>
  <c r="Q2701" i="2" s="1"/>
  <c r="O2702" i="2"/>
  <c r="Q2702" i="2" s="1"/>
  <c r="O2703" i="2"/>
  <c r="Q2703" i="2" s="1"/>
  <c r="O2704" i="2"/>
  <c r="Q2704" i="2" s="1"/>
  <c r="O2705" i="2"/>
  <c r="Q2705" i="2" s="1"/>
  <c r="O2706" i="2"/>
  <c r="Q2706" i="2" s="1"/>
  <c r="O2707" i="2"/>
  <c r="Q2707" i="2" s="1"/>
  <c r="O2708" i="2"/>
  <c r="Q2708" i="2" s="1"/>
  <c r="O2709" i="2"/>
  <c r="Q2709" i="2" s="1"/>
  <c r="O2710" i="2"/>
  <c r="Q2710" i="2" s="1"/>
  <c r="O2711" i="2"/>
  <c r="Q2711" i="2" s="1"/>
  <c r="O2712" i="2"/>
  <c r="Q2712" i="2" s="1"/>
  <c r="O2713" i="2"/>
  <c r="Q2713" i="2" s="1"/>
  <c r="O2714" i="2"/>
  <c r="Q2714" i="2" s="1"/>
  <c r="O2715" i="2"/>
  <c r="Q2715" i="2" s="1"/>
  <c r="O2716" i="2"/>
  <c r="Q2716" i="2" s="1"/>
  <c r="O2717" i="2"/>
  <c r="Q2717" i="2" s="1"/>
  <c r="O2718" i="2"/>
  <c r="Q2718" i="2" s="1"/>
  <c r="O2719" i="2"/>
  <c r="Q2719" i="2" s="1"/>
  <c r="O2720" i="2"/>
  <c r="Q2720" i="2" s="1"/>
  <c r="O2721" i="2"/>
  <c r="Q2721" i="2" s="1"/>
  <c r="O2722" i="2"/>
  <c r="Q2722" i="2" s="1"/>
  <c r="O2723" i="2"/>
  <c r="Q2723" i="2" s="1"/>
  <c r="O2724" i="2"/>
  <c r="Q2724" i="2" s="1"/>
  <c r="O2725" i="2"/>
  <c r="Q2725" i="2" s="1"/>
  <c r="O2726" i="2"/>
  <c r="Q2726" i="2" s="1"/>
  <c r="O2727" i="2"/>
  <c r="Q2727" i="2" s="1"/>
  <c r="O2728" i="2"/>
  <c r="Q2728" i="2" s="1"/>
  <c r="O2729" i="2"/>
  <c r="Q2729" i="2" s="1"/>
  <c r="O2730" i="2"/>
  <c r="Q2730" i="2" s="1"/>
  <c r="O2731" i="2"/>
  <c r="Q2731" i="2" s="1"/>
  <c r="O2732" i="2"/>
  <c r="Q2732" i="2" s="1"/>
  <c r="O2733" i="2"/>
  <c r="Q2733" i="2" s="1"/>
  <c r="O2734" i="2"/>
  <c r="Q2734" i="2" s="1"/>
  <c r="O2735" i="2"/>
  <c r="Q2735" i="2" s="1"/>
  <c r="O2736" i="2"/>
  <c r="Q2736" i="2" s="1"/>
  <c r="O2737" i="2"/>
  <c r="Q2737" i="2" s="1"/>
  <c r="O2738" i="2"/>
  <c r="Q2738" i="2" s="1"/>
  <c r="O2739" i="2"/>
  <c r="Q2739" i="2" s="1"/>
  <c r="O2740" i="2"/>
  <c r="Q2740" i="2" s="1"/>
  <c r="O2741" i="2"/>
  <c r="Q2741" i="2" s="1"/>
  <c r="O2742" i="2"/>
  <c r="Q2742" i="2" s="1"/>
  <c r="O2743" i="2"/>
  <c r="Q2743" i="2" s="1"/>
  <c r="O2744" i="2"/>
  <c r="Q2744" i="2" s="1"/>
  <c r="O2745" i="2"/>
  <c r="Q2745" i="2" s="1"/>
  <c r="O2746" i="2"/>
  <c r="Q2746" i="2" s="1"/>
  <c r="O2747" i="2"/>
  <c r="Q2747" i="2" s="1"/>
  <c r="O2748" i="2"/>
  <c r="Q2748" i="2" s="1"/>
  <c r="O2749" i="2"/>
  <c r="Q2749" i="2" s="1"/>
  <c r="O2750" i="2"/>
  <c r="Q2750" i="2" s="1"/>
  <c r="O2751" i="2"/>
  <c r="Q2751" i="2" s="1"/>
  <c r="O2752" i="2"/>
  <c r="Q2752" i="2" s="1"/>
  <c r="O2753" i="2"/>
  <c r="Q2753" i="2" s="1"/>
  <c r="O2754" i="2"/>
  <c r="Q2754" i="2" s="1"/>
  <c r="O2755" i="2"/>
  <c r="Q2755" i="2" s="1"/>
  <c r="O2756" i="2"/>
  <c r="Q2756" i="2" s="1"/>
  <c r="O2757" i="2"/>
  <c r="Q2757" i="2" s="1"/>
  <c r="O2758" i="2"/>
  <c r="Q2758" i="2" s="1"/>
  <c r="O2759" i="2"/>
  <c r="Q2759" i="2" s="1"/>
  <c r="O2760" i="2"/>
  <c r="Q2760" i="2" s="1"/>
  <c r="O2761" i="2"/>
  <c r="Q2761" i="2" s="1"/>
  <c r="O2762" i="2"/>
  <c r="Q2762" i="2" s="1"/>
  <c r="O2763" i="2"/>
  <c r="Q2763" i="2" s="1"/>
  <c r="O2764" i="2"/>
  <c r="Q2764" i="2" s="1"/>
  <c r="O2765" i="2"/>
  <c r="Q2765" i="2" s="1"/>
  <c r="O2766" i="2"/>
  <c r="Q2766" i="2" s="1"/>
  <c r="O2767" i="2"/>
  <c r="Q2767" i="2" s="1"/>
  <c r="O2768" i="2"/>
  <c r="Q2768" i="2" s="1"/>
  <c r="O2769" i="2"/>
  <c r="Q2769" i="2" s="1"/>
  <c r="O2770" i="2"/>
  <c r="Q2770" i="2" s="1"/>
  <c r="O2771" i="2"/>
  <c r="Q2771" i="2" s="1"/>
  <c r="O2772" i="2"/>
  <c r="Q2772" i="2" s="1"/>
  <c r="O2773" i="2"/>
  <c r="Q2773" i="2" s="1"/>
  <c r="O2774" i="2"/>
  <c r="Q2774" i="2" s="1"/>
  <c r="O2775" i="2"/>
  <c r="Q2775" i="2" s="1"/>
  <c r="O2776" i="2"/>
  <c r="Q2776" i="2" s="1"/>
  <c r="O2777" i="2"/>
  <c r="Q2777" i="2" s="1"/>
  <c r="O2778" i="2"/>
  <c r="Q2778" i="2" s="1"/>
  <c r="O2779" i="2"/>
  <c r="Q2779" i="2" s="1"/>
  <c r="O2780" i="2"/>
  <c r="Q2780" i="2" s="1"/>
  <c r="O2781" i="2"/>
  <c r="Q2781" i="2" s="1"/>
  <c r="O2782" i="2"/>
  <c r="Q2782" i="2" s="1"/>
  <c r="O2783" i="2"/>
  <c r="Q2783" i="2" s="1"/>
  <c r="O2784" i="2"/>
  <c r="Q2784" i="2" s="1"/>
  <c r="O2785" i="2"/>
  <c r="Q2785" i="2" s="1"/>
  <c r="O2786" i="2"/>
  <c r="Q2786" i="2" s="1"/>
  <c r="O2787" i="2"/>
  <c r="Q2787" i="2" s="1"/>
  <c r="O2788" i="2"/>
  <c r="Q2788" i="2" s="1"/>
  <c r="O2789" i="2"/>
  <c r="Q2789" i="2" s="1"/>
  <c r="O2790" i="2"/>
  <c r="Q2790" i="2" s="1"/>
  <c r="O2791" i="2"/>
  <c r="Q2791" i="2" s="1"/>
  <c r="O2792" i="2"/>
  <c r="Q2792" i="2" s="1"/>
  <c r="O2793" i="2"/>
  <c r="Q2793" i="2" s="1"/>
  <c r="O2794" i="2"/>
  <c r="Q2794" i="2" s="1"/>
  <c r="O2795" i="2"/>
  <c r="Q2795" i="2" s="1"/>
  <c r="O2796" i="2"/>
  <c r="Q2796" i="2" s="1"/>
  <c r="O2797" i="2"/>
  <c r="Q2797" i="2" s="1"/>
  <c r="O2798" i="2"/>
  <c r="Q2798" i="2" s="1"/>
  <c r="O2799" i="2"/>
  <c r="Q2799" i="2" s="1"/>
  <c r="O2800" i="2"/>
  <c r="Q2800" i="2" s="1"/>
  <c r="O2801" i="2"/>
  <c r="Q2801" i="2" s="1"/>
  <c r="O2802" i="2"/>
  <c r="Q2802" i="2" s="1"/>
  <c r="O2803" i="2"/>
  <c r="Q2803" i="2" s="1"/>
  <c r="O2804" i="2"/>
  <c r="Q2804" i="2" s="1"/>
  <c r="O2805" i="2"/>
  <c r="Q2805" i="2" s="1"/>
  <c r="O2806" i="2"/>
  <c r="Q2806" i="2" s="1"/>
  <c r="O2807" i="2"/>
  <c r="Q2807" i="2" s="1"/>
  <c r="O2808" i="2"/>
  <c r="Q2808" i="2" s="1"/>
  <c r="O2809" i="2"/>
  <c r="Q2809" i="2" s="1"/>
  <c r="O2810" i="2"/>
  <c r="Q2810" i="2" s="1"/>
  <c r="O2811" i="2"/>
  <c r="Q2811" i="2" s="1"/>
  <c r="O2812" i="2"/>
  <c r="Q2812" i="2" s="1"/>
  <c r="O2813" i="2"/>
  <c r="Q2813" i="2" s="1"/>
  <c r="O2814" i="2"/>
  <c r="Q2814" i="2" s="1"/>
  <c r="O2815" i="2"/>
  <c r="Q2815" i="2" s="1"/>
  <c r="O2816" i="2"/>
  <c r="Q2816" i="2" s="1"/>
  <c r="O2817" i="2"/>
  <c r="Q2817" i="2" s="1"/>
  <c r="O2818" i="2"/>
  <c r="Q2818" i="2" s="1"/>
  <c r="O2819" i="2"/>
  <c r="Q2819" i="2" s="1"/>
  <c r="O2820" i="2"/>
  <c r="Q2820" i="2" s="1"/>
  <c r="O2821" i="2"/>
  <c r="Q2821" i="2" s="1"/>
  <c r="O2822" i="2"/>
  <c r="Q2822" i="2" s="1"/>
  <c r="O2823" i="2"/>
  <c r="Q2823" i="2" s="1"/>
  <c r="O2824" i="2"/>
  <c r="Q2824" i="2" s="1"/>
  <c r="O2825" i="2"/>
  <c r="Q2825" i="2" s="1"/>
  <c r="O2826" i="2"/>
  <c r="Q2826" i="2" s="1"/>
  <c r="O2827" i="2"/>
  <c r="Q2827" i="2" s="1"/>
  <c r="O2828" i="2"/>
  <c r="Q2828" i="2" s="1"/>
  <c r="O2829" i="2"/>
  <c r="Q2829" i="2" s="1"/>
  <c r="O2830" i="2"/>
  <c r="Q2830" i="2" s="1"/>
  <c r="O2831" i="2"/>
  <c r="Q2831" i="2" s="1"/>
  <c r="O2832" i="2"/>
  <c r="Q2832" i="2" s="1"/>
  <c r="O2833" i="2"/>
  <c r="Q2833" i="2" s="1"/>
  <c r="O2834" i="2"/>
  <c r="Q2834" i="2" s="1"/>
  <c r="O2835" i="2"/>
  <c r="Q2835" i="2" s="1"/>
  <c r="O2836" i="2"/>
  <c r="Q2836" i="2" s="1"/>
  <c r="O2837" i="2"/>
  <c r="Q2837" i="2" s="1"/>
  <c r="O2838" i="2"/>
  <c r="Q2838" i="2" s="1"/>
  <c r="O2839" i="2"/>
  <c r="Q2839" i="2" s="1"/>
  <c r="O2840" i="2"/>
  <c r="Q2840" i="2" s="1"/>
  <c r="O2841" i="2"/>
  <c r="Q2841" i="2" s="1"/>
  <c r="O2842" i="2"/>
  <c r="Q2842" i="2" s="1"/>
  <c r="O2843" i="2"/>
  <c r="Q2843" i="2" s="1"/>
  <c r="O2844" i="2"/>
  <c r="Q2844" i="2" s="1"/>
  <c r="O2845" i="2"/>
  <c r="Q2845" i="2" s="1"/>
  <c r="O2846" i="2"/>
  <c r="Q2846" i="2" s="1"/>
  <c r="O2847" i="2"/>
  <c r="Q2847" i="2" s="1"/>
  <c r="O2848" i="2"/>
  <c r="Q2848" i="2" s="1"/>
  <c r="O2849" i="2"/>
  <c r="Q2849" i="2" s="1"/>
  <c r="O2850" i="2"/>
  <c r="Q2850" i="2" s="1"/>
  <c r="O2851" i="2"/>
  <c r="Q2851" i="2" s="1"/>
  <c r="O2852" i="2"/>
  <c r="Q2852" i="2" s="1"/>
  <c r="O2853" i="2"/>
  <c r="Q2853" i="2" s="1"/>
  <c r="O2854" i="2"/>
  <c r="Q2854" i="2" s="1"/>
  <c r="O2855" i="2"/>
  <c r="Q2855" i="2" s="1"/>
  <c r="O2856" i="2"/>
  <c r="Q2856" i="2" s="1"/>
  <c r="O2857" i="2"/>
  <c r="Q2857" i="2" s="1"/>
  <c r="O2858" i="2"/>
  <c r="Q2858" i="2" s="1"/>
  <c r="O2859" i="2"/>
  <c r="Q2859" i="2" s="1"/>
  <c r="O2860" i="2"/>
  <c r="Q2860" i="2" s="1"/>
  <c r="O2861" i="2"/>
  <c r="Q2861" i="2" s="1"/>
  <c r="O2862" i="2"/>
  <c r="Q2862" i="2" s="1"/>
  <c r="O2863" i="2"/>
  <c r="Q2863" i="2" s="1"/>
  <c r="O2864" i="2"/>
  <c r="Q2864" i="2" s="1"/>
  <c r="O2865" i="2"/>
  <c r="Q2865" i="2" s="1"/>
  <c r="O2866" i="2"/>
  <c r="Q2866" i="2" s="1"/>
  <c r="O2867" i="2"/>
  <c r="Q2867" i="2" s="1"/>
  <c r="O2868" i="2"/>
  <c r="Q2868" i="2" s="1"/>
  <c r="O2869" i="2"/>
  <c r="Q2869" i="2" s="1"/>
  <c r="O2870" i="2"/>
  <c r="Q2870" i="2" s="1"/>
  <c r="O2871" i="2"/>
  <c r="Q2871" i="2" s="1"/>
  <c r="O2872" i="2"/>
  <c r="Q2872" i="2" s="1"/>
  <c r="O2873" i="2"/>
  <c r="Q2873" i="2" s="1"/>
  <c r="O2874" i="2"/>
  <c r="Q2874" i="2" s="1"/>
  <c r="O2875" i="2"/>
  <c r="Q2875" i="2" s="1"/>
  <c r="O2876" i="2"/>
  <c r="Q2876" i="2" s="1"/>
  <c r="O2877" i="2"/>
  <c r="Q2877" i="2" s="1"/>
  <c r="O2878" i="2"/>
  <c r="Q2878" i="2" s="1"/>
  <c r="O2879" i="2"/>
  <c r="Q2879" i="2" s="1"/>
  <c r="O2880" i="2"/>
  <c r="Q2880" i="2" s="1"/>
  <c r="O2881" i="2"/>
  <c r="Q2881" i="2" s="1"/>
  <c r="O2882" i="2"/>
  <c r="Q2882" i="2" s="1"/>
  <c r="O2883" i="2"/>
  <c r="Q2883" i="2" s="1"/>
  <c r="O2884" i="2"/>
  <c r="Q2884" i="2" s="1"/>
  <c r="O2885" i="2"/>
  <c r="Q2885" i="2" s="1"/>
  <c r="O2886" i="2"/>
  <c r="Q2886" i="2" s="1"/>
  <c r="O2887" i="2"/>
  <c r="Q2887" i="2" s="1"/>
  <c r="O2888" i="2"/>
  <c r="Q2888" i="2" s="1"/>
  <c r="O2889" i="2"/>
  <c r="Q2889" i="2" s="1"/>
  <c r="O2890" i="2"/>
  <c r="Q2890" i="2" s="1"/>
  <c r="O2891" i="2"/>
  <c r="Q2891" i="2" s="1"/>
  <c r="O2892" i="2"/>
  <c r="Q2892" i="2" s="1"/>
  <c r="O2893" i="2"/>
  <c r="Q2893" i="2" s="1"/>
  <c r="O2894" i="2"/>
  <c r="Q2894" i="2" s="1"/>
  <c r="O2895" i="2"/>
  <c r="Q2895" i="2" s="1"/>
  <c r="O2896" i="2"/>
  <c r="Q2896" i="2" s="1"/>
  <c r="O2897" i="2"/>
  <c r="Q2897" i="2" s="1"/>
  <c r="O2898" i="2"/>
  <c r="Q2898" i="2" s="1"/>
  <c r="O2899" i="2"/>
  <c r="Q2899" i="2" s="1"/>
  <c r="O2900" i="2"/>
  <c r="Q2900" i="2" s="1"/>
  <c r="O2901" i="2"/>
  <c r="Q2901" i="2" s="1"/>
  <c r="O2902" i="2"/>
  <c r="Q2902" i="2" s="1"/>
  <c r="O2903" i="2"/>
  <c r="Q2903" i="2" s="1"/>
  <c r="O2904" i="2"/>
  <c r="Q2904" i="2" s="1"/>
  <c r="O2905" i="2"/>
  <c r="Q2905" i="2" s="1"/>
  <c r="O2906" i="2"/>
  <c r="Q2906" i="2" s="1"/>
  <c r="O2907" i="2"/>
  <c r="Q2907" i="2" s="1"/>
  <c r="O2908" i="2"/>
  <c r="Q2908" i="2" s="1"/>
  <c r="O2909" i="2"/>
  <c r="Q2909" i="2" s="1"/>
  <c r="O2910" i="2"/>
  <c r="Q2910" i="2" s="1"/>
  <c r="O2911" i="2"/>
  <c r="Q2911" i="2" s="1"/>
  <c r="O2912" i="2"/>
  <c r="Q2912" i="2" s="1"/>
  <c r="O2913" i="2"/>
  <c r="Q2913" i="2" s="1"/>
  <c r="O2914" i="2"/>
  <c r="Q2914" i="2" s="1"/>
  <c r="O2915" i="2"/>
  <c r="Q2915" i="2" s="1"/>
  <c r="O2916" i="2"/>
  <c r="Q2916" i="2" s="1"/>
  <c r="O2917" i="2"/>
  <c r="Q2917" i="2" s="1"/>
  <c r="O2918" i="2"/>
  <c r="Q2918" i="2" s="1"/>
  <c r="O2919" i="2"/>
  <c r="Q2919" i="2" s="1"/>
  <c r="O2920" i="2"/>
  <c r="Q2920" i="2" s="1"/>
  <c r="O2921" i="2"/>
  <c r="Q2921" i="2" s="1"/>
  <c r="O2922" i="2"/>
  <c r="Q2922" i="2" s="1"/>
  <c r="O2923" i="2"/>
  <c r="Q2923" i="2" s="1"/>
  <c r="O2924" i="2"/>
  <c r="Q2924" i="2" s="1"/>
  <c r="O2925" i="2"/>
  <c r="Q2925" i="2" s="1"/>
  <c r="O2926" i="2"/>
  <c r="Q2926" i="2" s="1"/>
  <c r="O2927" i="2"/>
  <c r="Q2927" i="2" s="1"/>
  <c r="O2928" i="2"/>
  <c r="Q2928" i="2" s="1"/>
  <c r="O2929" i="2"/>
  <c r="Q2929" i="2" s="1"/>
  <c r="O2930" i="2"/>
  <c r="Q2930" i="2" s="1"/>
  <c r="O2931" i="2"/>
  <c r="Q2931" i="2" s="1"/>
  <c r="O2932" i="2"/>
  <c r="Q2932" i="2" s="1"/>
  <c r="O2933" i="2"/>
  <c r="Q2933" i="2" s="1"/>
  <c r="O2934" i="2"/>
  <c r="Q2934" i="2" s="1"/>
  <c r="O2935" i="2"/>
  <c r="Q2935" i="2" s="1"/>
  <c r="O2936" i="2"/>
  <c r="Q2936" i="2" s="1"/>
  <c r="O2937" i="2"/>
  <c r="Q2937" i="2" s="1"/>
  <c r="O2938" i="2"/>
  <c r="Q2938" i="2" s="1"/>
  <c r="O2939" i="2"/>
  <c r="Q2939" i="2" s="1"/>
  <c r="O2940" i="2"/>
  <c r="Q2940" i="2" s="1"/>
  <c r="O2941" i="2"/>
  <c r="Q2941" i="2" s="1"/>
  <c r="O2942" i="2"/>
  <c r="Q2942" i="2" s="1"/>
  <c r="O2943" i="2"/>
  <c r="Q2943" i="2" s="1"/>
  <c r="O2944" i="2"/>
  <c r="Q2944" i="2" s="1"/>
  <c r="O2945" i="2"/>
  <c r="Q2945" i="2" s="1"/>
  <c r="O2946" i="2"/>
  <c r="Q2946" i="2" s="1"/>
  <c r="O2947" i="2"/>
  <c r="Q2947" i="2" s="1"/>
  <c r="O2948" i="2"/>
  <c r="Q2948" i="2" s="1"/>
  <c r="O2949" i="2"/>
  <c r="Q2949" i="2" s="1"/>
  <c r="O2950" i="2"/>
  <c r="Q2950" i="2" s="1"/>
  <c r="O2951" i="2"/>
  <c r="Q2951" i="2" s="1"/>
  <c r="O2952" i="2"/>
  <c r="Q2952" i="2" s="1"/>
  <c r="O2953" i="2"/>
  <c r="Q2953" i="2" s="1"/>
  <c r="O2954" i="2"/>
  <c r="Q2954" i="2" s="1"/>
  <c r="O2955" i="2"/>
  <c r="Q2955" i="2" s="1"/>
  <c r="O2956" i="2"/>
  <c r="Q2956" i="2" s="1"/>
  <c r="O2957" i="2"/>
  <c r="Q2957" i="2" s="1"/>
  <c r="O2958" i="2"/>
  <c r="Q2958" i="2" s="1"/>
  <c r="O2959" i="2"/>
  <c r="Q2959" i="2" s="1"/>
  <c r="O2960" i="2"/>
  <c r="Q2960" i="2" s="1"/>
  <c r="O2961" i="2"/>
  <c r="Q2961" i="2" s="1"/>
  <c r="O2962" i="2"/>
  <c r="Q2962" i="2" s="1"/>
  <c r="O2963" i="2"/>
  <c r="Q2963" i="2" s="1"/>
  <c r="O2964" i="2"/>
  <c r="Q2964" i="2" s="1"/>
  <c r="O2965" i="2"/>
  <c r="Q2965" i="2" s="1"/>
  <c r="O2966" i="2"/>
  <c r="Q2966" i="2" s="1"/>
  <c r="O2967" i="2"/>
  <c r="Q2967" i="2" s="1"/>
  <c r="O2968" i="2"/>
  <c r="Q2968" i="2" s="1"/>
  <c r="O2969" i="2"/>
  <c r="Q2969" i="2" s="1"/>
  <c r="O2970" i="2"/>
  <c r="Q2970" i="2" s="1"/>
  <c r="O2971" i="2"/>
  <c r="Q2971" i="2" s="1"/>
  <c r="O2972" i="2"/>
  <c r="Q2972" i="2" s="1"/>
  <c r="O2973" i="2"/>
  <c r="Q2973" i="2" s="1"/>
  <c r="O2974" i="2"/>
  <c r="Q2974" i="2" s="1"/>
  <c r="O2975" i="2"/>
  <c r="Q2975" i="2" s="1"/>
  <c r="O2976" i="2"/>
  <c r="Q2976" i="2" s="1"/>
  <c r="O2977" i="2"/>
  <c r="Q2977" i="2" s="1"/>
  <c r="O2978" i="2"/>
  <c r="Q2978" i="2" s="1"/>
  <c r="O2979" i="2"/>
  <c r="Q2979" i="2" s="1"/>
  <c r="O2980" i="2"/>
  <c r="Q2980" i="2" s="1"/>
  <c r="O2981" i="2"/>
  <c r="Q2981" i="2" s="1"/>
  <c r="O2982" i="2"/>
  <c r="Q2982" i="2" s="1"/>
  <c r="O2983" i="2"/>
  <c r="Q2983" i="2" s="1"/>
  <c r="O2984" i="2"/>
  <c r="Q2984" i="2" s="1"/>
  <c r="O2985" i="2"/>
  <c r="Q2985" i="2" s="1"/>
  <c r="O2986" i="2"/>
  <c r="Q2986" i="2" s="1"/>
  <c r="O2987" i="2"/>
  <c r="Q2987" i="2" s="1"/>
  <c r="O2988" i="2"/>
  <c r="Q2988" i="2" s="1"/>
  <c r="O2989" i="2"/>
  <c r="Q2989" i="2" s="1"/>
  <c r="O2990" i="2"/>
  <c r="Q2990" i="2" s="1"/>
  <c r="O2991" i="2"/>
  <c r="Q2991" i="2" s="1"/>
  <c r="O2992" i="2"/>
  <c r="Q2992" i="2" s="1"/>
  <c r="O2993" i="2"/>
  <c r="Q2993" i="2" s="1"/>
  <c r="O2994" i="2"/>
  <c r="Q2994" i="2" s="1"/>
  <c r="O2995" i="2"/>
  <c r="Q2995" i="2" s="1"/>
  <c r="O2996" i="2"/>
  <c r="Q2996" i="2" s="1"/>
  <c r="O2997" i="2"/>
  <c r="Q2997" i="2" s="1"/>
  <c r="O2998" i="2"/>
  <c r="Q2998" i="2" s="1"/>
  <c r="O2999" i="2"/>
  <c r="Q2999" i="2" s="1"/>
  <c r="O3000" i="2"/>
  <c r="Q3000" i="2" s="1"/>
  <c r="O3001" i="2"/>
  <c r="Q3001" i="2" s="1"/>
  <c r="O3002" i="2"/>
  <c r="Q3002" i="2" s="1"/>
  <c r="O3003" i="2"/>
  <c r="Q3003" i="2" s="1"/>
  <c r="O3004" i="2"/>
  <c r="Q3004" i="2" s="1"/>
  <c r="O3005" i="2"/>
  <c r="Q3005" i="2" s="1"/>
  <c r="O3006" i="2"/>
  <c r="Q3006" i="2" s="1"/>
  <c r="O3007" i="2"/>
  <c r="Q3007" i="2" s="1"/>
  <c r="O3008" i="2"/>
  <c r="Q3008" i="2" s="1"/>
  <c r="O3009" i="2"/>
  <c r="Q3009" i="2" s="1"/>
  <c r="O3010" i="2"/>
  <c r="Q3010" i="2" s="1"/>
  <c r="O3011" i="2"/>
  <c r="Q3011" i="2" s="1"/>
  <c r="O3012" i="2"/>
  <c r="Q3012" i="2" s="1"/>
  <c r="O3013" i="2"/>
  <c r="Q3013" i="2" s="1"/>
  <c r="O3014" i="2"/>
  <c r="Q3014" i="2" s="1"/>
  <c r="O3015" i="2"/>
  <c r="Q3015" i="2" s="1"/>
  <c r="O3016" i="2"/>
  <c r="Q3016" i="2" s="1"/>
  <c r="O3017" i="2"/>
  <c r="Q3017" i="2" s="1"/>
  <c r="O3018" i="2"/>
  <c r="Q3018" i="2" s="1"/>
  <c r="O3019" i="2"/>
  <c r="Q3019" i="2" s="1"/>
  <c r="O3020" i="2"/>
  <c r="Q3020" i="2" s="1"/>
  <c r="O3021" i="2"/>
  <c r="Q3021" i="2" s="1"/>
  <c r="O3022" i="2"/>
  <c r="Q3022" i="2" s="1"/>
  <c r="O3023" i="2"/>
  <c r="Q3023" i="2" s="1"/>
  <c r="O3024" i="2"/>
  <c r="Q3024" i="2" s="1"/>
  <c r="O3025" i="2"/>
  <c r="Q3025" i="2" s="1"/>
  <c r="O3026" i="2"/>
  <c r="Q3026" i="2" s="1"/>
  <c r="O3027" i="2"/>
  <c r="Q3027" i="2" s="1"/>
  <c r="O3028" i="2"/>
  <c r="Q3028" i="2" s="1"/>
  <c r="O3029" i="2"/>
  <c r="Q3029" i="2" s="1"/>
  <c r="O3030" i="2"/>
  <c r="Q3030" i="2" s="1"/>
  <c r="O3031" i="2"/>
  <c r="Q3031" i="2" s="1"/>
  <c r="O3032" i="2"/>
  <c r="Q3032" i="2" s="1"/>
  <c r="O3033" i="2"/>
  <c r="Q3033" i="2" s="1"/>
  <c r="O3034" i="2"/>
  <c r="Q3034" i="2" s="1"/>
  <c r="O3035" i="2"/>
  <c r="Q3035" i="2" s="1"/>
  <c r="O3036" i="2"/>
  <c r="Q3036" i="2" s="1"/>
  <c r="O3037" i="2"/>
  <c r="Q3037" i="2" s="1"/>
  <c r="O3038" i="2"/>
  <c r="Q3038" i="2" s="1"/>
  <c r="O3039" i="2"/>
  <c r="Q3039" i="2" s="1"/>
  <c r="O3040" i="2"/>
  <c r="Q3040" i="2" s="1"/>
  <c r="O3041" i="2"/>
  <c r="Q3041" i="2" s="1"/>
  <c r="O3042" i="2"/>
  <c r="Q3042" i="2" s="1"/>
  <c r="O3043" i="2"/>
  <c r="Q3043" i="2" s="1"/>
  <c r="O3044" i="2"/>
  <c r="Q3044" i="2" s="1"/>
  <c r="O3045" i="2"/>
  <c r="Q3045" i="2" s="1"/>
  <c r="O3046" i="2"/>
  <c r="Q3046" i="2" s="1"/>
  <c r="O3047" i="2"/>
  <c r="Q3047" i="2" s="1"/>
  <c r="O3048" i="2"/>
  <c r="Q3048" i="2" s="1"/>
  <c r="O3049" i="2"/>
  <c r="Q3049" i="2" s="1"/>
  <c r="O3050" i="2"/>
  <c r="Q3050" i="2" s="1"/>
  <c r="O3051" i="2"/>
  <c r="Q3051" i="2" s="1"/>
  <c r="O3052" i="2"/>
  <c r="Q3052" i="2" s="1"/>
  <c r="O3053" i="2"/>
  <c r="Q3053" i="2" s="1"/>
  <c r="O3054" i="2"/>
  <c r="Q3054" i="2" s="1"/>
  <c r="O3055" i="2"/>
  <c r="Q3055" i="2" s="1"/>
  <c r="O3056" i="2"/>
  <c r="Q3056" i="2" s="1"/>
  <c r="O3057" i="2"/>
  <c r="Q3057" i="2" s="1"/>
  <c r="O3058" i="2"/>
  <c r="Q3058" i="2" s="1"/>
  <c r="O3059" i="2"/>
  <c r="Q3059" i="2" s="1"/>
  <c r="O3060" i="2"/>
  <c r="Q3060" i="2" s="1"/>
  <c r="O3061" i="2"/>
  <c r="Q3061" i="2" s="1"/>
  <c r="O3062" i="2"/>
  <c r="Q3062" i="2" s="1"/>
  <c r="O3063" i="2"/>
  <c r="Q3063" i="2" s="1"/>
  <c r="O3064" i="2"/>
  <c r="Q3064" i="2" s="1"/>
  <c r="O3065" i="2"/>
  <c r="Q3065" i="2" s="1"/>
  <c r="O3066" i="2"/>
  <c r="Q3066" i="2" s="1"/>
  <c r="O3067" i="2"/>
  <c r="Q3067" i="2" s="1"/>
  <c r="O3068" i="2"/>
  <c r="Q3068" i="2" s="1"/>
  <c r="O3069" i="2"/>
  <c r="Q3069" i="2" s="1"/>
  <c r="O3070" i="2"/>
  <c r="Q3070" i="2" s="1"/>
  <c r="O3071" i="2"/>
  <c r="Q3071" i="2" s="1"/>
  <c r="O3072" i="2"/>
  <c r="Q3072" i="2" s="1"/>
  <c r="O3073" i="2"/>
  <c r="Q3073" i="2" s="1"/>
  <c r="O3074" i="2"/>
  <c r="Q3074" i="2" s="1"/>
  <c r="O3075" i="2"/>
  <c r="Q3075" i="2" s="1"/>
  <c r="O3076" i="2"/>
  <c r="Q3076" i="2" s="1"/>
  <c r="O3077" i="2"/>
  <c r="Q3077" i="2" s="1"/>
  <c r="O3078" i="2"/>
  <c r="Q3078" i="2" s="1"/>
  <c r="O3079" i="2"/>
  <c r="Q3079" i="2" s="1"/>
  <c r="O3080" i="2"/>
  <c r="Q3080" i="2" s="1"/>
  <c r="O3081" i="2"/>
  <c r="Q3081" i="2" s="1"/>
  <c r="O3082" i="2"/>
  <c r="Q3082" i="2" s="1"/>
  <c r="O3083" i="2"/>
  <c r="Q3083" i="2" s="1"/>
  <c r="O3084" i="2"/>
  <c r="Q3084" i="2" s="1"/>
  <c r="O3085" i="2"/>
  <c r="Q3085" i="2" s="1"/>
  <c r="O3086" i="2"/>
  <c r="Q3086" i="2" s="1"/>
  <c r="O3087" i="2"/>
  <c r="Q3087" i="2" s="1"/>
  <c r="O3088" i="2"/>
  <c r="Q3088" i="2" s="1"/>
  <c r="O3089" i="2"/>
  <c r="Q3089" i="2" s="1"/>
  <c r="O3090" i="2"/>
  <c r="Q3090" i="2" s="1"/>
  <c r="O3091" i="2"/>
  <c r="Q3091" i="2" s="1"/>
  <c r="O3092" i="2"/>
  <c r="Q3092" i="2" s="1"/>
  <c r="O3093" i="2"/>
  <c r="Q3093" i="2" s="1"/>
  <c r="O3094" i="2"/>
  <c r="Q3094" i="2" s="1"/>
  <c r="O3095" i="2"/>
  <c r="Q3095" i="2" s="1"/>
  <c r="O3096" i="2"/>
  <c r="Q3096" i="2" s="1"/>
  <c r="O3097" i="2"/>
  <c r="Q3097" i="2" s="1"/>
  <c r="O3098" i="2"/>
  <c r="Q3098" i="2" s="1"/>
  <c r="O3099" i="2"/>
  <c r="Q3099" i="2" s="1"/>
  <c r="O3100" i="2"/>
  <c r="Q3100" i="2" s="1"/>
  <c r="O3101" i="2"/>
  <c r="Q3101" i="2" s="1"/>
  <c r="O3102" i="2"/>
  <c r="Q3102" i="2" s="1"/>
  <c r="O3103" i="2"/>
  <c r="Q3103" i="2" s="1"/>
  <c r="O3104" i="2"/>
  <c r="Q3104" i="2" s="1"/>
  <c r="O3105" i="2"/>
  <c r="Q3105" i="2" s="1"/>
  <c r="O3106" i="2"/>
  <c r="Q3106" i="2" s="1"/>
  <c r="O3107" i="2"/>
  <c r="Q3107" i="2" s="1"/>
  <c r="O3108" i="2"/>
  <c r="Q3108" i="2" s="1"/>
  <c r="O3109" i="2"/>
  <c r="Q3109" i="2" s="1"/>
  <c r="O3110" i="2"/>
  <c r="Q3110" i="2" s="1"/>
  <c r="O3111" i="2"/>
  <c r="Q3111" i="2" s="1"/>
  <c r="O3112" i="2"/>
  <c r="Q3112" i="2" s="1"/>
  <c r="O3113" i="2"/>
  <c r="Q3113" i="2" s="1"/>
  <c r="O3114" i="2"/>
  <c r="Q3114" i="2" s="1"/>
  <c r="O3115" i="2"/>
  <c r="Q3115" i="2" s="1"/>
  <c r="O3116" i="2"/>
  <c r="Q3116" i="2" s="1"/>
  <c r="O3117" i="2"/>
  <c r="Q3117" i="2" s="1"/>
  <c r="O3118" i="2"/>
  <c r="Q3118" i="2" s="1"/>
  <c r="O3119" i="2"/>
  <c r="Q3119" i="2" s="1"/>
  <c r="O3120" i="2"/>
  <c r="Q3120" i="2" s="1"/>
  <c r="O3121" i="2"/>
  <c r="Q3121" i="2" s="1"/>
  <c r="O3122" i="2"/>
  <c r="Q3122" i="2" s="1"/>
  <c r="O3123" i="2"/>
  <c r="Q3123" i="2" s="1"/>
  <c r="O3124" i="2"/>
  <c r="Q3124" i="2" s="1"/>
  <c r="O3125" i="2"/>
  <c r="Q3125" i="2" s="1"/>
  <c r="O3126" i="2"/>
  <c r="Q3126" i="2" s="1"/>
  <c r="O3127" i="2"/>
  <c r="Q3127" i="2" s="1"/>
  <c r="O3128" i="2"/>
  <c r="Q3128" i="2" s="1"/>
  <c r="O3129" i="2"/>
  <c r="Q3129" i="2" s="1"/>
  <c r="O3130" i="2"/>
  <c r="Q3130" i="2" s="1"/>
  <c r="O3131" i="2"/>
  <c r="Q3131" i="2" s="1"/>
  <c r="O3132" i="2"/>
  <c r="Q3132" i="2" s="1"/>
  <c r="O3133" i="2"/>
  <c r="Q3133" i="2" s="1"/>
  <c r="O3134" i="2"/>
  <c r="Q3134" i="2" s="1"/>
  <c r="O3135" i="2"/>
  <c r="Q3135" i="2" s="1"/>
  <c r="O3136" i="2"/>
  <c r="Q3136" i="2" s="1"/>
  <c r="O3137" i="2"/>
  <c r="Q3137" i="2" s="1"/>
  <c r="O3138" i="2"/>
  <c r="Q3138" i="2" s="1"/>
  <c r="O3139" i="2"/>
  <c r="Q3139" i="2" s="1"/>
  <c r="O3140" i="2"/>
  <c r="Q3140" i="2" s="1"/>
  <c r="O3141" i="2"/>
  <c r="Q3141" i="2" s="1"/>
  <c r="O3142" i="2"/>
  <c r="Q3142" i="2" s="1"/>
  <c r="O3143" i="2"/>
  <c r="Q3143" i="2" s="1"/>
  <c r="O3144" i="2"/>
  <c r="Q3144" i="2" s="1"/>
  <c r="O3145" i="2"/>
  <c r="Q3145" i="2" s="1"/>
  <c r="O3146" i="2"/>
  <c r="Q3146" i="2" s="1"/>
  <c r="O3147" i="2"/>
  <c r="Q3147" i="2" s="1"/>
  <c r="O3148" i="2"/>
  <c r="Q3148" i="2" s="1"/>
  <c r="O3149" i="2"/>
  <c r="Q3149" i="2" s="1"/>
  <c r="O3150" i="2"/>
  <c r="Q3150" i="2" s="1"/>
  <c r="O3151" i="2"/>
  <c r="Q3151" i="2" s="1"/>
  <c r="O3152" i="2"/>
  <c r="Q3152" i="2" s="1"/>
  <c r="O3153" i="2"/>
  <c r="Q3153" i="2" s="1"/>
  <c r="O3154" i="2"/>
  <c r="Q3154" i="2" s="1"/>
  <c r="O3155" i="2"/>
  <c r="Q3155" i="2" s="1"/>
  <c r="O3156" i="2"/>
  <c r="Q3156" i="2" s="1"/>
  <c r="O3157" i="2"/>
  <c r="Q3157" i="2" s="1"/>
  <c r="O3158" i="2"/>
  <c r="Q3158" i="2" s="1"/>
  <c r="O3159" i="2"/>
  <c r="Q3159" i="2" s="1"/>
  <c r="O3160" i="2"/>
  <c r="Q3160" i="2" s="1"/>
  <c r="O3161" i="2"/>
  <c r="Q3161" i="2" s="1"/>
  <c r="O3162" i="2"/>
  <c r="Q3162" i="2" s="1"/>
  <c r="O3163" i="2"/>
  <c r="Q3163" i="2" s="1"/>
  <c r="O3164" i="2"/>
  <c r="Q3164" i="2" s="1"/>
  <c r="O3165" i="2"/>
  <c r="Q3165" i="2" s="1"/>
  <c r="O3166" i="2"/>
  <c r="Q3166" i="2" s="1"/>
  <c r="O3167" i="2"/>
  <c r="Q3167" i="2" s="1"/>
  <c r="O3168" i="2"/>
  <c r="Q3168" i="2" s="1"/>
  <c r="O3169" i="2"/>
  <c r="Q3169" i="2" s="1"/>
  <c r="O3170" i="2"/>
  <c r="Q3170" i="2" s="1"/>
  <c r="O3171" i="2"/>
  <c r="Q3171" i="2" s="1"/>
  <c r="O3172" i="2"/>
  <c r="Q3172" i="2" s="1"/>
  <c r="O3173" i="2"/>
  <c r="Q3173" i="2" s="1"/>
  <c r="O3174" i="2"/>
  <c r="Q3174" i="2" s="1"/>
  <c r="O3175" i="2"/>
  <c r="Q3175" i="2" s="1"/>
  <c r="O3176" i="2"/>
  <c r="Q3176" i="2" s="1"/>
  <c r="O3177" i="2"/>
  <c r="Q3177" i="2" s="1"/>
  <c r="O3178" i="2"/>
  <c r="Q3178" i="2" s="1"/>
  <c r="O3179" i="2"/>
  <c r="Q3179" i="2" s="1"/>
  <c r="O3180" i="2"/>
  <c r="Q3180" i="2" s="1"/>
  <c r="O3181" i="2"/>
  <c r="Q3181" i="2" s="1"/>
  <c r="O3182" i="2"/>
  <c r="Q3182" i="2" s="1"/>
  <c r="O3183" i="2"/>
  <c r="Q3183" i="2" s="1"/>
  <c r="O3184" i="2"/>
  <c r="Q3184" i="2" s="1"/>
  <c r="O3185" i="2"/>
  <c r="Q3185" i="2" s="1"/>
  <c r="O3186" i="2"/>
  <c r="Q3186" i="2" s="1"/>
  <c r="O3187" i="2"/>
  <c r="Q3187" i="2" s="1"/>
  <c r="O3188" i="2"/>
  <c r="Q3188" i="2" s="1"/>
  <c r="O3189" i="2"/>
  <c r="Q3189" i="2" s="1"/>
  <c r="O3190" i="2"/>
  <c r="Q3190" i="2" s="1"/>
  <c r="O3191" i="2"/>
  <c r="Q3191" i="2" s="1"/>
  <c r="O3192" i="2"/>
  <c r="Q3192" i="2" s="1"/>
  <c r="O3193" i="2"/>
  <c r="Q3193" i="2" s="1"/>
  <c r="O3194" i="2"/>
  <c r="Q3194" i="2" s="1"/>
  <c r="O3195" i="2"/>
  <c r="Q3195" i="2" s="1"/>
  <c r="O3196" i="2"/>
  <c r="Q3196" i="2" s="1"/>
  <c r="O3197" i="2"/>
  <c r="Q3197" i="2" s="1"/>
  <c r="O3198" i="2"/>
  <c r="Q3198" i="2" s="1"/>
  <c r="O3199" i="2"/>
  <c r="Q3199" i="2" s="1"/>
  <c r="O3200" i="2"/>
  <c r="Q3200" i="2" s="1"/>
  <c r="O3201" i="2"/>
  <c r="Q3201" i="2" s="1"/>
  <c r="O3202" i="2"/>
  <c r="Q3202" i="2" s="1"/>
  <c r="O3203" i="2"/>
  <c r="Q3203" i="2" s="1"/>
  <c r="O3204" i="2"/>
  <c r="Q3204" i="2" s="1"/>
  <c r="O3205" i="2"/>
  <c r="Q3205" i="2" s="1"/>
  <c r="O3206" i="2"/>
  <c r="Q3206" i="2" s="1"/>
  <c r="O3207" i="2"/>
  <c r="Q3207" i="2" s="1"/>
  <c r="O3208" i="2"/>
  <c r="Q3208" i="2" s="1"/>
  <c r="O3209" i="2"/>
  <c r="Q3209" i="2" s="1"/>
  <c r="O3210" i="2"/>
  <c r="Q3210" i="2" s="1"/>
  <c r="O3211" i="2"/>
  <c r="Q3211" i="2" s="1"/>
  <c r="O3212" i="2"/>
  <c r="Q3212" i="2" s="1"/>
  <c r="O3213" i="2"/>
  <c r="Q3213" i="2" s="1"/>
  <c r="O3214" i="2"/>
  <c r="Q3214" i="2" s="1"/>
  <c r="O3215" i="2"/>
  <c r="Q3215" i="2" s="1"/>
  <c r="O3216" i="2"/>
  <c r="Q3216" i="2" s="1"/>
  <c r="O3217" i="2"/>
  <c r="Q3217" i="2" s="1"/>
  <c r="O3218" i="2"/>
  <c r="Q3218" i="2" s="1"/>
  <c r="O3219" i="2"/>
  <c r="Q3219" i="2" s="1"/>
  <c r="O3220" i="2"/>
  <c r="Q3220" i="2" s="1"/>
  <c r="O3221" i="2"/>
  <c r="Q3221" i="2" s="1"/>
  <c r="O3222" i="2"/>
  <c r="Q3222" i="2" s="1"/>
  <c r="O3223" i="2"/>
  <c r="Q3223" i="2" s="1"/>
  <c r="O3224" i="2"/>
  <c r="Q3224" i="2" s="1"/>
  <c r="O3225" i="2"/>
  <c r="Q3225" i="2" s="1"/>
  <c r="O3226" i="2"/>
  <c r="Q3226" i="2" s="1"/>
  <c r="O3227" i="2"/>
  <c r="Q3227" i="2" s="1"/>
  <c r="O3228" i="2"/>
  <c r="Q3228" i="2" s="1"/>
  <c r="O3229" i="2"/>
  <c r="Q3229" i="2" s="1"/>
  <c r="O3230" i="2"/>
  <c r="Q3230" i="2" s="1"/>
  <c r="O3231" i="2"/>
  <c r="Q3231" i="2" s="1"/>
  <c r="O3232" i="2"/>
  <c r="Q3232" i="2" s="1"/>
  <c r="O3233" i="2"/>
  <c r="Q3233" i="2" s="1"/>
  <c r="O3234" i="2"/>
  <c r="Q3234" i="2" s="1"/>
  <c r="O3235" i="2"/>
  <c r="Q3235" i="2" s="1"/>
  <c r="O3236" i="2"/>
  <c r="Q3236" i="2" s="1"/>
  <c r="O3237" i="2"/>
  <c r="Q3237" i="2" s="1"/>
  <c r="O3238" i="2"/>
  <c r="Q3238" i="2" s="1"/>
  <c r="O3239" i="2"/>
  <c r="Q3239" i="2" s="1"/>
  <c r="O3240" i="2"/>
  <c r="Q3240" i="2" s="1"/>
  <c r="O3241" i="2"/>
  <c r="Q3241" i="2" s="1"/>
  <c r="O3242" i="2"/>
  <c r="Q3242" i="2" s="1"/>
  <c r="O3243" i="2"/>
  <c r="Q3243" i="2" s="1"/>
  <c r="O3244" i="2"/>
  <c r="Q3244" i="2" s="1"/>
  <c r="O3245" i="2"/>
  <c r="Q3245" i="2" s="1"/>
  <c r="O3246" i="2"/>
  <c r="Q3246" i="2" s="1"/>
  <c r="O3247" i="2"/>
  <c r="Q3247" i="2" s="1"/>
  <c r="O3248" i="2"/>
  <c r="Q3248" i="2" s="1"/>
  <c r="O3249" i="2"/>
  <c r="Q3249" i="2" s="1"/>
  <c r="O3250" i="2"/>
  <c r="Q3250" i="2" s="1"/>
  <c r="O3251" i="2"/>
  <c r="Q3251" i="2" s="1"/>
  <c r="O3252" i="2"/>
  <c r="Q3252" i="2" s="1"/>
  <c r="O3253" i="2"/>
  <c r="Q3253" i="2" s="1"/>
  <c r="O3254" i="2"/>
  <c r="Q3254" i="2" s="1"/>
  <c r="O3255" i="2"/>
  <c r="Q3255" i="2" s="1"/>
  <c r="O3256" i="2"/>
  <c r="Q3256" i="2" s="1"/>
  <c r="O3257" i="2"/>
  <c r="Q3257" i="2" s="1"/>
  <c r="O3258" i="2"/>
  <c r="Q3258" i="2" s="1"/>
  <c r="O3259" i="2"/>
  <c r="Q3259" i="2" s="1"/>
  <c r="O3260" i="2"/>
  <c r="Q3260" i="2" s="1"/>
  <c r="O3261" i="2"/>
  <c r="Q3261" i="2" s="1"/>
  <c r="O3262" i="2"/>
  <c r="Q3262" i="2" s="1"/>
  <c r="O3263" i="2"/>
  <c r="Q3263" i="2" s="1"/>
  <c r="O3264" i="2"/>
  <c r="Q3264" i="2" s="1"/>
  <c r="O3265" i="2"/>
  <c r="Q3265" i="2" s="1"/>
  <c r="O3266" i="2"/>
  <c r="Q3266" i="2" s="1"/>
  <c r="O3267" i="2"/>
  <c r="Q3267" i="2" s="1"/>
  <c r="O3268" i="2"/>
  <c r="Q3268" i="2" s="1"/>
  <c r="O3269" i="2"/>
  <c r="Q3269" i="2" s="1"/>
  <c r="O3270" i="2"/>
  <c r="Q3270" i="2" s="1"/>
  <c r="O3271" i="2"/>
  <c r="Q3271" i="2" s="1"/>
  <c r="O3272" i="2"/>
  <c r="Q3272" i="2" s="1"/>
  <c r="O3273" i="2"/>
  <c r="Q3273" i="2" s="1"/>
  <c r="O3274" i="2"/>
  <c r="Q3274" i="2" s="1"/>
  <c r="O3275" i="2"/>
  <c r="Q3275" i="2" s="1"/>
  <c r="O3276" i="2"/>
  <c r="Q3276" i="2" s="1"/>
  <c r="O3277" i="2"/>
  <c r="Q3277" i="2" s="1"/>
  <c r="O3278" i="2"/>
  <c r="Q3278" i="2" s="1"/>
  <c r="O3279" i="2"/>
  <c r="Q3279" i="2" s="1"/>
  <c r="O3280" i="2"/>
  <c r="Q3280" i="2" s="1"/>
  <c r="O3281" i="2"/>
  <c r="Q3281" i="2" s="1"/>
  <c r="O3282" i="2"/>
  <c r="Q3282" i="2" s="1"/>
  <c r="O3283" i="2"/>
  <c r="Q3283" i="2" s="1"/>
  <c r="O3284" i="2"/>
  <c r="Q3284" i="2" s="1"/>
  <c r="O3285" i="2"/>
  <c r="Q3285" i="2" s="1"/>
  <c r="O3286" i="2"/>
  <c r="Q3286" i="2" s="1"/>
  <c r="O3287" i="2"/>
  <c r="Q3287" i="2" s="1"/>
  <c r="O3288" i="2"/>
  <c r="Q3288" i="2" s="1"/>
  <c r="O3289" i="2"/>
  <c r="Q3289" i="2" s="1"/>
  <c r="O3290" i="2"/>
  <c r="Q3290" i="2" s="1"/>
  <c r="O3291" i="2"/>
  <c r="Q3291" i="2" s="1"/>
  <c r="O3292" i="2"/>
  <c r="Q3292" i="2" s="1"/>
  <c r="O3293" i="2"/>
  <c r="Q3293" i="2" s="1"/>
  <c r="O3294" i="2"/>
  <c r="Q3294" i="2" s="1"/>
  <c r="O3295" i="2"/>
  <c r="Q3295" i="2" s="1"/>
  <c r="O3296" i="2"/>
  <c r="Q3296" i="2" s="1"/>
  <c r="O3297" i="2"/>
  <c r="Q3297" i="2" s="1"/>
  <c r="O3298" i="2"/>
  <c r="Q3298" i="2" s="1"/>
  <c r="O3299" i="2"/>
  <c r="Q3299" i="2" s="1"/>
  <c r="O3300" i="2"/>
  <c r="Q3300" i="2" s="1"/>
  <c r="O3301" i="2"/>
  <c r="Q3301" i="2" s="1"/>
  <c r="O3302" i="2"/>
  <c r="Q3302" i="2" s="1"/>
  <c r="O3303" i="2"/>
  <c r="Q3303" i="2" s="1"/>
  <c r="O3304" i="2"/>
  <c r="Q3304" i="2" s="1"/>
  <c r="O3305" i="2"/>
  <c r="Q3305" i="2" s="1"/>
  <c r="O3306" i="2"/>
  <c r="Q3306" i="2" s="1"/>
  <c r="O3307" i="2"/>
  <c r="Q3307" i="2" s="1"/>
  <c r="O3308" i="2"/>
  <c r="Q3308" i="2" s="1"/>
  <c r="O3309" i="2"/>
  <c r="Q3309" i="2" s="1"/>
  <c r="O3310" i="2"/>
  <c r="Q3310" i="2" s="1"/>
  <c r="O3311" i="2"/>
  <c r="Q3311" i="2" s="1"/>
  <c r="O3312" i="2"/>
  <c r="Q3312" i="2" s="1"/>
  <c r="O3313" i="2"/>
  <c r="Q3313" i="2" s="1"/>
  <c r="O3314" i="2"/>
  <c r="Q3314" i="2" s="1"/>
  <c r="O3315" i="2"/>
  <c r="Q3315" i="2" s="1"/>
  <c r="O3316" i="2"/>
  <c r="Q3316" i="2" s="1"/>
  <c r="O3317" i="2"/>
  <c r="Q3317" i="2" s="1"/>
  <c r="O3318" i="2"/>
  <c r="Q3318" i="2" s="1"/>
  <c r="O3319" i="2"/>
  <c r="Q3319" i="2" s="1"/>
  <c r="O3320" i="2"/>
  <c r="Q3320" i="2" s="1"/>
  <c r="O3321" i="2"/>
  <c r="Q3321" i="2" s="1"/>
  <c r="O3322" i="2"/>
  <c r="Q3322" i="2" s="1"/>
  <c r="O3323" i="2"/>
  <c r="Q3323" i="2" s="1"/>
  <c r="O3324" i="2"/>
  <c r="Q3324" i="2" s="1"/>
  <c r="O3325" i="2"/>
  <c r="Q3325" i="2" s="1"/>
  <c r="O3326" i="2"/>
  <c r="Q3326" i="2" s="1"/>
  <c r="O3327" i="2"/>
  <c r="Q3327" i="2" s="1"/>
  <c r="O3328" i="2"/>
  <c r="Q3328" i="2" s="1"/>
  <c r="O3329" i="2"/>
  <c r="Q3329" i="2" s="1"/>
  <c r="O3330" i="2"/>
  <c r="Q3330" i="2" s="1"/>
  <c r="O3331" i="2"/>
  <c r="Q3331" i="2" s="1"/>
  <c r="O3332" i="2"/>
  <c r="Q3332" i="2" s="1"/>
  <c r="O3333" i="2"/>
  <c r="Q3333" i="2" s="1"/>
  <c r="O3334" i="2"/>
  <c r="Q3334" i="2" s="1"/>
  <c r="O3335" i="2"/>
  <c r="Q3335" i="2" s="1"/>
  <c r="O3336" i="2"/>
  <c r="Q3336" i="2" s="1"/>
  <c r="O3337" i="2"/>
  <c r="Q3337" i="2" s="1"/>
  <c r="O3338" i="2"/>
  <c r="Q3338" i="2" s="1"/>
  <c r="O3339" i="2"/>
  <c r="Q3339" i="2" s="1"/>
  <c r="O3340" i="2"/>
  <c r="Q3340" i="2" s="1"/>
  <c r="O3341" i="2"/>
  <c r="Q3341" i="2" s="1"/>
  <c r="O3342" i="2"/>
  <c r="Q3342" i="2" s="1"/>
  <c r="O3343" i="2"/>
  <c r="Q3343" i="2" s="1"/>
  <c r="O3344" i="2"/>
  <c r="Q3344" i="2" s="1"/>
  <c r="O3345" i="2"/>
  <c r="Q3345" i="2" s="1"/>
  <c r="O3346" i="2"/>
  <c r="Q3346" i="2" s="1"/>
  <c r="O3347" i="2"/>
  <c r="Q3347" i="2" s="1"/>
  <c r="O3348" i="2"/>
  <c r="Q3348" i="2" s="1"/>
  <c r="O3349" i="2"/>
  <c r="Q3349" i="2" s="1"/>
  <c r="O3350" i="2"/>
  <c r="Q3350" i="2" s="1"/>
  <c r="O3351" i="2"/>
  <c r="Q3351" i="2" s="1"/>
  <c r="O3352" i="2"/>
  <c r="Q3352" i="2" s="1"/>
  <c r="O3353" i="2"/>
  <c r="Q3353" i="2" s="1"/>
  <c r="O3354" i="2"/>
  <c r="Q3354" i="2" s="1"/>
  <c r="O3355" i="2"/>
  <c r="Q3355" i="2" s="1"/>
  <c r="O3356" i="2"/>
  <c r="Q3356" i="2" s="1"/>
  <c r="O3357" i="2"/>
  <c r="Q3357" i="2" s="1"/>
  <c r="O3358" i="2"/>
  <c r="Q3358" i="2" s="1"/>
  <c r="O3359" i="2"/>
  <c r="Q3359" i="2" s="1"/>
  <c r="O3360" i="2"/>
  <c r="Q3360" i="2" s="1"/>
  <c r="O3361" i="2"/>
  <c r="Q3361" i="2" s="1"/>
  <c r="O3362" i="2"/>
  <c r="Q3362" i="2" s="1"/>
  <c r="O3363" i="2"/>
  <c r="Q3363" i="2" s="1"/>
  <c r="O3364" i="2"/>
  <c r="Q3364" i="2" s="1"/>
  <c r="O3365" i="2"/>
  <c r="Q3365" i="2" s="1"/>
  <c r="O3366" i="2"/>
  <c r="Q3366" i="2" s="1"/>
  <c r="O3367" i="2"/>
  <c r="Q3367" i="2" s="1"/>
  <c r="O3368" i="2"/>
  <c r="Q3368" i="2" s="1"/>
  <c r="O3369" i="2"/>
  <c r="Q3369" i="2" s="1"/>
  <c r="O3370" i="2"/>
  <c r="Q3370" i="2" s="1"/>
  <c r="O3371" i="2"/>
  <c r="Q3371" i="2" s="1"/>
  <c r="O3372" i="2"/>
  <c r="Q3372" i="2" s="1"/>
  <c r="O3373" i="2"/>
  <c r="Q3373" i="2" s="1"/>
  <c r="O3374" i="2"/>
  <c r="Q3374" i="2" s="1"/>
  <c r="O3375" i="2"/>
  <c r="Q3375" i="2" s="1"/>
  <c r="O3376" i="2"/>
  <c r="Q3376" i="2" s="1"/>
  <c r="O3377" i="2"/>
  <c r="Q3377" i="2" s="1"/>
  <c r="O3378" i="2"/>
  <c r="Q3378" i="2" s="1"/>
  <c r="O3379" i="2"/>
  <c r="Q3379" i="2" s="1"/>
  <c r="O3380" i="2"/>
  <c r="Q3380" i="2" s="1"/>
  <c r="O3381" i="2"/>
  <c r="Q3381" i="2" s="1"/>
  <c r="O3382" i="2"/>
  <c r="Q3382" i="2" s="1"/>
  <c r="O3383" i="2"/>
  <c r="Q3383" i="2" s="1"/>
  <c r="O3384" i="2"/>
  <c r="Q3384" i="2" s="1"/>
  <c r="O3385" i="2"/>
  <c r="Q3385" i="2" s="1"/>
  <c r="O3386" i="2"/>
  <c r="Q3386" i="2" s="1"/>
  <c r="O3387" i="2"/>
  <c r="Q3387" i="2" s="1"/>
  <c r="O3388" i="2"/>
  <c r="Q3388" i="2" s="1"/>
  <c r="O3389" i="2"/>
  <c r="Q3389" i="2" s="1"/>
  <c r="O3390" i="2"/>
  <c r="Q3390" i="2" s="1"/>
  <c r="O3391" i="2"/>
  <c r="Q3391" i="2" s="1"/>
  <c r="O3392" i="2"/>
  <c r="Q3392" i="2" s="1"/>
  <c r="O3393" i="2"/>
  <c r="Q3393" i="2" s="1"/>
  <c r="O3394" i="2"/>
  <c r="Q3394" i="2" s="1"/>
  <c r="O3395" i="2"/>
  <c r="Q3395" i="2" s="1"/>
  <c r="O3396" i="2"/>
  <c r="Q3396" i="2" s="1"/>
  <c r="O3397" i="2"/>
  <c r="Q3397" i="2" s="1"/>
  <c r="O3398" i="2"/>
  <c r="Q3398" i="2" s="1"/>
  <c r="O3399" i="2"/>
  <c r="Q3399" i="2" s="1"/>
  <c r="O3400" i="2"/>
  <c r="Q3400" i="2" s="1"/>
  <c r="O3401" i="2"/>
  <c r="Q3401" i="2" s="1"/>
  <c r="O3402" i="2"/>
  <c r="Q3402" i="2" s="1"/>
  <c r="O3403" i="2"/>
  <c r="Q3403" i="2" s="1"/>
  <c r="O3404" i="2"/>
  <c r="Q3404" i="2" s="1"/>
  <c r="O3405" i="2"/>
  <c r="Q3405" i="2" s="1"/>
  <c r="O3406" i="2"/>
  <c r="Q3406" i="2" s="1"/>
  <c r="O3407" i="2"/>
  <c r="Q3407" i="2" s="1"/>
  <c r="O3408" i="2"/>
  <c r="Q3408" i="2" s="1"/>
  <c r="O3409" i="2"/>
  <c r="Q3409" i="2" s="1"/>
  <c r="O3410" i="2"/>
  <c r="Q3410" i="2" s="1"/>
  <c r="O3411" i="2"/>
  <c r="Q3411" i="2" s="1"/>
  <c r="O3412" i="2"/>
  <c r="Q3412" i="2" s="1"/>
  <c r="O3413" i="2"/>
  <c r="Q3413" i="2" s="1"/>
  <c r="O3414" i="2"/>
  <c r="Q3414" i="2" s="1"/>
  <c r="O3415" i="2"/>
  <c r="Q3415" i="2" s="1"/>
  <c r="O3416" i="2"/>
  <c r="Q3416" i="2" s="1"/>
  <c r="O3417" i="2"/>
  <c r="Q3417" i="2" s="1"/>
  <c r="O3418" i="2"/>
  <c r="Q3418" i="2" s="1"/>
  <c r="O3419" i="2"/>
  <c r="Q3419" i="2" s="1"/>
  <c r="O3420" i="2"/>
  <c r="Q3420" i="2" s="1"/>
  <c r="O3421" i="2"/>
  <c r="Q3421" i="2" s="1"/>
  <c r="O3422" i="2"/>
  <c r="Q3422" i="2" s="1"/>
  <c r="O3423" i="2"/>
  <c r="Q3423" i="2" s="1"/>
  <c r="O3424" i="2"/>
  <c r="Q3424" i="2" s="1"/>
  <c r="O3425" i="2"/>
  <c r="Q3425" i="2" s="1"/>
  <c r="O3426" i="2"/>
  <c r="Q3426" i="2" s="1"/>
  <c r="O3427" i="2"/>
  <c r="Q3427" i="2" s="1"/>
  <c r="O3428" i="2"/>
  <c r="Q3428" i="2" s="1"/>
  <c r="O3429" i="2"/>
  <c r="Q3429" i="2" s="1"/>
  <c r="O3430" i="2"/>
  <c r="Q3430" i="2" s="1"/>
  <c r="O3431" i="2"/>
  <c r="Q3431" i="2" s="1"/>
  <c r="O3432" i="2"/>
  <c r="Q3432" i="2" s="1"/>
  <c r="O3433" i="2"/>
  <c r="Q3433" i="2" s="1"/>
  <c r="O3434" i="2"/>
  <c r="Q3434" i="2" s="1"/>
  <c r="O3435" i="2"/>
  <c r="Q3435" i="2" s="1"/>
  <c r="O3436" i="2"/>
  <c r="Q3436" i="2" s="1"/>
  <c r="O3437" i="2"/>
  <c r="Q3437" i="2" s="1"/>
  <c r="O3438" i="2"/>
  <c r="Q3438" i="2" s="1"/>
  <c r="O3439" i="2"/>
  <c r="Q3439" i="2" s="1"/>
  <c r="O3440" i="2"/>
  <c r="Q3440" i="2" s="1"/>
  <c r="O3441" i="2"/>
  <c r="Q3441" i="2" s="1"/>
  <c r="O3442" i="2"/>
  <c r="Q3442" i="2" s="1"/>
  <c r="O3443" i="2"/>
  <c r="Q3443" i="2" s="1"/>
  <c r="O3444" i="2"/>
  <c r="Q3444" i="2" s="1"/>
  <c r="O3445" i="2"/>
  <c r="Q3445" i="2" s="1"/>
  <c r="O3446" i="2"/>
  <c r="Q3446" i="2" s="1"/>
  <c r="O3447" i="2"/>
  <c r="Q3447" i="2" s="1"/>
  <c r="O3448" i="2"/>
  <c r="Q3448" i="2" s="1"/>
  <c r="O3449" i="2"/>
  <c r="Q3449" i="2" s="1"/>
  <c r="O3450" i="2"/>
  <c r="Q3450" i="2" s="1"/>
  <c r="O3451" i="2"/>
  <c r="Q3451" i="2" s="1"/>
  <c r="O3452" i="2"/>
  <c r="Q3452" i="2" s="1"/>
  <c r="O3453" i="2"/>
  <c r="Q3453" i="2" s="1"/>
  <c r="O3454" i="2"/>
  <c r="Q3454" i="2" s="1"/>
  <c r="O3455" i="2"/>
  <c r="Q3455" i="2" s="1"/>
  <c r="O3456" i="2"/>
  <c r="Q3456" i="2" s="1"/>
  <c r="O3457" i="2"/>
  <c r="Q3457" i="2" s="1"/>
  <c r="O3458" i="2"/>
  <c r="Q3458" i="2" s="1"/>
  <c r="O3459" i="2"/>
  <c r="Q3459" i="2" s="1"/>
  <c r="O3460" i="2"/>
  <c r="Q3460" i="2" s="1"/>
  <c r="O3461" i="2"/>
  <c r="Q3461" i="2" s="1"/>
  <c r="O3462" i="2"/>
  <c r="Q3462" i="2" s="1"/>
  <c r="O3463" i="2"/>
  <c r="Q3463" i="2" s="1"/>
  <c r="O3464" i="2"/>
  <c r="Q3464" i="2" s="1"/>
  <c r="O3465" i="2"/>
  <c r="Q3465" i="2" s="1"/>
  <c r="O3466" i="2"/>
  <c r="Q3466" i="2" s="1"/>
  <c r="O3467" i="2"/>
  <c r="Q3467" i="2" s="1"/>
  <c r="O3468" i="2"/>
  <c r="Q3468" i="2" s="1"/>
  <c r="O3469" i="2"/>
  <c r="Q3469" i="2" s="1"/>
  <c r="O3470" i="2"/>
  <c r="Q3470" i="2" s="1"/>
  <c r="O3471" i="2"/>
  <c r="Q3471" i="2" s="1"/>
  <c r="O3472" i="2"/>
  <c r="Q3472" i="2" s="1"/>
  <c r="O3473" i="2"/>
  <c r="Q3473" i="2" s="1"/>
  <c r="O3474" i="2"/>
  <c r="Q3474" i="2" s="1"/>
  <c r="O3475" i="2"/>
  <c r="Q3475" i="2" s="1"/>
  <c r="O3476" i="2"/>
  <c r="Q3476" i="2" s="1"/>
  <c r="O3477" i="2"/>
  <c r="Q3477" i="2" s="1"/>
  <c r="O3478" i="2"/>
  <c r="Q3478" i="2" s="1"/>
  <c r="O3479" i="2"/>
  <c r="Q3479" i="2" s="1"/>
  <c r="O3480" i="2"/>
  <c r="Q3480" i="2" s="1"/>
  <c r="O3481" i="2"/>
  <c r="Q3481" i="2" s="1"/>
  <c r="O3482" i="2"/>
  <c r="Q3482" i="2" s="1"/>
  <c r="O3483" i="2"/>
  <c r="Q3483" i="2" s="1"/>
  <c r="O3484" i="2"/>
  <c r="Q3484" i="2" s="1"/>
  <c r="O3485" i="2"/>
  <c r="Q3485" i="2" s="1"/>
  <c r="O3486" i="2"/>
  <c r="Q3486" i="2" s="1"/>
  <c r="O3487" i="2"/>
  <c r="Q3487" i="2" s="1"/>
  <c r="O3488" i="2"/>
  <c r="Q3488" i="2" s="1"/>
  <c r="O3489" i="2"/>
  <c r="Q3489" i="2" s="1"/>
  <c r="O3490" i="2"/>
  <c r="Q3490" i="2" s="1"/>
  <c r="O3491" i="2"/>
  <c r="Q3491" i="2" s="1"/>
  <c r="O3492" i="2"/>
  <c r="Q3492" i="2" s="1"/>
  <c r="O3493" i="2"/>
  <c r="Q3493" i="2" s="1"/>
  <c r="O3494" i="2"/>
  <c r="Q3494" i="2" s="1"/>
  <c r="O3495" i="2"/>
  <c r="Q3495" i="2" s="1"/>
  <c r="O3496" i="2"/>
  <c r="Q3496" i="2" s="1"/>
  <c r="O3497" i="2"/>
  <c r="Q3497" i="2" s="1"/>
  <c r="O3498" i="2"/>
  <c r="Q3498" i="2" s="1"/>
  <c r="O3499" i="2"/>
  <c r="Q3499" i="2" s="1"/>
  <c r="O3500" i="2"/>
  <c r="Q3500" i="2" s="1"/>
  <c r="O3501" i="2"/>
  <c r="Q3501" i="2" s="1"/>
  <c r="O3502" i="2"/>
  <c r="Q3502" i="2" s="1"/>
  <c r="O3503" i="2"/>
  <c r="Q3503" i="2" s="1"/>
  <c r="O3504" i="2"/>
  <c r="Q3504" i="2" s="1"/>
  <c r="O3505" i="2"/>
  <c r="Q3505" i="2" s="1"/>
  <c r="O3506" i="2"/>
  <c r="Q3506" i="2" s="1"/>
  <c r="O3507" i="2"/>
  <c r="Q3507" i="2" s="1"/>
  <c r="O3508" i="2"/>
  <c r="Q3508" i="2" s="1"/>
  <c r="O3509" i="2"/>
  <c r="Q3509" i="2" s="1"/>
  <c r="O3510" i="2"/>
  <c r="Q3510" i="2" s="1"/>
  <c r="O3511" i="2"/>
  <c r="Q3511" i="2" s="1"/>
  <c r="O3512" i="2"/>
  <c r="Q3512" i="2" s="1"/>
  <c r="O3513" i="2"/>
  <c r="Q3513" i="2" s="1"/>
  <c r="O3514" i="2"/>
  <c r="Q3514" i="2" s="1"/>
  <c r="O3515" i="2"/>
  <c r="Q3515" i="2" s="1"/>
  <c r="O3516" i="2"/>
  <c r="Q3516" i="2" s="1"/>
  <c r="O3517" i="2"/>
  <c r="Q3517" i="2" s="1"/>
  <c r="O3518" i="2"/>
  <c r="Q3518" i="2" s="1"/>
  <c r="O3519" i="2"/>
  <c r="Q3519" i="2" s="1"/>
  <c r="O3520" i="2"/>
  <c r="Q3520" i="2" s="1"/>
  <c r="O3521" i="2"/>
  <c r="Q3521" i="2" s="1"/>
  <c r="O3522" i="2"/>
  <c r="Q3522" i="2" s="1"/>
  <c r="O3523" i="2"/>
  <c r="Q3523" i="2" s="1"/>
  <c r="O3524" i="2"/>
  <c r="Q3524" i="2" s="1"/>
  <c r="O3525" i="2"/>
  <c r="Q3525" i="2" s="1"/>
  <c r="O3526" i="2"/>
  <c r="Q3526" i="2" s="1"/>
  <c r="O3527" i="2"/>
  <c r="Q3527" i="2" s="1"/>
  <c r="O3528" i="2"/>
  <c r="Q3528" i="2" s="1"/>
  <c r="O3529" i="2"/>
  <c r="Q3529" i="2" s="1"/>
  <c r="O3530" i="2"/>
  <c r="Q3530" i="2" s="1"/>
  <c r="O3531" i="2"/>
  <c r="Q3531" i="2" s="1"/>
  <c r="O3532" i="2"/>
  <c r="Q3532" i="2" s="1"/>
  <c r="O3533" i="2"/>
  <c r="Q3533" i="2" s="1"/>
  <c r="O3534" i="2"/>
  <c r="Q3534" i="2" s="1"/>
  <c r="O3535" i="2"/>
  <c r="Q3535" i="2" s="1"/>
  <c r="O3536" i="2"/>
  <c r="Q3536" i="2" s="1"/>
  <c r="O3537" i="2"/>
  <c r="Q3537" i="2" s="1"/>
  <c r="O3538" i="2"/>
  <c r="Q3538" i="2" s="1"/>
  <c r="O3539" i="2"/>
  <c r="Q3539" i="2" s="1"/>
  <c r="O3540" i="2"/>
  <c r="Q3540" i="2" s="1"/>
  <c r="O3541" i="2"/>
  <c r="Q3541" i="2" s="1"/>
  <c r="O3542" i="2"/>
  <c r="Q3542" i="2" s="1"/>
  <c r="O3543" i="2"/>
  <c r="Q3543" i="2" s="1"/>
  <c r="O3544" i="2"/>
  <c r="Q3544" i="2" s="1"/>
  <c r="O3545" i="2"/>
  <c r="Q3545" i="2" s="1"/>
  <c r="O3546" i="2"/>
  <c r="Q3546" i="2" s="1"/>
  <c r="O3547" i="2"/>
  <c r="Q3547" i="2" s="1"/>
  <c r="O3548" i="2"/>
  <c r="Q3548" i="2" s="1"/>
  <c r="O3549" i="2"/>
  <c r="Q3549" i="2" s="1"/>
  <c r="O3550" i="2"/>
  <c r="Q3550" i="2" s="1"/>
  <c r="O3551" i="2"/>
  <c r="Q3551" i="2" s="1"/>
  <c r="O3552" i="2"/>
  <c r="Q3552" i="2" s="1"/>
  <c r="O3553" i="2"/>
  <c r="Q3553" i="2" s="1"/>
  <c r="O3554" i="2"/>
  <c r="Q3554" i="2" s="1"/>
  <c r="O3555" i="2"/>
  <c r="Q3555" i="2" s="1"/>
  <c r="O3556" i="2"/>
  <c r="Q3556" i="2" s="1"/>
  <c r="O3557" i="2"/>
  <c r="Q3557" i="2" s="1"/>
  <c r="O3558" i="2"/>
  <c r="Q3558" i="2" s="1"/>
  <c r="O3559" i="2"/>
  <c r="Q3559" i="2" s="1"/>
  <c r="O3560" i="2"/>
  <c r="Q3560" i="2" s="1"/>
  <c r="O3561" i="2"/>
  <c r="Q3561" i="2" s="1"/>
  <c r="O3562" i="2"/>
  <c r="Q3562" i="2" s="1"/>
  <c r="O3563" i="2"/>
  <c r="Q3563" i="2" s="1"/>
  <c r="O3564" i="2"/>
  <c r="Q3564" i="2" s="1"/>
  <c r="O3565" i="2"/>
  <c r="Q3565" i="2" s="1"/>
  <c r="O3566" i="2"/>
  <c r="Q3566" i="2" s="1"/>
  <c r="O3567" i="2"/>
  <c r="Q3567" i="2" s="1"/>
  <c r="O3568" i="2"/>
  <c r="Q3568" i="2" s="1"/>
  <c r="O3569" i="2"/>
  <c r="Q3569" i="2" s="1"/>
  <c r="O3570" i="2"/>
  <c r="Q3570" i="2" s="1"/>
  <c r="O3571" i="2"/>
  <c r="Q3571" i="2" s="1"/>
  <c r="O3572" i="2"/>
  <c r="Q3572" i="2" s="1"/>
  <c r="O3573" i="2"/>
  <c r="Q3573" i="2" s="1"/>
  <c r="O3574" i="2"/>
  <c r="Q3574" i="2" s="1"/>
  <c r="O3575" i="2"/>
  <c r="Q3575" i="2" s="1"/>
  <c r="O3576" i="2"/>
  <c r="Q3576" i="2" s="1"/>
  <c r="O3577" i="2"/>
  <c r="Q3577" i="2" s="1"/>
  <c r="O3578" i="2"/>
  <c r="Q3578" i="2" s="1"/>
  <c r="O3579" i="2"/>
  <c r="Q3579" i="2" s="1"/>
  <c r="O3580" i="2"/>
  <c r="Q3580" i="2" s="1"/>
  <c r="O3581" i="2"/>
  <c r="Q3581" i="2" s="1"/>
  <c r="O3582" i="2"/>
  <c r="Q3582" i="2" s="1"/>
  <c r="O3583" i="2"/>
  <c r="Q3583" i="2" s="1"/>
  <c r="O3584" i="2"/>
  <c r="Q3584" i="2" s="1"/>
  <c r="O3585" i="2"/>
  <c r="Q3585" i="2" s="1"/>
  <c r="O3586" i="2"/>
  <c r="Q3586" i="2" s="1"/>
  <c r="O3587" i="2"/>
  <c r="Q3587" i="2" s="1"/>
  <c r="O3588" i="2"/>
  <c r="Q3588" i="2" s="1"/>
  <c r="O3589" i="2"/>
  <c r="Q3589" i="2" s="1"/>
  <c r="O3590" i="2"/>
  <c r="Q3590" i="2" s="1"/>
  <c r="O3591" i="2"/>
  <c r="Q3591" i="2" s="1"/>
  <c r="O3592" i="2"/>
  <c r="Q3592" i="2" s="1"/>
  <c r="O3593" i="2"/>
  <c r="Q3593" i="2" s="1"/>
  <c r="O3594" i="2"/>
  <c r="Q3594" i="2" s="1"/>
  <c r="O3595" i="2"/>
  <c r="Q3595" i="2" s="1"/>
  <c r="O3596" i="2"/>
  <c r="Q3596" i="2" s="1"/>
  <c r="O3597" i="2"/>
  <c r="Q3597" i="2" s="1"/>
  <c r="O3598" i="2"/>
  <c r="Q3598" i="2" s="1"/>
  <c r="O3599" i="2"/>
  <c r="Q3599" i="2" s="1"/>
  <c r="O3600" i="2"/>
  <c r="Q3600" i="2" s="1"/>
  <c r="O3601" i="2"/>
  <c r="Q3601" i="2" s="1"/>
  <c r="O3602" i="2"/>
  <c r="Q3602" i="2" s="1"/>
  <c r="O3603" i="2"/>
  <c r="Q3603" i="2" s="1"/>
  <c r="O3604" i="2"/>
  <c r="Q3604" i="2" s="1"/>
  <c r="O3605" i="2"/>
  <c r="Q3605" i="2" s="1"/>
  <c r="O3606" i="2"/>
  <c r="Q3606" i="2" s="1"/>
  <c r="O3607" i="2"/>
  <c r="Q3607" i="2" s="1"/>
  <c r="O3608" i="2"/>
  <c r="Q3608" i="2" s="1"/>
  <c r="O3609" i="2"/>
  <c r="Q3609" i="2" s="1"/>
  <c r="O3610" i="2"/>
  <c r="Q3610" i="2" s="1"/>
  <c r="O3611" i="2"/>
  <c r="Q3611" i="2" s="1"/>
  <c r="O3612" i="2"/>
  <c r="Q3612" i="2" s="1"/>
  <c r="O3613" i="2"/>
  <c r="Q3613" i="2" s="1"/>
  <c r="O3614" i="2"/>
  <c r="Q3614" i="2" s="1"/>
  <c r="O3615" i="2"/>
  <c r="Q3615" i="2" s="1"/>
  <c r="O3616" i="2"/>
  <c r="Q3616" i="2" s="1"/>
  <c r="O3617" i="2"/>
  <c r="Q3617" i="2" s="1"/>
  <c r="O3618" i="2"/>
  <c r="Q3618" i="2" s="1"/>
  <c r="O3619" i="2"/>
  <c r="Q3619" i="2" s="1"/>
  <c r="O3620" i="2"/>
  <c r="Q3620" i="2" s="1"/>
  <c r="O3621" i="2"/>
  <c r="Q3621" i="2" s="1"/>
  <c r="O3622" i="2"/>
  <c r="Q3622" i="2" s="1"/>
  <c r="O3623" i="2"/>
  <c r="Q3623" i="2" s="1"/>
  <c r="O3624" i="2"/>
  <c r="Q3624" i="2" s="1"/>
  <c r="O3625" i="2"/>
  <c r="Q3625" i="2" s="1"/>
  <c r="O3626" i="2"/>
  <c r="Q3626" i="2" s="1"/>
  <c r="O3627" i="2"/>
  <c r="Q3627" i="2" s="1"/>
  <c r="O3628" i="2"/>
  <c r="Q3628" i="2" s="1"/>
  <c r="O3629" i="2"/>
  <c r="Q3629" i="2" s="1"/>
  <c r="O3630" i="2"/>
  <c r="Q3630" i="2" s="1"/>
  <c r="O3631" i="2"/>
  <c r="Q3631" i="2" s="1"/>
  <c r="O3632" i="2"/>
  <c r="Q3632" i="2" s="1"/>
  <c r="O3633" i="2"/>
  <c r="Q3633" i="2" s="1"/>
  <c r="O3634" i="2"/>
  <c r="Q3634" i="2" s="1"/>
  <c r="O3635" i="2"/>
  <c r="Q3635" i="2" s="1"/>
  <c r="O3636" i="2"/>
  <c r="Q3636" i="2" s="1"/>
  <c r="O3637" i="2"/>
  <c r="Q3637" i="2" s="1"/>
  <c r="O3638" i="2"/>
  <c r="Q3638" i="2" s="1"/>
  <c r="O3639" i="2"/>
  <c r="Q3639" i="2" s="1"/>
  <c r="O3640" i="2"/>
  <c r="Q3640" i="2" s="1"/>
  <c r="O3641" i="2"/>
  <c r="Q3641" i="2" s="1"/>
  <c r="O3642" i="2"/>
  <c r="Q3642" i="2" s="1"/>
  <c r="O3643" i="2"/>
  <c r="Q3643" i="2" s="1"/>
  <c r="O3644" i="2"/>
  <c r="Q3644" i="2" s="1"/>
  <c r="O3645" i="2"/>
  <c r="Q3645" i="2" s="1"/>
  <c r="O3646" i="2"/>
  <c r="Q3646" i="2" s="1"/>
  <c r="O3647" i="2"/>
  <c r="Q3647" i="2" s="1"/>
  <c r="O3648" i="2"/>
  <c r="Q3648" i="2" s="1"/>
  <c r="O3649" i="2"/>
  <c r="Q3649" i="2" s="1"/>
  <c r="O3650" i="2"/>
  <c r="Q3650" i="2" s="1"/>
  <c r="O3651" i="2"/>
  <c r="Q3651" i="2" s="1"/>
  <c r="O3652" i="2"/>
  <c r="Q3652" i="2" s="1"/>
  <c r="O3653" i="2"/>
  <c r="Q3653" i="2" s="1"/>
  <c r="O3654" i="2"/>
  <c r="Q3654" i="2" s="1"/>
  <c r="O3655" i="2"/>
  <c r="Q3655" i="2" s="1"/>
  <c r="O3656" i="2"/>
  <c r="Q3656" i="2" s="1"/>
  <c r="O3657" i="2"/>
  <c r="Q3657" i="2" s="1"/>
  <c r="O3658" i="2"/>
  <c r="Q3658" i="2" s="1"/>
  <c r="O3659" i="2"/>
  <c r="Q3659" i="2" s="1"/>
  <c r="O3660" i="2"/>
  <c r="Q3660" i="2" s="1"/>
  <c r="O3661" i="2"/>
  <c r="Q3661" i="2" s="1"/>
  <c r="O3662" i="2"/>
  <c r="Q3662" i="2" s="1"/>
  <c r="O3663" i="2"/>
  <c r="Q3663" i="2" s="1"/>
  <c r="O3664" i="2"/>
  <c r="Q3664" i="2" s="1"/>
  <c r="O3665" i="2"/>
  <c r="Q3665" i="2" s="1"/>
  <c r="O3666" i="2"/>
  <c r="Q3666" i="2" s="1"/>
  <c r="O3667" i="2"/>
  <c r="Q3667" i="2" s="1"/>
  <c r="O3668" i="2"/>
  <c r="Q3668" i="2" s="1"/>
  <c r="O3669" i="2"/>
  <c r="Q3669" i="2" s="1"/>
  <c r="O3670" i="2"/>
  <c r="Q3670" i="2" s="1"/>
  <c r="O3671" i="2"/>
  <c r="Q3671" i="2" s="1"/>
  <c r="O3672" i="2"/>
  <c r="Q3672" i="2" s="1"/>
  <c r="O3673" i="2"/>
  <c r="Q3673" i="2" s="1"/>
  <c r="O3674" i="2"/>
  <c r="Q3674" i="2" s="1"/>
  <c r="O3675" i="2"/>
  <c r="Q3675" i="2" s="1"/>
  <c r="O3676" i="2"/>
  <c r="Q3676" i="2" s="1"/>
  <c r="O3677" i="2"/>
  <c r="Q3677" i="2" s="1"/>
  <c r="O3678" i="2"/>
  <c r="Q3678" i="2" s="1"/>
  <c r="O3679" i="2"/>
  <c r="Q3679" i="2" s="1"/>
  <c r="O3680" i="2"/>
  <c r="Q3680" i="2" s="1"/>
  <c r="O3681" i="2"/>
  <c r="Q3681" i="2" s="1"/>
  <c r="O3682" i="2"/>
  <c r="Q3682" i="2" s="1"/>
  <c r="O3683" i="2"/>
  <c r="Q3683" i="2" s="1"/>
  <c r="O3684" i="2"/>
  <c r="Q3684" i="2" s="1"/>
  <c r="O3685" i="2"/>
  <c r="Q3685" i="2" s="1"/>
  <c r="O3686" i="2"/>
  <c r="Q3686" i="2" s="1"/>
  <c r="O3687" i="2"/>
  <c r="Q3687" i="2" s="1"/>
  <c r="O3688" i="2"/>
  <c r="Q3688" i="2" s="1"/>
  <c r="O3689" i="2"/>
  <c r="Q3689" i="2" s="1"/>
  <c r="O3690" i="2"/>
  <c r="Q3690" i="2" s="1"/>
  <c r="O3691" i="2"/>
  <c r="Q3691" i="2" s="1"/>
  <c r="O3692" i="2"/>
  <c r="Q3692" i="2" s="1"/>
  <c r="O3693" i="2"/>
  <c r="Q3693" i="2" s="1"/>
  <c r="O3694" i="2"/>
  <c r="Q3694" i="2" s="1"/>
  <c r="O3695" i="2"/>
  <c r="Q3695" i="2" s="1"/>
  <c r="O3696" i="2"/>
  <c r="Q3696" i="2" s="1"/>
  <c r="O3697" i="2"/>
  <c r="Q3697" i="2" s="1"/>
  <c r="O3698" i="2"/>
  <c r="Q3698" i="2" s="1"/>
  <c r="O3699" i="2"/>
  <c r="Q3699" i="2" s="1"/>
  <c r="O3700" i="2"/>
  <c r="Q3700" i="2" s="1"/>
  <c r="O3701" i="2"/>
  <c r="Q3701" i="2" s="1"/>
  <c r="O3702" i="2"/>
  <c r="Q3702" i="2" s="1"/>
  <c r="O3703" i="2"/>
  <c r="Q3703" i="2" s="1"/>
  <c r="O3704" i="2"/>
  <c r="Q3704" i="2" s="1"/>
  <c r="O3705" i="2"/>
  <c r="Q3705" i="2" s="1"/>
  <c r="O3706" i="2"/>
  <c r="Q3706" i="2" s="1"/>
  <c r="O3707" i="2"/>
  <c r="Q3707" i="2" s="1"/>
  <c r="O3708" i="2"/>
  <c r="Q3708" i="2" s="1"/>
  <c r="O3709" i="2"/>
  <c r="Q3709" i="2" s="1"/>
  <c r="O3710" i="2"/>
  <c r="Q3710" i="2" s="1"/>
  <c r="O3711" i="2"/>
  <c r="Q3711" i="2" s="1"/>
  <c r="O3712" i="2"/>
  <c r="Q3712" i="2" s="1"/>
  <c r="O3713" i="2"/>
  <c r="Q3713" i="2" s="1"/>
  <c r="O3714" i="2"/>
  <c r="Q3714" i="2" s="1"/>
  <c r="O3715" i="2"/>
  <c r="Q3715" i="2" s="1"/>
  <c r="O3716" i="2"/>
  <c r="Q3716" i="2" s="1"/>
  <c r="O3717" i="2"/>
  <c r="Q3717" i="2" s="1"/>
  <c r="O3718" i="2"/>
  <c r="Q3718" i="2" s="1"/>
  <c r="O3719" i="2"/>
  <c r="Q3719" i="2" s="1"/>
  <c r="O3720" i="2"/>
  <c r="Q3720" i="2" s="1"/>
  <c r="O3721" i="2"/>
  <c r="Q3721" i="2" s="1"/>
  <c r="O3722" i="2"/>
  <c r="Q3722" i="2" s="1"/>
  <c r="O3723" i="2"/>
  <c r="Q3723" i="2" s="1"/>
  <c r="O3724" i="2"/>
  <c r="Q3724" i="2" s="1"/>
  <c r="O3725" i="2"/>
  <c r="Q3725" i="2" s="1"/>
  <c r="O3726" i="2"/>
  <c r="Q3726" i="2" s="1"/>
  <c r="O3727" i="2"/>
  <c r="Q3727" i="2" s="1"/>
  <c r="O3728" i="2"/>
  <c r="Q3728" i="2" s="1"/>
  <c r="O3729" i="2"/>
  <c r="Q3729" i="2" s="1"/>
  <c r="O3730" i="2"/>
  <c r="Q3730" i="2" s="1"/>
  <c r="O3731" i="2"/>
  <c r="Q3731" i="2" s="1"/>
  <c r="O3732" i="2"/>
  <c r="Q3732" i="2" s="1"/>
  <c r="O3733" i="2"/>
  <c r="Q3733" i="2" s="1"/>
  <c r="O3734" i="2"/>
  <c r="Q3734" i="2" s="1"/>
  <c r="O3735" i="2"/>
  <c r="Q3735" i="2" s="1"/>
  <c r="O3736" i="2"/>
  <c r="Q3736" i="2" s="1"/>
  <c r="O3737" i="2"/>
  <c r="Q3737" i="2" s="1"/>
  <c r="O3738" i="2"/>
  <c r="Q3738" i="2" s="1"/>
  <c r="O3739" i="2"/>
  <c r="Q3739" i="2" s="1"/>
  <c r="O3740" i="2"/>
  <c r="Q3740" i="2" s="1"/>
  <c r="O3741" i="2"/>
  <c r="Q3741" i="2" s="1"/>
  <c r="O3742" i="2"/>
  <c r="Q3742" i="2" s="1"/>
  <c r="O3743" i="2"/>
  <c r="Q3743" i="2" s="1"/>
  <c r="O3744" i="2"/>
  <c r="Q3744" i="2" s="1"/>
  <c r="O3745" i="2"/>
  <c r="Q3745" i="2" s="1"/>
  <c r="O3746" i="2"/>
  <c r="Q3746" i="2" s="1"/>
  <c r="O3747" i="2"/>
  <c r="Q3747" i="2" s="1"/>
  <c r="O3748" i="2"/>
  <c r="Q3748" i="2" s="1"/>
  <c r="O3749" i="2"/>
  <c r="Q3749" i="2" s="1"/>
  <c r="O3750" i="2"/>
  <c r="Q3750" i="2" s="1"/>
  <c r="O3751" i="2"/>
  <c r="Q3751" i="2" s="1"/>
  <c r="O3752" i="2"/>
  <c r="Q3752" i="2" s="1"/>
  <c r="O3753" i="2"/>
  <c r="Q3753" i="2" s="1"/>
  <c r="O3754" i="2"/>
  <c r="Q3754" i="2" s="1"/>
  <c r="O3755" i="2"/>
  <c r="Q3755" i="2" s="1"/>
  <c r="O3756" i="2"/>
  <c r="Q3756" i="2" s="1"/>
  <c r="O3757" i="2"/>
  <c r="Q3757" i="2" s="1"/>
  <c r="O3758" i="2"/>
  <c r="Q3758" i="2" s="1"/>
  <c r="O3759" i="2"/>
  <c r="Q3759" i="2" s="1"/>
  <c r="O3760" i="2"/>
  <c r="Q3760" i="2" s="1"/>
  <c r="O3761" i="2"/>
  <c r="Q3761" i="2" s="1"/>
  <c r="O3762" i="2"/>
  <c r="Q3762" i="2" s="1"/>
  <c r="O3763" i="2"/>
  <c r="Q3763" i="2" s="1"/>
  <c r="O3764" i="2"/>
  <c r="Q3764" i="2" s="1"/>
  <c r="O3765" i="2"/>
  <c r="Q3765" i="2" s="1"/>
  <c r="O3766" i="2"/>
  <c r="Q3766" i="2" s="1"/>
  <c r="O3767" i="2"/>
  <c r="Q3767" i="2" s="1"/>
  <c r="O3768" i="2"/>
  <c r="Q3768" i="2" s="1"/>
  <c r="O3769" i="2"/>
  <c r="Q3769" i="2" s="1"/>
  <c r="O3770" i="2"/>
  <c r="Q3770" i="2" s="1"/>
  <c r="O3771" i="2"/>
  <c r="Q3771" i="2" s="1"/>
  <c r="O3772" i="2"/>
  <c r="Q3772" i="2" s="1"/>
  <c r="O3773" i="2"/>
  <c r="Q3773" i="2" s="1"/>
  <c r="O3774" i="2"/>
  <c r="Q3774" i="2" s="1"/>
  <c r="O3775" i="2"/>
  <c r="Q3775" i="2" s="1"/>
  <c r="O3776" i="2"/>
  <c r="Q3776" i="2" s="1"/>
  <c r="O3777" i="2"/>
  <c r="Q3777" i="2" s="1"/>
  <c r="O3778" i="2"/>
  <c r="Q3778" i="2" s="1"/>
  <c r="O3779" i="2"/>
  <c r="Q3779" i="2" s="1"/>
  <c r="O3780" i="2"/>
  <c r="Q3780" i="2" s="1"/>
  <c r="O3781" i="2"/>
  <c r="Q3781" i="2" s="1"/>
  <c r="O3782" i="2"/>
  <c r="Q3782" i="2" s="1"/>
  <c r="O3783" i="2"/>
  <c r="Q3783" i="2" s="1"/>
  <c r="O3784" i="2"/>
  <c r="Q3784" i="2" s="1"/>
  <c r="O3785" i="2"/>
  <c r="Q3785" i="2" s="1"/>
  <c r="O3786" i="2"/>
  <c r="Q3786" i="2" s="1"/>
  <c r="O3787" i="2"/>
  <c r="Q3787" i="2" s="1"/>
  <c r="O3788" i="2"/>
  <c r="Q3788" i="2" s="1"/>
  <c r="O3789" i="2"/>
  <c r="Q3789" i="2" s="1"/>
  <c r="O3790" i="2"/>
  <c r="Q3790" i="2" s="1"/>
  <c r="O3791" i="2"/>
  <c r="Q3791" i="2" s="1"/>
  <c r="O3792" i="2"/>
  <c r="Q3792" i="2" s="1"/>
  <c r="O3793" i="2"/>
  <c r="Q3793" i="2" s="1"/>
  <c r="O3794" i="2"/>
  <c r="Q3794" i="2" s="1"/>
  <c r="O3795" i="2"/>
  <c r="Q3795" i="2" s="1"/>
  <c r="O3796" i="2"/>
  <c r="Q3796" i="2" s="1"/>
  <c r="O3797" i="2"/>
  <c r="Q3797" i="2" s="1"/>
  <c r="O3798" i="2"/>
  <c r="Q3798" i="2" s="1"/>
  <c r="O3799" i="2"/>
  <c r="Q3799" i="2" s="1"/>
  <c r="O3800" i="2"/>
  <c r="Q3800" i="2" s="1"/>
  <c r="O3801" i="2"/>
  <c r="Q3801" i="2" s="1"/>
  <c r="O3802" i="2"/>
  <c r="Q3802" i="2" s="1"/>
  <c r="O3803" i="2"/>
  <c r="Q3803" i="2" s="1"/>
  <c r="O3804" i="2"/>
  <c r="Q3804" i="2" s="1"/>
  <c r="O3805" i="2"/>
  <c r="Q3805" i="2" s="1"/>
  <c r="O3806" i="2"/>
  <c r="Q3806" i="2" s="1"/>
  <c r="O3807" i="2"/>
  <c r="Q3807" i="2" s="1"/>
  <c r="O3808" i="2"/>
  <c r="Q3808" i="2" s="1"/>
  <c r="O3809" i="2"/>
  <c r="Q3809" i="2" s="1"/>
  <c r="O3810" i="2"/>
  <c r="Q3810" i="2" s="1"/>
  <c r="O3811" i="2"/>
  <c r="Q3811" i="2" s="1"/>
  <c r="O3812" i="2"/>
  <c r="Q3812" i="2" s="1"/>
  <c r="O3813" i="2"/>
  <c r="Q3813" i="2" s="1"/>
  <c r="O3814" i="2"/>
  <c r="Q3814" i="2" s="1"/>
  <c r="O3815" i="2"/>
  <c r="Q3815" i="2" s="1"/>
  <c r="O3816" i="2"/>
  <c r="Q3816" i="2" s="1"/>
  <c r="O3817" i="2"/>
  <c r="Q3817" i="2" s="1"/>
  <c r="O3818" i="2"/>
  <c r="Q3818" i="2" s="1"/>
  <c r="O3819" i="2"/>
  <c r="Q3819" i="2" s="1"/>
  <c r="O3820" i="2"/>
  <c r="Q3820" i="2" s="1"/>
  <c r="O3821" i="2"/>
  <c r="Q3821" i="2" s="1"/>
  <c r="O3822" i="2"/>
  <c r="Q3822" i="2" s="1"/>
  <c r="O3823" i="2"/>
  <c r="Q3823" i="2" s="1"/>
  <c r="O3824" i="2"/>
  <c r="Q3824" i="2" s="1"/>
  <c r="O3825" i="2"/>
  <c r="Q3825" i="2" s="1"/>
  <c r="O3826" i="2"/>
  <c r="Q3826" i="2" s="1"/>
  <c r="O3827" i="2"/>
  <c r="Q3827" i="2" s="1"/>
  <c r="O3828" i="2"/>
  <c r="Q3828" i="2" s="1"/>
  <c r="O3829" i="2"/>
  <c r="Q3829" i="2" s="1"/>
  <c r="O3830" i="2"/>
  <c r="Q3830" i="2" s="1"/>
  <c r="O3831" i="2"/>
  <c r="Q3831" i="2" s="1"/>
  <c r="O3832" i="2"/>
  <c r="Q3832" i="2" s="1"/>
  <c r="O3833" i="2"/>
  <c r="Q3833" i="2" s="1"/>
  <c r="O3834" i="2"/>
  <c r="Q3834" i="2" s="1"/>
  <c r="O3835" i="2"/>
  <c r="Q3835" i="2" s="1"/>
  <c r="O3836" i="2"/>
  <c r="Q3836" i="2" s="1"/>
  <c r="O3837" i="2"/>
  <c r="Q3837" i="2" s="1"/>
  <c r="O3838" i="2"/>
  <c r="Q3838" i="2" s="1"/>
  <c r="O3839" i="2"/>
  <c r="Q3839" i="2" s="1"/>
  <c r="O3840" i="2"/>
  <c r="Q3840" i="2" s="1"/>
  <c r="O3841" i="2"/>
  <c r="Q3841" i="2" s="1"/>
  <c r="O3842" i="2"/>
  <c r="Q3842" i="2" s="1"/>
  <c r="O3843" i="2"/>
  <c r="Q3843" i="2" s="1"/>
  <c r="O3844" i="2"/>
  <c r="Q3844" i="2" s="1"/>
  <c r="O3845" i="2"/>
  <c r="Q3845" i="2" s="1"/>
  <c r="O3846" i="2"/>
  <c r="Q3846" i="2" s="1"/>
  <c r="O3847" i="2"/>
  <c r="Q3847" i="2" s="1"/>
  <c r="O3848" i="2"/>
  <c r="Q3848" i="2" s="1"/>
  <c r="O3849" i="2"/>
  <c r="Q3849" i="2" s="1"/>
  <c r="O3850" i="2"/>
  <c r="Q3850" i="2" s="1"/>
  <c r="O3851" i="2"/>
  <c r="Q3851" i="2" s="1"/>
  <c r="O3852" i="2"/>
  <c r="Q3852" i="2" s="1"/>
  <c r="O3853" i="2"/>
  <c r="Q3853" i="2" s="1"/>
  <c r="O3854" i="2"/>
  <c r="Q3854" i="2" s="1"/>
  <c r="O3855" i="2"/>
  <c r="Q3855" i="2" s="1"/>
  <c r="O3856" i="2"/>
  <c r="Q3856" i="2" s="1"/>
  <c r="O3857" i="2"/>
  <c r="Q3857" i="2" s="1"/>
  <c r="O3858" i="2"/>
  <c r="Q3858" i="2" s="1"/>
  <c r="O3859" i="2"/>
  <c r="Q3859" i="2" s="1"/>
  <c r="O3860" i="2"/>
  <c r="Q3860" i="2" s="1"/>
  <c r="O3861" i="2"/>
  <c r="Q3861" i="2" s="1"/>
  <c r="O3862" i="2"/>
  <c r="Q3862" i="2" s="1"/>
  <c r="O3863" i="2"/>
  <c r="Q3863" i="2" s="1"/>
  <c r="O3864" i="2"/>
  <c r="Q3864" i="2" s="1"/>
  <c r="O3865" i="2"/>
  <c r="Q3865" i="2" s="1"/>
  <c r="O3866" i="2"/>
  <c r="Q3866" i="2" s="1"/>
  <c r="O3867" i="2"/>
  <c r="Q3867" i="2" s="1"/>
  <c r="O3868" i="2"/>
  <c r="Q3868" i="2" s="1"/>
  <c r="O3869" i="2"/>
  <c r="Q3869" i="2" s="1"/>
  <c r="O3870" i="2"/>
  <c r="Q3870" i="2" s="1"/>
  <c r="O3871" i="2"/>
  <c r="Q3871" i="2" s="1"/>
  <c r="O3872" i="2"/>
  <c r="Q3872" i="2" s="1"/>
  <c r="O3873" i="2"/>
  <c r="Q3873" i="2" s="1"/>
  <c r="O3874" i="2"/>
  <c r="Q3874" i="2" s="1"/>
  <c r="O3875" i="2"/>
  <c r="Q3875" i="2" s="1"/>
  <c r="O3876" i="2"/>
  <c r="Q3876" i="2" s="1"/>
  <c r="O3877" i="2"/>
  <c r="Q3877" i="2" s="1"/>
  <c r="O3878" i="2"/>
  <c r="Q3878" i="2" s="1"/>
  <c r="O3879" i="2"/>
  <c r="Q3879" i="2" s="1"/>
  <c r="O3880" i="2"/>
  <c r="Q3880" i="2" s="1"/>
  <c r="O3881" i="2"/>
  <c r="Q3881" i="2" s="1"/>
  <c r="O3882" i="2"/>
  <c r="Q3882" i="2" s="1"/>
  <c r="O3883" i="2"/>
  <c r="Q3883" i="2" s="1"/>
  <c r="O3884" i="2"/>
  <c r="Q3884" i="2" s="1"/>
  <c r="O3885" i="2"/>
  <c r="Q3885" i="2" s="1"/>
  <c r="O3886" i="2"/>
  <c r="Q3886" i="2" s="1"/>
  <c r="O3887" i="2"/>
  <c r="Q3887" i="2" s="1"/>
  <c r="O3888" i="2"/>
  <c r="Q3888" i="2" s="1"/>
  <c r="O3889" i="2"/>
  <c r="Q3889" i="2" s="1"/>
  <c r="O3890" i="2"/>
  <c r="Q3890" i="2" s="1"/>
  <c r="O3891" i="2"/>
  <c r="Q3891" i="2" s="1"/>
  <c r="O3892" i="2"/>
  <c r="Q3892" i="2" s="1"/>
  <c r="O3893" i="2"/>
  <c r="Q3893" i="2" s="1"/>
  <c r="O3894" i="2"/>
  <c r="Q3894" i="2" s="1"/>
  <c r="O3895" i="2"/>
  <c r="Q3895" i="2" s="1"/>
  <c r="O3896" i="2"/>
  <c r="Q3896" i="2" s="1"/>
  <c r="O3897" i="2"/>
  <c r="Q3897" i="2" s="1"/>
  <c r="O3898" i="2"/>
  <c r="Q3898" i="2" s="1"/>
  <c r="O3899" i="2"/>
  <c r="Q3899" i="2" s="1"/>
  <c r="O3900" i="2"/>
  <c r="Q3900" i="2" s="1"/>
  <c r="O3901" i="2"/>
  <c r="Q3901" i="2" s="1"/>
  <c r="O3902" i="2"/>
  <c r="Q3902" i="2" s="1"/>
  <c r="O3903" i="2"/>
  <c r="Q3903" i="2" s="1"/>
  <c r="O3904" i="2"/>
  <c r="Q3904" i="2" s="1"/>
  <c r="O3905" i="2"/>
  <c r="Q3905" i="2" s="1"/>
  <c r="O3906" i="2"/>
  <c r="Q3906" i="2" s="1"/>
  <c r="O3907" i="2"/>
  <c r="Q3907" i="2" s="1"/>
  <c r="O3908" i="2"/>
  <c r="Q3908" i="2" s="1"/>
  <c r="O3909" i="2"/>
  <c r="Q3909" i="2" s="1"/>
  <c r="O3910" i="2"/>
  <c r="Q3910" i="2" s="1"/>
  <c r="O3911" i="2"/>
  <c r="Q3911" i="2" s="1"/>
  <c r="O3912" i="2"/>
  <c r="Q3912" i="2" s="1"/>
  <c r="O3913" i="2"/>
  <c r="Q3913" i="2" s="1"/>
  <c r="O3914" i="2"/>
  <c r="Q3914" i="2" s="1"/>
  <c r="O3915" i="2"/>
  <c r="Q3915" i="2" s="1"/>
  <c r="O3916" i="2"/>
  <c r="Q3916" i="2" s="1"/>
  <c r="O3917" i="2"/>
  <c r="Q3917" i="2" s="1"/>
  <c r="O3918" i="2"/>
  <c r="Q3918" i="2" s="1"/>
  <c r="O3919" i="2"/>
  <c r="Q3919" i="2" s="1"/>
  <c r="O3920" i="2"/>
  <c r="Q3920" i="2" s="1"/>
  <c r="O3921" i="2"/>
  <c r="Q3921" i="2" s="1"/>
  <c r="O3922" i="2"/>
  <c r="Q3922" i="2" s="1"/>
  <c r="O3923" i="2"/>
  <c r="Q3923" i="2" s="1"/>
  <c r="O3924" i="2"/>
  <c r="Q3924" i="2" s="1"/>
  <c r="O3925" i="2"/>
  <c r="Q3925" i="2" s="1"/>
  <c r="O3926" i="2"/>
  <c r="Q3926" i="2" s="1"/>
  <c r="O3927" i="2"/>
  <c r="Q3927" i="2" s="1"/>
  <c r="O3928" i="2"/>
  <c r="Q3928" i="2" s="1"/>
  <c r="O3929" i="2"/>
  <c r="Q3929" i="2" s="1"/>
  <c r="O3930" i="2"/>
  <c r="Q3930" i="2" s="1"/>
  <c r="O3931" i="2"/>
  <c r="Q3931" i="2" s="1"/>
  <c r="O3932" i="2"/>
  <c r="Q3932" i="2" s="1"/>
  <c r="O3933" i="2"/>
  <c r="Q3933" i="2" s="1"/>
  <c r="O3934" i="2"/>
  <c r="Q3934" i="2" s="1"/>
  <c r="O3935" i="2"/>
  <c r="Q3935" i="2" s="1"/>
  <c r="O3936" i="2"/>
  <c r="Q3936" i="2" s="1"/>
  <c r="O3937" i="2"/>
  <c r="Q3937" i="2" s="1"/>
  <c r="O3938" i="2"/>
  <c r="Q3938" i="2" s="1"/>
  <c r="O3939" i="2"/>
  <c r="Q3939" i="2" s="1"/>
  <c r="O3940" i="2"/>
  <c r="Q3940" i="2" s="1"/>
  <c r="O3941" i="2"/>
  <c r="Q3941" i="2" s="1"/>
  <c r="O3942" i="2"/>
  <c r="Q3942" i="2" s="1"/>
  <c r="O3943" i="2"/>
  <c r="Q3943" i="2" s="1"/>
  <c r="O3944" i="2"/>
  <c r="Q3944" i="2" s="1"/>
  <c r="O3945" i="2"/>
  <c r="Q3945" i="2" s="1"/>
  <c r="O3946" i="2"/>
  <c r="Q3946" i="2" s="1"/>
  <c r="O3947" i="2"/>
  <c r="Q3947" i="2" s="1"/>
  <c r="O3948" i="2"/>
  <c r="Q3948" i="2" s="1"/>
  <c r="O3949" i="2"/>
  <c r="Q3949" i="2" s="1"/>
  <c r="O3950" i="2"/>
  <c r="Q3950" i="2" s="1"/>
  <c r="O3951" i="2"/>
  <c r="Q3951" i="2" s="1"/>
  <c r="O3952" i="2"/>
  <c r="Q3952" i="2" s="1"/>
  <c r="O3953" i="2"/>
  <c r="Q3953" i="2" s="1"/>
  <c r="O3954" i="2"/>
  <c r="Q3954" i="2" s="1"/>
  <c r="O3955" i="2"/>
  <c r="Q3955" i="2" s="1"/>
  <c r="O3956" i="2"/>
  <c r="Q3956" i="2" s="1"/>
  <c r="O3957" i="2"/>
  <c r="Q3957" i="2" s="1"/>
  <c r="O3958" i="2"/>
  <c r="Q3958" i="2" s="1"/>
  <c r="O3959" i="2"/>
  <c r="Q3959" i="2" s="1"/>
  <c r="O3960" i="2"/>
  <c r="Q3960" i="2" s="1"/>
  <c r="O3961" i="2"/>
  <c r="Q3961" i="2" s="1"/>
  <c r="O3962" i="2"/>
  <c r="Q3962" i="2" s="1"/>
  <c r="O3963" i="2"/>
  <c r="Q3963" i="2" s="1"/>
  <c r="O3964" i="2"/>
  <c r="Q3964" i="2" s="1"/>
  <c r="O3965" i="2"/>
  <c r="Q3965" i="2" s="1"/>
  <c r="O3966" i="2"/>
  <c r="Q3966" i="2" s="1"/>
  <c r="O3967" i="2"/>
  <c r="Q3967" i="2" s="1"/>
  <c r="O3968" i="2"/>
  <c r="Q3968" i="2" s="1"/>
  <c r="O3969" i="2"/>
  <c r="Q3969" i="2" s="1"/>
  <c r="O3970" i="2"/>
  <c r="Q3970" i="2" s="1"/>
  <c r="O3971" i="2"/>
  <c r="Q3971" i="2" s="1"/>
  <c r="O3972" i="2"/>
  <c r="Q3972" i="2" s="1"/>
  <c r="O3973" i="2"/>
  <c r="Q3973" i="2" s="1"/>
  <c r="O3974" i="2"/>
  <c r="Q3974" i="2" s="1"/>
  <c r="O3975" i="2"/>
  <c r="Q3975" i="2" s="1"/>
  <c r="O3976" i="2"/>
  <c r="Q3976" i="2" s="1"/>
  <c r="O3977" i="2"/>
  <c r="Q3977" i="2" s="1"/>
  <c r="O3978" i="2"/>
  <c r="Q3978" i="2" s="1"/>
  <c r="O3979" i="2"/>
  <c r="Q3979" i="2" s="1"/>
  <c r="O3980" i="2"/>
  <c r="Q3980" i="2" s="1"/>
  <c r="O3981" i="2"/>
  <c r="Q3981" i="2" s="1"/>
  <c r="O3982" i="2"/>
  <c r="Q3982" i="2" s="1"/>
  <c r="O3983" i="2"/>
  <c r="Q3983" i="2" s="1"/>
  <c r="O3984" i="2"/>
  <c r="Q3984" i="2" s="1"/>
  <c r="O3985" i="2"/>
  <c r="Q3985" i="2" s="1"/>
  <c r="O3986" i="2"/>
  <c r="Q3986" i="2" s="1"/>
  <c r="O3987" i="2"/>
  <c r="Q3987" i="2" s="1"/>
  <c r="O3988" i="2"/>
  <c r="Q3988" i="2" s="1"/>
  <c r="O3989" i="2"/>
  <c r="Q3989" i="2" s="1"/>
  <c r="O3990" i="2"/>
  <c r="Q3990" i="2" s="1"/>
  <c r="O3991" i="2"/>
  <c r="Q3991" i="2" s="1"/>
  <c r="O3992" i="2"/>
  <c r="Q3992" i="2" s="1"/>
  <c r="O3993" i="2"/>
  <c r="Q3993" i="2" s="1"/>
  <c r="O3994" i="2"/>
  <c r="Q3994" i="2" s="1"/>
  <c r="O3995" i="2"/>
  <c r="Q3995" i="2" s="1"/>
  <c r="O3996" i="2"/>
  <c r="Q3996" i="2" s="1"/>
  <c r="O3997" i="2"/>
  <c r="Q3997" i="2" s="1"/>
  <c r="O3998" i="2"/>
  <c r="Q3998" i="2" s="1"/>
  <c r="O3999" i="2"/>
  <c r="Q3999" i="2" s="1"/>
  <c r="O4000" i="2"/>
  <c r="Q4000" i="2" s="1"/>
  <c r="O4001" i="2"/>
  <c r="Q4001" i="2" s="1"/>
  <c r="O4002" i="2"/>
  <c r="Q4002" i="2" s="1"/>
  <c r="O4003" i="2"/>
  <c r="Q4003" i="2" s="1"/>
  <c r="O4004" i="2"/>
  <c r="Q4004" i="2" s="1"/>
  <c r="O4005" i="2"/>
  <c r="Q4005" i="2" s="1"/>
  <c r="O4006" i="2"/>
  <c r="Q4006" i="2" s="1"/>
  <c r="O4007" i="2"/>
  <c r="Q4007" i="2" s="1"/>
  <c r="O4008" i="2"/>
  <c r="Q4008" i="2" s="1"/>
  <c r="O4009" i="2"/>
  <c r="Q4009" i="2" s="1"/>
  <c r="O4010" i="2"/>
  <c r="Q4010" i="2" s="1"/>
  <c r="O4011" i="2"/>
  <c r="Q4011" i="2" s="1"/>
  <c r="O4012" i="2"/>
  <c r="Q4012" i="2" s="1"/>
  <c r="O4013" i="2"/>
  <c r="Q4013" i="2" s="1"/>
  <c r="O4014" i="2"/>
  <c r="Q4014" i="2" s="1"/>
  <c r="O4015" i="2"/>
  <c r="Q4015" i="2" s="1"/>
  <c r="O4016" i="2"/>
  <c r="Q4016" i="2" s="1"/>
  <c r="O4017" i="2"/>
  <c r="Q4017" i="2" s="1"/>
  <c r="O4018" i="2"/>
  <c r="Q4018" i="2" s="1"/>
  <c r="O4019" i="2"/>
  <c r="Q4019" i="2" s="1"/>
  <c r="O4020" i="2"/>
  <c r="Q4020" i="2" s="1"/>
  <c r="O4021" i="2"/>
  <c r="Q4021" i="2" s="1"/>
  <c r="O4022" i="2"/>
  <c r="Q4022" i="2" s="1"/>
  <c r="O4023" i="2"/>
  <c r="Q4023" i="2" s="1"/>
  <c r="O4024" i="2"/>
  <c r="Q4024" i="2" s="1"/>
  <c r="O4025" i="2"/>
  <c r="Q4025" i="2" s="1"/>
  <c r="O4026" i="2"/>
  <c r="Q4026" i="2" s="1"/>
  <c r="O4027" i="2"/>
  <c r="Q4027" i="2" s="1"/>
  <c r="O4028" i="2"/>
  <c r="Q4028" i="2" s="1"/>
  <c r="O4029" i="2"/>
  <c r="Q4029" i="2" s="1"/>
  <c r="O4030" i="2"/>
  <c r="Q4030" i="2" s="1"/>
  <c r="O4031" i="2"/>
  <c r="Q4031" i="2" s="1"/>
  <c r="O4032" i="2"/>
  <c r="Q4032" i="2" s="1"/>
  <c r="O4033" i="2"/>
  <c r="Q4033" i="2" s="1"/>
  <c r="O4034" i="2"/>
  <c r="Q4034" i="2" s="1"/>
  <c r="O4035" i="2"/>
  <c r="Q4035" i="2" s="1"/>
  <c r="O4036" i="2"/>
  <c r="Q4036" i="2" s="1"/>
  <c r="O4037" i="2"/>
  <c r="Q4037" i="2" s="1"/>
  <c r="O4038" i="2"/>
  <c r="Q4038" i="2" s="1"/>
  <c r="O4039" i="2"/>
  <c r="Q4039" i="2" s="1"/>
  <c r="O4040" i="2"/>
  <c r="Q4040" i="2" s="1"/>
  <c r="O4041" i="2"/>
  <c r="Q4041" i="2" s="1"/>
  <c r="O4042" i="2"/>
  <c r="Q4042" i="2" s="1"/>
  <c r="O4043" i="2"/>
  <c r="Q4043" i="2" s="1"/>
  <c r="O4044" i="2"/>
  <c r="Q4044" i="2" s="1"/>
  <c r="O4045" i="2"/>
  <c r="Q4045" i="2" s="1"/>
  <c r="O4046" i="2"/>
  <c r="Q4046" i="2" s="1"/>
  <c r="O4047" i="2"/>
  <c r="Q4047" i="2" s="1"/>
  <c r="O4048" i="2"/>
  <c r="Q4048" i="2" s="1"/>
  <c r="O4049" i="2"/>
  <c r="Q4049" i="2" s="1"/>
  <c r="O4050" i="2"/>
  <c r="Q4050" i="2" s="1"/>
  <c r="O4051" i="2"/>
  <c r="Q4051" i="2" s="1"/>
  <c r="O4052" i="2"/>
  <c r="Q4052" i="2" s="1"/>
  <c r="O4053" i="2"/>
  <c r="Q4053" i="2" s="1"/>
  <c r="O4054" i="2"/>
  <c r="Q4054" i="2" s="1"/>
  <c r="O4055" i="2"/>
  <c r="Q4055" i="2" s="1"/>
  <c r="O4056" i="2"/>
  <c r="Q4056" i="2" s="1"/>
  <c r="O4057" i="2"/>
  <c r="Q4057" i="2" s="1"/>
  <c r="O4058" i="2"/>
  <c r="Q4058" i="2" s="1"/>
  <c r="O4059" i="2"/>
  <c r="Q4059" i="2" s="1"/>
  <c r="O4060" i="2"/>
  <c r="Q4060" i="2" s="1"/>
  <c r="O4061" i="2"/>
  <c r="Q4061" i="2" s="1"/>
  <c r="O4062" i="2"/>
  <c r="Q4062" i="2" s="1"/>
  <c r="O4063" i="2"/>
  <c r="Q4063" i="2" s="1"/>
  <c r="O4064" i="2"/>
  <c r="Q4064" i="2" s="1"/>
  <c r="O4065" i="2"/>
  <c r="Q4065" i="2" s="1"/>
  <c r="O4066" i="2"/>
  <c r="Q4066" i="2" s="1"/>
  <c r="O4067" i="2"/>
  <c r="Q4067" i="2" s="1"/>
  <c r="O4068" i="2"/>
  <c r="Q4068" i="2" s="1"/>
  <c r="O4069" i="2"/>
  <c r="Q4069" i="2" s="1"/>
  <c r="O4070" i="2"/>
  <c r="Q4070" i="2" s="1"/>
  <c r="O4071" i="2"/>
  <c r="Q4071" i="2" s="1"/>
  <c r="O4072" i="2"/>
  <c r="Q4072" i="2" s="1"/>
  <c r="O4073" i="2"/>
  <c r="Q4073" i="2" s="1"/>
  <c r="O4074" i="2"/>
  <c r="Q4074" i="2" s="1"/>
  <c r="O4075" i="2"/>
  <c r="Q4075" i="2" s="1"/>
  <c r="O4076" i="2"/>
  <c r="Q4076" i="2" s="1"/>
  <c r="O4077" i="2"/>
  <c r="Q4077" i="2" s="1"/>
  <c r="O4078" i="2"/>
  <c r="Q4078" i="2" s="1"/>
  <c r="O4079" i="2"/>
  <c r="Q4079" i="2" s="1"/>
  <c r="O4080" i="2"/>
  <c r="Q4080" i="2" s="1"/>
  <c r="O4081" i="2"/>
  <c r="Q4081" i="2" s="1"/>
  <c r="O4082" i="2"/>
  <c r="Q4082" i="2" s="1"/>
  <c r="O4083" i="2"/>
  <c r="Q4083" i="2" s="1"/>
  <c r="O4084" i="2"/>
  <c r="Q4084" i="2" s="1"/>
  <c r="O4085" i="2"/>
  <c r="Q4085" i="2" s="1"/>
  <c r="O4086" i="2"/>
  <c r="Q4086" i="2" s="1"/>
  <c r="O4087" i="2"/>
  <c r="Q4087" i="2" s="1"/>
  <c r="O4088" i="2"/>
  <c r="Q4088" i="2" s="1"/>
  <c r="O4089" i="2"/>
  <c r="Q4089" i="2" s="1"/>
  <c r="O4090" i="2"/>
  <c r="Q4090" i="2" s="1"/>
  <c r="O4091" i="2"/>
  <c r="Q4091" i="2" s="1"/>
  <c r="O4092" i="2"/>
  <c r="Q4092" i="2" s="1"/>
  <c r="O4093" i="2"/>
  <c r="Q4093" i="2" s="1"/>
  <c r="O4094" i="2"/>
  <c r="Q4094" i="2" s="1"/>
  <c r="O4095" i="2"/>
  <c r="Q4095" i="2" s="1"/>
  <c r="O4096" i="2"/>
  <c r="Q4096" i="2" s="1"/>
  <c r="O4097" i="2"/>
  <c r="Q4097" i="2" s="1"/>
  <c r="O4098" i="2"/>
  <c r="Q4098" i="2" s="1"/>
  <c r="O4099" i="2"/>
  <c r="Q4099" i="2" s="1"/>
  <c r="O4100" i="2"/>
  <c r="Q4100" i="2" s="1"/>
  <c r="O4101" i="2"/>
  <c r="Q4101" i="2" s="1"/>
  <c r="O4102" i="2"/>
  <c r="Q4102" i="2" s="1"/>
  <c r="O4103" i="2"/>
  <c r="Q4103" i="2" s="1"/>
  <c r="O4104" i="2"/>
  <c r="Q4104" i="2" s="1"/>
  <c r="O4105" i="2"/>
  <c r="Q4105" i="2" s="1"/>
  <c r="O4106" i="2"/>
  <c r="Q4106" i="2" s="1"/>
  <c r="O4107" i="2"/>
  <c r="Q4107" i="2" s="1"/>
  <c r="O4108" i="2"/>
  <c r="Q4108" i="2" s="1"/>
  <c r="O4109" i="2"/>
  <c r="Q4109" i="2" s="1"/>
  <c r="O4110" i="2"/>
  <c r="Q4110" i="2" s="1"/>
  <c r="O4111" i="2"/>
  <c r="Q4111" i="2" s="1"/>
  <c r="O4112" i="2"/>
  <c r="Q4112" i="2" s="1"/>
  <c r="O4113" i="2"/>
  <c r="Q4113" i="2" s="1"/>
  <c r="O4114" i="2"/>
  <c r="Q4114" i="2" s="1"/>
  <c r="O4115" i="2"/>
  <c r="Q4115" i="2" s="1"/>
  <c r="O4116" i="2"/>
  <c r="Q4116" i="2" s="1"/>
  <c r="O4117" i="2"/>
  <c r="Q4117" i="2" s="1"/>
  <c r="O4118" i="2"/>
  <c r="Q4118" i="2" s="1"/>
  <c r="O4119" i="2"/>
  <c r="Q4119" i="2" s="1"/>
  <c r="O4120" i="2"/>
  <c r="Q4120" i="2" s="1"/>
  <c r="O4121" i="2"/>
  <c r="Q4121" i="2" s="1"/>
  <c r="O4122" i="2"/>
  <c r="Q4122" i="2" s="1"/>
  <c r="O4123" i="2"/>
  <c r="Q4123" i="2" s="1"/>
  <c r="O4124" i="2"/>
  <c r="Q4124" i="2" s="1"/>
  <c r="O4125" i="2"/>
  <c r="Q4125" i="2" s="1"/>
  <c r="O4126" i="2"/>
  <c r="Q4126" i="2" s="1"/>
  <c r="O4127" i="2"/>
  <c r="Q4127" i="2" s="1"/>
  <c r="O4128" i="2"/>
  <c r="Q4128" i="2" s="1"/>
  <c r="O4129" i="2"/>
  <c r="Q4129" i="2" s="1"/>
  <c r="O4130" i="2"/>
  <c r="Q4130" i="2" s="1"/>
  <c r="O4131" i="2"/>
  <c r="Q4131" i="2" s="1"/>
  <c r="O4132" i="2"/>
  <c r="Q4132" i="2" s="1"/>
  <c r="O4133" i="2"/>
  <c r="Q4133" i="2" s="1"/>
  <c r="O4134" i="2"/>
  <c r="Q4134" i="2" s="1"/>
  <c r="O4135" i="2"/>
  <c r="Q4135" i="2" s="1"/>
  <c r="O4136" i="2"/>
  <c r="Q4136" i="2" s="1"/>
  <c r="O4137" i="2"/>
  <c r="Q4137" i="2" s="1"/>
  <c r="O4138" i="2"/>
  <c r="Q4138" i="2" s="1"/>
  <c r="O4139" i="2"/>
  <c r="Q4139" i="2" s="1"/>
  <c r="O4140" i="2"/>
  <c r="Q4140" i="2" s="1"/>
  <c r="O4141" i="2"/>
  <c r="Q4141" i="2" s="1"/>
  <c r="O4142" i="2"/>
  <c r="Q4142" i="2" s="1"/>
  <c r="O4143" i="2"/>
  <c r="Q4143" i="2" s="1"/>
  <c r="O4144" i="2"/>
  <c r="Q4144" i="2" s="1"/>
  <c r="O4145" i="2"/>
  <c r="Q4145" i="2" s="1"/>
  <c r="O4146" i="2"/>
  <c r="Q4146" i="2" s="1"/>
  <c r="O4147" i="2"/>
  <c r="Q4147" i="2" s="1"/>
  <c r="O4148" i="2"/>
  <c r="Q4148" i="2" s="1"/>
  <c r="O4149" i="2"/>
  <c r="Q4149" i="2" s="1"/>
  <c r="O4150" i="2"/>
  <c r="Q4150" i="2" s="1"/>
  <c r="O4151" i="2"/>
  <c r="Q4151" i="2" s="1"/>
  <c r="O4152" i="2"/>
  <c r="Q4152" i="2" s="1"/>
  <c r="O4153" i="2"/>
  <c r="Q4153" i="2" s="1"/>
  <c r="O4154" i="2"/>
  <c r="Q4154" i="2" s="1"/>
  <c r="O4155" i="2"/>
  <c r="Q4155" i="2" s="1"/>
  <c r="O4156" i="2"/>
  <c r="Q4156" i="2" s="1"/>
  <c r="O4157" i="2"/>
  <c r="Q4157" i="2" s="1"/>
  <c r="O4158" i="2"/>
  <c r="Q4158" i="2" s="1"/>
  <c r="O4159" i="2"/>
  <c r="Q4159" i="2" s="1"/>
  <c r="O4160" i="2"/>
  <c r="Q4160" i="2" s="1"/>
  <c r="O4161" i="2"/>
  <c r="Q4161" i="2" s="1"/>
  <c r="O4162" i="2"/>
  <c r="Q4162" i="2" s="1"/>
  <c r="O4163" i="2"/>
  <c r="Q4163" i="2" s="1"/>
  <c r="O4164" i="2"/>
  <c r="Q4164" i="2" s="1"/>
  <c r="O4165" i="2"/>
  <c r="Q4165" i="2" s="1"/>
  <c r="O4166" i="2"/>
  <c r="Q4166" i="2" s="1"/>
  <c r="O4167" i="2"/>
  <c r="Q4167" i="2" s="1"/>
  <c r="O4168" i="2"/>
  <c r="Q4168" i="2" s="1"/>
  <c r="O4169" i="2"/>
  <c r="Q4169" i="2" s="1"/>
  <c r="O4170" i="2"/>
  <c r="Q4170" i="2" s="1"/>
  <c r="O4171" i="2"/>
  <c r="Q4171" i="2" s="1"/>
  <c r="O4172" i="2"/>
  <c r="Q4172" i="2" s="1"/>
  <c r="O4173" i="2"/>
  <c r="Q4173" i="2" s="1"/>
  <c r="O4174" i="2"/>
  <c r="Q4174" i="2" s="1"/>
  <c r="O4175" i="2"/>
  <c r="Q4175" i="2" s="1"/>
  <c r="O4176" i="2"/>
  <c r="Q4176" i="2" s="1"/>
  <c r="O4177" i="2"/>
  <c r="Q4177" i="2" s="1"/>
  <c r="O4178" i="2"/>
  <c r="Q4178" i="2" s="1"/>
  <c r="O4179" i="2"/>
  <c r="Q4179" i="2" s="1"/>
  <c r="O4180" i="2"/>
  <c r="Q4180" i="2" s="1"/>
  <c r="O4181" i="2"/>
  <c r="Q4181" i="2" s="1"/>
  <c r="O4182" i="2"/>
  <c r="Q4182" i="2" s="1"/>
  <c r="O4183" i="2"/>
  <c r="Q4183" i="2" s="1"/>
  <c r="O4184" i="2"/>
  <c r="Q4184" i="2" s="1"/>
  <c r="O4185" i="2"/>
  <c r="Q4185" i="2" s="1"/>
  <c r="O4186" i="2"/>
  <c r="Q4186" i="2" s="1"/>
  <c r="O4187" i="2"/>
  <c r="Q4187" i="2" s="1"/>
  <c r="O4188" i="2"/>
  <c r="Q4188" i="2" s="1"/>
  <c r="O4189" i="2"/>
  <c r="Q4189" i="2" s="1"/>
  <c r="O4190" i="2"/>
  <c r="Q4190" i="2" s="1"/>
  <c r="O4191" i="2"/>
  <c r="Q4191" i="2" s="1"/>
  <c r="O4192" i="2"/>
  <c r="Q4192" i="2" s="1"/>
  <c r="O4193" i="2"/>
  <c r="Q4193" i="2" s="1"/>
  <c r="O4194" i="2"/>
  <c r="Q4194" i="2" s="1"/>
  <c r="O4195" i="2"/>
  <c r="Q4195" i="2" s="1"/>
  <c r="O4196" i="2"/>
  <c r="Q4196" i="2" s="1"/>
  <c r="O4197" i="2"/>
  <c r="Q4197" i="2" s="1"/>
  <c r="O4198" i="2"/>
  <c r="Q4198" i="2" s="1"/>
  <c r="O4199" i="2"/>
  <c r="Q4199" i="2" s="1"/>
  <c r="O4200" i="2"/>
  <c r="Q4200" i="2" s="1"/>
  <c r="O4201" i="2"/>
  <c r="Q4201" i="2" s="1"/>
  <c r="O4202" i="2"/>
  <c r="Q4202" i="2" s="1"/>
  <c r="O4203" i="2"/>
  <c r="Q4203" i="2" s="1"/>
  <c r="O4204" i="2"/>
  <c r="Q4204" i="2" s="1"/>
  <c r="O4205" i="2"/>
  <c r="Q4205" i="2" s="1"/>
  <c r="O4206" i="2"/>
  <c r="Q4206" i="2" s="1"/>
  <c r="O4207" i="2"/>
  <c r="Q4207" i="2" s="1"/>
  <c r="O4208" i="2"/>
  <c r="Q4208" i="2" s="1"/>
  <c r="O4209" i="2"/>
  <c r="Q4209" i="2" s="1"/>
  <c r="O4210" i="2"/>
  <c r="Q4210" i="2" s="1"/>
  <c r="O4211" i="2"/>
  <c r="Q4211" i="2" s="1"/>
  <c r="O4212" i="2"/>
  <c r="Q4212" i="2" s="1"/>
  <c r="O4213" i="2"/>
  <c r="Q4213" i="2" s="1"/>
  <c r="O4214" i="2"/>
  <c r="Q4214" i="2" s="1"/>
  <c r="O4215" i="2"/>
  <c r="Q4215" i="2" s="1"/>
  <c r="O4216" i="2"/>
  <c r="Q4216" i="2" s="1"/>
  <c r="O4217" i="2"/>
  <c r="Q4217" i="2" s="1"/>
  <c r="O4218" i="2"/>
  <c r="Q4218" i="2" s="1"/>
  <c r="O4219" i="2"/>
  <c r="Q4219" i="2" s="1"/>
  <c r="O4220" i="2"/>
  <c r="Q4220" i="2" s="1"/>
  <c r="O4221" i="2"/>
  <c r="Q4221" i="2" s="1"/>
  <c r="O4222" i="2"/>
  <c r="Q4222" i="2" s="1"/>
  <c r="O4223" i="2"/>
  <c r="Q4223" i="2" s="1"/>
  <c r="O4224" i="2"/>
  <c r="Q4224" i="2" s="1"/>
  <c r="O4225" i="2"/>
  <c r="Q4225" i="2" s="1"/>
  <c r="O4226" i="2"/>
  <c r="Q4226" i="2" s="1"/>
  <c r="O4227" i="2"/>
  <c r="Q4227" i="2" s="1"/>
  <c r="O4228" i="2"/>
  <c r="Q4228" i="2" s="1"/>
  <c r="O4229" i="2"/>
  <c r="Q4229" i="2" s="1"/>
  <c r="O4230" i="2"/>
  <c r="Q4230" i="2" s="1"/>
  <c r="O4231" i="2"/>
  <c r="Q4231" i="2" s="1"/>
  <c r="O4232" i="2"/>
  <c r="Q4232" i="2" s="1"/>
  <c r="O4233" i="2"/>
  <c r="Q4233" i="2" s="1"/>
  <c r="O4234" i="2"/>
  <c r="Q4234" i="2" s="1"/>
  <c r="O4235" i="2"/>
  <c r="Q4235" i="2" s="1"/>
  <c r="O4236" i="2"/>
  <c r="Q4236" i="2" s="1"/>
  <c r="O4237" i="2"/>
  <c r="Q4237" i="2" s="1"/>
  <c r="O4238" i="2"/>
  <c r="Q4238" i="2" s="1"/>
  <c r="O4239" i="2"/>
  <c r="Q4239" i="2" s="1"/>
  <c r="O4240" i="2"/>
  <c r="Q4240" i="2" s="1"/>
  <c r="O4241" i="2"/>
  <c r="Q4241" i="2" s="1"/>
  <c r="O4242" i="2"/>
  <c r="Q4242" i="2" s="1"/>
  <c r="O4243" i="2"/>
  <c r="Q4243" i="2" s="1"/>
  <c r="O4244" i="2"/>
  <c r="Q4244" i="2" s="1"/>
  <c r="O4245" i="2"/>
  <c r="Q4245" i="2" s="1"/>
  <c r="O4246" i="2"/>
  <c r="Q4246" i="2" s="1"/>
  <c r="O4247" i="2"/>
  <c r="Q4247" i="2" s="1"/>
  <c r="O4248" i="2"/>
  <c r="Q4248" i="2" s="1"/>
  <c r="O4249" i="2"/>
  <c r="Q4249" i="2" s="1"/>
  <c r="O4250" i="2"/>
  <c r="Q4250" i="2" s="1"/>
  <c r="O4251" i="2"/>
  <c r="Q4251" i="2" s="1"/>
  <c r="O4252" i="2"/>
  <c r="Q4252" i="2" s="1"/>
  <c r="O4253" i="2"/>
  <c r="Q4253" i="2" s="1"/>
  <c r="O4254" i="2"/>
  <c r="Q4254" i="2" s="1"/>
  <c r="O4255" i="2"/>
  <c r="Q4255" i="2" s="1"/>
  <c r="O4256" i="2"/>
  <c r="Q4256" i="2" s="1"/>
  <c r="O4257" i="2"/>
  <c r="Q4257" i="2" s="1"/>
  <c r="O4258" i="2"/>
  <c r="Q4258" i="2" s="1"/>
  <c r="O4259" i="2"/>
  <c r="Q4259" i="2" s="1"/>
  <c r="O4260" i="2"/>
  <c r="Q4260" i="2" s="1"/>
  <c r="O4261" i="2"/>
  <c r="Q4261" i="2" s="1"/>
  <c r="O4262" i="2"/>
  <c r="Q4262" i="2" s="1"/>
  <c r="O4263" i="2"/>
  <c r="Q4263" i="2" s="1"/>
  <c r="O4264" i="2"/>
  <c r="Q4264" i="2" s="1"/>
  <c r="O4265" i="2"/>
  <c r="Q4265" i="2" s="1"/>
  <c r="O4266" i="2"/>
  <c r="Q4266" i="2" s="1"/>
  <c r="O4267" i="2"/>
  <c r="Q4267" i="2" s="1"/>
  <c r="O4268" i="2"/>
  <c r="Q4268" i="2" s="1"/>
  <c r="O4269" i="2"/>
  <c r="Q4269" i="2" s="1"/>
  <c r="O4270" i="2"/>
  <c r="Q4270" i="2" s="1"/>
  <c r="O4271" i="2"/>
  <c r="Q4271" i="2" s="1"/>
  <c r="O4272" i="2"/>
  <c r="Q4272" i="2" s="1"/>
  <c r="O4273" i="2"/>
  <c r="Q4273" i="2" s="1"/>
  <c r="O4274" i="2"/>
  <c r="Q4274" i="2" s="1"/>
  <c r="O4275" i="2"/>
  <c r="Q4275" i="2" s="1"/>
  <c r="O4276" i="2"/>
  <c r="Q4276" i="2" s="1"/>
  <c r="O4277" i="2"/>
  <c r="Q4277" i="2" s="1"/>
  <c r="O4278" i="2"/>
  <c r="Q4278" i="2" s="1"/>
  <c r="O4279" i="2"/>
  <c r="Q4279" i="2" s="1"/>
  <c r="O4280" i="2"/>
  <c r="Q4280" i="2" s="1"/>
  <c r="O4281" i="2"/>
  <c r="Q4281" i="2" s="1"/>
  <c r="O4282" i="2"/>
  <c r="Q4282" i="2" s="1"/>
  <c r="O4283" i="2"/>
  <c r="Q4283" i="2" s="1"/>
  <c r="O4284" i="2"/>
  <c r="Q4284" i="2" s="1"/>
  <c r="O4285" i="2"/>
  <c r="Q4285" i="2" s="1"/>
  <c r="O4286" i="2"/>
  <c r="Q4286" i="2" s="1"/>
  <c r="O4287" i="2"/>
  <c r="Q4287" i="2" s="1"/>
  <c r="O4288" i="2"/>
  <c r="Q4288" i="2" s="1"/>
  <c r="O4289" i="2"/>
  <c r="Q4289" i="2" s="1"/>
  <c r="O4290" i="2"/>
  <c r="Q4290" i="2" s="1"/>
  <c r="O4291" i="2"/>
  <c r="Q4291" i="2" s="1"/>
  <c r="O4292" i="2"/>
  <c r="Q4292" i="2" s="1"/>
  <c r="O4293" i="2"/>
  <c r="Q4293" i="2" s="1"/>
  <c r="O4294" i="2"/>
  <c r="Q4294" i="2" s="1"/>
  <c r="O4295" i="2"/>
  <c r="Q4295" i="2" s="1"/>
  <c r="O4296" i="2"/>
  <c r="Q4296" i="2" s="1"/>
  <c r="O4297" i="2"/>
  <c r="Q4297" i="2" s="1"/>
  <c r="O4298" i="2"/>
  <c r="Q4298" i="2" s="1"/>
  <c r="O4299" i="2"/>
  <c r="Q4299" i="2" s="1"/>
  <c r="O4300" i="2"/>
  <c r="Q4300" i="2" s="1"/>
  <c r="O4301" i="2"/>
  <c r="Q4301" i="2" s="1"/>
  <c r="O4302" i="2"/>
  <c r="Q4302" i="2" s="1"/>
  <c r="O4303" i="2"/>
  <c r="Q4303" i="2" s="1"/>
  <c r="O4304" i="2"/>
  <c r="Q4304" i="2" s="1"/>
  <c r="O4305" i="2"/>
  <c r="Q4305" i="2" s="1"/>
  <c r="O4306" i="2"/>
  <c r="Q4306" i="2" s="1"/>
  <c r="O4307" i="2"/>
  <c r="Q4307" i="2" s="1"/>
  <c r="O4308" i="2"/>
  <c r="Q4308" i="2" s="1"/>
  <c r="O4309" i="2"/>
  <c r="Q4309" i="2" s="1"/>
  <c r="O4310" i="2"/>
  <c r="Q4310" i="2" s="1"/>
  <c r="O4311" i="2"/>
  <c r="Q4311" i="2" s="1"/>
  <c r="O4312" i="2"/>
  <c r="Q4312" i="2" s="1"/>
  <c r="O4313" i="2"/>
  <c r="Q4313" i="2" s="1"/>
  <c r="O4314" i="2"/>
  <c r="Q4314" i="2" s="1"/>
  <c r="O4315" i="2"/>
  <c r="Q4315" i="2" s="1"/>
  <c r="O4316" i="2"/>
  <c r="Q4316" i="2" s="1"/>
  <c r="O4317" i="2"/>
  <c r="Q4317" i="2" s="1"/>
  <c r="O4318" i="2"/>
  <c r="Q4318" i="2" s="1"/>
  <c r="O4319" i="2"/>
  <c r="Q4319" i="2" s="1"/>
  <c r="O4320" i="2"/>
  <c r="Q4320" i="2" s="1"/>
  <c r="O4321" i="2"/>
  <c r="Q4321" i="2" s="1"/>
  <c r="O4322" i="2"/>
  <c r="Q4322" i="2" s="1"/>
  <c r="O4323" i="2"/>
  <c r="Q4323" i="2" s="1"/>
  <c r="O4324" i="2"/>
  <c r="Q4324" i="2" s="1"/>
  <c r="O4325" i="2"/>
  <c r="Q4325" i="2" s="1"/>
  <c r="O4326" i="2"/>
  <c r="Q4326" i="2" s="1"/>
  <c r="O4327" i="2"/>
  <c r="Q4327" i="2" s="1"/>
  <c r="O4328" i="2"/>
  <c r="Q4328" i="2" s="1"/>
  <c r="O4329" i="2"/>
  <c r="Q4329" i="2" s="1"/>
  <c r="O4330" i="2"/>
  <c r="Q4330" i="2" s="1"/>
  <c r="O4331" i="2"/>
  <c r="Q4331" i="2" s="1"/>
  <c r="O4332" i="2"/>
  <c r="Q4332" i="2" s="1"/>
  <c r="O4333" i="2"/>
  <c r="Q4333" i="2" s="1"/>
  <c r="O4334" i="2"/>
  <c r="Q4334" i="2" s="1"/>
  <c r="O4335" i="2"/>
  <c r="Q4335" i="2" s="1"/>
  <c r="O4336" i="2"/>
  <c r="Q4336" i="2" s="1"/>
  <c r="O4337" i="2"/>
  <c r="Q4337" i="2" s="1"/>
  <c r="O4338" i="2"/>
  <c r="Q4338" i="2" s="1"/>
  <c r="O4339" i="2"/>
  <c r="Q4339" i="2" s="1"/>
  <c r="O4340" i="2"/>
  <c r="Q4340" i="2" s="1"/>
  <c r="O4341" i="2"/>
  <c r="Q4341" i="2" s="1"/>
  <c r="O4342" i="2"/>
  <c r="Q4342" i="2" s="1"/>
  <c r="O4343" i="2"/>
  <c r="Q4343" i="2" s="1"/>
  <c r="O4344" i="2"/>
  <c r="Q4344" i="2" s="1"/>
  <c r="O4345" i="2"/>
  <c r="Q4345" i="2" s="1"/>
  <c r="O4346" i="2"/>
  <c r="Q4346" i="2" s="1"/>
  <c r="O4347" i="2"/>
  <c r="Q4347" i="2" s="1"/>
  <c r="O4348" i="2"/>
  <c r="Q4348" i="2" s="1"/>
  <c r="O4349" i="2"/>
  <c r="Q4349" i="2" s="1"/>
  <c r="O4350" i="2"/>
  <c r="Q4350" i="2" s="1"/>
  <c r="O4351" i="2"/>
  <c r="Q4351" i="2" s="1"/>
  <c r="O4352" i="2"/>
  <c r="Q4352" i="2" s="1"/>
  <c r="O4353" i="2"/>
  <c r="Q4353" i="2" s="1"/>
  <c r="O4354" i="2"/>
  <c r="Q4354" i="2" s="1"/>
  <c r="O4355" i="2"/>
  <c r="Q4355" i="2" s="1"/>
  <c r="O4356" i="2"/>
  <c r="Q4356" i="2" s="1"/>
  <c r="O4357" i="2"/>
  <c r="Q4357" i="2" s="1"/>
  <c r="O4358" i="2"/>
  <c r="Q4358" i="2" s="1"/>
  <c r="O4359" i="2"/>
  <c r="Q4359" i="2" s="1"/>
  <c r="O4360" i="2"/>
  <c r="Q4360" i="2" s="1"/>
  <c r="O4361" i="2"/>
  <c r="Q4361" i="2" s="1"/>
  <c r="O4362" i="2"/>
  <c r="Q4362" i="2" s="1"/>
  <c r="O4363" i="2"/>
  <c r="Q4363" i="2" s="1"/>
  <c r="O4364" i="2"/>
  <c r="Q4364" i="2" s="1"/>
  <c r="O4365" i="2"/>
  <c r="Q4365" i="2" s="1"/>
  <c r="O4366" i="2"/>
  <c r="Q4366" i="2" s="1"/>
  <c r="O4367" i="2"/>
  <c r="Q4367" i="2" s="1"/>
  <c r="O4368" i="2"/>
  <c r="Q4368" i="2" s="1"/>
  <c r="O4369" i="2"/>
  <c r="Q4369" i="2" s="1"/>
  <c r="O4370" i="2"/>
  <c r="Q4370" i="2" s="1"/>
  <c r="O4371" i="2"/>
  <c r="Q4371" i="2" s="1"/>
  <c r="O4372" i="2"/>
  <c r="Q4372" i="2" s="1"/>
  <c r="O4373" i="2"/>
  <c r="Q4373" i="2" s="1"/>
  <c r="O4374" i="2"/>
  <c r="Q4374" i="2" s="1"/>
  <c r="O4375" i="2"/>
  <c r="Q4375" i="2" s="1"/>
  <c r="O4376" i="2"/>
  <c r="Q4376" i="2" s="1"/>
  <c r="O4377" i="2"/>
  <c r="Q4377" i="2" s="1"/>
  <c r="O4378" i="2"/>
  <c r="Q4378" i="2" s="1"/>
  <c r="O4379" i="2"/>
  <c r="Q4379" i="2" s="1"/>
  <c r="O4380" i="2"/>
  <c r="Q4380" i="2" s="1"/>
  <c r="O4381" i="2"/>
  <c r="Q4381" i="2" s="1"/>
  <c r="O4382" i="2"/>
  <c r="Q4382" i="2" s="1"/>
  <c r="O4383" i="2"/>
  <c r="Q4383" i="2" s="1"/>
  <c r="O4384" i="2"/>
  <c r="Q4384" i="2" s="1"/>
  <c r="O4385" i="2"/>
  <c r="Q4385" i="2" s="1"/>
  <c r="O4386" i="2"/>
  <c r="Q4386" i="2" s="1"/>
  <c r="O4387" i="2"/>
  <c r="Q4387" i="2" s="1"/>
  <c r="O4388" i="2"/>
  <c r="Q4388" i="2" s="1"/>
  <c r="O4389" i="2"/>
  <c r="Q4389" i="2" s="1"/>
  <c r="O4390" i="2"/>
  <c r="Q4390" i="2" s="1"/>
  <c r="O4391" i="2"/>
  <c r="Q4391" i="2" s="1"/>
  <c r="O4392" i="2"/>
  <c r="Q4392" i="2" s="1"/>
  <c r="O4393" i="2"/>
  <c r="Q4393" i="2" s="1"/>
  <c r="O4394" i="2"/>
  <c r="Q4394" i="2" s="1"/>
  <c r="O4395" i="2"/>
  <c r="Q4395" i="2" s="1"/>
  <c r="O4396" i="2"/>
  <c r="Q4396" i="2" s="1"/>
  <c r="O4397" i="2"/>
  <c r="Q4397" i="2" s="1"/>
  <c r="O4398" i="2"/>
  <c r="Q4398" i="2" s="1"/>
  <c r="O4399" i="2"/>
  <c r="Q4399" i="2" s="1"/>
  <c r="O4400" i="2"/>
  <c r="Q4400" i="2" s="1"/>
  <c r="O4401" i="2"/>
  <c r="Q4401" i="2" s="1"/>
  <c r="O4402" i="2"/>
  <c r="Q4402" i="2" s="1"/>
  <c r="O4403" i="2"/>
  <c r="Q4403" i="2" s="1"/>
  <c r="O4404" i="2"/>
  <c r="Q4404" i="2" s="1"/>
  <c r="O4405" i="2"/>
  <c r="Q4405" i="2" s="1"/>
  <c r="O4406" i="2"/>
  <c r="Q4406" i="2" s="1"/>
  <c r="O4407" i="2"/>
  <c r="Q4407" i="2" s="1"/>
  <c r="O4408" i="2"/>
  <c r="Q4408" i="2" s="1"/>
  <c r="O4409" i="2"/>
  <c r="Q4409" i="2" s="1"/>
  <c r="O4410" i="2"/>
  <c r="Q4410" i="2" s="1"/>
  <c r="O4411" i="2"/>
  <c r="Q4411" i="2" s="1"/>
  <c r="O4412" i="2"/>
  <c r="Q4412" i="2" s="1"/>
  <c r="O4413" i="2"/>
  <c r="Q4413" i="2" s="1"/>
  <c r="O4414" i="2"/>
  <c r="Q4414" i="2" s="1"/>
  <c r="O4415" i="2"/>
  <c r="Q4415" i="2" s="1"/>
  <c r="O4416" i="2"/>
  <c r="Q4416" i="2" s="1"/>
  <c r="O4417" i="2"/>
  <c r="Q4417" i="2" s="1"/>
  <c r="O4418" i="2"/>
  <c r="Q4418" i="2" s="1"/>
  <c r="O4419" i="2"/>
  <c r="Q4419" i="2" s="1"/>
  <c r="O4420" i="2"/>
  <c r="Q4420" i="2" s="1"/>
  <c r="O4421" i="2"/>
  <c r="Q4421" i="2" s="1"/>
  <c r="O4422" i="2"/>
  <c r="Q4422" i="2" s="1"/>
  <c r="O4423" i="2"/>
  <c r="Q4423" i="2" s="1"/>
  <c r="O4424" i="2"/>
  <c r="Q4424" i="2" s="1"/>
  <c r="O4425" i="2"/>
  <c r="Q4425" i="2" s="1"/>
  <c r="O4426" i="2"/>
  <c r="Q4426" i="2" s="1"/>
  <c r="O4427" i="2"/>
  <c r="Q4427" i="2" s="1"/>
  <c r="O4428" i="2"/>
  <c r="Q4428" i="2" s="1"/>
  <c r="O4429" i="2"/>
  <c r="Q4429" i="2" s="1"/>
  <c r="O4430" i="2"/>
  <c r="Q4430" i="2" s="1"/>
  <c r="O4431" i="2"/>
  <c r="Q4431" i="2" s="1"/>
  <c r="O4432" i="2"/>
  <c r="Q4432" i="2" s="1"/>
  <c r="O4433" i="2"/>
  <c r="Q4433" i="2" s="1"/>
  <c r="O4434" i="2"/>
  <c r="Q4434" i="2" s="1"/>
  <c r="O4435" i="2"/>
  <c r="Q4435" i="2" s="1"/>
  <c r="O4436" i="2"/>
  <c r="Q4436" i="2" s="1"/>
  <c r="O4437" i="2"/>
  <c r="Q4437" i="2" s="1"/>
  <c r="O4438" i="2"/>
  <c r="Q4438" i="2" s="1"/>
  <c r="O4439" i="2"/>
  <c r="Q4439" i="2" s="1"/>
  <c r="O4440" i="2"/>
  <c r="Q4440" i="2" s="1"/>
  <c r="O4441" i="2"/>
  <c r="Q4441" i="2" s="1"/>
  <c r="O4442" i="2"/>
  <c r="Q4442" i="2" s="1"/>
  <c r="O4443" i="2"/>
  <c r="Q4443" i="2" s="1"/>
  <c r="O4444" i="2"/>
  <c r="Q4444" i="2" s="1"/>
  <c r="O4445" i="2"/>
  <c r="Q4445" i="2" s="1"/>
  <c r="O4446" i="2"/>
  <c r="Q4446" i="2" s="1"/>
  <c r="O4447" i="2"/>
  <c r="Q4447" i="2" s="1"/>
  <c r="O4448" i="2"/>
  <c r="Q4448" i="2" s="1"/>
  <c r="O4449" i="2"/>
  <c r="Q4449" i="2" s="1"/>
  <c r="O4450" i="2"/>
  <c r="Q4450" i="2" s="1"/>
  <c r="O4451" i="2"/>
  <c r="Q4451" i="2" s="1"/>
  <c r="O4452" i="2"/>
  <c r="Q4452" i="2" s="1"/>
  <c r="O4453" i="2"/>
  <c r="Q4453" i="2" s="1"/>
  <c r="O4454" i="2"/>
  <c r="Q4454" i="2" s="1"/>
  <c r="O4455" i="2"/>
  <c r="Q4455" i="2" s="1"/>
  <c r="O4456" i="2"/>
  <c r="Q4456" i="2" s="1"/>
  <c r="O4457" i="2"/>
  <c r="Q4457" i="2" s="1"/>
  <c r="O4458" i="2"/>
  <c r="Q4458" i="2" s="1"/>
  <c r="O4459" i="2"/>
  <c r="Q4459" i="2" s="1"/>
  <c r="O4460" i="2"/>
  <c r="Q4460" i="2" s="1"/>
  <c r="O4461" i="2"/>
  <c r="Q4461" i="2" s="1"/>
  <c r="O4462" i="2"/>
  <c r="Q4462" i="2" s="1"/>
  <c r="O4463" i="2"/>
  <c r="Q4463" i="2" s="1"/>
  <c r="O4464" i="2"/>
  <c r="Q4464" i="2" s="1"/>
  <c r="O4465" i="2"/>
  <c r="Q4465" i="2" s="1"/>
  <c r="O4466" i="2"/>
  <c r="Q4466" i="2" s="1"/>
  <c r="O4467" i="2"/>
  <c r="Q4467" i="2" s="1"/>
  <c r="O4468" i="2"/>
  <c r="Q4468" i="2" s="1"/>
  <c r="O4469" i="2"/>
  <c r="Q4469" i="2" s="1"/>
  <c r="O4470" i="2"/>
  <c r="Q4470" i="2" s="1"/>
  <c r="O4471" i="2"/>
  <c r="Q4471" i="2" s="1"/>
  <c r="O4472" i="2"/>
  <c r="Q4472" i="2" s="1"/>
  <c r="O4473" i="2"/>
  <c r="Q4473" i="2" s="1"/>
  <c r="O4474" i="2"/>
  <c r="Q4474" i="2" s="1"/>
  <c r="O4475" i="2"/>
  <c r="Q4475" i="2" s="1"/>
  <c r="O4476" i="2"/>
  <c r="Q4476" i="2" s="1"/>
  <c r="O4477" i="2"/>
  <c r="Q4477" i="2" s="1"/>
  <c r="O4478" i="2"/>
  <c r="Q4478" i="2" s="1"/>
  <c r="O4479" i="2"/>
  <c r="Q4479" i="2" s="1"/>
  <c r="O4480" i="2"/>
  <c r="Q4480" i="2" s="1"/>
  <c r="O4481" i="2"/>
  <c r="Q4481" i="2" s="1"/>
  <c r="O4482" i="2"/>
  <c r="Q4482" i="2" s="1"/>
  <c r="O4483" i="2"/>
  <c r="Q4483" i="2" s="1"/>
  <c r="O4484" i="2"/>
  <c r="Q4484" i="2" s="1"/>
  <c r="O4485" i="2"/>
  <c r="Q4485" i="2" s="1"/>
  <c r="O4486" i="2"/>
  <c r="Q4486" i="2" s="1"/>
  <c r="O4487" i="2"/>
  <c r="Q4487" i="2" s="1"/>
  <c r="O4488" i="2"/>
  <c r="Q4488" i="2" s="1"/>
  <c r="O4489" i="2"/>
  <c r="Q4489" i="2" s="1"/>
  <c r="O4490" i="2"/>
  <c r="Q4490" i="2" s="1"/>
  <c r="O4491" i="2"/>
  <c r="Q4491" i="2" s="1"/>
  <c r="O4492" i="2"/>
  <c r="Q4492" i="2" s="1"/>
  <c r="O4493" i="2"/>
  <c r="Q4493" i="2" s="1"/>
  <c r="O4494" i="2"/>
  <c r="Q4494" i="2" s="1"/>
  <c r="O4495" i="2"/>
  <c r="Q4495" i="2" s="1"/>
  <c r="O4496" i="2"/>
  <c r="Q4496" i="2" s="1"/>
  <c r="O4497" i="2"/>
  <c r="Q4497" i="2" s="1"/>
  <c r="O4498" i="2"/>
  <c r="Q4498" i="2" s="1"/>
  <c r="O4499" i="2"/>
  <c r="Q4499" i="2" s="1"/>
  <c r="O4500" i="2"/>
  <c r="Q4500" i="2" s="1"/>
  <c r="O4501" i="2"/>
  <c r="Q4501" i="2" s="1"/>
  <c r="O4502" i="2"/>
  <c r="Q4502" i="2" s="1"/>
  <c r="O4503" i="2"/>
  <c r="Q4503" i="2" s="1"/>
  <c r="O4504" i="2"/>
  <c r="Q4504" i="2" s="1"/>
  <c r="O4505" i="2"/>
  <c r="Q4505" i="2" s="1"/>
  <c r="O4506" i="2"/>
  <c r="Q4506" i="2" s="1"/>
  <c r="O4507" i="2"/>
  <c r="Q4507" i="2" s="1"/>
  <c r="O4508" i="2"/>
  <c r="Q4508" i="2" s="1"/>
  <c r="O4509" i="2"/>
  <c r="Q4509" i="2" s="1"/>
  <c r="O4510" i="2"/>
  <c r="Q4510" i="2" s="1"/>
  <c r="O4511" i="2"/>
  <c r="Q4511" i="2" s="1"/>
  <c r="O4512" i="2"/>
  <c r="Q4512" i="2" s="1"/>
  <c r="O4513" i="2"/>
  <c r="Q4513" i="2" s="1"/>
  <c r="O4514" i="2"/>
  <c r="Q4514" i="2" s="1"/>
  <c r="O4515" i="2"/>
  <c r="Q4515" i="2" s="1"/>
  <c r="O4516" i="2"/>
  <c r="Q4516" i="2" s="1"/>
  <c r="O4517" i="2"/>
  <c r="Q4517" i="2" s="1"/>
  <c r="O4518" i="2"/>
  <c r="Q4518" i="2" s="1"/>
  <c r="O4519" i="2"/>
  <c r="Q4519" i="2" s="1"/>
  <c r="O4520" i="2"/>
  <c r="Q4520" i="2" s="1"/>
  <c r="O4521" i="2"/>
  <c r="Q4521" i="2" s="1"/>
  <c r="O4522" i="2"/>
  <c r="Q4522" i="2" s="1"/>
  <c r="O4523" i="2"/>
  <c r="Q4523" i="2" s="1"/>
  <c r="O4524" i="2"/>
  <c r="Q4524" i="2" s="1"/>
  <c r="O4525" i="2"/>
  <c r="Q4525" i="2" s="1"/>
  <c r="O4526" i="2"/>
  <c r="Q4526" i="2" s="1"/>
  <c r="O4527" i="2"/>
  <c r="Q4527" i="2" s="1"/>
  <c r="O4528" i="2"/>
  <c r="Q4528" i="2" s="1"/>
  <c r="O4529" i="2"/>
  <c r="Q4529" i="2" s="1"/>
  <c r="O4530" i="2"/>
  <c r="Q4530" i="2" s="1"/>
  <c r="O4531" i="2"/>
  <c r="Q4531" i="2" s="1"/>
  <c r="O4532" i="2"/>
  <c r="Q4532" i="2" s="1"/>
  <c r="O4533" i="2"/>
  <c r="Q4533" i="2" s="1"/>
  <c r="O4534" i="2"/>
  <c r="Q4534" i="2" s="1"/>
  <c r="O4535" i="2"/>
  <c r="Q4535" i="2" s="1"/>
  <c r="O4536" i="2"/>
  <c r="Q4536" i="2" s="1"/>
  <c r="O4537" i="2"/>
  <c r="Q4537" i="2" s="1"/>
  <c r="O4538" i="2"/>
  <c r="Q4538" i="2" s="1"/>
  <c r="O4539" i="2"/>
  <c r="Q4539" i="2" s="1"/>
  <c r="O4540" i="2"/>
  <c r="Q4540" i="2" s="1"/>
  <c r="O4541" i="2"/>
  <c r="Q4541" i="2" s="1"/>
  <c r="O4542" i="2"/>
  <c r="Q4542" i="2" s="1"/>
  <c r="O4543" i="2"/>
  <c r="Q4543" i="2" s="1"/>
  <c r="O4544" i="2"/>
  <c r="Q4544" i="2" s="1"/>
  <c r="O4545" i="2"/>
  <c r="Q4545" i="2" s="1"/>
  <c r="O4546" i="2"/>
  <c r="Q4546" i="2" s="1"/>
  <c r="O4547" i="2"/>
  <c r="Q4547" i="2" s="1"/>
  <c r="O4548" i="2"/>
  <c r="Q4548" i="2" s="1"/>
  <c r="O4549" i="2"/>
  <c r="Q4549" i="2" s="1"/>
  <c r="O4550" i="2"/>
  <c r="Q4550" i="2" s="1"/>
  <c r="O4551" i="2"/>
  <c r="Q4551" i="2" s="1"/>
  <c r="O4552" i="2"/>
  <c r="Q4552" i="2" s="1"/>
  <c r="O4553" i="2"/>
  <c r="Q4553" i="2" s="1"/>
  <c r="O4554" i="2"/>
  <c r="Q4554" i="2" s="1"/>
  <c r="O4555" i="2"/>
  <c r="Q4555" i="2" s="1"/>
  <c r="O4556" i="2"/>
  <c r="Q4556" i="2" s="1"/>
  <c r="O4557" i="2"/>
  <c r="Q4557" i="2" s="1"/>
  <c r="O4558" i="2"/>
  <c r="Q4558" i="2" s="1"/>
  <c r="O4559" i="2"/>
  <c r="Q4559" i="2" s="1"/>
  <c r="O4560" i="2"/>
  <c r="Q4560" i="2" s="1"/>
  <c r="O4561" i="2"/>
  <c r="Q4561" i="2" s="1"/>
  <c r="O4562" i="2"/>
  <c r="Q4562" i="2" s="1"/>
  <c r="O4563" i="2"/>
  <c r="Q4563" i="2" s="1"/>
  <c r="O4564" i="2"/>
  <c r="Q4564" i="2" s="1"/>
  <c r="O4565" i="2"/>
  <c r="Q4565" i="2" s="1"/>
  <c r="O4566" i="2"/>
  <c r="Q4566" i="2" s="1"/>
  <c r="O4567" i="2"/>
  <c r="Q4567" i="2" s="1"/>
  <c r="O4568" i="2"/>
  <c r="Q4568" i="2" s="1"/>
  <c r="O4569" i="2"/>
  <c r="Q4569" i="2" s="1"/>
  <c r="O4570" i="2"/>
  <c r="Q4570" i="2" s="1"/>
  <c r="O4571" i="2"/>
  <c r="Q4571" i="2" s="1"/>
  <c r="O4572" i="2"/>
  <c r="Q4572" i="2" s="1"/>
  <c r="O4573" i="2"/>
  <c r="Q4573" i="2" s="1"/>
  <c r="O4574" i="2"/>
  <c r="Q4574" i="2" s="1"/>
  <c r="O4575" i="2"/>
  <c r="Q4575" i="2" s="1"/>
  <c r="O4576" i="2"/>
  <c r="Q4576" i="2" s="1"/>
  <c r="O4577" i="2"/>
  <c r="Q4577" i="2" s="1"/>
  <c r="O4578" i="2"/>
  <c r="Q4578" i="2" s="1"/>
  <c r="O4579" i="2"/>
  <c r="Q4579" i="2" s="1"/>
  <c r="O4580" i="2"/>
  <c r="Q4580" i="2" s="1"/>
  <c r="O4581" i="2"/>
  <c r="Q4581" i="2" s="1"/>
  <c r="O4582" i="2"/>
  <c r="Q4582" i="2" s="1"/>
  <c r="O4583" i="2"/>
  <c r="Q4583" i="2" s="1"/>
  <c r="O4584" i="2"/>
  <c r="Q4584" i="2" s="1"/>
  <c r="O4585" i="2"/>
  <c r="Q4585" i="2" s="1"/>
  <c r="O4586" i="2"/>
  <c r="Q4586" i="2" s="1"/>
  <c r="O4587" i="2"/>
  <c r="Q4587" i="2" s="1"/>
  <c r="O4588" i="2"/>
  <c r="Q4588" i="2" s="1"/>
  <c r="O4589" i="2"/>
  <c r="Q4589" i="2" s="1"/>
  <c r="O4590" i="2"/>
  <c r="Q4590" i="2" s="1"/>
  <c r="O4591" i="2"/>
  <c r="Q4591" i="2" s="1"/>
  <c r="O4592" i="2"/>
  <c r="Q4592" i="2" s="1"/>
  <c r="O4593" i="2"/>
  <c r="Q4593" i="2" s="1"/>
  <c r="O4594" i="2"/>
  <c r="Q4594" i="2" s="1"/>
  <c r="O4595" i="2"/>
  <c r="Q4595" i="2" s="1"/>
  <c r="O4596" i="2"/>
  <c r="Q4596" i="2" s="1"/>
  <c r="O4597" i="2"/>
  <c r="Q4597" i="2" s="1"/>
  <c r="O4598" i="2"/>
  <c r="Q4598" i="2" s="1"/>
  <c r="O4599" i="2"/>
  <c r="Q4599" i="2" s="1"/>
  <c r="O4600" i="2"/>
  <c r="Q4600" i="2" s="1"/>
  <c r="O4601" i="2"/>
  <c r="Q4601" i="2" s="1"/>
  <c r="O4602" i="2"/>
  <c r="Q4602" i="2" s="1"/>
  <c r="O4603" i="2"/>
  <c r="Q4603" i="2" s="1"/>
  <c r="O4604" i="2"/>
  <c r="Q4604" i="2" s="1"/>
  <c r="O4605" i="2"/>
  <c r="Q4605" i="2" s="1"/>
  <c r="O4606" i="2"/>
  <c r="Q4606" i="2" s="1"/>
  <c r="O4607" i="2"/>
  <c r="Q4607" i="2" s="1"/>
  <c r="O4608" i="2"/>
  <c r="Q4608" i="2" s="1"/>
  <c r="O4609" i="2"/>
  <c r="Q4609" i="2" s="1"/>
  <c r="O4610" i="2"/>
  <c r="Q4610" i="2" s="1"/>
  <c r="O4611" i="2"/>
  <c r="Q4611" i="2" s="1"/>
  <c r="O4612" i="2"/>
  <c r="Q4612" i="2" s="1"/>
  <c r="O4613" i="2"/>
  <c r="Q4613" i="2" s="1"/>
  <c r="O4614" i="2"/>
  <c r="Q4614" i="2" s="1"/>
  <c r="O4615" i="2"/>
  <c r="Q4615" i="2" s="1"/>
  <c r="O4616" i="2"/>
  <c r="Q4616" i="2" s="1"/>
  <c r="O4617" i="2"/>
  <c r="Q4617" i="2" s="1"/>
  <c r="O4618" i="2"/>
  <c r="Q4618" i="2" s="1"/>
  <c r="O4619" i="2"/>
  <c r="Q4619" i="2" s="1"/>
  <c r="O4620" i="2"/>
  <c r="Q4620" i="2" s="1"/>
  <c r="O4621" i="2"/>
  <c r="Q4621" i="2" s="1"/>
  <c r="O4622" i="2"/>
  <c r="Q4622" i="2" s="1"/>
  <c r="O4623" i="2"/>
  <c r="Q4623" i="2" s="1"/>
  <c r="O4624" i="2"/>
  <c r="Q4624" i="2" s="1"/>
  <c r="O4625" i="2"/>
  <c r="Q4625" i="2" s="1"/>
  <c r="O4626" i="2"/>
  <c r="Q4626" i="2" s="1"/>
  <c r="O4627" i="2"/>
  <c r="Q4627" i="2" s="1"/>
  <c r="O4628" i="2"/>
  <c r="Q4628" i="2" s="1"/>
  <c r="O4629" i="2"/>
  <c r="Q4629" i="2" s="1"/>
  <c r="O4630" i="2"/>
  <c r="Q4630" i="2" s="1"/>
  <c r="O4631" i="2"/>
  <c r="Q4631" i="2" s="1"/>
  <c r="O4632" i="2"/>
  <c r="Q4632" i="2" s="1"/>
  <c r="O4633" i="2"/>
  <c r="Q4633" i="2" s="1"/>
  <c r="O4634" i="2"/>
  <c r="Q4634" i="2" s="1"/>
  <c r="O4635" i="2"/>
  <c r="Q4635" i="2" s="1"/>
  <c r="O4636" i="2"/>
  <c r="Q4636" i="2" s="1"/>
  <c r="O4637" i="2"/>
  <c r="Q4637" i="2" s="1"/>
  <c r="O4638" i="2"/>
  <c r="Q4638" i="2" s="1"/>
  <c r="O4639" i="2"/>
  <c r="Q4639" i="2" s="1"/>
  <c r="O4640" i="2"/>
  <c r="Q4640" i="2" s="1"/>
  <c r="O4641" i="2"/>
  <c r="Q4641" i="2" s="1"/>
  <c r="O4642" i="2"/>
  <c r="Q4642" i="2" s="1"/>
  <c r="O4643" i="2"/>
  <c r="Q4643" i="2" s="1"/>
  <c r="O4644" i="2"/>
  <c r="Q4644" i="2" s="1"/>
  <c r="O4645" i="2"/>
  <c r="Q4645" i="2" s="1"/>
  <c r="O4646" i="2"/>
  <c r="Q4646" i="2" s="1"/>
  <c r="O4647" i="2"/>
  <c r="Q4647" i="2" s="1"/>
  <c r="O4648" i="2"/>
  <c r="Q4648" i="2" s="1"/>
  <c r="O4649" i="2"/>
  <c r="Q4649" i="2" s="1"/>
  <c r="O4650" i="2"/>
  <c r="Q4650" i="2" s="1"/>
  <c r="O4651" i="2"/>
  <c r="Q4651" i="2" s="1"/>
  <c r="O4652" i="2"/>
  <c r="Q4652" i="2" s="1"/>
  <c r="O4653" i="2"/>
  <c r="Q4653" i="2" s="1"/>
  <c r="O4654" i="2"/>
  <c r="Q4654" i="2" s="1"/>
  <c r="O4655" i="2"/>
  <c r="Q4655" i="2" s="1"/>
  <c r="O4656" i="2"/>
  <c r="Q4656" i="2" s="1"/>
  <c r="O4657" i="2"/>
  <c r="Q4657" i="2" s="1"/>
  <c r="O4658" i="2"/>
  <c r="Q4658" i="2" s="1"/>
  <c r="O4659" i="2"/>
  <c r="Q4659" i="2" s="1"/>
  <c r="O4660" i="2"/>
  <c r="Q4660" i="2" s="1"/>
  <c r="O4661" i="2"/>
  <c r="Q4661" i="2" s="1"/>
  <c r="O4662" i="2"/>
  <c r="Q4662" i="2" s="1"/>
  <c r="O4663" i="2"/>
  <c r="Q4663" i="2" s="1"/>
  <c r="O4664" i="2"/>
  <c r="Q4664" i="2" s="1"/>
  <c r="O4665" i="2"/>
  <c r="Q4665" i="2" s="1"/>
  <c r="O4666" i="2"/>
  <c r="Q4666" i="2" s="1"/>
  <c r="O4667" i="2"/>
  <c r="Q4667" i="2" s="1"/>
  <c r="O4668" i="2"/>
  <c r="Q4668" i="2" s="1"/>
  <c r="O4669" i="2"/>
  <c r="Q4669" i="2" s="1"/>
  <c r="O4670" i="2"/>
  <c r="Q4670" i="2" s="1"/>
  <c r="O4671" i="2"/>
  <c r="Q4671" i="2" s="1"/>
  <c r="O4672" i="2"/>
  <c r="Q4672" i="2" s="1"/>
  <c r="O4673" i="2"/>
  <c r="Q4673" i="2" s="1"/>
  <c r="O4674" i="2"/>
  <c r="Q4674" i="2" s="1"/>
  <c r="O4675" i="2"/>
  <c r="Q4675" i="2" s="1"/>
  <c r="O4676" i="2"/>
  <c r="Q4676" i="2" s="1"/>
  <c r="O4677" i="2"/>
  <c r="Q4677" i="2" s="1"/>
  <c r="O4678" i="2"/>
  <c r="Q4678" i="2" s="1"/>
  <c r="O4679" i="2"/>
  <c r="Q4679" i="2" s="1"/>
  <c r="O4680" i="2"/>
  <c r="Q4680" i="2" s="1"/>
  <c r="O4681" i="2"/>
  <c r="Q4681" i="2" s="1"/>
  <c r="O4682" i="2"/>
  <c r="Q4682" i="2" s="1"/>
  <c r="O4683" i="2"/>
  <c r="Q4683" i="2" s="1"/>
  <c r="O4684" i="2"/>
  <c r="Q4684" i="2" s="1"/>
  <c r="O4685" i="2"/>
  <c r="Q4685" i="2" s="1"/>
  <c r="O4686" i="2"/>
  <c r="Q4686" i="2" s="1"/>
  <c r="O4687" i="2"/>
  <c r="Q4687" i="2" s="1"/>
  <c r="O4688" i="2"/>
  <c r="Q4688" i="2" s="1"/>
  <c r="O4689" i="2"/>
  <c r="Q4689" i="2" s="1"/>
  <c r="O4690" i="2"/>
  <c r="Q4690" i="2" s="1"/>
  <c r="O4691" i="2"/>
  <c r="Q4691" i="2" s="1"/>
  <c r="O4692" i="2"/>
  <c r="Q4692" i="2" s="1"/>
  <c r="O4693" i="2"/>
  <c r="Q4693" i="2" s="1"/>
  <c r="O4694" i="2"/>
  <c r="Q4694" i="2" s="1"/>
  <c r="O4695" i="2"/>
  <c r="Q4695" i="2" s="1"/>
  <c r="O4696" i="2"/>
  <c r="Q4696" i="2" s="1"/>
  <c r="O4697" i="2"/>
  <c r="Q4697" i="2" s="1"/>
  <c r="O4698" i="2"/>
  <c r="Q4698" i="2" s="1"/>
  <c r="O4699" i="2"/>
  <c r="Q4699" i="2" s="1"/>
  <c r="O4700" i="2"/>
  <c r="Q4700" i="2" s="1"/>
  <c r="O4701" i="2"/>
  <c r="Q4701" i="2" s="1"/>
  <c r="O4702" i="2"/>
  <c r="Q4702" i="2" s="1"/>
  <c r="O4703" i="2"/>
  <c r="Q4703" i="2" s="1"/>
  <c r="O4704" i="2"/>
  <c r="Q4704" i="2" s="1"/>
  <c r="O4705" i="2"/>
  <c r="Q4705" i="2" s="1"/>
  <c r="O4706" i="2"/>
  <c r="Q4706" i="2" s="1"/>
  <c r="O4707" i="2"/>
  <c r="Q4707" i="2" s="1"/>
  <c r="O4708" i="2"/>
  <c r="Q4708" i="2" s="1"/>
  <c r="O4709" i="2"/>
  <c r="Q4709" i="2" s="1"/>
  <c r="O4710" i="2"/>
  <c r="Q4710" i="2" s="1"/>
  <c r="O4711" i="2"/>
  <c r="Q4711" i="2" s="1"/>
  <c r="O4712" i="2"/>
  <c r="Q4712" i="2" s="1"/>
  <c r="O4713" i="2"/>
  <c r="Q4713" i="2" s="1"/>
  <c r="O4714" i="2"/>
  <c r="Q4714" i="2" s="1"/>
  <c r="O4715" i="2"/>
  <c r="Q4715" i="2" s="1"/>
  <c r="O4716" i="2"/>
  <c r="Q4716" i="2" s="1"/>
  <c r="O4717" i="2"/>
  <c r="Q4717" i="2" s="1"/>
  <c r="O4718" i="2"/>
  <c r="Q4718" i="2" s="1"/>
  <c r="O4719" i="2"/>
  <c r="Q4719" i="2" s="1"/>
  <c r="O4720" i="2"/>
  <c r="Q4720" i="2" s="1"/>
  <c r="O4721" i="2"/>
  <c r="Q4721" i="2" s="1"/>
  <c r="O4722" i="2"/>
  <c r="Q4722" i="2" s="1"/>
  <c r="O4723" i="2"/>
  <c r="Q4723" i="2" s="1"/>
  <c r="O4724" i="2"/>
  <c r="Q4724" i="2" s="1"/>
  <c r="O4725" i="2"/>
  <c r="Q4725" i="2" s="1"/>
  <c r="O4726" i="2"/>
  <c r="Q4726" i="2" s="1"/>
  <c r="O4727" i="2"/>
  <c r="Q4727" i="2" s="1"/>
  <c r="O4728" i="2"/>
  <c r="Q4728" i="2" s="1"/>
  <c r="O4729" i="2"/>
  <c r="Q4729" i="2" s="1"/>
  <c r="O4730" i="2"/>
  <c r="Q4730" i="2" s="1"/>
  <c r="O4731" i="2"/>
  <c r="Q4731" i="2" s="1"/>
  <c r="O4732" i="2"/>
  <c r="Q4732" i="2" s="1"/>
  <c r="O4733" i="2"/>
  <c r="Q4733" i="2" s="1"/>
  <c r="O4734" i="2"/>
  <c r="Q4734" i="2" s="1"/>
  <c r="O4735" i="2"/>
  <c r="Q4735" i="2" s="1"/>
  <c r="O4736" i="2"/>
  <c r="Q4736" i="2" s="1"/>
  <c r="O4737" i="2"/>
  <c r="Q4737" i="2" s="1"/>
  <c r="O4738" i="2"/>
  <c r="Q4738" i="2" s="1"/>
  <c r="O4739" i="2"/>
  <c r="Q4739" i="2" s="1"/>
  <c r="O4740" i="2"/>
  <c r="Q4740" i="2" s="1"/>
  <c r="O4741" i="2"/>
  <c r="Q4741" i="2" s="1"/>
  <c r="O4742" i="2"/>
  <c r="Q4742" i="2" s="1"/>
  <c r="O4743" i="2"/>
  <c r="Q4743" i="2" s="1"/>
  <c r="O4744" i="2"/>
  <c r="Q4744" i="2" s="1"/>
  <c r="O4745" i="2"/>
  <c r="Q4745" i="2" s="1"/>
  <c r="O4746" i="2"/>
  <c r="Q4746" i="2" s="1"/>
  <c r="O4747" i="2"/>
  <c r="Q4747" i="2" s="1"/>
  <c r="O4748" i="2"/>
  <c r="Q4748" i="2" s="1"/>
  <c r="O4749" i="2"/>
  <c r="Q4749" i="2" s="1"/>
  <c r="O4750" i="2"/>
  <c r="Q4750" i="2" s="1"/>
  <c r="O4751" i="2"/>
  <c r="Q4751" i="2" s="1"/>
  <c r="O4752" i="2"/>
  <c r="Q4752" i="2" s="1"/>
  <c r="O4753" i="2"/>
  <c r="Q4753" i="2" s="1"/>
  <c r="O4754" i="2"/>
  <c r="Q4754" i="2" s="1"/>
  <c r="O4755" i="2"/>
  <c r="Q4755" i="2" s="1"/>
  <c r="O4756" i="2"/>
  <c r="Q4756" i="2" s="1"/>
  <c r="O4757" i="2"/>
  <c r="Q4757" i="2" s="1"/>
  <c r="O4758" i="2"/>
  <c r="Q4758" i="2" s="1"/>
  <c r="O4759" i="2"/>
  <c r="Q4759" i="2" s="1"/>
  <c r="O4760" i="2"/>
  <c r="Q4760" i="2" s="1"/>
  <c r="O4761" i="2"/>
  <c r="Q4761" i="2" s="1"/>
  <c r="O4762" i="2"/>
  <c r="Q4762" i="2" s="1"/>
  <c r="O4763" i="2"/>
  <c r="Q4763" i="2" s="1"/>
  <c r="O4764" i="2"/>
  <c r="Q4764" i="2" s="1"/>
  <c r="O4765" i="2"/>
  <c r="Q4765" i="2" s="1"/>
  <c r="O4766" i="2"/>
  <c r="Q4766" i="2" s="1"/>
  <c r="O4767" i="2"/>
  <c r="Q4767" i="2" s="1"/>
  <c r="O4768" i="2"/>
  <c r="Q4768" i="2" s="1"/>
  <c r="O4769" i="2"/>
  <c r="Q4769" i="2" s="1"/>
  <c r="O4770" i="2"/>
  <c r="Q4770" i="2" s="1"/>
  <c r="O4771" i="2"/>
  <c r="Q4771" i="2" s="1"/>
  <c r="O4772" i="2"/>
  <c r="Q4772" i="2" s="1"/>
  <c r="O4773" i="2"/>
  <c r="Q4773" i="2" s="1"/>
  <c r="O4774" i="2"/>
  <c r="Q4774" i="2" s="1"/>
  <c r="O4775" i="2"/>
  <c r="Q4775" i="2" s="1"/>
  <c r="O4776" i="2"/>
  <c r="Q4776" i="2" s="1"/>
  <c r="O4777" i="2"/>
  <c r="Q4777" i="2" s="1"/>
  <c r="O4778" i="2"/>
  <c r="Q4778" i="2" s="1"/>
  <c r="O4779" i="2"/>
  <c r="Q4779" i="2" s="1"/>
  <c r="O4780" i="2"/>
  <c r="Q4780" i="2" s="1"/>
  <c r="O4781" i="2"/>
  <c r="Q4781" i="2" s="1"/>
  <c r="O4782" i="2"/>
  <c r="Q4782" i="2" s="1"/>
  <c r="O4783" i="2"/>
  <c r="Q4783" i="2" s="1"/>
  <c r="O4784" i="2"/>
  <c r="Q4784" i="2" s="1"/>
  <c r="O4785" i="2"/>
  <c r="Q4785" i="2" s="1"/>
  <c r="O4786" i="2"/>
  <c r="Q4786" i="2" s="1"/>
  <c r="O4787" i="2"/>
  <c r="Q4787" i="2" s="1"/>
  <c r="O4788" i="2"/>
  <c r="Q4788" i="2" s="1"/>
  <c r="O4789" i="2"/>
  <c r="Q4789" i="2" s="1"/>
  <c r="O4790" i="2"/>
  <c r="Q4790" i="2" s="1"/>
  <c r="O4791" i="2"/>
  <c r="Q4791" i="2" s="1"/>
  <c r="O4792" i="2"/>
  <c r="Q4792" i="2" s="1"/>
  <c r="O4793" i="2"/>
  <c r="Q4793" i="2" s="1"/>
  <c r="O4794" i="2"/>
  <c r="Q4794" i="2" s="1"/>
  <c r="O4795" i="2"/>
  <c r="Q4795" i="2" s="1"/>
  <c r="O4796" i="2"/>
  <c r="Q4796" i="2" s="1"/>
  <c r="O4797" i="2"/>
  <c r="Q4797" i="2" s="1"/>
  <c r="O4798" i="2"/>
  <c r="Q4798" i="2" s="1"/>
  <c r="O4799" i="2"/>
  <c r="Q4799" i="2" s="1"/>
  <c r="O4800" i="2"/>
  <c r="Q4800" i="2" s="1"/>
  <c r="O4801" i="2"/>
  <c r="Q4801" i="2" s="1"/>
  <c r="O4802" i="2"/>
  <c r="Q4802" i="2" s="1"/>
  <c r="O4803" i="2"/>
  <c r="Q4803" i="2" s="1"/>
  <c r="O4804" i="2"/>
  <c r="Q4804" i="2" s="1"/>
  <c r="O4805" i="2"/>
  <c r="Q4805" i="2" s="1"/>
  <c r="O4806" i="2"/>
  <c r="Q4806" i="2" s="1"/>
  <c r="O4807" i="2"/>
  <c r="Q4807" i="2" s="1"/>
  <c r="O4808" i="2"/>
  <c r="Q4808" i="2" s="1"/>
  <c r="O4809" i="2"/>
  <c r="Q4809" i="2" s="1"/>
  <c r="O4810" i="2"/>
  <c r="Q4810" i="2" s="1"/>
  <c r="O4811" i="2"/>
  <c r="Q4811" i="2" s="1"/>
  <c r="O4812" i="2"/>
  <c r="Q4812" i="2" s="1"/>
  <c r="O4813" i="2"/>
  <c r="Q4813" i="2" s="1"/>
  <c r="O4814" i="2"/>
  <c r="Q4814" i="2" s="1"/>
  <c r="O4815" i="2"/>
  <c r="Q4815" i="2" s="1"/>
  <c r="O4816" i="2"/>
  <c r="Q4816" i="2" s="1"/>
  <c r="O4817" i="2"/>
  <c r="Q4817" i="2" s="1"/>
  <c r="O4818" i="2"/>
  <c r="Q4818" i="2" s="1"/>
  <c r="O4819" i="2"/>
  <c r="Q4819" i="2" s="1"/>
  <c r="O4820" i="2"/>
  <c r="Q4820" i="2" s="1"/>
  <c r="O4821" i="2"/>
  <c r="Q4821" i="2" s="1"/>
  <c r="O4822" i="2"/>
  <c r="Q4822" i="2" s="1"/>
  <c r="O4823" i="2"/>
  <c r="Q4823" i="2" s="1"/>
  <c r="O4824" i="2"/>
  <c r="Q4824" i="2" s="1"/>
  <c r="O4825" i="2"/>
  <c r="Q4825" i="2" s="1"/>
  <c r="O4826" i="2"/>
  <c r="Q4826" i="2" s="1"/>
  <c r="O4827" i="2"/>
  <c r="Q4827" i="2" s="1"/>
  <c r="O4828" i="2"/>
  <c r="Q4828" i="2" s="1"/>
  <c r="O4829" i="2"/>
  <c r="Q4829" i="2" s="1"/>
  <c r="O4830" i="2"/>
  <c r="Q4830" i="2" s="1"/>
  <c r="O4831" i="2"/>
  <c r="Q4831" i="2" s="1"/>
  <c r="O4832" i="2"/>
  <c r="Q4832" i="2" s="1"/>
  <c r="O4833" i="2"/>
  <c r="Q4833" i="2" s="1"/>
  <c r="O4834" i="2"/>
  <c r="Q4834" i="2" s="1"/>
  <c r="O4835" i="2"/>
  <c r="Q4835" i="2" s="1"/>
  <c r="O4836" i="2"/>
  <c r="Q4836" i="2" s="1"/>
  <c r="O4837" i="2"/>
  <c r="Q4837" i="2" s="1"/>
  <c r="O4838" i="2"/>
  <c r="Q4838" i="2" s="1"/>
  <c r="O4839" i="2"/>
  <c r="Q4839" i="2" s="1"/>
  <c r="O4840" i="2"/>
  <c r="Q4840" i="2" s="1"/>
  <c r="O4841" i="2"/>
  <c r="Q4841" i="2" s="1"/>
  <c r="O4842" i="2"/>
  <c r="Q4842" i="2" s="1"/>
  <c r="O4843" i="2"/>
  <c r="Q4843" i="2" s="1"/>
  <c r="O4844" i="2"/>
  <c r="Q4844" i="2" s="1"/>
  <c r="O4845" i="2"/>
  <c r="Q4845" i="2" s="1"/>
  <c r="O4846" i="2"/>
  <c r="Q4846" i="2" s="1"/>
  <c r="O4847" i="2"/>
  <c r="Q4847" i="2" s="1"/>
  <c r="O4848" i="2"/>
  <c r="Q4848" i="2" s="1"/>
  <c r="O4849" i="2"/>
  <c r="Q4849" i="2" s="1"/>
  <c r="O4850" i="2"/>
  <c r="Q4850" i="2" s="1"/>
  <c r="O4851" i="2"/>
  <c r="Q4851" i="2" s="1"/>
  <c r="O4852" i="2"/>
  <c r="Q4852" i="2" s="1"/>
  <c r="O4853" i="2"/>
  <c r="Q4853" i="2" s="1"/>
  <c r="O4854" i="2"/>
  <c r="Q4854" i="2" s="1"/>
  <c r="O4855" i="2"/>
  <c r="Q4855" i="2" s="1"/>
  <c r="O4856" i="2"/>
  <c r="Q4856" i="2" s="1"/>
  <c r="O4857" i="2"/>
  <c r="Q4857" i="2" s="1"/>
  <c r="O4858" i="2"/>
  <c r="Q4858" i="2" s="1"/>
  <c r="O4859" i="2"/>
  <c r="Q4859" i="2" s="1"/>
  <c r="O4860" i="2"/>
  <c r="Q4860" i="2" s="1"/>
  <c r="O4861" i="2"/>
  <c r="Q4861" i="2" s="1"/>
  <c r="O4862" i="2"/>
  <c r="Q4862" i="2" s="1"/>
  <c r="O4863" i="2"/>
  <c r="Q4863" i="2" s="1"/>
  <c r="O4864" i="2"/>
  <c r="Q4864" i="2" s="1"/>
  <c r="O4865" i="2"/>
  <c r="Q4865" i="2" s="1"/>
  <c r="O4866" i="2"/>
  <c r="Q4866" i="2" s="1"/>
  <c r="O4867" i="2"/>
  <c r="Q4867" i="2" s="1"/>
  <c r="O4868" i="2"/>
  <c r="Q4868" i="2" s="1"/>
  <c r="O4869" i="2"/>
  <c r="Q4869" i="2" s="1"/>
  <c r="O4870" i="2"/>
  <c r="Q4870" i="2" s="1"/>
  <c r="O4871" i="2"/>
  <c r="Q4871" i="2" s="1"/>
  <c r="O4872" i="2"/>
  <c r="Q4872" i="2" s="1"/>
  <c r="O4873" i="2"/>
  <c r="Q4873" i="2" s="1"/>
  <c r="O4874" i="2"/>
  <c r="Q4874" i="2" s="1"/>
  <c r="O4875" i="2"/>
  <c r="Q4875" i="2" s="1"/>
  <c r="O4876" i="2"/>
  <c r="Q4876" i="2" s="1"/>
  <c r="O4877" i="2"/>
  <c r="Q4877" i="2" s="1"/>
  <c r="O4878" i="2"/>
  <c r="Q4878" i="2" s="1"/>
  <c r="O4879" i="2"/>
  <c r="Q4879" i="2" s="1"/>
  <c r="O4880" i="2"/>
  <c r="Q4880" i="2" s="1"/>
  <c r="O4881" i="2"/>
  <c r="Q4881" i="2" s="1"/>
  <c r="O4882" i="2"/>
  <c r="Q4882" i="2" s="1"/>
  <c r="O4883" i="2"/>
  <c r="Q4883" i="2" s="1"/>
  <c r="O4884" i="2"/>
  <c r="Q4884" i="2" s="1"/>
  <c r="O4885" i="2"/>
  <c r="Q4885" i="2" s="1"/>
  <c r="O4886" i="2"/>
  <c r="Q4886" i="2" s="1"/>
  <c r="O4887" i="2"/>
  <c r="Q4887" i="2" s="1"/>
  <c r="O4888" i="2"/>
  <c r="Q4888" i="2" s="1"/>
  <c r="O4889" i="2"/>
  <c r="Q4889" i="2" s="1"/>
  <c r="O4890" i="2"/>
  <c r="Q4890" i="2" s="1"/>
  <c r="O4891" i="2"/>
  <c r="Q4891" i="2" s="1"/>
  <c r="O4892" i="2"/>
  <c r="Q4892" i="2" s="1"/>
  <c r="O4893" i="2"/>
  <c r="Q4893" i="2" s="1"/>
  <c r="O4894" i="2"/>
  <c r="Q4894" i="2" s="1"/>
  <c r="O4895" i="2"/>
  <c r="Q4895" i="2" s="1"/>
  <c r="O4896" i="2"/>
  <c r="Q4896" i="2" s="1"/>
  <c r="O4897" i="2"/>
  <c r="Q4897" i="2" s="1"/>
  <c r="O4898" i="2"/>
  <c r="Q4898" i="2" s="1"/>
  <c r="O4899" i="2"/>
  <c r="Q4899" i="2" s="1"/>
  <c r="O4900" i="2"/>
  <c r="Q4900" i="2" s="1"/>
  <c r="O4901" i="2"/>
  <c r="Q4901" i="2" s="1"/>
  <c r="O4902" i="2"/>
  <c r="Q4902" i="2" s="1"/>
  <c r="O4903" i="2"/>
  <c r="Q4903" i="2" s="1"/>
  <c r="O4904" i="2"/>
  <c r="Q4904" i="2" s="1"/>
  <c r="O4905" i="2"/>
  <c r="Q4905" i="2" s="1"/>
  <c r="O4906" i="2"/>
  <c r="Q4906" i="2" s="1"/>
  <c r="O4907" i="2"/>
  <c r="Q4907" i="2" s="1"/>
  <c r="O4908" i="2"/>
  <c r="Q4908" i="2" s="1"/>
  <c r="O4909" i="2"/>
  <c r="Q4909" i="2" s="1"/>
  <c r="O4910" i="2"/>
  <c r="Q4910" i="2" s="1"/>
  <c r="O4911" i="2"/>
  <c r="Q4911" i="2" s="1"/>
  <c r="O4912" i="2"/>
  <c r="Q4912" i="2" s="1"/>
  <c r="O4913" i="2"/>
  <c r="Q4913" i="2" s="1"/>
  <c r="O4914" i="2"/>
  <c r="Q4914" i="2" s="1"/>
  <c r="O4915" i="2"/>
  <c r="Q4915" i="2" s="1"/>
  <c r="O4916" i="2"/>
  <c r="Q4916" i="2" s="1"/>
  <c r="O4917" i="2"/>
  <c r="Q4917" i="2" s="1"/>
  <c r="O4918" i="2"/>
  <c r="Q4918" i="2" s="1"/>
  <c r="O4919" i="2"/>
  <c r="Q4919" i="2" s="1"/>
  <c r="O4920" i="2"/>
  <c r="Q4920" i="2" s="1"/>
  <c r="O4921" i="2"/>
  <c r="Q4921" i="2" s="1"/>
  <c r="O4922" i="2"/>
  <c r="Q4922" i="2" s="1"/>
  <c r="O4923" i="2"/>
  <c r="Q4923" i="2" s="1"/>
  <c r="O4924" i="2"/>
  <c r="Q4924" i="2" s="1"/>
  <c r="O4925" i="2"/>
  <c r="Q4925" i="2" s="1"/>
  <c r="O4926" i="2"/>
  <c r="Q4926" i="2" s="1"/>
  <c r="O4927" i="2"/>
  <c r="Q4927" i="2" s="1"/>
  <c r="O4928" i="2"/>
  <c r="Q4928" i="2" s="1"/>
  <c r="O4929" i="2"/>
  <c r="Q4929" i="2" s="1"/>
  <c r="O4930" i="2"/>
  <c r="Q4930" i="2" s="1"/>
  <c r="O4931" i="2"/>
  <c r="Q4931" i="2" s="1"/>
  <c r="O4932" i="2"/>
  <c r="Q4932" i="2" s="1"/>
  <c r="O4933" i="2"/>
  <c r="Q4933" i="2" s="1"/>
  <c r="O4934" i="2"/>
  <c r="Q4934" i="2" s="1"/>
  <c r="O4935" i="2"/>
  <c r="Q4935" i="2" s="1"/>
  <c r="O4936" i="2"/>
  <c r="Q4936" i="2" s="1"/>
  <c r="O4937" i="2"/>
  <c r="Q4937" i="2" s="1"/>
  <c r="O4938" i="2"/>
  <c r="Q4938" i="2" s="1"/>
  <c r="O4939" i="2"/>
  <c r="Q4939" i="2" s="1"/>
  <c r="O4940" i="2"/>
  <c r="Q4940" i="2" s="1"/>
  <c r="O4941" i="2"/>
  <c r="Q4941" i="2" s="1"/>
  <c r="O4942" i="2"/>
  <c r="Q4942" i="2" s="1"/>
  <c r="O4943" i="2"/>
  <c r="Q4943" i="2" s="1"/>
  <c r="O4944" i="2"/>
  <c r="Q4944" i="2" s="1"/>
  <c r="O4945" i="2"/>
  <c r="Q4945" i="2" s="1"/>
  <c r="O4946" i="2"/>
  <c r="Q4946" i="2" s="1"/>
  <c r="O4947" i="2"/>
  <c r="Q4947" i="2" s="1"/>
  <c r="O4948" i="2"/>
  <c r="Q4948" i="2" s="1"/>
  <c r="O4949" i="2"/>
  <c r="Q4949" i="2" s="1"/>
  <c r="O4950" i="2"/>
  <c r="Q4950" i="2" s="1"/>
  <c r="O4951" i="2"/>
  <c r="Q4951" i="2" s="1"/>
  <c r="O4952" i="2"/>
  <c r="Q4952" i="2" s="1"/>
  <c r="O4953" i="2"/>
  <c r="Q4953" i="2" s="1"/>
  <c r="O4954" i="2"/>
  <c r="Q4954" i="2" s="1"/>
  <c r="O4955" i="2"/>
  <c r="Q4955" i="2" s="1"/>
  <c r="O4956" i="2"/>
  <c r="Q4956" i="2" s="1"/>
  <c r="O4957" i="2"/>
  <c r="Q4957" i="2" s="1"/>
  <c r="O4958" i="2"/>
  <c r="Q4958" i="2" s="1"/>
  <c r="O4959" i="2"/>
  <c r="Q4959" i="2" s="1"/>
  <c r="O4960" i="2"/>
  <c r="Q4960" i="2" s="1"/>
  <c r="O4961" i="2"/>
  <c r="Q4961" i="2" s="1"/>
  <c r="O4962" i="2"/>
  <c r="Q4962" i="2" s="1"/>
  <c r="O4963" i="2"/>
  <c r="Q4963" i="2" s="1"/>
  <c r="O4964" i="2"/>
  <c r="Q4964" i="2" s="1"/>
  <c r="O4965" i="2"/>
  <c r="Q4965" i="2" s="1"/>
  <c r="O4966" i="2"/>
  <c r="Q4966" i="2" s="1"/>
  <c r="O4967" i="2"/>
  <c r="Q4967" i="2" s="1"/>
  <c r="O4968" i="2"/>
  <c r="Q4968" i="2" s="1"/>
  <c r="O4969" i="2"/>
  <c r="Q4969" i="2" s="1"/>
  <c r="O4970" i="2"/>
  <c r="Q4970" i="2" s="1"/>
  <c r="O4971" i="2"/>
  <c r="Q4971" i="2" s="1"/>
  <c r="O4972" i="2"/>
  <c r="Q4972" i="2" s="1"/>
  <c r="O4973" i="2"/>
  <c r="Q4973" i="2" s="1"/>
  <c r="O4974" i="2"/>
  <c r="Q4974" i="2" s="1"/>
  <c r="O4975" i="2"/>
  <c r="Q4975" i="2" s="1"/>
  <c r="O4976" i="2"/>
  <c r="Q4976" i="2" s="1"/>
  <c r="O4977" i="2"/>
  <c r="Q4977" i="2" s="1"/>
  <c r="O4978" i="2"/>
  <c r="Q4978" i="2" s="1"/>
  <c r="O4979" i="2"/>
  <c r="Q4979" i="2" s="1"/>
  <c r="O4980" i="2"/>
  <c r="Q4980" i="2" s="1"/>
  <c r="O4981" i="2"/>
  <c r="Q4981" i="2" s="1"/>
  <c r="O4982" i="2"/>
  <c r="Q4982" i="2" s="1"/>
  <c r="O4983" i="2"/>
  <c r="Q4983" i="2" s="1"/>
  <c r="O4984" i="2"/>
  <c r="Q4984" i="2" s="1"/>
  <c r="O4985" i="2"/>
  <c r="Q4985" i="2" s="1"/>
  <c r="O4986" i="2"/>
  <c r="Q4986" i="2" s="1"/>
  <c r="O4987" i="2"/>
  <c r="Q4987" i="2" s="1"/>
  <c r="O4988" i="2"/>
  <c r="Q4988" i="2" s="1"/>
  <c r="O4989" i="2"/>
  <c r="Q4989" i="2" s="1"/>
  <c r="O4990" i="2"/>
  <c r="Q4990" i="2" s="1"/>
  <c r="O4991" i="2"/>
  <c r="Q4991" i="2" s="1"/>
  <c r="O4992" i="2"/>
  <c r="Q4992" i="2" s="1"/>
  <c r="O4993" i="2"/>
  <c r="Q4993" i="2" s="1"/>
  <c r="O4994" i="2"/>
  <c r="Q4994" i="2" s="1"/>
  <c r="O4995" i="2"/>
  <c r="Q4995" i="2" s="1"/>
  <c r="O4996" i="2"/>
  <c r="Q4996" i="2" s="1"/>
  <c r="O4997" i="2"/>
  <c r="Q4997" i="2" s="1"/>
  <c r="O4998" i="2"/>
  <c r="Q4998" i="2" s="1"/>
  <c r="O4999" i="2"/>
  <c r="Q4999" i="2" s="1"/>
  <c r="O5000" i="2"/>
  <c r="Q5000" i="2" s="1"/>
  <c r="O5001" i="2"/>
  <c r="Q5001" i="2" s="1"/>
  <c r="O5002" i="2"/>
  <c r="Q5002" i="2" s="1"/>
  <c r="O5003" i="2"/>
  <c r="Q5003" i="2" s="1"/>
  <c r="O5004" i="2"/>
  <c r="Q5004" i="2" s="1"/>
  <c r="O5005" i="2"/>
  <c r="Q5005" i="2" s="1"/>
  <c r="O5006" i="2"/>
  <c r="Q5006" i="2" s="1"/>
  <c r="O5007" i="2"/>
  <c r="Q5007" i="2" s="1"/>
  <c r="O5008" i="2"/>
  <c r="Q5008" i="2" s="1"/>
  <c r="O5009" i="2"/>
  <c r="Q5009" i="2" s="1"/>
  <c r="O5010" i="2"/>
  <c r="Q5010" i="2" s="1"/>
  <c r="O5011" i="2"/>
  <c r="Q5011" i="2" s="1"/>
  <c r="O5012" i="2"/>
  <c r="Q5012" i="2" s="1"/>
  <c r="O5013" i="2"/>
  <c r="Q5013" i="2" s="1"/>
  <c r="O5014" i="2"/>
  <c r="Q5014" i="2" s="1"/>
  <c r="O5015" i="2"/>
  <c r="Q5015" i="2" s="1"/>
  <c r="O5016" i="2"/>
  <c r="Q5016" i="2" s="1"/>
  <c r="O5017" i="2"/>
  <c r="Q5017" i="2" s="1"/>
  <c r="O5018" i="2"/>
  <c r="Q5018" i="2" s="1"/>
  <c r="O5019" i="2"/>
  <c r="Q5019" i="2" s="1"/>
  <c r="O5020" i="2"/>
  <c r="Q5020" i="2" s="1"/>
  <c r="O5021" i="2"/>
  <c r="Q5021" i="2" s="1"/>
  <c r="O5022" i="2"/>
  <c r="Q5022" i="2" s="1"/>
  <c r="O5023" i="2"/>
  <c r="Q5023" i="2" s="1"/>
  <c r="O5024" i="2"/>
  <c r="Q5024" i="2" s="1"/>
  <c r="O5025" i="2"/>
  <c r="Q5025" i="2" s="1"/>
  <c r="O5026" i="2"/>
  <c r="Q5026" i="2" s="1"/>
  <c r="O5027" i="2"/>
  <c r="Q5027" i="2" s="1"/>
  <c r="O5028" i="2"/>
  <c r="Q5028" i="2" s="1"/>
  <c r="O5029" i="2"/>
  <c r="Q5029" i="2" s="1"/>
  <c r="O5030" i="2"/>
  <c r="Q5030" i="2" s="1"/>
  <c r="O5031" i="2"/>
  <c r="Q5031" i="2" s="1"/>
  <c r="O5032" i="2"/>
  <c r="Q5032" i="2" s="1"/>
  <c r="O5033" i="2"/>
  <c r="Q5033" i="2" s="1"/>
  <c r="O5034" i="2"/>
  <c r="Q5034" i="2" s="1"/>
  <c r="O5035" i="2"/>
  <c r="Q5035" i="2" s="1"/>
  <c r="O5036" i="2"/>
  <c r="Q5036" i="2" s="1"/>
  <c r="O5037" i="2"/>
  <c r="Q5037" i="2" s="1"/>
  <c r="O5038" i="2"/>
  <c r="Q5038" i="2" s="1"/>
  <c r="O5039" i="2"/>
  <c r="Q5039" i="2" s="1"/>
  <c r="O5040" i="2"/>
  <c r="Q5040" i="2" s="1"/>
  <c r="O5041" i="2"/>
  <c r="Q5041" i="2" s="1"/>
  <c r="O5042" i="2"/>
  <c r="Q5042" i="2" s="1"/>
  <c r="O5043" i="2"/>
  <c r="Q5043" i="2" s="1"/>
  <c r="O5044" i="2"/>
  <c r="Q5044" i="2" s="1"/>
  <c r="O5045" i="2"/>
  <c r="Q5045" i="2" s="1"/>
  <c r="O5046" i="2"/>
  <c r="Q5046" i="2" s="1"/>
  <c r="O5047" i="2"/>
  <c r="Q5047" i="2" s="1"/>
  <c r="O5048" i="2"/>
  <c r="Q5048" i="2" s="1"/>
  <c r="O5049" i="2"/>
  <c r="Q5049" i="2" s="1"/>
  <c r="O5050" i="2"/>
  <c r="Q5050" i="2" s="1"/>
  <c r="O5051" i="2"/>
  <c r="Q5051" i="2" s="1"/>
  <c r="O5052" i="2"/>
  <c r="Q5052" i="2" s="1"/>
  <c r="O5053" i="2"/>
  <c r="Q5053" i="2" s="1"/>
  <c r="O5054" i="2"/>
  <c r="Q5054" i="2" s="1"/>
  <c r="O5055" i="2"/>
  <c r="Q5055" i="2" s="1"/>
  <c r="O5056" i="2"/>
  <c r="Q5056" i="2" s="1"/>
  <c r="O5057" i="2"/>
  <c r="Q5057" i="2" s="1"/>
  <c r="O5058" i="2"/>
  <c r="Q5058" i="2" s="1"/>
  <c r="O5059" i="2"/>
  <c r="Q5059" i="2" s="1"/>
  <c r="O5060" i="2"/>
  <c r="Q5060" i="2" s="1"/>
  <c r="O5061" i="2"/>
  <c r="Q5061" i="2" s="1"/>
  <c r="O5062" i="2"/>
  <c r="Q5062" i="2" s="1"/>
  <c r="O5063" i="2"/>
  <c r="Q5063" i="2" s="1"/>
  <c r="O5064" i="2"/>
  <c r="Q5064" i="2" s="1"/>
  <c r="O5065" i="2"/>
  <c r="Q5065" i="2" s="1"/>
  <c r="O5066" i="2"/>
  <c r="Q5066" i="2" s="1"/>
  <c r="O5067" i="2"/>
  <c r="Q5067" i="2" s="1"/>
  <c r="O5068" i="2"/>
  <c r="Q5068" i="2" s="1"/>
  <c r="O5069" i="2"/>
  <c r="Q5069" i="2" s="1"/>
  <c r="O5070" i="2"/>
  <c r="Q5070" i="2" s="1"/>
  <c r="O5071" i="2"/>
  <c r="Q5071" i="2" s="1"/>
  <c r="O5072" i="2"/>
  <c r="Q5072" i="2" s="1"/>
  <c r="O5073" i="2"/>
  <c r="Q5073" i="2" s="1"/>
  <c r="O5074" i="2"/>
  <c r="Q5074" i="2" s="1"/>
  <c r="O5075" i="2"/>
  <c r="Q5075" i="2" s="1"/>
  <c r="O5076" i="2"/>
  <c r="Q5076" i="2" s="1"/>
  <c r="O5077" i="2"/>
  <c r="Q5077" i="2" s="1"/>
  <c r="O5078" i="2"/>
  <c r="Q5078" i="2" s="1"/>
  <c r="O5079" i="2"/>
  <c r="Q5079" i="2" s="1"/>
  <c r="O5080" i="2"/>
  <c r="Q5080" i="2" s="1"/>
  <c r="O5081" i="2"/>
  <c r="Q5081" i="2" s="1"/>
  <c r="O5082" i="2"/>
  <c r="Q5082" i="2" s="1"/>
  <c r="O5083" i="2"/>
  <c r="Q5083" i="2" s="1"/>
  <c r="O5084" i="2"/>
  <c r="Q5084" i="2" s="1"/>
  <c r="O5085" i="2"/>
  <c r="Q5085" i="2" s="1"/>
  <c r="O5086" i="2"/>
  <c r="Q5086" i="2" s="1"/>
  <c r="O5087" i="2"/>
  <c r="Q5087" i="2" s="1"/>
  <c r="O5088" i="2"/>
  <c r="Q5088" i="2" s="1"/>
  <c r="O5089" i="2"/>
  <c r="Q5089" i="2" s="1"/>
  <c r="O5090" i="2"/>
  <c r="Q5090" i="2" s="1"/>
  <c r="O5091" i="2"/>
  <c r="Q5091" i="2" s="1"/>
  <c r="O5092" i="2"/>
  <c r="Q5092" i="2" s="1"/>
  <c r="O5093" i="2"/>
  <c r="Q5093" i="2" s="1"/>
  <c r="O5094" i="2"/>
  <c r="Q5094" i="2" s="1"/>
  <c r="O5095" i="2"/>
  <c r="Q5095" i="2" s="1"/>
  <c r="O5096" i="2"/>
  <c r="Q5096" i="2" s="1"/>
  <c r="O5097" i="2"/>
  <c r="Q5097" i="2" s="1"/>
  <c r="O5098" i="2"/>
  <c r="Q5098" i="2" s="1"/>
  <c r="O5099" i="2"/>
  <c r="Q5099" i="2" s="1"/>
  <c r="O5100" i="2"/>
  <c r="Q5100" i="2" s="1"/>
  <c r="O5101" i="2"/>
  <c r="Q5101" i="2" s="1"/>
  <c r="O5102" i="2"/>
  <c r="Q5102" i="2" s="1"/>
  <c r="O5103" i="2"/>
  <c r="Q5103" i="2" s="1"/>
  <c r="O5104" i="2"/>
  <c r="Q5104" i="2" s="1"/>
  <c r="O5105" i="2"/>
  <c r="Q5105" i="2" s="1"/>
  <c r="O5106" i="2"/>
  <c r="Q5106" i="2" s="1"/>
  <c r="O5107" i="2"/>
  <c r="Q5107" i="2" s="1"/>
  <c r="O5108" i="2"/>
  <c r="Q5108" i="2" s="1"/>
  <c r="O5109" i="2"/>
  <c r="Q5109" i="2" s="1"/>
  <c r="O5110" i="2"/>
  <c r="Q5110" i="2" s="1"/>
  <c r="O5111" i="2"/>
  <c r="Q5111" i="2" s="1"/>
  <c r="O5112" i="2"/>
  <c r="Q5112" i="2" s="1"/>
  <c r="O5113" i="2"/>
  <c r="Q5113" i="2" s="1"/>
  <c r="O5114" i="2"/>
  <c r="Q5114" i="2" s="1"/>
  <c r="O5115" i="2"/>
  <c r="Q5115" i="2" s="1"/>
  <c r="O5116" i="2"/>
  <c r="Q5116" i="2" s="1"/>
  <c r="O5117" i="2"/>
  <c r="Q5117" i="2" s="1"/>
  <c r="O5118" i="2"/>
  <c r="Q5118" i="2" s="1"/>
  <c r="O5119" i="2"/>
  <c r="Q5119" i="2" s="1"/>
  <c r="O5120" i="2"/>
  <c r="Q5120" i="2" s="1"/>
  <c r="O5121" i="2"/>
  <c r="Q5121" i="2" s="1"/>
  <c r="O5122" i="2"/>
  <c r="Q5122" i="2" s="1"/>
  <c r="O5123" i="2"/>
  <c r="Q5123" i="2" s="1"/>
  <c r="O5124" i="2"/>
  <c r="Q5124" i="2" s="1"/>
  <c r="O5125" i="2"/>
  <c r="Q5125" i="2" s="1"/>
  <c r="O5126" i="2"/>
  <c r="Q5126" i="2" s="1"/>
  <c r="O5127" i="2"/>
  <c r="Q5127" i="2" s="1"/>
  <c r="O5128" i="2"/>
  <c r="Q5128" i="2" s="1"/>
  <c r="O5129" i="2"/>
  <c r="Q5129" i="2" s="1"/>
  <c r="O5130" i="2"/>
  <c r="Q5130" i="2" s="1"/>
  <c r="O5131" i="2"/>
  <c r="Q5131" i="2" s="1"/>
  <c r="O5132" i="2"/>
  <c r="Q5132" i="2" s="1"/>
  <c r="O5133" i="2"/>
  <c r="Q5133" i="2" s="1"/>
  <c r="O5134" i="2"/>
  <c r="Q5134" i="2" s="1"/>
  <c r="O5135" i="2"/>
  <c r="Q5135" i="2" s="1"/>
  <c r="O5136" i="2"/>
  <c r="Q5136" i="2" s="1"/>
  <c r="O5137" i="2"/>
  <c r="Q5137" i="2" s="1"/>
  <c r="O5138" i="2"/>
  <c r="Q5138" i="2" s="1"/>
  <c r="O5139" i="2"/>
  <c r="Q5139" i="2" s="1"/>
  <c r="O5140" i="2"/>
  <c r="Q5140" i="2" s="1"/>
  <c r="O5141" i="2"/>
  <c r="Q5141" i="2" s="1"/>
  <c r="O5142" i="2"/>
  <c r="Q5142" i="2" s="1"/>
  <c r="O5143" i="2"/>
  <c r="Q5143" i="2" s="1"/>
  <c r="O5144" i="2"/>
  <c r="Q5144" i="2" s="1"/>
  <c r="O5145" i="2"/>
  <c r="Q5145" i="2" s="1"/>
  <c r="O5146" i="2"/>
  <c r="Q5146" i="2" s="1"/>
  <c r="O5147" i="2"/>
  <c r="Q5147" i="2" s="1"/>
  <c r="O5148" i="2"/>
  <c r="Q5148" i="2" s="1"/>
  <c r="O5149" i="2"/>
  <c r="Q5149" i="2" s="1"/>
  <c r="O5150" i="2"/>
  <c r="Q5150" i="2" s="1"/>
  <c r="O5151" i="2"/>
  <c r="Q5151" i="2" s="1"/>
  <c r="O5152" i="2"/>
  <c r="Q5152" i="2" s="1"/>
  <c r="O5153" i="2"/>
  <c r="Q5153" i="2" s="1"/>
  <c r="O5154" i="2"/>
  <c r="Q5154" i="2" s="1"/>
  <c r="O5155" i="2"/>
  <c r="Q5155" i="2" s="1"/>
  <c r="O5156" i="2"/>
  <c r="Q5156" i="2" s="1"/>
  <c r="O5157" i="2"/>
  <c r="Q5157" i="2" s="1"/>
  <c r="O5158" i="2"/>
  <c r="Q5158" i="2" s="1"/>
  <c r="O5159" i="2"/>
  <c r="Q5159" i="2" s="1"/>
  <c r="O5160" i="2"/>
  <c r="Q5160" i="2" s="1"/>
  <c r="O5161" i="2"/>
  <c r="Q5161" i="2" s="1"/>
  <c r="O5162" i="2"/>
  <c r="Q5162" i="2" s="1"/>
  <c r="O5163" i="2"/>
  <c r="Q5163" i="2" s="1"/>
  <c r="O5164" i="2"/>
  <c r="Q5164" i="2" s="1"/>
  <c r="O5165" i="2"/>
  <c r="Q5165" i="2" s="1"/>
  <c r="O5166" i="2"/>
  <c r="Q5166" i="2" s="1"/>
  <c r="O5167" i="2"/>
  <c r="Q5167" i="2" s="1"/>
  <c r="O5168" i="2"/>
  <c r="Q5168" i="2" s="1"/>
  <c r="O5169" i="2"/>
  <c r="Q5169" i="2" s="1"/>
  <c r="O5170" i="2"/>
  <c r="Q5170" i="2" s="1"/>
  <c r="O5171" i="2"/>
  <c r="Q5171" i="2" s="1"/>
  <c r="O5172" i="2"/>
  <c r="Q5172" i="2" s="1"/>
  <c r="O5173" i="2"/>
  <c r="Q5173" i="2" s="1"/>
  <c r="O5174" i="2"/>
  <c r="Q5174" i="2" s="1"/>
  <c r="O5175" i="2"/>
  <c r="Q5175" i="2" s="1"/>
  <c r="O5176" i="2"/>
  <c r="Q5176" i="2" s="1"/>
  <c r="O5177" i="2"/>
  <c r="Q5177" i="2" s="1"/>
  <c r="O5178" i="2"/>
  <c r="Q5178" i="2" s="1"/>
  <c r="O5179" i="2"/>
  <c r="Q5179" i="2" s="1"/>
  <c r="O5180" i="2"/>
  <c r="Q5180" i="2" s="1"/>
  <c r="O5181" i="2"/>
  <c r="Q5181" i="2" s="1"/>
  <c r="O5182" i="2"/>
  <c r="Q5182" i="2" s="1"/>
  <c r="O5183" i="2"/>
  <c r="Q5183" i="2" s="1"/>
  <c r="O5184" i="2"/>
  <c r="Q5184" i="2" s="1"/>
  <c r="O5185" i="2"/>
  <c r="Q5185" i="2" s="1"/>
  <c r="O5186" i="2"/>
  <c r="Q5186" i="2" s="1"/>
  <c r="O5187" i="2"/>
  <c r="Q5187" i="2" s="1"/>
  <c r="O5188" i="2"/>
  <c r="Q5188" i="2" s="1"/>
  <c r="O5189" i="2"/>
  <c r="Q5189" i="2" s="1"/>
  <c r="O5190" i="2"/>
  <c r="Q5190" i="2" s="1"/>
  <c r="O5191" i="2"/>
  <c r="Q5191" i="2" s="1"/>
  <c r="O5192" i="2"/>
  <c r="Q5192" i="2" s="1"/>
  <c r="O5193" i="2"/>
  <c r="Q5193" i="2" s="1"/>
  <c r="O5194" i="2"/>
  <c r="Q5194" i="2" s="1"/>
  <c r="O5195" i="2"/>
  <c r="Q5195" i="2" s="1"/>
  <c r="O5196" i="2"/>
  <c r="Q5196" i="2" s="1"/>
  <c r="O5197" i="2"/>
  <c r="Q5197" i="2" s="1"/>
  <c r="O5198" i="2"/>
  <c r="Q5198" i="2" s="1"/>
  <c r="O5199" i="2"/>
  <c r="Q5199" i="2" s="1"/>
  <c r="O5200" i="2"/>
  <c r="Q5200" i="2" s="1"/>
  <c r="O5201" i="2"/>
  <c r="Q5201" i="2" s="1"/>
  <c r="O5202" i="2"/>
  <c r="Q5202" i="2" s="1"/>
  <c r="O5203" i="2"/>
  <c r="Q5203" i="2" s="1"/>
  <c r="O5204" i="2"/>
  <c r="Q5204" i="2" s="1"/>
  <c r="O5205" i="2"/>
  <c r="Q5205" i="2" s="1"/>
  <c r="O5206" i="2"/>
  <c r="Q5206" i="2" s="1"/>
  <c r="O5207" i="2"/>
  <c r="Q5207" i="2" s="1"/>
  <c r="O5208" i="2"/>
  <c r="Q5208" i="2" s="1"/>
  <c r="O5209" i="2"/>
  <c r="Q5209" i="2" s="1"/>
  <c r="O5210" i="2"/>
  <c r="Q5210" i="2" s="1"/>
  <c r="O5211" i="2"/>
  <c r="Q5211" i="2" s="1"/>
  <c r="O5212" i="2"/>
  <c r="Q5212" i="2" s="1"/>
  <c r="O5213" i="2"/>
  <c r="Q5213" i="2" s="1"/>
  <c r="O5214" i="2"/>
  <c r="Q5214" i="2" s="1"/>
  <c r="O5215" i="2"/>
  <c r="Q5215" i="2" s="1"/>
  <c r="O5216" i="2"/>
  <c r="Q5216" i="2" s="1"/>
  <c r="O5217" i="2"/>
  <c r="Q5217" i="2" s="1"/>
  <c r="O5218" i="2"/>
  <c r="Q5218" i="2" s="1"/>
  <c r="O5219" i="2"/>
  <c r="Q5219" i="2" s="1"/>
  <c r="O5220" i="2"/>
  <c r="Q5220" i="2" s="1"/>
  <c r="O5221" i="2"/>
  <c r="Q5221" i="2" s="1"/>
  <c r="O5222" i="2"/>
  <c r="Q5222" i="2" s="1"/>
  <c r="O5223" i="2"/>
  <c r="Q5223" i="2" s="1"/>
  <c r="O5224" i="2"/>
  <c r="Q5224" i="2" s="1"/>
  <c r="O5225" i="2"/>
  <c r="Q5225" i="2" s="1"/>
  <c r="O5226" i="2"/>
  <c r="Q5226" i="2" s="1"/>
  <c r="O5227" i="2"/>
  <c r="Q5227" i="2" s="1"/>
  <c r="O5228" i="2"/>
  <c r="Q5228" i="2" s="1"/>
  <c r="O5229" i="2"/>
  <c r="Q5229" i="2" s="1"/>
  <c r="O5230" i="2"/>
  <c r="Q5230" i="2" s="1"/>
  <c r="O5231" i="2"/>
  <c r="Q5231" i="2" s="1"/>
  <c r="O5232" i="2"/>
  <c r="Q5232" i="2" s="1"/>
  <c r="O5233" i="2"/>
  <c r="Q5233" i="2" s="1"/>
  <c r="O5234" i="2"/>
  <c r="Q5234" i="2" s="1"/>
  <c r="O5235" i="2"/>
  <c r="Q5235" i="2" s="1"/>
  <c r="O5236" i="2"/>
  <c r="Q5236" i="2" s="1"/>
  <c r="O5237" i="2"/>
  <c r="Q5237" i="2" s="1"/>
  <c r="O5238" i="2"/>
  <c r="Q5238" i="2" s="1"/>
  <c r="O5239" i="2"/>
  <c r="Q5239" i="2" s="1"/>
  <c r="O5240" i="2"/>
  <c r="Q5240" i="2" s="1"/>
  <c r="O5241" i="2"/>
  <c r="Q5241" i="2" s="1"/>
  <c r="O5242" i="2"/>
  <c r="Q5242" i="2" s="1"/>
  <c r="O5243" i="2"/>
  <c r="Q5243" i="2" s="1"/>
  <c r="O5244" i="2"/>
  <c r="Q5244" i="2" s="1"/>
  <c r="O5245" i="2"/>
  <c r="Q5245" i="2" s="1"/>
  <c r="O5246" i="2"/>
  <c r="Q5246" i="2" s="1"/>
  <c r="O5247" i="2"/>
  <c r="Q5247" i="2" s="1"/>
  <c r="O5248" i="2"/>
  <c r="Q5248" i="2" s="1"/>
  <c r="O5249" i="2"/>
  <c r="Q5249" i="2" s="1"/>
  <c r="O5250" i="2"/>
  <c r="Q5250" i="2" s="1"/>
  <c r="O5251" i="2"/>
  <c r="Q5251" i="2" s="1"/>
  <c r="O5252" i="2"/>
  <c r="Q5252" i="2" s="1"/>
  <c r="O5253" i="2"/>
  <c r="Q5253" i="2" s="1"/>
  <c r="O5254" i="2"/>
  <c r="Q5254" i="2" s="1"/>
  <c r="O5255" i="2"/>
  <c r="Q5255" i="2" s="1"/>
  <c r="O5256" i="2"/>
  <c r="Q5256" i="2" s="1"/>
  <c r="O5257" i="2"/>
  <c r="Q5257" i="2" s="1"/>
  <c r="O5258" i="2"/>
  <c r="Q5258" i="2" s="1"/>
  <c r="O5259" i="2"/>
  <c r="Q5259" i="2" s="1"/>
  <c r="O5260" i="2"/>
  <c r="Q5260" i="2" s="1"/>
  <c r="O5261" i="2"/>
  <c r="Q5261" i="2" s="1"/>
  <c r="O5262" i="2"/>
  <c r="Q5262" i="2" s="1"/>
  <c r="O5263" i="2"/>
  <c r="Q5263" i="2" s="1"/>
  <c r="O5264" i="2"/>
  <c r="Q5264" i="2" s="1"/>
  <c r="O5265" i="2"/>
  <c r="Q5265" i="2" s="1"/>
  <c r="O5266" i="2"/>
  <c r="Q5266" i="2" s="1"/>
  <c r="O5267" i="2"/>
  <c r="Q5267" i="2" s="1"/>
  <c r="O5268" i="2"/>
  <c r="Q5268" i="2" s="1"/>
  <c r="O5269" i="2"/>
  <c r="Q5269" i="2" s="1"/>
  <c r="O5270" i="2"/>
  <c r="Q5270" i="2" s="1"/>
  <c r="O5271" i="2"/>
  <c r="Q5271" i="2" s="1"/>
  <c r="O5272" i="2"/>
  <c r="Q5272" i="2" s="1"/>
  <c r="O5273" i="2"/>
  <c r="Q5273" i="2" s="1"/>
  <c r="O5274" i="2"/>
  <c r="Q5274" i="2" s="1"/>
  <c r="O5275" i="2"/>
  <c r="Q5275" i="2" s="1"/>
  <c r="O5276" i="2"/>
  <c r="Q5276" i="2" s="1"/>
  <c r="O5277" i="2"/>
  <c r="Q5277" i="2" s="1"/>
  <c r="O5278" i="2"/>
  <c r="Q5278" i="2" s="1"/>
  <c r="O5279" i="2"/>
  <c r="Q5279" i="2" s="1"/>
  <c r="O5280" i="2"/>
  <c r="Q5280" i="2" s="1"/>
  <c r="O5281" i="2"/>
  <c r="Q5281" i="2" s="1"/>
  <c r="O5282" i="2"/>
  <c r="Q5282" i="2" s="1"/>
  <c r="O5283" i="2"/>
  <c r="Q5283" i="2" s="1"/>
  <c r="O5284" i="2"/>
  <c r="Q5284" i="2" s="1"/>
  <c r="O5285" i="2"/>
  <c r="Q5285" i="2" s="1"/>
  <c r="O5286" i="2"/>
  <c r="Q5286" i="2" s="1"/>
  <c r="O5287" i="2"/>
  <c r="Q5287" i="2" s="1"/>
  <c r="O5288" i="2"/>
  <c r="Q5288" i="2" s="1"/>
  <c r="O5289" i="2"/>
  <c r="Q5289" i="2" s="1"/>
  <c r="O5290" i="2"/>
  <c r="Q5290" i="2" s="1"/>
  <c r="O5291" i="2"/>
  <c r="Q5291" i="2" s="1"/>
  <c r="O5292" i="2"/>
  <c r="Q5292" i="2" s="1"/>
  <c r="O5293" i="2"/>
  <c r="Q5293" i="2" s="1"/>
  <c r="O5294" i="2"/>
  <c r="Q5294" i="2" s="1"/>
  <c r="O5295" i="2"/>
  <c r="Q5295" i="2" s="1"/>
  <c r="O5296" i="2"/>
  <c r="Q5296" i="2" s="1"/>
  <c r="O5297" i="2"/>
  <c r="Q5297" i="2" s="1"/>
  <c r="O5298" i="2"/>
  <c r="Q5298" i="2" s="1"/>
  <c r="O5299" i="2"/>
  <c r="Q5299" i="2" s="1"/>
  <c r="O5300" i="2"/>
  <c r="Q5300" i="2" s="1"/>
  <c r="O5301" i="2"/>
  <c r="Q5301" i="2" s="1"/>
  <c r="O5302" i="2"/>
  <c r="Q5302" i="2" s="1"/>
  <c r="O5303" i="2"/>
  <c r="Q5303" i="2" s="1"/>
  <c r="O5304" i="2"/>
  <c r="Q5304" i="2" s="1"/>
  <c r="O5305" i="2"/>
  <c r="Q5305" i="2" s="1"/>
  <c r="O5306" i="2"/>
  <c r="Q5306" i="2" s="1"/>
  <c r="O5307" i="2"/>
  <c r="Q5307" i="2" s="1"/>
  <c r="O5308" i="2"/>
  <c r="Q5308" i="2" s="1"/>
  <c r="O5309" i="2"/>
  <c r="Q5309" i="2" s="1"/>
  <c r="O5310" i="2"/>
  <c r="Q5310" i="2" s="1"/>
  <c r="O5311" i="2"/>
  <c r="Q5311" i="2" s="1"/>
  <c r="O5312" i="2"/>
  <c r="Q5312" i="2" s="1"/>
  <c r="O5313" i="2"/>
  <c r="Q5313" i="2" s="1"/>
  <c r="O5314" i="2"/>
  <c r="Q5314" i="2" s="1"/>
  <c r="O5315" i="2"/>
  <c r="Q5315" i="2" s="1"/>
  <c r="O5316" i="2"/>
  <c r="Q5316" i="2" s="1"/>
  <c r="O5317" i="2"/>
  <c r="Q5317" i="2" s="1"/>
  <c r="O5318" i="2"/>
  <c r="Q5318" i="2" s="1"/>
  <c r="O5319" i="2"/>
  <c r="Q5319" i="2" s="1"/>
  <c r="O5320" i="2"/>
  <c r="Q5320" i="2" s="1"/>
  <c r="O5321" i="2"/>
  <c r="Q5321" i="2" s="1"/>
  <c r="O5322" i="2"/>
  <c r="Q5322" i="2" s="1"/>
  <c r="O5323" i="2"/>
  <c r="Q5323" i="2" s="1"/>
  <c r="O5324" i="2"/>
  <c r="Q5324" i="2" s="1"/>
  <c r="O5325" i="2"/>
  <c r="Q5325" i="2" s="1"/>
  <c r="O5326" i="2"/>
  <c r="Q5326" i="2" s="1"/>
  <c r="O5327" i="2"/>
  <c r="Q5327" i="2" s="1"/>
  <c r="O5328" i="2"/>
  <c r="Q5328" i="2" s="1"/>
  <c r="O5329" i="2"/>
  <c r="Q5329" i="2" s="1"/>
  <c r="O5330" i="2"/>
  <c r="Q5330" i="2" s="1"/>
  <c r="O5331" i="2"/>
  <c r="Q5331" i="2" s="1"/>
  <c r="O5332" i="2"/>
  <c r="Q5332" i="2" s="1"/>
  <c r="O5333" i="2"/>
  <c r="Q5333" i="2" s="1"/>
  <c r="O5334" i="2"/>
  <c r="Q5334" i="2" s="1"/>
  <c r="O5335" i="2"/>
  <c r="Q5335" i="2" s="1"/>
  <c r="O5336" i="2"/>
  <c r="Q5336" i="2" s="1"/>
  <c r="O5337" i="2"/>
  <c r="Q5337" i="2" s="1"/>
  <c r="O5338" i="2"/>
  <c r="Q5338" i="2" s="1"/>
  <c r="O5339" i="2"/>
  <c r="Q5339" i="2" s="1"/>
  <c r="O5340" i="2"/>
  <c r="Q5340" i="2" s="1"/>
  <c r="O5341" i="2"/>
  <c r="Q5341" i="2" s="1"/>
  <c r="O5342" i="2"/>
  <c r="Q5342" i="2" s="1"/>
  <c r="O5343" i="2"/>
  <c r="Q5343" i="2" s="1"/>
  <c r="O5344" i="2"/>
  <c r="Q5344" i="2" s="1"/>
  <c r="O5345" i="2"/>
  <c r="Q5345" i="2" s="1"/>
  <c r="O5346" i="2"/>
  <c r="Q5346" i="2" s="1"/>
  <c r="O5347" i="2"/>
  <c r="Q5347" i="2" s="1"/>
  <c r="O5348" i="2"/>
  <c r="Q5348" i="2" s="1"/>
  <c r="O5349" i="2"/>
  <c r="Q5349" i="2" s="1"/>
  <c r="O5350" i="2"/>
  <c r="Q5350" i="2" s="1"/>
  <c r="O5351" i="2"/>
  <c r="Q5351" i="2" s="1"/>
  <c r="O5352" i="2"/>
  <c r="Q5352" i="2" s="1"/>
  <c r="O5353" i="2"/>
  <c r="Q5353" i="2" s="1"/>
  <c r="O5354" i="2"/>
  <c r="Q5354" i="2" s="1"/>
  <c r="O5355" i="2"/>
  <c r="Q5355" i="2" s="1"/>
  <c r="O5356" i="2"/>
  <c r="Q5356" i="2" s="1"/>
  <c r="O5357" i="2"/>
  <c r="Q5357" i="2" s="1"/>
  <c r="O5358" i="2"/>
  <c r="Q5358" i="2" s="1"/>
  <c r="O5359" i="2"/>
  <c r="Q5359" i="2" s="1"/>
  <c r="O5360" i="2"/>
  <c r="Q5360" i="2" s="1"/>
  <c r="O5361" i="2"/>
  <c r="Q5361" i="2" s="1"/>
  <c r="O5362" i="2"/>
  <c r="Q5362" i="2" s="1"/>
  <c r="O5363" i="2"/>
  <c r="Q5363" i="2" s="1"/>
  <c r="O5364" i="2"/>
  <c r="Q5364" i="2" s="1"/>
  <c r="O5365" i="2"/>
  <c r="Q5365" i="2" s="1"/>
  <c r="O5366" i="2"/>
  <c r="Q5366" i="2" s="1"/>
  <c r="O5367" i="2"/>
  <c r="Q5367" i="2" s="1"/>
  <c r="O5368" i="2"/>
  <c r="Q5368" i="2" s="1"/>
  <c r="O5369" i="2"/>
  <c r="Q5369" i="2" s="1"/>
  <c r="O5370" i="2"/>
  <c r="Q5370" i="2" s="1"/>
  <c r="O5371" i="2"/>
  <c r="Q5371" i="2" s="1"/>
  <c r="O5372" i="2"/>
  <c r="Q5372" i="2" s="1"/>
  <c r="O5373" i="2"/>
  <c r="Q5373" i="2" s="1"/>
  <c r="O5374" i="2"/>
  <c r="Q5374" i="2" s="1"/>
  <c r="O5375" i="2"/>
  <c r="Q5375" i="2" s="1"/>
  <c r="O5376" i="2"/>
  <c r="Q5376" i="2" s="1"/>
  <c r="O5377" i="2"/>
  <c r="Q5377" i="2" s="1"/>
  <c r="O5378" i="2"/>
  <c r="Q5378" i="2" s="1"/>
  <c r="O5379" i="2"/>
  <c r="Q5379" i="2" s="1"/>
  <c r="O5380" i="2"/>
  <c r="Q5380" i="2" s="1"/>
  <c r="O5381" i="2"/>
  <c r="Q5381" i="2" s="1"/>
  <c r="O5382" i="2"/>
  <c r="Q5382" i="2" s="1"/>
  <c r="O5383" i="2"/>
  <c r="Q5383" i="2" s="1"/>
  <c r="O5384" i="2"/>
  <c r="Q5384" i="2" s="1"/>
  <c r="O5385" i="2"/>
  <c r="Q5385" i="2" s="1"/>
  <c r="O5386" i="2"/>
  <c r="Q5386" i="2" s="1"/>
  <c r="O5387" i="2"/>
  <c r="Q5387" i="2" s="1"/>
  <c r="O5388" i="2"/>
  <c r="Q5388" i="2" s="1"/>
  <c r="O5389" i="2"/>
  <c r="Q5389" i="2" s="1"/>
  <c r="O5390" i="2"/>
  <c r="Q5390" i="2" s="1"/>
  <c r="O5391" i="2"/>
  <c r="Q5391" i="2" s="1"/>
  <c r="O5392" i="2"/>
  <c r="Q5392" i="2" s="1"/>
  <c r="O5393" i="2"/>
  <c r="Q5393" i="2" s="1"/>
  <c r="O5394" i="2"/>
  <c r="Q5394" i="2" s="1"/>
  <c r="O5395" i="2"/>
  <c r="Q5395" i="2" s="1"/>
  <c r="O5396" i="2"/>
  <c r="Q5396" i="2" s="1"/>
  <c r="O5397" i="2"/>
  <c r="Q5397" i="2" s="1"/>
  <c r="O5398" i="2"/>
  <c r="Q5398" i="2" s="1"/>
  <c r="O5399" i="2"/>
  <c r="Q5399" i="2" s="1"/>
  <c r="O5400" i="2"/>
  <c r="Q5400" i="2" s="1"/>
  <c r="O5401" i="2"/>
  <c r="Q5401" i="2" s="1"/>
  <c r="O5402" i="2"/>
  <c r="Q5402" i="2" s="1"/>
  <c r="O5403" i="2"/>
  <c r="Q5403" i="2" s="1"/>
  <c r="O5404" i="2"/>
  <c r="Q5404" i="2" s="1"/>
  <c r="O5405" i="2"/>
  <c r="Q5405" i="2" s="1"/>
  <c r="O5406" i="2"/>
  <c r="Q5406" i="2" s="1"/>
  <c r="O5407" i="2"/>
  <c r="Q5407" i="2" s="1"/>
  <c r="O5408" i="2"/>
  <c r="Q5408" i="2" s="1"/>
  <c r="O5409" i="2"/>
  <c r="Q5409" i="2" s="1"/>
  <c r="O5410" i="2"/>
  <c r="Q5410" i="2" s="1"/>
  <c r="O5411" i="2"/>
  <c r="Q5411" i="2" s="1"/>
  <c r="O5412" i="2"/>
  <c r="Q5412" i="2" s="1"/>
  <c r="O5413" i="2"/>
  <c r="Q5413" i="2" s="1"/>
  <c r="O5414" i="2"/>
  <c r="Q5414" i="2" s="1"/>
  <c r="O5415" i="2"/>
  <c r="Q5415" i="2" s="1"/>
  <c r="O5416" i="2"/>
  <c r="Q5416" i="2" s="1"/>
  <c r="O5417" i="2"/>
  <c r="Q5417" i="2" s="1"/>
  <c r="O5418" i="2"/>
  <c r="Q5418" i="2" s="1"/>
  <c r="O5419" i="2"/>
  <c r="Q5419" i="2" s="1"/>
  <c r="O5420" i="2"/>
  <c r="Q5420" i="2" s="1"/>
  <c r="O5421" i="2"/>
  <c r="Q5421" i="2" s="1"/>
  <c r="O5422" i="2"/>
  <c r="Q5422" i="2" s="1"/>
  <c r="O5423" i="2"/>
  <c r="Q5423" i="2" s="1"/>
  <c r="O5424" i="2"/>
  <c r="Q5424" i="2" s="1"/>
  <c r="O5425" i="2"/>
  <c r="Q5425" i="2" s="1"/>
  <c r="O5426" i="2"/>
  <c r="Q5426" i="2" s="1"/>
  <c r="O5427" i="2"/>
  <c r="Q5427" i="2" s="1"/>
  <c r="O5428" i="2"/>
  <c r="Q5428" i="2" s="1"/>
  <c r="O5429" i="2"/>
  <c r="Q5429" i="2" s="1"/>
  <c r="O5430" i="2"/>
  <c r="Q5430" i="2" s="1"/>
  <c r="O5431" i="2"/>
  <c r="Q5431" i="2" s="1"/>
  <c r="O5432" i="2"/>
  <c r="Q5432" i="2" s="1"/>
  <c r="O5433" i="2"/>
  <c r="Q5433" i="2" s="1"/>
  <c r="O5434" i="2"/>
  <c r="Q5434" i="2" s="1"/>
  <c r="O5435" i="2"/>
  <c r="Q5435" i="2" s="1"/>
  <c r="O5436" i="2"/>
  <c r="Q5436" i="2" s="1"/>
  <c r="O5437" i="2"/>
  <c r="Q5437" i="2" s="1"/>
  <c r="O5438" i="2"/>
  <c r="Q5438" i="2" s="1"/>
  <c r="O5439" i="2"/>
  <c r="Q5439" i="2" s="1"/>
  <c r="O5440" i="2"/>
  <c r="Q5440" i="2" s="1"/>
  <c r="O5441" i="2"/>
  <c r="Q5441" i="2" s="1"/>
  <c r="O5442" i="2"/>
  <c r="Q5442" i="2" s="1"/>
  <c r="O5443" i="2"/>
  <c r="Q5443" i="2" s="1"/>
  <c r="O5444" i="2"/>
  <c r="Q5444" i="2" s="1"/>
  <c r="O5445" i="2"/>
  <c r="Q5445" i="2" s="1"/>
  <c r="O5446" i="2"/>
  <c r="Q5446" i="2" s="1"/>
  <c r="O5447" i="2"/>
  <c r="Q5447" i="2" s="1"/>
  <c r="O5448" i="2"/>
  <c r="Q5448" i="2" s="1"/>
  <c r="O5449" i="2"/>
  <c r="Q5449" i="2" s="1"/>
  <c r="O5450" i="2"/>
  <c r="Q5450" i="2" s="1"/>
  <c r="O5451" i="2"/>
  <c r="Q5451" i="2" s="1"/>
  <c r="O5452" i="2"/>
  <c r="Q5452" i="2" s="1"/>
  <c r="O5453" i="2"/>
  <c r="Q5453" i="2" s="1"/>
  <c r="O5454" i="2"/>
  <c r="Q5454" i="2" s="1"/>
  <c r="O5455" i="2"/>
  <c r="Q5455" i="2" s="1"/>
  <c r="O5456" i="2"/>
  <c r="Q5456" i="2" s="1"/>
  <c r="O5457" i="2"/>
  <c r="Q5457" i="2" s="1"/>
  <c r="O5458" i="2"/>
  <c r="Q5458" i="2" s="1"/>
  <c r="O5459" i="2"/>
  <c r="Q5459" i="2" s="1"/>
  <c r="O5460" i="2"/>
  <c r="Q5460" i="2" s="1"/>
  <c r="O5461" i="2"/>
  <c r="Q5461" i="2" s="1"/>
  <c r="O5462" i="2"/>
  <c r="Q5462" i="2" s="1"/>
  <c r="O5463" i="2"/>
  <c r="Q5463" i="2" s="1"/>
  <c r="O5464" i="2"/>
  <c r="Q5464" i="2" s="1"/>
  <c r="O5465" i="2"/>
  <c r="Q5465" i="2" s="1"/>
  <c r="O5466" i="2"/>
  <c r="Q5466" i="2" s="1"/>
  <c r="O5467" i="2"/>
  <c r="Q5467" i="2" s="1"/>
  <c r="O5468" i="2"/>
  <c r="Q5468" i="2" s="1"/>
  <c r="O5469" i="2"/>
  <c r="Q5469" i="2" s="1"/>
  <c r="O5470" i="2"/>
  <c r="Q5470" i="2" s="1"/>
  <c r="O5471" i="2"/>
  <c r="Q5471" i="2" s="1"/>
  <c r="O5472" i="2"/>
  <c r="Q5472" i="2" s="1"/>
  <c r="O5473" i="2"/>
  <c r="Q5473" i="2" s="1"/>
  <c r="O5474" i="2"/>
  <c r="Q5474" i="2" s="1"/>
  <c r="O5475" i="2"/>
  <c r="Q5475" i="2" s="1"/>
  <c r="O5476" i="2"/>
  <c r="Q5476" i="2" s="1"/>
  <c r="O5477" i="2"/>
  <c r="Q5477" i="2" s="1"/>
  <c r="O5478" i="2"/>
  <c r="Q5478" i="2" s="1"/>
  <c r="O5479" i="2"/>
  <c r="Q5479" i="2" s="1"/>
  <c r="O5480" i="2"/>
  <c r="Q5480" i="2" s="1"/>
  <c r="O5481" i="2"/>
  <c r="Q5481" i="2" s="1"/>
  <c r="O5482" i="2"/>
  <c r="Q5482" i="2" s="1"/>
  <c r="O5483" i="2"/>
  <c r="Q5483" i="2" s="1"/>
  <c r="O5484" i="2"/>
  <c r="Q5484" i="2" s="1"/>
  <c r="O5485" i="2"/>
  <c r="Q5485" i="2" s="1"/>
  <c r="O5486" i="2"/>
  <c r="Q5486" i="2" s="1"/>
  <c r="O5487" i="2"/>
  <c r="Q5487" i="2" s="1"/>
  <c r="O5488" i="2"/>
  <c r="Q5488" i="2" s="1"/>
  <c r="O5489" i="2"/>
  <c r="Q5489" i="2" s="1"/>
  <c r="O5490" i="2"/>
  <c r="Q5490" i="2" s="1"/>
  <c r="O5491" i="2"/>
  <c r="Q5491" i="2" s="1"/>
  <c r="O5492" i="2"/>
  <c r="Q5492" i="2" s="1"/>
  <c r="O5493" i="2"/>
  <c r="Q5493" i="2" s="1"/>
  <c r="O5494" i="2"/>
  <c r="Q5494" i="2" s="1"/>
  <c r="O5495" i="2"/>
  <c r="Q5495" i="2" s="1"/>
  <c r="O5496" i="2"/>
  <c r="Q5496" i="2" s="1"/>
  <c r="O5497" i="2"/>
  <c r="Q5497" i="2" s="1"/>
  <c r="O5498" i="2"/>
  <c r="Q5498" i="2" s="1"/>
  <c r="O5499" i="2"/>
  <c r="Q5499" i="2" s="1"/>
  <c r="O5500" i="2"/>
  <c r="Q5500" i="2" s="1"/>
  <c r="O5501" i="2"/>
  <c r="Q5501" i="2" s="1"/>
  <c r="O5502" i="2"/>
  <c r="Q5502" i="2" s="1"/>
  <c r="O5503" i="2"/>
  <c r="Q5503" i="2" s="1"/>
  <c r="O5504" i="2"/>
  <c r="Q5504" i="2" s="1"/>
  <c r="O5505" i="2"/>
  <c r="Q5505" i="2" s="1"/>
  <c r="O5506" i="2"/>
  <c r="Q5506" i="2" s="1"/>
  <c r="O5507" i="2"/>
  <c r="Q5507" i="2" s="1"/>
  <c r="O5508" i="2"/>
  <c r="Q5508" i="2" s="1"/>
  <c r="O5509" i="2"/>
  <c r="Q5509" i="2" s="1"/>
  <c r="O5510" i="2"/>
  <c r="Q5510" i="2" s="1"/>
  <c r="O5511" i="2"/>
  <c r="Q5511" i="2" s="1"/>
  <c r="O5512" i="2"/>
  <c r="Q5512" i="2" s="1"/>
  <c r="O5513" i="2"/>
  <c r="Q5513" i="2" s="1"/>
  <c r="O5514" i="2"/>
  <c r="Q5514" i="2" s="1"/>
  <c r="O5515" i="2"/>
  <c r="Q5515" i="2" s="1"/>
  <c r="O5516" i="2"/>
  <c r="Q5516" i="2" s="1"/>
  <c r="O5517" i="2"/>
  <c r="Q5517" i="2" s="1"/>
  <c r="O5518" i="2"/>
  <c r="Q5518" i="2" s="1"/>
  <c r="O5519" i="2"/>
  <c r="Q5519" i="2" s="1"/>
  <c r="O5520" i="2"/>
  <c r="Q5520" i="2" s="1"/>
  <c r="O5521" i="2"/>
  <c r="Q5521" i="2" s="1"/>
  <c r="O5522" i="2"/>
  <c r="Q5522" i="2" s="1"/>
  <c r="O5523" i="2"/>
  <c r="Q5523" i="2" s="1"/>
  <c r="O5524" i="2"/>
  <c r="Q5524" i="2" s="1"/>
  <c r="O5525" i="2"/>
  <c r="Q5525" i="2" s="1"/>
  <c r="O5526" i="2"/>
  <c r="Q5526" i="2" s="1"/>
  <c r="O5527" i="2"/>
  <c r="Q5527" i="2" s="1"/>
  <c r="O5528" i="2"/>
  <c r="Q5528" i="2" s="1"/>
  <c r="O5529" i="2"/>
  <c r="Q5529" i="2" s="1"/>
  <c r="O5530" i="2"/>
  <c r="Q5530" i="2" s="1"/>
  <c r="O5531" i="2"/>
  <c r="Q5531" i="2" s="1"/>
  <c r="O5532" i="2"/>
  <c r="Q5532" i="2" s="1"/>
  <c r="O5533" i="2"/>
  <c r="Q5533" i="2" s="1"/>
  <c r="O5534" i="2"/>
  <c r="Q5534" i="2" s="1"/>
  <c r="O5535" i="2"/>
  <c r="Q5535" i="2" s="1"/>
  <c r="O5536" i="2"/>
  <c r="Q5536" i="2" s="1"/>
  <c r="O5537" i="2"/>
  <c r="Q5537" i="2" s="1"/>
  <c r="O5538" i="2"/>
  <c r="Q5538" i="2" s="1"/>
  <c r="O5539" i="2"/>
  <c r="Q5539" i="2" s="1"/>
  <c r="O5540" i="2"/>
  <c r="Q5540" i="2" s="1"/>
  <c r="O5541" i="2"/>
  <c r="Q5541" i="2" s="1"/>
  <c r="O5542" i="2"/>
  <c r="Q5542" i="2" s="1"/>
  <c r="O5543" i="2"/>
  <c r="Q5543" i="2" s="1"/>
  <c r="O5544" i="2"/>
  <c r="Q5544" i="2" s="1"/>
  <c r="O5545" i="2"/>
  <c r="Q5545" i="2" s="1"/>
  <c r="O5546" i="2"/>
  <c r="Q5546" i="2" s="1"/>
  <c r="O5547" i="2"/>
  <c r="Q5547" i="2" s="1"/>
  <c r="O5548" i="2"/>
  <c r="Q5548" i="2" s="1"/>
  <c r="O5549" i="2"/>
  <c r="Q5549" i="2" s="1"/>
  <c r="O5550" i="2"/>
  <c r="Q5550" i="2" s="1"/>
  <c r="O5551" i="2"/>
  <c r="Q5551" i="2" s="1"/>
  <c r="O5552" i="2"/>
  <c r="Q5552" i="2" s="1"/>
  <c r="O5553" i="2"/>
  <c r="Q5553" i="2" s="1"/>
  <c r="O5554" i="2"/>
  <c r="Q5554" i="2" s="1"/>
  <c r="O5555" i="2"/>
  <c r="Q5555" i="2" s="1"/>
  <c r="O5556" i="2"/>
  <c r="Q5556" i="2" s="1"/>
  <c r="O5557" i="2"/>
  <c r="Q5557" i="2" s="1"/>
  <c r="O5558" i="2"/>
  <c r="Q5558" i="2" s="1"/>
  <c r="O5559" i="2"/>
  <c r="Q5559" i="2" s="1"/>
  <c r="O5560" i="2"/>
  <c r="Q5560" i="2" s="1"/>
  <c r="O5561" i="2"/>
  <c r="Q5561" i="2" s="1"/>
  <c r="O5562" i="2"/>
  <c r="Q5562" i="2" s="1"/>
  <c r="O5563" i="2"/>
  <c r="Q5563" i="2" s="1"/>
  <c r="O5564" i="2"/>
  <c r="Q5564" i="2" s="1"/>
  <c r="O5565" i="2"/>
  <c r="Q5565" i="2" s="1"/>
  <c r="O5566" i="2"/>
  <c r="Q5566" i="2" s="1"/>
  <c r="O5567" i="2"/>
  <c r="Q5567" i="2" s="1"/>
  <c r="O5568" i="2"/>
  <c r="Q5568" i="2" s="1"/>
  <c r="O5569" i="2"/>
  <c r="Q5569" i="2" s="1"/>
  <c r="O5570" i="2"/>
  <c r="Q5570" i="2" s="1"/>
  <c r="O5571" i="2"/>
  <c r="Q5571" i="2" s="1"/>
  <c r="O5572" i="2"/>
  <c r="Q5572" i="2" s="1"/>
  <c r="O5573" i="2"/>
  <c r="Q5573" i="2" s="1"/>
  <c r="O5574" i="2"/>
  <c r="Q5574" i="2" s="1"/>
  <c r="O5575" i="2"/>
  <c r="Q5575" i="2" s="1"/>
  <c r="O5576" i="2"/>
  <c r="Q5576" i="2" s="1"/>
  <c r="O5577" i="2"/>
  <c r="Q5577" i="2" s="1"/>
  <c r="O5578" i="2"/>
  <c r="Q5578" i="2" s="1"/>
  <c r="O5579" i="2"/>
  <c r="Q5579" i="2" s="1"/>
  <c r="O5580" i="2"/>
  <c r="Q5580" i="2" s="1"/>
  <c r="O5581" i="2"/>
  <c r="Q5581" i="2" s="1"/>
  <c r="O5582" i="2"/>
  <c r="Q5582" i="2" s="1"/>
  <c r="O5583" i="2"/>
  <c r="Q5583" i="2" s="1"/>
  <c r="O5584" i="2"/>
  <c r="Q5584" i="2" s="1"/>
  <c r="O5585" i="2"/>
  <c r="Q5585" i="2" s="1"/>
  <c r="O5586" i="2"/>
  <c r="Q5586" i="2" s="1"/>
  <c r="O5587" i="2"/>
  <c r="Q5587" i="2" s="1"/>
  <c r="O5588" i="2"/>
  <c r="Q5588" i="2" s="1"/>
  <c r="O5589" i="2"/>
  <c r="Q5589" i="2" s="1"/>
  <c r="O5590" i="2"/>
  <c r="Q5590" i="2" s="1"/>
  <c r="O5591" i="2"/>
  <c r="Q5591" i="2" s="1"/>
  <c r="O5592" i="2"/>
  <c r="Q5592" i="2" s="1"/>
  <c r="O5593" i="2"/>
  <c r="Q5593" i="2" s="1"/>
  <c r="O5594" i="2"/>
  <c r="Q5594" i="2" s="1"/>
  <c r="O5595" i="2"/>
  <c r="Q5595" i="2" s="1"/>
  <c r="O5596" i="2"/>
  <c r="Q5596" i="2" s="1"/>
  <c r="O5597" i="2"/>
  <c r="Q5597" i="2" s="1"/>
  <c r="O5598" i="2"/>
  <c r="Q5598" i="2" s="1"/>
  <c r="O5599" i="2"/>
  <c r="Q5599" i="2" s="1"/>
  <c r="O5600" i="2"/>
  <c r="Q5600" i="2" s="1"/>
  <c r="O5601" i="2"/>
  <c r="Q5601" i="2" s="1"/>
  <c r="O5602" i="2"/>
  <c r="Q5602" i="2" s="1"/>
  <c r="O5603" i="2"/>
  <c r="Q5603" i="2" s="1"/>
  <c r="O5604" i="2"/>
  <c r="Q5604" i="2" s="1"/>
  <c r="O5605" i="2"/>
  <c r="Q5605" i="2" s="1"/>
  <c r="O5606" i="2"/>
  <c r="Q5606" i="2" s="1"/>
  <c r="O5607" i="2"/>
  <c r="Q5607" i="2" s="1"/>
  <c r="O5608" i="2"/>
  <c r="Q5608" i="2" s="1"/>
  <c r="O5609" i="2"/>
  <c r="Q5609" i="2" s="1"/>
  <c r="O5610" i="2"/>
  <c r="Q5610" i="2" s="1"/>
  <c r="O5611" i="2"/>
  <c r="Q5611" i="2" s="1"/>
  <c r="O5612" i="2"/>
  <c r="Q5612" i="2" s="1"/>
  <c r="O5613" i="2"/>
  <c r="Q5613" i="2" s="1"/>
  <c r="O5614" i="2"/>
  <c r="Q5614" i="2" s="1"/>
  <c r="O5615" i="2"/>
  <c r="Q5615" i="2" s="1"/>
  <c r="O5616" i="2"/>
  <c r="Q5616" i="2" s="1"/>
  <c r="O5617" i="2"/>
  <c r="Q5617" i="2" s="1"/>
  <c r="O5618" i="2"/>
  <c r="Q5618" i="2" s="1"/>
  <c r="O5619" i="2"/>
  <c r="Q5619" i="2" s="1"/>
  <c r="O5620" i="2"/>
  <c r="Q5620" i="2" s="1"/>
  <c r="O5621" i="2"/>
  <c r="Q5621" i="2" s="1"/>
  <c r="O5622" i="2"/>
  <c r="Q5622" i="2" s="1"/>
  <c r="O5623" i="2"/>
  <c r="Q5623" i="2" s="1"/>
  <c r="O5624" i="2"/>
  <c r="Q5624" i="2" s="1"/>
  <c r="O5625" i="2"/>
  <c r="Q5625" i="2" s="1"/>
  <c r="O5626" i="2"/>
  <c r="Q5626" i="2" s="1"/>
  <c r="O5627" i="2"/>
  <c r="Q5627" i="2" s="1"/>
  <c r="O5628" i="2"/>
  <c r="Q5628" i="2" s="1"/>
  <c r="O5629" i="2"/>
  <c r="Q5629" i="2" s="1"/>
  <c r="O5630" i="2"/>
  <c r="Q5630" i="2" s="1"/>
  <c r="O5631" i="2"/>
  <c r="Q5631" i="2" s="1"/>
  <c r="O5632" i="2"/>
  <c r="Q5632" i="2" s="1"/>
  <c r="O5633" i="2"/>
  <c r="Q5633" i="2" s="1"/>
  <c r="O5634" i="2"/>
  <c r="Q5634" i="2" s="1"/>
  <c r="O5635" i="2"/>
  <c r="Q5635" i="2" s="1"/>
  <c r="O5636" i="2"/>
  <c r="Q5636" i="2" s="1"/>
  <c r="O5637" i="2"/>
  <c r="Q5637" i="2" s="1"/>
  <c r="O5638" i="2"/>
  <c r="Q5638" i="2" s="1"/>
  <c r="O5639" i="2"/>
  <c r="Q5639" i="2" s="1"/>
  <c r="O5640" i="2"/>
  <c r="Q5640" i="2" s="1"/>
  <c r="O5641" i="2"/>
  <c r="Q5641" i="2" s="1"/>
  <c r="O5642" i="2"/>
  <c r="Q5642" i="2" s="1"/>
  <c r="O5643" i="2"/>
  <c r="Q5643" i="2" s="1"/>
  <c r="O5644" i="2"/>
  <c r="Q5644" i="2" s="1"/>
  <c r="O5645" i="2"/>
  <c r="Q5645" i="2" s="1"/>
  <c r="O5646" i="2"/>
  <c r="Q5646" i="2" s="1"/>
  <c r="O5647" i="2"/>
  <c r="Q5647" i="2" s="1"/>
  <c r="O5648" i="2"/>
  <c r="Q5648" i="2" s="1"/>
  <c r="O5649" i="2"/>
  <c r="Q5649" i="2" s="1"/>
  <c r="O5650" i="2"/>
  <c r="Q5650" i="2" s="1"/>
  <c r="O5651" i="2"/>
  <c r="Q5651" i="2" s="1"/>
  <c r="O5652" i="2"/>
  <c r="Q5652" i="2" s="1"/>
  <c r="O5653" i="2"/>
  <c r="Q5653" i="2" s="1"/>
  <c r="O5654" i="2"/>
  <c r="Q5654" i="2" s="1"/>
  <c r="O5655" i="2"/>
  <c r="Q5655" i="2" s="1"/>
  <c r="O5656" i="2"/>
  <c r="Q5656" i="2" s="1"/>
  <c r="O5657" i="2"/>
  <c r="Q5657" i="2" s="1"/>
  <c r="O5658" i="2"/>
  <c r="Q5658" i="2" s="1"/>
  <c r="O5659" i="2"/>
  <c r="Q5659" i="2" s="1"/>
  <c r="O5660" i="2"/>
  <c r="Q5660" i="2" s="1"/>
  <c r="O5661" i="2"/>
  <c r="Q5661" i="2" s="1"/>
  <c r="O5662" i="2"/>
  <c r="Q5662" i="2" s="1"/>
  <c r="O5663" i="2"/>
  <c r="Q5663" i="2" s="1"/>
  <c r="O5664" i="2"/>
  <c r="Q5664" i="2" s="1"/>
  <c r="O5665" i="2"/>
  <c r="Q5665" i="2" s="1"/>
  <c r="O5666" i="2"/>
  <c r="Q5666" i="2" s="1"/>
  <c r="O5667" i="2"/>
  <c r="Q5667" i="2" s="1"/>
  <c r="O5668" i="2"/>
  <c r="Q5668" i="2" s="1"/>
  <c r="O5669" i="2"/>
  <c r="Q5669" i="2" s="1"/>
  <c r="O5670" i="2"/>
  <c r="Q5670" i="2" s="1"/>
  <c r="O5671" i="2"/>
  <c r="Q5671" i="2" s="1"/>
  <c r="O5672" i="2"/>
  <c r="Q5672" i="2" s="1"/>
  <c r="O5673" i="2"/>
  <c r="Q5673" i="2" s="1"/>
  <c r="O5674" i="2"/>
  <c r="Q5674" i="2" s="1"/>
  <c r="O5675" i="2"/>
  <c r="Q5675" i="2" s="1"/>
  <c r="O5676" i="2"/>
  <c r="Q5676" i="2" s="1"/>
  <c r="O5677" i="2"/>
  <c r="Q5677" i="2" s="1"/>
  <c r="O5678" i="2"/>
  <c r="Q5678" i="2" s="1"/>
  <c r="O5679" i="2"/>
  <c r="Q5679" i="2" s="1"/>
  <c r="O5680" i="2"/>
  <c r="Q5680" i="2" s="1"/>
  <c r="O5681" i="2"/>
  <c r="Q5681" i="2" s="1"/>
  <c r="O5682" i="2"/>
  <c r="Q5682" i="2" s="1"/>
  <c r="O5683" i="2"/>
  <c r="Q5683" i="2" s="1"/>
  <c r="O5684" i="2"/>
  <c r="Q5684" i="2" s="1"/>
  <c r="O5685" i="2"/>
  <c r="Q5685" i="2" s="1"/>
  <c r="O5686" i="2"/>
  <c r="Q5686" i="2" s="1"/>
  <c r="O5687" i="2"/>
  <c r="Q5687" i="2" s="1"/>
  <c r="O5688" i="2"/>
  <c r="Q5688" i="2" s="1"/>
  <c r="O5689" i="2"/>
  <c r="Q5689" i="2" s="1"/>
  <c r="O5690" i="2"/>
  <c r="Q5690" i="2" s="1"/>
  <c r="O5691" i="2"/>
  <c r="Q5691" i="2" s="1"/>
  <c r="O5692" i="2"/>
  <c r="Q5692" i="2" s="1"/>
  <c r="O5693" i="2"/>
  <c r="Q5693" i="2" s="1"/>
  <c r="O5694" i="2"/>
  <c r="Q5694" i="2" s="1"/>
  <c r="O5695" i="2"/>
  <c r="Q5695" i="2" s="1"/>
  <c r="O5696" i="2"/>
  <c r="Q5696" i="2" s="1"/>
  <c r="O5697" i="2"/>
  <c r="Q5697" i="2" s="1"/>
  <c r="O5698" i="2"/>
  <c r="Q5698" i="2" s="1"/>
  <c r="O5699" i="2"/>
  <c r="Q5699" i="2" s="1"/>
  <c r="O5700" i="2"/>
  <c r="Q5700" i="2" s="1"/>
  <c r="O5701" i="2"/>
  <c r="Q5701" i="2" s="1"/>
  <c r="O5702" i="2"/>
  <c r="Q5702" i="2" s="1"/>
  <c r="O5703" i="2"/>
  <c r="Q5703" i="2" s="1"/>
  <c r="O5704" i="2"/>
  <c r="Q5704" i="2" s="1"/>
  <c r="O5705" i="2"/>
  <c r="Q5705" i="2" s="1"/>
  <c r="O5706" i="2"/>
  <c r="Q5706" i="2" s="1"/>
  <c r="O5707" i="2"/>
  <c r="Q5707" i="2" s="1"/>
  <c r="O5708" i="2"/>
  <c r="Q5708" i="2" s="1"/>
  <c r="O5709" i="2"/>
  <c r="Q5709" i="2" s="1"/>
  <c r="O5710" i="2"/>
  <c r="Q5710" i="2" s="1"/>
  <c r="O5711" i="2"/>
  <c r="Q5711" i="2" s="1"/>
  <c r="O5712" i="2"/>
  <c r="Q5712" i="2" s="1"/>
  <c r="O5713" i="2"/>
  <c r="Q5713" i="2" s="1"/>
  <c r="O5714" i="2"/>
  <c r="Q5714" i="2" s="1"/>
  <c r="O5715" i="2"/>
  <c r="Q5715" i="2" s="1"/>
  <c r="O5716" i="2"/>
  <c r="Q5716" i="2" s="1"/>
  <c r="O5717" i="2"/>
  <c r="Q5717" i="2" s="1"/>
  <c r="O5718" i="2"/>
  <c r="Q5718" i="2" s="1"/>
  <c r="O5719" i="2"/>
  <c r="Q5719" i="2" s="1"/>
  <c r="O5720" i="2"/>
  <c r="Q5720" i="2" s="1"/>
  <c r="O5721" i="2"/>
  <c r="Q5721" i="2" s="1"/>
  <c r="O5722" i="2"/>
  <c r="Q5722" i="2" s="1"/>
  <c r="O5723" i="2"/>
  <c r="Q5723" i="2" s="1"/>
  <c r="O5724" i="2"/>
  <c r="Q5724" i="2" s="1"/>
  <c r="O5725" i="2"/>
  <c r="Q5725" i="2" s="1"/>
  <c r="O5726" i="2"/>
  <c r="Q5726" i="2" s="1"/>
  <c r="O5727" i="2"/>
  <c r="Q5727" i="2" s="1"/>
  <c r="O5728" i="2"/>
  <c r="Q5728" i="2" s="1"/>
  <c r="O5729" i="2"/>
  <c r="Q5729" i="2" s="1"/>
  <c r="O5730" i="2"/>
  <c r="Q5730" i="2" s="1"/>
  <c r="O5731" i="2"/>
  <c r="Q5731" i="2" s="1"/>
  <c r="O5732" i="2"/>
  <c r="Q5732" i="2" s="1"/>
  <c r="O5733" i="2"/>
  <c r="Q5733" i="2" s="1"/>
  <c r="O5734" i="2"/>
  <c r="Q5734" i="2" s="1"/>
  <c r="O5735" i="2"/>
  <c r="Q5735" i="2" s="1"/>
  <c r="O5736" i="2"/>
  <c r="Q5736" i="2" s="1"/>
  <c r="O5737" i="2"/>
  <c r="Q5737" i="2" s="1"/>
  <c r="O5738" i="2"/>
  <c r="Q5738" i="2" s="1"/>
  <c r="O5739" i="2"/>
  <c r="Q5739" i="2" s="1"/>
  <c r="O5740" i="2"/>
  <c r="Q5740" i="2" s="1"/>
  <c r="O5741" i="2"/>
  <c r="Q5741" i="2" s="1"/>
  <c r="O5742" i="2"/>
  <c r="Q5742" i="2" s="1"/>
  <c r="O5743" i="2"/>
  <c r="Q5743" i="2" s="1"/>
  <c r="O5744" i="2"/>
  <c r="Q5744" i="2" s="1"/>
  <c r="O5745" i="2"/>
  <c r="Q5745" i="2" s="1"/>
  <c r="O5746" i="2"/>
  <c r="Q5746" i="2" s="1"/>
  <c r="O5747" i="2"/>
  <c r="Q5747" i="2" s="1"/>
  <c r="O5748" i="2"/>
  <c r="Q5748" i="2" s="1"/>
  <c r="O5749" i="2"/>
  <c r="Q5749" i="2" s="1"/>
  <c r="O5750" i="2"/>
  <c r="Q5750" i="2" s="1"/>
  <c r="O5751" i="2"/>
  <c r="Q5751" i="2" s="1"/>
  <c r="O5752" i="2"/>
  <c r="Q5752" i="2" s="1"/>
  <c r="O5753" i="2"/>
  <c r="Q5753" i="2" s="1"/>
  <c r="O5754" i="2"/>
  <c r="Q5754" i="2" s="1"/>
  <c r="O5755" i="2"/>
  <c r="Q5755" i="2" s="1"/>
  <c r="O5756" i="2"/>
  <c r="Q5756" i="2" s="1"/>
  <c r="O5757" i="2"/>
  <c r="Q5757" i="2" s="1"/>
  <c r="O5758" i="2"/>
  <c r="Q5758" i="2" s="1"/>
  <c r="O5759" i="2"/>
  <c r="Q5759" i="2" s="1"/>
  <c r="O5760" i="2"/>
  <c r="Q5760" i="2" s="1"/>
  <c r="O5761" i="2"/>
  <c r="Q5761" i="2" s="1"/>
  <c r="O5762" i="2"/>
  <c r="Q5762" i="2" s="1"/>
  <c r="O5763" i="2"/>
  <c r="Q5763" i="2" s="1"/>
  <c r="O5764" i="2"/>
  <c r="Q5764" i="2" s="1"/>
  <c r="O5765" i="2"/>
  <c r="Q5765" i="2" s="1"/>
  <c r="O5766" i="2"/>
  <c r="Q5766" i="2" s="1"/>
  <c r="O5767" i="2"/>
  <c r="Q5767" i="2" s="1"/>
  <c r="O5768" i="2"/>
  <c r="Q5768" i="2" s="1"/>
  <c r="O5769" i="2"/>
  <c r="Q5769" i="2" s="1"/>
  <c r="O5770" i="2"/>
  <c r="Q5770" i="2" s="1"/>
  <c r="O5771" i="2"/>
  <c r="Q5771" i="2" s="1"/>
  <c r="O5772" i="2"/>
  <c r="Q5772" i="2" s="1"/>
  <c r="O5773" i="2"/>
  <c r="Q5773" i="2" s="1"/>
  <c r="O5774" i="2"/>
  <c r="Q5774" i="2" s="1"/>
  <c r="O5775" i="2"/>
  <c r="Q5775" i="2" s="1"/>
  <c r="O5776" i="2"/>
  <c r="Q5776" i="2" s="1"/>
  <c r="O5777" i="2"/>
  <c r="Q5777" i="2" s="1"/>
  <c r="O5778" i="2"/>
  <c r="Q5778" i="2" s="1"/>
  <c r="O5779" i="2"/>
  <c r="Q5779" i="2" s="1"/>
  <c r="O5780" i="2"/>
  <c r="Q5780" i="2" s="1"/>
  <c r="O5781" i="2"/>
  <c r="Q5781" i="2" s="1"/>
  <c r="O5782" i="2"/>
  <c r="Q5782" i="2" s="1"/>
  <c r="O5783" i="2"/>
  <c r="Q5783" i="2" s="1"/>
  <c r="O5784" i="2"/>
  <c r="Q5784" i="2" s="1"/>
  <c r="O5785" i="2"/>
  <c r="Q5785" i="2" s="1"/>
  <c r="O5786" i="2"/>
  <c r="Q5786" i="2" s="1"/>
  <c r="O5787" i="2"/>
  <c r="Q5787" i="2" s="1"/>
  <c r="O5788" i="2"/>
  <c r="Q5788" i="2" s="1"/>
  <c r="O5789" i="2"/>
  <c r="Q5789" i="2" s="1"/>
  <c r="O5790" i="2"/>
  <c r="Q5790" i="2" s="1"/>
  <c r="O5791" i="2"/>
  <c r="Q5791" i="2" s="1"/>
  <c r="O5792" i="2"/>
  <c r="Q5792" i="2" s="1"/>
  <c r="O5793" i="2"/>
  <c r="Q5793" i="2" s="1"/>
  <c r="O5794" i="2"/>
  <c r="Q5794" i="2" s="1"/>
  <c r="O5795" i="2"/>
  <c r="Q5795" i="2" s="1"/>
  <c r="O5796" i="2"/>
  <c r="Q5796" i="2" s="1"/>
  <c r="O5797" i="2"/>
  <c r="Q5797" i="2" s="1"/>
  <c r="O5798" i="2"/>
  <c r="Q5798" i="2" s="1"/>
  <c r="O5799" i="2"/>
  <c r="Q5799" i="2" s="1"/>
  <c r="O5800" i="2"/>
  <c r="Q5800" i="2" s="1"/>
  <c r="O5801" i="2"/>
  <c r="Q5801" i="2" s="1"/>
  <c r="O5802" i="2"/>
  <c r="Q5802" i="2" s="1"/>
  <c r="O5803" i="2"/>
  <c r="Q5803" i="2" s="1"/>
  <c r="O5804" i="2"/>
  <c r="Q5804" i="2" s="1"/>
  <c r="O5805" i="2"/>
  <c r="Q5805" i="2" s="1"/>
  <c r="O5806" i="2"/>
  <c r="Q5806" i="2" s="1"/>
  <c r="O5807" i="2"/>
  <c r="Q5807" i="2" s="1"/>
  <c r="O5808" i="2"/>
  <c r="Q5808" i="2" s="1"/>
  <c r="O5809" i="2"/>
  <c r="Q5809" i="2" s="1"/>
  <c r="O5810" i="2"/>
  <c r="Q5810" i="2" s="1"/>
  <c r="O5811" i="2"/>
  <c r="Q5811" i="2" s="1"/>
  <c r="O5812" i="2"/>
  <c r="Q5812" i="2" s="1"/>
  <c r="O5813" i="2"/>
  <c r="Q5813" i="2" s="1"/>
  <c r="O5814" i="2"/>
  <c r="Q5814" i="2" s="1"/>
  <c r="O5815" i="2"/>
  <c r="Q5815" i="2" s="1"/>
  <c r="O5816" i="2"/>
  <c r="Q5816" i="2" s="1"/>
  <c r="O5817" i="2"/>
  <c r="Q5817" i="2" s="1"/>
  <c r="O5818" i="2"/>
  <c r="Q5818" i="2" s="1"/>
  <c r="O5819" i="2"/>
  <c r="Q5819" i="2" s="1"/>
  <c r="O5820" i="2"/>
  <c r="Q5820" i="2" s="1"/>
  <c r="O5821" i="2"/>
  <c r="Q5821" i="2" s="1"/>
  <c r="O5822" i="2"/>
  <c r="Q5822" i="2" s="1"/>
  <c r="O5823" i="2"/>
  <c r="Q5823" i="2" s="1"/>
  <c r="O5824" i="2"/>
  <c r="Q5824" i="2" s="1"/>
  <c r="O5825" i="2"/>
  <c r="Q5825" i="2" s="1"/>
  <c r="O5826" i="2"/>
  <c r="Q5826" i="2" s="1"/>
  <c r="O5827" i="2"/>
  <c r="Q5827" i="2" s="1"/>
  <c r="O5828" i="2"/>
  <c r="Q5828" i="2" s="1"/>
  <c r="O5829" i="2"/>
  <c r="Q5829" i="2" s="1"/>
  <c r="O5830" i="2"/>
  <c r="Q5830" i="2" s="1"/>
  <c r="O5831" i="2"/>
  <c r="Q5831" i="2" s="1"/>
  <c r="O5832" i="2"/>
  <c r="Q5832" i="2" s="1"/>
  <c r="O5833" i="2"/>
  <c r="Q5833" i="2" s="1"/>
  <c r="O5834" i="2"/>
  <c r="Q5834" i="2" s="1"/>
  <c r="O5835" i="2"/>
  <c r="Q5835" i="2" s="1"/>
  <c r="O5836" i="2"/>
  <c r="Q5836" i="2" s="1"/>
  <c r="O5837" i="2"/>
  <c r="Q5837" i="2" s="1"/>
  <c r="O5838" i="2"/>
  <c r="Q5838" i="2" s="1"/>
  <c r="O5839" i="2"/>
  <c r="Q5839" i="2" s="1"/>
  <c r="O5840" i="2"/>
  <c r="Q5840" i="2" s="1"/>
  <c r="O5841" i="2"/>
  <c r="Q5841" i="2" s="1"/>
  <c r="O5842" i="2"/>
  <c r="Q5842" i="2" s="1"/>
  <c r="O5843" i="2"/>
  <c r="Q5843" i="2" s="1"/>
  <c r="O5844" i="2"/>
  <c r="Q5844" i="2" s="1"/>
  <c r="O5845" i="2"/>
  <c r="Q5845" i="2" s="1"/>
  <c r="O5846" i="2"/>
  <c r="Q5846" i="2" s="1"/>
  <c r="O5847" i="2"/>
  <c r="Q5847" i="2" s="1"/>
  <c r="O5848" i="2"/>
  <c r="Q5848" i="2" s="1"/>
  <c r="O5849" i="2"/>
  <c r="Q5849" i="2" s="1"/>
  <c r="O5850" i="2"/>
  <c r="Q5850" i="2" s="1"/>
  <c r="O5851" i="2"/>
  <c r="Q5851" i="2" s="1"/>
  <c r="O5852" i="2"/>
  <c r="Q5852" i="2" s="1"/>
  <c r="O5853" i="2"/>
  <c r="Q5853" i="2" s="1"/>
  <c r="O5854" i="2"/>
  <c r="Q5854" i="2" s="1"/>
  <c r="O5855" i="2"/>
  <c r="Q5855" i="2" s="1"/>
  <c r="O5856" i="2"/>
  <c r="Q5856" i="2" s="1"/>
  <c r="O5857" i="2"/>
  <c r="Q5857" i="2" s="1"/>
  <c r="O5858" i="2"/>
  <c r="Q5858" i="2" s="1"/>
  <c r="O5859" i="2"/>
  <c r="Q5859" i="2" s="1"/>
  <c r="O5860" i="2"/>
  <c r="Q5860" i="2" s="1"/>
  <c r="O5861" i="2"/>
  <c r="Q5861" i="2" s="1"/>
  <c r="O5862" i="2"/>
  <c r="Q5862" i="2" s="1"/>
  <c r="O5863" i="2"/>
  <c r="Q5863" i="2" s="1"/>
  <c r="O5864" i="2"/>
  <c r="Q5864" i="2" s="1"/>
  <c r="O5865" i="2"/>
  <c r="Q5865" i="2" s="1"/>
  <c r="O5866" i="2"/>
  <c r="Q5866" i="2" s="1"/>
  <c r="O5867" i="2"/>
  <c r="Q5867" i="2" s="1"/>
  <c r="O5868" i="2"/>
  <c r="Q5868" i="2" s="1"/>
  <c r="O5869" i="2"/>
  <c r="Q5869" i="2" s="1"/>
  <c r="O5870" i="2"/>
  <c r="Q5870" i="2" s="1"/>
  <c r="O5871" i="2"/>
  <c r="Q5871" i="2" s="1"/>
  <c r="O5872" i="2"/>
  <c r="Q5872" i="2" s="1"/>
  <c r="O5873" i="2"/>
  <c r="Q5873" i="2" s="1"/>
  <c r="O5874" i="2"/>
  <c r="Q5874" i="2" s="1"/>
  <c r="O5875" i="2"/>
  <c r="Q5875" i="2" s="1"/>
  <c r="O5876" i="2"/>
  <c r="Q5876" i="2" s="1"/>
  <c r="O5877" i="2"/>
  <c r="Q5877" i="2" s="1"/>
  <c r="O5878" i="2"/>
  <c r="Q5878" i="2" s="1"/>
  <c r="O5879" i="2"/>
  <c r="Q5879" i="2" s="1"/>
  <c r="O5880" i="2"/>
  <c r="Q5880" i="2" s="1"/>
  <c r="O5881" i="2"/>
  <c r="Q5881" i="2" s="1"/>
  <c r="O5882" i="2"/>
  <c r="Q5882" i="2" s="1"/>
  <c r="O5883" i="2"/>
  <c r="Q5883" i="2" s="1"/>
  <c r="O5884" i="2"/>
  <c r="Q5884" i="2" s="1"/>
  <c r="O5885" i="2"/>
  <c r="Q5885" i="2" s="1"/>
  <c r="O5886" i="2"/>
  <c r="Q5886" i="2" s="1"/>
  <c r="O5887" i="2"/>
  <c r="Q5887" i="2" s="1"/>
  <c r="O5888" i="2"/>
  <c r="Q5888" i="2" s="1"/>
  <c r="O5889" i="2"/>
  <c r="Q5889" i="2" s="1"/>
  <c r="O5890" i="2"/>
  <c r="Q5890" i="2" s="1"/>
  <c r="O5891" i="2"/>
  <c r="Q5891" i="2" s="1"/>
  <c r="O5892" i="2"/>
  <c r="Q5892" i="2" s="1"/>
  <c r="O5893" i="2"/>
  <c r="Q5893" i="2" s="1"/>
  <c r="O5894" i="2"/>
  <c r="Q5894" i="2" s="1"/>
  <c r="O5895" i="2"/>
  <c r="Q5895" i="2" s="1"/>
  <c r="O5896" i="2"/>
  <c r="Q5896" i="2" s="1"/>
  <c r="O5897" i="2"/>
  <c r="Q5897" i="2" s="1"/>
  <c r="O5898" i="2"/>
  <c r="Q5898" i="2" s="1"/>
  <c r="O5899" i="2"/>
  <c r="Q5899" i="2" s="1"/>
  <c r="O5900" i="2"/>
  <c r="Q5900" i="2" s="1"/>
  <c r="O5901" i="2"/>
  <c r="Q5901" i="2" s="1"/>
  <c r="O5902" i="2"/>
  <c r="Q5902" i="2" s="1"/>
  <c r="O5903" i="2"/>
  <c r="Q5903" i="2" s="1"/>
  <c r="O5904" i="2"/>
  <c r="Q5904" i="2" s="1"/>
  <c r="O5905" i="2"/>
  <c r="Q5905" i="2" s="1"/>
  <c r="O5906" i="2"/>
  <c r="Q5906" i="2" s="1"/>
  <c r="O5907" i="2"/>
  <c r="Q5907" i="2" s="1"/>
  <c r="O5908" i="2"/>
  <c r="Q5908" i="2" s="1"/>
  <c r="O5909" i="2"/>
  <c r="Q5909" i="2" s="1"/>
  <c r="O5910" i="2"/>
  <c r="Q5910" i="2" s="1"/>
  <c r="O5911" i="2"/>
  <c r="Q5911" i="2" s="1"/>
  <c r="O5912" i="2"/>
  <c r="Q5912" i="2" s="1"/>
  <c r="O5913" i="2"/>
  <c r="Q5913" i="2" s="1"/>
  <c r="O5914" i="2"/>
  <c r="Q5914" i="2" s="1"/>
  <c r="O5915" i="2"/>
  <c r="Q5915" i="2" s="1"/>
  <c r="O5916" i="2"/>
  <c r="Q5916" i="2" s="1"/>
  <c r="O5917" i="2"/>
  <c r="Q5917" i="2" s="1"/>
  <c r="O5918" i="2"/>
  <c r="Q5918" i="2" s="1"/>
  <c r="O5919" i="2"/>
  <c r="Q5919" i="2" s="1"/>
  <c r="O5920" i="2"/>
  <c r="Q5920" i="2" s="1"/>
  <c r="O5921" i="2"/>
  <c r="Q5921" i="2" s="1"/>
  <c r="O5922" i="2"/>
  <c r="Q5922" i="2" s="1"/>
  <c r="O5923" i="2"/>
  <c r="Q5923" i="2" s="1"/>
  <c r="O5924" i="2"/>
  <c r="Q5924" i="2" s="1"/>
  <c r="O5925" i="2"/>
  <c r="Q5925" i="2" s="1"/>
  <c r="O5926" i="2"/>
  <c r="Q5926" i="2" s="1"/>
  <c r="O5927" i="2"/>
  <c r="Q5927" i="2" s="1"/>
  <c r="O5928" i="2"/>
  <c r="Q5928" i="2" s="1"/>
  <c r="O5929" i="2"/>
  <c r="Q5929" i="2" s="1"/>
  <c r="O5930" i="2"/>
  <c r="Q5930" i="2" s="1"/>
  <c r="O5931" i="2"/>
  <c r="Q5931" i="2" s="1"/>
  <c r="O5932" i="2"/>
  <c r="Q5932" i="2" s="1"/>
  <c r="O5933" i="2"/>
  <c r="Q5933" i="2" s="1"/>
  <c r="O5934" i="2"/>
  <c r="Q5934" i="2" s="1"/>
  <c r="O5935" i="2"/>
  <c r="Q5935" i="2" s="1"/>
  <c r="O5936" i="2"/>
  <c r="Q5936" i="2" s="1"/>
  <c r="O5937" i="2"/>
  <c r="Q5937" i="2" s="1"/>
  <c r="O5938" i="2"/>
  <c r="Q5938" i="2" s="1"/>
  <c r="O5939" i="2"/>
  <c r="Q5939" i="2" s="1"/>
  <c r="O5940" i="2"/>
  <c r="Q5940" i="2" s="1"/>
  <c r="O5941" i="2"/>
  <c r="Q5941" i="2" s="1"/>
  <c r="O5942" i="2"/>
  <c r="Q5942" i="2" s="1"/>
  <c r="O5943" i="2"/>
  <c r="Q5943" i="2" s="1"/>
  <c r="O5944" i="2"/>
  <c r="Q5944" i="2" s="1"/>
  <c r="O5945" i="2"/>
  <c r="Q5945" i="2" s="1"/>
  <c r="O5946" i="2"/>
  <c r="Q5946" i="2" s="1"/>
  <c r="O5947" i="2"/>
  <c r="Q5947" i="2" s="1"/>
  <c r="O5948" i="2"/>
  <c r="Q5948" i="2" s="1"/>
  <c r="O5949" i="2"/>
  <c r="Q5949" i="2" s="1"/>
  <c r="O5950" i="2"/>
  <c r="Q5950" i="2" s="1"/>
  <c r="O5951" i="2"/>
  <c r="Q5951" i="2" s="1"/>
  <c r="O5952" i="2"/>
  <c r="Q5952" i="2" s="1"/>
  <c r="O5953" i="2"/>
  <c r="Q5953" i="2" s="1"/>
  <c r="O5954" i="2"/>
  <c r="Q5954" i="2" s="1"/>
  <c r="O5955" i="2"/>
  <c r="Q5955" i="2" s="1"/>
  <c r="O5956" i="2"/>
  <c r="Q5956" i="2" s="1"/>
  <c r="O5957" i="2"/>
  <c r="Q5957" i="2" s="1"/>
  <c r="O5958" i="2"/>
  <c r="Q5958" i="2" s="1"/>
  <c r="O5959" i="2"/>
  <c r="Q5959" i="2" s="1"/>
  <c r="O5960" i="2"/>
  <c r="Q5960" i="2" s="1"/>
  <c r="O5961" i="2"/>
  <c r="Q5961" i="2" s="1"/>
  <c r="O5962" i="2"/>
  <c r="Q5962" i="2" s="1"/>
  <c r="O5963" i="2"/>
  <c r="Q5963" i="2" s="1"/>
  <c r="O5964" i="2"/>
  <c r="Q5964" i="2" s="1"/>
  <c r="O5965" i="2"/>
  <c r="Q5965" i="2" s="1"/>
  <c r="O5966" i="2"/>
  <c r="Q5966" i="2" s="1"/>
  <c r="O5967" i="2"/>
  <c r="Q5967" i="2" s="1"/>
  <c r="O5968" i="2"/>
  <c r="Q5968" i="2" s="1"/>
  <c r="O5969" i="2"/>
  <c r="Q5969" i="2" s="1"/>
  <c r="O5970" i="2"/>
  <c r="Q5970" i="2" s="1"/>
  <c r="O5971" i="2"/>
  <c r="Q5971" i="2" s="1"/>
  <c r="O5972" i="2"/>
  <c r="Q5972" i="2" s="1"/>
  <c r="O5973" i="2"/>
  <c r="Q5973" i="2" s="1"/>
  <c r="O5974" i="2"/>
  <c r="Q5974" i="2" s="1"/>
  <c r="O5975" i="2"/>
  <c r="Q5975" i="2" s="1"/>
  <c r="O5976" i="2"/>
  <c r="Q5976" i="2" s="1"/>
  <c r="O5977" i="2"/>
  <c r="Q5977" i="2" s="1"/>
  <c r="O5978" i="2"/>
  <c r="Q5978" i="2" s="1"/>
  <c r="O5979" i="2"/>
  <c r="Q5979" i="2" s="1"/>
  <c r="O5980" i="2"/>
  <c r="Q5980" i="2" s="1"/>
  <c r="O5981" i="2"/>
  <c r="Q5981" i="2" s="1"/>
  <c r="O5982" i="2"/>
  <c r="Q5982" i="2" s="1"/>
  <c r="O5983" i="2"/>
  <c r="Q5983" i="2" s="1"/>
  <c r="O5984" i="2"/>
  <c r="Q5984" i="2" s="1"/>
  <c r="O5985" i="2"/>
  <c r="Q5985" i="2" s="1"/>
  <c r="O5986" i="2"/>
  <c r="Q5986" i="2" s="1"/>
  <c r="O5987" i="2"/>
  <c r="Q5987" i="2" s="1"/>
  <c r="O5988" i="2"/>
  <c r="Q5988" i="2" s="1"/>
  <c r="O5989" i="2"/>
  <c r="Q5989" i="2" s="1"/>
  <c r="O5990" i="2"/>
  <c r="Q5990" i="2" s="1"/>
  <c r="O5991" i="2"/>
  <c r="Q5991" i="2" s="1"/>
  <c r="O5992" i="2"/>
  <c r="Q5992" i="2" s="1"/>
  <c r="O5993" i="2"/>
  <c r="Q5993" i="2" s="1"/>
  <c r="O5994" i="2"/>
  <c r="Q5994" i="2" s="1"/>
  <c r="O5995" i="2"/>
  <c r="Q5995" i="2" s="1"/>
  <c r="O5996" i="2"/>
  <c r="Q5996" i="2" s="1"/>
  <c r="O5997" i="2"/>
  <c r="Q5997" i="2" s="1"/>
  <c r="O5998" i="2"/>
  <c r="Q5998" i="2" s="1"/>
  <c r="O5999" i="2"/>
  <c r="Q5999" i="2" s="1"/>
  <c r="O6000" i="2"/>
  <c r="Q6000" i="2" s="1"/>
  <c r="O6001" i="2"/>
  <c r="Q6001" i="2" s="1"/>
  <c r="O6002" i="2"/>
  <c r="Q6002" i="2" s="1"/>
  <c r="O6003" i="2"/>
  <c r="Q6003" i="2" s="1"/>
  <c r="O6004" i="2"/>
  <c r="Q6004" i="2" s="1"/>
  <c r="O6005" i="2"/>
  <c r="Q6005" i="2" s="1"/>
  <c r="O6006" i="2"/>
  <c r="Q6006" i="2" s="1"/>
  <c r="O6007" i="2"/>
  <c r="Q6007" i="2" s="1"/>
  <c r="O6008" i="2"/>
  <c r="Q6008" i="2" s="1"/>
  <c r="O6009" i="2"/>
  <c r="Q6009" i="2" s="1"/>
  <c r="O6010" i="2"/>
  <c r="Q6010" i="2" s="1"/>
  <c r="O6011" i="2"/>
  <c r="Q6011" i="2" s="1"/>
  <c r="O6012" i="2"/>
  <c r="Q6012" i="2" s="1"/>
  <c r="O6013" i="2"/>
  <c r="Q6013" i="2" s="1"/>
  <c r="O6014" i="2"/>
  <c r="Q6014" i="2" s="1"/>
  <c r="O6015" i="2"/>
  <c r="Q6015" i="2" s="1"/>
  <c r="O6016" i="2"/>
  <c r="Q6016" i="2" s="1"/>
  <c r="O6017" i="2"/>
  <c r="Q6017" i="2" s="1"/>
  <c r="O6018" i="2"/>
  <c r="Q6018" i="2" s="1"/>
  <c r="O6019" i="2"/>
  <c r="Q6019" i="2" s="1"/>
  <c r="O6020" i="2"/>
  <c r="Q6020" i="2" s="1"/>
  <c r="O6021" i="2"/>
  <c r="Q6021" i="2" s="1"/>
  <c r="O6022" i="2"/>
  <c r="Q6022" i="2" s="1"/>
  <c r="O6023" i="2"/>
  <c r="Q6023" i="2" s="1"/>
  <c r="O6024" i="2"/>
  <c r="Q6024" i="2" s="1"/>
  <c r="O6025" i="2"/>
  <c r="Q6025" i="2" s="1"/>
  <c r="O6026" i="2"/>
  <c r="Q6026" i="2" s="1"/>
  <c r="O6027" i="2"/>
  <c r="Q6027" i="2" s="1"/>
  <c r="O6028" i="2"/>
  <c r="Q6028" i="2" s="1"/>
  <c r="O6029" i="2"/>
  <c r="Q6029" i="2" s="1"/>
  <c r="O6030" i="2"/>
  <c r="Q6030" i="2" s="1"/>
  <c r="O6031" i="2"/>
  <c r="Q6031" i="2" s="1"/>
  <c r="O6032" i="2"/>
  <c r="Q6032" i="2" s="1"/>
  <c r="O6033" i="2"/>
  <c r="Q6033" i="2" s="1"/>
  <c r="O6034" i="2"/>
  <c r="Q6034" i="2" s="1"/>
  <c r="O6035" i="2"/>
  <c r="Q6035" i="2" s="1"/>
  <c r="O6036" i="2"/>
  <c r="Q6036" i="2" s="1"/>
  <c r="O6037" i="2"/>
  <c r="Q6037" i="2" s="1"/>
  <c r="O6038" i="2"/>
  <c r="Q6038" i="2" s="1"/>
  <c r="O6039" i="2"/>
  <c r="Q6039" i="2" s="1"/>
  <c r="O6040" i="2"/>
  <c r="Q6040" i="2" s="1"/>
  <c r="O6041" i="2"/>
  <c r="Q6041" i="2" s="1"/>
  <c r="O6042" i="2"/>
  <c r="Q6042" i="2" s="1"/>
  <c r="O6043" i="2"/>
  <c r="Q6043" i="2" s="1"/>
  <c r="O6044" i="2"/>
  <c r="Q6044" i="2" s="1"/>
  <c r="O6045" i="2"/>
  <c r="Q6045" i="2" s="1"/>
  <c r="O6046" i="2"/>
  <c r="Q6046" i="2" s="1"/>
  <c r="O6047" i="2"/>
  <c r="Q6047" i="2" s="1"/>
  <c r="O6048" i="2"/>
  <c r="Q6048" i="2" s="1"/>
  <c r="O6049" i="2"/>
  <c r="Q6049" i="2" s="1"/>
  <c r="O6050" i="2"/>
  <c r="Q6050" i="2" s="1"/>
  <c r="O6051" i="2"/>
  <c r="Q6051" i="2" s="1"/>
  <c r="O6052" i="2"/>
  <c r="Q6052" i="2" s="1"/>
  <c r="O6053" i="2"/>
  <c r="Q6053" i="2" s="1"/>
  <c r="O6054" i="2"/>
  <c r="Q6054" i="2" s="1"/>
  <c r="O6055" i="2"/>
  <c r="Q6055" i="2" s="1"/>
  <c r="O6056" i="2"/>
  <c r="Q6056" i="2" s="1"/>
  <c r="O6057" i="2"/>
  <c r="Q6057" i="2" s="1"/>
  <c r="O6058" i="2"/>
  <c r="Q6058" i="2" s="1"/>
  <c r="O6059" i="2"/>
  <c r="Q6059" i="2" s="1"/>
  <c r="O6060" i="2"/>
  <c r="Q6060" i="2" s="1"/>
  <c r="O6061" i="2"/>
  <c r="Q6061" i="2" s="1"/>
  <c r="O6062" i="2"/>
  <c r="Q6062" i="2" s="1"/>
  <c r="O6063" i="2"/>
  <c r="Q6063" i="2" s="1"/>
  <c r="O6064" i="2"/>
  <c r="Q6064" i="2" s="1"/>
  <c r="O6065" i="2"/>
  <c r="Q6065" i="2" s="1"/>
  <c r="O6066" i="2"/>
  <c r="Q6066" i="2" s="1"/>
  <c r="O6067" i="2"/>
  <c r="Q6067" i="2" s="1"/>
  <c r="O6068" i="2"/>
  <c r="Q6068" i="2" s="1"/>
  <c r="O6069" i="2"/>
  <c r="Q6069" i="2" s="1"/>
  <c r="O6070" i="2"/>
  <c r="Q6070" i="2" s="1"/>
  <c r="O6071" i="2"/>
  <c r="Q6071" i="2" s="1"/>
  <c r="O6072" i="2"/>
  <c r="Q6072" i="2" s="1"/>
  <c r="O6073" i="2"/>
  <c r="Q6073" i="2" s="1"/>
  <c r="O6074" i="2"/>
  <c r="Q6074" i="2" s="1"/>
  <c r="O6075" i="2"/>
  <c r="Q6075" i="2" s="1"/>
  <c r="O6076" i="2"/>
  <c r="Q6076" i="2" s="1"/>
  <c r="O6077" i="2"/>
  <c r="Q6077" i="2" s="1"/>
  <c r="O6078" i="2"/>
  <c r="Q6078" i="2" s="1"/>
  <c r="O6079" i="2"/>
  <c r="Q6079" i="2" s="1"/>
  <c r="O6080" i="2"/>
  <c r="Q6080" i="2" s="1"/>
  <c r="O6081" i="2"/>
  <c r="Q6081" i="2" s="1"/>
  <c r="O6082" i="2"/>
  <c r="Q6082" i="2" s="1"/>
  <c r="O6083" i="2"/>
  <c r="Q6083" i="2" s="1"/>
  <c r="O6084" i="2"/>
  <c r="Q6084" i="2" s="1"/>
  <c r="O6085" i="2"/>
  <c r="Q6085" i="2" s="1"/>
  <c r="O6086" i="2"/>
  <c r="Q6086" i="2" s="1"/>
  <c r="O6087" i="2"/>
  <c r="Q6087" i="2" s="1"/>
  <c r="O6088" i="2"/>
  <c r="Q6088" i="2" s="1"/>
  <c r="O6089" i="2"/>
  <c r="Q6089" i="2" s="1"/>
  <c r="O6090" i="2"/>
  <c r="Q6090" i="2" s="1"/>
  <c r="O6091" i="2"/>
  <c r="Q6091" i="2" s="1"/>
  <c r="O6092" i="2"/>
  <c r="Q6092" i="2" s="1"/>
  <c r="O6093" i="2"/>
  <c r="Q6093" i="2" s="1"/>
  <c r="O6094" i="2"/>
  <c r="Q6094" i="2" s="1"/>
  <c r="O6095" i="2"/>
  <c r="Q6095" i="2" s="1"/>
  <c r="O6096" i="2"/>
  <c r="Q6096" i="2" s="1"/>
  <c r="O6097" i="2"/>
  <c r="Q6097" i="2" s="1"/>
  <c r="O6098" i="2"/>
  <c r="Q6098" i="2" s="1"/>
  <c r="O6099" i="2"/>
  <c r="Q6099" i="2" s="1"/>
  <c r="O6100" i="2"/>
  <c r="Q6100" i="2" s="1"/>
  <c r="O6101" i="2"/>
  <c r="Q6101" i="2" s="1"/>
  <c r="O6102" i="2"/>
  <c r="Q6102" i="2" s="1"/>
  <c r="O6103" i="2"/>
  <c r="Q6103" i="2" s="1"/>
  <c r="O6104" i="2"/>
  <c r="Q6104" i="2" s="1"/>
  <c r="O6105" i="2"/>
  <c r="Q6105" i="2" s="1"/>
  <c r="O6106" i="2"/>
  <c r="Q6106" i="2" s="1"/>
  <c r="O6107" i="2"/>
  <c r="Q6107" i="2" s="1"/>
  <c r="O6108" i="2"/>
  <c r="Q6108" i="2" s="1"/>
  <c r="O6109" i="2"/>
  <c r="Q6109" i="2" s="1"/>
  <c r="O6110" i="2"/>
  <c r="Q6110" i="2" s="1"/>
  <c r="O6111" i="2"/>
  <c r="Q6111" i="2" s="1"/>
  <c r="O6112" i="2"/>
  <c r="Q6112" i="2" s="1"/>
  <c r="O6113" i="2"/>
  <c r="Q6113" i="2" s="1"/>
  <c r="O6114" i="2"/>
  <c r="Q6114" i="2" s="1"/>
  <c r="O6115" i="2"/>
  <c r="Q6115" i="2" s="1"/>
  <c r="O6116" i="2"/>
  <c r="Q6116" i="2" s="1"/>
  <c r="O6117" i="2"/>
  <c r="Q6117" i="2" s="1"/>
  <c r="O6118" i="2"/>
  <c r="Q6118" i="2" s="1"/>
  <c r="O6119" i="2"/>
  <c r="Q6119" i="2" s="1"/>
  <c r="O6120" i="2"/>
  <c r="Q6120" i="2" s="1"/>
  <c r="O6121" i="2"/>
  <c r="Q6121" i="2" s="1"/>
  <c r="O6122" i="2"/>
  <c r="Q6122" i="2" s="1"/>
  <c r="O6123" i="2"/>
  <c r="Q6123" i="2" s="1"/>
  <c r="O6124" i="2"/>
  <c r="Q6124" i="2" s="1"/>
  <c r="O6125" i="2"/>
  <c r="Q6125" i="2" s="1"/>
  <c r="O6126" i="2"/>
  <c r="Q6126" i="2" s="1"/>
  <c r="O6127" i="2"/>
  <c r="Q6127" i="2" s="1"/>
  <c r="O6128" i="2"/>
  <c r="Q6128" i="2" s="1"/>
  <c r="O6129" i="2"/>
  <c r="Q6129" i="2" s="1"/>
  <c r="O6130" i="2"/>
  <c r="Q6130" i="2" s="1"/>
  <c r="O6131" i="2"/>
  <c r="Q6131" i="2" s="1"/>
  <c r="O6132" i="2"/>
  <c r="Q6132" i="2" s="1"/>
  <c r="O6133" i="2"/>
  <c r="Q6133" i="2" s="1"/>
  <c r="O6134" i="2"/>
  <c r="Q6134" i="2" s="1"/>
  <c r="O6135" i="2"/>
  <c r="Q6135" i="2" s="1"/>
  <c r="O6136" i="2"/>
  <c r="Q6136" i="2" s="1"/>
  <c r="O6137" i="2"/>
  <c r="Q6137" i="2" s="1"/>
  <c r="O6138" i="2"/>
  <c r="Q6138" i="2" s="1"/>
  <c r="O6139" i="2"/>
  <c r="Q6139" i="2" s="1"/>
  <c r="O6140" i="2"/>
  <c r="Q6140" i="2" s="1"/>
  <c r="O6141" i="2"/>
  <c r="Q6141" i="2" s="1"/>
  <c r="O6142" i="2"/>
  <c r="Q6142" i="2" s="1"/>
  <c r="O6143" i="2"/>
  <c r="Q6143" i="2" s="1"/>
  <c r="O6144" i="2"/>
  <c r="Q6144" i="2" s="1"/>
  <c r="O6145" i="2"/>
  <c r="Q6145" i="2" s="1"/>
  <c r="O6146" i="2"/>
  <c r="Q6146" i="2" s="1"/>
  <c r="O6147" i="2"/>
  <c r="Q6147" i="2" s="1"/>
  <c r="O6148" i="2"/>
  <c r="Q6148" i="2" s="1"/>
  <c r="O6149" i="2"/>
  <c r="Q6149" i="2" s="1"/>
  <c r="O6150" i="2"/>
  <c r="Q6150" i="2" s="1"/>
  <c r="O6151" i="2"/>
  <c r="Q6151" i="2" s="1"/>
  <c r="O6152" i="2"/>
  <c r="Q6152" i="2" s="1"/>
  <c r="O6153" i="2"/>
  <c r="Q6153" i="2" s="1"/>
  <c r="O6154" i="2"/>
  <c r="Q6154" i="2" s="1"/>
  <c r="O6155" i="2"/>
  <c r="Q6155" i="2" s="1"/>
  <c r="O6156" i="2"/>
  <c r="Q6156" i="2" s="1"/>
  <c r="O6157" i="2"/>
  <c r="Q6157" i="2" s="1"/>
  <c r="O6158" i="2"/>
  <c r="Q6158" i="2" s="1"/>
  <c r="O6159" i="2"/>
  <c r="Q6159" i="2" s="1"/>
  <c r="O6160" i="2"/>
  <c r="Q6160" i="2" s="1"/>
  <c r="O6161" i="2"/>
  <c r="Q6161" i="2" s="1"/>
  <c r="O6162" i="2"/>
  <c r="Q6162" i="2" s="1"/>
  <c r="O6163" i="2"/>
  <c r="Q6163" i="2" s="1"/>
  <c r="O6164" i="2"/>
  <c r="Q6164" i="2" s="1"/>
  <c r="O6165" i="2"/>
  <c r="Q6165" i="2" s="1"/>
  <c r="O6166" i="2"/>
  <c r="Q6166" i="2" s="1"/>
  <c r="O6167" i="2"/>
  <c r="Q6167" i="2" s="1"/>
  <c r="O6168" i="2"/>
  <c r="Q6168" i="2" s="1"/>
  <c r="O6169" i="2"/>
  <c r="Q6169" i="2" s="1"/>
  <c r="O6170" i="2"/>
  <c r="Q6170" i="2" s="1"/>
  <c r="O6171" i="2"/>
  <c r="Q6171" i="2" s="1"/>
  <c r="O6172" i="2"/>
  <c r="Q6172" i="2" s="1"/>
  <c r="O6173" i="2"/>
  <c r="Q6173" i="2" s="1"/>
  <c r="O6174" i="2"/>
  <c r="Q6174" i="2" s="1"/>
  <c r="O6175" i="2"/>
  <c r="Q6175" i="2" s="1"/>
  <c r="O6176" i="2"/>
  <c r="Q6176" i="2" s="1"/>
  <c r="O6177" i="2"/>
  <c r="Q6177" i="2" s="1"/>
  <c r="O6178" i="2"/>
  <c r="Q6178" i="2" s="1"/>
  <c r="O6179" i="2"/>
  <c r="Q6179" i="2" s="1"/>
  <c r="O6180" i="2"/>
  <c r="Q6180" i="2" s="1"/>
  <c r="O6181" i="2"/>
  <c r="Q6181" i="2" s="1"/>
  <c r="O6182" i="2"/>
  <c r="Q6182" i="2" s="1"/>
  <c r="O6183" i="2"/>
  <c r="Q6183" i="2" s="1"/>
  <c r="O6184" i="2"/>
  <c r="Q6184" i="2" s="1"/>
  <c r="O6185" i="2"/>
  <c r="Q6185" i="2" s="1"/>
  <c r="O6186" i="2"/>
  <c r="Q6186" i="2" s="1"/>
  <c r="O6187" i="2"/>
  <c r="Q6187" i="2" s="1"/>
  <c r="O6188" i="2"/>
  <c r="Q6188" i="2" s="1"/>
  <c r="O6189" i="2"/>
  <c r="Q6189" i="2" s="1"/>
  <c r="O6190" i="2"/>
  <c r="Q6190" i="2" s="1"/>
  <c r="O6191" i="2"/>
  <c r="Q6191" i="2" s="1"/>
  <c r="O6192" i="2"/>
  <c r="Q6192" i="2" s="1"/>
  <c r="O6193" i="2"/>
  <c r="Q6193" i="2" s="1"/>
  <c r="O6194" i="2"/>
  <c r="Q6194" i="2" s="1"/>
  <c r="O6195" i="2"/>
  <c r="Q6195" i="2" s="1"/>
  <c r="O6196" i="2"/>
  <c r="Q6196" i="2" s="1"/>
  <c r="O6197" i="2"/>
  <c r="Q6197" i="2" s="1"/>
  <c r="O6198" i="2"/>
  <c r="Q6198" i="2" s="1"/>
  <c r="O6199" i="2"/>
  <c r="Q6199" i="2" s="1"/>
  <c r="O6200" i="2"/>
  <c r="Q6200" i="2" s="1"/>
  <c r="O6201" i="2"/>
  <c r="Q6201" i="2" s="1"/>
  <c r="O6202" i="2"/>
  <c r="Q6202" i="2" s="1"/>
  <c r="O6203" i="2"/>
  <c r="Q6203" i="2" s="1"/>
  <c r="O6204" i="2"/>
  <c r="Q6204" i="2" s="1"/>
  <c r="O6205" i="2"/>
  <c r="Q6205" i="2" s="1"/>
  <c r="O6206" i="2"/>
  <c r="Q6206" i="2" s="1"/>
  <c r="O6207" i="2"/>
  <c r="Q6207" i="2" s="1"/>
  <c r="O6208" i="2"/>
  <c r="Q6208" i="2" s="1"/>
  <c r="O6209" i="2"/>
  <c r="Q6209" i="2" s="1"/>
  <c r="O6210" i="2"/>
  <c r="Q6210" i="2" s="1"/>
  <c r="O6211" i="2"/>
  <c r="Q6211" i="2" s="1"/>
  <c r="O6212" i="2"/>
  <c r="Q6212" i="2" s="1"/>
  <c r="O6213" i="2"/>
  <c r="Q6213" i="2" s="1"/>
  <c r="O6214" i="2"/>
  <c r="Q6214" i="2" s="1"/>
  <c r="O6215" i="2"/>
  <c r="Q6215" i="2" s="1"/>
  <c r="O6216" i="2"/>
  <c r="Q6216" i="2" s="1"/>
  <c r="O6217" i="2"/>
  <c r="Q6217" i="2" s="1"/>
  <c r="O6218" i="2"/>
  <c r="Q6218" i="2" s="1"/>
  <c r="O6219" i="2"/>
  <c r="Q6219" i="2" s="1"/>
  <c r="O6220" i="2"/>
  <c r="Q6220" i="2" s="1"/>
  <c r="O6221" i="2"/>
  <c r="Q6221" i="2" s="1"/>
  <c r="O6222" i="2"/>
  <c r="Q6222" i="2" s="1"/>
  <c r="O6223" i="2"/>
  <c r="Q6223" i="2" s="1"/>
  <c r="O6224" i="2"/>
  <c r="Q6224" i="2" s="1"/>
  <c r="O6225" i="2"/>
  <c r="Q6225" i="2" s="1"/>
  <c r="O6226" i="2"/>
  <c r="Q6226" i="2" s="1"/>
  <c r="O6227" i="2"/>
  <c r="Q6227" i="2" s="1"/>
  <c r="O6228" i="2"/>
  <c r="Q6228" i="2" s="1"/>
  <c r="O6229" i="2"/>
  <c r="Q6229" i="2" s="1"/>
  <c r="O6230" i="2"/>
  <c r="Q6230" i="2" s="1"/>
  <c r="O6231" i="2"/>
  <c r="Q6231" i="2" s="1"/>
  <c r="O6232" i="2"/>
  <c r="Q6232" i="2" s="1"/>
  <c r="O6233" i="2"/>
  <c r="Q6233" i="2" s="1"/>
  <c r="O6234" i="2"/>
  <c r="Q6234" i="2" s="1"/>
  <c r="O6235" i="2"/>
  <c r="Q6235" i="2" s="1"/>
  <c r="O6236" i="2"/>
  <c r="Q6236" i="2" s="1"/>
  <c r="O6237" i="2"/>
  <c r="Q6237" i="2" s="1"/>
  <c r="O6238" i="2"/>
  <c r="Q6238" i="2" s="1"/>
  <c r="O6239" i="2"/>
  <c r="Q6239" i="2" s="1"/>
  <c r="O6240" i="2"/>
  <c r="Q6240" i="2" s="1"/>
  <c r="O6241" i="2"/>
  <c r="Q6241" i="2" s="1"/>
  <c r="O6242" i="2"/>
  <c r="Q6242" i="2" s="1"/>
  <c r="O6243" i="2"/>
  <c r="Q6243" i="2" s="1"/>
  <c r="O6244" i="2"/>
  <c r="Q6244" i="2" s="1"/>
  <c r="O6245" i="2"/>
  <c r="Q6245" i="2" s="1"/>
  <c r="O6246" i="2"/>
  <c r="Q6246" i="2" s="1"/>
  <c r="O6247" i="2"/>
  <c r="Q6247" i="2" s="1"/>
  <c r="O6248" i="2"/>
  <c r="Q6248" i="2" s="1"/>
  <c r="O6249" i="2"/>
  <c r="Q6249" i="2" s="1"/>
  <c r="O6250" i="2"/>
  <c r="Q6250" i="2" s="1"/>
  <c r="O6251" i="2"/>
  <c r="Q6251" i="2" s="1"/>
  <c r="O6252" i="2"/>
  <c r="Q6252" i="2" s="1"/>
  <c r="O6253" i="2"/>
  <c r="Q6253" i="2" s="1"/>
  <c r="O6254" i="2"/>
  <c r="Q6254" i="2" s="1"/>
  <c r="O6255" i="2"/>
  <c r="Q6255" i="2" s="1"/>
  <c r="O6256" i="2"/>
  <c r="Q6256" i="2" s="1"/>
  <c r="O6257" i="2"/>
  <c r="Q6257" i="2" s="1"/>
  <c r="O6258" i="2"/>
  <c r="Q6258" i="2" s="1"/>
  <c r="O6259" i="2"/>
  <c r="Q6259" i="2" s="1"/>
  <c r="O6260" i="2"/>
  <c r="Q6260" i="2" s="1"/>
  <c r="O6261" i="2"/>
  <c r="Q6261" i="2" s="1"/>
  <c r="O6262" i="2"/>
  <c r="Q6262" i="2" s="1"/>
  <c r="O6263" i="2"/>
  <c r="Q6263" i="2" s="1"/>
  <c r="O6264" i="2"/>
  <c r="Q6264" i="2" s="1"/>
  <c r="O6265" i="2"/>
  <c r="Q6265" i="2" s="1"/>
  <c r="O6266" i="2"/>
  <c r="Q6266" i="2" s="1"/>
  <c r="O6267" i="2"/>
  <c r="Q6267" i="2" s="1"/>
  <c r="O6268" i="2"/>
  <c r="Q6268" i="2" s="1"/>
  <c r="O6269" i="2"/>
  <c r="Q6269" i="2" s="1"/>
  <c r="O6270" i="2"/>
  <c r="Q6270" i="2" s="1"/>
  <c r="O6271" i="2"/>
  <c r="Q6271" i="2" s="1"/>
  <c r="O6272" i="2"/>
  <c r="Q6272" i="2" s="1"/>
  <c r="O6273" i="2"/>
  <c r="Q6273" i="2" s="1"/>
  <c r="O6274" i="2"/>
  <c r="Q6274" i="2" s="1"/>
  <c r="O6275" i="2"/>
  <c r="Q6275" i="2" s="1"/>
  <c r="O6276" i="2"/>
  <c r="Q6276" i="2" s="1"/>
  <c r="O6277" i="2"/>
  <c r="Q6277" i="2" s="1"/>
  <c r="O6278" i="2"/>
  <c r="Q6278" i="2" s="1"/>
  <c r="O6279" i="2"/>
  <c r="Q6279" i="2" s="1"/>
  <c r="O6280" i="2"/>
  <c r="Q6280" i="2" s="1"/>
  <c r="O6281" i="2"/>
  <c r="Q6281" i="2" s="1"/>
  <c r="O6282" i="2"/>
  <c r="Q6282" i="2" s="1"/>
  <c r="O6283" i="2"/>
  <c r="Q6283" i="2" s="1"/>
  <c r="O6284" i="2"/>
  <c r="Q6284" i="2" s="1"/>
  <c r="O6285" i="2"/>
  <c r="Q6285" i="2" s="1"/>
  <c r="O6286" i="2"/>
  <c r="Q6286" i="2" s="1"/>
  <c r="O6287" i="2"/>
  <c r="Q6287" i="2" s="1"/>
  <c r="O6288" i="2"/>
  <c r="Q6288" i="2" s="1"/>
  <c r="O6289" i="2"/>
  <c r="Q6289" i="2" s="1"/>
  <c r="O6290" i="2"/>
  <c r="Q6290" i="2" s="1"/>
  <c r="O6291" i="2"/>
  <c r="Q6291" i="2" s="1"/>
  <c r="O6292" i="2"/>
  <c r="Q6292" i="2" s="1"/>
  <c r="O6293" i="2"/>
  <c r="Q6293" i="2" s="1"/>
  <c r="O6294" i="2"/>
  <c r="Q6294" i="2" s="1"/>
  <c r="O6295" i="2"/>
  <c r="Q6295" i="2" s="1"/>
  <c r="O6296" i="2"/>
  <c r="Q6296" i="2" s="1"/>
  <c r="O6297" i="2"/>
  <c r="Q6297" i="2" s="1"/>
  <c r="O6298" i="2"/>
  <c r="Q6298" i="2" s="1"/>
  <c r="O6299" i="2"/>
  <c r="Q6299" i="2" s="1"/>
  <c r="O6300" i="2"/>
  <c r="Q6300" i="2" s="1"/>
  <c r="O6301" i="2"/>
  <c r="Q6301" i="2" s="1"/>
  <c r="O6302" i="2"/>
  <c r="Q6302" i="2" s="1"/>
  <c r="O6303" i="2"/>
  <c r="Q6303" i="2" s="1"/>
  <c r="O6304" i="2"/>
  <c r="Q6304" i="2" s="1"/>
  <c r="O6305" i="2"/>
  <c r="Q6305" i="2" s="1"/>
  <c r="O6306" i="2"/>
  <c r="Q6306" i="2" s="1"/>
  <c r="O6307" i="2"/>
  <c r="Q6307" i="2" s="1"/>
  <c r="O6308" i="2"/>
  <c r="Q6308" i="2" s="1"/>
  <c r="O6309" i="2"/>
  <c r="Q6309" i="2" s="1"/>
  <c r="O6310" i="2"/>
  <c r="Q6310" i="2" s="1"/>
  <c r="O6311" i="2"/>
  <c r="Q6311" i="2" s="1"/>
  <c r="O6312" i="2"/>
  <c r="Q6312" i="2" s="1"/>
  <c r="O6313" i="2"/>
  <c r="Q6313" i="2" s="1"/>
  <c r="O6314" i="2"/>
  <c r="Q6314" i="2" s="1"/>
  <c r="O6315" i="2"/>
  <c r="Q6315" i="2" s="1"/>
  <c r="O6316" i="2"/>
  <c r="Q6316" i="2" s="1"/>
  <c r="O6317" i="2"/>
  <c r="Q6317" i="2" s="1"/>
  <c r="O6318" i="2"/>
  <c r="Q6318" i="2" s="1"/>
  <c r="O6319" i="2"/>
  <c r="Q6319" i="2" s="1"/>
  <c r="O6320" i="2"/>
  <c r="Q6320" i="2" s="1"/>
  <c r="O6321" i="2"/>
  <c r="Q6321" i="2" s="1"/>
  <c r="O6322" i="2"/>
  <c r="Q6322" i="2" s="1"/>
  <c r="O6323" i="2"/>
  <c r="Q6323" i="2" s="1"/>
  <c r="O6324" i="2"/>
  <c r="Q6324" i="2" s="1"/>
  <c r="O6325" i="2"/>
  <c r="Q6325" i="2" s="1"/>
  <c r="O6326" i="2"/>
  <c r="Q6326" i="2" s="1"/>
  <c r="O6327" i="2"/>
  <c r="Q6327" i="2" s="1"/>
  <c r="O6328" i="2"/>
  <c r="Q6328" i="2" s="1"/>
  <c r="O6329" i="2"/>
  <c r="Q6329" i="2" s="1"/>
  <c r="O6330" i="2"/>
  <c r="Q6330" i="2" s="1"/>
  <c r="O6331" i="2"/>
  <c r="Q6331" i="2" s="1"/>
  <c r="O6332" i="2"/>
  <c r="Q6332" i="2" s="1"/>
  <c r="O6333" i="2"/>
  <c r="Q6333" i="2" s="1"/>
  <c r="O6334" i="2"/>
  <c r="Q6334" i="2" s="1"/>
  <c r="O6335" i="2"/>
  <c r="Q6335" i="2" s="1"/>
  <c r="O6336" i="2"/>
  <c r="Q6336" i="2" s="1"/>
  <c r="O6337" i="2"/>
  <c r="Q6337" i="2" s="1"/>
  <c r="O6338" i="2"/>
  <c r="Q6338" i="2" s="1"/>
  <c r="O6339" i="2"/>
  <c r="Q6339" i="2" s="1"/>
  <c r="O6340" i="2"/>
  <c r="Q6340" i="2" s="1"/>
  <c r="O6341" i="2"/>
  <c r="Q6341" i="2" s="1"/>
  <c r="O6342" i="2"/>
  <c r="Q6342" i="2" s="1"/>
  <c r="O6343" i="2"/>
  <c r="Q6343" i="2" s="1"/>
  <c r="O6344" i="2"/>
  <c r="Q6344" i="2" s="1"/>
  <c r="O6345" i="2"/>
  <c r="Q6345" i="2" s="1"/>
  <c r="O6346" i="2"/>
  <c r="Q6346" i="2" s="1"/>
  <c r="O6347" i="2"/>
  <c r="Q6347" i="2" s="1"/>
  <c r="O6348" i="2"/>
  <c r="Q6348" i="2" s="1"/>
  <c r="O6349" i="2"/>
  <c r="Q6349" i="2" s="1"/>
  <c r="O6350" i="2"/>
  <c r="Q6350" i="2" s="1"/>
  <c r="O6351" i="2"/>
  <c r="Q6351" i="2" s="1"/>
  <c r="O6352" i="2"/>
  <c r="Q6352" i="2" s="1"/>
  <c r="O6353" i="2"/>
  <c r="Q6353" i="2" s="1"/>
  <c r="O6354" i="2"/>
  <c r="Q6354" i="2" s="1"/>
  <c r="O6355" i="2"/>
  <c r="Q6355" i="2" s="1"/>
  <c r="O6356" i="2"/>
  <c r="Q6356" i="2" s="1"/>
  <c r="O6357" i="2"/>
  <c r="Q6357" i="2" s="1"/>
  <c r="O6358" i="2"/>
  <c r="Q6358" i="2" s="1"/>
  <c r="O6359" i="2"/>
  <c r="Q6359" i="2" s="1"/>
  <c r="O6360" i="2"/>
  <c r="Q6360" i="2" s="1"/>
  <c r="O6361" i="2"/>
  <c r="Q6361" i="2" s="1"/>
  <c r="O6362" i="2"/>
  <c r="Q6362" i="2" s="1"/>
  <c r="O6363" i="2"/>
  <c r="Q6363" i="2" s="1"/>
  <c r="O6364" i="2"/>
  <c r="Q6364" i="2" s="1"/>
  <c r="O6365" i="2"/>
  <c r="Q6365" i="2" s="1"/>
  <c r="O6366" i="2"/>
  <c r="Q6366" i="2" s="1"/>
  <c r="O6367" i="2"/>
  <c r="Q6367" i="2" s="1"/>
  <c r="O6368" i="2"/>
  <c r="Q6368" i="2" s="1"/>
  <c r="O6369" i="2"/>
  <c r="Q6369" i="2" s="1"/>
  <c r="O6370" i="2"/>
  <c r="Q6370" i="2" s="1"/>
  <c r="O6371" i="2"/>
  <c r="Q6371" i="2" s="1"/>
  <c r="O6372" i="2"/>
  <c r="Q6372" i="2" s="1"/>
  <c r="O6373" i="2"/>
  <c r="Q6373" i="2" s="1"/>
  <c r="O6374" i="2"/>
  <c r="Q6374" i="2" s="1"/>
  <c r="O6375" i="2"/>
  <c r="Q6375" i="2" s="1"/>
  <c r="O6376" i="2"/>
  <c r="Q6376" i="2" s="1"/>
  <c r="O6377" i="2"/>
  <c r="Q6377" i="2" s="1"/>
  <c r="O6378" i="2"/>
  <c r="Q6378" i="2" s="1"/>
  <c r="O6379" i="2"/>
  <c r="Q6379" i="2" s="1"/>
  <c r="O6380" i="2"/>
  <c r="Q6380" i="2" s="1"/>
  <c r="O6381" i="2"/>
  <c r="Q6381" i="2" s="1"/>
  <c r="O6382" i="2"/>
  <c r="Q6382" i="2" s="1"/>
  <c r="O6383" i="2"/>
  <c r="Q6383" i="2" s="1"/>
  <c r="O6384" i="2"/>
  <c r="Q6384" i="2" s="1"/>
  <c r="O6385" i="2"/>
  <c r="Q6385" i="2" s="1"/>
  <c r="O6386" i="2"/>
  <c r="Q6386" i="2" s="1"/>
  <c r="O6387" i="2"/>
  <c r="Q6387" i="2" s="1"/>
  <c r="O6388" i="2"/>
  <c r="Q6388" i="2" s="1"/>
  <c r="O6389" i="2"/>
  <c r="Q6389" i="2" s="1"/>
  <c r="O6390" i="2"/>
  <c r="Q6390" i="2" s="1"/>
  <c r="O6391" i="2"/>
  <c r="Q6391" i="2" s="1"/>
  <c r="O6392" i="2"/>
  <c r="Q6392" i="2" s="1"/>
  <c r="O6393" i="2"/>
  <c r="Q6393" i="2" s="1"/>
  <c r="O6394" i="2"/>
  <c r="Q6394" i="2" s="1"/>
  <c r="O6395" i="2"/>
  <c r="Q6395" i="2" s="1"/>
  <c r="O6396" i="2"/>
  <c r="Q6396" i="2" s="1"/>
  <c r="O6397" i="2"/>
  <c r="Q6397" i="2" s="1"/>
  <c r="O6398" i="2"/>
  <c r="Q6398" i="2" s="1"/>
  <c r="O6399" i="2"/>
  <c r="Q6399" i="2" s="1"/>
  <c r="O6400" i="2"/>
  <c r="Q6400" i="2" s="1"/>
  <c r="O6401" i="2"/>
  <c r="Q6401" i="2" s="1"/>
  <c r="O6402" i="2"/>
  <c r="Q6402" i="2" s="1"/>
  <c r="O6403" i="2"/>
  <c r="Q6403" i="2" s="1"/>
  <c r="O6404" i="2"/>
  <c r="Q6404" i="2" s="1"/>
  <c r="O6405" i="2"/>
  <c r="Q6405" i="2" s="1"/>
  <c r="O6406" i="2"/>
  <c r="Q6406" i="2" s="1"/>
  <c r="O6407" i="2"/>
  <c r="Q6407" i="2" s="1"/>
  <c r="O6408" i="2"/>
  <c r="Q6408" i="2" s="1"/>
  <c r="O6409" i="2"/>
  <c r="Q6409" i="2" s="1"/>
  <c r="O6410" i="2"/>
  <c r="Q6410" i="2" s="1"/>
  <c r="O6411" i="2"/>
  <c r="Q6411" i="2" s="1"/>
  <c r="O6412" i="2"/>
  <c r="Q6412" i="2" s="1"/>
  <c r="O6413" i="2"/>
  <c r="Q6413" i="2" s="1"/>
  <c r="O6414" i="2"/>
  <c r="Q6414" i="2" s="1"/>
  <c r="O6415" i="2"/>
  <c r="Q6415" i="2" s="1"/>
  <c r="O6416" i="2"/>
  <c r="Q6416" i="2" s="1"/>
  <c r="O6417" i="2"/>
  <c r="Q6417" i="2" s="1"/>
  <c r="O6418" i="2"/>
  <c r="Q6418" i="2" s="1"/>
  <c r="O6419" i="2"/>
  <c r="Q6419" i="2" s="1"/>
  <c r="O6420" i="2"/>
  <c r="Q6420" i="2" s="1"/>
  <c r="O6421" i="2"/>
  <c r="Q6421" i="2" s="1"/>
  <c r="O6422" i="2"/>
  <c r="Q6422" i="2" s="1"/>
  <c r="O6423" i="2"/>
  <c r="Q6423" i="2" s="1"/>
  <c r="O6424" i="2"/>
  <c r="Q6424" i="2" s="1"/>
  <c r="O6425" i="2"/>
  <c r="Q6425" i="2" s="1"/>
  <c r="O6426" i="2"/>
  <c r="Q6426" i="2" s="1"/>
  <c r="O6427" i="2"/>
  <c r="Q6427" i="2" s="1"/>
  <c r="O6428" i="2"/>
  <c r="Q6428" i="2" s="1"/>
  <c r="O6429" i="2"/>
  <c r="Q6429" i="2" s="1"/>
  <c r="O6430" i="2"/>
  <c r="Q6430" i="2" s="1"/>
  <c r="O6431" i="2"/>
  <c r="Q6431" i="2" s="1"/>
  <c r="O6432" i="2"/>
  <c r="Q6432" i="2" s="1"/>
  <c r="O6433" i="2"/>
  <c r="Q6433" i="2" s="1"/>
  <c r="O6434" i="2"/>
  <c r="Q6434" i="2" s="1"/>
  <c r="O6435" i="2"/>
  <c r="Q6435" i="2" s="1"/>
  <c r="O6436" i="2"/>
  <c r="Q6436" i="2" s="1"/>
  <c r="O6437" i="2"/>
  <c r="Q6437" i="2" s="1"/>
  <c r="O6438" i="2"/>
  <c r="Q6438" i="2" s="1"/>
  <c r="O6439" i="2"/>
  <c r="Q6439" i="2" s="1"/>
  <c r="O6440" i="2"/>
  <c r="Q6440" i="2" s="1"/>
  <c r="O6441" i="2"/>
  <c r="Q6441" i="2" s="1"/>
  <c r="O6442" i="2"/>
  <c r="Q6442" i="2" s="1"/>
  <c r="O6443" i="2"/>
  <c r="Q6443" i="2" s="1"/>
  <c r="O6444" i="2"/>
  <c r="Q6444" i="2" s="1"/>
  <c r="O6445" i="2"/>
  <c r="Q6445" i="2" s="1"/>
  <c r="O6446" i="2"/>
  <c r="Q6446" i="2" s="1"/>
  <c r="O6447" i="2"/>
  <c r="Q6447" i="2" s="1"/>
  <c r="O6448" i="2"/>
  <c r="Q6448" i="2" s="1"/>
  <c r="O6449" i="2"/>
  <c r="Q6449" i="2" s="1"/>
  <c r="O6450" i="2"/>
  <c r="Q6450" i="2" s="1"/>
  <c r="O6451" i="2"/>
  <c r="Q6451" i="2" s="1"/>
  <c r="O6452" i="2"/>
  <c r="Q6452" i="2" s="1"/>
  <c r="O6453" i="2"/>
  <c r="Q6453" i="2" s="1"/>
  <c r="O6454" i="2"/>
  <c r="Q6454" i="2" s="1"/>
  <c r="O6455" i="2"/>
  <c r="Q6455" i="2" s="1"/>
  <c r="O6456" i="2"/>
  <c r="Q6456" i="2" s="1"/>
  <c r="O6457" i="2"/>
  <c r="Q6457" i="2" s="1"/>
  <c r="O6458" i="2"/>
  <c r="Q6458" i="2" s="1"/>
  <c r="O6459" i="2"/>
  <c r="Q6459" i="2" s="1"/>
  <c r="O6460" i="2"/>
  <c r="Q6460" i="2" s="1"/>
  <c r="O6461" i="2"/>
  <c r="Q6461" i="2" s="1"/>
  <c r="O6462" i="2"/>
  <c r="Q6462" i="2" s="1"/>
  <c r="O6463" i="2"/>
  <c r="Q6463" i="2" s="1"/>
  <c r="O6464" i="2"/>
  <c r="Q6464" i="2" s="1"/>
  <c r="O6465" i="2"/>
  <c r="Q6465" i="2" s="1"/>
  <c r="O6466" i="2"/>
  <c r="Q6466" i="2" s="1"/>
  <c r="O6467" i="2"/>
  <c r="Q6467" i="2" s="1"/>
  <c r="O6468" i="2"/>
  <c r="Q6468" i="2" s="1"/>
  <c r="O6469" i="2"/>
  <c r="Q6469" i="2" s="1"/>
  <c r="O6470" i="2"/>
  <c r="Q6470" i="2" s="1"/>
  <c r="O6471" i="2"/>
  <c r="Q6471" i="2" s="1"/>
  <c r="O6472" i="2"/>
  <c r="Q6472" i="2" s="1"/>
  <c r="O6473" i="2"/>
  <c r="Q6473" i="2" s="1"/>
  <c r="O6474" i="2"/>
  <c r="Q6474" i="2" s="1"/>
  <c r="O6475" i="2"/>
  <c r="Q6475" i="2" s="1"/>
  <c r="O6476" i="2"/>
  <c r="Q6476" i="2" s="1"/>
  <c r="O6477" i="2"/>
  <c r="Q6477" i="2" s="1"/>
  <c r="O6478" i="2"/>
  <c r="Q6478" i="2" s="1"/>
  <c r="O6479" i="2"/>
  <c r="Q6479" i="2" s="1"/>
  <c r="O6480" i="2"/>
  <c r="Q6480" i="2" s="1"/>
  <c r="O6481" i="2"/>
  <c r="Q6481" i="2" s="1"/>
  <c r="O6482" i="2"/>
  <c r="Q6482" i="2" s="1"/>
  <c r="O6483" i="2"/>
  <c r="Q6483" i="2" s="1"/>
  <c r="O6484" i="2"/>
  <c r="Q6484" i="2" s="1"/>
  <c r="O6485" i="2"/>
  <c r="Q6485" i="2" s="1"/>
  <c r="O6486" i="2"/>
  <c r="Q6486" i="2" s="1"/>
  <c r="O6487" i="2"/>
  <c r="Q6487" i="2" s="1"/>
  <c r="O6488" i="2"/>
  <c r="Q6488" i="2" s="1"/>
  <c r="O6489" i="2"/>
  <c r="Q6489" i="2" s="1"/>
  <c r="O6490" i="2"/>
  <c r="Q6490" i="2" s="1"/>
  <c r="O6491" i="2"/>
  <c r="Q6491" i="2" s="1"/>
  <c r="O6492" i="2"/>
  <c r="Q6492" i="2" s="1"/>
  <c r="O6493" i="2"/>
  <c r="Q6493" i="2" s="1"/>
  <c r="O6494" i="2"/>
  <c r="Q6494" i="2" s="1"/>
  <c r="O6495" i="2"/>
  <c r="Q6495" i="2" s="1"/>
  <c r="O6496" i="2"/>
  <c r="Q6496" i="2" s="1"/>
  <c r="O6497" i="2"/>
  <c r="Q6497" i="2" s="1"/>
  <c r="O6498" i="2"/>
  <c r="Q6498" i="2" s="1"/>
  <c r="O6499" i="2"/>
  <c r="Q6499" i="2" s="1"/>
  <c r="O6500" i="2"/>
  <c r="Q6500" i="2" s="1"/>
  <c r="O6501" i="2"/>
  <c r="Q6501" i="2" s="1"/>
  <c r="O6502" i="2"/>
  <c r="Q6502" i="2" s="1"/>
  <c r="O6503" i="2"/>
  <c r="Q6503" i="2" s="1"/>
  <c r="O6504" i="2"/>
  <c r="Q6504" i="2" s="1"/>
  <c r="O6505" i="2"/>
  <c r="Q6505" i="2" s="1"/>
  <c r="O6506" i="2"/>
  <c r="Q6506" i="2" s="1"/>
  <c r="O6507" i="2"/>
  <c r="Q6507" i="2" s="1"/>
  <c r="O6508" i="2"/>
  <c r="Q6508" i="2" s="1"/>
  <c r="O6509" i="2"/>
  <c r="Q6509" i="2" s="1"/>
  <c r="O6510" i="2"/>
  <c r="Q6510" i="2" s="1"/>
  <c r="O6511" i="2"/>
  <c r="Q6511" i="2" s="1"/>
  <c r="O6512" i="2"/>
  <c r="Q6512" i="2" s="1"/>
  <c r="O6513" i="2"/>
  <c r="Q6513" i="2" s="1"/>
  <c r="O6514" i="2"/>
  <c r="Q6514" i="2" s="1"/>
  <c r="O6515" i="2"/>
  <c r="Q6515" i="2" s="1"/>
  <c r="O6516" i="2"/>
  <c r="Q6516" i="2" s="1"/>
  <c r="O6517" i="2"/>
  <c r="Q6517" i="2" s="1"/>
  <c r="O6518" i="2"/>
  <c r="Q6518" i="2" s="1"/>
  <c r="O6519" i="2"/>
  <c r="Q6519" i="2" s="1"/>
  <c r="O6520" i="2"/>
  <c r="Q6520" i="2" s="1"/>
  <c r="O6521" i="2"/>
  <c r="Q6521" i="2" s="1"/>
  <c r="O6522" i="2"/>
  <c r="Q6522" i="2" s="1"/>
  <c r="O6523" i="2"/>
  <c r="Q6523" i="2" s="1"/>
  <c r="O6524" i="2"/>
  <c r="Q6524" i="2" s="1"/>
  <c r="O6525" i="2"/>
  <c r="Q6525" i="2" s="1"/>
  <c r="O6526" i="2"/>
  <c r="Q6526" i="2" s="1"/>
  <c r="O6527" i="2"/>
  <c r="Q6527" i="2" s="1"/>
  <c r="O6528" i="2"/>
  <c r="Q6528" i="2" s="1"/>
  <c r="O6529" i="2"/>
  <c r="Q6529" i="2" s="1"/>
  <c r="O6530" i="2"/>
  <c r="Q6530" i="2" s="1"/>
  <c r="O6531" i="2"/>
  <c r="Q6531" i="2" s="1"/>
  <c r="O6532" i="2"/>
  <c r="Q6532" i="2" s="1"/>
  <c r="O6533" i="2"/>
  <c r="Q6533" i="2" s="1"/>
  <c r="O6534" i="2"/>
  <c r="Q6534" i="2" s="1"/>
  <c r="O6535" i="2"/>
  <c r="Q6535" i="2" s="1"/>
  <c r="O6536" i="2"/>
  <c r="Q6536" i="2" s="1"/>
  <c r="O6537" i="2"/>
  <c r="Q6537" i="2" s="1"/>
  <c r="O6538" i="2"/>
  <c r="Q6538" i="2" s="1"/>
  <c r="O6539" i="2"/>
  <c r="Q6539" i="2" s="1"/>
  <c r="O6540" i="2"/>
  <c r="Q6540" i="2" s="1"/>
  <c r="O6541" i="2"/>
  <c r="Q6541" i="2" s="1"/>
  <c r="O6542" i="2"/>
  <c r="Q6542" i="2" s="1"/>
  <c r="O6543" i="2"/>
  <c r="Q6543" i="2" s="1"/>
  <c r="O6544" i="2"/>
  <c r="Q6544" i="2" s="1"/>
  <c r="O6545" i="2"/>
  <c r="Q6545" i="2" s="1"/>
  <c r="O6546" i="2"/>
  <c r="Q6546" i="2" s="1"/>
  <c r="O6547" i="2"/>
  <c r="Q6547" i="2" s="1"/>
  <c r="O6548" i="2"/>
  <c r="Q6548" i="2" s="1"/>
  <c r="O6549" i="2"/>
  <c r="Q6549" i="2" s="1"/>
  <c r="O6550" i="2"/>
  <c r="Q6550" i="2" s="1"/>
  <c r="O6551" i="2"/>
  <c r="Q6551" i="2" s="1"/>
  <c r="O6552" i="2"/>
  <c r="Q6552" i="2" s="1"/>
  <c r="O6553" i="2"/>
  <c r="Q6553" i="2" s="1"/>
  <c r="O6554" i="2"/>
  <c r="Q6554" i="2" s="1"/>
  <c r="O6555" i="2"/>
  <c r="Q6555" i="2" s="1"/>
  <c r="O6556" i="2"/>
  <c r="Q6556" i="2" s="1"/>
  <c r="O6557" i="2"/>
  <c r="Q6557" i="2" s="1"/>
  <c r="O6558" i="2"/>
  <c r="Q6558" i="2" s="1"/>
  <c r="O6559" i="2"/>
  <c r="Q6559" i="2" s="1"/>
  <c r="O6560" i="2"/>
  <c r="Q6560" i="2" s="1"/>
  <c r="O6561" i="2"/>
  <c r="Q6561" i="2" s="1"/>
  <c r="O6562" i="2"/>
  <c r="Q6562" i="2" s="1"/>
  <c r="O6563" i="2"/>
  <c r="Q6563" i="2" s="1"/>
  <c r="O6564" i="2"/>
  <c r="Q6564" i="2" s="1"/>
  <c r="O6565" i="2"/>
  <c r="Q6565" i="2" s="1"/>
  <c r="O6566" i="2"/>
  <c r="Q6566" i="2" s="1"/>
  <c r="O6567" i="2"/>
  <c r="Q6567" i="2" s="1"/>
  <c r="O6568" i="2"/>
  <c r="Q6568" i="2" s="1"/>
  <c r="O6569" i="2"/>
  <c r="Q6569" i="2" s="1"/>
  <c r="O6570" i="2"/>
  <c r="Q6570" i="2" s="1"/>
  <c r="O6571" i="2"/>
  <c r="Q6571" i="2" s="1"/>
  <c r="O6572" i="2"/>
  <c r="Q6572" i="2" s="1"/>
  <c r="O6573" i="2"/>
  <c r="Q6573" i="2" s="1"/>
  <c r="O6574" i="2"/>
  <c r="Q6574" i="2" s="1"/>
  <c r="O6575" i="2"/>
  <c r="Q6575" i="2" s="1"/>
  <c r="O6576" i="2"/>
  <c r="Q6576" i="2" s="1"/>
  <c r="O6577" i="2"/>
  <c r="Q6577" i="2" s="1"/>
  <c r="O6578" i="2"/>
  <c r="Q6578" i="2" s="1"/>
  <c r="O6579" i="2"/>
  <c r="Q6579" i="2" s="1"/>
  <c r="O6580" i="2"/>
  <c r="Q6580" i="2" s="1"/>
  <c r="O6581" i="2"/>
  <c r="Q6581" i="2" s="1"/>
  <c r="O6582" i="2"/>
  <c r="Q6582" i="2" s="1"/>
  <c r="O6583" i="2"/>
  <c r="Q6583" i="2" s="1"/>
  <c r="O6584" i="2"/>
  <c r="Q6584" i="2" s="1"/>
  <c r="O6585" i="2"/>
  <c r="Q6585" i="2" s="1"/>
  <c r="O6586" i="2"/>
  <c r="Q6586" i="2" s="1"/>
  <c r="O6587" i="2"/>
  <c r="Q6587" i="2" s="1"/>
  <c r="O6588" i="2"/>
  <c r="Q6588" i="2" s="1"/>
  <c r="O6589" i="2"/>
  <c r="Q6589" i="2" s="1"/>
  <c r="O6590" i="2"/>
  <c r="Q6590" i="2" s="1"/>
  <c r="O6591" i="2"/>
  <c r="Q6591" i="2" s="1"/>
  <c r="O6592" i="2"/>
  <c r="Q6592" i="2" s="1"/>
  <c r="O6593" i="2"/>
  <c r="Q6593" i="2" s="1"/>
  <c r="O6594" i="2"/>
  <c r="Q6594" i="2" s="1"/>
  <c r="O6595" i="2"/>
  <c r="Q6595" i="2" s="1"/>
  <c r="O6596" i="2"/>
  <c r="Q6596" i="2" s="1"/>
  <c r="O6597" i="2"/>
  <c r="Q6597" i="2" s="1"/>
  <c r="O6598" i="2"/>
  <c r="Q6598" i="2" s="1"/>
  <c r="O6599" i="2"/>
  <c r="Q6599" i="2" s="1"/>
  <c r="O6600" i="2"/>
  <c r="Q6600" i="2" s="1"/>
  <c r="O6601" i="2"/>
  <c r="Q6601" i="2" s="1"/>
  <c r="O6602" i="2"/>
  <c r="Q6602" i="2" s="1"/>
  <c r="O6603" i="2"/>
  <c r="Q6603" i="2" s="1"/>
  <c r="O6604" i="2"/>
  <c r="Q6604" i="2" s="1"/>
  <c r="O6605" i="2"/>
  <c r="Q6605" i="2" s="1"/>
  <c r="O6606" i="2"/>
  <c r="Q6606" i="2" s="1"/>
  <c r="O6607" i="2"/>
  <c r="Q6607" i="2" s="1"/>
  <c r="O6608" i="2"/>
  <c r="Q6608" i="2" s="1"/>
  <c r="O6609" i="2"/>
  <c r="Q6609" i="2" s="1"/>
  <c r="O6610" i="2"/>
  <c r="Q6610" i="2" s="1"/>
  <c r="O6611" i="2"/>
  <c r="Q6611" i="2" s="1"/>
  <c r="O6612" i="2"/>
  <c r="Q6612" i="2" s="1"/>
  <c r="O6613" i="2"/>
  <c r="Q6613" i="2" s="1"/>
  <c r="O6614" i="2"/>
  <c r="Q6614" i="2" s="1"/>
  <c r="O6615" i="2"/>
  <c r="Q6615" i="2" s="1"/>
  <c r="O6616" i="2"/>
  <c r="Q6616" i="2" s="1"/>
  <c r="O6617" i="2"/>
  <c r="Q6617" i="2" s="1"/>
  <c r="O6618" i="2"/>
  <c r="Q6618" i="2" s="1"/>
  <c r="O6619" i="2"/>
  <c r="Q6619" i="2" s="1"/>
  <c r="O6620" i="2"/>
  <c r="Q6620" i="2" s="1"/>
  <c r="O6621" i="2"/>
  <c r="Q6621" i="2" s="1"/>
  <c r="O6622" i="2"/>
  <c r="Q6622" i="2" s="1"/>
  <c r="O6623" i="2"/>
  <c r="Q6623" i="2" s="1"/>
  <c r="O6624" i="2"/>
  <c r="Q6624" i="2" s="1"/>
  <c r="O6625" i="2"/>
  <c r="Q6625" i="2" s="1"/>
  <c r="O6626" i="2"/>
  <c r="Q6626" i="2" s="1"/>
  <c r="O6627" i="2"/>
  <c r="Q6627" i="2" s="1"/>
  <c r="O6628" i="2"/>
  <c r="Q6628" i="2" s="1"/>
  <c r="O6629" i="2"/>
  <c r="Q6629" i="2" s="1"/>
  <c r="O6630" i="2"/>
  <c r="Q6630" i="2" s="1"/>
  <c r="O6631" i="2"/>
  <c r="Q6631" i="2" s="1"/>
  <c r="O6632" i="2"/>
  <c r="Q6632" i="2" s="1"/>
  <c r="O6633" i="2"/>
  <c r="Q6633" i="2" s="1"/>
  <c r="O6634" i="2"/>
  <c r="Q6634" i="2" s="1"/>
  <c r="O6635" i="2"/>
  <c r="Q6635" i="2" s="1"/>
  <c r="O6636" i="2"/>
  <c r="Q6636" i="2" s="1"/>
  <c r="O6637" i="2"/>
  <c r="Q6637" i="2" s="1"/>
  <c r="O6638" i="2"/>
  <c r="Q6638" i="2" s="1"/>
  <c r="O6639" i="2"/>
  <c r="Q6639" i="2" s="1"/>
  <c r="O6640" i="2"/>
  <c r="Q6640" i="2" s="1"/>
  <c r="O6641" i="2"/>
  <c r="Q6641" i="2" s="1"/>
  <c r="O6642" i="2"/>
  <c r="Q6642" i="2" s="1"/>
  <c r="O6643" i="2"/>
  <c r="Q6643" i="2" s="1"/>
  <c r="O6644" i="2"/>
  <c r="Q6644" i="2" s="1"/>
  <c r="O6645" i="2"/>
  <c r="Q6645" i="2" s="1"/>
  <c r="O6646" i="2"/>
  <c r="Q6646" i="2" s="1"/>
  <c r="O6647" i="2"/>
  <c r="Q6647" i="2" s="1"/>
  <c r="O6648" i="2"/>
  <c r="Q6648" i="2" s="1"/>
  <c r="O6649" i="2"/>
  <c r="Q6649" i="2" s="1"/>
  <c r="O6650" i="2"/>
  <c r="Q6650" i="2" s="1"/>
  <c r="O6651" i="2"/>
  <c r="Q6651" i="2" s="1"/>
  <c r="O6652" i="2"/>
  <c r="Q6652" i="2" s="1"/>
  <c r="O6653" i="2"/>
  <c r="Q6653" i="2" s="1"/>
  <c r="O6654" i="2"/>
  <c r="Q6654" i="2" s="1"/>
  <c r="O6655" i="2"/>
  <c r="Q6655" i="2" s="1"/>
  <c r="O6656" i="2"/>
  <c r="Q6656" i="2" s="1"/>
  <c r="O6657" i="2"/>
  <c r="Q6657" i="2" s="1"/>
  <c r="O6658" i="2"/>
  <c r="Q6658" i="2" s="1"/>
  <c r="O6659" i="2"/>
  <c r="Q6659" i="2" s="1"/>
  <c r="O6660" i="2"/>
  <c r="Q6660" i="2" s="1"/>
  <c r="O6661" i="2"/>
  <c r="Q6661" i="2" s="1"/>
  <c r="O6662" i="2"/>
  <c r="Q6662" i="2" s="1"/>
  <c r="O6663" i="2"/>
  <c r="Q6663" i="2" s="1"/>
  <c r="O6664" i="2"/>
  <c r="Q6664" i="2" s="1"/>
  <c r="O6665" i="2"/>
  <c r="Q6665" i="2" s="1"/>
  <c r="O6666" i="2"/>
  <c r="Q6666" i="2" s="1"/>
  <c r="O6667" i="2"/>
  <c r="Q6667" i="2" s="1"/>
  <c r="O6668" i="2"/>
  <c r="Q6668" i="2" s="1"/>
  <c r="O6669" i="2"/>
  <c r="Q6669" i="2" s="1"/>
  <c r="O6670" i="2"/>
  <c r="Q6670" i="2" s="1"/>
  <c r="O6671" i="2"/>
  <c r="Q6671" i="2" s="1"/>
  <c r="O6672" i="2"/>
  <c r="Q6672" i="2" s="1"/>
  <c r="O6673" i="2"/>
  <c r="Q6673" i="2" s="1"/>
  <c r="O6674" i="2"/>
  <c r="Q6674" i="2" s="1"/>
  <c r="O6675" i="2"/>
  <c r="Q6675" i="2" s="1"/>
  <c r="O6676" i="2"/>
  <c r="Q6676" i="2" s="1"/>
  <c r="O6677" i="2"/>
  <c r="Q6677" i="2" s="1"/>
  <c r="O6678" i="2"/>
  <c r="Q6678" i="2" s="1"/>
  <c r="O6679" i="2"/>
  <c r="Q6679" i="2" s="1"/>
  <c r="O6680" i="2"/>
  <c r="Q6680" i="2" s="1"/>
  <c r="O6681" i="2"/>
  <c r="Q6681" i="2" s="1"/>
  <c r="O6682" i="2"/>
  <c r="Q6682" i="2" s="1"/>
  <c r="O6683" i="2"/>
  <c r="Q6683" i="2" s="1"/>
  <c r="O6684" i="2"/>
  <c r="Q6684" i="2" s="1"/>
  <c r="O6685" i="2"/>
  <c r="Q6685" i="2" s="1"/>
  <c r="O6686" i="2"/>
  <c r="Q6686" i="2" s="1"/>
  <c r="O6687" i="2"/>
  <c r="Q6687" i="2" s="1"/>
  <c r="O6688" i="2"/>
  <c r="Q6688" i="2" s="1"/>
  <c r="O6689" i="2"/>
  <c r="Q6689" i="2" s="1"/>
  <c r="O6690" i="2"/>
  <c r="Q6690" i="2" s="1"/>
  <c r="O6691" i="2"/>
  <c r="Q6691" i="2" s="1"/>
  <c r="O6692" i="2"/>
  <c r="Q6692" i="2" s="1"/>
  <c r="O6693" i="2"/>
  <c r="Q6693" i="2" s="1"/>
  <c r="O6694" i="2"/>
  <c r="Q6694" i="2" s="1"/>
  <c r="O6695" i="2"/>
  <c r="Q6695" i="2" s="1"/>
  <c r="O6696" i="2"/>
  <c r="Q6696" i="2" s="1"/>
  <c r="O6697" i="2"/>
  <c r="Q6697" i="2" s="1"/>
  <c r="O6698" i="2"/>
  <c r="Q6698" i="2" s="1"/>
  <c r="O6699" i="2"/>
  <c r="Q6699" i="2" s="1"/>
  <c r="O6700" i="2"/>
  <c r="Q6700" i="2" s="1"/>
  <c r="O6701" i="2"/>
  <c r="Q6701" i="2" s="1"/>
  <c r="O6702" i="2"/>
  <c r="Q6702" i="2" s="1"/>
  <c r="O6703" i="2"/>
  <c r="Q6703" i="2" s="1"/>
  <c r="O6704" i="2"/>
  <c r="Q6704" i="2" s="1"/>
  <c r="O6705" i="2"/>
  <c r="Q6705" i="2" s="1"/>
  <c r="O6706" i="2"/>
  <c r="Q6706" i="2" s="1"/>
  <c r="O6707" i="2"/>
  <c r="Q6707" i="2" s="1"/>
  <c r="O6708" i="2"/>
  <c r="Q6708" i="2" s="1"/>
  <c r="O6709" i="2"/>
  <c r="Q6709" i="2" s="1"/>
  <c r="O6710" i="2"/>
  <c r="Q6710" i="2" s="1"/>
  <c r="O6711" i="2"/>
  <c r="Q6711" i="2" s="1"/>
  <c r="O6712" i="2"/>
  <c r="Q6712" i="2" s="1"/>
  <c r="O6713" i="2"/>
  <c r="Q6713" i="2" s="1"/>
  <c r="O6714" i="2"/>
  <c r="Q6714" i="2" s="1"/>
  <c r="O6715" i="2"/>
  <c r="Q6715" i="2" s="1"/>
  <c r="O6716" i="2"/>
  <c r="Q6716" i="2" s="1"/>
  <c r="O6717" i="2"/>
  <c r="Q6717" i="2" s="1"/>
  <c r="O6718" i="2"/>
  <c r="Q6718" i="2" s="1"/>
  <c r="O6719" i="2"/>
  <c r="Q6719" i="2" s="1"/>
  <c r="O6720" i="2"/>
  <c r="Q6720" i="2" s="1"/>
  <c r="O6721" i="2"/>
  <c r="Q6721" i="2" s="1"/>
  <c r="O6722" i="2"/>
  <c r="Q6722" i="2" s="1"/>
  <c r="O6723" i="2"/>
  <c r="Q6723" i="2" s="1"/>
  <c r="O6724" i="2"/>
  <c r="Q6724" i="2" s="1"/>
  <c r="O6725" i="2"/>
  <c r="Q6725" i="2" s="1"/>
  <c r="O6726" i="2"/>
  <c r="Q6726" i="2" s="1"/>
  <c r="O6727" i="2"/>
  <c r="Q6727" i="2" s="1"/>
  <c r="O6728" i="2"/>
  <c r="Q6728" i="2" s="1"/>
  <c r="O6729" i="2"/>
  <c r="Q6729" i="2" s="1"/>
  <c r="O6730" i="2"/>
  <c r="Q6730" i="2" s="1"/>
  <c r="O6731" i="2"/>
  <c r="Q6731" i="2" s="1"/>
  <c r="O6732" i="2"/>
  <c r="Q6732" i="2" s="1"/>
  <c r="O6733" i="2"/>
  <c r="Q6733" i="2" s="1"/>
  <c r="O6734" i="2"/>
  <c r="Q6734" i="2" s="1"/>
  <c r="O6735" i="2"/>
  <c r="Q6735" i="2" s="1"/>
  <c r="O6736" i="2"/>
  <c r="Q6736" i="2" s="1"/>
  <c r="O6737" i="2"/>
  <c r="Q6737" i="2" s="1"/>
  <c r="O6738" i="2"/>
  <c r="Q6738" i="2" s="1"/>
  <c r="O6739" i="2"/>
  <c r="Q6739" i="2" s="1"/>
  <c r="O6740" i="2"/>
  <c r="Q6740" i="2" s="1"/>
  <c r="O6741" i="2"/>
  <c r="Q6741" i="2" s="1"/>
  <c r="O6742" i="2"/>
  <c r="Q6742" i="2" s="1"/>
  <c r="O6743" i="2"/>
  <c r="Q6743" i="2" s="1"/>
  <c r="O6744" i="2"/>
  <c r="Q6744" i="2" s="1"/>
  <c r="O6745" i="2"/>
  <c r="Q6745" i="2" s="1"/>
  <c r="O6746" i="2"/>
  <c r="Q6746" i="2" s="1"/>
  <c r="O6747" i="2"/>
  <c r="Q6747" i="2" s="1"/>
  <c r="O6748" i="2"/>
  <c r="Q6748" i="2" s="1"/>
  <c r="O6749" i="2"/>
  <c r="Q6749" i="2" s="1"/>
  <c r="O6750" i="2"/>
  <c r="Q6750" i="2" s="1"/>
  <c r="O6751" i="2"/>
  <c r="Q6751" i="2" s="1"/>
  <c r="O6752" i="2"/>
  <c r="Q6752" i="2" s="1"/>
  <c r="O6753" i="2"/>
  <c r="Q6753" i="2" s="1"/>
  <c r="O6754" i="2"/>
  <c r="Q6754" i="2" s="1"/>
  <c r="O6755" i="2"/>
  <c r="Q6755" i="2" s="1"/>
  <c r="O6756" i="2"/>
  <c r="Q6756" i="2" s="1"/>
  <c r="O6757" i="2"/>
  <c r="Q6757" i="2" s="1"/>
  <c r="O6758" i="2"/>
  <c r="Q6758" i="2" s="1"/>
  <c r="O6759" i="2"/>
  <c r="Q6759" i="2" s="1"/>
  <c r="O6760" i="2"/>
  <c r="Q6760" i="2" s="1"/>
  <c r="O6761" i="2"/>
  <c r="Q6761" i="2" s="1"/>
  <c r="O6762" i="2"/>
  <c r="Q6762" i="2" s="1"/>
  <c r="O6763" i="2"/>
  <c r="Q6763" i="2" s="1"/>
  <c r="O6764" i="2"/>
  <c r="Q6764" i="2" s="1"/>
  <c r="O6765" i="2"/>
  <c r="Q6765" i="2" s="1"/>
  <c r="O6766" i="2"/>
  <c r="Q6766" i="2" s="1"/>
  <c r="O6767" i="2"/>
  <c r="Q6767" i="2" s="1"/>
  <c r="O6768" i="2"/>
  <c r="Q6768" i="2" s="1"/>
  <c r="O6769" i="2"/>
  <c r="Q6769" i="2" s="1"/>
  <c r="O6770" i="2"/>
  <c r="Q6770" i="2" s="1"/>
  <c r="O6771" i="2"/>
  <c r="Q6771" i="2" s="1"/>
  <c r="O6772" i="2"/>
  <c r="Q6772" i="2" s="1"/>
  <c r="O6773" i="2"/>
  <c r="Q6773" i="2" s="1"/>
  <c r="O6774" i="2"/>
  <c r="Q6774" i="2" s="1"/>
  <c r="O6775" i="2"/>
  <c r="Q6775" i="2" s="1"/>
  <c r="O6776" i="2"/>
  <c r="Q6776" i="2" s="1"/>
  <c r="O6777" i="2"/>
  <c r="Q6777" i="2" s="1"/>
  <c r="O6778" i="2"/>
  <c r="Q6778" i="2" s="1"/>
  <c r="O6779" i="2"/>
  <c r="Q6779" i="2" s="1"/>
  <c r="O6780" i="2"/>
  <c r="Q6780" i="2" s="1"/>
  <c r="O6781" i="2"/>
  <c r="Q6781" i="2" s="1"/>
  <c r="O6782" i="2"/>
  <c r="Q6782" i="2" s="1"/>
  <c r="O6783" i="2"/>
  <c r="Q6783" i="2" s="1"/>
  <c r="O6784" i="2"/>
  <c r="Q6784" i="2" s="1"/>
  <c r="O6785" i="2"/>
  <c r="Q6785" i="2" s="1"/>
  <c r="O6786" i="2"/>
  <c r="Q6786" i="2" s="1"/>
  <c r="O6787" i="2"/>
  <c r="Q6787" i="2" s="1"/>
  <c r="O6788" i="2"/>
  <c r="Q6788" i="2" s="1"/>
  <c r="O6789" i="2"/>
  <c r="Q6789" i="2" s="1"/>
  <c r="O6790" i="2"/>
  <c r="Q6790" i="2" s="1"/>
  <c r="O6791" i="2"/>
  <c r="Q6791" i="2" s="1"/>
  <c r="O6792" i="2"/>
  <c r="Q6792" i="2" s="1"/>
  <c r="O6793" i="2"/>
  <c r="Q6793" i="2" s="1"/>
  <c r="O6794" i="2"/>
  <c r="Q6794" i="2" s="1"/>
  <c r="O6795" i="2"/>
  <c r="Q6795" i="2" s="1"/>
  <c r="O6796" i="2"/>
  <c r="Q6796" i="2" s="1"/>
  <c r="O6797" i="2"/>
  <c r="Q6797" i="2" s="1"/>
  <c r="O6798" i="2"/>
  <c r="Q6798" i="2" s="1"/>
  <c r="O6799" i="2"/>
  <c r="Q6799" i="2" s="1"/>
  <c r="O6800" i="2"/>
  <c r="Q6800" i="2" s="1"/>
  <c r="O6801" i="2"/>
  <c r="Q6801" i="2" s="1"/>
  <c r="O6802" i="2"/>
  <c r="Q6802" i="2" s="1"/>
  <c r="O6803" i="2"/>
  <c r="Q6803" i="2" s="1"/>
  <c r="O6804" i="2"/>
  <c r="Q6804" i="2" s="1"/>
  <c r="O6805" i="2"/>
  <c r="Q6805" i="2" s="1"/>
  <c r="O6806" i="2"/>
  <c r="Q6806" i="2" s="1"/>
  <c r="O6807" i="2"/>
  <c r="Q6807" i="2" s="1"/>
  <c r="O6808" i="2"/>
  <c r="Q6808" i="2" s="1"/>
  <c r="O6809" i="2"/>
  <c r="Q6809" i="2" s="1"/>
  <c r="O6810" i="2"/>
  <c r="Q6810" i="2" s="1"/>
  <c r="O6811" i="2"/>
  <c r="Q6811" i="2" s="1"/>
  <c r="O6812" i="2"/>
  <c r="Q6812" i="2" s="1"/>
  <c r="O6813" i="2"/>
  <c r="Q6813" i="2" s="1"/>
  <c r="O6814" i="2"/>
  <c r="Q6814" i="2" s="1"/>
  <c r="O6815" i="2"/>
  <c r="Q6815" i="2" s="1"/>
  <c r="O6816" i="2"/>
  <c r="Q6816" i="2" s="1"/>
  <c r="O6817" i="2"/>
  <c r="Q6817" i="2" s="1"/>
  <c r="O6818" i="2"/>
  <c r="Q6818" i="2" s="1"/>
  <c r="O6819" i="2"/>
  <c r="Q6819" i="2" s="1"/>
  <c r="O6820" i="2"/>
  <c r="Q6820" i="2" s="1"/>
  <c r="O6821" i="2"/>
  <c r="Q6821" i="2" s="1"/>
  <c r="O6822" i="2"/>
  <c r="Q6822" i="2" s="1"/>
  <c r="O6823" i="2"/>
  <c r="Q6823" i="2" s="1"/>
  <c r="O6824" i="2"/>
  <c r="Q6824" i="2" s="1"/>
  <c r="O6825" i="2"/>
  <c r="Q6825" i="2" s="1"/>
  <c r="O6826" i="2"/>
  <c r="Q6826" i="2" s="1"/>
  <c r="O6827" i="2"/>
  <c r="Q6827" i="2" s="1"/>
  <c r="O6828" i="2"/>
  <c r="Q6828" i="2" s="1"/>
  <c r="O6829" i="2"/>
  <c r="Q6829" i="2" s="1"/>
  <c r="O6830" i="2"/>
  <c r="Q6830" i="2" s="1"/>
  <c r="O6831" i="2"/>
  <c r="Q6831" i="2" s="1"/>
  <c r="O6832" i="2"/>
  <c r="Q6832" i="2" s="1"/>
  <c r="O6833" i="2"/>
  <c r="Q6833" i="2" s="1"/>
  <c r="O6834" i="2"/>
  <c r="Q6834" i="2" s="1"/>
  <c r="O6835" i="2"/>
  <c r="Q6835" i="2" s="1"/>
  <c r="O6836" i="2"/>
  <c r="Q6836" i="2" s="1"/>
  <c r="O6837" i="2"/>
  <c r="Q6837" i="2" s="1"/>
  <c r="O6838" i="2"/>
  <c r="Q6838" i="2" s="1"/>
  <c r="O6839" i="2"/>
  <c r="Q6839" i="2" s="1"/>
  <c r="O6840" i="2"/>
  <c r="Q6840" i="2" s="1"/>
  <c r="O6841" i="2"/>
  <c r="Q6841" i="2" s="1"/>
  <c r="O6842" i="2"/>
  <c r="Q6842" i="2" s="1"/>
  <c r="O6843" i="2"/>
  <c r="Q6843" i="2" s="1"/>
  <c r="O6844" i="2"/>
  <c r="Q6844" i="2" s="1"/>
  <c r="O6845" i="2"/>
  <c r="Q6845" i="2" s="1"/>
  <c r="O6846" i="2"/>
  <c r="Q6846" i="2" s="1"/>
  <c r="O6847" i="2"/>
  <c r="Q6847" i="2" s="1"/>
  <c r="O6848" i="2"/>
  <c r="Q6848" i="2" s="1"/>
  <c r="O6849" i="2"/>
  <c r="Q6849" i="2" s="1"/>
  <c r="O6850" i="2"/>
  <c r="Q6850" i="2" s="1"/>
  <c r="O6851" i="2"/>
  <c r="Q6851" i="2" s="1"/>
  <c r="O6852" i="2"/>
  <c r="Q6852" i="2" s="1"/>
  <c r="O6853" i="2"/>
  <c r="Q6853" i="2" s="1"/>
  <c r="O6854" i="2"/>
  <c r="Q6854" i="2" s="1"/>
  <c r="O6855" i="2"/>
  <c r="Q6855" i="2" s="1"/>
  <c r="O6856" i="2"/>
  <c r="Q6856" i="2" s="1"/>
  <c r="O6857" i="2"/>
  <c r="Q6857" i="2" s="1"/>
  <c r="O6858" i="2"/>
  <c r="Q6858" i="2" s="1"/>
  <c r="O6859" i="2"/>
  <c r="Q6859" i="2" s="1"/>
  <c r="O6860" i="2"/>
  <c r="Q6860" i="2" s="1"/>
  <c r="O6861" i="2"/>
  <c r="Q6861" i="2" s="1"/>
  <c r="O6862" i="2"/>
  <c r="Q6862" i="2" s="1"/>
  <c r="O6863" i="2"/>
  <c r="Q6863" i="2" s="1"/>
  <c r="O6864" i="2"/>
  <c r="Q6864" i="2" s="1"/>
  <c r="O6865" i="2"/>
  <c r="Q6865" i="2" s="1"/>
  <c r="O6866" i="2"/>
  <c r="Q6866" i="2" s="1"/>
  <c r="O6867" i="2"/>
  <c r="Q6867" i="2" s="1"/>
  <c r="O6868" i="2"/>
  <c r="Q6868" i="2" s="1"/>
  <c r="O6869" i="2"/>
  <c r="Q6869" i="2" s="1"/>
  <c r="O6870" i="2"/>
  <c r="Q6870" i="2" s="1"/>
  <c r="O6871" i="2"/>
  <c r="Q6871" i="2" s="1"/>
  <c r="O6872" i="2"/>
  <c r="Q6872" i="2" s="1"/>
  <c r="O6873" i="2"/>
  <c r="Q6873" i="2" s="1"/>
  <c r="O6874" i="2"/>
  <c r="Q6874" i="2" s="1"/>
  <c r="O6875" i="2"/>
  <c r="Q6875" i="2" s="1"/>
  <c r="O6876" i="2"/>
  <c r="Q6876" i="2" s="1"/>
  <c r="O6877" i="2"/>
  <c r="Q6877" i="2" s="1"/>
  <c r="O6878" i="2"/>
  <c r="Q6878" i="2" s="1"/>
  <c r="O6879" i="2"/>
  <c r="Q6879" i="2" s="1"/>
  <c r="O6880" i="2"/>
  <c r="Q6880" i="2" s="1"/>
  <c r="O6881" i="2"/>
  <c r="Q6881" i="2" s="1"/>
  <c r="O6882" i="2"/>
  <c r="Q6882" i="2" s="1"/>
  <c r="O6883" i="2"/>
  <c r="Q6883" i="2" s="1"/>
  <c r="O6884" i="2"/>
  <c r="Q6884" i="2" s="1"/>
  <c r="O6885" i="2"/>
  <c r="Q6885" i="2" s="1"/>
  <c r="O6886" i="2"/>
  <c r="Q6886" i="2" s="1"/>
  <c r="O6887" i="2"/>
  <c r="Q6887" i="2" s="1"/>
  <c r="O6888" i="2"/>
  <c r="Q6888" i="2" s="1"/>
  <c r="O6889" i="2"/>
  <c r="Q6889" i="2" s="1"/>
  <c r="O6890" i="2"/>
  <c r="Q6890" i="2" s="1"/>
  <c r="O6891" i="2"/>
  <c r="Q6891" i="2" s="1"/>
  <c r="O6892" i="2"/>
  <c r="Q6892" i="2" s="1"/>
  <c r="O6893" i="2"/>
  <c r="Q6893" i="2" s="1"/>
  <c r="O6894" i="2"/>
  <c r="Q6894" i="2" s="1"/>
  <c r="O6895" i="2"/>
  <c r="Q6895" i="2" s="1"/>
  <c r="O6896" i="2"/>
  <c r="Q6896" i="2" s="1"/>
  <c r="O6897" i="2"/>
  <c r="Q6897" i="2" s="1"/>
  <c r="O6898" i="2"/>
  <c r="Q6898" i="2" s="1"/>
  <c r="O6899" i="2"/>
  <c r="Q6899" i="2" s="1"/>
  <c r="O6900" i="2"/>
  <c r="Q6900" i="2" s="1"/>
  <c r="O6901" i="2"/>
  <c r="Q6901" i="2" s="1"/>
  <c r="O6902" i="2"/>
  <c r="Q6902" i="2" s="1"/>
  <c r="O6903" i="2"/>
  <c r="Q6903" i="2" s="1"/>
  <c r="O6904" i="2"/>
  <c r="Q6904" i="2" s="1"/>
  <c r="O6905" i="2"/>
  <c r="Q6905" i="2" s="1"/>
  <c r="O6906" i="2"/>
  <c r="Q6906" i="2" s="1"/>
  <c r="O6907" i="2"/>
  <c r="Q6907" i="2" s="1"/>
  <c r="O6908" i="2"/>
  <c r="Q6908" i="2" s="1"/>
  <c r="O6909" i="2"/>
  <c r="Q6909" i="2" s="1"/>
  <c r="O6910" i="2"/>
  <c r="Q6910" i="2" s="1"/>
  <c r="O6911" i="2"/>
  <c r="Q6911" i="2" s="1"/>
  <c r="O6912" i="2"/>
  <c r="Q6912" i="2" s="1"/>
  <c r="O6913" i="2"/>
  <c r="Q6913" i="2" s="1"/>
  <c r="O6914" i="2"/>
  <c r="Q6914" i="2" s="1"/>
  <c r="O6915" i="2"/>
  <c r="Q6915" i="2" s="1"/>
  <c r="O6916" i="2"/>
  <c r="Q6916" i="2" s="1"/>
  <c r="O6917" i="2"/>
  <c r="Q6917" i="2" s="1"/>
  <c r="O6918" i="2"/>
  <c r="Q6918" i="2" s="1"/>
  <c r="O6919" i="2"/>
  <c r="Q6919" i="2" s="1"/>
  <c r="O6920" i="2"/>
  <c r="Q6920" i="2" s="1"/>
  <c r="O6921" i="2"/>
  <c r="Q6921" i="2" s="1"/>
  <c r="O6922" i="2"/>
  <c r="Q6922" i="2" s="1"/>
  <c r="O6923" i="2"/>
  <c r="Q6923" i="2" s="1"/>
  <c r="O6924" i="2"/>
  <c r="Q6924" i="2" s="1"/>
  <c r="O6925" i="2"/>
  <c r="Q6925" i="2" s="1"/>
  <c r="O6926" i="2"/>
  <c r="Q6926" i="2" s="1"/>
  <c r="O6927" i="2"/>
  <c r="Q6927" i="2" s="1"/>
  <c r="O6928" i="2"/>
  <c r="Q6928" i="2" s="1"/>
  <c r="O6929" i="2"/>
  <c r="Q6929" i="2" s="1"/>
  <c r="O6930" i="2"/>
  <c r="Q6930" i="2" s="1"/>
  <c r="O6931" i="2"/>
  <c r="Q6931" i="2" s="1"/>
  <c r="O6932" i="2"/>
  <c r="Q6932" i="2" s="1"/>
  <c r="O6933" i="2"/>
  <c r="Q6933" i="2" s="1"/>
  <c r="O6934" i="2"/>
  <c r="Q6934" i="2" s="1"/>
  <c r="O6935" i="2"/>
  <c r="Q6935" i="2" s="1"/>
  <c r="O6936" i="2"/>
  <c r="Q6936" i="2" s="1"/>
  <c r="O6937" i="2"/>
  <c r="Q6937" i="2" s="1"/>
  <c r="O6938" i="2"/>
  <c r="Q6938" i="2" s="1"/>
  <c r="O6939" i="2"/>
  <c r="Q6939" i="2" s="1"/>
  <c r="O6940" i="2"/>
  <c r="Q6940" i="2" s="1"/>
  <c r="O6941" i="2"/>
  <c r="Q6941" i="2" s="1"/>
  <c r="O6942" i="2"/>
  <c r="Q6942" i="2" s="1"/>
  <c r="O6943" i="2"/>
  <c r="Q6943" i="2" s="1"/>
  <c r="O6944" i="2"/>
  <c r="Q6944" i="2" s="1"/>
  <c r="O6945" i="2"/>
  <c r="Q6945" i="2" s="1"/>
  <c r="O6946" i="2"/>
  <c r="Q6946" i="2" s="1"/>
  <c r="O6947" i="2"/>
  <c r="Q6947" i="2" s="1"/>
  <c r="O6948" i="2"/>
  <c r="Q6948" i="2" s="1"/>
  <c r="O6949" i="2"/>
  <c r="Q6949" i="2" s="1"/>
  <c r="O6950" i="2"/>
  <c r="Q6950" i="2" s="1"/>
  <c r="O6951" i="2"/>
  <c r="Q6951" i="2" s="1"/>
  <c r="O6952" i="2"/>
  <c r="Q6952" i="2" s="1"/>
  <c r="O6953" i="2"/>
  <c r="Q6953" i="2" s="1"/>
  <c r="O6954" i="2"/>
  <c r="Q6954" i="2" s="1"/>
  <c r="O6955" i="2"/>
  <c r="Q6955" i="2" s="1"/>
  <c r="O6956" i="2"/>
  <c r="Q6956" i="2" s="1"/>
  <c r="O6957" i="2"/>
  <c r="Q6957" i="2" s="1"/>
  <c r="O6958" i="2"/>
  <c r="Q6958" i="2" s="1"/>
  <c r="O6959" i="2"/>
  <c r="Q6959" i="2" s="1"/>
  <c r="O6960" i="2"/>
  <c r="Q6960" i="2" s="1"/>
  <c r="O6961" i="2"/>
  <c r="Q6961" i="2" s="1"/>
  <c r="O6962" i="2"/>
  <c r="Q6962" i="2" s="1"/>
  <c r="O6963" i="2"/>
  <c r="Q6963" i="2" s="1"/>
  <c r="O6964" i="2"/>
  <c r="Q6964" i="2" s="1"/>
  <c r="O6965" i="2"/>
  <c r="Q6965" i="2" s="1"/>
  <c r="O6966" i="2"/>
  <c r="Q6966" i="2" s="1"/>
  <c r="O6967" i="2"/>
  <c r="Q6967" i="2" s="1"/>
  <c r="O6968" i="2"/>
  <c r="Q6968" i="2" s="1"/>
  <c r="O6969" i="2"/>
  <c r="Q6969" i="2" s="1"/>
  <c r="O6970" i="2"/>
  <c r="Q6970" i="2" s="1"/>
  <c r="O6971" i="2"/>
  <c r="Q6971" i="2" s="1"/>
  <c r="O6972" i="2"/>
  <c r="Q6972" i="2" s="1"/>
  <c r="O6973" i="2"/>
  <c r="Q6973" i="2" s="1"/>
  <c r="O6974" i="2"/>
  <c r="Q6974" i="2" s="1"/>
  <c r="O6975" i="2"/>
  <c r="Q6975" i="2" s="1"/>
  <c r="O6976" i="2"/>
  <c r="Q6976" i="2" s="1"/>
  <c r="O6977" i="2"/>
  <c r="Q6977" i="2" s="1"/>
  <c r="O6978" i="2"/>
  <c r="Q6978" i="2" s="1"/>
  <c r="O6979" i="2"/>
  <c r="Q6979" i="2" s="1"/>
  <c r="O6980" i="2"/>
  <c r="Q6980" i="2" s="1"/>
  <c r="O6981" i="2"/>
  <c r="Q6981" i="2" s="1"/>
  <c r="O6982" i="2"/>
  <c r="Q6982" i="2" s="1"/>
  <c r="O6983" i="2"/>
  <c r="Q6983" i="2" s="1"/>
  <c r="O6984" i="2"/>
  <c r="Q6984" i="2" s="1"/>
  <c r="O6985" i="2"/>
  <c r="Q6985" i="2" s="1"/>
  <c r="O6986" i="2"/>
  <c r="Q6986" i="2" s="1"/>
  <c r="O6987" i="2"/>
  <c r="Q6987" i="2" s="1"/>
  <c r="O6988" i="2"/>
  <c r="Q6988" i="2" s="1"/>
  <c r="O6989" i="2"/>
  <c r="Q6989" i="2" s="1"/>
  <c r="O6990" i="2"/>
  <c r="Q6990" i="2" s="1"/>
  <c r="O6991" i="2"/>
  <c r="Q6991" i="2" s="1"/>
  <c r="O6992" i="2"/>
  <c r="Q6992" i="2" s="1"/>
  <c r="O6993" i="2"/>
  <c r="Q6993" i="2" s="1"/>
  <c r="O6994" i="2"/>
  <c r="Q6994" i="2" s="1"/>
  <c r="O6995" i="2"/>
  <c r="Q6995" i="2" s="1"/>
  <c r="O6996" i="2"/>
  <c r="Q6996" i="2" s="1"/>
  <c r="O6997" i="2"/>
  <c r="Q6997" i="2" s="1"/>
  <c r="O6998" i="2"/>
  <c r="Q6998" i="2" s="1"/>
  <c r="O6999" i="2"/>
  <c r="Q6999" i="2" s="1"/>
  <c r="O7000" i="2"/>
  <c r="Q7000" i="2" s="1"/>
  <c r="O7001" i="2"/>
  <c r="Q7001" i="2" s="1"/>
  <c r="O7002" i="2"/>
  <c r="Q7002" i="2" s="1"/>
  <c r="O7003" i="2"/>
  <c r="Q7003" i="2" s="1"/>
  <c r="O7004" i="2"/>
  <c r="Q7004" i="2" s="1"/>
  <c r="O7005" i="2"/>
  <c r="Q7005" i="2" s="1"/>
  <c r="O7006" i="2"/>
  <c r="Q7006" i="2" s="1"/>
  <c r="O7007" i="2"/>
  <c r="Q7007" i="2" s="1"/>
  <c r="O7008" i="2"/>
  <c r="Q7008" i="2" s="1"/>
  <c r="O7009" i="2"/>
  <c r="Q7009" i="2" s="1"/>
  <c r="O7010" i="2"/>
  <c r="Q7010" i="2" s="1"/>
  <c r="O7011" i="2"/>
  <c r="Q7011" i="2" s="1"/>
  <c r="O7012" i="2"/>
  <c r="Q7012" i="2" s="1"/>
  <c r="O7013" i="2"/>
  <c r="Q7013" i="2" s="1"/>
  <c r="O7014" i="2"/>
  <c r="Q7014" i="2" s="1"/>
  <c r="O7015" i="2"/>
  <c r="Q7015" i="2" s="1"/>
  <c r="O7016" i="2"/>
  <c r="Q7016" i="2" s="1"/>
  <c r="O7017" i="2"/>
  <c r="Q7017" i="2" s="1"/>
  <c r="O7018" i="2"/>
  <c r="Q7018" i="2" s="1"/>
  <c r="O7019" i="2"/>
  <c r="Q7019" i="2" s="1"/>
  <c r="O7020" i="2"/>
  <c r="Q7020" i="2" s="1"/>
  <c r="O7021" i="2"/>
  <c r="Q7021" i="2" s="1"/>
  <c r="O7022" i="2"/>
  <c r="Q7022" i="2" s="1"/>
  <c r="O7023" i="2"/>
  <c r="Q7023" i="2" s="1"/>
  <c r="O7024" i="2"/>
  <c r="Q7024" i="2" s="1"/>
  <c r="O7025" i="2"/>
  <c r="Q7025" i="2" s="1"/>
  <c r="O7026" i="2"/>
  <c r="Q7026" i="2" s="1"/>
  <c r="O7027" i="2"/>
  <c r="Q7027" i="2" s="1"/>
  <c r="O7028" i="2"/>
  <c r="Q7028" i="2" s="1"/>
  <c r="O7029" i="2"/>
  <c r="Q7029" i="2" s="1"/>
  <c r="O7030" i="2"/>
  <c r="Q7030" i="2" s="1"/>
  <c r="O7031" i="2"/>
  <c r="Q7031" i="2" s="1"/>
  <c r="O7032" i="2"/>
  <c r="Q7032" i="2" s="1"/>
  <c r="O7033" i="2"/>
  <c r="Q7033" i="2" s="1"/>
  <c r="O7034" i="2"/>
  <c r="Q7034" i="2" s="1"/>
  <c r="O7035" i="2"/>
  <c r="Q7035" i="2" s="1"/>
  <c r="O7036" i="2"/>
  <c r="Q7036" i="2" s="1"/>
  <c r="O7037" i="2"/>
  <c r="Q7037" i="2" s="1"/>
  <c r="O7038" i="2"/>
  <c r="Q7038" i="2" s="1"/>
  <c r="O7039" i="2"/>
  <c r="Q7039" i="2" s="1"/>
  <c r="O7040" i="2"/>
  <c r="Q7040" i="2" s="1"/>
  <c r="O7041" i="2"/>
  <c r="Q7041" i="2" s="1"/>
  <c r="O7042" i="2"/>
  <c r="Q7042" i="2" s="1"/>
  <c r="O7043" i="2"/>
  <c r="Q7043" i="2" s="1"/>
  <c r="O7044" i="2"/>
  <c r="Q7044" i="2" s="1"/>
  <c r="O7045" i="2"/>
  <c r="Q7045" i="2" s="1"/>
  <c r="O7046" i="2"/>
  <c r="Q7046" i="2" s="1"/>
  <c r="O7047" i="2"/>
  <c r="Q7047" i="2" s="1"/>
  <c r="O7048" i="2"/>
  <c r="Q7048" i="2" s="1"/>
  <c r="O7049" i="2"/>
  <c r="Q7049" i="2" s="1"/>
  <c r="O7050" i="2"/>
  <c r="Q7050" i="2" s="1"/>
  <c r="O7051" i="2"/>
  <c r="Q7051" i="2" s="1"/>
  <c r="O7052" i="2"/>
  <c r="Q7052" i="2" s="1"/>
  <c r="O7053" i="2"/>
  <c r="Q7053" i="2" s="1"/>
  <c r="O7054" i="2"/>
  <c r="Q7054" i="2" s="1"/>
  <c r="O7055" i="2"/>
  <c r="Q7055" i="2" s="1"/>
  <c r="O7056" i="2"/>
  <c r="Q7056" i="2" s="1"/>
  <c r="O7057" i="2"/>
  <c r="Q7057" i="2" s="1"/>
  <c r="O7058" i="2"/>
  <c r="Q7058" i="2" s="1"/>
  <c r="O7059" i="2"/>
  <c r="Q7059" i="2" s="1"/>
  <c r="O7060" i="2"/>
  <c r="Q7060" i="2" s="1"/>
  <c r="O7061" i="2"/>
  <c r="Q7061" i="2" s="1"/>
  <c r="O7062" i="2"/>
  <c r="Q7062" i="2" s="1"/>
  <c r="O7063" i="2"/>
  <c r="Q7063" i="2" s="1"/>
  <c r="O7064" i="2"/>
  <c r="Q7064" i="2" s="1"/>
  <c r="O7065" i="2"/>
  <c r="Q7065" i="2" s="1"/>
  <c r="O7066" i="2"/>
  <c r="Q7066" i="2" s="1"/>
  <c r="O7067" i="2"/>
  <c r="Q7067" i="2" s="1"/>
  <c r="O7068" i="2"/>
  <c r="Q7068" i="2" s="1"/>
  <c r="O7069" i="2"/>
  <c r="Q7069" i="2" s="1"/>
  <c r="O7070" i="2"/>
  <c r="Q7070" i="2" s="1"/>
  <c r="O7071" i="2"/>
  <c r="Q7071" i="2" s="1"/>
  <c r="O7072" i="2"/>
  <c r="Q7072" i="2" s="1"/>
  <c r="O7073" i="2"/>
  <c r="Q7073" i="2" s="1"/>
  <c r="O7074" i="2"/>
  <c r="Q7074" i="2" s="1"/>
  <c r="O7075" i="2"/>
  <c r="Q7075" i="2" s="1"/>
  <c r="O7076" i="2"/>
  <c r="Q7076" i="2" s="1"/>
  <c r="O7077" i="2"/>
  <c r="Q7077" i="2" s="1"/>
  <c r="O7078" i="2"/>
  <c r="Q7078" i="2" s="1"/>
  <c r="O7079" i="2"/>
  <c r="Q7079" i="2" s="1"/>
  <c r="O7080" i="2"/>
  <c r="Q7080" i="2" s="1"/>
  <c r="O7081" i="2"/>
  <c r="Q7081" i="2" s="1"/>
  <c r="O7082" i="2"/>
  <c r="Q7082" i="2" s="1"/>
  <c r="O7083" i="2"/>
  <c r="Q7083" i="2" s="1"/>
  <c r="O7084" i="2"/>
  <c r="Q7084" i="2" s="1"/>
  <c r="O7085" i="2"/>
  <c r="Q7085" i="2" s="1"/>
  <c r="O7086" i="2"/>
  <c r="Q7086" i="2" s="1"/>
  <c r="O7087" i="2"/>
  <c r="Q7087" i="2" s="1"/>
  <c r="O7088" i="2"/>
  <c r="Q7088" i="2" s="1"/>
  <c r="O7089" i="2"/>
  <c r="Q7089" i="2" s="1"/>
  <c r="O7090" i="2"/>
  <c r="Q7090" i="2" s="1"/>
  <c r="O7091" i="2"/>
  <c r="Q7091" i="2" s="1"/>
  <c r="O7092" i="2"/>
  <c r="Q7092" i="2" s="1"/>
  <c r="O7093" i="2"/>
  <c r="Q7093" i="2" s="1"/>
  <c r="O7094" i="2"/>
  <c r="Q7094" i="2" s="1"/>
  <c r="O7095" i="2"/>
  <c r="Q7095" i="2" s="1"/>
  <c r="O7096" i="2"/>
  <c r="Q7096" i="2" s="1"/>
  <c r="O7097" i="2"/>
  <c r="Q7097" i="2" s="1"/>
  <c r="O7098" i="2"/>
  <c r="Q7098" i="2" s="1"/>
  <c r="O7099" i="2"/>
  <c r="Q7099" i="2" s="1"/>
  <c r="O7100" i="2"/>
  <c r="Q7100" i="2" s="1"/>
  <c r="O7101" i="2"/>
  <c r="Q7101" i="2" s="1"/>
  <c r="O7102" i="2"/>
  <c r="Q7102" i="2" s="1"/>
  <c r="O7103" i="2"/>
  <c r="Q7103" i="2" s="1"/>
  <c r="O7104" i="2"/>
  <c r="Q7104" i="2" s="1"/>
  <c r="O7105" i="2"/>
  <c r="Q7105" i="2" s="1"/>
  <c r="O7106" i="2"/>
  <c r="Q7106" i="2" s="1"/>
  <c r="O7107" i="2"/>
  <c r="Q7107" i="2" s="1"/>
  <c r="O7108" i="2"/>
  <c r="Q7108" i="2" s="1"/>
  <c r="O7109" i="2"/>
  <c r="Q7109" i="2" s="1"/>
  <c r="O7110" i="2"/>
  <c r="Q7110" i="2" s="1"/>
  <c r="O7111" i="2"/>
  <c r="Q7111" i="2" s="1"/>
  <c r="O7112" i="2"/>
  <c r="Q7112" i="2" s="1"/>
  <c r="O7113" i="2"/>
  <c r="Q7113" i="2" s="1"/>
  <c r="O7114" i="2"/>
  <c r="Q7114" i="2" s="1"/>
  <c r="O7115" i="2"/>
  <c r="Q7115" i="2" s="1"/>
  <c r="O7116" i="2"/>
  <c r="Q7116" i="2" s="1"/>
  <c r="O7117" i="2"/>
  <c r="Q7117" i="2" s="1"/>
  <c r="O7118" i="2"/>
  <c r="Q7118" i="2" s="1"/>
  <c r="O7119" i="2"/>
  <c r="Q7119" i="2" s="1"/>
  <c r="O7120" i="2"/>
  <c r="Q7120" i="2" s="1"/>
  <c r="O7121" i="2"/>
  <c r="Q7121" i="2" s="1"/>
  <c r="O7122" i="2"/>
  <c r="Q7122" i="2" s="1"/>
  <c r="O7123" i="2"/>
  <c r="Q7123" i="2" s="1"/>
  <c r="O7124" i="2"/>
  <c r="Q7124" i="2" s="1"/>
  <c r="O7125" i="2"/>
  <c r="Q7125" i="2" s="1"/>
  <c r="O7126" i="2"/>
  <c r="Q7126" i="2" s="1"/>
  <c r="O7127" i="2"/>
  <c r="Q7127" i="2" s="1"/>
  <c r="O7128" i="2"/>
  <c r="Q7128" i="2" s="1"/>
  <c r="O7129" i="2"/>
  <c r="Q7129" i="2" s="1"/>
  <c r="O7130" i="2"/>
  <c r="Q7130" i="2" s="1"/>
  <c r="O7131" i="2"/>
  <c r="Q7131" i="2" s="1"/>
  <c r="O7132" i="2"/>
  <c r="Q7132" i="2" s="1"/>
  <c r="O7133" i="2"/>
  <c r="Q7133" i="2" s="1"/>
  <c r="O7134" i="2"/>
  <c r="Q7134" i="2" s="1"/>
  <c r="O7135" i="2"/>
  <c r="Q7135" i="2" s="1"/>
  <c r="O7136" i="2"/>
  <c r="Q7136" i="2" s="1"/>
  <c r="O7137" i="2"/>
  <c r="Q7137" i="2" s="1"/>
  <c r="O7138" i="2"/>
  <c r="Q7138" i="2" s="1"/>
  <c r="O7139" i="2"/>
  <c r="Q7139" i="2" s="1"/>
  <c r="O7140" i="2"/>
  <c r="Q7140" i="2" s="1"/>
  <c r="O7141" i="2"/>
  <c r="Q7141" i="2" s="1"/>
  <c r="O7142" i="2"/>
  <c r="Q7142" i="2" s="1"/>
  <c r="O7143" i="2"/>
  <c r="Q7143" i="2" s="1"/>
  <c r="O7144" i="2"/>
  <c r="Q7144" i="2" s="1"/>
  <c r="O7145" i="2"/>
  <c r="Q7145" i="2" s="1"/>
  <c r="O7146" i="2"/>
  <c r="Q7146" i="2" s="1"/>
  <c r="O7147" i="2"/>
  <c r="Q7147" i="2" s="1"/>
  <c r="O7148" i="2"/>
  <c r="Q7148" i="2" s="1"/>
  <c r="O7149" i="2"/>
  <c r="Q7149" i="2" s="1"/>
  <c r="O7150" i="2"/>
  <c r="Q7150" i="2" s="1"/>
  <c r="O7151" i="2"/>
  <c r="Q7151" i="2" s="1"/>
  <c r="O7152" i="2"/>
  <c r="Q7152" i="2" s="1"/>
  <c r="O7153" i="2"/>
  <c r="Q7153" i="2" s="1"/>
  <c r="O7154" i="2"/>
  <c r="Q7154" i="2" s="1"/>
  <c r="O7155" i="2"/>
  <c r="Q7155" i="2" s="1"/>
  <c r="O7156" i="2"/>
  <c r="Q7156" i="2" s="1"/>
  <c r="O7157" i="2"/>
  <c r="Q7157" i="2" s="1"/>
  <c r="O7158" i="2"/>
  <c r="Q7158" i="2" s="1"/>
  <c r="O7159" i="2"/>
  <c r="Q7159" i="2" s="1"/>
  <c r="O7160" i="2"/>
  <c r="Q7160" i="2" s="1"/>
  <c r="O7161" i="2"/>
  <c r="Q7161" i="2" s="1"/>
  <c r="O7162" i="2"/>
  <c r="Q7162" i="2" s="1"/>
  <c r="O7163" i="2"/>
  <c r="Q7163" i="2" s="1"/>
  <c r="O7164" i="2"/>
  <c r="Q7164" i="2" s="1"/>
  <c r="O7165" i="2"/>
  <c r="Q7165" i="2" s="1"/>
  <c r="O7166" i="2"/>
  <c r="Q7166" i="2" s="1"/>
  <c r="O7167" i="2"/>
  <c r="Q7167" i="2" s="1"/>
  <c r="O7168" i="2"/>
  <c r="Q7168" i="2" s="1"/>
  <c r="O7169" i="2"/>
  <c r="Q7169" i="2" s="1"/>
  <c r="O7170" i="2"/>
  <c r="Q7170" i="2" s="1"/>
  <c r="O7171" i="2"/>
  <c r="Q7171" i="2" s="1"/>
  <c r="O7172" i="2"/>
  <c r="Q7172" i="2" s="1"/>
  <c r="O7173" i="2"/>
  <c r="Q7173" i="2" s="1"/>
  <c r="O7174" i="2"/>
  <c r="Q7174" i="2" s="1"/>
  <c r="O7175" i="2"/>
  <c r="Q7175" i="2" s="1"/>
  <c r="O7176" i="2"/>
  <c r="Q7176" i="2" s="1"/>
  <c r="O7177" i="2"/>
  <c r="Q7177" i="2" s="1"/>
  <c r="O7178" i="2"/>
  <c r="Q7178" i="2" s="1"/>
  <c r="O7179" i="2"/>
  <c r="Q7179" i="2" s="1"/>
  <c r="O7180" i="2"/>
  <c r="Q7180" i="2" s="1"/>
  <c r="O7181" i="2"/>
  <c r="Q7181" i="2" s="1"/>
  <c r="O7182" i="2"/>
  <c r="Q7182" i="2" s="1"/>
  <c r="O7183" i="2"/>
  <c r="Q7183" i="2" s="1"/>
  <c r="O7184" i="2"/>
  <c r="Q7184" i="2" s="1"/>
  <c r="O7185" i="2"/>
  <c r="Q7185" i="2" s="1"/>
  <c r="O7186" i="2"/>
  <c r="Q7186" i="2" s="1"/>
  <c r="O7187" i="2"/>
  <c r="Q7187" i="2" s="1"/>
  <c r="O7188" i="2"/>
  <c r="Q7188" i="2" s="1"/>
  <c r="O7189" i="2"/>
  <c r="Q7189" i="2" s="1"/>
  <c r="O7190" i="2"/>
  <c r="Q7190" i="2" s="1"/>
  <c r="O7191" i="2"/>
  <c r="Q7191" i="2" s="1"/>
  <c r="O7192" i="2"/>
  <c r="Q7192" i="2" s="1"/>
  <c r="O7193" i="2"/>
  <c r="Q7193" i="2" s="1"/>
  <c r="O7194" i="2"/>
  <c r="Q7194" i="2" s="1"/>
  <c r="O7195" i="2"/>
  <c r="Q7195" i="2" s="1"/>
  <c r="O7196" i="2"/>
  <c r="Q7196" i="2" s="1"/>
  <c r="O7197" i="2"/>
  <c r="Q7197" i="2" s="1"/>
  <c r="O7198" i="2"/>
  <c r="Q7198" i="2" s="1"/>
  <c r="O7199" i="2"/>
  <c r="Q7199" i="2" s="1"/>
  <c r="O7200" i="2"/>
  <c r="Q7200" i="2" s="1"/>
  <c r="O7201" i="2"/>
  <c r="Q7201" i="2" s="1"/>
  <c r="O7202" i="2"/>
  <c r="Q7202" i="2" s="1"/>
  <c r="O7203" i="2"/>
  <c r="Q7203" i="2" s="1"/>
  <c r="O7204" i="2"/>
  <c r="Q7204" i="2" s="1"/>
  <c r="O7205" i="2"/>
  <c r="Q7205" i="2" s="1"/>
  <c r="O7206" i="2"/>
  <c r="Q7206" i="2" s="1"/>
  <c r="O7207" i="2"/>
  <c r="Q7207" i="2" s="1"/>
  <c r="O7208" i="2"/>
  <c r="Q7208" i="2" s="1"/>
  <c r="O7209" i="2"/>
  <c r="Q7209" i="2" s="1"/>
  <c r="O7210" i="2"/>
  <c r="Q7210" i="2" s="1"/>
  <c r="O7211" i="2"/>
  <c r="Q7211" i="2" s="1"/>
  <c r="O7212" i="2"/>
  <c r="Q7212" i="2" s="1"/>
  <c r="O7213" i="2"/>
  <c r="Q7213" i="2" s="1"/>
  <c r="O7214" i="2"/>
  <c r="Q7214" i="2" s="1"/>
  <c r="O7215" i="2"/>
  <c r="Q7215" i="2" s="1"/>
  <c r="O7216" i="2"/>
  <c r="Q7216" i="2" s="1"/>
  <c r="O7217" i="2"/>
  <c r="Q7217" i="2" s="1"/>
  <c r="O7218" i="2"/>
  <c r="Q7218" i="2" s="1"/>
  <c r="O7219" i="2"/>
  <c r="Q7219" i="2" s="1"/>
  <c r="O7220" i="2"/>
  <c r="Q7220" i="2" s="1"/>
  <c r="O7221" i="2"/>
  <c r="Q7221" i="2" s="1"/>
  <c r="O7222" i="2"/>
  <c r="Q7222" i="2" s="1"/>
  <c r="O7223" i="2"/>
  <c r="Q7223" i="2" s="1"/>
  <c r="O7224" i="2"/>
  <c r="Q7224" i="2" s="1"/>
  <c r="O7225" i="2"/>
  <c r="Q7225" i="2" s="1"/>
  <c r="O7226" i="2"/>
  <c r="Q7226" i="2" s="1"/>
  <c r="O7227" i="2"/>
  <c r="Q7227" i="2" s="1"/>
  <c r="O7228" i="2"/>
  <c r="Q7228" i="2" s="1"/>
  <c r="O7229" i="2"/>
  <c r="Q7229" i="2" s="1"/>
  <c r="O7230" i="2"/>
  <c r="Q7230" i="2" s="1"/>
  <c r="O7231" i="2"/>
  <c r="Q7231" i="2" s="1"/>
  <c r="O7232" i="2"/>
  <c r="Q7232" i="2" s="1"/>
  <c r="O7233" i="2"/>
  <c r="Q7233" i="2" s="1"/>
  <c r="O7234" i="2"/>
  <c r="Q7234" i="2" s="1"/>
  <c r="O7235" i="2"/>
  <c r="Q7235" i="2" s="1"/>
  <c r="O7236" i="2"/>
  <c r="Q7236" i="2" s="1"/>
  <c r="O7237" i="2"/>
  <c r="Q7237" i="2" s="1"/>
  <c r="O7238" i="2"/>
  <c r="Q7238" i="2" s="1"/>
  <c r="O7239" i="2"/>
  <c r="Q7239" i="2" s="1"/>
  <c r="O7240" i="2"/>
  <c r="Q7240" i="2" s="1"/>
  <c r="O7241" i="2"/>
  <c r="Q7241" i="2" s="1"/>
  <c r="O7242" i="2"/>
  <c r="Q7242" i="2" s="1"/>
  <c r="O7243" i="2"/>
  <c r="Q7243" i="2" s="1"/>
  <c r="O7244" i="2"/>
  <c r="Q7244" i="2" s="1"/>
  <c r="O7245" i="2"/>
  <c r="Q7245" i="2" s="1"/>
  <c r="O7246" i="2"/>
  <c r="Q7246" i="2" s="1"/>
  <c r="O7247" i="2"/>
  <c r="Q7247" i="2" s="1"/>
  <c r="O7248" i="2"/>
  <c r="Q7248" i="2" s="1"/>
  <c r="O7249" i="2"/>
  <c r="Q7249" i="2" s="1"/>
  <c r="O7250" i="2"/>
  <c r="Q7250" i="2" s="1"/>
  <c r="O7251" i="2"/>
  <c r="Q7251" i="2" s="1"/>
  <c r="O7252" i="2"/>
  <c r="Q7252" i="2" s="1"/>
  <c r="O7253" i="2"/>
  <c r="Q7253" i="2" s="1"/>
  <c r="O7254" i="2"/>
  <c r="Q7254" i="2" s="1"/>
  <c r="O7255" i="2"/>
  <c r="Q7255" i="2" s="1"/>
  <c r="O7256" i="2"/>
  <c r="Q7256" i="2" s="1"/>
  <c r="O7257" i="2"/>
  <c r="Q7257" i="2" s="1"/>
  <c r="O7258" i="2"/>
  <c r="Q7258" i="2" s="1"/>
  <c r="O7259" i="2"/>
  <c r="Q7259" i="2" s="1"/>
  <c r="O7260" i="2"/>
  <c r="Q7260" i="2" s="1"/>
  <c r="O7261" i="2"/>
  <c r="Q7261" i="2" s="1"/>
  <c r="O7262" i="2"/>
  <c r="Q7262" i="2" s="1"/>
  <c r="O7263" i="2"/>
  <c r="Q7263" i="2" s="1"/>
  <c r="O7264" i="2"/>
  <c r="Q7264" i="2" s="1"/>
  <c r="O7265" i="2"/>
  <c r="Q7265" i="2" s="1"/>
  <c r="O7266" i="2"/>
  <c r="Q7266" i="2" s="1"/>
  <c r="O7267" i="2"/>
  <c r="Q7267" i="2" s="1"/>
  <c r="O7268" i="2"/>
  <c r="Q7268" i="2" s="1"/>
  <c r="O7269" i="2"/>
  <c r="Q7269" i="2" s="1"/>
  <c r="O7270" i="2"/>
  <c r="Q7270" i="2" s="1"/>
  <c r="O7271" i="2"/>
  <c r="Q7271" i="2" s="1"/>
  <c r="O7272" i="2"/>
  <c r="Q7272" i="2" s="1"/>
  <c r="O7273" i="2"/>
  <c r="Q7273" i="2" s="1"/>
  <c r="O7274" i="2"/>
  <c r="Q7274" i="2" s="1"/>
  <c r="O7275" i="2"/>
  <c r="Q7275" i="2" s="1"/>
  <c r="O7276" i="2"/>
  <c r="Q7276" i="2" s="1"/>
  <c r="O7277" i="2"/>
  <c r="Q7277" i="2" s="1"/>
  <c r="O7278" i="2"/>
  <c r="Q7278" i="2" s="1"/>
  <c r="O7279" i="2"/>
  <c r="Q7279" i="2" s="1"/>
  <c r="O7280" i="2"/>
  <c r="Q7280" i="2" s="1"/>
  <c r="O7281" i="2"/>
  <c r="Q7281" i="2" s="1"/>
  <c r="O7282" i="2"/>
  <c r="Q7282" i="2" s="1"/>
  <c r="O7283" i="2"/>
  <c r="Q7283" i="2" s="1"/>
  <c r="O7284" i="2"/>
  <c r="Q7284" i="2" s="1"/>
  <c r="O7285" i="2"/>
  <c r="Q7285" i="2" s="1"/>
  <c r="O7286" i="2"/>
  <c r="Q7286" i="2" s="1"/>
  <c r="O7287" i="2"/>
  <c r="Q7287" i="2" s="1"/>
  <c r="O7288" i="2"/>
  <c r="Q7288" i="2" s="1"/>
  <c r="O7289" i="2"/>
  <c r="Q7289" i="2" s="1"/>
  <c r="O7290" i="2"/>
  <c r="Q7290" i="2" s="1"/>
  <c r="O7291" i="2"/>
  <c r="Q7291" i="2" s="1"/>
  <c r="O7292" i="2"/>
  <c r="Q7292" i="2" s="1"/>
  <c r="O7293" i="2"/>
  <c r="Q7293" i="2" s="1"/>
  <c r="O7294" i="2"/>
  <c r="Q7294" i="2" s="1"/>
  <c r="O7295" i="2"/>
  <c r="Q7295" i="2" s="1"/>
  <c r="O7296" i="2"/>
  <c r="Q7296" i="2" s="1"/>
  <c r="O7297" i="2"/>
  <c r="Q7297" i="2" s="1"/>
  <c r="O7298" i="2"/>
  <c r="Q7298" i="2" s="1"/>
  <c r="O7299" i="2"/>
  <c r="Q7299" i="2" s="1"/>
  <c r="O7300" i="2"/>
  <c r="Q7300" i="2" s="1"/>
  <c r="O7301" i="2"/>
  <c r="Q7301" i="2" s="1"/>
  <c r="O7302" i="2"/>
  <c r="Q7302" i="2" s="1"/>
  <c r="O7303" i="2"/>
  <c r="Q7303" i="2" s="1"/>
  <c r="O7304" i="2"/>
  <c r="Q7304" i="2" s="1"/>
  <c r="O7305" i="2"/>
  <c r="Q7305" i="2" s="1"/>
  <c r="O7306" i="2"/>
  <c r="Q7306" i="2" s="1"/>
  <c r="O7307" i="2"/>
  <c r="Q7307" i="2" s="1"/>
  <c r="O7308" i="2"/>
  <c r="Q7308" i="2" s="1"/>
  <c r="O7309" i="2"/>
  <c r="Q7309" i="2" s="1"/>
  <c r="O7310" i="2"/>
  <c r="Q7310" i="2" s="1"/>
  <c r="O7311" i="2"/>
  <c r="Q7311" i="2" s="1"/>
  <c r="O7312" i="2"/>
  <c r="Q7312" i="2" s="1"/>
  <c r="O7313" i="2"/>
  <c r="Q7313" i="2" s="1"/>
  <c r="O7314" i="2"/>
  <c r="Q7314" i="2" s="1"/>
  <c r="O7315" i="2"/>
  <c r="Q7315" i="2" s="1"/>
  <c r="O7316" i="2"/>
  <c r="Q7316" i="2" s="1"/>
  <c r="O7317" i="2"/>
  <c r="Q7317" i="2" s="1"/>
  <c r="O7318" i="2"/>
  <c r="Q7318" i="2" s="1"/>
  <c r="O7319" i="2"/>
  <c r="Q7319" i="2" s="1"/>
  <c r="O7320" i="2"/>
  <c r="Q7320" i="2" s="1"/>
  <c r="O7321" i="2"/>
  <c r="Q7321" i="2" s="1"/>
  <c r="O7322" i="2"/>
  <c r="Q7322" i="2" s="1"/>
  <c r="O7323" i="2"/>
  <c r="Q7323" i="2" s="1"/>
  <c r="O7324" i="2"/>
  <c r="Q7324" i="2" s="1"/>
  <c r="O7325" i="2"/>
  <c r="Q7325" i="2" s="1"/>
  <c r="O7326" i="2"/>
  <c r="Q7326" i="2" s="1"/>
  <c r="O7327" i="2"/>
  <c r="Q7327" i="2" s="1"/>
  <c r="O7328" i="2"/>
  <c r="Q7328" i="2" s="1"/>
  <c r="O7329" i="2"/>
  <c r="Q7329" i="2" s="1"/>
  <c r="O7330" i="2"/>
  <c r="Q7330" i="2" s="1"/>
  <c r="O7331" i="2"/>
  <c r="Q7331" i="2" s="1"/>
  <c r="O7332" i="2"/>
  <c r="Q7332" i="2" s="1"/>
  <c r="O7333" i="2"/>
  <c r="Q7333" i="2" s="1"/>
  <c r="O7334" i="2"/>
  <c r="Q7334" i="2" s="1"/>
  <c r="O7335" i="2"/>
  <c r="Q7335" i="2" s="1"/>
  <c r="O7336" i="2"/>
  <c r="Q7336" i="2" s="1"/>
  <c r="O7337" i="2"/>
  <c r="Q7337" i="2" s="1"/>
  <c r="O7338" i="2"/>
  <c r="Q7338" i="2" s="1"/>
  <c r="O7339" i="2"/>
  <c r="Q7339" i="2" s="1"/>
  <c r="O7340" i="2"/>
  <c r="Q7340" i="2" s="1"/>
  <c r="O7341" i="2"/>
  <c r="Q7341" i="2" s="1"/>
  <c r="O7342" i="2"/>
  <c r="Q7342" i="2" s="1"/>
  <c r="O7343" i="2"/>
  <c r="Q7343" i="2" s="1"/>
  <c r="O7344" i="2"/>
  <c r="Q7344" i="2" s="1"/>
  <c r="O7345" i="2"/>
  <c r="Q7345" i="2" s="1"/>
  <c r="O7346" i="2"/>
  <c r="Q7346" i="2" s="1"/>
  <c r="O7347" i="2"/>
  <c r="Q7347" i="2" s="1"/>
  <c r="O7348" i="2"/>
  <c r="Q7348" i="2" s="1"/>
  <c r="O7349" i="2"/>
  <c r="Q7349" i="2" s="1"/>
  <c r="O7350" i="2"/>
  <c r="Q7350" i="2" s="1"/>
  <c r="O7351" i="2"/>
  <c r="Q7351" i="2" s="1"/>
  <c r="O7352" i="2"/>
  <c r="Q7352" i="2" s="1"/>
  <c r="O7353" i="2"/>
  <c r="Q7353" i="2" s="1"/>
  <c r="O7354" i="2"/>
  <c r="Q7354" i="2" s="1"/>
  <c r="O7355" i="2"/>
  <c r="Q7355" i="2" s="1"/>
  <c r="O7356" i="2"/>
  <c r="Q7356" i="2" s="1"/>
  <c r="O7357" i="2"/>
  <c r="Q7357" i="2" s="1"/>
  <c r="O7358" i="2"/>
  <c r="Q7358" i="2" s="1"/>
  <c r="O7359" i="2"/>
  <c r="Q7359" i="2" s="1"/>
  <c r="O7360" i="2"/>
  <c r="Q7360" i="2" s="1"/>
  <c r="O7361" i="2"/>
  <c r="Q7361" i="2" s="1"/>
  <c r="O7362" i="2"/>
  <c r="Q7362" i="2" s="1"/>
  <c r="O7363" i="2"/>
  <c r="Q7363" i="2" s="1"/>
  <c r="O7364" i="2"/>
  <c r="Q7364" i="2" s="1"/>
  <c r="O7365" i="2"/>
  <c r="Q7365" i="2" s="1"/>
  <c r="O7366" i="2"/>
  <c r="Q7366" i="2" s="1"/>
  <c r="O7367" i="2"/>
  <c r="Q7367" i="2" s="1"/>
  <c r="O7368" i="2"/>
  <c r="Q7368" i="2" s="1"/>
  <c r="O7369" i="2"/>
  <c r="Q7369" i="2" s="1"/>
  <c r="O7370" i="2"/>
  <c r="Q7370" i="2" s="1"/>
  <c r="O7371" i="2"/>
  <c r="Q7371" i="2" s="1"/>
  <c r="O7372" i="2"/>
  <c r="Q7372" i="2" s="1"/>
  <c r="O7373" i="2"/>
  <c r="Q7373" i="2" s="1"/>
  <c r="O7374" i="2"/>
  <c r="Q7374" i="2" s="1"/>
  <c r="O7375" i="2"/>
  <c r="Q7375" i="2" s="1"/>
  <c r="O7376" i="2"/>
  <c r="Q7376" i="2" s="1"/>
  <c r="O7377" i="2"/>
  <c r="Q7377" i="2" s="1"/>
  <c r="O7378" i="2"/>
  <c r="Q7378" i="2" s="1"/>
  <c r="O7379" i="2"/>
  <c r="Q7379" i="2" s="1"/>
  <c r="O7380" i="2"/>
  <c r="Q7380" i="2" s="1"/>
  <c r="O7381" i="2"/>
  <c r="Q7381" i="2" s="1"/>
  <c r="O7382" i="2"/>
  <c r="Q7382" i="2" s="1"/>
  <c r="O7383" i="2"/>
  <c r="Q7383" i="2" s="1"/>
  <c r="O7384" i="2"/>
  <c r="Q7384" i="2" s="1"/>
  <c r="O7385" i="2"/>
  <c r="Q7385" i="2" s="1"/>
  <c r="O7386" i="2"/>
  <c r="Q7386" i="2" s="1"/>
  <c r="O7387" i="2"/>
  <c r="Q7387" i="2" s="1"/>
  <c r="O7388" i="2"/>
  <c r="Q7388" i="2" s="1"/>
  <c r="O7389" i="2"/>
  <c r="Q7389" i="2" s="1"/>
  <c r="O7390" i="2"/>
  <c r="Q7390" i="2" s="1"/>
  <c r="O7391" i="2"/>
  <c r="Q7391" i="2" s="1"/>
  <c r="O7392" i="2"/>
  <c r="Q7392" i="2" s="1"/>
  <c r="O7393" i="2"/>
  <c r="Q7393" i="2" s="1"/>
  <c r="O7394" i="2"/>
  <c r="Q7394" i="2" s="1"/>
  <c r="O7395" i="2"/>
  <c r="Q7395" i="2" s="1"/>
  <c r="O7396" i="2"/>
  <c r="Q7396" i="2" s="1"/>
  <c r="O7397" i="2"/>
  <c r="Q7397" i="2" s="1"/>
  <c r="O7398" i="2"/>
  <c r="Q7398" i="2" s="1"/>
  <c r="O7399" i="2"/>
  <c r="Q7399" i="2" s="1"/>
  <c r="O7400" i="2"/>
  <c r="Q7400" i="2" s="1"/>
  <c r="O7401" i="2"/>
  <c r="Q7401" i="2" s="1"/>
  <c r="O7402" i="2"/>
  <c r="Q7402" i="2" s="1"/>
  <c r="O7403" i="2"/>
  <c r="Q7403" i="2" s="1"/>
  <c r="O7404" i="2"/>
  <c r="Q7404" i="2" s="1"/>
  <c r="O7405" i="2"/>
  <c r="Q7405" i="2" s="1"/>
  <c r="O7406" i="2"/>
  <c r="Q7406" i="2" s="1"/>
  <c r="O7407" i="2"/>
  <c r="Q7407" i="2" s="1"/>
  <c r="O7408" i="2"/>
  <c r="Q7408" i="2" s="1"/>
  <c r="O7409" i="2"/>
  <c r="Q7409" i="2" s="1"/>
  <c r="O7410" i="2"/>
  <c r="Q7410" i="2" s="1"/>
  <c r="O7411" i="2"/>
  <c r="Q7411" i="2" s="1"/>
  <c r="O7412" i="2"/>
  <c r="Q7412" i="2" s="1"/>
  <c r="O7413" i="2"/>
  <c r="Q7413" i="2" s="1"/>
  <c r="O7414" i="2"/>
  <c r="Q7414" i="2" s="1"/>
  <c r="O7415" i="2"/>
  <c r="Q7415" i="2" s="1"/>
  <c r="O7416" i="2"/>
  <c r="Q7416" i="2" s="1"/>
  <c r="O7417" i="2"/>
  <c r="Q7417" i="2" s="1"/>
  <c r="O7418" i="2"/>
  <c r="Q7418" i="2" s="1"/>
  <c r="O7419" i="2"/>
  <c r="Q7419" i="2" s="1"/>
  <c r="O7420" i="2"/>
  <c r="Q7420" i="2" s="1"/>
  <c r="O7421" i="2"/>
  <c r="Q7421" i="2" s="1"/>
  <c r="O7422" i="2"/>
  <c r="Q7422" i="2" s="1"/>
  <c r="O7423" i="2"/>
  <c r="Q7423" i="2" s="1"/>
  <c r="O7424" i="2"/>
  <c r="Q7424" i="2" s="1"/>
  <c r="O7425" i="2"/>
  <c r="Q7425" i="2" s="1"/>
  <c r="O7426" i="2"/>
  <c r="Q7426" i="2" s="1"/>
  <c r="O7427" i="2"/>
  <c r="Q7427" i="2" s="1"/>
  <c r="O7428" i="2"/>
  <c r="Q7428" i="2" s="1"/>
  <c r="O7429" i="2"/>
  <c r="Q7429" i="2" s="1"/>
  <c r="O7430" i="2"/>
  <c r="Q7430" i="2" s="1"/>
  <c r="O7431" i="2"/>
  <c r="Q7431" i="2" s="1"/>
  <c r="O7432" i="2"/>
  <c r="Q7432" i="2" s="1"/>
  <c r="O7433" i="2"/>
  <c r="Q7433" i="2" s="1"/>
  <c r="O7434" i="2"/>
  <c r="Q7434" i="2" s="1"/>
  <c r="O7435" i="2"/>
  <c r="Q7435" i="2" s="1"/>
  <c r="O7436" i="2"/>
  <c r="Q7436" i="2" s="1"/>
  <c r="O7437" i="2"/>
  <c r="Q7437" i="2" s="1"/>
  <c r="O7438" i="2"/>
  <c r="Q7438" i="2" s="1"/>
  <c r="O7439" i="2"/>
  <c r="Q7439" i="2" s="1"/>
  <c r="O7440" i="2"/>
  <c r="Q7440" i="2" s="1"/>
  <c r="O7441" i="2"/>
  <c r="Q7441" i="2" s="1"/>
  <c r="O7442" i="2"/>
  <c r="Q7442" i="2" s="1"/>
  <c r="O7443" i="2"/>
  <c r="Q7443" i="2" s="1"/>
  <c r="O7444" i="2"/>
  <c r="Q7444" i="2" s="1"/>
  <c r="O7445" i="2"/>
  <c r="Q7445" i="2" s="1"/>
  <c r="O7446" i="2"/>
  <c r="Q7446" i="2" s="1"/>
  <c r="O7447" i="2"/>
  <c r="Q7447" i="2" s="1"/>
  <c r="O7448" i="2"/>
  <c r="Q7448" i="2" s="1"/>
  <c r="O7449" i="2"/>
  <c r="Q7449" i="2" s="1"/>
  <c r="O7450" i="2"/>
  <c r="Q7450" i="2" s="1"/>
  <c r="O7451" i="2"/>
  <c r="Q7451" i="2" s="1"/>
  <c r="O7452" i="2"/>
  <c r="Q7452" i="2" s="1"/>
  <c r="O7453" i="2"/>
  <c r="Q7453" i="2" s="1"/>
  <c r="O7454" i="2"/>
  <c r="Q7454" i="2" s="1"/>
  <c r="O7455" i="2"/>
  <c r="Q7455" i="2" s="1"/>
  <c r="O7456" i="2"/>
  <c r="Q7456" i="2" s="1"/>
  <c r="O7457" i="2"/>
  <c r="Q7457" i="2" s="1"/>
  <c r="O7458" i="2"/>
  <c r="Q7458" i="2" s="1"/>
  <c r="O7459" i="2"/>
  <c r="Q7459" i="2" s="1"/>
  <c r="O7460" i="2"/>
  <c r="Q7460" i="2" s="1"/>
  <c r="O7461" i="2"/>
  <c r="Q7461" i="2" s="1"/>
  <c r="O7462" i="2"/>
  <c r="Q7462" i="2" s="1"/>
  <c r="O7463" i="2"/>
  <c r="Q7463" i="2" s="1"/>
  <c r="O7464" i="2"/>
  <c r="Q7464" i="2" s="1"/>
  <c r="O7465" i="2"/>
  <c r="Q7465" i="2" s="1"/>
  <c r="O7466" i="2"/>
  <c r="Q7466" i="2" s="1"/>
  <c r="O7467" i="2"/>
  <c r="Q7467" i="2" s="1"/>
  <c r="O7468" i="2"/>
  <c r="Q7468" i="2" s="1"/>
  <c r="O7469" i="2"/>
  <c r="Q7469" i="2" s="1"/>
  <c r="O7470" i="2"/>
  <c r="Q7470" i="2" s="1"/>
  <c r="O7471" i="2"/>
  <c r="Q7471" i="2" s="1"/>
  <c r="O7472" i="2"/>
  <c r="Q7472" i="2" s="1"/>
  <c r="O7473" i="2"/>
  <c r="Q7473" i="2" s="1"/>
  <c r="O7474" i="2"/>
  <c r="Q7474" i="2" s="1"/>
  <c r="O7475" i="2"/>
  <c r="Q7475" i="2" s="1"/>
  <c r="O7476" i="2"/>
  <c r="Q7476" i="2" s="1"/>
  <c r="O7477" i="2"/>
  <c r="Q7477" i="2" s="1"/>
  <c r="O7478" i="2"/>
  <c r="Q7478" i="2" s="1"/>
  <c r="O7479" i="2"/>
  <c r="Q7479" i="2" s="1"/>
  <c r="O7480" i="2"/>
  <c r="Q7480" i="2" s="1"/>
  <c r="O7481" i="2"/>
  <c r="Q7481" i="2" s="1"/>
  <c r="O7482" i="2"/>
  <c r="Q7482" i="2" s="1"/>
  <c r="O7483" i="2"/>
  <c r="Q7483" i="2" s="1"/>
  <c r="O7484" i="2"/>
  <c r="Q7484" i="2" s="1"/>
  <c r="O7485" i="2"/>
  <c r="Q7485" i="2" s="1"/>
  <c r="O7486" i="2"/>
  <c r="Q7486" i="2" s="1"/>
  <c r="O7487" i="2"/>
  <c r="Q7487" i="2" s="1"/>
  <c r="O7488" i="2"/>
  <c r="Q7488" i="2" s="1"/>
  <c r="O7489" i="2"/>
  <c r="Q7489" i="2" s="1"/>
  <c r="O7490" i="2"/>
  <c r="Q7490" i="2" s="1"/>
  <c r="O7491" i="2"/>
  <c r="Q7491" i="2" s="1"/>
  <c r="O7492" i="2"/>
  <c r="Q7492" i="2" s="1"/>
  <c r="O7493" i="2"/>
  <c r="Q7493" i="2" s="1"/>
  <c r="O7494" i="2"/>
  <c r="Q7494" i="2" s="1"/>
  <c r="O7495" i="2"/>
  <c r="Q7495" i="2" s="1"/>
  <c r="O7496" i="2"/>
  <c r="Q7496" i="2" s="1"/>
  <c r="O7497" i="2"/>
  <c r="Q7497" i="2" s="1"/>
  <c r="O7498" i="2"/>
  <c r="Q7498" i="2" s="1"/>
  <c r="O7499" i="2"/>
  <c r="Q7499" i="2" s="1"/>
  <c r="O7500" i="2"/>
  <c r="Q7500" i="2" s="1"/>
  <c r="O7501" i="2"/>
  <c r="Q7501" i="2" s="1"/>
  <c r="O7502" i="2"/>
  <c r="Q7502" i="2" s="1"/>
  <c r="O7503" i="2"/>
  <c r="Q7503" i="2" s="1"/>
  <c r="O7504" i="2"/>
  <c r="Q7504" i="2" s="1"/>
  <c r="O7505" i="2"/>
  <c r="Q7505" i="2" s="1"/>
  <c r="O7506" i="2"/>
  <c r="Q7506" i="2" s="1"/>
  <c r="O7507" i="2"/>
  <c r="Q7507" i="2" s="1"/>
  <c r="O7508" i="2"/>
  <c r="Q7508" i="2" s="1"/>
  <c r="O7509" i="2"/>
  <c r="Q7509" i="2" s="1"/>
  <c r="O7510" i="2"/>
  <c r="Q7510" i="2" s="1"/>
  <c r="O7511" i="2"/>
  <c r="Q7511" i="2" s="1"/>
  <c r="O7512" i="2"/>
  <c r="Q7512" i="2" s="1"/>
  <c r="O7513" i="2"/>
  <c r="Q7513" i="2" s="1"/>
  <c r="O7514" i="2"/>
  <c r="Q7514" i="2" s="1"/>
  <c r="O7515" i="2"/>
  <c r="Q7515" i="2" s="1"/>
  <c r="O7516" i="2"/>
  <c r="Q7516" i="2" s="1"/>
  <c r="O7517" i="2"/>
  <c r="Q7517" i="2" s="1"/>
  <c r="O7518" i="2"/>
  <c r="Q7518" i="2" s="1"/>
  <c r="O7519" i="2"/>
  <c r="Q7519" i="2" s="1"/>
  <c r="O7520" i="2"/>
  <c r="Q7520" i="2" s="1"/>
  <c r="O7521" i="2"/>
  <c r="Q7521" i="2" s="1"/>
  <c r="O7522" i="2"/>
  <c r="Q7522" i="2" s="1"/>
  <c r="O7523" i="2"/>
  <c r="Q7523" i="2" s="1"/>
  <c r="O7524" i="2"/>
  <c r="Q7524" i="2" s="1"/>
  <c r="O7525" i="2"/>
  <c r="Q7525" i="2" s="1"/>
  <c r="O7526" i="2"/>
  <c r="Q7526" i="2" s="1"/>
  <c r="O7527" i="2"/>
  <c r="Q7527" i="2" s="1"/>
  <c r="O7528" i="2"/>
  <c r="Q7528" i="2" s="1"/>
  <c r="O7529" i="2"/>
  <c r="Q7529" i="2" s="1"/>
  <c r="O7530" i="2"/>
  <c r="Q7530" i="2" s="1"/>
  <c r="O7531" i="2"/>
  <c r="Q7531" i="2" s="1"/>
  <c r="O7532" i="2"/>
  <c r="Q7532" i="2" s="1"/>
  <c r="O7533" i="2"/>
  <c r="Q7533" i="2" s="1"/>
  <c r="O7534" i="2"/>
  <c r="Q7534" i="2" s="1"/>
  <c r="O7535" i="2"/>
  <c r="Q7535" i="2" s="1"/>
  <c r="O7536" i="2"/>
  <c r="Q7536" i="2" s="1"/>
  <c r="O7537" i="2"/>
  <c r="Q7537" i="2" s="1"/>
  <c r="O7538" i="2"/>
  <c r="Q7538" i="2" s="1"/>
  <c r="O7539" i="2"/>
  <c r="Q7539" i="2" s="1"/>
  <c r="O7540" i="2"/>
  <c r="Q7540" i="2" s="1"/>
  <c r="O7541" i="2"/>
  <c r="Q7541" i="2" s="1"/>
  <c r="O7542" i="2"/>
  <c r="Q7542" i="2" s="1"/>
  <c r="O7543" i="2"/>
  <c r="Q7543" i="2" s="1"/>
  <c r="O7544" i="2"/>
  <c r="Q7544" i="2" s="1"/>
  <c r="O7545" i="2"/>
  <c r="Q7545" i="2" s="1"/>
  <c r="O7546" i="2"/>
  <c r="Q7546" i="2" s="1"/>
  <c r="O7547" i="2"/>
  <c r="Q7547" i="2" s="1"/>
  <c r="O7548" i="2"/>
  <c r="Q7548" i="2" s="1"/>
  <c r="O7549" i="2"/>
  <c r="Q7549" i="2" s="1"/>
  <c r="O7550" i="2"/>
  <c r="Q7550" i="2" s="1"/>
  <c r="O7551" i="2"/>
  <c r="Q7551" i="2" s="1"/>
  <c r="O7552" i="2"/>
  <c r="Q7552" i="2" s="1"/>
  <c r="O7553" i="2"/>
  <c r="Q7553" i="2" s="1"/>
  <c r="O7554" i="2"/>
  <c r="Q7554" i="2" s="1"/>
  <c r="O7555" i="2"/>
  <c r="Q7555" i="2" s="1"/>
  <c r="O7556" i="2"/>
  <c r="Q7556" i="2" s="1"/>
  <c r="O7557" i="2"/>
  <c r="Q7557" i="2" s="1"/>
  <c r="O7558" i="2"/>
  <c r="Q7558" i="2" s="1"/>
  <c r="O7559" i="2"/>
  <c r="Q7559" i="2" s="1"/>
  <c r="O7560" i="2"/>
  <c r="Q7560" i="2" s="1"/>
  <c r="O7561" i="2"/>
  <c r="Q7561" i="2" s="1"/>
  <c r="O7562" i="2"/>
  <c r="Q7562" i="2" s="1"/>
  <c r="O7563" i="2"/>
  <c r="Q7563" i="2" s="1"/>
  <c r="O7564" i="2"/>
  <c r="Q7564" i="2" s="1"/>
  <c r="O7565" i="2"/>
  <c r="Q7565" i="2" s="1"/>
  <c r="O7566" i="2"/>
  <c r="Q7566" i="2" s="1"/>
  <c r="O7567" i="2"/>
  <c r="Q7567" i="2" s="1"/>
  <c r="O7568" i="2"/>
  <c r="Q7568" i="2" s="1"/>
  <c r="O7569" i="2"/>
  <c r="Q7569" i="2" s="1"/>
  <c r="O7570" i="2"/>
  <c r="Q7570" i="2" s="1"/>
  <c r="O7571" i="2"/>
  <c r="Q7571" i="2" s="1"/>
  <c r="O7572" i="2"/>
  <c r="Q7572" i="2" s="1"/>
  <c r="O7573" i="2"/>
  <c r="Q7573" i="2" s="1"/>
  <c r="O7574" i="2"/>
  <c r="Q7574" i="2" s="1"/>
  <c r="O7575" i="2"/>
  <c r="Q7575" i="2" s="1"/>
  <c r="O7576" i="2"/>
  <c r="Q7576" i="2" s="1"/>
  <c r="O7577" i="2"/>
  <c r="Q7577" i="2" s="1"/>
  <c r="O7578" i="2"/>
  <c r="Q7578" i="2" s="1"/>
  <c r="O7579" i="2"/>
  <c r="Q7579" i="2" s="1"/>
  <c r="O7580" i="2"/>
  <c r="Q7580" i="2" s="1"/>
  <c r="O7581" i="2"/>
  <c r="Q7581" i="2" s="1"/>
  <c r="O7582" i="2"/>
  <c r="Q7582" i="2" s="1"/>
  <c r="O7583" i="2"/>
  <c r="Q7583" i="2" s="1"/>
  <c r="O7584" i="2"/>
  <c r="Q7584" i="2" s="1"/>
  <c r="O7585" i="2"/>
  <c r="Q7585" i="2" s="1"/>
  <c r="O7586" i="2"/>
  <c r="Q7586" i="2" s="1"/>
  <c r="O7587" i="2"/>
  <c r="Q7587" i="2" s="1"/>
  <c r="O7588" i="2"/>
  <c r="Q7588" i="2" s="1"/>
  <c r="O7589" i="2"/>
  <c r="Q7589" i="2" s="1"/>
  <c r="O7590" i="2"/>
  <c r="Q7590" i="2" s="1"/>
  <c r="O7591" i="2"/>
  <c r="Q7591" i="2" s="1"/>
  <c r="O7592" i="2"/>
  <c r="Q7592" i="2" s="1"/>
  <c r="O7593" i="2"/>
  <c r="Q7593" i="2" s="1"/>
  <c r="O7594" i="2"/>
  <c r="Q7594" i="2" s="1"/>
  <c r="O7595" i="2"/>
  <c r="Q7595" i="2" s="1"/>
  <c r="O7596" i="2"/>
  <c r="Q7596" i="2" s="1"/>
  <c r="O7597" i="2"/>
  <c r="Q7597" i="2" s="1"/>
  <c r="O7598" i="2"/>
  <c r="Q7598" i="2" s="1"/>
  <c r="O7599" i="2"/>
  <c r="Q7599" i="2" s="1"/>
  <c r="O7600" i="2"/>
  <c r="Q7600" i="2" s="1"/>
  <c r="O7601" i="2"/>
  <c r="Q7601" i="2" s="1"/>
  <c r="O7602" i="2"/>
  <c r="Q7602" i="2" s="1"/>
  <c r="O7603" i="2"/>
  <c r="Q7603" i="2" s="1"/>
  <c r="O7604" i="2"/>
  <c r="Q7604" i="2" s="1"/>
  <c r="O7605" i="2"/>
  <c r="Q7605" i="2" s="1"/>
  <c r="O7606" i="2"/>
  <c r="Q7606" i="2" s="1"/>
  <c r="O7607" i="2"/>
  <c r="Q7607" i="2" s="1"/>
  <c r="O7608" i="2"/>
  <c r="Q7608" i="2" s="1"/>
  <c r="O7609" i="2"/>
  <c r="Q7609" i="2" s="1"/>
  <c r="O7610" i="2"/>
  <c r="Q7610" i="2" s="1"/>
  <c r="O7611" i="2"/>
  <c r="Q7611" i="2" s="1"/>
  <c r="O7612" i="2"/>
  <c r="Q7612" i="2" s="1"/>
  <c r="O7613" i="2"/>
  <c r="Q7613" i="2" s="1"/>
  <c r="O7614" i="2"/>
  <c r="Q7614" i="2" s="1"/>
  <c r="O7615" i="2"/>
  <c r="Q7615" i="2" s="1"/>
  <c r="O7616" i="2"/>
  <c r="Q7616" i="2" s="1"/>
  <c r="O7617" i="2"/>
  <c r="Q7617" i="2" s="1"/>
  <c r="O7618" i="2"/>
  <c r="Q7618" i="2" s="1"/>
  <c r="O7619" i="2"/>
  <c r="Q7619" i="2" s="1"/>
  <c r="O7620" i="2"/>
  <c r="Q7620" i="2" s="1"/>
  <c r="O7621" i="2"/>
  <c r="Q7621" i="2" s="1"/>
  <c r="O7622" i="2"/>
  <c r="Q7622" i="2" s="1"/>
  <c r="O7623" i="2"/>
  <c r="Q7623" i="2" s="1"/>
  <c r="O7624" i="2"/>
  <c r="Q7624" i="2" s="1"/>
  <c r="O7625" i="2"/>
  <c r="Q7625" i="2" s="1"/>
  <c r="O7626" i="2"/>
  <c r="Q7626" i="2" s="1"/>
  <c r="O7627" i="2"/>
  <c r="Q7627" i="2" s="1"/>
  <c r="O7628" i="2"/>
  <c r="Q7628" i="2" s="1"/>
  <c r="O7629" i="2"/>
  <c r="Q7629" i="2" s="1"/>
  <c r="O7630" i="2"/>
  <c r="Q7630" i="2" s="1"/>
  <c r="O7631" i="2"/>
  <c r="Q7631" i="2" s="1"/>
  <c r="O7632" i="2"/>
  <c r="Q7632" i="2" s="1"/>
  <c r="O7633" i="2"/>
  <c r="Q7633" i="2" s="1"/>
  <c r="O7634" i="2"/>
  <c r="Q7634" i="2" s="1"/>
  <c r="O7635" i="2"/>
  <c r="Q7635" i="2" s="1"/>
  <c r="O7636" i="2"/>
  <c r="Q7636" i="2" s="1"/>
  <c r="O7637" i="2"/>
  <c r="Q7637" i="2" s="1"/>
  <c r="O7638" i="2"/>
  <c r="Q7638" i="2" s="1"/>
  <c r="O7639" i="2"/>
  <c r="Q7639" i="2" s="1"/>
  <c r="O7640" i="2"/>
  <c r="Q7640" i="2" s="1"/>
  <c r="O7641" i="2"/>
  <c r="Q7641" i="2" s="1"/>
  <c r="O7642" i="2"/>
  <c r="Q7642" i="2" s="1"/>
  <c r="O7643" i="2"/>
  <c r="Q7643" i="2" s="1"/>
  <c r="O7644" i="2"/>
  <c r="Q7644" i="2" s="1"/>
  <c r="O7645" i="2"/>
  <c r="Q7645" i="2" s="1"/>
  <c r="O7646" i="2"/>
  <c r="Q7646" i="2" s="1"/>
  <c r="O7647" i="2"/>
  <c r="Q7647" i="2" s="1"/>
  <c r="O7648" i="2"/>
  <c r="Q7648" i="2" s="1"/>
  <c r="O7649" i="2"/>
  <c r="Q7649" i="2" s="1"/>
  <c r="O7650" i="2"/>
  <c r="Q7650" i="2" s="1"/>
  <c r="O7651" i="2"/>
  <c r="Q7651" i="2" s="1"/>
  <c r="O7652" i="2"/>
  <c r="Q7652" i="2" s="1"/>
  <c r="O7653" i="2"/>
  <c r="Q7653" i="2" s="1"/>
  <c r="O7654" i="2"/>
  <c r="Q7654" i="2" s="1"/>
  <c r="O7655" i="2"/>
  <c r="Q7655" i="2" s="1"/>
  <c r="O7656" i="2"/>
  <c r="Q7656" i="2" s="1"/>
  <c r="O7657" i="2"/>
  <c r="Q7657" i="2" s="1"/>
  <c r="O7658" i="2"/>
  <c r="Q7658" i="2" s="1"/>
  <c r="O7659" i="2"/>
  <c r="Q7659" i="2" s="1"/>
  <c r="O7660" i="2"/>
  <c r="Q7660" i="2" s="1"/>
  <c r="O7661" i="2"/>
  <c r="Q7661" i="2" s="1"/>
  <c r="O7662" i="2"/>
  <c r="Q7662" i="2" s="1"/>
  <c r="O7663" i="2"/>
  <c r="Q7663" i="2" s="1"/>
  <c r="O7664" i="2"/>
  <c r="Q7664" i="2" s="1"/>
  <c r="O7665" i="2"/>
  <c r="Q7665" i="2" s="1"/>
  <c r="O7666" i="2"/>
  <c r="Q7666" i="2" s="1"/>
  <c r="O7667" i="2"/>
  <c r="Q7667" i="2" s="1"/>
  <c r="O7668" i="2"/>
  <c r="Q7668" i="2" s="1"/>
  <c r="O7669" i="2"/>
  <c r="Q7669" i="2" s="1"/>
  <c r="O7670" i="2"/>
  <c r="Q7670" i="2" s="1"/>
  <c r="O7671" i="2"/>
  <c r="Q7671" i="2" s="1"/>
  <c r="O7672" i="2"/>
  <c r="Q7672" i="2" s="1"/>
  <c r="O7673" i="2"/>
  <c r="Q7673" i="2" s="1"/>
  <c r="O7674" i="2"/>
  <c r="Q7674" i="2" s="1"/>
  <c r="O7675" i="2"/>
  <c r="Q7675" i="2" s="1"/>
  <c r="O7676" i="2"/>
  <c r="Q7676" i="2" s="1"/>
  <c r="O7677" i="2"/>
  <c r="Q7677" i="2" s="1"/>
  <c r="O7678" i="2"/>
  <c r="Q7678" i="2" s="1"/>
  <c r="O7679" i="2"/>
  <c r="Q7679" i="2" s="1"/>
  <c r="O7680" i="2"/>
  <c r="Q7680" i="2" s="1"/>
  <c r="O7681" i="2"/>
  <c r="Q7681" i="2" s="1"/>
  <c r="O7682" i="2"/>
  <c r="Q7682" i="2" s="1"/>
  <c r="O7683" i="2"/>
  <c r="Q7683" i="2" s="1"/>
  <c r="O7684" i="2"/>
  <c r="Q7684" i="2" s="1"/>
  <c r="O7685" i="2"/>
  <c r="Q7685" i="2" s="1"/>
  <c r="O7686" i="2"/>
  <c r="Q7686" i="2" s="1"/>
  <c r="O7687" i="2"/>
  <c r="Q7687" i="2" s="1"/>
  <c r="O7688" i="2"/>
  <c r="Q7688" i="2" s="1"/>
  <c r="O7689" i="2"/>
  <c r="Q7689" i="2" s="1"/>
  <c r="O7690" i="2"/>
  <c r="Q7690" i="2" s="1"/>
  <c r="O7691" i="2"/>
  <c r="Q7691" i="2" s="1"/>
  <c r="O7692" i="2"/>
  <c r="Q7692" i="2" s="1"/>
  <c r="O7693" i="2"/>
  <c r="Q7693" i="2" s="1"/>
  <c r="O7694" i="2"/>
  <c r="Q7694" i="2" s="1"/>
  <c r="O7695" i="2"/>
  <c r="Q7695" i="2" s="1"/>
  <c r="O7696" i="2"/>
  <c r="Q7696" i="2" s="1"/>
  <c r="O7697" i="2"/>
  <c r="Q7697" i="2" s="1"/>
  <c r="O7698" i="2"/>
  <c r="Q7698" i="2" s="1"/>
  <c r="O7699" i="2"/>
  <c r="Q7699" i="2" s="1"/>
  <c r="O7700" i="2"/>
  <c r="Q7700" i="2" s="1"/>
  <c r="O7701" i="2"/>
  <c r="Q7701" i="2" s="1"/>
  <c r="O7702" i="2"/>
  <c r="Q7702" i="2" s="1"/>
  <c r="O7703" i="2"/>
  <c r="Q7703" i="2" s="1"/>
  <c r="O7704" i="2"/>
  <c r="Q7704" i="2" s="1"/>
  <c r="O7705" i="2"/>
  <c r="Q7705" i="2" s="1"/>
  <c r="O7706" i="2"/>
  <c r="Q7706" i="2" s="1"/>
  <c r="O7707" i="2"/>
  <c r="Q7707" i="2" s="1"/>
  <c r="O7708" i="2"/>
  <c r="Q7708" i="2" s="1"/>
  <c r="O7709" i="2"/>
  <c r="Q7709" i="2" s="1"/>
  <c r="O7710" i="2"/>
  <c r="Q7710" i="2" s="1"/>
  <c r="O7711" i="2"/>
  <c r="Q7711" i="2" s="1"/>
  <c r="O7712" i="2"/>
  <c r="Q7712" i="2" s="1"/>
  <c r="O7713" i="2"/>
  <c r="Q7713" i="2" s="1"/>
  <c r="O7714" i="2"/>
  <c r="Q7714" i="2" s="1"/>
  <c r="O7715" i="2"/>
  <c r="Q7715" i="2" s="1"/>
  <c r="O7716" i="2"/>
  <c r="Q7716" i="2" s="1"/>
  <c r="O7717" i="2"/>
  <c r="Q7717" i="2" s="1"/>
  <c r="O7718" i="2"/>
  <c r="Q7718" i="2" s="1"/>
  <c r="O7719" i="2"/>
  <c r="Q7719" i="2" s="1"/>
  <c r="O7720" i="2"/>
  <c r="Q7720" i="2" s="1"/>
  <c r="O7721" i="2"/>
  <c r="Q7721" i="2" s="1"/>
  <c r="O7722" i="2"/>
  <c r="Q7722" i="2" s="1"/>
  <c r="O7723" i="2"/>
  <c r="Q7723" i="2" s="1"/>
  <c r="O7724" i="2"/>
  <c r="Q7724" i="2" s="1"/>
  <c r="O7725" i="2"/>
  <c r="Q7725" i="2" s="1"/>
  <c r="O7726" i="2"/>
  <c r="Q7726" i="2" s="1"/>
  <c r="O7727" i="2"/>
  <c r="Q7727" i="2" s="1"/>
  <c r="O7728" i="2"/>
  <c r="Q7728" i="2" s="1"/>
  <c r="O7729" i="2"/>
  <c r="Q7729" i="2" s="1"/>
  <c r="O7730" i="2"/>
  <c r="Q7730" i="2" s="1"/>
  <c r="O7731" i="2"/>
  <c r="Q7731" i="2" s="1"/>
  <c r="O7732" i="2"/>
  <c r="Q7732" i="2" s="1"/>
  <c r="O7733" i="2"/>
  <c r="Q7733" i="2" s="1"/>
  <c r="O7734" i="2"/>
  <c r="Q7734" i="2" s="1"/>
  <c r="O7735" i="2"/>
  <c r="Q7735" i="2" s="1"/>
  <c r="O7736" i="2"/>
  <c r="Q7736" i="2" s="1"/>
  <c r="O7737" i="2"/>
  <c r="Q7737" i="2" s="1"/>
  <c r="O7738" i="2"/>
  <c r="Q7738" i="2" s="1"/>
  <c r="O7739" i="2"/>
  <c r="Q7739" i="2" s="1"/>
  <c r="O7740" i="2"/>
  <c r="Q7740" i="2" s="1"/>
  <c r="O7741" i="2"/>
  <c r="Q7741" i="2" s="1"/>
  <c r="O7742" i="2"/>
  <c r="Q7742" i="2" s="1"/>
  <c r="O7743" i="2"/>
  <c r="Q7743" i="2" s="1"/>
  <c r="O7744" i="2"/>
  <c r="Q7744" i="2" s="1"/>
  <c r="O7745" i="2"/>
  <c r="Q7745" i="2" s="1"/>
  <c r="O7746" i="2"/>
  <c r="Q7746" i="2" s="1"/>
  <c r="O7747" i="2"/>
  <c r="Q7747" i="2" s="1"/>
  <c r="O7748" i="2"/>
  <c r="Q7748" i="2" s="1"/>
  <c r="O7749" i="2"/>
  <c r="Q7749" i="2" s="1"/>
  <c r="O7750" i="2"/>
  <c r="Q7750" i="2" s="1"/>
  <c r="O7751" i="2"/>
  <c r="Q7751" i="2" s="1"/>
  <c r="O7752" i="2"/>
  <c r="Q7752" i="2" s="1"/>
  <c r="O7753" i="2"/>
  <c r="Q7753" i="2" s="1"/>
  <c r="O7754" i="2"/>
  <c r="Q7754" i="2" s="1"/>
  <c r="O7755" i="2"/>
  <c r="Q7755" i="2" s="1"/>
  <c r="O7756" i="2"/>
  <c r="Q7756" i="2" s="1"/>
  <c r="O7757" i="2"/>
  <c r="Q7757" i="2" s="1"/>
  <c r="O7758" i="2"/>
  <c r="Q7758" i="2" s="1"/>
  <c r="O7759" i="2"/>
  <c r="Q7759" i="2" s="1"/>
  <c r="O7760" i="2"/>
  <c r="Q7760" i="2" s="1"/>
  <c r="O7761" i="2"/>
  <c r="Q7761" i="2" s="1"/>
  <c r="O7762" i="2"/>
  <c r="Q7762" i="2" s="1"/>
  <c r="O7763" i="2"/>
  <c r="Q7763" i="2" s="1"/>
  <c r="O7764" i="2"/>
  <c r="Q7764" i="2" s="1"/>
  <c r="O7765" i="2"/>
  <c r="Q7765" i="2" s="1"/>
  <c r="O7766" i="2"/>
  <c r="Q7766" i="2" s="1"/>
  <c r="O7767" i="2"/>
  <c r="Q7767" i="2" s="1"/>
  <c r="O7768" i="2"/>
  <c r="Q7768" i="2" s="1"/>
  <c r="O7769" i="2"/>
  <c r="Q7769" i="2" s="1"/>
  <c r="O7770" i="2"/>
  <c r="Q7770" i="2" s="1"/>
  <c r="O7771" i="2"/>
  <c r="Q7771" i="2" s="1"/>
  <c r="O7772" i="2"/>
  <c r="Q7772" i="2" s="1"/>
  <c r="O7773" i="2"/>
  <c r="Q7773" i="2" s="1"/>
  <c r="O7774" i="2"/>
  <c r="Q7774" i="2" s="1"/>
  <c r="O7775" i="2"/>
  <c r="Q7775" i="2" s="1"/>
  <c r="O7776" i="2"/>
  <c r="Q7776" i="2" s="1"/>
  <c r="O7777" i="2"/>
  <c r="Q7777" i="2" s="1"/>
  <c r="O7778" i="2"/>
  <c r="Q7778" i="2" s="1"/>
  <c r="O7779" i="2"/>
  <c r="Q7779" i="2" s="1"/>
  <c r="O7780" i="2"/>
  <c r="Q7780" i="2" s="1"/>
  <c r="O7781" i="2"/>
  <c r="Q7781" i="2" s="1"/>
  <c r="O7782" i="2"/>
  <c r="Q7782" i="2" s="1"/>
  <c r="O7783" i="2"/>
  <c r="Q7783" i="2" s="1"/>
  <c r="O7784" i="2"/>
  <c r="Q7784" i="2" s="1"/>
  <c r="O7785" i="2"/>
  <c r="Q7785" i="2" s="1"/>
  <c r="O7786" i="2"/>
  <c r="Q7786" i="2" s="1"/>
  <c r="O7787" i="2"/>
  <c r="Q7787" i="2" s="1"/>
  <c r="O7788" i="2"/>
  <c r="Q7788" i="2" s="1"/>
  <c r="O7789" i="2"/>
  <c r="Q7789" i="2" s="1"/>
  <c r="O7790" i="2"/>
  <c r="Q7790" i="2" s="1"/>
  <c r="O7791" i="2"/>
  <c r="Q7791" i="2" s="1"/>
  <c r="O7792" i="2"/>
  <c r="Q7792" i="2" s="1"/>
  <c r="O7793" i="2"/>
  <c r="Q7793" i="2" s="1"/>
  <c r="O7794" i="2"/>
  <c r="Q7794" i="2" s="1"/>
  <c r="O7795" i="2"/>
  <c r="Q7795" i="2" s="1"/>
  <c r="O7796" i="2"/>
  <c r="Q7796" i="2" s="1"/>
  <c r="O7797" i="2"/>
  <c r="Q7797" i="2" s="1"/>
  <c r="O7798" i="2"/>
  <c r="Q7798" i="2" s="1"/>
  <c r="O7799" i="2"/>
  <c r="Q7799" i="2" s="1"/>
  <c r="O7800" i="2"/>
  <c r="Q7800" i="2" s="1"/>
  <c r="O7801" i="2"/>
  <c r="Q7801" i="2" s="1"/>
  <c r="O7802" i="2"/>
  <c r="Q7802" i="2" s="1"/>
  <c r="O7803" i="2"/>
  <c r="Q7803" i="2" s="1"/>
  <c r="O7804" i="2"/>
  <c r="Q7804" i="2" s="1"/>
  <c r="O7805" i="2"/>
  <c r="Q7805" i="2" s="1"/>
  <c r="O7806" i="2"/>
  <c r="Q7806" i="2" s="1"/>
  <c r="O7807" i="2"/>
  <c r="Q7807" i="2" s="1"/>
  <c r="O7808" i="2"/>
  <c r="Q7808" i="2" s="1"/>
  <c r="O7809" i="2"/>
  <c r="Q7809" i="2" s="1"/>
  <c r="O7810" i="2"/>
  <c r="Q7810" i="2" s="1"/>
  <c r="O7811" i="2"/>
  <c r="Q7811" i="2" s="1"/>
  <c r="O7812" i="2"/>
  <c r="Q7812" i="2" s="1"/>
  <c r="O7813" i="2"/>
  <c r="Q7813" i="2" s="1"/>
  <c r="O7814" i="2"/>
  <c r="Q7814" i="2" s="1"/>
  <c r="O7815" i="2"/>
  <c r="Q7815" i="2" s="1"/>
  <c r="O7816" i="2"/>
  <c r="Q7816" i="2" s="1"/>
  <c r="O7817" i="2"/>
  <c r="Q7817" i="2" s="1"/>
  <c r="O7818" i="2"/>
  <c r="Q7818" i="2" s="1"/>
  <c r="O7819" i="2"/>
  <c r="Q7819" i="2" s="1"/>
  <c r="O7820" i="2"/>
  <c r="Q7820" i="2" s="1"/>
  <c r="O7821" i="2"/>
  <c r="Q7821" i="2" s="1"/>
  <c r="O7822" i="2"/>
  <c r="Q7822" i="2" s="1"/>
  <c r="O7823" i="2"/>
  <c r="Q7823" i="2" s="1"/>
  <c r="O7824" i="2"/>
  <c r="Q7824" i="2" s="1"/>
  <c r="O7825" i="2"/>
  <c r="Q7825" i="2" s="1"/>
  <c r="O7826" i="2"/>
  <c r="Q7826" i="2" s="1"/>
  <c r="O7827" i="2"/>
  <c r="Q7827" i="2" s="1"/>
  <c r="O7828" i="2"/>
  <c r="Q7828" i="2" s="1"/>
  <c r="O7829" i="2"/>
  <c r="Q7829" i="2" s="1"/>
  <c r="O7830" i="2"/>
  <c r="Q7830" i="2" s="1"/>
  <c r="O7831" i="2"/>
  <c r="Q7831" i="2" s="1"/>
  <c r="O7832" i="2"/>
  <c r="Q7832" i="2" s="1"/>
  <c r="O7833" i="2"/>
  <c r="Q7833" i="2" s="1"/>
  <c r="O7834" i="2"/>
  <c r="Q7834" i="2" s="1"/>
  <c r="O7835" i="2"/>
  <c r="Q7835" i="2" s="1"/>
  <c r="O7836" i="2"/>
  <c r="Q7836" i="2" s="1"/>
  <c r="O7837" i="2"/>
  <c r="Q7837" i="2" s="1"/>
  <c r="O7838" i="2"/>
  <c r="Q7838" i="2" s="1"/>
  <c r="O7839" i="2"/>
  <c r="Q7839" i="2" s="1"/>
  <c r="O7840" i="2"/>
  <c r="Q7840" i="2" s="1"/>
  <c r="O7841" i="2"/>
  <c r="Q7841" i="2" s="1"/>
  <c r="O7842" i="2"/>
  <c r="Q7842" i="2" s="1"/>
  <c r="O7843" i="2"/>
  <c r="Q7843" i="2" s="1"/>
  <c r="O7844" i="2"/>
  <c r="Q7844" i="2" s="1"/>
  <c r="O7845" i="2"/>
  <c r="Q7845" i="2" s="1"/>
  <c r="O7846" i="2"/>
  <c r="Q7846" i="2" s="1"/>
  <c r="O7847" i="2"/>
  <c r="Q7847" i="2" s="1"/>
  <c r="O7848" i="2"/>
  <c r="Q7848" i="2" s="1"/>
  <c r="O7849" i="2"/>
  <c r="Q7849" i="2" s="1"/>
  <c r="O7850" i="2"/>
  <c r="Q7850" i="2" s="1"/>
  <c r="O7851" i="2"/>
  <c r="Q7851" i="2" s="1"/>
  <c r="O7852" i="2"/>
  <c r="Q7852" i="2" s="1"/>
  <c r="O7853" i="2"/>
  <c r="Q7853" i="2" s="1"/>
  <c r="O7854" i="2"/>
  <c r="Q7854" i="2" s="1"/>
  <c r="O7855" i="2"/>
  <c r="Q7855" i="2" s="1"/>
  <c r="O7856" i="2"/>
  <c r="Q7856" i="2" s="1"/>
  <c r="O7857" i="2"/>
  <c r="Q7857" i="2" s="1"/>
  <c r="O7858" i="2"/>
  <c r="Q7858" i="2" s="1"/>
  <c r="O7859" i="2"/>
  <c r="Q7859" i="2" s="1"/>
  <c r="O7860" i="2"/>
  <c r="Q7860" i="2" s="1"/>
  <c r="O7861" i="2"/>
  <c r="Q7861" i="2" s="1"/>
  <c r="O7862" i="2"/>
  <c r="Q7862" i="2" s="1"/>
  <c r="O7863" i="2"/>
  <c r="Q7863" i="2" s="1"/>
  <c r="O7864" i="2"/>
  <c r="Q7864" i="2" s="1"/>
  <c r="O7865" i="2"/>
  <c r="Q7865" i="2" s="1"/>
  <c r="O7866" i="2"/>
  <c r="Q7866" i="2" s="1"/>
  <c r="O7867" i="2"/>
  <c r="Q7867" i="2" s="1"/>
  <c r="O7868" i="2"/>
  <c r="Q7868" i="2" s="1"/>
  <c r="O7869" i="2"/>
  <c r="Q7869" i="2" s="1"/>
  <c r="O7870" i="2"/>
  <c r="Q7870" i="2" s="1"/>
  <c r="O7871" i="2"/>
  <c r="Q7871" i="2" s="1"/>
  <c r="O7872" i="2"/>
  <c r="Q7872" i="2" s="1"/>
  <c r="O7873" i="2"/>
  <c r="Q7873" i="2" s="1"/>
  <c r="O7874" i="2"/>
  <c r="Q7874" i="2" s="1"/>
  <c r="O7875" i="2"/>
  <c r="Q7875" i="2" s="1"/>
  <c r="O7876" i="2"/>
  <c r="Q7876" i="2" s="1"/>
  <c r="O7877" i="2"/>
  <c r="Q7877" i="2" s="1"/>
  <c r="O7878" i="2"/>
  <c r="Q7878" i="2" s="1"/>
  <c r="O7879" i="2"/>
  <c r="Q7879" i="2" s="1"/>
  <c r="O7880" i="2"/>
  <c r="Q7880" i="2" s="1"/>
  <c r="O7881" i="2"/>
  <c r="Q7881" i="2" s="1"/>
  <c r="O7882" i="2"/>
  <c r="Q7882" i="2" s="1"/>
  <c r="O7883" i="2"/>
  <c r="Q7883" i="2" s="1"/>
  <c r="O7884" i="2"/>
  <c r="Q7884" i="2" s="1"/>
  <c r="O7885" i="2"/>
  <c r="Q7885" i="2" s="1"/>
  <c r="O7886" i="2"/>
  <c r="Q7886" i="2" s="1"/>
  <c r="O7887" i="2"/>
  <c r="Q7887" i="2" s="1"/>
  <c r="O7888" i="2"/>
  <c r="Q7888" i="2" s="1"/>
  <c r="O7889" i="2"/>
  <c r="Q7889" i="2" s="1"/>
  <c r="O7890" i="2"/>
  <c r="Q7890" i="2" s="1"/>
  <c r="O7891" i="2"/>
  <c r="Q7891" i="2" s="1"/>
  <c r="O7892" i="2"/>
  <c r="Q7892" i="2" s="1"/>
  <c r="O7893" i="2"/>
  <c r="Q7893" i="2" s="1"/>
  <c r="O7894" i="2"/>
  <c r="Q7894" i="2" s="1"/>
  <c r="O7895" i="2"/>
  <c r="Q7895" i="2" s="1"/>
  <c r="O7896" i="2"/>
  <c r="Q7896" i="2" s="1"/>
  <c r="O7897" i="2"/>
  <c r="Q7897" i="2" s="1"/>
  <c r="O7898" i="2"/>
  <c r="Q7898" i="2" s="1"/>
  <c r="O7899" i="2"/>
  <c r="Q7899" i="2" s="1"/>
  <c r="O7900" i="2"/>
  <c r="Q7900" i="2" s="1"/>
  <c r="O7901" i="2"/>
  <c r="Q7901" i="2" s="1"/>
  <c r="O7902" i="2"/>
  <c r="Q7902" i="2" s="1"/>
  <c r="O7903" i="2"/>
  <c r="Q7903" i="2" s="1"/>
  <c r="O7904" i="2"/>
  <c r="Q7904" i="2" s="1"/>
  <c r="O7905" i="2"/>
  <c r="Q7905" i="2" s="1"/>
  <c r="O7906" i="2"/>
  <c r="Q7906" i="2" s="1"/>
  <c r="O7907" i="2"/>
  <c r="Q7907" i="2" s="1"/>
  <c r="O7908" i="2"/>
  <c r="Q7908" i="2" s="1"/>
  <c r="O7909" i="2"/>
  <c r="Q7909" i="2" s="1"/>
  <c r="O7910" i="2"/>
  <c r="Q7910" i="2" s="1"/>
  <c r="O7911" i="2"/>
  <c r="Q7911" i="2" s="1"/>
  <c r="O7912" i="2"/>
  <c r="Q7912" i="2" s="1"/>
  <c r="O7913" i="2"/>
  <c r="Q7913" i="2" s="1"/>
  <c r="O7914" i="2"/>
  <c r="Q7914" i="2" s="1"/>
  <c r="O7915" i="2"/>
  <c r="Q7915" i="2" s="1"/>
  <c r="O7916" i="2"/>
  <c r="Q7916" i="2" s="1"/>
  <c r="O7917" i="2"/>
  <c r="Q7917" i="2" s="1"/>
  <c r="O7918" i="2"/>
  <c r="Q7918" i="2" s="1"/>
  <c r="O7919" i="2"/>
  <c r="Q7919" i="2" s="1"/>
  <c r="O7920" i="2"/>
  <c r="Q7920" i="2" s="1"/>
  <c r="O7921" i="2"/>
  <c r="Q7921" i="2" s="1"/>
  <c r="O7922" i="2"/>
  <c r="Q7922" i="2" s="1"/>
  <c r="O7923" i="2"/>
  <c r="Q7923" i="2" s="1"/>
  <c r="O7924" i="2"/>
  <c r="Q7924" i="2" s="1"/>
  <c r="O7925" i="2"/>
  <c r="Q7925" i="2" s="1"/>
  <c r="O7926" i="2"/>
  <c r="Q7926" i="2" s="1"/>
  <c r="O7927" i="2"/>
  <c r="Q7927" i="2" s="1"/>
  <c r="O7928" i="2"/>
  <c r="Q7928" i="2" s="1"/>
  <c r="O7929" i="2"/>
  <c r="Q7929" i="2" s="1"/>
  <c r="O7930" i="2"/>
  <c r="Q7930" i="2" s="1"/>
  <c r="O7931" i="2"/>
  <c r="Q7931" i="2" s="1"/>
  <c r="O7932" i="2"/>
  <c r="Q7932" i="2" s="1"/>
  <c r="O7933" i="2"/>
  <c r="Q7933" i="2" s="1"/>
  <c r="O7934" i="2"/>
  <c r="Q7934" i="2" s="1"/>
  <c r="O7935" i="2"/>
  <c r="Q7935" i="2" s="1"/>
  <c r="O7936" i="2"/>
  <c r="Q7936" i="2" s="1"/>
  <c r="O7937" i="2"/>
  <c r="Q7937" i="2" s="1"/>
  <c r="O7938" i="2"/>
  <c r="Q7938" i="2" s="1"/>
  <c r="O7939" i="2"/>
  <c r="Q7939" i="2" s="1"/>
  <c r="O7940" i="2"/>
  <c r="Q7940" i="2" s="1"/>
  <c r="O7941" i="2"/>
  <c r="Q7941" i="2" s="1"/>
  <c r="O7942" i="2"/>
  <c r="Q7942" i="2" s="1"/>
  <c r="O7943" i="2"/>
  <c r="Q7943" i="2" s="1"/>
  <c r="O7944" i="2"/>
  <c r="Q7944" i="2" s="1"/>
  <c r="O7945" i="2"/>
  <c r="Q7945" i="2" s="1"/>
  <c r="O7946" i="2"/>
  <c r="Q7946" i="2" s="1"/>
  <c r="O7947" i="2"/>
  <c r="Q7947" i="2" s="1"/>
  <c r="O7948" i="2"/>
  <c r="Q7948" i="2" s="1"/>
  <c r="O7949" i="2"/>
  <c r="Q7949" i="2" s="1"/>
  <c r="O7950" i="2"/>
  <c r="Q7950" i="2" s="1"/>
  <c r="O7951" i="2"/>
  <c r="Q7951" i="2" s="1"/>
  <c r="O7952" i="2"/>
  <c r="Q7952" i="2" s="1"/>
  <c r="O7953" i="2"/>
  <c r="Q7953" i="2" s="1"/>
  <c r="O7954" i="2"/>
  <c r="Q7954" i="2" s="1"/>
  <c r="O7955" i="2"/>
  <c r="Q7955" i="2" s="1"/>
  <c r="O7956" i="2"/>
  <c r="Q7956" i="2" s="1"/>
  <c r="O7957" i="2"/>
  <c r="Q7957" i="2" s="1"/>
  <c r="O7958" i="2"/>
  <c r="Q7958" i="2" s="1"/>
  <c r="O7959" i="2"/>
  <c r="Q7959" i="2" s="1"/>
  <c r="O7960" i="2"/>
  <c r="Q7960" i="2" s="1"/>
  <c r="O7961" i="2"/>
  <c r="Q7961" i="2" s="1"/>
  <c r="O7962" i="2"/>
  <c r="Q7962" i="2" s="1"/>
  <c r="O7963" i="2"/>
  <c r="Q7963" i="2" s="1"/>
  <c r="O7964" i="2"/>
  <c r="Q7964" i="2" s="1"/>
  <c r="O7965" i="2"/>
  <c r="Q7965" i="2" s="1"/>
  <c r="O7966" i="2"/>
  <c r="Q7966" i="2" s="1"/>
  <c r="O7967" i="2"/>
  <c r="Q7967" i="2" s="1"/>
  <c r="O7968" i="2"/>
  <c r="Q7968" i="2" s="1"/>
  <c r="O7969" i="2"/>
  <c r="Q7969" i="2" s="1"/>
  <c r="O7970" i="2"/>
  <c r="Q7970" i="2" s="1"/>
  <c r="O7971" i="2"/>
  <c r="Q7971" i="2" s="1"/>
  <c r="O7972" i="2"/>
  <c r="Q7972" i="2" s="1"/>
  <c r="O7973" i="2"/>
  <c r="Q7973" i="2" s="1"/>
  <c r="O7974" i="2"/>
  <c r="Q7974" i="2" s="1"/>
  <c r="O7975" i="2"/>
  <c r="Q7975" i="2" s="1"/>
  <c r="O7976" i="2"/>
  <c r="Q7976" i="2" s="1"/>
  <c r="O7977" i="2"/>
  <c r="Q7977" i="2" s="1"/>
  <c r="O7978" i="2"/>
  <c r="Q7978" i="2" s="1"/>
  <c r="O7979" i="2"/>
  <c r="Q7979" i="2" s="1"/>
  <c r="O7980" i="2"/>
  <c r="Q7980" i="2" s="1"/>
  <c r="O7981" i="2"/>
  <c r="Q7981" i="2" s="1"/>
  <c r="O7982" i="2"/>
  <c r="Q7982" i="2" s="1"/>
  <c r="O7983" i="2"/>
  <c r="Q7983" i="2" s="1"/>
  <c r="O7984" i="2"/>
  <c r="Q7984" i="2" s="1"/>
  <c r="O7985" i="2"/>
  <c r="Q7985" i="2" s="1"/>
  <c r="O7986" i="2"/>
  <c r="Q7986" i="2" s="1"/>
  <c r="O7987" i="2"/>
  <c r="Q7987" i="2" s="1"/>
  <c r="O7988" i="2"/>
  <c r="Q7988" i="2" s="1"/>
  <c r="O7989" i="2"/>
  <c r="Q7989" i="2" s="1"/>
  <c r="O7990" i="2"/>
  <c r="Q7990" i="2" s="1"/>
  <c r="O7991" i="2"/>
  <c r="Q7991" i="2" s="1"/>
  <c r="O7992" i="2"/>
  <c r="Q7992" i="2" s="1"/>
  <c r="O7993" i="2"/>
  <c r="Q7993" i="2" s="1"/>
  <c r="O7994" i="2"/>
  <c r="Q7994" i="2" s="1"/>
  <c r="O7995" i="2"/>
  <c r="Q7995" i="2" s="1"/>
  <c r="O7996" i="2"/>
  <c r="Q7996" i="2" s="1"/>
  <c r="O7997" i="2"/>
  <c r="Q7997" i="2" s="1"/>
  <c r="O7998" i="2"/>
  <c r="Q7998" i="2" s="1"/>
  <c r="O7999" i="2"/>
  <c r="Q7999" i="2" s="1"/>
  <c r="O8000" i="2"/>
  <c r="Q8000" i="2" s="1"/>
  <c r="O8001" i="2"/>
  <c r="Q8001" i="2" s="1"/>
  <c r="O8002" i="2"/>
  <c r="Q8002" i="2" s="1"/>
  <c r="O8003" i="2"/>
  <c r="Q8003" i="2" s="1"/>
  <c r="O8004" i="2"/>
  <c r="Q8004" i="2" s="1"/>
  <c r="O8005" i="2"/>
  <c r="Q8005" i="2" s="1"/>
  <c r="O8006" i="2"/>
  <c r="Q8006" i="2" s="1"/>
  <c r="O8007" i="2"/>
  <c r="Q8007" i="2" s="1"/>
  <c r="O8008" i="2"/>
  <c r="Q8008" i="2" s="1"/>
  <c r="O8009" i="2"/>
  <c r="Q8009" i="2" s="1"/>
  <c r="O8010" i="2"/>
  <c r="Q8010" i="2" s="1"/>
  <c r="O8011" i="2"/>
  <c r="Q8011" i="2" s="1"/>
  <c r="O8012" i="2"/>
  <c r="Q8012" i="2" s="1"/>
  <c r="O8013" i="2"/>
  <c r="Q8013" i="2" s="1"/>
  <c r="O8014" i="2"/>
  <c r="Q8014" i="2" s="1"/>
  <c r="O8015" i="2"/>
  <c r="Q8015" i="2" s="1"/>
  <c r="O8016" i="2"/>
  <c r="Q8016" i="2" s="1"/>
  <c r="O8017" i="2"/>
  <c r="Q8017" i="2" s="1"/>
  <c r="O8018" i="2"/>
  <c r="Q8018" i="2" s="1"/>
  <c r="O8019" i="2"/>
  <c r="Q8019" i="2" s="1"/>
  <c r="O8020" i="2"/>
  <c r="Q8020" i="2" s="1"/>
  <c r="O8021" i="2"/>
  <c r="Q8021" i="2" s="1"/>
  <c r="O8022" i="2"/>
  <c r="Q8022" i="2" s="1"/>
  <c r="O8023" i="2"/>
  <c r="Q8023" i="2" s="1"/>
  <c r="O8024" i="2"/>
  <c r="Q8024" i="2" s="1"/>
  <c r="O8025" i="2"/>
  <c r="Q8025" i="2" s="1"/>
  <c r="O8026" i="2"/>
  <c r="Q8026" i="2" s="1"/>
  <c r="O8027" i="2"/>
  <c r="Q8027" i="2" s="1"/>
  <c r="O8028" i="2"/>
  <c r="Q8028" i="2" s="1"/>
  <c r="O8029" i="2"/>
  <c r="Q8029" i="2" s="1"/>
  <c r="O8030" i="2"/>
  <c r="Q8030" i="2" s="1"/>
  <c r="O8031" i="2"/>
  <c r="Q8031" i="2" s="1"/>
  <c r="O8032" i="2"/>
  <c r="Q8032" i="2" s="1"/>
  <c r="O8033" i="2"/>
  <c r="Q8033" i="2" s="1"/>
  <c r="O8034" i="2"/>
  <c r="Q8034" i="2" s="1"/>
  <c r="O8035" i="2"/>
  <c r="Q8035" i="2" s="1"/>
  <c r="O8036" i="2"/>
  <c r="Q8036" i="2" s="1"/>
  <c r="O8037" i="2"/>
  <c r="Q8037" i="2" s="1"/>
  <c r="O8038" i="2"/>
  <c r="Q8038" i="2" s="1"/>
  <c r="O8039" i="2"/>
  <c r="Q8039" i="2" s="1"/>
  <c r="O8040" i="2"/>
  <c r="Q8040" i="2" s="1"/>
  <c r="O8041" i="2"/>
  <c r="Q8041" i="2" s="1"/>
  <c r="O8042" i="2"/>
  <c r="Q8042" i="2" s="1"/>
  <c r="O8043" i="2"/>
  <c r="Q8043" i="2" s="1"/>
  <c r="O8044" i="2"/>
  <c r="Q8044" i="2" s="1"/>
  <c r="O8045" i="2"/>
  <c r="Q8045" i="2" s="1"/>
  <c r="O8046" i="2"/>
  <c r="Q8046" i="2" s="1"/>
  <c r="O8047" i="2"/>
  <c r="Q8047" i="2" s="1"/>
  <c r="O8048" i="2"/>
  <c r="Q8048" i="2" s="1"/>
  <c r="O8049" i="2"/>
  <c r="Q8049" i="2" s="1"/>
  <c r="O8050" i="2"/>
  <c r="Q8050" i="2" s="1"/>
  <c r="O8051" i="2"/>
  <c r="Q8051" i="2" s="1"/>
  <c r="O8052" i="2"/>
  <c r="Q8052" i="2" s="1"/>
  <c r="O8053" i="2"/>
  <c r="Q8053" i="2" s="1"/>
  <c r="O8054" i="2"/>
  <c r="Q8054" i="2" s="1"/>
  <c r="O8055" i="2"/>
  <c r="Q8055" i="2" s="1"/>
  <c r="O8056" i="2"/>
  <c r="Q8056" i="2" s="1"/>
  <c r="O8057" i="2"/>
  <c r="Q8057" i="2" s="1"/>
  <c r="O8058" i="2"/>
  <c r="Q8058" i="2" s="1"/>
  <c r="O8059" i="2"/>
  <c r="Q8059" i="2" s="1"/>
  <c r="O8060" i="2"/>
  <c r="Q8060" i="2" s="1"/>
  <c r="O8061" i="2"/>
  <c r="Q8061" i="2" s="1"/>
  <c r="O8062" i="2"/>
  <c r="Q8062" i="2" s="1"/>
  <c r="O8063" i="2"/>
  <c r="Q8063" i="2" s="1"/>
  <c r="O8064" i="2"/>
  <c r="Q8064" i="2" s="1"/>
  <c r="O8065" i="2"/>
  <c r="Q8065" i="2" s="1"/>
  <c r="O8066" i="2"/>
  <c r="Q8066" i="2" s="1"/>
  <c r="O8067" i="2"/>
  <c r="Q8067" i="2" s="1"/>
  <c r="O8068" i="2"/>
  <c r="Q8068" i="2" s="1"/>
  <c r="O8069" i="2"/>
  <c r="Q8069" i="2" s="1"/>
  <c r="O8070" i="2"/>
  <c r="Q8070" i="2" s="1"/>
  <c r="O8071" i="2"/>
  <c r="Q8071" i="2" s="1"/>
  <c r="O8072" i="2"/>
  <c r="Q8072" i="2" s="1"/>
  <c r="O8073" i="2"/>
  <c r="Q8073" i="2" s="1"/>
  <c r="O8074" i="2"/>
  <c r="Q8074" i="2" s="1"/>
  <c r="O8075" i="2"/>
  <c r="Q8075" i="2" s="1"/>
  <c r="O8076" i="2"/>
  <c r="Q8076" i="2" s="1"/>
  <c r="O8077" i="2"/>
  <c r="Q8077" i="2" s="1"/>
  <c r="O8078" i="2"/>
  <c r="Q8078" i="2" s="1"/>
  <c r="O8079" i="2"/>
  <c r="Q8079" i="2" s="1"/>
  <c r="O8080" i="2"/>
  <c r="Q8080" i="2" s="1"/>
  <c r="O8081" i="2"/>
  <c r="Q8081" i="2" s="1"/>
  <c r="O8082" i="2"/>
  <c r="Q8082" i="2" s="1"/>
  <c r="O8083" i="2"/>
  <c r="Q8083" i="2" s="1"/>
  <c r="O8084" i="2"/>
  <c r="Q8084" i="2" s="1"/>
  <c r="O8085" i="2"/>
  <c r="Q8085" i="2" s="1"/>
  <c r="O8086" i="2"/>
  <c r="Q8086" i="2" s="1"/>
  <c r="O8087" i="2"/>
  <c r="Q8087" i="2" s="1"/>
  <c r="O8088" i="2"/>
  <c r="Q8088" i="2" s="1"/>
  <c r="O8089" i="2"/>
  <c r="Q8089" i="2" s="1"/>
  <c r="O8090" i="2"/>
  <c r="Q8090" i="2" s="1"/>
  <c r="O8091" i="2"/>
  <c r="Q8091" i="2" s="1"/>
  <c r="O8092" i="2"/>
  <c r="Q8092" i="2" s="1"/>
  <c r="O8093" i="2"/>
  <c r="Q8093" i="2" s="1"/>
  <c r="O8094" i="2"/>
  <c r="Q8094" i="2" s="1"/>
  <c r="O8095" i="2"/>
  <c r="Q8095" i="2" s="1"/>
  <c r="O8096" i="2"/>
  <c r="Q8096" i="2" s="1"/>
  <c r="O8097" i="2"/>
  <c r="Q8097" i="2" s="1"/>
  <c r="O8098" i="2"/>
  <c r="Q8098" i="2" s="1"/>
  <c r="O8099" i="2"/>
  <c r="Q8099" i="2" s="1"/>
  <c r="O8100" i="2"/>
  <c r="Q8100" i="2" s="1"/>
  <c r="O8101" i="2"/>
  <c r="Q8101" i="2" s="1"/>
  <c r="O8102" i="2"/>
  <c r="Q8102" i="2" s="1"/>
  <c r="O8103" i="2"/>
  <c r="Q8103" i="2" s="1"/>
  <c r="O8104" i="2"/>
  <c r="Q8104" i="2" s="1"/>
  <c r="O8105" i="2"/>
  <c r="Q8105" i="2" s="1"/>
  <c r="O8106" i="2"/>
  <c r="Q8106" i="2" s="1"/>
  <c r="O8107" i="2"/>
  <c r="Q8107" i="2" s="1"/>
  <c r="O8108" i="2"/>
  <c r="Q8108" i="2" s="1"/>
  <c r="O8109" i="2"/>
  <c r="Q8109" i="2" s="1"/>
  <c r="O8110" i="2"/>
  <c r="Q8110" i="2" s="1"/>
  <c r="O8111" i="2"/>
  <c r="Q8111" i="2" s="1"/>
  <c r="O8112" i="2"/>
  <c r="Q8112" i="2" s="1"/>
  <c r="O8113" i="2"/>
  <c r="Q8113" i="2" s="1"/>
  <c r="O8114" i="2"/>
  <c r="Q8114" i="2" s="1"/>
  <c r="O8115" i="2"/>
  <c r="Q8115" i="2" s="1"/>
  <c r="O8116" i="2"/>
  <c r="Q8116" i="2" s="1"/>
  <c r="O8117" i="2"/>
  <c r="Q8117" i="2" s="1"/>
  <c r="O8118" i="2"/>
  <c r="Q8118" i="2" s="1"/>
  <c r="O8119" i="2"/>
  <c r="Q8119" i="2" s="1"/>
  <c r="O8120" i="2"/>
  <c r="Q8120" i="2" s="1"/>
  <c r="O8121" i="2"/>
  <c r="Q8121" i="2" s="1"/>
  <c r="O8122" i="2"/>
  <c r="Q8122" i="2" s="1"/>
  <c r="O8123" i="2"/>
  <c r="Q8123" i="2" s="1"/>
  <c r="O8124" i="2"/>
  <c r="Q8124" i="2" s="1"/>
  <c r="O8125" i="2"/>
  <c r="Q8125" i="2" s="1"/>
  <c r="O8126" i="2"/>
  <c r="Q8126" i="2" s="1"/>
  <c r="O8127" i="2"/>
  <c r="Q8127" i="2" s="1"/>
  <c r="O8128" i="2"/>
  <c r="Q8128" i="2" s="1"/>
  <c r="O8129" i="2"/>
  <c r="Q8129" i="2" s="1"/>
  <c r="O8130" i="2"/>
  <c r="Q8130" i="2" s="1"/>
  <c r="O8131" i="2"/>
  <c r="Q8131" i="2" s="1"/>
  <c r="O8132" i="2"/>
  <c r="Q8132" i="2" s="1"/>
  <c r="O8133" i="2"/>
  <c r="Q8133" i="2" s="1"/>
  <c r="O8134" i="2"/>
  <c r="Q8134" i="2" s="1"/>
  <c r="O8135" i="2"/>
  <c r="Q8135" i="2" s="1"/>
  <c r="O8136" i="2"/>
  <c r="Q8136" i="2" s="1"/>
  <c r="O8137" i="2"/>
  <c r="Q8137" i="2" s="1"/>
  <c r="O8138" i="2"/>
  <c r="Q8138" i="2" s="1"/>
  <c r="O8139" i="2"/>
  <c r="Q8139" i="2" s="1"/>
  <c r="O8140" i="2"/>
  <c r="Q8140" i="2" s="1"/>
  <c r="O8141" i="2"/>
  <c r="Q8141" i="2" s="1"/>
  <c r="O8142" i="2"/>
  <c r="Q8142" i="2" s="1"/>
  <c r="O8143" i="2"/>
  <c r="Q8143" i="2" s="1"/>
  <c r="O8144" i="2"/>
  <c r="Q8144" i="2" s="1"/>
  <c r="O8145" i="2"/>
  <c r="Q8145" i="2" s="1"/>
  <c r="O8146" i="2"/>
  <c r="Q8146" i="2" s="1"/>
  <c r="O8147" i="2"/>
  <c r="Q8147" i="2" s="1"/>
  <c r="O8148" i="2"/>
  <c r="Q8148" i="2" s="1"/>
  <c r="O8149" i="2"/>
  <c r="Q8149" i="2" s="1"/>
  <c r="O8150" i="2"/>
  <c r="Q8150" i="2" s="1"/>
  <c r="O8151" i="2"/>
  <c r="Q8151" i="2" s="1"/>
  <c r="O8152" i="2"/>
  <c r="Q8152" i="2" s="1"/>
  <c r="O8153" i="2"/>
  <c r="Q8153" i="2" s="1"/>
  <c r="O8154" i="2"/>
  <c r="Q8154" i="2" s="1"/>
  <c r="O8155" i="2"/>
  <c r="Q8155" i="2" s="1"/>
  <c r="O8156" i="2"/>
  <c r="Q8156" i="2" s="1"/>
  <c r="O8157" i="2"/>
  <c r="Q8157" i="2" s="1"/>
  <c r="O8158" i="2"/>
  <c r="Q8158" i="2" s="1"/>
  <c r="O8159" i="2"/>
  <c r="Q8159" i="2" s="1"/>
  <c r="O8160" i="2"/>
  <c r="Q8160" i="2" s="1"/>
  <c r="O8161" i="2"/>
  <c r="Q8161" i="2" s="1"/>
  <c r="O8162" i="2"/>
  <c r="Q8162" i="2" s="1"/>
  <c r="O8163" i="2"/>
  <c r="Q8163" i="2" s="1"/>
  <c r="O8164" i="2"/>
  <c r="Q8164" i="2" s="1"/>
  <c r="O8165" i="2"/>
  <c r="Q8165" i="2" s="1"/>
  <c r="O8166" i="2"/>
  <c r="Q8166" i="2" s="1"/>
  <c r="O8167" i="2"/>
  <c r="Q8167" i="2" s="1"/>
  <c r="O8168" i="2"/>
  <c r="Q8168" i="2" s="1"/>
  <c r="O8169" i="2"/>
  <c r="Q8169" i="2" s="1"/>
  <c r="O8170" i="2"/>
  <c r="Q8170" i="2" s="1"/>
  <c r="O8171" i="2"/>
  <c r="Q8171" i="2" s="1"/>
  <c r="O8172" i="2"/>
  <c r="Q8172" i="2" s="1"/>
  <c r="O8173" i="2"/>
  <c r="Q8173" i="2" s="1"/>
  <c r="O8174" i="2"/>
  <c r="Q8174" i="2" s="1"/>
  <c r="O8175" i="2"/>
  <c r="Q8175" i="2" s="1"/>
  <c r="O8176" i="2"/>
  <c r="Q8176" i="2" s="1"/>
  <c r="O8177" i="2"/>
  <c r="Q8177" i="2" s="1"/>
  <c r="O8178" i="2"/>
  <c r="Q8178" i="2" s="1"/>
  <c r="O8179" i="2"/>
  <c r="Q8179" i="2" s="1"/>
  <c r="O8180" i="2"/>
  <c r="Q8180" i="2" s="1"/>
  <c r="O8181" i="2"/>
  <c r="Q8181" i="2" s="1"/>
  <c r="O8182" i="2"/>
  <c r="Q8182" i="2" s="1"/>
  <c r="O8183" i="2"/>
  <c r="Q8183" i="2" s="1"/>
  <c r="O8184" i="2"/>
  <c r="Q8184" i="2" s="1"/>
  <c r="O8185" i="2"/>
  <c r="Q8185" i="2" s="1"/>
  <c r="O8186" i="2"/>
  <c r="Q8186" i="2" s="1"/>
  <c r="O8187" i="2"/>
  <c r="Q8187" i="2" s="1"/>
  <c r="O8188" i="2"/>
  <c r="Q8188" i="2" s="1"/>
  <c r="O8189" i="2"/>
  <c r="Q8189" i="2" s="1"/>
  <c r="O8190" i="2"/>
  <c r="Q8190" i="2" s="1"/>
  <c r="O8191" i="2"/>
  <c r="Q8191" i="2" s="1"/>
  <c r="O8192" i="2"/>
  <c r="Q8192" i="2" s="1"/>
  <c r="O8193" i="2"/>
  <c r="Q8193" i="2" s="1"/>
  <c r="O8194" i="2"/>
  <c r="Q8194" i="2" s="1"/>
  <c r="O8195" i="2"/>
  <c r="Q8195" i="2" s="1"/>
  <c r="O8196" i="2"/>
  <c r="Q8196" i="2" s="1"/>
  <c r="O8197" i="2"/>
  <c r="Q8197" i="2" s="1"/>
  <c r="O8198" i="2"/>
  <c r="Q8198" i="2" s="1"/>
  <c r="O8199" i="2"/>
  <c r="Q8199" i="2" s="1"/>
  <c r="O8200" i="2"/>
  <c r="Q8200" i="2" s="1"/>
  <c r="O8201" i="2"/>
  <c r="Q8201" i="2" s="1"/>
  <c r="O8202" i="2"/>
  <c r="Q8202" i="2" s="1"/>
  <c r="O8203" i="2"/>
  <c r="Q8203" i="2" s="1"/>
  <c r="O8204" i="2"/>
  <c r="Q8204" i="2" s="1"/>
  <c r="O8205" i="2"/>
  <c r="Q8205" i="2" s="1"/>
  <c r="O8206" i="2"/>
  <c r="Q8206" i="2" s="1"/>
  <c r="O8207" i="2"/>
  <c r="Q8207" i="2" s="1"/>
  <c r="O8208" i="2"/>
  <c r="Q8208" i="2" s="1"/>
  <c r="O8209" i="2"/>
  <c r="Q8209" i="2" s="1"/>
  <c r="O8210" i="2"/>
  <c r="Q8210" i="2" s="1"/>
  <c r="O8211" i="2"/>
  <c r="Q8211" i="2" s="1"/>
  <c r="O8212" i="2"/>
  <c r="Q8212" i="2" s="1"/>
  <c r="O8213" i="2"/>
  <c r="Q8213" i="2" s="1"/>
  <c r="O8214" i="2"/>
  <c r="Q8214" i="2" s="1"/>
  <c r="O8215" i="2"/>
  <c r="Q8215" i="2" s="1"/>
  <c r="O8216" i="2"/>
  <c r="Q8216" i="2" s="1"/>
  <c r="O8217" i="2"/>
  <c r="Q8217" i="2" s="1"/>
  <c r="O8218" i="2"/>
  <c r="Q8218" i="2" s="1"/>
  <c r="O8219" i="2"/>
  <c r="Q8219" i="2" s="1"/>
  <c r="O8220" i="2"/>
  <c r="Q8220" i="2" s="1"/>
  <c r="O8221" i="2"/>
  <c r="Q8221" i="2" s="1"/>
  <c r="O8222" i="2"/>
  <c r="Q8222" i="2" s="1"/>
  <c r="O8223" i="2"/>
  <c r="Q8223" i="2" s="1"/>
  <c r="O8224" i="2"/>
  <c r="Q8224" i="2" s="1"/>
  <c r="O8225" i="2"/>
  <c r="Q8225" i="2" s="1"/>
  <c r="O8226" i="2"/>
  <c r="Q8226" i="2" s="1"/>
  <c r="O8227" i="2"/>
  <c r="Q8227" i="2" s="1"/>
  <c r="O8228" i="2"/>
  <c r="Q8228" i="2" s="1"/>
  <c r="O8229" i="2"/>
  <c r="Q8229" i="2" s="1"/>
  <c r="O8230" i="2"/>
  <c r="Q8230" i="2" s="1"/>
  <c r="O8231" i="2"/>
  <c r="Q8231" i="2" s="1"/>
  <c r="O8232" i="2"/>
  <c r="Q8232" i="2" s="1"/>
  <c r="O8233" i="2"/>
  <c r="Q8233" i="2" s="1"/>
  <c r="O8234" i="2"/>
  <c r="Q8234" i="2" s="1"/>
  <c r="O8235" i="2"/>
  <c r="Q8235" i="2" s="1"/>
  <c r="O8236" i="2"/>
  <c r="Q8236" i="2" s="1"/>
  <c r="O8237" i="2"/>
  <c r="Q8237" i="2" s="1"/>
  <c r="O8238" i="2"/>
  <c r="Q8238" i="2" s="1"/>
  <c r="O8239" i="2"/>
  <c r="Q8239" i="2" s="1"/>
  <c r="O8240" i="2"/>
  <c r="Q8240" i="2" s="1"/>
  <c r="O8241" i="2"/>
  <c r="Q8241" i="2" s="1"/>
  <c r="O8242" i="2"/>
  <c r="Q8242" i="2" s="1"/>
  <c r="O8243" i="2"/>
  <c r="Q8243" i="2" s="1"/>
  <c r="O8244" i="2"/>
  <c r="Q8244" i="2" s="1"/>
  <c r="O8245" i="2"/>
  <c r="Q8245" i="2" s="1"/>
  <c r="O8246" i="2"/>
  <c r="Q8246" i="2" s="1"/>
  <c r="O8247" i="2"/>
  <c r="Q8247" i="2" s="1"/>
  <c r="O8248" i="2"/>
  <c r="Q8248" i="2" s="1"/>
  <c r="O8249" i="2"/>
  <c r="Q8249" i="2" s="1"/>
  <c r="O8250" i="2"/>
  <c r="Q8250" i="2" s="1"/>
  <c r="O8251" i="2"/>
  <c r="Q8251" i="2" s="1"/>
  <c r="O8252" i="2"/>
  <c r="Q8252" i="2" s="1"/>
  <c r="O8253" i="2"/>
  <c r="Q8253" i="2" s="1"/>
  <c r="O8254" i="2"/>
  <c r="Q8254" i="2" s="1"/>
  <c r="O8255" i="2"/>
  <c r="Q8255" i="2" s="1"/>
  <c r="O8256" i="2"/>
  <c r="Q8256" i="2" s="1"/>
  <c r="O6" i="2"/>
  <c r="Q6" i="2" s="1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6" i="2"/>
  <c r="K3" i="2" l="1"/>
  <c r="R8256" i="2"/>
  <c r="R8254" i="2"/>
  <c r="R8252" i="2"/>
  <c r="R8250" i="2"/>
  <c r="R8248" i="2"/>
  <c r="R8246" i="2"/>
  <c r="R8244" i="2"/>
  <c r="R8242" i="2"/>
  <c r="R8240" i="2"/>
  <c r="R8238" i="2"/>
  <c r="R8236" i="2"/>
  <c r="R8234" i="2"/>
  <c r="R8232" i="2"/>
  <c r="R8230" i="2"/>
  <c r="R8228" i="2"/>
  <c r="R8226" i="2"/>
  <c r="R8224" i="2"/>
  <c r="R8222" i="2"/>
  <c r="R8220" i="2"/>
  <c r="R8218" i="2"/>
  <c r="R8216" i="2"/>
  <c r="R8214" i="2"/>
  <c r="R8212" i="2"/>
  <c r="R8210" i="2"/>
  <c r="R8208" i="2"/>
  <c r="R8206" i="2"/>
  <c r="R8204" i="2"/>
  <c r="R8202" i="2"/>
  <c r="R8200" i="2"/>
  <c r="R8198" i="2"/>
  <c r="R8196" i="2"/>
  <c r="R8194" i="2"/>
  <c r="R8192" i="2"/>
  <c r="R8190" i="2"/>
  <c r="R8188" i="2"/>
  <c r="R8186" i="2"/>
  <c r="R8184" i="2"/>
  <c r="R8182" i="2"/>
  <c r="R8180" i="2"/>
  <c r="R8178" i="2"/>
  <c r="R8176" i="2"/>
  <c r="R8174" i="2"/>
  <c r="R8172" i="2"/>
  <c r="R8170" i="2"/>
  <c r="R8168" i="2"/>
  <c r="R8166" i="2"/>
  <c r="R8164" i="2"/>
  <c r="R8162" i="2"/>
  <c r="R8160" i="2"/>
  <c r="R8158" i="2"/>
  <c r="R8156" i="2"/>
  <c r="R8154" i="2"/>
  <c r="R8152" i="2"/>
  <c r="R8150" i="2"/>
  <c r="R8148" i="2"/>
  <c r="R8146" i="2"/>
  <c r="R8144" i="2"/>
  <c r="R8142" i="2"/>
  <c r="R8140" i="2"/>
  <c r="R8138" i="2"/>
  <c r="R8136" i="2"/>
  <c r="R8134" i="2"/>
  <c r="R8132" i="2"/>
  <c r="R8130" i="2"/>
  <c r="R8128" i="2"/>
  <c r="R8126" i="2"/>
  <c r="R8124" i="2"/>
  <c r="R8122" i="2"/>
  <c r="R8120" i="2"/>
  <c r="R8118" i="2"/>
  <c r="R8116" i="2"/>
  <c r="R8114" i="2"/>
  <c r="R8112" i="2"/>
  <c r="R8110" i="2"/>
  <c r="R8108" i="2"/>
  <c r="R8106" i="2"/>
  <c r="R8104" i="2"/>
  <c r="R8102" i="2"/>
  <c r="R8100" i="2"/>
  <c r="R8098" i="2"/>
  <c r="R8096" i="2"/>
  <c r="R8094" i="2"/>
  <c r="R8092" i="2"/>
  <c r="R8090" i="2"/>
  <c r="R8088" i="2"/>
  <c r="R8086" i="2"/>
  <c r="R8084" i="2"/>
  <c r="R8082" i="2"/>
  <c r="R8080" i="2"/>
  <c r="R8078" i="2"/>
  <c r="R8076" i="2"/>
  <c r="R8074" i="2"/>
  <c r="R8072" i="2"/>
  <c r="R8070" i="2"/>
  <c r="R8068" i="2"/>
  <c r="R8066" i="2"/>
  <c r="R8064" i="2"/>
  <c r="R8062" i="2"/>
  <c r="R8060" i="2"/>
  <c r="R8058" i="2"/>
  <c r="R8056" i="2"/>
  <c r="R8054" i="2"/>
  <c r="R8052" i="2"/>
  <c r="R8050" i="2"/>
  <c r="R8048" i="2"/>
  <c r="R8046" i="2"/>
  <c r="R8044" i="2"/>
  <c r="R8042" i="2"/>
  <c r="R8040" i="2"/>
  <c r="R8038" i="2"/>
  <c r="R8036" i="2"/>
  <c r="R8034" i="2"/>
  <c r="R8032" i="2"/>
  <c r="R8030" i="2"/>
  <c r="R8028" i="2"/>
  <c r="R8026" i="2"/>
  <c r="R8024" i="2"/>
  <c r="R8022" i="2"/>
  <c r="R8020" i="2"/>
  <c r="R8018" i="2"/>
  <c r="R8016" i="2"/>
  <c r="R8014" i="2"/>
  <c r="R8012" i="2"/>
  <c r="R8010" i="2"/>
  <c r="R8008" i="2"/>
  <c r="R8006" i="2"/>
  <c r="R8004" i="2"/>
  <c r="R8002" i="2"/>
  <c r="R8000" i="2"/>
  <c r="R7998" i="2"/>
  <c r="R7996" i="2"/>
  <c r="R7994" i="2"/>
  <c r="R7992" i="2"/>
  <c r="R7990" i="2"/>
  <c r="R7988" i="2"/>
  <c r="R7986" i="2"/>
  <c r="R7984" i="2"/>
  <c r="R7982" i="2"/>
  <c r="R7980" i="2"/>
  <c r="R7978" i="2"/>
  <c r="R7976" i="2"/>
  <c r="R7974" i="2"/>
  <c r="R7972" i="2"/>
  <c r="R7970" i="2"/>
  <c r="R7968" i="2"/>
  <c r="R7966" i="2"/>
  <c r="R7964" i="2"/>
  <c r="R7962" i="2"/>
  <c r="R7960" i="2"/>
  <c r="R7958" i="2"/>
  <c r="R7956" i="2"/>
  <c r="R7954" i="2"/>
  <c r="R7952" i="2"/>
  <c r="R7950" i="2"/>
  <c r="R7948" i="2"/>
  <c r="R7946" i="2"/>
  <c r="R7944" i="2"/>
  <c r="R7942" i="2"/>
  <c r="R7940" i="2"/>
  <c r="R7938" i="2"/>
  <c r="R7936" i="2"/>
  <c r="R7934" i="2"/>
  <c r="R7932" i="2"/>
  <c r="R7930" i="2"/>
  <c r="R7928" i="2"/>
  <c r="R7926" i="2"/>
  <c r="R7924" i="2"/>
  <c r="R7922" i="2"/>
  <c r="R7920" i="2"/>
  <c r="R7918" i="2"/>
  <c r="R7916" i="2"/>
  <c r="R7914" i="2"/>
  <c r="R7912" i="2"/>
  <c r="R7910" i="2"/>
  <c r="R7908" i="2"/>
  <c r="R7906" i="2"/>
  <c r="R7904" i="2"/>
  <c r="R7902" i="2"/>
  <c r="R7900" i="2"/>
  <c r="R7898" i="2"/>
  <c r="R7896" i="2"/>
  <c r="R7894" i="2"/>
  <c r="R7892" i="2"/>
  <c r="R7890" i="2"/>
  <c r="R7888" i="2"/>
  <c r="R7886" i="2"/>
  <c r="R7884" i="2"/>
  <c r="R7882" i="2"/>
  <c r="R7880" i="2"/>
  <c r="R7878" i="2"/>
  <c r="R7876" i="2"/>
  <c r="R7874" i="2"/>
  <c r="R7872" i="2"/>
  <c r="R7870" i="2"/>
  <c r="R7868" i="2"/>
  <c r="R7866" i="2"/>
  <c r="R7864" i="2"/>
  <c r="R7862" i="2"/>
  <c r="R7860" i="2"/>
  <c r="R7858" i="2"/>
  <c r="R7856" i="2"/>
  <c r="R7854" i="2"/>
  <c r="R7852" i="2"/>
  <c r="R7850" i="2"/>
  <c r="R7848" i="2"/>
  <c r="R7846" i="2"/>
  <c r="R7844" i="2"/>
  <c r="R7842" i="2"/>
  <c r="R7840" i="2"/>
  <c r="R7838" i="2"/>
  <c r="R7836" i="2"/>
  <c r="R7834" i="2"/>
  <c r="R7832" i="2"/>
  <c r="R7830" i="2"/>
  <c r="R7828" i="2"/>
  <c r="R7826" i="2"/>
  <c r="R7824" i="2"/>
  <c r="R7822" i="2"/>
  <c r="R7820" i="2"/>
  <c r="R7818" i="2"/>
  <c r="R7816" i="2"/>
  <c r="R7814" i="2"/>
  <c r="R7812" i="2"/>
  <c r="R7810" i="2"/>
  <c r="R7808" i="2"/>
  <c r="R7806" i="2"/>
  <c r="R7804" i="2"/>
  <c r="R7802" i="2"/>
  <c r="R7800" i="2"/>
  <c r="R7798" i="2"/>
  <c r="R7796" i="2"/>
  <c r="R7794" i="2"/>
  <c r="R7792" i="2"/>
  <c r="R7790" i="2"/>
  <c r="R7788" i="2"/>
  <c r="R7786" i="2"/>
  <c r="R7784" i="2"/>
  <c r="R7782" i="2"/>
  <c r="R7780" i="2"/>
  <c r="R7778" i="2"/>
  <c r="R7776" i="2"/>
  <c r="R7774" i="2"/>
  <c r="R7772" i="2"/>
  <c r="R7770" i="2"/>
  <c r="R7768" i="2"/>
  <c r="R7766" i="2"/>
  <c r="R7764" i="2"/>
  <c r="R7762" i="2"/>
  <c r="R7760" i="2"/>
  <c r="R7758" i="2"/>
  <c r="R7756" i="2"/>
  <c r="R7754" i="2"/>
  <c r="R7752" i="2"/>
  <c r="R7750" i="2"/>
  <c r="R7748" i="2"/>
  <c r="R7746" i="2"/>
  <c r="R7744" i="2"/>
  <c r="R7742" i="2"/>
  <c r="R7740" i="2"/>
  <c r="R7738" i="2"/>
  <c r="R7736" i="2"/>
  <c r="R7734" i="2"/>
  <c r="R7732" i="2"/>
  <c r="R7730" i="2"/>
  <c r="R7728" i="2"/>
  <c r="R7726" i="2"/>
  <c r="R7724" i="2"/>
  <c r="R7722" i="2"/>
  <c r="R7720" i="2"/>
  <c r="R7718" i="2"/>
  <c r="R7716" i="2"/>
  <c r="R7714" i="2"/>
  <c r="R7712" i="2"/>
  <c r="R7710" i="2"/>
  <c r="R7708" i="2"/>
  <c r="R7706" i="2"/>
  <c r="R7704" i="2"/>
  <c r="R7702" i="2"/>
  <c r="R7700" i="2"/>
  <c r="R7698" i="2"/>
  <c r="R7696" i="2"/>
  <c r="R7694" i="2"/>
  <c r="R7692" i="2"/>
  <c r="R7690" i="2"/>
  <c r="R7688" i="2"/>
  <c r="R7686" i="2"/>
  <c r="R7684" i="2"/>
  <c r="R7682" i="2"/>
  <c r="R7680" i="2"/>
  <c r="R7678" i="2"/>
  <c r="R7676" i="2"/>
  <c r="R7674" i="2"/>
  <c r="R7672" i="2"/>
  <c r="R7670" i="2"/>
  <c r="R7668" i="2"/>
  <c r="R7666" i="2"/>
  <c r="R7664" i="2"/>
  <c r="R7662" i="2"/>
  <c r="R7660" i="2"/>
  <c r="R7658" i="2"/>
  <c r="R7656" i="2"/>
  <c r="R7654" i="2"/>
  <c r="R7652" i="2"/>
  <c r="R7650" i="2"/>
  <c r="R7648" i="2"/>
  <c r="R7646" i="2"/>
  <c r="R7644" i="2"/>
  <c r="R7642" i="2"/>
  <c r="R7640" i="2"/>
  <c r="R7638" i="2"/>
  <c r="R7636" i="2"/>
  <c r="R7634" i="2"/>
  <c r="R7632" i="2"/>
  <c r="R7630" i="2"/>
  <c r="R7628" i="2"/>
  <c r="R7626" i="2"/>
  <c r="R7624" i="2"/>
  <c r="R7622" i="2"/>
  <c r="R7620" i="2"/>
  <c r="R7618" i="2"/>
  <c r="R7616" i="2"/>
  <c r="R7614" i="2"/>
  <c r="R7612" i="2"/>
  <c r="R7610" i="2"/>
  <c r="R7608" i="2"/>
  <c r="R7606" i="2"/>
  <c r="R7604" i="2"/>
  <c r="R7602" i="2"/>
  <c r="R7600" i="2"/>
  <c r="R7598" i="2"/>
  <c r="R7596" i="2"/>
  <c r="R7594" i="2"/>
  <c r="R7592" i="2"/>
  <c r="R7590" i="2"/>
  <c r="R7588" i="2"/>
  <c r="R7586" i="2"/>
  <c r="R7584" i="2"/>
  <c r="R7582" i="2"/>
  <c r="R7580" i="2"/>
  <c r="R7578" i="2"/>
  <c r="R7576" i="2"/>
  <c r="R7574" i="2"/>
  <c r="R7572" i="2"/>
  <c r="R7570" i="2"/>
  <c r="R7568" i="2"/>
  <c r="R7566" i="2"/>
  <c r="R7564" i="2"/>
  <c r="R7562" i="2"/>
  <c r="R7560" i="2"/>
  <c r="R7558" i="2"/>
  <c r="R7556" i="2"/>
  <c r="R7554" i="2"/>
  <c r="R7552" i="2"/>
  <c r="R7550" i="2"/>
  <c r="R7548" i="2"/>
  <c r="R7546" i="2"/>
  <c r="R7544" i="2"/>
  <c r="R7542" i="2"/>
  <c r="R7540" i="2"/>
  <c r="R7538" i="2"/>
  <c r="R7536" i="2"/>
  <c r="R7534" i="2"/>
  <c r="R7532" i="2"/>
  <c r="R7530" i="2"/>
  <c r="R7528" i="2"/>
  <c r="R7526" i="2"/>
  <c r="R7524" i="2"/>
  <c r="R7522" i="2"/>
  <c r="R7520" i="2"/>
  <c r="R7518" i="2"/>
  <c r="R7516" i="2"/>
  <c r="R7514" i="2"/>
  <c r="R7512" i="2"/>
  <c r="R7510" i="2"/>
  <c r="R7508" i="2"/>
  <c r="R7506" i="2"/>
  <c r="R7504" i="2"/>
  <c r="R7502" i="2"/>
  <c r="R7500" i="2"/>
  <c r="R7498" i="2"/>
  <c r="R7496" i="2"/>
  <c r="R7494" i="2"/>
  <c r="R7492" i="2"/>
  <c r="R7490" i="2"/>
  <c r="R7488" i="2"/>
  <c r="R7486" i="2"/>
  <c r="R7484" i="2"/>
  <c r="R7482" i="2"/>
  <c r="R7480" i="2"/>
  <c r="R7478" i="2"/>
  <c r="R7476" i="2"/>
  <c r="R7474" i="2"/>
  <c r="R7472" i="2"/>
  <c r="R7470" i="2"/>
  <c r="R7468" i="2"/>
  <c r="R7466" i="2"/>
  <c r="R7464" i="2"/>
  <c r="R7462" i="2"/>
  <c r="R7460" i="2"/>
  <c r="R7458" i="2"/>
  <c r="R7456" i="2"/>
  <c r="R7454" i="2"/>
  <c r="R7452" i="2"/>
  <c r="R7450" i="2"/>
  <c r="R7448" i="2"/>
  <c r="R7446" i="2"/>
  <c r="R7444" i="2"/>
  <c r="R7442" i="2"/>
  <c r="R7440" i="2"/>
  <c r="R7438" i="2"/>
  <c r="R7436" i="2"/>
  <c r="R7434" i="2"/>
  <c r="R7432" i="2"/>
  <c r="R7430" i="2"/>
  <c r="R7428" i="2"/>
  <c r="R7426" i="2"/>
  <c r="R7424" i="2"/>
  <c r="R7422" i="2"/>
  <c r="R7420" i="2"/>
  <c r="R7418" i="2"/>
  <c r="R7416" i="2"/>
  <c r="R7414" i="2"/>
  <c r="R7412" i="2"/>
  <c r="R7410" i="2"/>
  <c r="R7408" i="2"/>
  <c r="R7406" i="2"/>
  <c r="R7404" i="2"/>
  <c r="R7402" i="2"/>
  <c r="R7400" i="2"/>
  <c r="R7398" i="2"/>
  <c r="R7396" i="2"/>
  <c r="R7394" i="2"/>
  <c r="R7392" i="2"/>
  <c r="R7390" i="2"/>
  <c r="R7388" i="2"/>
  <c r="R7386" i="2"/>
  <c r="R7384" i="2"/>
  <c r="R7382" i="2"/>
  <c r="R7380" i="2"/>
  <c r="R7378" i="2"/>
  <c r="R7376" i="2"/>
  <c r="R7374" i="2"/>
  <c r="R7372" i="2"/>
  <c r="R7370" i="2"/>
  <c r="R7368" i="2"/>
  <c r="R7366" i="2"/>
  <c r="R7364" i="2"/>
  <c r="R7362" i="2"/>
  <c r="R7360" i="2"/>
  <c r="R7358" i="2"/>
  <c r="R7356" i="2"/>
  <c r="R7354" i="2"/>
  <c r="R7352" i="2"/>
  <c r="R7350" i="2"/>
  <c r="R7348" i="2"/>
  <c r="R7346" i="2"/>
  <c r="R7344" i="2"/>
  <c r="R7342" i="2"/>
  <c r="R7340" i="2"/>
  <c r="R7338" i="2"/>
  <c r="R7336" i="2"/>
  <c r="R7334" i="2"/>
  <c r="R7332" i="2"/>
  <c r="R7330" i="2"/>
  <c r="R7328" i="2"/>
  <c r="R7326" i="2"/>
  <c r="R7324" i="2"/>
  <c r="R7322" i="2"/>
  <c r="R7320" i="2"/>
  <c r="R7318" i="2"/>
  <c r="R7316" i="2"/>
  <c r="R7314" i="2"/>
  <c r="R7312" i="2"/>
  <c r="R7310" i="2"/>
  <c r="R7308" i="2"/>
  <c r="R7306" i="2"/>
  <c r="R7304" i="2"/>
  <c r="R7302" i="2"/>
  <c r="R7300" i="2"/>
  <c r="R7298" i="2"/>
  <c r="R7296" i="2"/>
  <c r="R7294" i="2"/>
  <c r="R7292" i="2"/>
  <c r="R7290" i="2"/>
  <c r="R7288" i="2"/>
  <c r="R7286" i="2"/>
  <c r="R7284" i="2"/>
  <c r="R7282" i="2"/>
  <c r="R7280" i="2"/>
  <c r="R7278" i="2"/>
  <c r="R7276" i="2"/>
  <c r="R7274" i="2"/>
  <c r="R7272" i="2"/>
  <c r="R7270" i="2"/>
  <c r="R7268" i="2"/>
  <c r="R7266" i="2"/>
  <c r="R7264" i="2"/>
  <c r="R7262" i="2"/>
  <c r="R7260" i="2"/>
  <c r="R7258" i="2"/>
  <c r="R7256" i="2"/>
  <c r="R7254" i="2"/>
  <c r="R7252" i="2"/>
  <c r="R7250" i="2"/>
  <c r="R7248" i="2"/>
  <c r="R7246" i="2"/>
  <c r="R7244" i="2"/>
  <c r="R7242" i="2"/>
  <c r="R7240" i="2"/>
  <c r="R7238" i="2"/>
  <c r="R7236" i="2"/>
  <c r="R7234" i="2"/>
  <c r="R7232" i="2"/>
  <c r="R7230" i="2"/>
  <c r="R7228" i="2"/>
  <c r="R7226" i="2"/>
  <c r="R7224" i="2"/>
  <c r="R7222" i="2"/>
  <c r="R7220" i="2"/>
  <c r="R7218" i="2"/>
  <c r="R7216" i="2"/>
  <c r="R7214" i="2"/>
  <c r="R7212" i="2"/>
  <c r="R7210" i="2"/>
  <c r="R7208" i="2"/>
  <c r="R7206" i="2"/>
  <c r="R7204" i="2"/>
  <c r="R7202" i="2"/>
  <c r="R7200" i="2"/>
  <c r="R7198" i="2"/>
  <c r="R7196" i="2"/>
  <c r="R7194" i="2"/>
  <c r="R7192" i="2"/>
  <c r="R7190" i="2"/>
  <c r="R7188" i="2"/>
  <c r="R7186" i="2"/>
  <c r="R7184" i="2"/>
  <c r="R7182" i="2"/>
  <c r="R7180" i="2"/>
  <c r="R7178" i="2"/>
  <c r="R7176" i="2"/>
  <c r="R7174" i="2"/>
  <c r="R7172" i="2"/>
  <c r="R7170" i="2"/>
  <c r="R7168" i="2"/>
  <c r="R7166" i="2"/>
  <c r="R7164" i="2"/>
  <c r="R7162" i="2"/>
  <c r="R7160" i="2"/>
  <c r="R7158" i="2"/>
  <c r="R7156" i="2"/>
  <c r="R7154" i="2"/>
  <c r="R7152" i="2"/>
  <c r="R7150" i="2"/>
  <c r="R7148" i="2"/>
  <c r="R7146" i="2"/>
  <c r="R7144" i="2"/>
  <c r="R7142" i="2"/>
  <c r="R7140" i="2"/>
  <c r="R7138" i="2"/>
  <c r="R7136" i="2"/>
  <c r="R7134" i="2"/>
  <c r="R7132" i="2"/>
  <c r="R7130" i="2"/>
  <c r="R7128" i="2"/>
  <c r="R7126" i="2"/>
  <c r="R7124" i="2"/>
  <c r="R7122" i="2"/>
  <c r="R7120" i="2"/>
  <c r="R7118" i="2"/>
  <c r="R7116" i="2"/>
  <c r="R7114" i="2"/>
  <c r="R7112" i="2"/>
  <c r="R7110" i="2"/>
  <c r="R7108" i="2"/>
  <c r="R7106" i="2"/>
  <c r="R7104" i="2"/>
  <c r="R7102" i="2"/>
  <c r="R7100" i="2"/>
  <c r="R7098" i="2"/>
  <c r="R7096" i="2"/>
  <c r="R7094" i="2"/>
  <c r="R7092" i="2"/>
  <c r="R7090" i="2"/>
  <c r="R7088" i="2"/>
  <c r="R7086" i="2"/>
  <c r="R7084" i="2"/>
  <c r="R7082" i="2"/>
  <c r="R7080" i="2"/>
  <c r="R7078" i="2"/>
  <c r="R7076" i="2"/>
  <c r="R7074" i="2"/>
  <c r="R7072" i="2"/>
  <c r="R7070" i="2"/>
  <c r="R7068" i="2"/>
  <c r="R7066" i="2"/>
  <c r="R7064" i="2"/>
  <c r="R7062" i="2"/>
  <c r="R7060" i="2"/>
  <c r="R7058" i="2"/>
  <c r="R7056" i="2"/>
  <c r="R7054" i="2"/>
  <c r="R7052" i="2"/>
  <c r="R7050" i="2"/>
  <c r="R7048" i="2"/>
  <c r="R7046" i="2"/>
  <c r="R7044" i="2"/>
  <c r="R7042" i="2"/>
  <c r="R7040" i="2"/>
  <c r="R7038" i="2"/>
  <c r="R7036" i="2"/>
  <c r="R7034" i="2"/>
  <c r="R7032" i="2"/>
  <c r="R7030" i="2"/>
  <c r="R7028" i="2"/>
  <c r="R7026" i="2"/>
  <c r="R7024" i="2"/>
  <c r="R7022" i="2"/>
  <c r="R7020" i="2"/>
  <c r="R7018" i="2"/>
  <c r="R7016" i="2"/>
  <c r="R7014" i="2"/>
  <c r="R7012" i="2"/>
  <c r="R7010" i="2"/>
  <c r="R7008" i="2"/>
  <c r="R7006" i="2"/>
  <c r="R7004" i="2"/>
  <c r="R7002" i="2"/>
  <c r="R7000" i="2"/>
  <c r="R6998" i="2"/>
  <c r="R6996" i="2"/>
  <c r="R6994" i="2"/>
  <c r="R6992" i="2"/>
  <c r="R6990" i="2"/>
  <c r="R6988" i="2"/>
  <c r="R6986" i="2"/>
  <c r="R6984" i="2"/>
  <c r="R6982" i="2"/>
  <c r="R6980" i="2"/>
  <c r="R6978" i="2"/>
  <c r="R6976" i="2"/>
  <c r="R6974" i="2"/>
  <c r="R6972" i="2"/>
  <c r="R6970" i="2"/>
  <c r="R6968" i="2"/>
  <c r="R6966" i="2"/>
  <c r="R6964" i="2"/>
  <c r="R6962" i="2"/>
  <c r="R6960" i="2"/>
  <c r="R6958" i="2"/>
  <c r="R6956" i="2"/>
  <c r="R6954" i="2"/>
  <c r="R6952" i="2"/>
  <c r="R6950" i="2"/>
  <c r="R6948" i="2"/>
  <c r="R6946" i="2"/>
  <c r="R6944" i="2"/>
  <c r="R6942" i="2"/>
  <c r="R6940" i="2"/>
  <c r="R6938" i="2"/>
  <c r="R6936" i="2"/>
  <c r="R6934" i="2"/>
  <c r="R6932" i="2"/>
  <c r="R6930" i="2"/>
  <c r="R6928" i="2"/>
  <c r="R6926" i="2"/>
  <c r="R6924" i="2"/>
  <c r="R6922" i="2"/>
  <c r="R6920" i="2"/>
  <c r="R6918" i="2"/>
  <c r="R6916" i="2"/>
  <c r="R6914" i="2"/>
  <c r="R6912" i="2"/>
  <c r="R6910" i="2"/>
  <c r="R6908" i="2"/>
  <c r="R6906" i="2"/>
  <c r="R6904" i="2"/>
  <c r="R6902" i="2"/>
  <c r="R6900" i="2"/>
  <c r="R6898" i="2"/>
  <c r="R6896" i="2"/>
  <c r="R6894" i="2"/>
  <c r="R6892" i="2"/>
  <c r="R6890" i="2"/>
  <c r="R6888" i="2"/>
  <c r="R6886" i="2"/>
  <c r="R6884" i="2"/>
  <c r="R6882" i="2"/>
  <c r="R6880" i="2"/>
  <c r="R6878" i="2"/>
  <c r="R6876" i="2"/>
  <c r="R6874" i="2"/>
  <c r="R6872" i="2"/>
  <c r="R6870" i="2"/>
  <c r="R6868" i="2"/>
  <c r="R6866" i="2"/>
  <c r="R6864" i="2"/>
  <c r="R6862" i="2"/>
  <c r="R6860" i="2"/>
  <c r="R6858" i="2"/>
  <c r="R6856" i="2"/>
  <c r="R6854" i="2"/>
  <c r="R6852" i="2"/>
  <c r="R6850" i="2"/>
  <c r="R6848" i="2"/>
  <c r="R6846" i="2"/>
  <c r="R6844" i="2"/>
  <c r="R6842" i="2"/>
  <c r="R6840" i="2"/>
  <c r="R6838" i="2"/>
  <c r="R6836" i="2"/>
  <c r="R6834" i="2"/>
  <c r="R6832" i="2"/>
  <c r="R6830" i="2"/>
  <c r="R6828" i="2"/>
  <c r="R6826" i="2"/>
  <c r="R6824" i="2"/>
  <c r="R6822" i="2"/>
  <c r="R6820" i="2"/>
  <c r="R6818" i="2"/>
  <c r="R6816" i="2"/>
  <c r="R6814" i="2"/>
  <c r="R6812" i="2"/>
  <c r="R6810" i="2"/>
  <c r="R6808" i="2"/>
  <c r="R6806" i="2"/>
  <c r="R6804" i="2"/>
  <c r="R6802" i="2"/>
  <c r="R6800" i="2"/>
  <c r="R6798" i="2"/>
  <c r="R6796" i="2"/>
  <c r="R6794" i="2"/>
  <c r="R6792" i="2"/>
  <c r="R6790" i="2"/>
  <c r="R6788" i="2"/>
  <c r="R6786" i="2"/>
  <c r="R6784" i="2"/>
  <c r="R6782" i="2"/>
  <c r="R6780" i="2"/>
  <c r="R6778" i="2"/>
  <c r="R6776" i="2"/>
  <c r="R6774" i="2"/>
  <c r="R6772" i="2"/>
  <c r="R6770" i="2"/>
  <c r="R6768" i="2"/>
  <c r="R6766" i="2"/>
  <c r="R6764" i="2"/>
  <c r="R6762" i="2"/>
  <c r="R6760" i="2"/>
  <c r="R6758" i="2"/>
  <c r="R6756" i="2"/>
  <c r="R6754" i="2"/>
  <c r="R6752" i="2"/>
  <c r="R6750" i="2"/>
  <c r="R6748" i="2"/>
  <c r="R6746" i="2"/>
  <c r="R6744" i="2"/>
  <c r="R6742" i="2"/>
  <c r="R6740" i="2"/>
  <c r="R6738" i="2"/>
  <c r="R6736" i="2"/>
  <c r="R6734" i="2"/>
  <c r="R6732" i="2"/>
  <c r="R6730" i="2"/>
  <c r="R6728" i="2"/>
  <c r="R6726" i="2"/>
  <c r="R6724" i="2"/>
  <c r="R6722" i="2"/>
  <c r="R6720" i="2"/>
  <c r="R6718" i="2"/>
  <c r="R6716" i="2"/>
  <c r="R6714" i="2"/>
  <c r="R6712" i="2"/>
  <c r="R6710" i="2"/>
  <c r="R6708" i="2"/>
  <c r="R6706" i="2"/>
  <c r="R6704" i="2"/>
  <c r="R6702" i="2"/>
  <c r="R6700" i="2"/>
  <c r="R6698" i="2"/>
  <c r="R6696" i="2"/>
  <c r="R6694" i="2"/>
  <c r="R6692" i="2"/>
  <c r="R6690" i="2"/>
  <c r="R6688" i="2"/>
  <c r="R6686" i="2"/>
  <c r="R6684" i="2"/>
  <c r="R6682" i="2"/>
  <c r="R6680" i="2"/>
  <c r="R6678" i="2"/>
  <c r="R6676" i="2"/>
  <c r="R6674" i="2"/>
  <c r="R6672" i="2"/>
  <c r="R6670" i="2"/>
  <c r="R6668" i="2"/>
  <c r="R6666" i="2"/>
  <c r="R6664" i="2"/>
  <c r="R6662" i="2"/>
  <c r="R6660" i="2"/>
  <c r="R6658" i="2"/>
  <c r="R6656" i="2"/>
  <c r="R6654" i="2"/>
  <c r="R6652" i="2"/>
  <c r="R6650" i="2"/>
  <c r="R6648" i="2"/>
  <c r="R6646" i="2"/>
  <c r="R6644" i="2"/>
  <c r="R6642" i="2"/>
  <c r="R6640" i="2"/>
  <c r="R6638" i="2"/>
  <c r="R6636" i="2"/>
  <c r="R6634" i="2"/>
  <c r="R6632" i="2"/>
  <c r="R6630" i="2"/>
  <c r="R6628" i="2"/>
  <c r="R6626" i="2"/>
  <c r="R6624" i="2"/>
  <c r="R6622" i="2"/>
  <c r="R6620" i="2"/>
  <c r="R6618" i="2"/>
  <c r="R6616" i="2"/>
  <c r="R6614" i="2"/>
  <c r="R6612" i="2"/>
  <c r="R6610" i="2"/>
  <c r="R6608" i="2"/>
  <c r="R6606" i="2"/>
  <c r="R6604" i="2"/>
  <c r="R6602" i="2"/>
  <c r="R6600" i="2"/>
  <c r="R6598" i="2"/>
  <c r="R6596" i="2"/>
  <c r="R6594" i="2"/>
  <c r="R6592" i="2"/>
  <c r="R6590" i="2"/>
  <c r="R6588" i="2"/>
  <c r="R6586" i="2"/>
  <c r="R6584" i="2"/>
  <c r="R6582" i="2"/>
  <c r="R6580" i="2"/>
  <c r="R6578" i="2"/>
  <c r="R6576" i="2"/>
  <c r="R6574" i="2"/>
  <c r="R6572" i="2"/>
  <c r="R6570" i="2"/>
  <c r="R6568" i="2"/>
  <c r="R6566" i="2"/>
  <c r="R6564" i="2"/>
  <c r="R6562" i="2"/>
  <c r="R6560" i="2"/>
  <c r="R6558" i="2"/>
  <c r="R6556" i="2"/>
  <c r="R6554" i="2"/>
  <c r="R6552" i="2"/>
  <c r="R6550" i="2"/>
  <c r="R6548" i="2"/>
  <c r="R6546" i="2"/>
  <c r="R6544" i="2"/>
  <c r="R6542" i="2"/>
  <c r="R6540" i="2"/>
  <c r="R6538" i="2"/>
  <c r="R6536" i="2"/>
  <c r="R6534" i="2"/>
  <c r="R6532" i="2"/>
  <c r="R6530" i="2"/>
  <c r="R6528" i="2"/>
  <c r="R6526" i="2"/>
  <c r="R6524" i="2"/>
  <c r="R6522" i="2"/>
  <c r="R6520" i="2"/>
  <c r="R6518" i="2"/>
  <c r="R6516" i="2"/>
  <c r="R6514" i="2"/>
  <c r="R6512" i="2"/>
  <c r="R6510" i="2"/>
  <c r="R6508" i="2"/>
  <c r="R6506" i="2"/>
  <c r="R6504" i="2"/>
  <c r="R6502" i="2"/>
  <c r="R6500" i="2"/>
  <c r="R6498" i="2"/>
  <c r="R6496" i="2"/>
  <c r="R6494" i="2"/>
  <c r="R6492" i="2"/>
  <c r="R6490" i="2"/>
  <c r="R6488" i="2"/>
  <c r="R6486" i="2"/>
  <c r="R6484" i="2"/>
  <c r="R6482" i="2"/>
  <c r="R6480" i="2"/>
  <c r="R6478" i="2"/>
  <c r="R6476" i="2"/>
  <c r="R6474" i="2"/>
  <c r="R6472" i="2"/>
  <c r="R6470" i="2"/>
  <c r="R6468" i="2"/>
  <c r="R6466" i="2"/>
  <c r="R6464" i="2"/>
  <c r="R6462" i="2"/>
  <c r="R6460" i="2"/>
  <c r="R6458" i="2"/>
  <c r="R6456" i="2"/>
  <c r="R6454" i="2"/>
  <c r="R6452" i="2"/>
  <c r="R6450" i="2"/>
  <c r="R6448" i="2"/>
  <c r="R6446" i="2"/>
  <c r="R6444" i="2"/>
  <c r="R6442" i="2"/>
  <c r="R6440" i="2"/>
  <c r="R6438" i="2"/>
  <c r="R6436" i="2"/>
  <c r="R6434" i="2"/>
  <c r="R6432" i="2"/>
  <c r="R6430" i="2"/>
  <c r="R6428" i="2"/>
  <c r="R6426" i="2"/>
  <c r="R6424" i="2"/>
  <c r="R6422" i="2"/>
  <c r="R6420" i="2"/>
  <c r="R6418" i="2"/>
  <c r="R6416" i="2"/>
  <c r="R6414" i="2"/>
  <c r="R6412" i="2"/>
  <c r="R6410" i="2"/>
  <c r="R6408" i="2"/>
  <c r="R6406" i="2"/>
  <c r="R6404" i="2"/>
  <c r="R6402" i="2"/>
  <c r="R6400" i="2"/>
  <c r="R6398" i="2"/>
  <c r="R6396" i="2"/>
  <c r="R6394" i="2"/>
  <c r="R6392" i="2"/>
  <c r="R6390" i="2"/>
  <c r="R6388" i="2"/>
  <c r="R6386" i="2"/>
  <c r="R6384" i="2"/>
  <c r="R6382" i="2"/>
  <c r="R6380" i="2"/>
  <c r="R6378" i="2"/>
  <c r="R6376" i="2"/>
  <c r="R6374" i="2"/>
  <c r="R6372" i="2"/>
  <c r="R6370" i="2"/>
  <c r="R6368" i="2"/>
  <c r="R6366" i="2"/>
  <c r="R6364" i="2"/>
  <c r="R6362" i="2"/>
  <c r="R6360" i="2"/>
  <c r="R6358" i="2"/>
  <c r="R6356" i="2"/>
  <c r="R6354" i="2"/>
  <c r="R6352" i="2"/>
  <c r="R6350" i="2"/>
  <c r="R6348" i="2"/>
  <c r="R6346" i="2"/>
  <c r="R6344" i="2"/>
  <c r="R6342" i="2"/>
  <c r="R6340" i="2"/>
  <c r="R6338" i="2"/>
  <c r="R6336" i="2"/>
  <c r="R6334" i="2"/>
  <c r="R6332" i="2"/>
  <c r="R6330" i="2"/>
  <c r="R6328" i="2"/>
  <c r="R6326" i="2"/>
  <c r="R6324" i="2"/>
  <c r="R6322" i="2"/>
  <c r="R6320" i="2"/>
  <c r="R6318" i="2"/>
  <c r="R6316" i="2"/>
  <c r="R6314" i="2"/>
  <c r="R6312" i="2"/>
  <c r="R6310" i="2"/>
  <c r="R6308" i="2"/>
  <c r="R6306" i="2"/>
  <c r="R6304" i="2"/>
  <c r="R6302" i="2"/>
  <c r="R6300" i="2"/>
  <c r="R6298" i="2"/>
  <c r="R6296" i="2"/>
  <c r="R6294" i="2"/>
  <c r="R6292" i="2"/>
  <c r="R6290" i="2"/>
  <c r="R6288" i="2"/>
  <c r="R6286" i="2"/>
  <c r="R6284" i="2"/>
  <c r="R6282" i="2"/>
  <c r="R6280" i="2"/>
  <c r="R6278" i="2"/>
  <c r="R6276" i="2"/>
  <c r="R6274" i="2"/>
  <c r="R6272" i="2"/>
  <c r="R6270" i="2"/>
  <c r="R6268" i="2"/>
  <c r="R6266" i="2"/>
  <c r="R6264" i="2"/>
  <c r="R6262" i="2"/>
  <c r="R6260" i="2"/>
  <c r="R6258" i="2"/>
  <c r="R6256" i="2"/>
  <c r="R6254" i="2"/>
  <c r="R6252" i="2"/>
  <c r="R6250" i="2"/>
  <c r="R6248" i="2"/>
  <c r="R6246" i="2"/>
  <c r="R6244" i="2"/>
  <c r="R6242" i="2"/>
  <c r="R6240" i="2"/>
  <c r="R6238" i="2"/>
  <c r="R6236" i="2"/>
  <c r="R6234" i="2"/>
  <c r="R6232" i="2"/>
  <c r="R6230" i="2"/>
  <c r="R6228" i="2"/>
  <c r="R6226" i="2"/>
  <c r="R6224" i="2"/>
  <c r="R6222" i="2"/>
  <c r="R6220" i="2"/>
  <c r="R6218" i="2"/>
  <c r="R6216" i="2"/>
  <c r="R6214" i="2"/>
  <c r="R6212" i="2"/>
  <c r="R6210" i="2"/>
  <c r="R6208" i="2"/>
  <c r="R6206" i="2"/>
  <c r="R6204" i="2"/>
  <c r="R6202" i="2"/>
  <c r="R6200" i="2"/>
  <c r="R6198" i="2"/>
  <c r="R6196" i="2"/>
  <c r="R6194" i="2"/>
  <c r="R6192" i="2"/>
  <c r="R6190" i="2"/>
  <c r="R6188" i="2"/>
  <c r="R6186" i="2"/>
  <c r="R6184" i="2"/>
  <c r="R6182" i="2"/>
  <c r="R6180" i="2"/>
  <c r="R6178" i="2"/>
  <c r="R6176" i="2"/>
  <c r="R6174" i="2"/>
  <c r="R6172" i="2"/>
  <c r="R6170" i="2"/>
  <c r="R6168" i="2"/>
  <c r="R6166" i="2"/>
  <c r="R6164" i="2"/>
  <c r="R6162" i="2"/>
  <c r="R6160" i="2"/>
  <c r="R6158" i="2"/>
  <c r="R6156" i="2"/>
  <c r="R6154" i="2"/>
  <c r="R6152" i="2"/>
  <c r="R6150" i="2"/>
  <c r="R6148" i="2"/>
  <c r="R6146" i="2"/>
  <c r="R6144" i="2"/>
  <c r="R6142" i="2"/>
  <c r="R6140" i="2"/>
  <c r="R6138" i="2"/>
  <c r="R6136" i="2"/>
  <c r="R6134" i="2"/>
  <c r="R6132" i="2"/>
  <c r="R6130" i="2"/>
  <c r="R6128" i="2"/>
  <c r="R6126" i="2"/>
  <c r="R6124" i="2"/>
  <c r="R6122" i="2"/>
  <c r="R6120" i="2"/>
  <c r="R6118" i="2"/>
  <c r="R6116" i="2"/>
  <c r="R6114" i="2"/>
  <c r="R6112" i="2"/>
  <c r="R6110" i="2"/>
  <c r="R6108" i="2"/>
  <c r="R6106" i="2"/>
  <c r="R6104" i="2"/>
  <c r="R6102" i="2"/>
  <c r="R6100" i="2"/>
  <c r="R6098" i="2"/>
  <c r="R6096" i="2"/>
  <c r="R6094" i="2"/>
  <c r="R6092" i="2"/>
  <c r="R6090" i="2"/>
  <c r="R6088" i="2"/>
  <c r="R6086" i="2"/>
  <c r="R6084" i="2"/>
  <c r="R6082" i="2"/>
  <c r="R6080" i="2"/>
  <c r="R6078" i="2"/>
  <c r="R6076" i="2"/>
  <c r="R6074" i="2"/>
  <c r="R6072" i="2"/>
  <c r="R6070" i="2"/>
  <c r="R6068" i="2"/>
  <c r="R6066" i="2"/>
  <c r="R6064" i="2"/>
  <c r="R6062" i="2"/>
  <c r="R6060" i="2"/>
  <c r="R6058" i="2"/>
  <c r="R6056" i="2"/>
  <c r="R6054" i="2"/>
  <c r="R6052" i="2"/>
  <c r="R6050" i="2"/>
  <c r="R6048" i="2"/>
  <c r="R6046" i="2"/>
  <c r="R6044" i="2"/>
  <c r="R6042" i="2"/>
  <c r="R6040" i="2"/>
  <c r="R6038" i="2"/>
  <c r="R6036" i="2"/>
  <c r="R6034" i="2"/>
  <c r="R6032" i="2"/>
  <c r="R6030" i="2"/>
  <c r="R6028" i="2"/>
  <c r="R6026" i="2"/>
  <c r="R6024" i="2"/>
  <c r="R6022" i="2"/>
  <c r="R6020" i="2"/>
  <c r="R6018" i="2"/>
  <c r="R6016" i="2"/>
  <c r="R6014" i="2"/>
  <c r="R6012" i="2"/>
  <c r="R6010" i="2"/>
  <c r="R6008" i="2"/>
  <c r="R6006" i="2"/>
  <c r="R6004" i="2"/>
  <c r="R6002" i="2"/>
  <c r="R6000" i="2"/>
  <c r="R5998" i="2"/>
  <c r="R5996" i="2"/>
  <c r="R5994" i="2"/>
  <c r="R5992" i="2"/>
  <c r="R5990" i="2"/>
  <c r="R5988" i="2"/>
  <c r="R5986" i="2"/>
  <c r="R5984" i="2"/>
  <c r="R5982" i="2"/>
  <c r="R5980" i="2"/>
  <c r="R5978" i="2"/>
  <c r="R5976" i="2"/>
  <c r="R5974" i="2"/>
  <c r="R5972" i="2"/>
  <c r="R5970" i="2"/>
  <c r="R5968" i="2"/>
  <c r="R5966" i="2"/>
  <c r="R5964" i="2"/>
  <c r="R5962" i="2"/>
  <c r="R5960" i="2"/>
  <c r="R5958" i="2"/>
  <c r="R5956" i="2"/>
  <c r="R5954" i="2"/>
  <c r="R5952" i="2"/>
  <c r="R5950" i="2"/>
  <c r="R5948" i="2"/>
  <c r="R5946" i="2"/>
  <c r="R5944" i="2"/>
  <c r="R5942" i="2"/>
  <c r="R5940" i="2"/>
  <c r="R5938" i="2"/>
  <c r="R5936" i="2"/>
  <c r="R5934" i="2"/>
  <c r="R5932" i="2"/>
  <c r="R5930" i="2"/>
  <c r="R5928" i="2"/>
  <c r="R5926" i="2"/>
  <c r="R5924" i="2"/>
  <c r="R5922" i="2"/>
  <c r="R5920" i="2"/>
  <c r="R5918" i="2"/>
  <c r="R5916" i="2"/>
  <c r="R5914" i="2"/>
  <c r="R5912" i="2"/>
  <c r="R5910" i="2"/>
  <c r="R5908" i="2"/>
  <c r="R5906" i="2"/>
  <c r="R5904" i="2"/>
  <c r="R5902" i="2"/>
  <c r="R5900" i="2"/>
  <c r="R5898" i="2"/>
  <c r="R5896" i="2"/>
  <c r="R5894" i="2"/>
  <c r="R5892" i="2"/>
  <c r="R5890" i="2"/>
  <c r="R5888" i="2"/>
  <c r="R5886" i="2"/>
  <c r="R5884" i="2"/>
  <c r="R5882" i="2"/>
  <c r="R5880" i="2"/>
  <c r="R5878" i="2"/>
  <c r="R5876" i="2"/>
  <c r="R5874" i="2"/>
  <c r="R5872" i="2"/>
  <c r="R5870" i="2"/>
  <c r="R5868" i="2"/>
  <c r="R5866" i="2"/>
  <c r="R5864" i="2"/>
  <c r="R5862" i="2"/>
  <c r="R5860" i="2"/>
  <c r="R5858" i="2"/>
  <c r="R5856" i="2"/>
  <c r="R5854" i="2"/>
  <c r="R5852" i="2"/>
  <c r="R5850" i="2"/>
  <c r="R5848" i="2"/>
  <c r="R5846" i="2"/>
  <c r="R5844" i="2"/>
  <c r="R5842" i="2"/>
  <c r="R5840" i="2"/>
  <c r="R5838" i="2"/>
  <c r="R5836" i="2"/>
  <c r="R5834" i="2"/>
  <c r="R5832" i="2"/>
  <c r="R5830" i="2"/>
  <c r="R5828" i="2"/>
  <c r="R5826" i="2"/>
  <c r="R5824" i="2"/>
  <c r="R5822" i="2"/>
  <c r="R5820" i="2"/>
  <c r="R5818" i="2"/>
  <c r="R5816" i="2"/>
  <c r="R5814" i="2"/>
  <c r="R5812" i="2"/>
  <c r="R5810" i="2"/>
  <c r="R5808" i="2"/>
  <c r="R5806" i="2"/>
  <c r="R5804" i="2"/>
  <c r="R5802" i="2"/>
  <c r="R5800" i="2"/>
  <c r="R5798" i="2"/>
  <c r="R5796" i="2"/>
  <c r="R5794" i="2"/>
  <c r="R5792" i="2"/>
  <c r="R5790" i="2"/>
  <c r="R5788" i="2"/>
  <c r="R5786" i="2"/>
  <c r="R5784" i="2"/>
  <c r="R5782" i="2"/>
  <c r="R5780" i="2"/>
  <c r="R5778" i="2"/>
  <c r="R5776" i="2"/>
  <c r="R5774" i="2"/>
  <c r="R5772" i="2"/>
  <c r="R5770" i="2"/>
  <c r="R5768" i="2"/>
  <c r="R5766" i="2"/>
  <c r="R5764" i="2"/>
  <c r="R5762" i="2"/>
  <c r="R5760" i="2"/>
  <c r="R5758" i="2"/>
  <c r="R5756" i="2"/>
  <c r="R5754" i="2"/>
  <c r="R5752" i="2"/>
  <c r="R5750" i="2"/>
  <c r="R5748" i="2"/>
  <c r="R5746" i="2"/>
  <c r="R5744" i="2"/>
  <c r="R5742" i="2"/>
  <c r="R5740" i="2"/>
  <c r="R5738" i="2"/>
  <c r="R5736" i="2"/>
  <c r="R5734" i="2"/>
  <c r="R5732" i="2"/>
  <c r="R5730" i="2"/>
  <c r="R5728" i="2"/>
  <c r="R5726" i="2"/>
  <c r="R5724" i="2"/>
  <c r="R5722" i="2"/>
  <c r="R5720" i="2"/>
  <c r="R5718" i="2"/>
  <c r="R5716" i="2"/>
  <c r="R5714" i="2"/>
  <c r="R5712" i="2"/>
  <c r="R5710" i="2"/>
  <c r="R5708" i="2"/>
  <c r="R5706" i="2"/>
  <c r="R5704" i="2"/>
  <c r="R5702" i="2"/>
  <c r="R5700" i="2"/>
  <c r="R5698" i="2"/>
  <c r="R5696" i="2"/>
  <c r="R5694" i="2"/>
  <c r="R5692" i="2"/>
  <c r="R5690" i="2"/>
  <c r="R5688" i="2"/>
  <c r="R5686" i="2"/>
  <c r="R5684" i="2"/>
  <c r="R5682" i="2"/>
  <c r="R5680" i="2"/>
  <c r="R5678" i="2"/>
  <c r="R5676" i="2"/>
  <c r="R5674" i="2"/>
  <c r="R5672" i="2"/>
  <c r="R5670" i="2"/>
  <c r="R5668" i="2"/>
  <c r="R5666" i="2"/>
  <c r="R5664" i="2"/>
  <c r="R5662" i="2"/>
  <c r="R5660" i="2"/>
  <c r="R5658" i="2"/>
  <c r="R5656" i="2"/>
  <c r="R5654" i="2"/>
  <c r="R5652" i="2"/>
  <c r="R5650" i="2"/>
  <c r="R5648" i="2"/>
  <c r="R5646" i="2"/>
  <c r="R5644" i="2"/>
  <c r="R5642" i="2"/>
  <c r="R5640" i="2"/>
  <c r="R5638" i="2"/>
  <c r="R5636" i="2"/>
  <c r="R5634" i="2"/>
  <c r="R5632" i="2"/>
  <c r="R5630" i="2"/>
  <c r="R5628" i="2"/>
  <c r="R5626" i="2"/>
  <c r="R5624" i="2"/>
  <c r="R5622" i="2"/>
  <c r="R5620" i="2"/>
  <c r="R5618" i="2"/>
  <c r="R5616" i="2"/>
  <c r="R5614" i="2"/>
  <c r="R5612" i="2"/>
  <c r="R5610" i="2"/>
  <c r="R5608" i="2"/>
  <c r="R5606" i="2"/>
  <c r="R5604" i="2"/>
  <c r="R5602" i="2"/>
  <c r="R5600" i="2"/>
  <c r="R5598" i="2"/>
  <c r="R5596" i="2"/>
  <c r="R5594" i="2"/>
  <c r="R5592" i="2"/>
  <c r="R5590" i="2"/>
  <c r="R5588" i="2"/>
  <c r="R5586" i="2"/>
  <c r="R5584" i="2"/>
  <c r="R5582" i="2"/>
  <c r="R5580" i="2"/>
  <c r="R5578" i="2"/>
  <c r="R5576" i="2"/>
  <c r="R5574" i="2"/>
  <c r="R5572" i="2"/>
  <c r="R5570" i="2"/>
  <c r="R5568" i="2"/>
  <c r="R5566" i="2"/>
  <c r="R5564" i="2"/>
  <c r="R5562" i="2"/>
  <c r="R5560" i="2"/>
  <c r="R5558" i="2"/>
  <c r="R5556" i="2"/>
  <c r="R5554" i="2"/>
  <c r="R5552" i="2"/>
  <c r="R5550" i="2"/>
  <c r="R5548" i="2"/>
  <c r="R5546" i="2"/>
  <c r="R5544" i="2"/>
  <c r="R5542" i="2"/>
  <c r="R5540" i="2"/>
  <c r="R5538" i="2"/>
  <c r="R5536" i="2"/>
  <c r="R5534" i="2"/>
  <c r="R5532" i="2"/>
  <c r="R5530" i="2"/>
  <c r="R5528" i="2"/>
  <c r="R5526" i="2"/>
  <c r="R5524" i="2"/>
  <c r="R5522" i="2"/>
  <c r="R5520" i="2"/>
  <c r="R5518" i="2"/>
  <c r="R5516" i="2"/>
  <c r="R5514" i="2"/>
  <c r="R5512" i="2"/>
  <c r="R5510" i="2"/>
  <c r="R5508" i="2"/>
  <c r="R5506" i="2"/>
  <c r="R5504" i="2"/>
  <c r="R5502" i="2"/>
  <c r="R5500" i="2"/>
  <c r="R5498" i="2"/>
  <c r="R5496" i="2"/>
  <c r="R5494" i="2"/>
  <c r="R5492" i="2"/>
  <c r="R5490" i="2"/>
  <c r="R5488" i="2"/>
  <c r="R5486" i="2"/>
  <c r="R5484" i="2"/>
  <c r="R5482" i="2"/>
  <c r="R5480" i="2"/>
  <c r="R5478" i="2"/>
  <c r="R5476" i="2"/>
  <c r="R5474" i="2"/>
  <c r="R5472" i="2"/>
  <c r="R5470" i="2"/>
  <c r="R5468" i="2"/>
  <c r="R5466" i="2"/>
  <c r="R5464" i="2"/>
  <c r="R5462" i="2"/>
  <c r="R5460" i="2"/>
  <c r="R5458" i="2"/>
  <c r="R5456" i="2"/>
  <c r="R5454" i="2"/>
  <c r="R5452" i="2"/>
  <c r="R5450" i="2"/>
  <c r="R5448" i="2"/>
  <c r="R5446" i="2"/>
  <c r="R5444" i="2"/>
  <c r="R5442" i="2"/>
  <c r="R5440" i="2"/>
  <c r="R5438" i="2"/>
  <c r="R5436" i="2"/>
  <c r="R5434" i="2"/>
  <c r="R5432" i="2"/>
  <c r="R5430" i="2"/>
  <c r="R5428" i="2"/>
  <c r="R5426" i="2"/>
  <c r="R5424" i="2"/>
  <c r="R5422" i="2"/>
  <c r="R5420" i="2"/>
  <c r="R5418" i="2"/>
  <c r="R5416" i="2"/>
  <c r="R5414" i="2"/>
  <c r="R5412" i="2"/>
  <c r="R5410" i="2"/>
  <c r="R5408" i="2"/>
  <c r="R5406" i="2"/>
  <c r="R5404" i="2"/>
  <c r="R5402" i="2"/>
  <c r="R5400" i="2"/>
  <c r="R5398" i="2"/>
  <c r="R5396" i="2"/>
  <c r="R5394" i="2"/>
  <c r="R5392" i="2"/>
  <c r="R5390" i="2"/>
  <c r="R5388" i="2"/>
  <c r="R5386" i="2"/>
  <c r="R5384" i="2"/>
  <c r="R5382" i="2"/>
  <c r="R5380" i="2"/>
  <c r="R5378" i="2"/>
  <c r="R5376" i="2"/>
  <c r="R5374" i="2"/>
  <c r="R5372" i="2"/>
  <c r="R5370" i="2"/>
  <c r="R5368" i="2"/>
  <c r="R5366" i="2"/>
  <c r="R5364" i="2"/>
  <c r="R5362" i="2"/>
  <c r="R5360" i="2"/>
  <c r="R5358" i="2"/>
  <c r="R5356" i="2"/>
  <c r="R5354" i="2"/>
  <c r="R5352" i="2"/>
  <c r="R5350" i="2"/>
  <c r="R5348" i="2"/>
  <c r="R5346" i="2"/>
  <c r="R5344" i="2"/>
  <c r="R5342" i="2"/>
  <c r="R5340" i="2"/>
  <c r="R5338" i="2"/>
  <c r="R5336" i="2"/>
  <c r="R5334" i="2"/>
  <c r="R5332" i="2"/>
  <c r="R5330" i="2"/>
  <c r="R5328" i="2"/>
  <c r="R5326" i="2"/>
  <c r="R5324" i="2"/>
  <c r="R5322" i="2"/>
  <c r="R5320" i="2"/>
  <c r="R5318" i="2"/>
  <c r="R5316" i="2"/>
  <c r="R5314" i="2"/>
  <c r="R5312" i="2"/>
  <c r="R5310" i="2"/>
  <c r="R5308" i="2"/>
  <c r="R5306" i="2"/>
  <c r="R5304" i="2"/>
  <c r="R5302" i="2"/>
  <c r="R5300" i="2"/>
  <c r="R5298" i="2"/>
  <c r="R5296" i="2"/>
  <c r="R5294" i="2"/>
  <c r="R5292" i="2"/>
  <c r="R5290" i="2"/>
  <c r="R5288" i="2"/>
  <c r="R5286" i="2"/>
  <c r="R5284" i="2"/>
  <c r="R5282" i="2"/>
  <c r="R5280" i="2"/>
  <c r="R5278" i="2"/>
  <c r="R5276" i="2"/>
  <c r="R5274" i="2"/>
  <c r="R5272" i="2"/>
  <c r="R5270" i="2"/>
  <c r="R5268" i="2"/>
  <c r="R5266" i="2"/>
  <c r="R5264" i="2"/>
  <c r="R5262" i="2"/>
  <c r="R5260" i="2"/>
  <c r="R5258" i="2"/>
  <c r="R5256" i="2"/>
  <c r="R5254" i="2"/>
  <c r="R5252" i="2"/>
  <c r="R5250" i="2"/>
  <c r="R5248" i="2"/>
  <c r="R5246" i="2"/>
  <c r="R5244" i="2"/>
  <c r="R5242" i="2"/>
  <c r="R5240" i="2"/>
  <c r="R5238" i="2"/>
  <c r="R5236" i="2"/>
  <c r="R5234" i="2"/>
  <c r="R5232" i="2"/>
  <c r="R5230" i="2"/>
  <c r="R5228" i="2"/>
  <c r="R5226" i="2"/>
  <c r="R5224" i="2"/>
  <c r="R5222" i="2"/>
  <c r="R5220" i="2"/>
  <c r="R5218" i="2"/>
  <c r="R5216" i="2"/>
  <c r="R5214" i="2"/>
  <c r="R5212" i="2"/>
  <c r="R5210" i="2"/>
  <c r="R5208" i="2"/>
  <c r="R5206" i="2"/>
  <c r="R5204" i="2"/>
  <c r="R5202" i="2"/>
  <c r="R5200" i="2"/>
  <c r="R5198" i="2"/>
  <c r="R5196" i="2"/>
  <c r="R5194" i="2"/>
  <c r="R5192" i="2"/>
  <c r="R5190" i="2"/>
  <c r="R5188" i="2"/>
  <c r="R5186" i="2"/>
  <c r="R5184" i="2"/>
  <c r="R5182" i="2"/>
  <c r="R5180" i="2"/>
  <c r="R5178" i="2"/>
  <c r="R5176" i="2"/>
  <c r="R5174" i="2"/>
  <c r="R5172" i="2"/>
  <c r="R5170" i="2"/>
  <c r="R5168" i="2"/>
  <c r="R5166" i="2"/>
  <c r="R5164" i="2"/>
  <c r="R5162" i="2"/>
  <c r="R5160" i="2"/>
  <c r="R5158" i="2"/>
  <c r="R5156" i="2"/>
  <c r="R5154" i="2"/>
  <c r="R5152" i="2"/>
  <c r="R5150" i="2"/>
  <c r="R5148" i="2"/>
  <c r="R5146" i="2"/>
  <c r="R5144" i="2"/>
  <c r="R5142" i="2"/>
  <c r="R5140" i="2"/>
  <c r="R5138" i="2"/>
  <c r="R5136" i="2"/>
  <c r="R5134" i="2"/>
  <c r="R5132" i="2"/>
  <c r="R5130" i="2"/>
  <c r="R5128" i="2"/>
  <c r="R5126" i="2"/>
  <c r="R5124" i="2"/>
  <c r="R5122" i="2"/>
  <c r="R5120" i="2"/>
  <c r="R5118" i="2"/>
  <c r="R5116" i="2"/>
  <c r="R5114" i="2"/>
  <c r="R5112" i="2"/>
  <c r="R5110" i="2"/>
  <c r="R5108" i="2"/>
  <c r="R5106" i="2"/>
  <c r="R5104" i="2"/>
  <c r="R5102" i="2"/>
  <c r="R5100" i="2"/>
  <c r="R5098" i="2"/>
  <c r="R5096" i="2"/>
  <c r="R5094" i="2"/>
  <c r="R5092" i="2"/>
  <c r="R5090" i="2"/>
  <c r="R5088" i="2"/>
  <c r="R5086" i="2"/>
  <c r="R5084" i="2"/>
  <c r="R5082" i="2"/>
  <c r="R5080" i="2"/>
  <c r="R5078" i="2"/>
  <c r="R5076" i="2"/>
  <c r="R5074" i="2"/>
  <c r="R5072" i="2"/>
  <c r="R5070" i="2"/>
  <c r="R5068" i="2"/>
  <c r="R5066" i="2"/>
  <c r="R5064" i="2"/>
  <c r="R5062" i="2"/>
  <c r="R5060" i="2"/>
  <c r="R5058" i="2"/>
  <c r="R5056" i="2"/>
  <c r="R5054" i="2"/>
  <c r="R5052" i="2"/>
  <c r="R5050" i="2"/>
  <c r="R5048" i="2"/>
  <c r="R5046" i="2"/>
  <c r="R5044" i="2"/>
  <c r="R5042" i="2"/>
  <c r="R5040" i="2"/>
  <c r="R5038" i="2"/>
  <c r="R5036" i="2"/>
  <c r="R5034" i="2"/>
  <c r="R5032" i="2"/>
  <c r="R5030" i="2"/>
  <c r="R5028" i="2"/>
  <c r="R5026" i="2"/>
  <c r="R5024" i="2"/>
  <c r="R5022" i="2"/>
  <c r="R5020" i="2"/>
  <c r="R5018" i="2"/>
  <c r="R5016" i="2"/>
  <c r="R5014" i="2"/>
  <c r="R5012" i="2"/>
  <c r="R5010" i="2"/>
  <c r="R5008" i="2"/>
  <c r="R5006" i="2"/>
  <c r="R5004" i="2"/>
  <c r="R5002" i="2"/>
  <c r="R5000" i="2"/>
  <c r="R4998" i="2"/>
  <c r="R4996" i="2"/>
  <c r="R4994" i="2"/>
  <c r="R4992" i="2"/>
  <c r="R4990" i="2"/>
  <c r="R4988" i="2"/>
  <c r="R4986" i="2"/>
  <c r="R4984" i="2"/>
  <c r="R4982" i="2"/>
  <c r="R4980" i="2"/>
  <c r="R4978" i="2"/>
  <c r="R4976" i="2"/>
  <c r="R4974" i="2"/>
  <c r="R4972" i="2"/>
  <c r="R4970" i="2"/>
  <c r="R4968" i="2"/>
  <c r="R4966" i="2"/>
  <c r="R4964" i="2"/>
  <c r="R4962" i="2"/>
  <c r="R4960" i="2"/>
  <c r="R4958" i="2"/>
  <c r="R4956" i="2"/>
  <c r="R4954" i="2"/>
  <c r="R4952" i="2"/>
  <c r="R4950" i="2"/>
  <c r="R4948" i="2"/>
  <c r="R4946" i="2"/>
  <c r="R4944" i="2"/>
  <c r="R4942" i="2"/>
  <c r="R4940" i="2"/>
  <c r="R4938" i="2"/>
  <c r="R4936" i="2"/>
  <c r="R4934" i="2"/>
  <c r="R4932" i="2"/>
  <c r="R4930" i="2"/>
  <c r="R4928" i="2"/>
  <c r="R4926" i="2"/>
  <c r="R4924" i="2"/>
  <c r="R4922" i="2"/>
  <c r="R4920" i="2"/>
  <c r="R4918" i="2"/>
  <c r="R4916" i="2"/>
  <c r="R4914" i="2"/>
  <c r="R4912" i="2"/>
  <c r="R4910" i="2"/>
  <c r="R4908" i="2"/>
  <c r="R4906" i="2"/>
  <c r="R4904" i="2"/>
  <c r="R4902" i="2"/>
  <c r="R4900" i="2"/>
  <c r="R4898" i="2"/>
  <c r="R4896" i="2"/>
  <c r="R4894" i="2"/>
  <c r="R4892" i="2"/>
  <c r="R4890" i="2"/>
  <c r="R4888" i="2"/>
  <c r="R4886" i="2"/>
  <c r="R4884" i="2"/>
  <c r="R4882" i="2"/>
  <c r="R4880" i="2"/>
  <c r="R4878" i="2"/>
  <c r="R4876" i="2"/>
  <c r="R4874" i="2"/>
  <c r="R4872" i="2"/>
  <c r="R4870" i="2"/>
  <c r="R4868" i="2"/>
  <c r="R4866" i="2"/>
  <c r="R4864" i="2"/>
  <c r="R4862" i="2"/>
  <c r="R4860" i="2"/>
  <c r="R4858" i="2"/>
  <c r="R4856" i="2"/>
  <c r="R4854" i="2"/>
  <c r="R4852" i="2"/>
  <c r="R4850" i="2"/>
  <c r="R4848" i="2"/>
  <c r="R4846" i="2"/>
  <c r="R4844" i="2"/>
  <c r="R4842" i="2"/>
  <c r="R4840" i="2"/>
  <c r="R4838" i="2"/>
  <c r="R4836" i="2"/>
  <c r="R4834" i="2"/>
  <c r="R4832" i="2"/>
  <c r="R4830" i="2"/>
  <c r="R4828" i="2"/>
  <c r="R4826" i="2"/>
  <c r="R4824" i="2"/>
  <c r="R4822" i="2"/>
  <c r="R4820" i="2"/>
  <c r="R4818" i="2"/>
  <c r="R4816" i="2"/>
  <c r="R4814" i="2"/>
  <c r="R4812" i="2"/>
  <c r="R4810" i="2"/>
  <c r="R4808" i="2"/>
  <c r="R4806" i="2"/>
  <c r="R4804" i="2"/>
  <c r="R4802" i="2"/>
  <c r="R4800" i="2"/>
  <c r="R4798" i="2"/>
  <c r="R4796" i="2"/>
  <c r="R4794" i="2"/>
  <c r="R4792" i="2"/>
  <c r="R4790" i="2"/>
  <c r="R4788" i="2"/>
  <c r="R4786" i="2"/>
  <c r="R4784" i="2"/>
  <c r="R4782" i="2"/>
  <c r="R4780" i="2"/>
  <c r="R4778" i="2"/>
  <c r="R4776" i="2"/>
  <c r="R4774" i="2"/>
  <c r="R4772" i="2"/>
  <c r="R4770" i="2"/>
  <c r="R4768" i="2"/>
  <c r="R4766" i="2"/>
  <c r="R4764" i="2"/>
  <c r="R4762" i="2"/>
  <c r="R4760" i="2"/>
  <c r="R4758" i="2"/>
  <c r="R4756" i="2"/>
  <c r="R4754" i="2"/>
  <c r="R4752" i="2"/>
  <c r="R4750" i="2"/>
  <c r="R4748" i="2"/>
  <c r="R4746" i="2"/>
  <c r="R4744" i="2"/>
  <c r="R4742" i="2"/>
  <c r="R4740" i="2"/>
  <c r="R4738" i="2"/>
  <c r="R4736" i="2"/>
  <c r="R4734" i="2"/>
  <c r="R4732" i="2"/>
  <c r="R4730" i="2"/>
  <c r="R4728" i="2"/>
  <c r="R4726" i="2"/>
  <c r="R4724" i="2"/>
  <c r="R4722" i="2"/>
  <c r="R4720" i="2"/>
  <c r="R4718" i="2"/>
  <c r="R4716" i="2"/>
  <c r="R4714" i="2"/>
  <c r="R4712" i="2"/>
  <c r="R4710" i="2"/>
  <c r="R4708" i="2"/>
  <c r="R4706" i="2"/>
  <c r="R4704" i="2"/>
  <c r="R4702" i="2"/>
  <c r="R4700" i="2"/>
  <c r="R4698" i="2"/>
  <c r="R4696" i="2"/>
  <c r="R4694" i="2"/>
  <c r="R4692" i="2"/>
  <c r="R4690" i="2"/>
  <c r="R4688" i="2"/>
  <c r="R4686" i="2"/>
  <c r="R4684" i="2"/>
  <c r="R4682" i="2"/>
  <c r="R4680" i="2"/>
  <c r="R4678" i="2"/>
  <c r="R4676" i="2"/>
  <c r="R4674" i="2"/>
  <c r="R4672" i="2"/>
  <c r="R4670" i="2"/>
  <c r="R4668" i="2"/>
  <c r="R4666" i="2"/>
  <c r="R4664" i="2"/>
  <c r="R4662" i="2"/>
  <c r="R4660" i="2"/>
  <c r="R4658" i="2"/>
  <c r="R4656" i="2"/>
  <c r="R4654" i="2"/>
  <c r="R4652" i="2"/>
  <c r="R4650" i="2"/>
  <c r="R4648" i="2"/>
  <c r="R4646" i="2"/>
  <c r="R4644" i="2"/>
  <c r="R4642" i="2"/>
  <c r="R4640" i="2"/>
  <c r="R4638" i="2"/>
  <c r="R4636" i="2"/>
  <c r="R4634" i="2"/>
  <c r="R4632" i="2"/>
  <c r="R4630" i="2"/>
  <c r="R4628" i="2"/>
  <c r="R4626" i="2"/>
  <c r="R4624" i="2"/>
  <c r="R4622" i="2"/>
  <c r="R4620" i="2"/>
  <c r="R4618" i="2"/>
  <c r="R4616" i="2"/>
  <c r="R4614" i="2"/>
  <c r="R4612" i="2"/>
  <c r="R4610" i="2"/>
  <c r="R4608" i="2"/>
  <c r="R4606" i="2"/>
  <c r="R4604" i="2"/>
  <c r="R4602" i="2"/>
  <c r="R4600" i="2"/>
  <c r="R4598" i="2"/>
  <c r="R4596" i="2"/>
  <c r="R4594" i="2"/>
  <c r="R4592" i="2"/>
  <c r="R4590" i="2"/>
  <c r="R4588" i="2"/>
  <c r="R4586" i="2"/>
  <c r="R4584" i="2"/>
  <c r="R4582" i="2"/>
  <c r="R4580" i="2"/>
  <c r="R4578" i="2"/>
  <c r="R4576" i="2"/>
  <c r="R4574" i="2"/>
  <c r="R4572" i="2"/>
  <c r="R4570" i="2"/>
  <c r="R4568" i="2"/>
  <c r="R4566" i="2"/>
  <c r="R4564" i="2"/>
  <c r="R4562" i="2"/>
  <c r="R4560" i="2"/>
  <c r="R4558" i="2"/>
  <c r="R4556" i="2"/>
  <c r="R4554" i="2"/>
  <c r="R4552" i="2"/>
  <c r="R4550" i="2"/>
  <c r="R4548" i="2"/>
  <c r="R4546" i="2"/>
  <c r="R4544" i="2"/>
  <c r="R4542" i="2"/>
  <c r="R4540" i="2"/>
  <c r="R4538" i="2"/>
  <c r="R4536" i="2"/>
  <c r="R4534" i="2"/>
  <c r="R4532" i="2"/>
  <c r="R4530" i="2"/>
  <c r="R4528" i="2"/>
  <c r="R4526" i="2"/>
  <c r="R4524" i="2"/>
  <c r="R4522" i="2"/>
  <c r="R4520" i="2"/>
  <c r="R4518" i="2"/>
  <c r="R4516" i="2"/>
  <c r="R4514" i="2"/>
  <c r="R4512" i="2"/>
  <c r="R4510" i="2"/>
  <c r="R4508" i="2"/>
  <c r="R4506" i="2"/>
  <c r="R4504" i="2"/>
  <c r="R4502" i="2"/>
  <c r="R4500" i="2"/>
  <c r="R4498" i="2"/>
  <c r="R4496" i="2"/>
  <c r="R4494" i="2"/>
  <c r="R4492" i="2"/>
  <c r="R4490" i="2"/>
  <c r="R4488" i="2"/>
  <c r="R4486" i="2"/>
  <c r="R4484" i="2"/>
  <c r="R4482" i="2"/>
  <c r="R4480" i="2"/>
  <c r="R4478" i="2"/>
  <c r="R4476" i="2"/>
  <c r="R4474" i="2"/>
  <c r="R4472" i="2"/>
  <c r="R4470" i="2"/>
  <c r="R4468" i="2"/>
  <c r="R4466" i="2"/>
  <c r="R4464" i="2"/>
  <c r="R4462" i="2"/>
  <c r="R4460" i="2"/>
  <c r="R4458" i="2"/>
  <c r="R4456" i="2"/>
  <c r="R4454" i="2"/>
  <c r="R4452" i="2"/>
  <c r="R4450" i="2"/>
  <c r="R4448" i="2"/>
  <c r="R4446" i="2"/>
  <c r="R4444" i="2"/>
  <c r="R4442" i="2"/>
  <c r="R4440" i="2"/>
  <c r="R4438" i="2"/>
  <c r="R4436" i="2"/>
  <c r="R4434" i="2"/>
  <c r="R4432" i="2"/>
  <c r="R4430" i="2"/>
  <c r="R4428" i="2"/>
  <c r="R4426" i="2"/>
  <c r="R4424" i="2"/>
  <c r="R4422" i="2"/>
  <c r="R4420" i="2"/>
  <c r="R4418" i="2"/>
  <c r="R4416" i="2"/>
  <c r="R4414" i="2"/>
  <c r="R4412" i="2"/>
  <c r="R4410" i="2"/>
  <c r="R4408" i="2"/>
  <c r="R4406" i="2"/>
  <c r="R4404" i="2"/>
  <c r="R4402" i="2"/>
  <c r="R4400" i="2"/>
  <c r="R4398" i="2"/>
  <c r="R4396" i="2"/>
  <c r="R4394" i="2"/>
  <c r="R4392" i="2"/>
  <c r="R4390" i="2"/>
  <c r="R4388" i="2"/>
  <c r="R4386" i="2"/>
  <c r="R4384" i="2"/>
  <c r="R4382" i="2"/>
  <c r="R4380" i="2"/>
  <c r="R4378" i="2"/>
  <c r="R4376" i="2"/>
  <c r="R4374" i="2"/>
  <c r="R4372" i="2"/>
  <c r="R4370" i="2"/>
  <c r="R4368" i="2"/>
  <c r="R4366" i="2"/>
  <c r="R4364" i="2"/>
  <c r="R4362" i="2"/>
  <c r="R4360" i="2"/>
  <c r="R4358" i="2"/>
  <c r="R4356" i="2"/>
  <c r="R4354" i="2"/>
  <c r="R4352" i="2"/>
  <c r="R4350" i="2"/>
  <c r="R4348" i="2"/>
  <c r="R4346" i="2"/>
  <c r="R4344" i="2"/>
  <c r="R4342" i="2"/>
  <c r="R4340" i="2"/>
  <c r="R4338" i="2"/>
  <c r="R4336" i="2"/>
  <c r="R4334" i="2"/>
  <c r="R4332" i="2"/>
  <c r="R4330" i="2"/>
  <c r="R4328" i="2"/>
  <c r="R4326" i="2"/>
  <c r="R4324" i="2"/>
  <c r="R4322" i="2"/>
  <c r="R4320" i="2"/>
  <c r="R4318" i="2"/>
  <c r="R4316" i="2"/>
  <c r="R4314" i="2"/>
  <c r="R4312" i="2"/>
  <c r="R4310" i="2"/>
  <c r="R4308" i="2"/>
  <c r="R4306" i="2"/>
  <c r="R4304" i="2"/>
  <c r="R4302" i="2"/>
  <c r="R4300" i="2"/>
  <c r="R4298" i="2"/>
  <c r="R4296" i="2"/>
  <c r="R4294" i="2"/>
  <c r="R4292" i="2"/>
  <c r="R4290" i="2"/>
  <c r="R4288" i="2"/>
  <c r="R4286" i="2"/>
  <c r="R4284" i="2"/>
  <c r="R4282" i="2"/>
  <c r="R4280" i="2"/>
  <c r="R4278" i="2"/>
  <c r="R4276" i="2"/>
  <c r="R4274" i="2"/>
  <c r="R4272" i="2"/>
  <c r="R4270" i="2"/>
  <c r="R4268" i="2"/>
  <c r="R4266" i="2"/>
  <c r="R4264" i="2"/>
  <c r="R4262" i="2"/>
  <c r="R4260" i="2"/>
  <c r="R4258" i="2"/>
  <c r="R4256" i="2"/>
  <c r="R4254" i="2"/>
  <c r="R4252" i="2"/>
  <c r="R4250" i="2"/>
  <c r="R4248" i="2"/>
  <c r="R4246" i="2"/>
  <c r="R4244" i="2"/>
  <c r="R4242" i="2"/>
  <c r="R4240" i="2"/>
  <c r="R4238" i="2"/>
  <c r="R4236" i="2"/>
  <c r="R4234" i="2"/>
  <c r="R4232" i="2"/>
  <c r="R4230" i="2"/>
  <c r="R4228" i="2"/>
  <c r="R4226" i="2"/>
  <c r="R4224" i="2"/>
  <c r="R4222" i="2"/>
  <c r="R4220" i="2"/>
  <c r="R4218" i="2"/>
  <c r="R4216" i="2"/>
  <c r="R4214" i="2"/>
  <c r="R4212" i="2"/>
  <c r="R4210" i="2"/>
  <c r="R4208" i="2"/>
  <c r="R4206" i="2"/>
  <c r="R4204" i="2"/>
  <c r="R4202" i="2"/>
  <c r="R4200" i="2"/>
  <c r="R4198" i="2"/>
  <c r="R4196" i="2"/>
  <c r="R4194" i="2"/>
  <c r="R4192" i="2"/>
  <c r="R4190" i="2"/>
  <c r="R4188" i="2"/>
  <c r="R4186" i="2"/>
  <c r="R4184" i="2"/>
  <c r="R4182" i="2"/>
  <c r="R4180" i="2"/>
  <c r="R4178" i="2"/>
  <c r="R4176" i="2"/>
  <c r="R4174" i="2"/>
  <c r="R4172" i="2"/>
  <c r="R4170" i="2"/>
  <c r="R4168" i="2"/>
  <c r="R4166" i="2"/>
  <c r="R4164" i="2"/>
  <c r="R4162" i="2"/>
  <c r="R4160" i="2"/>
  <c r="R4158" i="2"/>
  <c r="R4156" i="2"/>
  <c r="R4154" i="2"/>
  <c r="R4152" i="2"/>
  <c r="R4150" i="2"/>
  <c r="R4148" i="2"/>
  <c r="R4146" i="2"/>
  <c r="R4144" i="2"/>
  <c r="R4142" i="2"/>
  <c r="R4140" i="2"/>
  <c r="R4138" i="2"/>
  <c r="R4136" i="2"/>
  <c r="R4134" i="2"/>
  <c r="R4132" i="2"/>
  <c r="R4130" i="2"/>
  <c r="R4128" i="2"/>
  <c r="R4126" i="2"/>
  <c r="R4124" i="2"/>
  <c r="R4122" i="2"/>
  <c r="R4120" i="2"/>
  <c r="R4118" i="2"/>
  <c r="R4116" i="2"/>
  <c r="R4114" i="2"/>
  <c r="R4112" i="2"/>
  <c r="R4110" i="2"/>
  <c r="R4108" i="2"/>
  <c r="R4106" i="2"/>
  <c r="R4104" i="2"/>
  <c r="R4102" i="2"/>
  <c r="R4100" i="2"/>
  <c r="R4098" i="2"/>
  <c r="R4096" i="2"/>
  <c r="R4094" i="2"/>
  <c r="R4092" i="2"/>
  <c r="R4090" i="2"/>
  <c r="R4088" i="2"/>
  <c r="R4086" i="2"/>
  <c r="R4084" i="2"/>
  <c r="R4082" i="2"/>
  <c r="R4080" i="2"/>
  <c r="R4078" i="2"/>
  <c r="R4076" i="2"/>
  <c r="R4074" i="2"/>
  <c r="R4072" i="2"/>
  <c r="R4070" i="2"/>
  <c r="R4068" i="2"/>
  <c r="R4066" i="2"/>
  <c r="R4064" i="2"/>
  <c r="R4062" i="2"/>
  <c r="R4060" i="2"/>
  <c r="R4058" i="2"/>
  <c r="R4056" i="2"/>
  <c r="R4054" i="2"/>
  <c r="R4052" i="2"/>
  <c r="R4050" i="2"/>
  <c r="R4048" i="2"/>
  <c r="R4046" i="2"/>
  <c r="R4044" i="2"/>
  <c r="R4042" i="2"/>
  <c r="R4040" i="2"/>
  <c r="R4038" i="2"/>
  <c r="R4036" i="2"/>
  <c r="R4034" i="2"/>
  <c r="R4032" i="2"/>
  <c r="R4030" i="2"/>
  <c r="R4028" i="2"/>
  <c r="R4026" i="2"/>
  <c r="R4024" i="2"/>
  <c r="R4022" i="2"/>
  <c r="R4020" i="2"/>
  <c r="R4018" i="2"/>
  <c r="R4016" i="2"/>
  <c r="R4014" i="2"/>
  <c r="R4012" i="2"/>
  <c r="R4010" i="2"/>
  <c r="R4008" i="2"/>
  <c r="R4006" i="2"/>
  <c r="R4004" i="2"/>
  <c r="R4002" i="2"/>
  <c r="R4000" i="2"/>
  <c r="R3998" i="2"/>
  <c r="R3996" i="2"/>
  <c r="R3994" i="2"/>
  <c r="R3992" i="2"/>
  <c r="R3990" i="2"/>
  <c r="R3988" i="2"/>
  <c r="R3986" i="2"/>
  <c r="R3984" i="2"/>
  <c r="R3982" i="2"/>
  <c r="R3980" i="2"/>
  <c r="R3978" i="2"/>
  <c r="R3976" i="2"/>
  <c r="R3974" i="2"/>
  <c r="R3972" i="2"/>
  <c r="R3970" i="2"/>
  <c r="R3968" i="2"/>
  <c r="R3966" i="2"/>
  <c r="R3964" i="2"/>
  <c r="R3962" i="2"/>
  <c r="R3960" i="2"/>
  <c r="R3958" i="2"/>
  <c r="R3956" i="2"/>
  <c r="R3954" i="2"/>
  <c r="R3952" i="2"/>
  <c r="R3950" i="2"/>
  <c r="R3948" i="2"/>
  <c r="R3946" i="2"/>
  <c r="R3944" i="2"/>
  <c r="R3942" i="2"/>
  <c r="R3940" i="2"/>
  <c r="R3938" i="2"/>
  <c r="R3936" i="2"/>
  <c r="R3934" i="2"/>
  <c r="R3932" i="2"/>
  <c r="R3930" i="2"/>
  <c r="R3928" i="2"/>
  <c r="R3926" i="2"/>
  <c r="R3924" i="2"/>
  <c r="R3922" i="2"/>
  <c r="R3920" i="2"/>
  <c r="R3918" i="2"/>
  <c r="R3916" i="2"/>
  <c r="R3914" i="2"/>
  <c r="R3912" i="2"/>
  <c r="R3910" i="2"/>
  <c r="R3908" i="2"/>
  <c r="R3906" i="2"/>
  <c r="R3904" i="2"/>
  <c r="R3902" i="2"/>
  <c r="R3900" i="2"/>
  <c r="R3898" i="2"/>
  <c r="R3896" i="2"/>
  <c r="R3894" i="2"/>
  <c r="R3892" i="2"/>
  <c r="R3890" i="2"/>
  <c r="R3888" i="2"/>
  <c r="R3886" i="2"/>
  <c r="R3884" i="2"/>
  <c r="R3882" i="2"/>
  <c r="R3880" i="2"/>
  <c r="R3878" i="2"/>
  <c r="R3876" i="2"/>
  <c r="R3874" i="2"/>
  <c r="R3872" i="2"/>
  <c r="R3870" i="2"/>
  <c r="R3868" i="2"/>
  <c r="R3866" i="2"/>
  <c r="R3864" i="2"/>
  <c r="R3862" i="2"/>
  <c r="R3860" i="2"/>
  <c r="R3858" i="2"/>
  <c r="R3856" i="2"/>
  <c r="R3854" i="2"/>
  <c r="R3852" i="2"/>
  <c r="R3850" i="2"/>
  <c r="R3848" i="2"/>
  <c r="R3846" i="2"/>
  <c r="R3844" i="2"/>
  <c r="R3842" i="2"/>
  <c r="R3840" i="2"/>
  <c r="R3838" i="2"/>
  <c r="R3836" i="2"/>
  <c r="R3834" i="2"/>
  <c r="R3832" i="2"/>
  <c r="R3830" i="2"/>
  <c r="R3828" i="2"/>
  <c r="R3826" i="2"/>
  <c r="R3824" i="2"/>
  <c r="R3822" i="2"/>
  <c r="R3820" i="2"/>
  <c r="R3818" i="2"/>
  <c r="R3816" i="2"/>
  <c r="R3814" i="2"/>
  <c r="R3812" i="2"/>
  <c r="R3810" i="2"/>
  <c r="R3808" i="2"/>
  <c r="R3806" i="2"/>
  <c r="R3804" i="2"/>
  <c r="R3802" i="2"/>
  <c r="R3800" i="2"/>
  <c r="R3798" i="2"/>
  <c r="R3796" i="2"/>
  <c r="R3794" i="2"/>
  <c r="R3792" i="2"/>
  <c r="R3790" i="2"/>
  <c r="R3788" i="2"/>
  <c r="R3786" i="2"/>
  <c r="R3784" i="2"/>
  <c r="R3782" i="2"/>
  <c r="R3780" i="2"/>
  <c r="R3778" i="2"/>
  <c r="R3776" i="2"/>
  <c r="R3774" i="2"/>
  <c r="R3772" i="2"/>
  <c r="R3770" i="2"/>
  <c r="R3768" i="2"/>
  <c r="R3766" i="2"/>
  <c r="R3764" i="2"/>
  <c r="R3762" i="2"/>
  <c r="R3760" i="2"/>
  <c r="R3758" i="2"/>
  <c r="R3756" i="2"/>
  <c r="R3754" i="2"/>
  <c r="R3752" i="2"/>
  <c r="R3750" i="2"/>
  <c r="R3748" i="2"/>
  <c r="R3746" i="2"/>
  <c r="R3744" i="2"/>
  <c r="R3742" i="2"/>
  <c r="R3740" i="2"/>
  <c r="R3738" i="2"/>
  <c r="R3736" i="2"/>
  <c r="R3734" i="2"/>
  <c r="R3732" i="2"/>
  <c r="R3730" i="2"/>
  <c r="R3728" i="2"/>
  <c r="R3726" i="2"/>
  <c r="R3724" i="2"/>
  <c r="R3722" i="2"/>
  <c r="R3720" i="2"/>
  <c r="R3718" i="2"/>
  <c r="R3716" i="2"/>
  <c r="R3714" i="2"/>
  <c r="R3712" i="2"/>
  <c r="R3710" i="2"/>
  <c r="R3708" i="2"/>
  <c r="R3706" i="2"/>
  <c r="R3704" i="2"/>
  <c r="R3702" i="2"/>
  <c r="R3700" i="2"/>
  <c r="R3698" i="2"/>
  <c r="R3696" i="2"/>
  <c r="R3694" i="2"/>
  <c r="R3692" i="2"/>
  <c r="R3690" i="2"/>
  <c r="R3688" i="2"/>
  <c r="R3686" i="2"/>
  <c r="R3684" i="2"/>
  <c r="R3682" i="2"/>
  <c r="R3680" i="2"/>
  <c r="R3678" i="2"/>
  <c r="R3676" i="2"/>
  <c r="R3674" i="2"/>
  <c r="R3672" i="2"/>
  <c r="R3670" i="2"/>
  <c r="R3668" i="2"/>
  <c r="R3666" i="2"/>
  <c r="R3664" i="2"/>
  <c r="R3662" i="2"/>
  <c r="R3660" i="2"/>
  <c r="R3658" i="2"/>
  <c r="R3656" i="2"/>
  <c r="R3654" i="2"/>
  <c r="R3652" i="2"/>
  <c r="R3650" i="2"/>
  <c r="R3648" i="2"/>
  <c r="R3646" i="2"/>
  <c r="R3644" i="2"/>
  <c r="R3642" i="2"/>
  <c r="R3640" i="2"/>
  <c r="R3638" i="2"/>
  <c r="R3636" i="2"/>
  <c r="R3634" i="2"/>
  <c r="R3632" i="2"/>
  <c r="R3630" i="2"/>
  <c r="R3628" i="2"/>
  <c r="R3626" i="2"/>
  <c r="R3624" i="2"/>
  <c r="R3622" i="2"/>
  <c r="R3620" i="2"/>
  <c r="R3618" i="2"/>
  <c r="R3616" i="2"/>
  <c r="R3614" i="2"/>
  <c r="R3612" i="2"/>
  <c r="R3610" i="2"/>
  <c r="R3608" i="2"/>
  <c r="R3606" i="2"/>
  <c r="R3604" i="2"/>
  <c r="R3602" i="2"/>
  <c r="R3600" i="2"/>
  <c r="R3598" i="2"/>
  <c r="R3596" i="2"/>
  <c r="R3594" i="2"/>
  <c r="R3592" i="2"/>
  <c r="R3590" i="2"/>
  <c r="R3588" i="2"/>
  <c r="R3586" i="2"/>
  <c r="R3584" i="2"/>
  <c r="R3582" i="2"/>
  <c r="R3580" i="2"/>
  <c r="R3578" i="2"/>
  <c r="R3576" i="2"/>
  <c r="R3574" i="2"/>
  <c r="R3572" i="2"/>
  <c r="R3570" i="2"/>
  <c r="R3568" i="2"/>
  <c r="R3566" i="2"/>
  <c r="R3564" i="2"/>
  <c r="R3562" i="2"/>
  <c r="R3560" i="2"/>
  <c r="R3558" i="2"/>
  <c r="R3556" i="2"/>
  <c r="R3554" i="2"/>
  <c r="R3552" i="2"/>
  <c r="R3550" i="2"/>
  <c r="R3548" i="2"/>
  <c r="R3546" i="2"/>
  <c r="R3544" i="2"/>
  <c r="R3542" i="2"/>
  <c r="R3540" i="2"/>
  <c r="R3538" i="2"/>
  <c r="R3536" i="2"/>
  <c r="R3534" i="2"/>
  <c r="R3532" i="2"/>
  <c r="R3530" i="2"/>
  <c r="R3528" i="2"/>
  <c r="R3526" i="2"/>
  <c r="R3524" i="2"/>
  <c r="R3522" i="2"/>
  <c r="R3520" i="2"/>
  <c r="R3518" i="2"/>
  <c r="R3516" i="2"/>
  <c r="R3514" i="2"/>
  <c r="R3512" i="2"/>
  <c r="R3510" i="2"/>
  <c r="R3508" i="2"/>
  <c r="R3506" i="2"/>
  <c r="R3504" i="2"/>
  <c r="R3502" i="2"/>
  <c r="R3500" i="2"/>
  <c r="R3498" i="2"/>
  <c r="R3496" i="2"/>
  <c r="R3494" i="2"/>
  <c r="R3492" i="2"/>
  <c r="R3490" i="2"/>
  <c r="R3488" i="2"/>
  <c r="R3486" i="2"/>
  <c r="R3484" i="2"/>
  <c r="R3482" i="2"/>
  <c r="R3480" i="2"/>
  <c r="R3478" i="2"/>
  <c r="R3476" i="2"/>
  <c r="R3474" i="2"/>
  <c r="R3472" i="2"/>
  <c r="R3470" i="2"/>
  <c r="R3468" i="2"/>
  <c r="R3466" i="2"/>
  <c r="R3464" i="2"/>
  <c r="R3462" i="2"/>
  <c r="R3460" i="2"/>
  <c r="R3458" i="2"/>
  <c r="R3456" i="2"/>
  <c r="R3454" i="2"/>
  <c r="R3452" i="2"/>
  <c r="R3450" i="2"/>
  <c r="R3448" i="2"/>
  <c r="R3446" i="2"/>
  <c r="R3444" i="2"/>
  <c r="R3442" i="2"/>
  <c r="R3440" i="2"/>
  <c r="R3438" i="2"/>
  <c r="R3436" i="2"/>
  <c r="R3434" i="2"/>
  <c r="R3432" i="2"/>
  <c r="R3430" i="2"/>
  <c r="R3428" i="2"/>
  <c r="R3426" i="2"/>
  <c r="R3424" i="2"/>
  <c r="R3422" i="2"/>
  <c r="R3420" i="2"/>
  <c r="R3418" i="2"/>
  <c r="R3416" i="2"/>
  <c r="R3414" i="2"/>
  <c r="R3412" i="2"/>
  <c r="R3410" i="2"/>
  <c r="R3408" i="2"/>
  <c r="R3406" i="2"/>
  <c r="R3404" i="2"/>
  <c r="R3402" i="2"/>
  <c r="R3400" i="2"/>
  <c r="R3398" i="2"/>
  <c r="R3396" i="2"/>
  <c r="R3394" i="2"/>
  <c r="R3392" i="2"/>
  <c r="R3390" i="2"/>
  <c r="R3388" i="2"/>
  <c r="R3386" i="2"/>
  <c r="R3384" i="2"/>
  <c r="R3382" i="2"/>
  <c r="R3380" i="2"/>
  <c r="R3378" i="2"/>
  <c r="R3376" i="2"/>
  <c r="R3374" i="2"/>
  <c r="R3372" i="2"/>
  <c r="R3370" i="2"/>
  <c r="R3368" i="2"/>
  <c r="R3366" i="2"/>
  <c r="R3364" i="2"/>
  <c r="R3362" i="2"/>
  <c r="R3360" i="2"/>
  <c r="R3358" i="2"/>
  <c r="R3356" i="2"/>
  <c r="R3354" i="2"/>
  <c r="R3352" i="2"/>
  <c r="R3350" i="2"/>
  <c r="R3348" i="2"/>
  <c r="R3346" i="2"/>
  <c r="R3344" i="2"/>
  <c r="R3342" i="2"/>
  <c r="R3340" i="2"/>
  <c r="R3338" i="2"/>
  <c r="R3336" i="2"/>
  <c r="R3334" i="2"/>
  <c r="R3332" i="2"/>
  <c r="R3330" i="2"/>
  <c r="R3328" i="2"/>
  <c r="R3326" i="2"/>
  <c r="R3324" i="2"/>
  <c r="R3322" i="2"/>
  <c r="R3320" i="2"/>
  <c r="R3318" i="2"/>
  <c r="R3316" i="2"/>
  <c r="R3314" i="2"/>
  <c r="R3312" i="2"/>
  <c r="R3310" i="2"/>
  <c r="R3308" i="2"/>
  <c r="R3306" i="2"/>
  <c r="R3304" i="2"/>
  <c r="R3302" i="2"/>
  <c r="R3300" i="2"/>
  <c r="R3298" i="2"/>
  <c r="R3296" i="2"/>
  <c r="R3294" i="2"/>
  <c r="R3292" i="2"/>
  <c r="R3290" i="2"/>
  <c r="R3288" i="2"/>
  <c r="R3286" i="2"/>
  <c r="R3284" i="2"/>
  <c r="R3282" i="2"/>
  <c r="R3280" i="2"/>
  <c r="R3278" i="2"/>
  <c r="R3276" i="2"/>
  <c r="R3274" i="2"/>
  <c r="R3272" i="2"/>
  <c r="R3270" i="2"/>
  <c r="R3268" i="2"/>
  <c r="R3266" i="2"/>
  <c r="R3264" i="2"/>
  <c r="R3262" i="2"/>
  <c r="R3260" i="2"/>
  <c r="R3258" i="2"/>
  <c r="R3256" i="2"/>
  <c r="R3254" i="2"/>
  <c r="R3252" i="2"/>
  <c r="R3250" i="2"/>
  <c r="R3248" i="2"/>
  <c r="R3246" i="2"/>
  <c r="R3244" i="2"/>
  <c r="R3242" i="2"/>
  <c r="R3240" i="2"/>
  <c r="R3238" i="2"/>
  <c r="R3236" i="2"/>
  <c r="R3234" i="2"/>
  <c r="R3232" i="2"/>
  <c r="R3230" i="2"/>
  <c r="R3228" i="2"/>
  <c r="R3226" i="2"/>
  <c r="R3224" i="2"/>
  <c r="R3222" i="2"/>
  <c r="R3220" i="2"/>
  <c r="R3218" i="2"/>
  <c r="R3216" i="2"/>
  <c r="R3214" i="2"/>
  <c r="R3212" i="2"/>
  <c r="R3210" i="2"/>
  <c r="R3208" i="2"/>
  <c r="R3206" i="2"/>
  <c r="R3204" i="2"/>
  <c r="R3202" i="2"/>
  <c r="R3200" i="2"/>
  <c r="R3198" i="2"/>
  <c r="R3196" i="2"/>
  <c r="R3194" i="2"/>
  <c r="R3192" i="2"/>
  <c r="R3190" i="2"/>
  <c r="R3188" i="2"/>
  <c r="R3186" i="2"/>
  <c r="R3184" i="2"/>
  <c r="R3182" i="2"/>
  <c r="R3180" i="2"/>
  <c r="R3178" i="2"/>
  <c r="R3176" i="2"/>
  <c r="R3174" i="2"/>
  <c r="R3172" i="2"/>
  <c r="R3170" i="2"/>
  <c r="R3168" i="2"/>
  <c r="R3166" i="2"/>
  <c r="R3164" i="2"/>
  <c r="R3162" i="2"/>
  <c r="R3160" i="2"/>
  <c r="R3158" i="2"/>
  <c r="R3156" i="2"/>
  <c r="R3154" i="2"/>
  <c r="R3152" i="2"/>
  <c r="R3150" i="2"/>
  <c r="R3148" i="2"/>
  <c r="R3146" i="2"/>
  <c r="R3144" i="2"/>
  <c r="R3142" i="2"/>
  <c r="R3140" i="2"/>
  <c r="R3138" i="2"/>
  <c r="R3136" i="2"/>
  <c r="R3134" i="2"/>
  <c r="R3132" i="2"/>
  <c r="R3130" i="2"/>
  <c r="R3128" i="2"/>
  <c r="R3126" i="2"/>
  <c r="R3124" i="2"/>
  <c r="R3122" i="2"/>
  <c r="R3120" i="2"/>
  <c r="R3118" i="2"/>
  <c r="R3116" i="2"/>
  <c r="R3114" i="2"/>
  <c r="R3112" i="2"/>
  <c r="R3110" i="2"/>
  <c r="R3108" i="2"/>
  <c r="R3106" i="2"/>
  <c r="R3104" i="2"/>
  <c r="R3102" i="2"/>
  <c r="R3100" i="2"/>
  <c r="R3098" i="2"/>
  <c r="R3096" i="2"/>
  <c r="R3094" i="2"/>
  <c r="R3092" i="2"/>
  <c r="R3090" i="2"/>
  <c r="R3088" i="2"/>
  <c r="R3086" i="2"/>
  <c r="R3084" i="2"/>
  <c r="R3082" i="2"/>
  <c r="R3080" i="2"/>
  <c r="R3078" i="2"/>
  <c r="R3076" i="2"/>
  <c r="R3074" i="2"/>
  <c r="R3072" i="2"/>
  <c r="R3070" i="2"/>
  <c r="R3068" i="2"/>
  <c r="R3066" i="2"/>
  <c r="R3064" i="2"/>
  <c r="R3062" i="2"/>
  <c r="R3060" i="2"/>
  <c r="R3058" i="2"/>
  <c r="R3056" i="2"/>
  <c r="R3054" i="2"/>
  <c r="R3052" i="2"/>
  <c r="R3050" i="2"/>
  <c r="R3048" i="2"/>
  <c r="R3046" i="2"/>
  <c r="R3044" i="2"/>
  <c r="R3042" i="2"/>
  <c r="R3040" i="2"/>
  <c r="R3038" i="2"/>
  <c r="R3036" i="2"/>
  <c r="R3034" i="2"/>
  <c r="R3032" i="2"/>
  <c r="R3030" i="2"/>
  <c r="R3028" i="2"/>
  <c r="R3026" i="2"/>
  <c r="R3024" i="2"/>
  <c r="R3022" i="2"/>
  <c r="R3020" i="2"/>
  <c r="R3018" i="2"/>
  <c r="R3016" i="2"/>
  <c r="R3014" i="2"/>
  <c r="R3012" i="2"/>
  <c r="R3010" i="2"/>
  <c r="R3008" i="2"/>
  <c r="R3006" i="2"/>
  <c r="R3004" i="2"/>
  <c r="R3002" i="2"/>
  <c r="R3000" i="2"/>
  <c r="R2998" i="2"/>
  <c r="R2996" i="2"/>
  <c r="R2994" i="2"/>
  <c r="R2992" i="2"/>
  <c r="R2990" i="2"/>
  <c r="R2988" i="2"/>
  <c r="R2986" i="2"/>
  <c r="R2984" i="2"/>
  <c r="R2982" i="2"/>
  <c r="R2980" i="2"/>
  <c r="R2978" i="2"/>
  <c r="R2976" i="2"/>
  <c r="R2974" i="2"/>
  <c r="R2972" i="2"/>
  <c r="R2970" i="2"/>
  <c r="R2968" i="2"/>
  <c r="R2966" i="2"/>
  <c r="R2964" i="2"/>
  <c r="R2962" i="2"/>
  <c r="R2960" i="2"/>
  <c r="R2958" i="2"/>
  <c r="R2956" i="2"/>
  <c r="R2954" i="2"/>
  <c r="R2952" i="2"/>
  <c r="R2950" i="2"/>
  <c r="R2948" i="2"/>
  <c r="R2946" i="2"/>
  <c r="R2944" i="2"/>
  <c r="R2942" i="2"/>
  <c r="R2940" i="2"/>
  <c r="R2938" i="2"/>
  <c r="R2936" i="2"/>
  <c r="R2934" i="2"/>
  <c r="R2932" i="2"/>
  <c r="R2930" i="2"/>
  <c r="R2928" i="2"/>
  <c r="R2926" i="2"/>
  <c r="R2924" i="2"/>
  <c r="R2922" i="2"/>
  <c r="R2920" i="2"/>
  <c r="R2918" i="2"/>
  <c r="R2916" i="2"/>
  <c r="R2914" i="2"/>
  <c r="R2912" i="2"/>
  <c r="R2910" i="2"/>
  <c r="R2908" i="2"/>
  <c r="R2906" i="2"/>
  <c r="R2904" i="2"/>
  <c r="R2902" i="2"/>
  <c r="R2900" i="2"/>
  <c r="R2898" i="2"/>
  <c r="R2896" i="2"/>
  <c r="R2894" i="2"/>
  <c r="R2892" i="2"/>
  <c r="R2890" i="2"/>
  <c r="R2888" i="2"/>
  <c r="R2886" i="2"/>
  <c r="R2884" i="2"/>
  <c r="R2882" i="2"/>
  <c r="R2880" i="2"/>
  <c r="R2878" i="2"/>
  <c r="R2876" i="2"/>
  <c r="R2874" i="2"/>
  <c r="R2872" i="2"/>
  <c r="R2870" i="2"/>
  <c r="R2868" i="2"/>
  <c r="R2866" i="2"/>
  <c r="R2864" i="2"/>
  <c r="R2862" i="2"/>
  <c r="R2860" i="2"/>
  <c r="R2858" i="2"/>
  <c r="R2856" i="2"/>
  <c r="R2854" i="2"/>
  <c r="R2852" i="2"/>
  <c r="R2850" i="2"/>
  <c r="R2848" i="2"/>
  <c r="R2846" i="2"/>
  <c r="R2844" i="2"/>
  <c r="R2842" i="2"/>
  <c r="R2840" i="2"/>
  <c r="R2838" i="2"/>
  <c r="R2836" i="2"/>
  <c r="R2834" i="2"/>
  <c r="R2832" i="2"/>
  <c r="R2830" i="2"/>
  <c r="R2828" i="2"/>
  <c r="R2826" i="2"/>
  <c r="R2824" i="2"/>
  <c r="R2822" i="2"/>
  <c r="R2820" i="2"/>
  <c r="R2818" i="2"/>
  <c r="R2816" i="2"/>
  <c r="R2814" i="2"/>
  <c r="R2812" i="2"/>
  <c r="R2810" i="2"/>
  <c r="R2808" i="2"/>
  <c r="R2806" i="2"/>
  <c r="R2804" i="2"/>
  <c r="R2802" i="2"/>
  <c r="R2800" i="2"/>
  <c r="R2798" i="2"/>
  <c r="R2796" i="2"/>
  <c r="R2794" i="2"/>
  <c r="R2792" i="2"/>
  <c r="R2790" i="2"/>
  <c r="R2788" i="2"/>
  <c r="R2786" i="2"/>
  <c r="R2784" i="2"/>
  <c r="R2782" i="2"/>
  <c r="R2780" i="2"/>
  <c r="R2778" i="2"/>
  <c r="R2776" i="2"/>
  <c r="R2774" i="2"/>
  <c r="R2772" i="2"/>
  <c r="R2770" i="2"/>
  <c r="R2768" i="2"/>
  <c r="R2766" i="2"/>
  <c r="R2764" i="2"/>
  <c r="R2762" i="2"/>
  <c r="R2760" i="2"/>
  <c r="R2758" i="2"/>
  <c r="R2756" i="2"/>
  <c r="R2754" i="2"/>
  <c r="R2752" i="2"/>
  <c r="R2750" i="2"/>
  <c r="R2748" i="2"/>
  <c r="R2746" i="2"/>
  <c r="R2744" i="2"/>
  <c r="R2742" i="2"/>
  <c r="R2740" i="2"/>
  <c r="R2738" i="2"/>
  <c r="R2736" i="2"/>
  <c r="R2734" i="2"/>
  <c r="R2732" i="2"/>
  <c r="R2730" i="2"/>
  <c r="R2728" i="2"/>
  <c r="R2726" i="2"/>
  <c r="R2724" i="2"/>
  <c r="R2722" i="2"/>
  <c r="R2720" i="2"/>
  <c r="R2718" i="2"/>
  <c r="R2716" i="2"/>
  <c r="R2714" i="2"/>
  <c r="R2712" i="2"/>
  <c r="R2710" i="2"/>
  <c r="R2708" i="2"/>
  <c r="R2706" i="2"/>
  <c r="R2704" i="2"/>
  <c r="R2702" i="2"/>
  <c r="R2700" i="2"/>
  <c r="R2698" i="2"/>
  <c r="R2696" i="2"/>
  <c r="R2694" i="2"/>
  <c r="R2692" i="2"/>
  <c r="R2690" i="2"/>
  <c r="R2688" i="2"/>
  <c r="R2686" i="2"/>
  <c r="R2684" i="2"/>
  <c r="R2682" i="2"/>
  <c r="R2680" i="2"/>
  <c r="R2678" i="2"/>
  <c r="R2676" i="2"/>
  <c r="R2674" i="2"/>
  <c r="R2672" i="2"/>
  <c r="R2670" i="2"/>
  <c r="R2668" i="2"/>
  <c r="R2666" i="2"/>
  <c r="R2664" i="2"/>
  <c r="R2662" i="2"/>
  <c r="R2660" i="2"/>
  <c r="R2658" i="2"/>
  <c r="R2656" i="2"/>
  <c r="R2654" i="2"/>
  <c r="R2652" i="2"/>
  <c r="R2650" i="2"/>
  <c r="R2648" i="2"/>
  <c r="R2646" i="2"/>
  <c r="R2644" i="2"/>
  <c r="R2642" i="2"/>
  <c r="R2640" i="2"/>
  <c r="R2638" i="2"/>
  <c r="R2636" i="2"/>
  <c r="R2634" i="2"/>
  <c r="R2632" i="2"/>
  <c r="R2630" i="2"/>
  <c r="R2628" i="2"/>
  <c r="R2626" i="2"/>
  <c r="R2624" i="2"/>
  <c r="R2622" i="2"/>
  <c r="R2620" i="2"/>
  <c r="R2618" i="2"/>
  <c r="R2616" i="2"/>
  <c r="R2614" i="2"/>
  <c r="R2612" i="2"/>
  <c r="R2610" i="2"/>
  <c r="R2608" i="2"/>
  <c r="R2606" i="2"/>
  <c r="R2604" i="2"/>
  <c r="R2602" i="2"/>
  <c r="R2600" i="2"/>
  <c r="R2598" i="2"/>
  <c r="R2596" i="2"/>
  <c r="R2594" i="2"/>
  <c r="R2592" i="2"/>
  <c r="R2590" i="2"/>
  <c r="R2588" i="2"/>
  <c r="R2586" i="2"/>
  <c r="R2584" i="2"/>
  <c r="R2582" i="2"/>
  <c r="R2580" i="2"/>
  <c r="R2578" i="2"/>
  <c r="R2576" i="2"/>
  <c r="R2574" i="2"/>
  <c r="R2572" i="2"/>
  <c r="R2570" i="2"/>
  <c r="R2568" i="2"/>
  <c r="R2566" i="2"/>
  <c r="R2564" i="2"/>
  <c r="R2562" i="2"/>
  <c r="R2560" i="2"/>
  <c r="R2558" i="2"/>
  <c r="R2556" i="2"/>
  <c r="R2554" i="2"/>
  <c r="R2552" i="2"/>
  <c r="R2550" i="2"/>
  <c r="R2548" i="2"/>
  <c r="R2546" i="2"/>
  <c r="R2544" i="2"/>
  <c r="R2542" i="2"/>
  <c r="R2540" i="2"/>
  <c r="R2538" i="2"/>
  <c r="R2536" i="2"/>
  <c r="R2534" i="2"/>
  <c r="R2532" i="2"/>
  <c r="R2530" i="2"/>
  <c r="R2528" i="2"/>
  <c r="R2526" i="2"/>
  <c r="R2524" i="2"/>
  <c r="R2522" i="2"/>
  <c r="R2520" i="2"/>
  <c r="R2518" i="2"/>
  <c r="R2516" i="2"/>
  <c r="R2514" i="2"/>
  <c r="R2512" i="2"/>
  <c r="R2510" i="2"/>
  <c r="R2508" i="2"/>
  <c r="R2506" i="2"/>
  <c r="R2504" i="2"/>
  <c r="R2502" i="2"/>
  <c r="R2500" i="2"/>
  <c r="R2498" i="2"/>
  <c r="R2496" i="2"/>
  <c r="R2494" i="2"/>
  <c r="R2492" i="2"/>
  <c r="R2490" i="2"/>
  <c r="R2488" i="2"/>
  <c r="R2486" i="2"/>
  <c r="R2484" i="2"/>
  <c r="R2482" i="2"/>
  <c r="R2480" i="2"/>
  <c r="R2478" i="2"/>
  <c r="R2476" i="2"/>
  <c r="R2474" i="2"/>
  <c r="R2472" i="2"/>
  <c r="R2470" i="2"/>
  <c r="R2468" i="2"/>
  <c r="R2466" i="2"/>
  <c r="R2464" i="2"/>
  <c r="R2462" i="2"/>
  <c r="R2460" i="2"/>
  <c r="R2458" i="2"/>
  <c r="R2456" i="2"/>
  <c r="R2454" i="2"/>
  <c r="R2452" i="2"/>
  <c r="R2450" i="2"/>
  <c r="R2448" i="2"/>
  <c r="R2446" i="2"/>
  <c r="R2444" i="2"/>
  <c r="R2442" i="2"/>
  <c r="R2440" i="2"/>
  <c r="R2438" i="2"/>
  <c r="R2436" i="2"/>
  <c r="R2434" i="2"/>
  <c r="R2432" i="2"/>
  <c r="R2430" i="2"/>
  <c r="R2428" i="2"/>
  <c r="R2426" i="2"/>
  <c r="R2424" i="2"/>
  <c r="R2422" i="2"/>
  <c r="R2420" i="2"/>
  <c r="R2418" i="2"/>
  <c r="R2416" i="2"/>
  <c r="R2414" i="2"/>
  <c r="R2412" i="2"/>
  <c r="R2410" i="2"/>
  <c r="R2408" i="2"/>
  <c r="R2406" i="2"/>
  <c r="R2404" i="2"/>
  <c r="R2402" i="2"/>
  <c r="R2400" i="2"/>
  <c r="R2398" i="2"/>
  <c r="R2396" i="2"/>
  <c r="R2394" i="2"/>
  <c r="R2392" i="2"/>
  <c r="R2390" i="2"/>
  <c r="R2388" i="2"/>
  <c r="R2386" i="2"/>
  <c r="R2384" i="2"/>
  <c r="R2382" i="2"/>
  <c r="R2380" i="2"/>
  <c r="R2378" i="2"/>
  <c r="R2376" i="2"/>
  <c r="R2374" i="2"/>
  <c r="R2372" i="2"/>
  <c r="R2370" i="2"/>
  <c r="R2368" i="2"/>
  <c r="R2366" i="2"/>
  <c r="R2364" i="2"/>
  <c r="R2362" i="2"/>
  <c r="R2360" i="2"/>
  <c r="R2358" i="2"/>
  <c r="R2356" i="2"/>
  <c r="R2354" i="2"/>
  <c r="R2352" i="2"/>
  <c r="R2350" i="2"/>
  <c r="R2348" i="2"/>
  <c r="R2346" i="2"/>
  <c r="R2344" i="2"/>
  <c r="R2342" i="2"/>
  <c r="R2340" i="2"/>
  <c r="R2338" i="2"/>
  <c r="R2336" i="2"/>
  <c r="R2334" i="2"/>
  <c r="R2332" i="2"/>
  <c r="R2330" i="2"/>
  <c r="R2328" i="2"/>
  <c r="R2326" i="2"/>
  <c r="R2324" i="2"/>
  <c r="R2322" i="2"/>
  <c r="R2320" i="2"/>
  <c r="R2318" i="2"/>
  <c r="R2316" i="2"/>
  <c r="R2314" i="2"/>
  <c r="R2312" i="2"/>
  <c r="R2310" i="2"/>
  <c r="R2308" i="2"/>
  <c r="R2306" i="2"/>
  <c r="R2304" i="2"/>
  <c r="R2302" i="2"/>
  <c r="R2300" i="2"/>
  <c r="R2298" i="2"/>
  <c r="R2296" i="2"/>
  <c r="R2294" i="2"/>
  <c r="R2292" i="2"/>
  <c r="R2290" i="2"/>
  <c r="R2288" i="2"/>
  <c r="R2286" i="2"/>
  <c r="R2284" i="2"/>
  <c r="R2282" i="2"/>
  <c r="R2280" i="2"/>
  <c r="R2278" i="2"/>
  <c r="R2276" i="2"/>
  <c r="R2274" i="2"/>
  <c r="R2272" i="2"/>
  <c r="R2270" i="2"/>
  <c r="R2268" i="2"/>
  <c r="R2266" i="2"/>
  <c r="R2264" i="2"/>
  <c r="R2262" i="2"/>
  <c r="R2260" i="2"/>
  <c r="R2258" i="2"/>
  <c r="R2256" i="2"/>
  <c r="R2254" i="2"/>
  <c r="R2252" i="2"/>
  <c r="R2250" i="2"/>
  <c r="R2248" i="2"/>
  <c r="R2246" i="2"/>
  <c r="R2244" i="2"/>
  <c r="R2242" i="2"/>
  <c r="R2240" i="2"/>
  <c r="R2238" i="2"/>
  <c r="R2236" i="2"/>
  <c r="R2234" i="2"/>
  <c r="R2232" i="2"/>
  <c r="R2230" i="2"/>
  <c r="R2228" i="2"/>
  <c r="R2226" i="2"/>
  <c r="R2224" i="2"/>
  <c r="R2222" i="2"/>
  <c r="R2220" i="2"/>
  <c r="R2218" i="2"/>
  <c r="R2216" i="2"/>
  <c r="R2214" i="2"/>
  <c r="R2212" i="2"/>
  <c r="R2210" i="2"/>
  <c r="R2208" i="2"/>
  <c r="R2206" i="2"/>
  <c r="R2204" i="2"/>
  <c r="R2202" i="2"/>
  <c r="R2200" i="2"/>
  <c r="R2198" i="2"/>
  <c r="R2196" i="2"/>
  <c r="R2194" i="2"/>
  <c r="R2192" i="2"/>
  <c r="R2190" i="2"/>
  <c r="R2188" i="2"/>
  <c r="R2186" i="2"/>
  <c r="R2184" i="2"/>
  <c r="R2182" i="2"/>
  <c r="R2180" i="2"/>
  <c r="R2178" i="2"/>
  <c r="R2176" i="2"/>
  <c r="R2174" i="2"/>
  <c r="R2172" i="2"/>
  <c r="R2170" i="2"/>
  <c r="R2168" i="2"/>
  <c r="R2166" i="2"/>
  <c r="R2164" i="2"/>
  <c r="R2162" i="2"/>
  <c r="R2160" i="2"/>
  <c r="R2158" i="2"/>
  <c r="R2156" i="2"/>
  <c r="R2154" i="2"/>
  <c r="R2152" i="2"/>
  <c r="R2150" i="2"/>
  <c r="R2148" i="2"/>
  <c r="R2146" i="2"/>
  <c r="R2144" i="2"/>
  <c r="R2142" i="2"/>
  <c r="R2140" i="2"/>
  <c r="R2138" i="2"/>
  <c r="R2136" i="2"/>
  <c r="R2134" i="2"/>
  <c r="R2132" i="2"/>
  <c r="R2130" i="2"/>
  <c r="R2128" i="2"/>
  <c r="R2126" i="2"/>
  <c r="R2124" i="2"/>
  <c r="R2122" i="2"/>
  <c r="R2120" i="2"/>
  <c r="R2118" i="2"/>
  <c r="R2116" i="2"/>
  <c r="R2114" i="2"/>
  <c r="R2112" i="2"/>
  <c r="R2110" i="2"/>
  <c r="R2108" i="2"/>
  <c r="R2106" i="2"/>
  <c r="R2104" i="2"/>
  <c r="R2102" i="2"/>
  <c r="R2100" i="2"/>
  <c r="R2098" i="2"/>
  <c r="R2096" i="2"/>
  <c r="R2094" i="2"/>
  <c r="R2092" i="2"/>
  <c r="R2090" i="2"/>
  <c r="R2088" i="2"/>
  <c r="R2086" i="2"/>
  <c r="R2084" i="2"/>
  <c r="R2082" i="2"/>
  <c r="R2080" i="2"/>
  <c r="R2078" i="2"/>
  <c r="R2076" i="2"/>
  <c r="R2074" i="2"/>
  <c r="R2072" i="2"/>
  <c r="R2070" i="2"/>
  <c r="R2068" i="2"/>
  <c r="R2066" i="2"/>
  <c r="R2064" i="2"/>
  <c r="R2062" i="2"/>
  <c r="R2060" i="2"/>
  <c r="R2058" i="2"/>
  <c r="R2056" i="2"/>
  <c r="R2054" i="2"/>
  <c r="R2052" i="2"/>
  <c r="R2050" i="2"/>
  <c r="R2048" i="2"/>
  <c r="R2046" i="2"/>
  <c r="R2044" i="2"/>
  <c r="R2042" i="2"/>
  <c r="R2040" i="2"/>
  <c r="R2038" i="2"/>
  <c r="R2036" i="2"/>
  <c r="R2034" i="2"/>
  <c r="R2032" i="2"/>
  <c r="R2030" i="2"/>
  <c r="R2028" i="2"/>
  <c r="R2026" i="2"/>
  <c r="R2024" i="2"/>
  <c r="R2022" i="2"/>
  <c r="R2020" i="2"/>
  <c r="R2018" i="2"/>
  <c r="R2016" i="2"/>
  <c r="R2014" i="2"/>
  <c r="R2012" i="2"/>
  <c r="R2010" i="2"/>
  <c r="R2008" i="2"/>
  <c r="R2006" i="2"/>
  <c r="R2004" i="2"/>
  <c r="R2002" i="2"/>
  <c r="R2000" i="2"/>
  <c r="R1998" i="2"/>
  <c r="R1996" i="2"/>
  <c r="R1994" i="2"/>
  <c r="R1992" i="2"/>
  <c r="R1990" i="2"/>
  <c r="R1988" i="2"/>
  <c r="R1986" i="2"/>
  <c r="R1984" i="2"/>
  <c r="R1982" i="2"/>
  <c r="R1980" i="2"/>
  <c r="R1978" i="2"/>
  <c r="R1976" i="2"/>
  <c r="R1974" i="2"/>
  <c r="R1972" i="2"/>
  <c r="R1970" i="2"/>
  <c r="R1968" i="2"/>
  <c r="R1966" i="2"/>
  <c r="R1964" i="2"/>
  <c r="R1962" i="2"/>
  <c r="R1960" i="2"/>
  <c r="R1958" i="2"/>
  <c r="R1956" i="2"/>
  <c r="R1954" i="2"/>
  <c r="R1952" i="2"/>
  <c r="R1950" i="2"/>
  <c r="R1948" i="2"/>
  <c r="R1946" i="2"/>
  <c r="R1944" i="2"/>
  <c r="R1942" i="2"/>
  <c r="R1940" i="2"/>
  <c r="R1938" i="2"/>
  <c r="R1936" i="2"/>
  <c r="R1934" i="2"/>
  <c r="R1932" i="2"/>
  <c r="R1930" i="2"/>
  <c r="R1928" i="2"/>
  <c r="R1926" i="2"/>
  <c r="R1924" i="2"/>
  <c r="R1922" i="2"/>
  <c r="R1920" i="2"/>
  <c r="R1918" i="2"/>
  <c r="R1916" i="2"/>
  <c r="R1914" i="2"/>
  <c r="R1912" i="2"/>
  <c r="R1910" i="2"/>
  <c r="R1908" i="2"/>
  <c r="R1906" i="2"/>
  <c r="R1904" i="2"/>
  <c r="R1902" i="2"/>
  <c r="R1900" i="2"/>
  <c r="R1898" i="2"/>
  <c r="R1896" i="2"/>
  <c r="R1894" i="2"/>
  <c r="R1892" i="2"/>
  <c r="R1890" i="2"/>
  <c r="R1888" i="2"/>
  <c r="R1886" i="2"/>
  <c r="R1884" i="2"/>
  <c r="R1882" i="2"/>
  <c r="R1880" i="2"/>
  <c r="R1878" i="2"/>
  <c r="R1876" i="2"/>
  <c r="R1874" i="2"/>
  <c r="R1872" i="2"/>
  <c r="R1870" i="2"/>
  <c r="R1868" i="2"/>
  <c r="R1866" i="2"/>
  <c r="R1864" i="2"/>
  <c r="R1862" i="2"/>
  <c r="R1860" i="2"/>
  <c r="R1858" i="2"/>
  <c r="R1856" i="2"/>
  <c r="R1854" i="2"/>
  <c r="R1852" i="2"/>
  <c r="R1850" i="2"/>
  <c r="R1848" i="2"/>
  <c r="R1846" i="2"/>
  <c r="R1844" i="2"/>
  <c r="R1842" i="2"/>
  <c r="R1840" i="2"/>
  <c r="R1838" i="2"/>
  <c r="R1836" i="2"/>
  <c r="R1834" i="2"/>
  <c r="R1832" i="2"/>
  <c r="R1830" i="2"/>
  <c r="R1828" i="2"/>
  <c r="R1826" i="2"/>
  <c r="R1824" i="2"/>
  <c r="R1822" i="2"/>
  <c r="R1820" i="2"/>
  <c r="R1818" i="2"/>
  <c r="R1816" i="2"/>
  <c r="R1814" i="2"/>
  <c r="R1812" i="2"/>
  <c r="R1810" i="2"/>
  <c r="R1808" i="2"/>
  <c r="R1806" i="2"/>
  <c r="R1804" i="2"/>
  <c r="R1802" i="2"/>
  <c r="R1800" i="2"/>
  <c r="R1798" i="2"/>
  <c r="R1796" i="2"/>
  <c r="R1794" i="2"/>
  <c r="R1792" i="2"/>
  <c r="R1790" i="2"/>
  <c r="R1788" i="2"/>
  <c r="R1786" i="2"/>
  <c r="R1784" i="2"/>
  <c r="R1782" i="2"/>
  <c r="R1780" i="2"/>
  <c r="R1778" i="2"/>
  <c r="R1776" i="2"/>
  <c r="R1774" i="2"/>
  <c r="R1772" i="2"/>
  <c r="R1770" i="2"/>
  <c r="R1768" i="2"/>
  <c r="R1766" i="2"/>
  <c r="R1764" i="2"/>
  <c r="R1762" i="2"/>
  <c r="R1760" i="2"/>
  <c r="R1758" i="2"/>
  <c r="R1756" i="2"/>
  <c r="R1754" i="2"/>
  <c r="R1752" i="2"/>
  <c r="R1750" i="2"/>
  <c r="R1748" i="2"/>
  <c r="R1746" i="2"/>
  <c r="R1744" i="2"/>
  <c r="R1742" i="2"/>
  <c r="R1740" i="2"/>
  <c r="R1738" i="2"/>
  <c r="R1736" i="2"/>
  <c r="R1734" i="2"/>
  <c r="R1732" i="2"/>
  <c r="R1730" i="2"/>
  <c r="R1728" i="2"/>
  <c r="R1726" i="2"/>
  <c r="R1724" i="2"/>
  <c r="R1722" i="2"/>
  <c r="R1720" i="2"/>
  <c r="R1718" i="2"/>
  <c r="R1716" i="2"/>
  <c r="R1714" i="2"/>
  <c r="R1712" i="2"/>
  <c r="R1710" i="2"/>
  <c r="R1708" i="2"/>
  <c r="R1706" i="2"/>
  <c r="R1704" i="2"/>
  <c r="R1702" i="2"/>
  <c r="R1700" i="2"/>
  <c r="R1698" i="2"/>
  <c r="R1696" i="2"/>
  <c r="R1694" i="2"/>
  <c r="R1692" i="2"/>
  <c r="R1690" i="2"/>
  <c r="R1688" i="2"/>
  <c r="R1686" i="2"/>
  <c r="R1684" i="2"/>
  <c r="R1682" i="2"/>
  <c r="R1680" i="2"/>
  <c r="R1678" i="2"/>
  <c r="R1676" i="2"/>
  <c r="R1674" i="2"/>
  <c r="R1672" i="2"/>
  <c r="R1670" i="2"/>
  <c r="R1668" i="2"/>
  <c r="R1666" i="2"/>
  <c r="R1664" i="2"/>
  <c r="R1662" i="2"/>
  <c r="R1660" i="2"/>
  <c r="R1658" i="2"/>
  <c r="R1656" i="2"/>
  <c r="R1654" i="2"/>
  <c r="R1652" i="2"/>
  <c r="R1650" i="2"/>
  <c r="R1648" i="2"/>
  <c r="R1646" i="2"/>
  <c r="R1644" i="2"/>
  <c r="R1642" i="2"/>
  <c r="R1640" i="2"/>
  <c r="R1638" i="2"/>
  <c r="R1636" i="2"/>
  <c r="R1634" i="2"/>
  <c r="R1632" i="2"/>
  <c r="R1630" i="2"/>
  <c r="R1628" i="2"/>
  <c r="R1626" i="2"/>
  <c r="R1624" i="2"/>
  <c r="R1622" i="2"/>
  <c r="R1620" i="2"/>
  <c r="R1618" i="2"/>
  <c r="R1616" i="2"/>
  <c r="R1614" i="2"/>
  <c r="R1612" i="2"/>
  <c r="R1610" i="2"/>
  <c r="R1608" i="2"/>
  <c r="R1606" i="2"/>
  <c r="R1604" i="2"/>
  <c r="R1602" i="2"/>
  <c r="R1600" i="2"/>
  <c r="R1598" i="2"/>
  <c r="R1596" i="2"/>
  <c r="R1594" i="2"/>
  <c r="R1592" i="2"/>
  <c r="R1590" i="2"/>
  <c r="R1588" i="2"/>
  <c r="R1586" i="2"/>
  <c r="R1584" i="2"/>
  <c r="R1582" i="2"/>
  <c r="R1580" i="2"/>
  <c r="R1578" i="2"/>
  <c r="R1576" i="2"/>
  <c r="R1574" i="2"/>
  <c r="R1572" i="2"/>
  <c r="R1570" i="2"/>
  <c r="R1568" i="2"/>
  <c r="R1566" i="2"/>
  <c r="R1564" i="2"/>
  <c r="R1562" i="2"/>
  <c r="R1560" i="2"/>
  <c r="R1558" i="2"/>
  <c r="R1556" i="2"/>
  <c r="R1554" i="2"/>
  <c r="R1552" i="2"/>
  <c r="R1550" i="2"/>
  <c r="R1548" i="2"/>
  <c r="R1546" i="2"/>
  <c r="R1544" i="2"/>
  <c r="R1542" i="2"/>
  <c r="R1540" i="2"/>
  <c r="R1538" i="2"/>
  <c r="R1536" i="2"/>
  <c r="R1534" i="2"/>
  <c r="R1532" i="2"/>
  <c r="R1530" i="2"/>
  <c r="R1528" i="2"/>
  <c r="R1526" i="2"/>
  <c r="R1524" i="2"/>
  <c r="R1522" i="2"/>
  <c r="R1520" i="2"/>
  <c r="R1518" i="2"/>
  <c r="R1516" i="2"/>
  <c r="R1514" i="2"/>
  <c r="R1512" i="2"/>
  <c r="R1510" i="2"/>
  <c r="R1508" i="2"/>
  <c r="R1506" i="2"/>
  <c r="R1504" i="2"/>
  <c r="R1502" i="2"/>
  <c r="R1500" i="2"/>
  <c r="R1498" i="2"/>
  <c r="R1496" i="2"/>
  <c r="R1494" i="2"/>
  <c r="R1492" i="2"/>
  <c r="R1490" i="2"/>
  <c r="R1488" i="2"/>
  <c r="R1486" i="2"/>
  <c r="R1484" i="2"/>
  <c r="R1482" i="2"/>
  <c r="R1480" i="2"/>
  <c r="R1478" i="2"/>
  <c r="R1476" i="2"/>
  <c r="R1474" i="2"/>
  <c r="R1472" i="2"/>
  <c r="R1470" i="2"/>
  <c r="R1468" i="2"/>
  <c r="R1466" i="2"/>
  <c r="R1464" i="2"/>
  <c r="R1462" i="2"/>
  <c r="R1460" i="2"/>
  <c r="R1458" i="2"/>
  <c r="R1456" i="2"/>
  <c r="R1454" i="2"/>
  <c r="R1452" i="2"/>
  <c r="R1450" i="2"/>
  <c r="R1448" i="2"/>
  <c r="R1446" i="2"/>
  <c r="R1444" i="2"/>
  <c r="R1442" i="2"/>
  <c r="R1440" i="2"/>
  <c r="R1438" i="2"/>
  <c r="R1436" i="2"/>
  <c r="R1434" i="2"/>
  <c r="R1432" i="2"/>
  <c r="R1430" i="2"/>
  <c r="R1428" i="2"/>
  <c r="R1426" i="2"/>
  <c r="R1424" i="2"/>
  <c r="R1422" i="2"/>
  <c r="R1420" i="2"/>
  <c r="R1418" i="2"/>
  <c r="R1416" i="2"/>
  <c r="R1414" i="2"/>
  <c r="R1412" i="2"/>
  <c r="R1410" i="2"/>
  <c r="R1408" i="2"/>
  <c r="R1406" i="2"/>
  <c r="R1404" i="2"/>
  <c r="R1402" i="2"/>
  <c r="R1400" i="2"/>
  <c r="R1398" i="2"/>
  <c r="R1396" i="2"/>
  <c r="R1394" i="2"/>
  <c r="R1392" i="2"/>
  <c r="R1390" i="2"/>
  <c r="R1388" i="2"/>
  <c r="R1386" i="2"/>
  <c r="R1384" i="2"/>
  <c r="R1382" i="2"/>
  <c r="R1380" i="2"/>
  <c r="R1378" i="2"/>
  <c r="R1376" i="2"/>
  <c r="R1374" i="2"/>
  <c r="R1372" i="2"/>
  <c r="R1370" i="2"/>
  <c r="R1368" i="2"/>
  <c r="R1366" i="2"/>
  <c r="R1364" i="2"/>
  <c r="R1362" i="2"/>
  <c r="R1360" i="2"/>
  <c r="R1358" i="2"/>
  <c r="R1356" i="2"/>
  <c r="R1354" i="2"/>
  <c r="R1352" i="2"/>
  <c r="R1350" i="2"/>
  <c r="R1348" i="2"/>
  <c r="R1346" i="2"/>
  <c r="R1344" i="2"/>
  <c r="R1342" i="2"/>
  <c r="R1340" i="2"/>
  <c r="R1338" i="2"/>
  <c r="R1336" i="2"/>
  <c r="R1334" i="2"/>
  <c r="R1332" i="2"/>
  <c r="R1330" i="2"/>
  <c r="R1328" i="2"/>
  <c r="R1326" i="2"/>
  <c r="R1324" i="2"/>
  <c r="R1322" i="2"/>
  <c r="R1320" i="2"/>
  <c r="R1318" i="2"/>
  <c r="R1316" i="2"/>
  <c r="R1314" i="2"/>
  <c r="R1312" i="2"/>
  <c r="R1310" i="2"/>
  <c r="R1308" i="2"/>
  <c r="R1306" i="2"/>
  <c r="R1304" i="2"/>
  <c r="R1302" i="2"/>
  <c r="R1300" i="2"/>
  <c r="R1298" i="2"/>
  <c r="R1296" i="2"/>
  <c r="R1294" i="2"/>
  <c r="R1292" i="2"/>
  <c r="R1290" i="2"/>
  <c r="R1288" i="2"/>
  <c r="R1286" i="2"/>
  <c r="R1284" i="2"/>
  <c r="R1282" i="2"/>
  <c r="R1280" i="2"/>
  <c r="R1278" i="2"/>
  <c r="R1276" i="2"/>
  <c r="R1274" i="2"/>
  <c r="R1272" i="2"/>
  <c r="R1270" i="2"/>
  <c r="R1268" i="2"/>
  <c r="R1266" i="2"/>
  <c r="R1264" i="2"/>
  <c r="R1262" i="2"/>
  <c r="R1260" i="2"/>
  <c r="R1258" i="2"/>
  <c r="R1256" i="2"/>
  <c r="R1254" i="2"/>
  <c r="R1252" i="2"/>
  <c r="R1250" i="2"/>
  <c r="R1248" i="2"/>
  <c r="R1246" i="2"/>
  <c r="R1244" i="2"/>
  <c r="R1242" i="2"/>
  <c r="R1240" i="2"/>
  <c r="R1238" i="2"/>
  <c r="R1236" i="2"/>
  <c r="R1234" i="2"/>
  <c r="R1232" i="2"/>
  <c r="R1230" i="2"/>
  <c r="R1228" i="2"/>
  <c r="R1226" i="2"/>
  <c r="R1224" i="2"/>
  <c r="R1222" i="2"/>
  <c r="R1220" i="2"/>
  <c r="R1218" i="2"/>
  <c r="R1216" i="2"/>
  <c r="R1214" i="2"/>
  <c r="R1212" i="2"/>
  <c r="R1210" i="2"/>
  <c r="R1208" i="2"/>
  <c r="R1206" i="2"/>
  <c r="R1204" i="2"/>
  <c r="R1202" i="2"/>
  <c r="R1200" i="2"/>
  <c r="R1198" i="2"/>
  <c r="R1196" i="2"/>
  <c r="R1194" i="2"/>
  <c r="R1192" i="2"/>
  <c r="R1190" i="2"/>
  <c r="R1188" i="2"/>
  <c r="R1186" i="2"/>
  <c r="R1184" i="2"/>
  <c r="R1182" i="2"/>
  <c r="R1180" i="2"/>
  <c r="R1178" i="2"/>
  <c r="R1176" i="2"/>
  <c r="R1174" i="2"/>
  <c r="R1172" i="2"/>
  <c r="R1170" i="2"/>
  <c r="R1168" i="2"/>
  <c r="R1166" i="2"/>
  <c r="R1164" i="2"/>
  <c r="R1162" i="2"/>
  <c r="R1160" i="2"/>
  <c r="R1158" i="2"/>
  <c r="R1156" i="2"/>
  <c r="R1154" i="2"/>
  <c r="R1152" i="2"/>
  <c r="R1150" i="2"/>
  <c r="R1148" i="2"/>
  <c r="R1146" i="2"/>
  <c r="R1144" i="2"/>
  <c r="R1142" i="2"/>
  <c r="R1140" i="2"/>
  <c r="R1138" i="2"/>
  <c r="R1136" i="2"/>
  <c r="R1134" i="2"/>
  <c r="R1132" i="2"/>
  <c r="R1130" i="2"/>
  <c r="R1128" i="2"/>
  <c r="R1126" i="2"/>
  <c r="R1124" i="2"/>
  <c r="R1122" i="2"/>
  <c r="R1120" i="2"/>
  <c r="R1118" i="2"/>
  <c r="R1116" i="2"/>
  <c r="R1114" i="2"/>
  <c r="R1112" i="2"/>
  <c r="R1110" i="2"/>
  <c r="R1108" i="2"/>
  <c r="R1106" i="2"/>
  <c r="R1104" i="2"/>
  <c r="R1102" i="2"/>
  <c r="R1100" i="2"/>
  <c r="R1098" i="2"/>
  <c r="R1096" i="2"/>
  <c r="R1094" i="2"/>
  <c r="R1092" i="2"/>
  <c r="R1090" i="2"/>
  <c r="R1088" i="2"/>
  <c r="R1086" i="2"/>
  <c r="R1084" i="2"/>
  <c r="R1082" i="2"/>
  <c r="R1080" i="2"/>
  <c r="R1078" i="2"/>
  <c r="R1076" i="2"/>
  <c r="R1074" i="2"/>
  <c r="R1072" i="2"/>
  <c r="R1070" i="2"/>
  <c r="R1068" i="2"/>
  <c r="R1066" i="2"/>
  <c r="R1064" i="2"/>
  <c r="R1062" i="2"/>
  <c r="R1060" i="2"/>
  <c r="R1058" i="2"/>
  <c r="R1056" i="2"/>
  <c r="R1054" i="2"/>
  <c r="R1052" i="2"/>
  <c r="R1050" i="2"/>
  <c r="R1048" i="2"/>
  <c r="R1046" i="2"/>
  <c r="R1044" i="2"/>
  <c r="R1042" i="2"/>
  <c r="R1040" i="2"/>
  <c r="R1038" i="2"/>
  <c r="R1036" i="2"/>
  <c r="R1034" i="2"/>
  <c r="R1032" i="2"/>
  <c r="R1030" i="2"/>
  <c r="R1028" i="2"/>
  <c r="R1026" i="2"/>
  <c r="R1024" i="2"/>
  <c r="R1022" i="2"/>
  <c r="R1020" i="2"/>
  <c r="R1018" i="2"/>
  <c r="R1016" i="2"/>
  <c r="R1014" i="2"/>
  <c r="R1012" i="2"/>
  <c r="R1010" i="2"/>
  <c r="R1008" i="2"/>
  <c r="R1006" i="2"/>
  <c r="R1004" i="2"/>
  <c r="R1002" i="2"/>
  <c r="R1000" i="2"/>
  <c r="R998" i="2"/>
  <c r="R996" i="2"/>
  <c r="R994" i="2"/>
  <c r="R992" i="2"/>
  <c r="R990" i="2"/>
  <c r="R988" i="2"/>
  <c r="R986" i="2"/>
  <c r="R984" i="2"/>
  <c r="R982" i="2"/>
  <c r="R980" i="2"/>
  <c r="R978" i="2"/>
  <c r="R976" i="2"/>
  <c r="R974" i="2"/>
  <c r="R972" i="2"/>
  <c r="R970" i="2"/>
  <c r="R968" i="2"/>
  <c r="R966" i="2"/>
  <c r="R964" i="2"/>
  <c r="R962" i="2"/>
  <c r="R960" i="2"/>
  <c r="R958" i="2"/>
  <c r="R956" i="2"/>
  <c r="R954" i="2"/>
  <c r="R952" i="2"/>
  <c r="R950" i="2"/>
  <c r="R948" i="2"/>
  <c r="R946" i="2"/>
  <c r="R944" i="2"/>
  <c r="R942" i="2"/>
  <c r="R940" i="2"/>
  <c r="R938" i="2"/>
  <c r="R936" i="2"/>
  <c r="R934" i="2"/>
  <c r="R932" i="2"/>
  <c r="R930" i="2"/>
  <c r="R928" i="2"/>
  <c r="R926" i="2"/>
  <c r="R924" i="2"/>
  <c r="R922" i="2"/>
  <c r="R920" i="2"/>
  <c r="R918" i="2"/>
  <c r="R916" i="2"/>
  <c r="R914" i="2"/>
  <c r="R912" i="2"/>
  <c r="R910" i="2"/>
  <c r="R908" i="2"/>
  <c r="R906" i="2"/>
  <c r="R904" i="2"/>
  <c r="R902" i="2"/>
  <c r="R900" i="2"/>
  <c r="R898" i="2"/>
  <c r="R896" i="2"/>
  <c r="R894" i="2"/>
  <c r="R892" i="2"/>
  <c r="R890" i="2"/>
  <c r="R888" i="2"/>
  <c r="R886" i="2"/>
  <c r="R884" i="2"/>
  <c r="R882" i="2"/>
  <c r="R880" i="2"/>
  <c r="R878" i="2"/>
  <c r="R876" i="2"/>
  <c r="R874" i="2"/>
  <c r="R872" i="2"/>
  <c r="R870" i="2"/>
  <c r="R868" i="2"/>
  <c r="R866" i="2"/>
  <c r="R864" i="2"/>
  <c r="R862" i="2"/>
  <c r="R860" i="2"/>
  <c r="R858" i="2"/>
  <c r="R856" i="2"/>
  <c r="R854" i="2"/>
  <c r="R852" i="2"/>
  <c r="R850" i="2"/>
  <c r="R848" i="2"/>
  <c r="R846" i="2"/>
  <c r="R844" i="2"/>
  <c r="R842" i="2"/>
  <c r="R840" i="2"/>
  <c r="R838" i="2"/>
  <c r="R836" i="2"/>
  <c r="R834" i="2"/>
  <c r="R832" i="2"/>
  <c r="R830" i="2"/>
  <c r="R828" i="2"/>
  <c r="R826" i="2"/>
  <c r="R824" i="2"/>
  <c r="R822" i="2"/>
  <c r="R820" i="2"/>
  <c r="R818" i="2"/>
  <c r="R816" i="2"/>
  <c r="R814" i="2"/>
  <c r="R812" i="2"/>
  <c r="R810" i="2"/>
  <c r="R808" i="2"/>
  <c r="R806" i="2"/>
  <c r="R804" i="2"/>
  <c r="R802" i="2"/>
  <c r="R800" i="2"/>
  <c r="R798" i="2"/>
  <c r="R796" i="2"/>
  <c r="R794" i="2"/>
  <c r="R792" i="2"/>
  <c r="R790" i="2"/>
  <c r="R788" i="2"/>
  <c r="R786" i="2"/>
  <c r="R784" i="2"/>
  <c r="R782" i="2"/>
  <c r="R780" i="2"/>
  <c r="R778" i="2"/>
  <c r="R776" i="2"/>
  <c r="R774" i="2"/>
  <c r="R772" i="2"/>
  <c r="R770" i="2"/>
  <c r="R768" i="2"/>
  <c r="R766" i="2"/>
  <c r="R764" i="2"/>
  <c r="R762" i="2"/>
  <c r="R760" i="2"/>
  <c r="R758" i="2"/>
  <c r="R756" i="2"/>
  <c r="R754" i="2"/>
  <c r="R752" i="2"/>
  <c r="R750" i="2"/>
  <c r="R748" i="2"/>
  <c r="R746" i="2"/>
  <c r="R744" i="2"/>
  <c r="R742" i="2"/>
  <c r="R740" i="2"/>
  <c r="R738" i="2"/>
  <c r="R736" i="2"/>
  <c r="R734" i="2"/>
  <c r="R732" i="2"/>
  <c r="R730" i="2"/>
  <c r="R728" i="2"/>
  <c r="R726" i="2"/>
  <c r="R724" i="2"/>
  <c r="R722" i="2"/>
  <c r="R720" i="2"/>
  <c r="R718" i="2"/>
  <c r="R716" i="2"/>
  <c r="R714" i="2"/>
  <c r="R712" i="2"/>
  <c r="R710" i="2"/>
  <c r="R708" i="2"/>
  <c r="R706" i="2"/>
  <c r="R704" i="2"/>
  <c r="R702" i="2"/>
  <c r="R700" i="2"/>
  <c r="R698" i="2"/>
  <c r="R696" i="2"/>
  <c r="R694" i="2"/>
  <c r="R692" i="2"/>
  <c r="R690" i="2"/>
  <c r="R688" i="2"/>
  <c r="R686" i="2"/>
  <c r="R684" i="2"/>
  <c r="R682" i="2"/>
  <c r="R680" i="2"/>
  <c r="R678" i="2"/>
  <c r="R676" i="2"/>
  <c r="R674" i="2"/>
  <c r="R672" i="2"/>
  <c r="R670" i="2"/>
  <c r="R668" i="2"/>
  <c r="R666" i="2"/>
  <c r="R664" i="2"/>
  <c r="R662" i="2"/>
  <c r="R660" i="2"/>
  <c r="R658" i="2"/>
  <c r="R656" i="2"/>
  <c r="R654" i="2"/>
  <c r="R652" i="2"/>
  <c r="R650" i="2"/>
  <c r="R648" i="2"/>
  <c r="R646" i="2"/>
  <c r="R644" i="2"/>
  <c r="R642" i="2"/>
  <c r="R640" i="2"/>
  <c r="R638" i="2"/>
  <c r="R636" i="2"/>
  <c r="R634" i="2"/>
  <c r="R632" i="2"/>
  <c r="R630" i="2"/>
  <c r="R628" i="2"/>
  <c r="R626" i="2"/>
  <c r="R624" i="2"/>
  <c r="R622" i="2"/>
  <c r="R620" i="2"/>
  <c r="R618" i="2"/>
  <c r="R616" i="2"/>
  <c r="R614" i="2"/>
  <c r="R612" i="2"/>
  <c r="R610" i="2"/>
  <c r="R608" i="2"/>
  <c r="R606" i="2"/>
  <c r="R604" i="2"/>
  <c r="R602" i="2"/>
  <c r="R600" i="2"/>
  <c r="R598" i="2"/>
  <c r="R596" i="2"/>
  <c r="R594" i="2"/>
  <c r="R592" i="2"/>
  <c r="R590" i="2"/>
  <c r="R588" i="2"/>
  <c r="R586" i="2"/>
  <c r="R584" i="2"/>
  <c r="R582" i="2"/>
  <c r="R580" i="2"/>
  <c r="R578" i="2"/>
  <c r="R576" i="2"/>
  <c r="R574" i="2"/>
  <c r="R572" i="2"/>
  <c r="R570" i="2"/>
  <c r="R568" i="2"/>
  <c r="R566" i="2"/>
  <c r="R564" i="2"/>
  <c r="R562" i="2"/>
  <c r="R560" i="2"/>
  <c r="R558" i="2"/>
  <c r="R556" i="2"/>
  <c r="R554" i="2"/>
  <c r="R552" i="2"/>
  <c r="R550" i="2"/>
  <c r="R548" i="2"/>
  <c r="R546" i="2"/>
  <c r="R544" i="2"/>
  <c r="R542" i="2"/>
  <c r="R540" i="2"/>
  <c r="R538" i="2"/>
  <c r="R536" i="2"/>
  <c r="R534" i="2"/>
  <c r="R532" i="2"/>
  <c r="R530" i="2"/>
  <c r="R528" i="2"/>
  <c r="R526" i="2"/>
  <c r="R524" i="2"/>
  <c r="R522" i="2"/>
  <c r="R520" i="2"/>
  <c r="R518" i="2"/>
  <c r="R516" i="2"/>
  <c r="R514" i="2"/>
  <c r="R512" i="2"/>
  <c r="R510" i="2"/>
  <c r="R508" i="2"/>
  <c r="R506" i="2"/>
  <c r="R504" i="2"/>
  <c r="R502" i="2"/>
  <c r="R500" i="2"/>
  <c r="R498" i="2"/>
  <c r="R496" i="2"/>
  <c r="R494" i="2"/>
  <c r="R492" i="2"/>
  <c r="R490" i="2"/>
  <c r="R488" i="2"/>
  <c r="R486" i="2"/>
  <c r="R484" i="2"/>
  <c r="R482" i="2"/>
  <c r="R480" i="2"/>
  <c r="R478" i="2"/>
  <c r="R476" i="2"/>
  <c r="R474" i="2"/>
  <c r="R472" i="2"/>
  <c r="R470" i="2"/>
  <c r="R468" i="2"/>
  <c r="R466" i="2"/>
  <c r="R464" i="2"/>
  <c r="R462" i="2"/>
  <c r="R460" i="2"/>
  <c r="R458" i="2"/>
  <c r="R456" i="2"/>
  <c r="R454" i="2"/>
  <c r="R452" i="2"/>
  <c r="R450" i="2"/>
  <c r="R448" i="2"/>
  <c r="R446" i="2"/>
  <c r="R444" i="2"/>
  <c r="R442" i="2"/>
  <c r="R440" i="2"/>
  <c r="R438" i="2"/>
  <c r="R436" i="2"/>
  <c r="R434" i="2"/>
  <c r="R432" i="2"/>
  <c r="R430" i="2"/>
  <c r="R428" i="2"/>
  <c r="R426" i="2"/>
  <c r="R424" i="2"/>
  <c r="R422" i="2"/>
  <c r="R420" i="2"/>
  <c r="R418" i="2"/>
  <c r="R416" i="2"/>
  <c r="R414" i="2"/>
  <c r="R412" i="2"/>
  <c r="R410" i="2"/>
  <c r="R408" i="2"/>
  <c r="R406" i="2"/>
  <c r="R404" i="2"/>
  <c r="R402" i="2"/>
  <c r="R400" i="2"/>
  <c r="R398" i="2"/>
  <c r="R396" i="2"/>
  <c r="R394" i="2"/>
  <c r="R392" i="2"/>
  <c r="R390" i="2"/>
  <c r="R388" i="2"/>
  <c r="R386" i="2"/>
  <c r="R384" i="2"/>
  <c r="R382" i="2"/>
  <c r="R380" i="2"/>
  <c r="R378" i="2"/>
  <c r="R376" i="2"/>
  <c r="R374" i="2"/>
  <c r="R372" i="2"/>
  <c r="R370" i="2"/>
  <c r="R368" i="2"/>
  <c r="R366" i="2"/>
  <c r="R364" i="2"/>
  <c r="R362" i="2"/>
  <c r="R360" i="2"/>
  <c r="R358" i="2"/>
  <c r="R356" i="2"/>
  <c r="R354" i="2"/>
  <c r="R352" i="2"/>
  <c r="R350" i="2"/>
  <c r="R348" i="2"/>
  <c r="R346" i="2"/>
  <c r="R344" i="2"/>
  <c r="R342" i="2"/>
  <c r="R340" i="2"/>
  <c r="R338" i="2"/>
  <c r="R336" i="2"/>
  <c r="R334" i="2"/>
  <c r="R332" i="2"/>
  <c r="R330" i="2"/>
  <c r="R328" i="2"/>
  <c r="R326" i="2"/>
  <c r="R324" i="2"/>
  <c r="R322" i="2"/>
  <c r="R320" i="2"/>
  <c r="R318" i="2"/>
  <c r="R316" i="2"/>
  <c r="R314" i="2"/>
  <c r="R312" i="2"/>
  <c r="R310" i="2"/>
  <c r="R308" i="2"/>
  <c r="R306" i="2"/>
  <c r="R304" i="2"/>
  <c r="R302" i="2"/>
  <c r="R300" i="2"/>
  <c r="R298" i="2"/>
  <c r="R296" i="2"/>
  <c r="R294" i="2"/>
  <c r="R292" i="2"/>
  <c r="R290" i="2"/>
  <c r="R288" i="2"/>
  <c r="R286" i="2"/>
  <c r="R284" i="2"/>
  <c r="R282" i="2"/>
  <c r="R280" i="2"/>
  <c r="R278" i="2"/>
  <c r="R276" i="2"/>
  <c r="R274" i="2"/>
  <c r="R272" i="2"/>
  <c r="R270" i="2"/>
  <c r="R268" i="2"/>
  <c r="R266" i="2"/>
  <c r="R264" i="2"/>
  <c r="R262" i="2"/>
  <c r="R260" i="2"/>
  <c r="R258" i="2"/>
  <c r="R256" i="2"/>
  <c r="R254" i="2"/>
  <c r="R252" i="2"/>
  <c r="R250" i="2"/>
  <c r="R248" i="2"/>
  <c r="R246" i="2"/>
  <c r="R244" i="2"/>
  <c r="R242" i="2"/>
  <c r="R240" i="2"/>
  <c r="R238" i="2"/>
  <c r="R236" i="2"/>
  <c r="R234" i="2"/>
  <c r="R232" i="2"/>
  <c r="R230" i="2"/>
  <c r="R228" i="2"/>
  <c r="R226" i="2"/>
  <c r="R224" i="2"/>
  <c r="R222" i="2"/>
  <c r="R220" i="2"/>
  <c r="R218" i="2"/>
  <c r="R216" i="2"/>
  <c r="R214" i="2"/>
  <c r="R212" i="2"/>
  <c r="R210" i="2"/>
  <c r="R208" i="2"/>
  <c r="R206" i="2"/>
  <c r="R204" i="2"/>
  <c r="R202" i="2"/>
  <c r="R200" i="2"/>
  <c r="R198" i="2"/>
  <c r="R196" i="2"/>
  <c r="R194" i="2"/>
  <c r="R192" i="2"/>
  <c r="R190" i="2"/>
  <c r="R188" i="2"/>
  <c r="R186" i="2"/>
  <c r="R184" i="2"/>
  <c r="R182" i="2"/>
  <c r="R180" i="2"/>
  <c r="R178" i="2"/>
  <c r="R176" i="2"/>
  <c r="R174" i="2"/>
  <c r="R172" i="2"/>
  <c r="R170" i="2"/>
  <c r="R168" i="2"/>
  <c r="R166" i="2"/>
  <c r="R164" i="2"/>
  <c r="R162" i="2"/>
  <c r="R160" i="2"/>
  <c r="R158" i="2"/>
  <c r="R156" i="2"/>
  <c r="R154" i="2"/>
  <c r="R152" i="2"/>
  <c r="R150" i="2"/>
  <c r="R148" i="2"/>
  <c r="R146" i="2"/>
  <c r="R144" i="2"/>
  <c r="R142" i="2"/>
  <c r="R140" i="2"/>
  <c r="R138" i="2"/>
  <c r="R136" i="2"/>
  <c r="R134" i="2"/>
  <c r="R132" i="2"/>
  <c r="R130" i="2"/>
  <c r="R128" i="2"/>
  <c r="R126" i="2"/>
  <c r="R124" i="2"/>
  <c r="R122" i="2"/>
  <c r="R120" i="2"/>
  <c r="R118" i="2"/>
  <c r="R116" i="2"/>
  <c r="R114" i="2"/>
  <c r="R112" i="2"/>
  <c r="R110" i="2"/>
  <c r="R108" i="2"/>
  <c r="R106" i="2"/>
  <c r="R104" i="2"/>
  <c r="R102" i="2"/>
  <c r="R100" i="2"/>
  <c r="R98" i="2"/>
  <c r="R96" i="2"/>
  <c r="R94" i="2"/>
  <c r="R92" i="2"/>
  <c r="R90" i="2"/>
  <c r="R88" i="2"/>
  <c r="R86" i="2"/>
  <c r="R84" i="2"/>
  <c r="R82" i="2"/>
  <c r="R80" i="2"/>
  <c r="R78" i="2"/>
  <c r="R76" i="2"/>
  <c r="R74" i="2"/>
  <c r="R72" i="2"/>
  <c r="R70" i="2"/>
  <c r="R68" i="2"/>
  <c r="R66" i="2"/>
  <c r="R64" i="2"/>
  <c r="R62" i="2"/>
  <c r="R60" i="2"/>
  <c r="R58" i="2"/>
  <c r="R56" i="2"/>
  <c r="R54" i="2"/>
  <c r="R52" i="2"/>
  <c r="R50" i="2"/>
  <c r="R48" i="2"/>
  <c r="R46" i="2"/>
  <c r="R44" i="2"/>
  <c r="R42" i="2"/>
  <c r="R40" i="2"/>
  <c r="R38" i="2"/>
  <c r="R36" i="2"/>
  <c r="R34" i="2"/>
  <c r="R32" i="2"/>
  <c r="R30" i="2"/>
  <c r="R28" i="2"/>
  <c r="R26" i="2"/>
  <c r="R24" i="2"/>
  <c r="R22" i="2"/>
  <c r="R20" i="2"/>
  <c r="R18" i="2"/>
  <c r="R16" i="2"/>
  <c r="R14" i="2"/>
  <c r="R12" i="2"/>
  <c r="R10" i="2"/>
  <c r="R8" i="2"/>
  <c r="R6" i="2"/>
  <c r="R8255" i="2"/>
  <c r="R8253" i="2"/>
  <c r="R8251" i="2"/>
  <c r="R8249" i="2"/>
  <c r="R8247" i="2"/>
  <c r="R8245" i="2"/>
  <c r="R8243" i="2"/>
  <c r="R8241" i="2"/>
  <c r="R8239" i="2"/>
  <c r="R8237" i="2"/>
  <c r="R8235" i="2"/>
  <c r="R8233" i="2"/>
  <c r="R8231" i="2"/>
  <c r="R8229" i="2"/>
  <c r="R8227" i="2"/>
  <c r="R8225" i="2"/>
  <c r="R8223" i="2"/>
  <c r="R8221" i="2"/>
  <c r="R8219" i="2"/>
  <c r="R8217" i="2"/>
  <c r="R8215" i="2"/>
  <c r="R8213" i="2"/>
  <c r="R8211" i="2"/>
  <c r="R8209" i="2"/>
  <c r="R8207" i="2"/>
  <c r="R8205" i="2"/>
  <c r="R8203" i="2"/>
  <c r="R8201" i="2"/>
  <c r="R8199" i="2"/>
  <c r="R8197" i="2"/>
  <c r="R8195" i="2"/>
  <c r="R8193" i="2"/>
  <c r="R8191" i="2"/>
  <c r="R8189" i="2"/>
  <c r="R8187" i="2"/>
  <c r="R8185" i="2"/>
  <c r="R8183" i="2"/>
  <c r="R8181" i="2"/>
  <c r="R8179" i="2"/>
  <c r="R8177" i="2"/>
  <c r="R8175" i="2"/>
  <c r="R8173" i="2"/>
  <c r="R8171" i="2"/>
  <c r="R8169" i="2"/>
  <c r="R8167" i="2"/>
  <c r="R8165" i="2"/>
  <c r="R8163" i="2"/>
  <c r="R8161" i="2"/>
  <c r="R8159" i="2"/>
  <c r="R8157" i="2"/>
  <c r="R8155" i="2"/>
  <c r="R8153" i="2"/>
  <c r="R8151" i="2"/>
  <c r="R8149" i="2"/>
  <c r="R8147" i="2"/>
  <c r="R8145" i="2"/>
  <c r="R8143" i="2"/>
  <c r="R8141" i="2"/>
  <c r="R8139" i="2"/>
  <c r="R8137" i="2"/>
  <c r="R8135" i="2"/>
  <c r="R8133" i="2"/>
  <c r="R8131" i="2"/>
  <c r="R8129" i="2"/>
  <c r="R8127" i="2"/>
  <c r="R8125" i="2"/>
  <c r="R8123" i="2"/>
  <c r="R8121" i="2"/>
  <c r="R8119" i="2"/>
  <c r="R8117" i="2"/>
  <c r="R8115" i="2"/>
  <c r="R8113" i="2"/>
  <c r="R8111" i="2"/>
  <c r="R8109" i="2"/>
  <c r="R8107" i="2"/>
  <c r="R8105" i="2"/>
  <c r="R8103" i="2"/>
  <c r="R8101" i="2"/>
  <c r="R8099" i="2"/>
  <c r="R8097" i="2"/>
  <c r="R8095" i="2"/>
  <c r="R8093" i="2"/>
  <c r="R8091" i="2"/>
  <c r="R8089" i="2"/>
  <c r="R8087" i="2"/>
  <c r="R8085" i="2"/>
  <c r="R8083" i="2"/>
  <c r="R8081" i="2"/>
  <c r="R8079" i="2"/>
  <c r="R8077" i="2"/>
  <c r="R8075" i="2"/>
  <c r="R8073" i="2"/>
  <c r="R8071" i="2"/>
  <c r="R8069" i="2"/>
  <c r="R8067" i="2"/>
  <c r="R8065" i="2"/>
  <c r="R8063" i="2"/>
  <c r="R8061" i="2"/>
  <c r="R8059" i="2"/>
  <c r="R8057" i="2"/>
  <c r="R8055" i="2"/>
  <c r="R8053" i="2"/>
  <c r="R8051" i="2"/>
  <c r="R8049" i="2"/>
  <c r="R8047" i="2"/>
  <c r="R8045" i="2"/>
  <c r="R8043" i="2"/>
  <c r="R8041" i="2"/>
  <c r="R8039" i="2"/>
  <c r="R8037" i="2"/>
  <c r="R8035" i="2"/>
  <c r="R8033" i="2"/>
  <c r="R8031" i="2"/>
  <c r="R8029" i="2"/>
  <c r="R8027" i="2"/>
  <c r="R8025" i="2"/>
  <c r="R8023" i="2"/>
  <c r="R8021" i="2"/>
  <c r="R8019" i="2"/>
  <c r="R8017" i="2"/>
  <c r="R8015" i="2"/>
  <c r="R8013" i="2"/>
  <c r="R8011" i="2"/>
  <c r="R8009" i="2"/>
  <c r="R8007" i="2"/>
  <c r="R8005" i="2"/>
  <c r="R8003" i="2"/>
  <c r="R8001" i="2"/>
  <c r="R7999" i="2"/>
  <c r="R7997" i="2"/>
  <c r="R7995" i="2"/>
  <c r="R7993" i="2"/>
  <c r="R7991" i="2"/>
  <c r="R7989" i="2"/>
  <c r="R7987" i="2"/>
  <c r="R7985" i="2"/>
  <c r="R7983" i="2"/>
  <c r="R7981" i="2"/>
  <c r="R7979" i="2"/>
  <c r="R7977" i="2"/>
  <c r="R7975" i="2"/>
  <c r="R7973" i="2"/>
  <c r="R7971" i="2"/>
  <c r="R7969" i="2"/>
  <c r="R7967" i="2"/>
  <c r="R7965" i="2"/>
  <c r="R7963" i="2"/>
  <c r="R7961" i="2"/>
  <c r="R7959" i="2"/>
  <c r="R7957" i="2"/>
  <c r="R7955" i="2"/>
  <c r="R7953" i="2"/>
  <c r="R7951" i="2"/>
  <c r="R7949" i="2"/>
  <c r="R7947" i="2"/>
  <c r="R7945" i="2"/>
  <c r="R7943" i="2"/>
  <c r="R7941" i="2"/>
  <c r="R7939" i="2"/>
  <c r="R7937" i="2"/>
  <c r="R7935" i="2"/>
  <c r="R7933" i="2"/>
  <c r="R7931" i="2"/>
  <c r="R7929" i="2"/>
  <c r="R7927" i="2"/>
  <c r="R7925" i="2"/>
  <c r="R7923" i="2"/>
  <c r="R7921" i="2"/>
  <c r="R7919" i="2"/>
  <c r="R7917" i="2"/>
  <c r="R7915" i="2"/>
  <c r="R7913" i="2"/>
  <c r="R7911" i="2"/>
  <c r="R7909" i="2"/>
  <c r="R7907" i="2"/>
  <c r="R7905" i="2"/>
  <c r="R7903" i="2"/>
  <c r="R7901" i="2"/>
  <c r="R7899" i="2"/>
  <c r="R7897" i="2"/>
  <c r="R7895" i="2"/>
  <c r="R7893" i="2"/>
  <c r="R7891" i="2"/>
  <c r="R7889" i="2"/>
  <c r="R7887" i="2"/>
  <c r="R7885" i="2"/>
  <c r="R7883" i="2"/>
  <c r="R7881" i="2"/>
  <c r="R7879" i="2"/>
  <c r="R7877" i="2"/>
  <c r="R7875" i="2"/>
  <c r="R7873" i="2"/>
  <c r="R7871" i="2"/>
  <c r="R7869" i="2"/>
  <c r="R7867" i="2"/>
  <c r="R7865" i="2"/>
  <c r="R7863" i="2"/>
  <c r="R7861" i="2"/>
  <c r="R7859" i="2"/>
  <c r="R7857" i="2"/>
  <c r="R7855" i="2"/>
  <c r="R7853" i="2"/>
  <c r="R7851" i="2"/>
  <c r="R7849" i="2"/>
  <c r="R7847" i="2"/>
  <c r="R7845" i="2"/>
  <c r="R7843" i="2"/>
  <c r="R7841" i="2"/>
  <c r="R7839" i="2"/>
  <c r="R7837" i="2"/>
  <c r="R7835" i="2"/>
  <c r="R7833" i="2"/>
  <c r="R7831" i="2"/>
  <c r="R7829" i="2"/>
  <c r="R7827" i="2"/>
  <c r="R7825" i="2"/>
  <c r="R7823" i="2"/>
  <c r="R7821" i="2"/>
  <c r="R7819" i="2"/>
  <c r="R7817" i="2"/>
  <c r="R7815" i="2"/>
  <c r="R7813" i="2"/>
  <c r="R7811" i="2"/>
  <c r="R7809" i="2"/>
  <c r="R7807" i="2"/>
  <c r="R7805" i="2"/>
  <c r="R7803" i="2"/>
  <c r="R7801" i="2"/>
  <c r="R7799" i="2"/>
  <c r="R7797" i="2"/>
  <c r="R7795" i="2"/>
  <c r="R7793" i="2"/>
  <c r="R7791" i="2"/>
  <c r="R7789" i="2"/>
  <c r="R7787" i="2"/>
  <c r="R7785" i="2"/>
  <c r="R7783" i="2"/>
  <c r="R7781" i="2"/>
  <c r="R7779" i="2"/>
  <c r="R7777" i="2"/>
  <c r="R7775" i="2"/>
  <c r="R7773" i="2"/>
  <c r="R7771" i="2"/>
  <c r="R7769" i="2"/>
  <c r="R7767" i="2"/>
  <c r="R7765" i="2"/>
  <c r="R7763" i="2"/>
  <c r="R7761" i="2"/>
  <c r="R7759" i="2"/>
  <c r="R7757" i="2"/>
  <c r="R7755" i="2"/>
  <c r="R7753" i="2"/>
  <c r="R7751" i="2"/>
  <c r="R7749" i="2"/>
  <c r="R7747" i="2"/>
  <c r="R7745" i="2"/>
  <c r="R7743" i="2"/>
  <c r="R7741" i="2"/>
  <c r="R7739" i="2"/>
  <c r="R7737" i="2"/>
  <c r="R7735" i="2"/>
  <c r="R7733" i="2"/>
  <c r="R7731" i="2"/>
  <c r="R7729" i="2"/>
  <c r="R7727" i="2"/>
  <c r="R7725" i="2"/>
  <c r="R7723" i="2"/>
  <c r="R7721" i="2"/>
  <c r="R7719" i="2"/>
  <c r="R7717" i="2"/>
  <c r="R7715" i="2"/>
  <c r="R7713" i="2"/>
  <c r="R7711" i="2"/>
  <c r="R7709" i="2"/>
  <c r="R7707" i="2"/>
  <c r="R7705" i="2"/>
  <c r="R7703" i="2"/>
  <c r="R7701" i="2"/>
  <c r="R7699" i="2"/>
  <c r="R7697" i="2"/>
  <c r="R7695" i="2"/>
  <c r="R7693" i="2"/>
  <c r="R7691" i="2"/>
  <c r="R7689" i="2"/>
  <c r="R7687" i="2"/>
  <c r="R7685" i="2"/>
  <c r="R7683" i="2"/>
  <c r="R7681" i="2"/>
  <c r="R7679" i="2"/>
  <c r="R7677" i="2"/>
  <c r="R7675" i="2"/>
  <c r="R7673" i="2"/>
  <c r="R7671" i="2"/>
  <c r="R7669" i="2"/>
  <c r="R7667" i="2"/>
  <c r="R7665" i="2"/>
  <c r="R7663" i="2"/>
  <c r="R7661" i="2"/>
  <c r="R7659" i="2"/>
  <c r="R7657" i="2"/>
  <c r="R7655" i="2"/>
  <c r="R7653" i="2"/>
  <c r="R7651" i="2"/>
  <c r="R7649" i="2"/>
  <c r="R7647" i="2"/>
  <c r="R7645" i="2"/>
  <c r="R7643" i="2"/>
  <c r="R7641" i="2"/>
  <c r="R7639" i="2"/>
  <c r="R7637" i="2"/>
  <c r="R7635" i="2"/>
  <c r="R7633" i="2"/>
  <c r="R7631" i="2"/>
  <c r="R7629" i="2"/>
  <c r="R7627" i="2"/>
  <c r="R7625" i="2"/>
  <c r="R7623" i="2"/>
  <c r="R7621" i="2"/>
  <c r="R7619" i="2"/>
  <c r="R7617" i="2"/>
  <c r="R7615" i="2"/>
  <c r="R7613" i="2"/>
  <c r="R7611" i="2"/>
  <c r="R7609" i="2"/>
  <c r="R7607" i="2"/>
  <c r="R7605" i="2"/>
  <c r="R7603" i="2"/>
  <c r="R7601" i="2"/>
  <c r="R7599" i="2"/>
  <c r="R7597" i="2"/>
  <c r="R7595" i="2"/>
  <c r="R7593" i="2"/>
  <c r="R7591" i="2"/>
  <c r="R7589" i="2"/>
  <c r="R7587" i="2"/>
  <c r="R7585" i="2"/>
  <c r="R7583" i="2"/>
  <c r="R7581" i="2"/>
  <c r="R7579" i="2"/>
  <c r="R7577" i="2"/>
  <c r="R7575" i="2"/>
  <c r="R7573" i="2"/>
  <c r="R7571" i="2"/>
  <c r="R7569" i="2"/>
  <c r="R7567" i="2"/>
  <c r="R7565" i="2"/>
  <c r="R7563" i="2"/>
  <c r="R7561" i="2"/>
  <c r="R7559" i="2"/>
  <c r="R7557" i="2"/>
  <c r="R7555" i="2"/>
  <c r="R7553" i="2"/>
  <c r="R7551" i="2"/>
  <c r="R7549" i="2"/>
  <c r="R7547" i="2"/>
  <c r="R7545" i="2"/>
  <c r="R7543" i="2"/>
  <c r="R7541" i="2"/>
  <c r="R7539" i="2"/>
  <c r="R7537" i="2"/>
  <c r="R7535" i="2"/>
  <c r="R7533" i="2"/>
  <c r="R7531" i="2"/>
  <c r="R7529" i="2"/>
  <c r="R7527" i="2"/>
  <c r="R7525" i="2"/>
  <c r="R7523" i="2"/>
  <c r="R7521" i="2"/>
  <c r="R7519" i="2"/>
  <c r="R7517" i="2"/>
  <c r="R7515" i="2"/>
  <c r="R7513" i="2"/>
  <c r="R7511" i="2"/>
  <c r="R7509" i="2"/>
  <c r="R7507" i="2"/>
  <c r="R7505" i="2"/>
  <c r="R7503" i="2"/>
  <c r="R7501" i="2"/>
  <c r="R7499" i="2"/>
  <c r="R7497" i="2"/>
  <c r="R7495" i="2"/>
  <c r="R7493" i="2"/>
  <c r="R7491" i="2"/>
  <c r="R7489" i="2"/>
  <c r="R7487" i="2"/>
  <c r="R7485" i="2"/>
  <c r="R7483" i="2"/>
  <c r="R7481" i="2"/>
  <c r="R7479" i="2"/>
  <c r="R7477" i="2"/>
  <c r="R7475" i="2"/>
  <c r="R7473" i="2"/>
  <c r="R7471" i="2"/>
  <c r="R7469" i="2"/>
  <c r="R7467" i="2"/>
  <c r="R7465" i="2"/>
  <c r="R7463" i="2"/>
  <c r="R7461" i="2"/>
  <c r="R7459" i="2"/>
  <c r="R7457" i="2"/>
  <c r="R7455" i="2"/>
  <c r="R7453" i="2"/>
  <c r="R7451" i="2"/>
  <c r="R7449" i="2"/>
  <c r="R7447" i="2"/>
  <c r="R7445" i="2"/>
  <c r="R7443" i="2"/>
  <c r="R7441" i="2"/>
  <c r="R7439" i="2"/>
  <c r="R7437" i="2"/>
  <c r="R7435" i="2"/>
  <c r="R7433" i="2"/>
  <c r="R7431" i="2"/>
  <c r="R7429" i="2"/>
  <c r="R7427" i="2"/>
  <c r="R7425" i="2"/>
  <c r="R7423" i="2"/>
  <c r="R7421" i="2"/>
  <c r="R7419" i="2"/>
  <c r="R7417" i="2"/>
  <c r="R7415" i="2"/>
  <c r="R7413" i="2"/>
  <c r="R7411" i="2"/>
  <c r="R7409" i="2"/>
  <c r="R7407" i="2"/>
  <c r="R7405" i="2"/>
  <c r="R7403" i="2"/>
  <c r="R7401" i="2"/>
  <c r="R7399" i="2"/>
  <c r="R7397" i="2"/>
  <c r="R7395" i="2"/>
  <c r="R7393" i="2"/>
  <c r="R7391" i="2"/>
  <c r="R7389" i="2"/>
  <c r="R7387" i="2"/>
  <c r="R7385" i="2"/>
  <c r="R7383" i="2"/>
  <c r="R7381" i="2"/>
  <c r="R7379" i="2"/>
  <c r="R7377" i="2"/>
  <c r="R7375" i="2"/>
  <c r="R7373" i="2"/>
  <c r="R7371" i="2"/>
  <c r="R7369" i="2"/>
  <c r="R7367" i="2"/>
  <c r="R7365" i="2"/>
  <c r="R7363" i="2"/>
  <c r="R7361" i="2"/>
  <c r="R7359" i="2"/>
  <c r="R7357" i="2"/>
  <c r="R7355" i="2"/>
  <c r="R7353" i="2"/>
  <c r="R7351" i="2"/>
  <c r="R7349" i="2"/>
  <c r="R7347" i="2"/>
  <c r="R7345" i="2"/>
  <c r="R7343" i="2"/>
  <c r="R7341" i="2"/>
  <c r="R7339" i="2"/>
  <c r="R7337" i="2"/>
  <c r="R7335" i="2"/>
  <c r="R7333" i="2"/>
  <c r="R7331" i="2"/>
  <c r="R7329" i="2"/>
  <c r="R7327" i="2"/>
  <c r="R7325" i="2"/>
  <c r="R7323" i="2"/>
  <c r="R7321" i="2"/>
  <c r="R7319" i="2"/>
  <c r="R7317" i="2"/>
  <c r="R7315" i="2"/>
  <c r="R7313" i="2"/>
  <c r="R7311" i="2"/>
  <c r="R7309" i="2"/>
  <c r="R7307" i="2"/>
  <c r="R7305" i="2"/>
  <c r="R7303" i="2"/>
  <c r="R7301" i="2"/>
  <c r="R7299" i="2"/>
  <c r="R7297" i="2"/>
  <c r="R7295" i="2"/>
  <c r="R7293" i="2"/>
  <c r="R7291" i="2"/>
  <c r="R7289" i="2"/>
  <c r="R7287" i="2"/>
  <c r="R7285" i="2"/>
  <c r="R7283" i="2"/>
  <c r="R7281" i="2"/>
  <c r="R7279" i="2"/>
  <c r="R7277" i="2"/>
  <c r="R7275" i="2"/>
  <c r="R7273" i="2"/>
  <c r="R7271" i="2"/>
  <c r="R7269" i="2"/>
  <c r="R7267" i="2"/>
  <c r="R7265" i="2"/>
  <c r="R7263" i="2"/>
  <c r="R7261" i="2"/>
  <c r="R7259" i="2"/>
  <c r="R7257" i="2"/>
  <c r="R7255" i="2"/>
  <c r="R7253" i="2"/>
  <c r="R7251" i="2"/>
  <c r="R7249" i="2"/>
  <c r="R7247" i="2"/>
  <c r="R7245" i="2"/>
  <c r="R7243" i="2"/>
  <c r="R7241" i="2"/>
  <c r="R7239" i="2"/>
  <c r="R7237" i="2"/>
  <c r="R7235" i="2"/>
  <c r="R7233" i="2"/>
  <c r="R7231" i="2"/>
  <c r="R7229" i="2"/>
  <c r="R7227" i="2"/>
  <c r="R7225" i="2"/>
  <c r="R7223" i="2"/>
  <c r="R7221" i="2"/>
  <c r="R7219" i="2"/>
  <c r="R7217" i="2"/>
  <c r="R7215" i="2"/>
  <c r="R7213" i="2"/>
  <c r="R7211" i="2"/>
  <c r="R7209" i="2"/>
  <c r="R7207" i="2"/>
  <c r="R7205" i="2"/>
  <c r="R7203" i="2"/>
  <c r="R7201" i="2"/>
  <c r="R7199" i="2"/>
  <c r="R7197" i="2"/>
  <c r="R7195" i="2"/>
  <c r="R7193" i="2"/>
  <c r="R7191" i="2"/>
  <c r="R7189" i="2"/>
  <c r="R7187" i="2"/>
  <c r="R7185" i="2"/>
  <c r="R7183" i="2"/>
  <c r="R7181" i="2"/>
  <c r="R7179" i="2"/>
  <c r="R7177" i="2"/>
  <c r="R7175" i="2"/>
  <c r="R7173" i="2"/>
  <c r="R7171" i="2"/>
  <c r="R7169" i="2"/>
  <c r="R7167" i="2"/>
  <c r="R7165" i="2"/>
  <c r="R7163" i="2"/>
  <c r="R7161" i="2"/>
  <c r="R7159" i="2"/>
  <c r="R7157" i="2"/>
  <c r="R7155" i="2"/>
  <c r="R7153" i="2"/>
  <c r="R7151" i="2"/>
  <c r="R7149" i="2"/>
  <c r="R7147" i="2"/>
  <c r="R7145" i="2"/>
  <c r="R7143" i="2"/>
  <c r="R7141" i="2"/>
  <c r="R7139" i="2"/>
  <c r="R7137" i="2"/>
  <c r="R7135" i="2"/>
  <c r="R7133" i="2"/>
  <c r="R7131" i="2"/>
  <c r="R7129" i="2"/>
  <c r="R7127" i="2"/>
  <c r="R7125" i="2"/>
  <c r="R7123" i="2"/>
  <c r="R7121" i="2"/>
  <c r="R7119" i="2"/>
  <c r="R7117" i="2"/>
  <c r="R7115" i="2"/>
  <c r="R7113" i="2"/>
  <c r="R7111" i="2"/>
  <c r="R7109" i="2"/>
  <c r="R7107" i="2"/>
  <c r="R7105" i="2"/>
  <c r="R7103" i="2"/>
  <c r="R7101" i="2"/>
  <c r="R7099" i="2"/>
  <c r="R7097" i="2"/>
  <c r="R7095" i="2"/>
  <c r="R7093" i="2"/>
  <c r="R7091" i="2"/>
  <c r="R7089" i="2"/>
  <c r="R7087" i="2"/>
  <c r="R7085" i="2"/>
  <c r="R7083" i="2"/>
  <c r="R7081" i="2"/>
  <c r="R7079" i="2"/>
  <c r="R7077" i="2"/>
  <c r="R7075" i="2"/>
  <c r="R7073" i="2"/>
  <c r="R7071" i="2"/>
  <c r="R7069" i="2"/>
  <c r="R7067" i="2"/>
  <c r="R7065" i="2"/>
  <c r="R7063" i="2"/>
  <c r="R7061" i="2"/>
  <c r="R7059" i="2"/>
  <c r="R7057" i="2"/>
  <c r="R7055" i="2"/>
  <c r="R7053" i="2"/>
  <c r="R7051" i="2"/>
  <c r="R7049" i="2"/>
  <c r="R7047" i="2"/>
  <c r="R7045" i="2"/>
  <c r="R7043" i="2"/>
  <c r="R7041" i="2"/>
  <c r="R7039" i="2"/>
  <c r="R7037" i="2"/>
  <c r="R7035" i="2"/>
  <c r="R7033" i="2"/>
  <c r="R7031" i="2"/>
  <c r="R7029" i="2"/>
  <c r="R7027" i="2"/>
  <c r="R7025" i="2"/>
  <c r="R7023" i="2"/>
  <c r="R7021" i="2"/>
  <c r="R7019" i="2"/>
  <c r="R7017" i="2"/>
  <c r="R7015" i="2"/>
  <c r="R7013" i="2"/>
  <c r="R7011" i="2"/>
  <c r="R7009" i="2"/>
  <c r="R7007" i="2"/>
  <c r="R7005" i="2"/>
  <c r="R7003" i="2"/>
  <c r="R7001" i="2"/>
  <c r="R6999" i="2"/>
  <c r="R6997" i="2"/>
  <c r="R6995" i="2"/>
  <c r="R6993" i="2"/>
  <c r="R6991" i="2"/>
  <c r="R6989" i="2"/>
  <c r="R6987" i="2"/>
  <c r="R6985" i="2"/>
  <c r="R6983" i="2"/>
  <c r="R6981" i="2"/>
  <c r="R6979" i="2"/>
  <c r="R6977" i="2"/>
  <c r="R6975" i="2"/>
  <c r="R6973" i="2"/>
  <c r="R6971" i="2"/>
  <c r="R6969" i="2"/>
  <c r="R6967" i="2"/>
  <c r="R6965" i="2"/>
  <c r="R6963" i="2"/>
  <c r="R6961" i="2"/>
  <c r="R6959" i="2"/>
  <c r="R6957" i="2"/>
  <c r="R6955" i="2"/>
  <c r="R6953" i="2"/>
  <c r="R6951" i="2"/>
  <c r="R6949" i="2"/>
  <c r="R6947" i="2"/>
  <c r="R6945" i="2"/>
  <c r="R6943" i="2"/>
  <c r="R6941" i="2"/>
  <c r="R6939" i="2"/>
  <c r="R6937" i="2"/>
  <c r="R6935" i="2"/>
  <c r="R6933" i="2"/>
  <c r="R6931" i="2"/>
  <c r="R6929" i="2"/>
  <c r="R6927" i="2"/>
  <c r="R6925" i="2"/>
  <c r="R6923" i="2"/>
  <c r="R6921" i="2"/>
  <c r="R6919" i="2"/>
  <c r="R6917" i="2"/>
  <c r="R6915" i="2"/>
  <c r="R6913" i="2"/>
  <c r="R6911" i="2"/>
  <c r="R6909" i="2"/>
  <c r="R6907" i="2"/>
  <c r="R6905" i="2"/>
  <c r="R6903" i="2"/>
  <c r="R6901" i="2"/>
  <c r="R6899" i="2"/>
  <c r="R6897" i="2"/>
  <c r="R6895" i="2"/>
  <c r="R6893" i="2"/>
  <c r="R6891" i="2"/>
  <c r="R6889" i="2"/>
  <c r="R6887" i="2"/>
  <c r="R6885" i="2"/>
  <c r="R6883" i="2"/>
  <c r="R6881" i="2"/>
  <c r="R6879" i="2"/>
  <c r="R6877" i="2"/>
  <c r="R6875" i="2"/>
  <c r="R6873" i="2"/>
  <c r="R6871" i="2"/>
  <c r="R6869" i="2"/>
  <c r="R6867" i="2"/>
  <c r="R6865" i="2"/>
  <c r="R6863" i="2"/>
  <c r="R6861" i="2"/>
  <c r="R6859" i="2"/>
  <c r="R6857" i="2"/>
  <c r="R6855" i="2"/>
  <c r="R6853" i="2"/>
  <c r="R6851" i="2"/>
  <c r="R6849" i="2"/>
  <c r="R6847" i="2"/>
  <c r="R6845" i="2"/>
  <c r="R6843" i="2"/>
  <c r="R6841" i="2"/>
  <c r="R6839" i="2"/>
  <c r="R6837" i="2"/>
  <c r="R6835" i="2"/>
  <c r="R6833" i="2"/>
  <c r="R6831" i="2"/>
  <c r="R6829" i="2"/>
  <c r="R6827" i="2"/>
  <c r="R6825" i="2"/>
  <c r="R6823" i="2"/>
  <c r="R6821" i="2"/>
  <c r="R6819" i="2"/>
  <c r="R6817" i="2"/>
  <c r="R6815" i="2"/>
  <c r="R6813" i="2"/>
  <c r="R6811" i="2"/>
  <c r="R6809" i="2"/>
  <c r="R6807" i="2"/>
  <c r="R6805" i="2"/>
  <c r="R6803" i="2"/>
  <c r="R6801" i="2"/>
  <c r="R6799" i="2"/>
  <c r="R6797" i="2"/>
  <c r="R6795" i="2"/>
  <c r="R6793" i="2"/>
  <c r="R6791" i="2"/>
  <c r="R6789" i="2"/>
  <c r="R6787" i="2"/>
  <c r="R6785" i="2"/>
  <c r="R6783" i="2"/>
  <c r="R6781" i="2"/>
  <c r="R6779" i="2"/>
  <c r="R6777" i="2"/>
  <c r="R6775" i="2"/>
  <c r="R6773" i="2"/>
  <c r="R6771" i="2"/>
  <c r="R6769" i="2"/>
  <c r="R6767" i="2"/>
  <c r="R6765" i="2"/>
  <c r="R6763" i="2"/>
  <c r="R6761" i="2"/>
  <c r="R6759" i="2"/>
  <c r="R6757" i="2"/>
  <c r="R6755" i="2"/>
  <c r="R6753" i="2"/>
  <c r="R6751" i="2"/>
  <c r="R6749" i="2"/>
  <c r="R6747" i="2"/>
  <c r="R6745" i="2"/>
  <c r="R6743" i="2"/>
  <c r="R6741" i="2"/>
  <c r="R6739" i="2"/>
  <c r="R6737" i="2"/>
  <c r="R6735" i="2"/>
  <c r="R6733" i="2"/>
  <c r="R6731" i="2"/>
  <c r="R6729" i="2"/>
  <c r="R6727" i="2"/>
  <c r="R6725" i="2"/>
  <c r="R6723" i="2"/>
  <c r="R6721" i="2"/>
  <c r="R6719" i="2"/>
  <c r="R6717" i="2"/>
  <c r="R6715" i="2"/>
  <c r="R6713" i="2"/>
  <c r="R6711" i="2"/>
  <c r="R6709" i="2"/>
  <c r="R6707" i="2"/>
  <c r="R6705" i="2"/>
  <c r="R6703" i="2"/>
  <c r="R6701" i="2"/>
  <c r="R6699" i="2"/>
  <c r="R6697" i="2"/>
  <c r="R6695" i="2"/>
  <c r="R6693" i="2"/>
  <c r="R6691" i="2"/>
  <c r="R6689" i="2"/>
  <c r="R6687" i="2"/>
  <c r="R6685" i="2"/>
  <c r="R6683" i="2"/>
  <c r="R6681" i="2"/>
  <c r="R6679" i="2"/>
  <c r="R6677" i="2"/>
  <c r="R6675" i="2"/>
  <c r="R6673" i="2"/>
  <c r="R6671" i="2"/>
  <c r="R6669" i="2"/>
  <c r="R6667" i="2"/>
  <c r="R6665" i="2"/>
  <c r="R6663" i="2"/>
  <c r="R6661" i="2"/>
  <c r="R6659" i="2"/>
  <c r="R6657" i="2"/>
  <c r="R6655" i="2"/>
  <c r="R6653" i="2"/>
  <c r="R6651" i="2"/>
  <c r="R6649" i="2"/>
  <c r="R6647" i="2"/>
  <c r="R6645" i="2"/>
  <c r="R6643" i="2"/>
  <c r="R6641" i="2"/>
  <c r="R6639" i="2"/>
  <c r="R6637" i="2"/>
  <c r="R6635" i="2"/>
  <c r="R6633" i="2"/>
  <c r="R6631" i="2"/>
  <c r="R6629" i="2"/>
  <c r="R6627" i="2"/>
  <c r="R6625" i="2"/>
  <c r="R6623" i="2"/>
  <c r="R6621" i="2"/>
  <c r="R6619" i="2"/>
  <c r="R6617" i="2"/>
  <c r="R6615" i="2"/>
  <c r="R6613" i="2"/>
  <c r="R6611" i="2"/>
  <c r="R6609" i="2"/>
  <c r="R6607" i="2"/>
  <c r="R6605" i="2"/>
  <c r="R6603" i="2"/>
  <c r="R6601" i="2"/>
  <c r="R6599" i="2"/>
  <c r="R6597" i="2"/>
  <c r="R6595" i="2"/>
  <c r="R6593" i="2"/>
  <c r="R6591" i="2"/>
  <c r="R6589" i="2"/>
  <c r="R6587" i="2"/>
  <c r="R6585" i="2"/>
  <c r="R6583" i="2"/>
  <c r="R6581" i="2"/>
  <c r="R6579" i="2"/>
  <c r="R6577" i="2"/>
  <c r="R6575" i="2"/>
  <c r="R6573" i="2"/>
  <c r="R6571" i="2"/>
  <c r="R6569" i="2"/>
  <c r="R6567" i="2"/>
  <c r="R6565" i="2"/>
  <c r="R6563" i="2"/>
  <c r="R6561" i="2"/>
  <c r="R6559" i="2"/>
  <c r="R6557" i="2"/>
  <c r="R6555" i="2"/>
  <c r="R6553" i="2"/>
  <c r="R6551" i="2"/>
  <c r="R6549" i="2"/>
  <c r="R6547" i="2"/>
  <c r="R6545" i="2"/>
  <c r="R6543" i="2"/>
  <c r="R6541" i="2"/>
  <c r="R6539" i="2"/>
  <c r="R6537" i="2"/>
  <c r="R6535" i="2"/>
  <c r="R6533" i="2"/>
  <c r="R6531" i="2"/>
  <c r="R6529" i="2"/>
  <c r="R6527" i="2"/>
  <c r="R6525" i="2"/>
  <c r="R6523" i="2"/>
  <c r="R6521" i="2"/>
  <c r="R6519" i="2"/>
  <c r="R6517" i="2"/>
  <c r="R6515" i="2"/>
  <c r="R6513" i="2"/>
  <c r="R6511" i="2"/>
  <c r="R6509" i="2"/>
  <c r="R6507" i="2"/>
  <c r="R6505" i="2"/>
  <c r="R6503" i="2"/>
  <c r="R6501" i="2"/>
  <c r="R6499" i="2"/>
  <c r="R6497" i="2"/>
  <c r="R6495" i="2"/>
  <c r="R6493" i="2"/>
  <c r="R6491" i="2"/>
  <c r="R6489" i="2"/>
  <c r="R6487" i="2"/>
  <c r="R6485" i="2"/>
  <c r="R6483" i="2"/>
  <c r="R6481" i="2"/>
  <c r="R6479" i="2"/>
  <c r="R6477" i="2"/>
  <c r="R6475" i="2"/>
  <c r="R6473" i="2"/>
  <c r="R6471" i="2"/>
  <c r="R6469" i="2"/>
  <c r="R6467" i="2"/>
  <c r="R6465" i="2"/>
  <c r="R6463" i="2"/>
  <c r="R6461" i="2"/>
  <c r="R6459" i="2"/>
  <c r="R6457" i="2"/>
  <c r="R6455" i="2"/>
  <c r="R6453" i="2"/>
  <c r="R6451" i="2"/>
  <c r="R6449" i="2"/>
  <c r="R6447" i="2"/>
  <c r="R6445" i="2"/>
  <c r="R6443" i="2"/>
  <c r="R6441" i="2"/>
  <c r="R6439" i="2"/>
  <c r="R6437" i="2"/>
  <c r="R6435" i="2"/>
  <c r="R6433" i="2"/>
  <c r="R6431" i="2"/>
  <c r="R6429" i="2"/>
  <c r="R6427" i="2"/>
  <c r="R6425" i="2"/>
  <c r="R6423" i="2"/>
  <c r="R6421" i="2"/>
  <c r="R6419" i="2"/>
  <c r="R6417" i="2"/>
  <c r="R6415" i="2"/>
  <c r="R6413" i="2"/>
  <c r="R6411" i="2"/>
  <c r="R6409" i="2"/>
  <c r="R6407" i="2"/>
  <c r="R6405" i="2"/>
  <c r="R6403" i="2"/>
  <c r="R6401" i="2"/>
  <c r="R6399" i="2"/>
  <c r="R6397" i="2"/>
  <c r="R6395" i="2"/>
  <c r="R6393" i="2"/>
  <c r="R6391" i="2"/>
  <c r="R6389" i="2"/>
  <c r="R6387" i="2"/>
  <c r="R6385" i="2"/>
  <c r="R6383" i="2"/>
  <c r="R6381" i="2"/>
  <c r="R6379" i="2"/>
  <c r="R6377" i="2"/>
  <c r="R6375" i="2"/>
  <c r="R6373" i="2"/>
  <c r="R6371" i="2"/>
  <c r="R6369" i="2"/>
  <c r="R6367" i="2"/>
  <c r="R6365" i="2"/>
  <c r="R6363" i="2"/>
  <c r="R6361" i="2"/>
  <c r="R6359" i="2"/>
  <c r="R6357" i="2"/>
  <c r="R6355" i="2"/>
  <c r="R6353" i="2"/>
  <c r="R6351" i="2"/>
  <c r="R6349" i="2"/>
  <c r="R6347" i="2"/>
  <c r="R6345" i="2"/>
  <c r="R6343" i="2"/>
  <c r="R6341" i="2"/>
  <c r="R6339" i="2"/>
  <c r="R6337" i="2"/>
  <c r="R6335" i="2"/>
  <c r="R6333" i="2"/>
  <c r="R6331" i="2"/>
  <c r="R6329" i="2"/>
  <c r="R6327" i="2"/>
  <c r="R6325" i="2"/>
  <c r="R6323" i="2"/>
  <c r="R6321" i="2"/>
  <c r="R6319" i="2"/>
  <c r="R6317" i="2"/>
  <c r="R6315" i="2"/>
  <c r="R6313" i="2"/>
  <c r="R6311" i="2"/>
  <c r="R6309" i="2"/>
  <c r="R6307" i="2"/>
  <c r="R6305" i="2"/>
  <c r="R6303" i="2"/>
  <c r="R6301" i="2"/>
  <c r="R6299" i="2"/>
  <c r="R6297" i="2"/>
  <c r="R6295" i="2"/>
  <c r="R6293" i="2"/>
  <c r="R6291" i="2"/>
  <c r="R6289" i="2"/>
  <c r="R6287" i="2"/>
  <c r="R6285" i="2"/>
  <c r="R6283" i="2"/>
  <c r="R6281" i="2"/>
  <c r="R6279" i="2"/>
  <c r="R6277" i="2"/>
  <c r="R6275" i="2"/>
  <c r="R6273" i="2"/>
  <c r="R6271" i="2"/>
  <c r="R6269" i="2"/>
  <c r="R6267" i="2"/>
  <c r="R6265" i="2"/>
  <c r="R6263" i="2"/>
  <c r="R6261" i="2"/>
  <c r="R6259" i="2"/>
  <c r="R6257" i="2"/>
  <c r="R6255" i="2"/>
  <c r="R6253" i="2"/>
  <c r="R6251" i="2"/>
  <c r="R6249" i="2"/>
  <c r="R6247" i="2"/>
  <c r="R6245" i="2"/>
  <c r="R6243" i="2"/>
  <c r="R6241" i="2"/>
  <c r="R6239" i="2"/>
  <c r="R6237" i="2"/>
  <c r="R6235" i="2"/>
  <c r="R6233" i="2"/>
  <c r="R6231" i="2"/>
  <c r="R6229" i="2"/>
  <c r="R6227" i="2"/>
  <c r="R6225" i="2"/>
  <c r="R6223" i="2"/>
  <c r="R6221" i="2"/>
  <c r="R6219" i="2"/>
  <c r="R6217" i="2"/>
  <c r="R6215" i="2"/>
  <c r="R6213" i="2"/>
  <c r="R6211" i="2"/>
  <c r="R6209" i="2"/>
  <c r="R6207" i="2"/>
  <c r="R6205" i="2"/>
  <c r="R6203" i="2"/>
  <c r="R6201" i="2"/>
  <c r="R6199" i="2"/>
  <c r="R6197" i="2"/>
  <c r="R6195" i="2"/>
  <c r="R6193" i="2"/>
  <c r="R6191" i="2"/>
  <c r="R6189" i="2"/>
  <c r="R6187" i="2"/>
  <c r="R6185" i="2"/>
  <c r="R6183" i="2"/>
  <c r="R6181" i="2"/>
  <c r="R6179" i="2"/>
  <c r="R6177" i="2"/>
  <c r="R6175" i="2"/>
  <c r="R6173" i="2"/>
  <c r="R6171" i="2"/>
  <c r="R6169" i="2"/>
  <c r="R6167" i="2"/>
  <c r="R6165" i="2"/>
  <c r="R6163" i="2"/>
  <c r="R6161" i="2"/>
  <c r="R6159" i="2"/>
  <c r="R6157" i="2"/>
  <c r="R6155" i="2"/>
  <c r="R6153" i="2"/>
  <c r="R6151" i="2"/>
  <c r="R6149" i="2"/>
  <c r="R6147" i="2"/>
  <c r="R6145" i="2"/>
  <c r="R6143" i="2"/>
  <c r="R6141" i="2"/>
  <c r="R6139" i="2"/>
  <c r="R6137" i="2"/>
  <c r="R6135" i="2"/>
  <c r="R6133" i="2"/>
  <c r="R6131" i="2"/>
  <c r="R6129" i="2"/>
  <c r="R6127" i="2"/>
  <c r="R6125" i="2"/>
  <c r="R6123" i="2"/>
  <c r="R6121" i="2"/>
  <c r="R6119" i="2"/>
  <c r="R6117" i="2"/>
  <c r="R6115" i="2"/>
  <c r="R6113" i="2"/>
  <c r="R6111" i="2"/>
  <c r="R6109" i="2"/>
  <c r="R6107" i="2"/>
  <c r="R6105" i="2"/>
  <c r="R6103" i="2"/>
  <c r="R6101" i="2"/>
  <c r="R6099" i="2"/>
  <c r="R6097" i="2"/>
  <c r="R6095" i="2"/>
  <c r="R6093" i="2"/>
  <c r="R6091" i="2"/>
  <c r="R6089" i="2"/>
  <c r="R6087" i="2"/>
  <c r="R6085" i="2"/>
  <c r="R6083" i="2"/>
  <c r="R6081" i="2"/>
  <c r="R6079" i="2"/>
  <c r="R6077" i="2"/>
  <c r="R6075" i="2"/>
  <c r="R6073" i="2"/>
  <c r="R6071" i="2"/>
  <c r="R6069" i="2"/>
  <c r="R6067" i="2"/>
  <c r="R6065" i="2"/>
  <c r="R6063" i="2"/>
  <c r="R6061" i="2"/>
  <c r="R6059" i="2"/>
  <c r="R6057" i="2"/>
  <c r="R6055" i="2"/>
  <c r="R6053" i="2"/>
  <c r="R6051" i="2"/>
  <c r="R6049" i="2"/>
  <c r="R6047" i="2"/>
  <c r="R6045" i="2"/>
  <c r="R6043" i="2"/>
  <c r="R6041" i="2"/>
  <c r="R6039" i="2"/>
  <c r="R6037" i="2"/>
  <c r="R6035" i="2"/>
  <c r="R6033" i="2"/>
  <c r="R6031" i="2"/>
  <c r="R6029" i="2"/>
  <c r="R6027" i="2"/>
  <c r="R6025" i="2"/>
  <c r="R6023" i="2"/>
  <c r="R6021" i="2"/>
  <c r="R6019" i="2"/>
  <c r="R6017" i="2"/>
  <c r="R6015" i="2"/>
  <c r="R6013" i="2"/>
  <c r="R6011" i="2"/>
  <c r="R6009" i="2"/>
  <c r="R6007" i="2"/>
  <c r="R6005" i="2"/>
  <c r="R6003" i="2"/>
  <c r="R6001" i="2"/>
  <c r="R5999" i="2"/>
  <c r="R5997" i="2"/>
  <c r="R5995" i="2"/>
  <c r="R5993" i="2"/>
  <c r="R5991" i="2"/>
  <c r="R5989" i="2"/>
  <c r="R5987" i="2"/>
  <c r="R5985" i="2"/>
  <c r="R5983" i="2"/>
  <c r="R5981" i="2"/>
  <c r="R5979" i="2"/>
  <c r="R5977" i="2"/>
  <c r="R5975" i="2"/>
  <c r="R5973" i="2"/>
  <c r="R5971" i="2"/>
  <c r="R5969" i="2"/>
  <c r="R5967" i="2"/>
  <c r="R5965" i="2"/>
  <c r="R5963" i="2"/>
  <c r="R5961" i="2"/>
  <c r="R5959" i="2"/>
  <c r="R5957" i="2"/>
  <c r="R5955" i="2"/>
  <c r="R5953" i="2"/>
  <c r="R5951" i="2"/>
  <c r="R5949" i="2"/>
  <c r="R5947" i="2"/>
  <c r="R5945" i="2"/>
  <c r="R5943" i="2"/>
  <c r="R5941" i="2"/>
  <c r="R5939" i="2"/>
  <c r="R5937" i="2"/>
  <c r="R5935" i="2"/>
  <c r="R5933" i="2"/>
  <c r="R5931" i="2"/>
  <c r="R5929" i="2"/>
  <c r="R5927" i="2"/>
  <c r="R5925" i="2"/>
  <c r="R5923" i="2"/>
  <c r="R5921" i="2"/>
  <c r="R5919" i="2"/>
  <c r="R5917" i="2"/>
  <c r="R5915" i="2"/>
  <c r="R5913" i="2"/>
  <c r="R5911" i="2"/>
  <c r="R5909" i="2"/>
  <c r="R5907" i="2"/>
  <c r="R5905" i="2"/>
  <c r="R5903" i="2"/>
  <c r="R5901" i="2"/>
  <c r="R5899" i="2"/>
  <c r="R5897" i="2"/>
  <c r="R5895" i="2"/>
  <c r="R5893" i="2"/>
  <c r="R5891" i="2"/>
  <c r="R5889" i="2"/>
  <c r="R5887" i="2"/>
  <c r="R5885" i="2"/>
  <c r="R5883" i="2"/>
  <c r="R5881" i="2"/>
  <c r="R5879" i="2"/>
  <c r="R5877" i="2"/>
  <c r="R5875" i="2"/>
  <c r="R5873" i="2"/>
  <c r="R5871" i="2"/>
  <c r="R5869" i="2"/>
  <c r="R5867" i="2"/>
  <c r="R5865" i="2"/>
  <c r="R5863" i="2"/>
  <c r="R5861" i="2"/>
  <c r="R5859" i="2"/>
  <c r="R5857" i="2"/>
  <c r="R5855" i="2"/>
  <c r="R5853" i="2"/>
  <c r="R5851" i="2"/>
  <c r="R5849" i="2"/>
  <c r="R5847" i="2"/>
  <c r="R5845" i="2"/>
  <c r="R5843" i="2"/>
  <c r="R5841" i="2"/>
  <c r="R5839" i="2"/>
  <c r="R5837" i="2"/>
  <c r="R5835" i="2"/>
  <c r="R5833" i="2"/>
  <c r="R5831" i="2"/>
  <c r="R5829" i="2"/>
  <c r="R5827" i="2"/>
  <c r="R5825" i="2"/>
  <c r="R5823" i="2"/>
  <c r="R5821" i="2"/>
  <c r="R5819" i="2"/>
  <c r="R5817" i="2"/>
  <c r="R5815" i="2"/>
  <c r="R5813" i="2"/>
  <c r="R5811" i="2"/>
  <c r="R5809" i="2"/>
  <c r="R5807" i="2"/>
  <c r="R5805" i="2"/>
  <c r="R5803" i="2"/>
  <c r="R5801" i="2"/>
  <c r="R5799" i="2"/>
  <c r="R5797" i="2"/>
  <c r="R5795" i="2"/>
  <c r="R5793" i="2"/>
  <c r="R5791" i="2"/>
  <c r="R5789" i="2"/>
  <c r="R5787" i="2"/>
  <c r="R5785" i="2"/>
  <c r="R5783" i="2"/>
  <c r="R5781" i="2"/>
  <c r="R5779" i="2"/>
  <c r="R5777" i="2"/>
  <c r="R5775" i="2"/>
  <c r="R5773" i="2"/>
  <c r="R5771" i="2"/>
  <c r="R5769" i="2"/>
  <c r="R5767" i="2"/>
  <c r="R5765" i="2"/>
  <c r="R5763" i="2"/>
  <c r="R5761" i="2"/>
  <c r="R5759" i="2"/>
  <c r="R5757" i="2"/>
  <c r="R5755" i="2"/>
  <c r="R5753" i="2"/>
  <c r="R5751" i="2"/>
  <c r="R5749" i="2"/>
  <c r="R5747" i="2"/>
  <c r="R5745" i="2"/>
  <c r="R5743" i="2"/>
  <c r="R5741" i="2"/>
  <c r="R5739" i="2"/>
  <c r="R5737" i="2"/>
  <c r="R5735" i="2"/>
  <c r="R5733" i="2"/>
  <c r="R5731" i="2"/>
  <c r="R5729" i="2"/>
  <c r="R5727" i="2"/>
  <c r="R5725" i="2"/>
  <c r="R5723" i="2"/>
  <c r="R5721" i="2"/>
  <c r="R5719" i="2"/>
  <c r="R5717" i="2"/>
  <c r="R5715" i="2"/>
  <c r="R5713" i="2"/>
  <c r="R5711" i="2"/>
  <c r="R5709" i="2"/>
  <c r="R5707" i="2"/>
  <c r="R5705" i="2"/>
  <c r="R5703" i="2"/>
  <c r="R5701" i="2"/>
  <c r="R5699" i="2"/>
  <c r="R5697" i="2"/>
  <c r="R5695" i="2"/>
  <c r="R5693" i="2"/>
  <c r="R5691" i="2"/>
  <c r="R5689" i="2"/>
  <c r="R5687" i="2"/>
  <c r="R5685" i="2"/>
  <c r="R5683" i="2"/>
  <c r="R5681" i="2"/>
  <c r="R5679" i="2"/>
  <c r="R5677" i="2"/>
  <c r="R5675" i="2"/>
  <c r="R5673" i="2"/>
  <c r="R5671" i="2"/>
  <c r="R5669" i="2"/>
  <c r="R5667" i="2"/>
  <c r="R5665" i="2"/>
  <c r="R5663" i="2"/>
  <c r="R5661" i="2"/>
  <c r="R5659" i="2"/>
  <c r="R5657" i="2"/>
  <c r="R5655" i="2"/>
  <c r="R5653" i="2"/>
  <c r="R5651" i="2"/>
  <c r="R5649" i="2"/>
  <c r="R5647" i="2"/>
  <c r="R5645" i="2"/>
  <c r="R5643" i="2"/>
  <c r="R5641" i="2"/>
  <c r="R5639" i="2"/>
  <c r="R5637" i="2"/>
  <c r="R5635" i="2"/>
  <c r="R5633" i="2"/>
  <c r="R5631" i="2"/>
  <c r="R5629" i="2"/>
  <c r="R5627" i="2"/>
  <c r="R5625" i="2"/>
  <c r="R5623" i="2"/>
  <c r="R5621" i="2"/>
  <c r="R5619" i="2"/>
  <c r="R5617" i="2"/>
  <c r="R5615" i="2"/>
  <c r="R5613" i="2"/>
  <c r="R5611" i="2"/>
  <c r="R5609" i="2"/>
  <c r="R5607" i="2"/>
  <c r="R5605" i="2"/>
  <c r="R5603" i="2"/>
  <c r="R5601" i="2"/>
  <c r="R5599" i="2"/>
  <c r="R5597" i="2"/>
  <c r="R5595" i="2"/>
  <c r="R5593" i="2"/>
  <c r="R5591" i="2"/>
  <c r="R5589" i="2"/>
  <c r="R5587" i="2"/>
  <c r="R5585" i="2"/>
  <c r="R5583" i="2"/>
  <c r="R5581" i="2"/>
  <c r="R5579" i="2"/>
  <c r="R5577" i="2"/>
  <c r="R5575" i="2"/>
  <c r="R5573" i="2"/>
  <c r="R5571" i="2"/>
  <c r="R5569" i="2"/>
  <c r="R5567" i="2"/>
  <c r="R5565" i="2"/>
  <c r="R5563" i="2"/>
  <c r="R5561" i="2"/>
  <c r="R5559" i="2"/>
  <c r="R5557" i="2"/>
  <c r="R5555" i="2"/>
  <c r="R5553" i="2"/>
  <c r="R5551" i="2"/>
  <c r="R5549" i="2"/>
  <c r="R5547" i="2"/>
  <c r="R5545" i="2"/>
  <c r="R5543" i="2"/>
  <c r="R5541" i="2"/>
  <c r="R5539" i="2"/>
  <c r="R5537" i="2"/>
  <c r="R5535" i="2"/>
  <c r="R5533" i="2"/>
  <c r="R5531" i="2"/>
  <c r="R5529" i="2"/>
  <c r="R5527" i="2"/>
  <c r="R5525" i="2"/>
  <c r="R5523" i="2"/>
  <c r="R5521" i="2"/>
  <c r="R5519" i="2"/>
  <c r="R5517" i="2"/>
  <c r="R5515" i="2"/>
  <c r="R5513" i="2"/>
  <c r="R5511" i="2"/>
  <c r="R5509" i="2"/>
  <c r="R5507" i="2"/>
  <c r="R5505" i="2"/>
  <c r="R5503" i="2"/>
  <c r="R5501" i="2"/>
  <c r="R5499" i="2"/>
  <c r="R5497" i="2"/>
  <c r="R5495" i="2"/>
  <c r="R5493" i="2"/>
  <c r="R5491" i="2"/>
  <c r="R5489" i="2"/>
  <c r="R5487" i="2"/>
  <c r="R5485" i="2"/>
  <c r="R5483" i="2"/>
  <c r="R5481" i="2"/>
  <c r="R5479" i="2"/>
  <c r="R5477" i="2"/>
  <c r="R5475" i="2"/>
  <c r="R5473" i="2"/>
  <c r="R5471" i="2"/>
  <c r="R5469" i="2"/>
  <c r="R5467" i="2"/>
  <c r="R5465" i="2"/>
  <c r="R5463" i="2"/>
  <c r="R5461" i="2"/>
  <c r="R5459" i="2"/>
  <c r="R5457" i="2"/>
  <c r="R5455" i="2"/>
  <c r="R5453" i="2"/>
  <c r="R5451" i="2"/>
  <c r="R5449" i="2"/>
  <c r="R5447" i="2"/>
  <c r="R5445" i="2"/>
  <c r="R5443" i="2"/>
  <c r="R5441" i="2"/>
  <c r="R5439" i="2"/>
  <c r="R5437" i="2"/>
  <c r="R5435" i="2"/>
  <c r="R5433" i="2"/>
  <c r="R5431" i="2"/>
  <c r="R5429" i="2"/>
  <c r="R5427" i="2"/>
  <c r="R5425" i="2"/>
  <c r="R5423" i="2"/>
  <c r="R5421" i="2"/>
  <c r="R5419" i="2"/>
  <c r="R5417" i="2"/>
  <c r="R5415" i="2"/>
  <c r="R5413" i="2"/>
  <c r="R5411" i="2"/>
  <c r="R5409" i="2"/>
  <c r="R5407" i="2"/>
  <c r="R5405" i="2"/>
  <c r="R5403" i="2"/>
  <c r="R5401" i="2"/>
  <c r="R5399" i="2"/>
  <c r="R5397" i="2"/>
  <c r="R5395" i="2"/>
  <c r="R5393" i="2"/>
  <c r="R5391" i="2"/>
  <c r="R5389" i="2"/>
  <c r="R5387" i="2"/>
  <c r="R5385" i="2"/>
  <c r="R5383" i="2"/>
  <c r="R5381" i="2"/>
  <c r="R5379" i="2"/>
  <c r="R5377" i="2"/>
  <c r="R5375" i="2"/>
  <c r="R5373" i="2"/>
  <c r="R5371" i="2"/>
  <c r="R5369" i="2"/>
  <c r="R5367" i="2"/>
  <c r="R5365" i="2"/>
  <c r="R5363" i="2"/>
  <c r="R5361" i="2"/>
  <c r="R5359" i="2"/>
  <c r="R5357" i="2"/>
  <c r="R5355" i="2"/>
  <c r="R5353" i="2"/>
  <c r="R5351" i="2"/>
  <c r="R5349" i="2"/>
  <c r="R5347" i="2"/>
  <c r="R5345" i="2"/>
  <c r="R5343" i="2"/>
  <c r="R5341" i="2"/>
  <c r="R5339" i="2"/>
  <c r="R5337" i="2"/>
  <c r="R5335" i="2"/>
  <c r="R5333" i="2"/>
  <c r="R5331" i="2"/>
  <c r="R5329" i="2"/>
  <c r="R5327" i="2"/>
  <c r="R5325" i="2"/>
  <c r="R5323" i="2"/>
  <c r="R5321" i="2"/>
  <c r="R5319" i="2"/>
  <c r="R5317" i="2"/>
  <c r="R5315" i="2"/>
  <c r="R5313" i="2"/>
  <c r="R5311" i="2"/>
  <c r="R5309" i="2"/>
  <c r="R5307" i="2"/>
  <c r="R5305" i="2"/>
  <c r="R5303" i="2"/>
  <c r="R5301" i="2"/>
  <c r="R5299" i="2"/>
  <c r="R5297" i="2"/>
  <c r="R5295" i="2"/>
  <c r="R5293" i="2"/>
  <c r="R5291" i="2"/>
  <c r="R5289" i="2"/>
  <c r="R5287" i="2"/>
  <c r="R5285" i="2"/>
  <c r="R5283" i="2"/>
  <c r="R5281" i="2"/>
  <c r="R5279" i="2"/>
  <c r="R5277" i="2"/>
  <c r="R5275" i="2"/>
  <c r="R5273" i="2"/>
  <c r="R5271" i="2"/>
  <c r="R5269" i="2"/>
  <c r="R5267" i="2"/>
  <c r="R5265" i="2"/>
  <c r="R5263" i="2"/>
  <c r="R5261" i="2"/>
  <c r="R5259" i="2"/>
  <c r="R5257" i="2"/>
  <c r="R5255" i="2"/>
  <c r="R5253" i="2"/>
  <c r="R5251" i="2"/>
  <c r="R5249" i="2"/>
  <c r="R5247" i="2"/>
  <c r="R5245" i="2"/>
  <c r="R5243" i="2"/>
  <c r="R5241" i="2"/>
  <c r="R5239" i="2"/>
  <c r="R5237" i="2"/>
  <c r="R5235" i="2"/>
  <c r="R5233" i="2"/>
  <c r="R5231" i="2"/>
  <c r="R5229" i="2"/>
  <c r="R5227" i="2"/>
  <c r="R5225" i="2"/>
  <c r="R5223" i="2"/>
  <c r="R5221" i="2"/>
  <c r="R5219" i="2"/>
  <c r="R5217" i="2"/>
  <c r="R5215" i="2"/>
  <c r="R5213" i="2"/>
  <c r="R5211" i="2"/>
  <c r="R5209" i="2"/>
  <c r="R5207" i="2"/>
  <c r="R5205" i="2"/>
  <c r="R5203" i="2"/>
  <c r="R5201" i="2"/>
  <c r="R5199" i="2"/>
  <c r="R5197" i="2"/>
  <c r="R5195" i="2"/>
  <c r="R5193" i="2"/>
  <c r="R5191" i="2"/>
  <c r="R5189" i="2"/>
  <c r="R5187" i="2"/>
  <c r="R5185" i="2"/>
  <c r="R5183" i="2"/>
  <c r="R5181" i="2"/>
  <c r="R5179" i="2"/>
  <c r="R5177" i="2"/>
  <c r="R5175" i="2"/>
  <c r="R5173" i="2"/>
  <c r="R5171" i="2"/>
  <c r="R5169" i="2"/>
  <c r="R5167" i="2"/>
  <c r="R5165" i="2"/>
  <c r="R5163" i="2"/>
  <c r="R5161" i="2"/>
  <c r="R5159" i="2"/>
  <c r="R5157" i="2"/>
  <c r="R5155" i="2"/>
  <c r="R5153" i="2"/>
  <c r="R5151" i="2"/>
  <c r="R5149" i="2"/>
  <c r="R5147" i="2"/>
  <c r="R5145" i="2"/>
  <c r="R5143" i="2"/>
  <c r="R5141" i="2"/>
  <c r="R5139" i="2"/>
  <c r="R5137" i="2"/>
  <c r="R5135" i="2"/>
  <c r="R5133" i="2"/>
  <c r="R5131" i="2"/>
  <c r="R5129" i="2"/>
  <c r="R5127" i="2"/>
  <c r="R5125" i="2"/>
  <c r="R5123" i="2"/>
  <c r="R5121" i="2"/>
  <c r="R5119" i="2"/>
  <c r="R5117" i="2"/>
  <c r="R5115" i="2"/>
  <c r="R5113" i="2"/>
  <c r="R5111" i="2"/>
  <c r="R5109" i="2"/>
  <c r="R5107" i="2"/>
  <c r="R5105" i="2"/>
  <c r="R5103" i="2"/>
  <c r="R5101" i="2"/>
  <c r="R5099" i="2"/>
  <c r="R5097" i="2"/>
  <c r="R5095" i="2"/>
  <c r="R5093" i="2"/>
  <c r="R5091" i="2"/>
  <c r="R5089" i="2"/>
  <c r="R5087" i="2"/>
  <c r="R5085" i="2"/>
  <c r="R5083" i="2"/>
  <c r="R5081" i="2"/>
  <c r="R5079" i="2"/>
  <c r="R5077" i="2"/>
  <c r="R5075" i="2"/>
  <c r="R5073" i="2"/>
  <c r="R5071" i="2"/>
  <c r="R5069" i="2"/>
  <c r="R5067" i="2"/>
  <c r="R5065" i="2"/>
  <c r="R5063" i="2"/>
  <c r="R5061" i="2"/>
  <c r="R5059" i="2"/>
  <c r="R5057" i="2"/>
  <c r="R5055" i="2"/>
  <c r="R5053" i="2"/>
  <c r="R5051" i="2"/>
  <c r="R5049" i="2"/>
  <c r="R5047" i="2"/>
  <c r="R5045" i="2"/>
  <c r="R5043" i="2"/>
  <c r="R5041" i="2"/>
  <c r="R5039" i="2"/>
  <c r="R5037" i="2"/>
  <c r="R5035" i="2"/>
  <c r="R5033" i="2"/>
  <c r="R5031" i="2"/>
  <c r="R5029" i="2"/>
  <c r="R5027" i="2"/>
  <c r="R5025" i="2"/>
  <c r="R5023" i="2"/>
  <c r="R5021" i="2"/>
  <c r="R5019" i="2"/>
  <c r="R5017" i="2"/>
  <c r="R5015" i="2"/>
  <c r="R5013" i="2"/>
  <c r="R5011" i="2"/>
  <c r="R5009" i="2"/>
  <c r="R5007" i="2"/>
  <c r="R5005" i="2"/>
  <c r="R5003" i="2"/>
  <c r="R5001" i="2"/>
  <c r="R4999" i="2"/>
  <c r="R4997" i="2"/>
  <c r="R4995" i="2"/>
  <c r="R4993" i="2"/>
  <c r="R4991" i="2"/>
  <c r="R4989" i="2"/>
  <c r="R4987" i="2"/>
  <c r="R4985" i="2"/>
  <c r="R4983" i="2"/>
  <c r="R4981" i="2"/>
  <c r="R4979" i="2"/>
  <c r="R4977" i="2"/>
  <c r="R4975" i="2"/>
  <c r="R4973" i="2"/>
  <c r="R4971" i="2"/>
  <c r="R4969" i="2"/>
  <c r="R4967" i="2"/>
  <c r="R4965" i="2"/>
  <c r="R4963" i="2"/>
  <c r="R4961" i="2"/>
  <c r="R4959" i="2"/>
  <c r="R4957" i="2"/>
  <c r="R4955" i="2"/>
  <c r="R4953" i="2"/>
  <c r="R4951" i="2"/>
  <c r="R4949" i="2"/>
  <c r="R4947" i="2"/>
  <c r="R4945" i="2"/>
  <c r="R4943" i="2"/>
  <c r="R4941" i="2"/>
  <c r="R4939" i="2"/>
  <c r="R4937" i="2"/>
  <c r="R4935" i="2"/>
  <c r="R4933" i="2"/>
  <c r="R4931" i="2"/>
  <c r="R4929" i="2"/>
  <c r="R4927" i="2"/>
  <c r="R4925" i="2"/>
  <c r="R4923" i="2"/>
  <c r="R4921" i="2"/>
  <c r="R4919" i="2"/>
  <c r="R4917" i="2"/>
  <c r="R4915" i="2"/>
  <c r="R4913" i="2"/>
  <c r="R4911" i="2"/>
  <c r="R4909" i="2"/>
  <c r="R4907" i="2"/>
  <c r="R4905" i="2"/>
  <c r="R4903" i="2"/>
  <c r="R4901" i="2"/>
  <c r="R4899" i="2"/>
  <c r="R4897" i="2"/>
  <c r="R4895" i="2"/>
  <c r="R4893" i="2"/>
  <c r="R4891" i="2"/>
  <c r="R4889" i="2"/>
  <c r="R4887" i="2"/>
  <c r="R4885" i="2"/>
  <c r="R4883" i="2"/>
  <c r="R4881" i="2"/>
  <c r="R4879" i="2"/>
  <c r="R4877" i="2"/>
  <c r="R4875" i="2"/>
  <c r="R4873" i="2"/>
  <c r="R4871" i="2"/>
  <c r="R4869" i="2"/>
  <c r="R4867" i="2"/>
  <c r="R4865" i="2"/>
  <c r="R4863" i="2"/>
  <c r="R4861" i="2"/>
  <c r="R4859" i="2"/>
  <c r="R4857" i="2"/>
  <c r="R4855" i="2"/>
  <c r="R4853" i="2"/>
  <c r="R4851" i="2"/>
  <c r="R4849" i="2"/>
  <c r="R4847" i="2"/>
  <c r="R4845" i="2"/>
  <c r="R4843" i="2"/>
  <c r="R4841" i="2"/>
  <c r="R4839" i="2"/>
  <c r="R4837" i="2"/>
  <c r="R4835" i="2"/>
  <c r="R4833" i="2"/>
  <c r="R4831" i="2"/>
  <c r="R4829" i="2"/>
  <c r="R4827" i="2"/>
  <c r="R4825" i="2"/>
  <c r="R4823" i="2"/>
  <c r="R4821" i="2"/>
  <c r="R4819" i="2"/>
  <c r="R4817" i="2"/>
  <c r="R4815" i="2"/>
  <c r="R4813" i="2"/>
  <c r="R4811" i="2"/>
  <c r="R4809" i="2"/>
  <c r="R4807" i="2"/>
  <c r="R4805" i="2"/>
  <c r="R4803" i="2"/>
  <c r="R4801" i="2"/>
  <c r="R4799" i="2"/>
  <c r="R4797" i="2"/>
  <c r="R4795" i="2"/>
  <c r="R4793" i="2"/>
  <c r="R4791" i="2"/>
  <c r="R4789" i="2"/>
  <c r="R4787" i="2"/>
  <c r="R4785" i="2"/>
  <c r="R4783" i="2"/>
  <c r="R4781" i="2"/>
  <c r="R4779" i="2"/>
  <c r="R4777" i="2"/>
  <c r="R4775" i="2"/>
  <c r="R4773" i="2"/>
  <c r="R4771" i="2"/>
  <c r="R4769" i="2"/>
  <c r="R4767" i="2"/>
  <c r="R4765" i="2"/>
  <c r="R4763" i="2"/>
  <c r="R4761" i="2"/>
  <c r="R4759" i="2"/>
  <c r="R4757" i="2"/>
  <c r="R4755" i="2"/>
  <c r="R4753" i="2"/>
  <c r="R4751" i="2"/>
  <c r="R4749" i="2"/>
  <c r="R4747" i="2"/>
  <c r="R4745" i="2"/>
  <c r="R4743" i="2"/>
  <c r="R4741" i="2"/>
  <c r="R4739" i="2"/>
  <c r="R4737" i="2"/>
  <c r="R4735" i="2"/>
  <c r="R4733" i="2"/>
  <c r="R4731" i="2"/>
  <c r="R4729" i="2"/>
  <c r="R4727" i="2"/>
  <c r="R4725" i="2"/>
  <c r="R4723" i="2"/>
  <c r="R4721" i="2"/>
  <c r="R4719" i="2"/>
  <c r="R4717" i="2"/>
  <c r="R4715" i="2"/>
  <c r="R4713" i="2"/>
  <c r="R4711" i="2"/>
  <c r="R4709" i="2"/>
  <c r="R4707" i="2"/>
  <c r="R4705" i="2"/>
  <c r="R4703" i="2"/>
  <c r="R4701" i="2"/>
  <c r="R4699" i="2"/>
  <c r="R4697" i="2"/>
  <c r="R4695" i="2"/>
  <c r="R4693" i="2"/>
  <c r="R4691" i="2"/>
  <c r="R4689" i="2"/>
  <c r="R4687" i="2"/>
  <c r="R4685" i="2"/>
  <c r="R4683" i="2"/>
  <c r="R4681" i="2"/>
  <c r="R4679" i="2"/>
  <c r="R4677" i="2"/>
  <c r="R4675" i="2"/>
  <c r="R4673" i="2"/>
  <c r="R4671" i="2"/>
  <c r="R4669" i="2"/>
  <c r="R4667" i="2"/>
  <c r="R4665" i="2"/>
  <c r="R4663" i="2"/>
  <c r="R4661" i="2"/>
  <c r="R4659" i="2"/>
  <c r="R4657" i="2"/>
  <c r="R4655" i="2"/>
  <c r="R4653" i="2"/>
  <c r="R4651" i="2"/>
  <c r="R4649" i="2"/>
  <c r="R4647" i="2"/>
  <c r="R4645" i="2"/>
  <c r="R4643" i="2"/>
  <c r="R4641" i="2"/>
  <c r="R4639" i="2"/>
  <c r="R4637" i="2"/>
  <c r="R4635" i="2"/>
  <c r="R4633" i="2"/>
  <c r="R4631" i="2"/>
  <c r="R4629" i="2"/>
  <c r="R4627" i="2"/>
  <c r="R4625" i="2"/>
  <c r="R4623" i="2"/>
  <c r="R4621" i="2"/>
  <c r="R4619" i="2"/>
  <c r="R4617" i="2"/>
  <c r="R4615" i="2"/>
  <c r="R4613" i="2"/>
  <c r="R4611" i="2"/>
  <c r="R4609" i="2"/>
  <c r="R4607" i="2"/>
  <c r="R4605" i="2"/>
  <c r="R4603" i="2"/>
  <c r="R4601" i="2"/>
  <c r="R4599" i="2"/>
  <c r="R4597" i="2"/>
  <c r="R4595" i="2"/>
  <c r="R4593" i="2"/>
  <c r="R4591" i="2"/>
  <c r="R4589" i="2"/>
  <c r="R4587" i="2"/>
  <c r="R4585" i="2"/>
  <c r="R4583" i="2"/>
  <c r="R4581" i="2"/>
  <c r="R4579" i="2"/>
  <c r="R4577" i="2"/>
  <c r="R4575" i="2"/>
  <c r="R4573" i="2"/>
  <c r="R4571" i="2"/>
  <c r="R4569" i="2"/>
  <c r="R4567" i="2"/>
  <c r="R4565" i="2"/>
  <c r="R4563" i="2"/>
  <c r="R4561" i="2"/>
  <c r="R4559" i="2"/>
  <c r="R4557" i="2"/>
  <c r="R4555" i="2"/>
  <c r="R4553" i="2"/>
  <c r="R4551" i="2"/>
  <c r="R4549" i="2"/>
  <c r="R4547" i="2"/>
  <c r="R4545" i="2"/>
  <c r="R4543" i="2"/>
  <c r="R4541" i="2"/>
  <c r="R4539" i="2"/>
  <c r="R4537" i="2"/>
  <c r="R4535" i="2"/>
  <c r="R4533" i="2"/>
  <c r="R4531" i="2"/>
  <c r="R4529" i="2"/>
  <c r="R4527" i="2"/>
  <c r="R4525" i="2"/>
  <c r="R4523" i="2"/>
  <c r="R4521" i="2"/>
  <c r="R4519" i="2"/>
  <c r="R4517" i="2"/>
  <c r="R4515" i="2"/>
  <c r="R4513" i="2"/>
  <c r="R4511" i="2"/>
  <c r="R4509" i="2"/>
  <c r="R4507" i="2"/>
  <c r="R4505" i="2"/>
  <c r="R4503" i="2"/>
  <c r="R4501" i="2"/>
  <c r="R4499" i="2"/>
  <c r="R4497" i="2"/>
  <c r="R4495" i="2"/>
  <c r="R4493" i="2"/>
  <c r="R4491" i="2"/>
  <c r="R4489" i="2"/>
  <c r="R4487" i="2"/>
  <c r="R4485" i="2"/>
  <c r="R4483" i="2"/>
  <c r="R4481" i="2"/>
  <c r="R4479" i="2"/>
  <c r="R4477" i="2"/>
  <c r="R4475" i="2"/>
  <c r="R4473" i="2"/>
  <c r="R4471" i="2"/>
  <c r="R4469" i="2"/>
  <c r="R4467" i="2"/>
  <c r="R4465" i="2"/>
  <c r="R4463" i="2"/>
  <c r="R4461" i="2"/>
  <c r="R4459" i="2"/>
  <c r="R4457" i="2"/>
  <c r="R4455" i="2"/>
  <c r="R4453" i="2"/>
  <c r="R4451" i="2"/>
  <c r="R4449" i="2"/>
  <c r="R4447" i="2"/>
  <c r="R4445" i="2"/>
  <c r="R4443" i="2"/>
  <c r="R4441" i="2"/>
  <c r="R4439" i="2"/>
  <c r="R4437" i="2"/>
  <c r="R4435" i="2"/>
  <c r="R4433" i="2"/>
  <c r="R4431" i="2"/>
  <c r="R4429" i="2"/>
  <c r="R4427" i="2"/>
  <c r="R4425" i="2"/>
  <c r="R4423" i="2"/>
  <c r="R4421" i="2"/>
  <c r="R4419" i="2"/>
  <c r="R4417" i="2"/>
  <c r="R4415" i="2"/>
  <c r="R4413" i="2"/>
  <c r="R4411" i="2"/>
  <c r="R4409" i="2"/>
  <c r="R4407" i="2"/>
  <c r="R4405" i="2"/>
  <c r="R4403" i="2"/>
  <c r="R4401" i="2"/>
  <c r="R4399" i="2"/>
  <c r="R4397" i="2"/>
  <c r="R4395" i="2"/>
  <c r="R4393" i="2"/>
  <c r="R4391" i="2"/>
  <c r="R4389" i="2"/>
  <c r="R4387" i="2"/>
  <c r="R4385" i="2"/>
  <c r="R4383" i="2"/>
  <c r="R4381" i="2"/>
  <c r="R4379" i="2"/>
  <c r="R4377" i="2"/>
  <c r="R4375" i="2"/>
  <c r="R4373" i="2"/>
  <c r="R4371" i="2"/>
  <c r="R4369" i="2"/>
  <c r="R4367" i="2"/>
  <c r="R4365" i="2"/>
  <c r="R4363" i="2"/>
  <c r="R4361" i="2"/>
  <c r="R4359" i="2"/>
  <c r="R4357" i="2"/>
  <c r="R4355" i="2"/>
  <c r="R4353" i="2"/>
  <c r="R4351" i="2"/>
  <c r="R4349" i="2"/>
  <c r="R4347" i="2"/>
  <c r="R4345" i="2"/>
  <c r="R4343" i="2"/>
  <c r="R4341" i="2"/>
  <c r="R4339" i="2"/>
  <c r="R4337" i="2"/>
  <c r="R4335" i="2"/>
  <c r="R4333" i="2"/>
  <c r="R4331" i="2"/>
  <c r="R4329" i="2"/>
  <c r="R4327" i="2"/>
  <c r="R4325" i="2"/>
  <c r="R4323" i="2"/>
  <c r="R4321" i="2"/>
  <c r="R4319" i="2"/>
  <c r="R4317" i="2"/>
  <c r="R4315" i="2"/>
  <c r="R4313" i="2"/>
  <c r="R4311" i="2"/>
  <c r="R4309" i="2"/>
  <c r="R4307" i="2"/>
  <c r="R4305" i="2"/>
  <c r="R4303" i="2"/>
  <c r="R4301" i="2"/>
  <c r="R4299" i="2"/>
  <c r="R4297" i="2"/>
  <c r="R4295" i="2"/>
  <c r="R4293" i="2"/>
  <c r="R4291" i="2"/>
  <c r="R4289" i="2"/>
  <c r="R4287" i="2"/>
  <c r="R4285" i="2"/>
  <c r="R4283" i="2"/>
  <c r="R4281" i="2"/>
  <c r="R4279" i="2"/>
  <c r="R4277" i="2"/>
  <c r="R4275" i="2"/>
  <c r="R4273" i="2"/>
  <c r="R4271" i="2"/>
  <c r="R4269" i="2"/>
  <c r="R4267" i="2"/>
  <c r="R4265" i="2"/>
  <c r="R4263" i="2"/>
  <c r="R4261" i="2"/>
  <c r="R4259" i="2"/>
  <c r="R4257" i="2"/>
  <c r="R4255" i="2"/>
  <c r="R4253" i="2"/>
  <c r="R4251" i="2"/>
  <c r="R4249" i="2"/>
  <c r="R4247" i="2"/>
  <c r="R4245" i="2"/>
  <c r="R4243" i="2"/>
  <c r="R4241" i="2"/>
  <c r="R4239" i="2"/>
  <c r="R4237" i="2"/>
  <c r="R4235" i="2"/>
  <c r="R4233" i="2"/>
  <c r="R4231" i="2"/>
  <c r="R4229" i="2"/>
  <c r="R4227" i="2"/>
  <c r="R4225" i="2"/>
  <c r="R4223" i="2"/>
  <c r="R4221" i="2"/>
  <c r="R4219" i="2"/>
  <c r="R4217" i="2"/>
  <c r="R4215" i="2"/>
  <c r="R4213" i="2"/>
  <c r="R4211" i="2"/>
  <c r="R4209" i="2"/>
  <c r="R4207" i="2"/>
  <c r="R4205" i="2"/>
  <c r="R4203" i="2"/>
  <c r="R4201" i="2"/>
  <c r="R4199" i="2"/>
  <c r="R4197" i="2"/>
  <c r="R4195" i="2"/>
  <c r="R4193" i="2"/>
  <c r="R4191" i="2"/>
  <c r="R4189" i="2"/>
  <c r="R4187" i="2"/>
  <c r="R4185" i="2"/>
  <c r="R4183" i="2"/>
  <c r="R4181" i="2"/>
  <c r="R4179" i="2"/>
  <c r="R4177" i="2"/>
  <c r="R4175" i="2"/>
  <c r="R4173" i="2"/>
  <c r="R4171" i="2"/>
  <c r="R4169" i="2"/>
  <c r="R4167" i="2"/>
  <c r="R4165" i="2"/>
  <c r="R4163" i="2"/>
  <c r="R4161" i="2"/>
  <c r="R4159" i="2"/>
  <c r="R4157" i="2"/>
  <c r="R4155" i="2"/>
  <c r="R4153" i="2"/>
  <c r="R4151" i="2"/>
  <c r="R4149" i="2"/>
  <c r="R4147" i="2"/>
  <c r="R4145" i="2"/>
  <c r="R4143" i="2"/>
  <c r="R4141" i="2"/>
  <c r="R4139" i="2"/>
  <c r="R4137" i="2"/>
  <c r="R4135" i="2"/>
  <c r="R4133" i="2"/>
  <c r="R4131" i="2"/>
  <c r="R4129" i="2"/>
  <c r="R4127" i="2"/>
  <c r="R4125" i="2"/>
  <c r="R4123" i="2"/>
  <c r="R4121" i="2"/>
  <c r="R4119" i="2"/>
  <c r="R4117" i="2"/>
  <c r="R4115" i="2"/>
  <c r="R4113" i="2"/>
  <c r="R4111" i="2"/>
  <c r="R4109" i="2"/>
  <c r="R4107" i="2"/>
  <c r="R4105" i="2"/>
  <c r="R4103" i="2"/>
  <c r="R4101" i="2"/>
  <c r="R4099" i="2"/>
  <c r="R4097" i="2"/>
  <c r="R4095" i="2"/>
  <c r="R4093" i="2"/>
  <c r="R4091" i="2"/>
  <c r="R4089" i="2"/>
  <c r="R4087" i="2"/>
  <c r="R4085" i="2"/>
  <c r="R4083" i="2"/>
  <c r="R4081" i="2"/>
  <c r="R4079" i="2"/>
  <c r="R4077" i="2"/>
  <c r="R4075" i="2"/>
  <c r="R4073" i="2"/>
  <c r="R4071" i="2"/>
  <c r="R4069" i="2"/>
  <c r="R4067" i="2"/>
  <c r="R4065" i="2"/>
  <c r="R4063" i="2"/>
  <c r="R4061" i="2"/>
  <c r="R4059" i="2"/>
  <c r="R4057" i="2"/>
  <c r="R4055" i="2"/>
  <c r="R4053" i="2"/>
  <c r="R4051" i="2"/>
  <c r="R4049" i="2"/>
  <c r="R4047" i="2"/>
  <c r="R4045" i="2"/>
  <c r="R4043" i="2"/>
  <c r="R4041" i="2"/>
  <c r="R4039" i="2"/>
  <c r="R4037" i="2"/>
  <c r="R4035" i="2"/>
  <c r="R4033" i="2"/>
  <c r="R4031" i="2"/>
  <c r="R4029" i="2"/>
  <c r="R4027" i="2"/>
  <c r="R4025" i="2"/>
  <c r="R4023" i="2"/>
  <c r="R4021" i="2"/>
  <c r="R4019" i="2"/>
  <c r="R4017" i="2"/>
  <c r="R4015" i="2"/>
  <c r="R4013" i="2"/>
  <c r="R4011" i="2"/>
  <c r="R4009" i="2"/>
  <c r="R4007" i="2"/>
  <c r="R4005" i="2"/>
  <c r="R4003" i="2"/>
  <c r="R4001" i="2"/>
  <c r="R3999" i="2"/>
  <c r="R3997" i="2"/>
  <c r="R3995" i="2"/>
  <c r="R3993" i="2"/>
  <c r="R3991" i="2"/>
  <c r="R3989" i="2"/>
  <c r="R3987" i="2"/>
  <c r="R3985" i="2"/>
  <c r="R3983" i="2"/>
  <c r="R3981" i="2"/>
  <c r="R3979" i="2"/>
  <c r="R3977" i="2"/>
  <c r="R3975" i="2"/>
  <c r="R3973" i="2"/>
  <c r="R3971" i="2"/>
  <c r="R3969" i="2"/>
  <c r="R3967" i="2"/>
  <c r="R3965" i="2"/>
  <c r="R3963" i="2"/>
  <c r="R3961" i="2"/>
  <c r="R3959" i="2"/>
  <c r="R3957" i="2"/>
  <c r="R3955" i="2"/>
  <c r="R3953" i="2"/>
  <c r="R3951" i="2"/>
  <c r="R3949" i="2"/>
  <c r="R3947" i="2"/>
  <c r="R3945" i="2"/>
  <c r="R3943" i="2"/>
  <c r="R3941" i="2"/>
  <c r="R3939" i="2"/>
  <c r="R3937" i="2"/>
  <c r="R3935" i="2"/>
  <c r="R3933" i="2"/>
  <c r="R3931" i="2"/>
  <c r="R3929" i="2"/>
  <c r="R3927" i="2"/>
  <c r="R3925" i="2"/>
  <c r="R3923" i="2"/>
  <c r="R3921" i="2"/>
  <c r="R3919" i="2"/>
  <c r="R3917" i="2"/>
  <c r="R3915" i="2"/>
  <c r="R3913" i="2"/>
  <c r="R3911" i="2"/>
  <c r="R3909" i="2"/>
  <c r="R3907" i="2"/>
  <c r="R3905" i="2"/>
  <c r="R3903" i="2"/>
  <c r="R3901" i="2"/>
  <c r="R3899" i="2"/>
  <c r="R3897" i="2"/>
  <c r="R3895" i="2"/>
  <c r="R3893" i="2"/>
  <c r="R3891" i="2"/>
  <c r="R3889" i="2"/>
  <c r="R3887" i="2"/>
  <c r="R3885" i="2"/>
  <c r="R3883" i="2"/>
  <c r="R3881" i="2"/>
  <c r="R3879" i="2"/>
  <c r="R3877" i="2"/>
  <c r="R3875" i="2"/>
  <c r="R3873" i="2"/>
  <c r="R3871" i="2"/>
  <c r="R3869" i="2"/>
  <c r="R3867" i="2"/>
  <c r="R3865" i="2"/>
  <c r="R3863" i="2"/>
  <c r="R3861" i="2"/>
  <c r="R3859" i="2"/>
  <c r="R3857" i="2"/>
  <c r="R3855" i="2"/>
  <c r="R3853" i="2"/>
  <c r="R3851" i="2"/>
  <c r="R3849" i="2"/>
  <c r="R3847" i="2"/>
  <c r="R3845" i="2"/>
  <c r="R3843" i="2"/>
  <c r="R3841" i="2"/>
  <c r="R3839" i="2"/>
  <c r="R3837" i="2"/>
  <c r="R3835" i="2"/>
  <c r="R3833" i="2"/>
  <c r="R3831" i="2"/>
  <c r="R3829" i="2"/>
  <c r="R3827" i="2"/>
  <c r="R3825" i="2"/>
  <c r="R3823" i="2"/>
  <c r="R3821" i="2"/>
  <c r="R3819" i="2"/>
  <c r="R3817" i="2"/>
  <c r="R3815" i="2"/>
  <c r="R3813" i="2"/>
  <c r="R3811" i="2"/>
  <c r="R3809" i="2"/>
  <c r="R3807" i="2"/>
  <c r="R3805" i="2"/>
  <c r="R3803" i="2"/>
  <c r="R3801" i="2"/>
  <c r="R3799" i="2"/>
  <c r="R3797" i="2"/>
  <c r="R3795" i="2"/>
  <c r="R3793" i="2"/>
  <c r="R3791" i="2"/>
  <c r="R3789" i="2"/>
  <c r="R3787" i="2"/>
  <c r="R3785" i="2"/>
  <c r="R3783" i="2"/>
  <c r="R3781" i="2"/>
  <c r="R3779" i="2"/>
  <c r="R3777" i="2"/>
  <c r="R3775" i="2"/>
  <c r="R3773" i="2"/>
  <c r="R3771" i="2"/>
  <c r="R3769" i="2"/>
  <c r="R3767" i="2"/>
  <c r="R3765" i="2"/>
  <c r="R3763" i="2"/>
  <c r="R3761" i="2"/>
  <c r="R3759" i="2"/>
  <c r="R3757" i="2"/>
  <c r="R3755" i="2"/>
  <c r="R3753" i="2"/>
  <c r="R3751" i="2"/>
  <c r="R3749" i="2"/>
  <c r="R3747" i="2"/>
  <c r="R3745" i="2"/>
  <c r="R3743" i="2"/>
  <c r="R3741" i="2"/>
  <c r="R3739" i="2"/>
  <c r="R3737" i="2"/>
  <c r="R3735" i="2"/>
  <c r="R3733" i="2"/>
  <c r="R3731" i="2"/>
  <c r="R3729" i="2"/>
  <c r="R3727" i="2"/>
  <c r="R3725" i="2"/>
  <c r="R3723" i="2"/>
  <c r="R3721" i="2"/>
  <c r="R3719" i="2"/>
  <c r="R3717" i="2"/>
  <c r="R3715" i="2"/>
  <c r="R3713" i="2"/>
  <c r="R3711" i="2"/>
  <c r="R3709" i="2"/>
  <c r="R3707" i="2"/>
  <c r="R3705" i="2"/>
  <c r="R3703" i="2"/>
  <c r="R3701" i="2"/>
  <c r="R3699" i="2"/>
  <c r="R3697" i="2"/>
  <c r="R3695" i="2"/>
  <c r="R3693" i="2"/>
  <c r="R3691" i="2"/>
  <c r="R3689" i="2"/>
  <c r="R3687" i="2"/>
  <c r="R3685" i="2"/>
  <c r="R3683" i="2"/>
  <c r="R3681" i="2"/>
  <c r="R3679" i="2"/>
  <c r="R3677" i="2"/>
  <c r="R3675" i="2"/>
  <c r="R3673" i="2"/>
  <c r="R3671" i="2"/>
  <c r="R3669" i="2"/>
  <c r="R3667" i="2"/>
  <c r="R3665" i="2"/>
  <c r="R3663" i="2"/>
  <c r="R3661" i="2"/>
  <c r="R3659" i="2"/>
  <c r="R3657" i="2"/>
  <c r="R3655" i="2"/>
  <c r="R3653" i="2"/>
  <c r="R3651" i="2"/>
  <c r="R3649" i="2"/>
  <c r="R3647" i="2"/>
  <c r="R3645" i="2"/>
  <c r="R3643" i="2"/>
  <c r="R3641" i="2"/>
  <c r="R3639" i="2"/>
  <c r="R3637" i="2"/>
  <c r="R3635" i="2"/>
  <c r="R3633" i="2"/>
  <c r="R3631" i="2"/>
  <c r="R3629" i="2"/>
  <c r="R3627" i="2"/>
  <c r="R3625" i="2"/>
  <c r="R3623" i="2"/>
  <c r="R3621" i="2"/>
  <c r="R3619" i="2"/>
  <c r="R3617" i="2"/>
  <c r="R3615" i="2"/>
  <c r="R3613" i="2"/>
  <c r="R3611" i="2"/>
  <c r="R3609" i="2"/>
  <c r="R3607" i="2"/>
  <c r="R3605" i="2"/>
  <c r="R3603" i="2"/>
  <c r="R3601" i="2"/>
  <c r="R3599" i="2"/>
  <c r="R3597" i="2"/>
  <c r="R3595" i="2"/>
  <c r="R3593" i="2"/>
  <c r="R3591" i="2"/>
  <c r="R3589" i="2"/>
  <c r="R3587" i="2"/>
  <c r="R3585" i="2"/>
  <c r="R3583" i="2"/>
  <c r="R3581" i="2"/>
  <c r="R3579" i="2"/>
  <c r="R3577" i="2"/>
  <c r="R3575" i="2"/>
  <c r="R3573" i="2"/>
  <c r="R3571" i="2"/>
  <c r="R3569" i="2"/>
  <c r="R3567" i="2"/>
  <c r="R3565" i="2"/>
  <c r="R3563" i="2"/>
  <c r="R3561" i="2"/>
  <c r="R3559" i="2"/>
  <c r="R3557" i="2"/>
  <c r="R3555" i="2"/>
  <c r="R3553" i="2"/>
  <c r="R3551" i="2"/>
  <c r="R3549" i="2"/>
  <c r="R3547" i="2"/>
  <c r="R3545" i="2"/>
  <c r="R3543" i="2"/>
  <c r="R3541" i="2"/>
  <c r="R3539" i="2"/>
  <c r="R3537" i="2"/>
  <c r="R3535" i="2"/>
  <c r="R3533" i="2"/>
  <c r="R3531" i="2"/>
  <c r="R3529" i="2"/>
  <c r="R3527" i="2"/>
  <c r="R3525" i="2"/>
  <c r="R3523" i="2"/>
  <c r="R3521" i="2"/>
  <c r="R3519" i="2"/>
  <c r="R3517" i="2"/>
  <c r="R3515" i="2"/>
  <c r="R3513" i="2"/>
  <c r="R3511" i="2"/>
  <c r="R3509" i="2"/>
  <c r="R3507" i="2"/>
  <c r="R3505" i="2"/>
  <c r="R3503" i="2"/>
  <c r="R3501" i="2"/>
  <c r="R3499" i="2"/>
  <c r="R3497" i="2"/>
  <c r="R3495" i="2"/>
  <c r="R3493" i="2"/>
  <c r="R3491" i="2"/>
  <c r="R3489" i="2"/>
  <c r="R3487" i="2"/>
  <c r="R3485" i="2"/>
  <c r="R3483" i="2"/>
  <c r="R3481" i="2"/>
  <c r="R3479" i="2"/>
  <c r="R3477" i="2"/>
  <c r="R3475" i="2"/>
  <c r="R3473" i="2"/>
  <c r="R3471" i="2"/>
  <c r="R3469" i="2"/>
  <c r="R3467" i="2"/>
  <c r="R3465" i="2"/>
  <c r="R3463" i="2"/>
  <c r="R3461" i="2"/>
  <c r="R3459" i="2"/>
  <c r="R3457" i="2"/>
  <c r="R3455" i="2"/>
  <c r="R3453" i="2"/>
  <c r="R3451" i="2"/>
  <c r="R3449" i="2"/>
  <c r="R3447" i="2"/>
  <c r="R3445" i="2"/>
  <c r="R3443" i="2"/>
  <c r="R3441" i="2"/>
  <c r="R3439" i="2"/>
  <c r="R3437" i="2"/>
  <c r="R3435" i="2"/>
  <c r="R3433" i="2"/>
  <c r="R3431" i="2"/>
  <c r="R3429" i="2"/>
  <c r="R3427" i="2"/>
  <c r="R3425" i="2"/>
  <c r="R3423" i="2"/>
  <c r="R3421" i="2"/>
  <c r="R3419" i="2"/>
  <c r="R3417" i="2"/>
  <c r="R3415" i="2"/>
  <c r="R3413" i="2"/>
  <c r="R3411" i="2"/>
  <c r="R3409" i="2"/>
  <c r="R3407" i="2"/>
  <c r="R3405" i="2"/>
  <c r="R3403" i="2"/>
  <c r="R3401" i="2"/>
  <c r="R3399" i="2"/>
  <c r="R3397" i="2"/>
  <c r="R3395" i="2"/>
  <c r="R3393" i="2"/>
  <c r="R3391" i="2"/>
  <c r="R3389" i="2"/>
  <c r="R3387" i="2"/>
  <c r="R3385" i="2"/>
  <c r="R3383" i="2"/>
  <c r="R3381" i="2"/>
  <c r="R3379" i="2"/>
  <c r="R3377" i="2"/>
  <c r="R3375" i="2"/>
  <c r="R3373" i="2"/>
  <c r="R3371" i="2"/>
  <c r="R3369" i="2"/>
  <c r="R3367" i="2"/>
  <c r="R3365" i="2"/>
  <c r="R3363" i="2"/>
  <c r="R3361" i="2"/>
  <c r="R3359" i="2"/>
  <c r="R3357" i="2"/>
  <c r="R3355" i="2"/>
  <c r="R3353" i="2"/>
  <c r="R3351" i="2"/>
  <c r="R3349" i="2"/>
  <c r="R3347" i="2"/>
  <c r="R3345" i="2"/>
  <c r="R3343" i="2"/>
  <c r="R3341" i="2"/>
  <c r="R3339" i="2"/>
  <c r="R3337" i="2"/>
  <c r="R3335" i="2"/>
  <c r="R3333" i="2"/>
  <c r="R3331" i="2"/>
  <c r="R3329" i="2"/>
  <c r="R3327" i="2"/>
  <c r="R3325" i="2"/>
  <c r="R3323" i="2"/>
  <c r="R3321" i="2"/>
  <c r="R3319" i="2"/>
  <c r="R3317" i="2"/>
  <c r="R3315" i="2"/>
  <c r="R3313" i="2"/>
  <c r="R3311" i="2"/>
  <c r="R3309" i="2"/>
  <c r="R3307" i="2"/>
  <c r="R3305" i="2"/>
  <c r="R3303" i="2"/>
  <c r="R3301" i="2"/>
  <c r="R3299" i="2"/>
  <c r="R3297" i="2"/>
  <c r="R3295" i="2"/>
  <c r="R3293" i="2"/>
  <c r="R3291" i="2"/>
  <c r="R3289" i="2"/>
  <c r="R3287" i="2"/>
  <c r="R3285" i="2"/>
  <c r="R3283" i="2"/>
  <c r="R3281" i="2"/>
  <c r="R3279" i="2"/>
  <c r="R3277" i="2"/>
  <c r="R3275" i="2"/>
  <c r="R3273" i="2"/>
  <c r="R3271" i="2"/>
  <c r="R3269" i="2"/>
  <c r="R3267" i="2"/>
  <c r="R3265" i="2"/>
  <c r="R3263" i="2"/>
  <c r="R3261" i="2"/>
  <c r="R3259" i="2"/>
  <c r="R3257" i="2"/>
  <c r="R3255" i="2"/>
  <c r="R3253" i="2"/>
  <c r="R3251" i="2"/>
  <c r="R3249" i="2"/>
  <c r="R3247" i="2"/>
  <c r="R3245" i="2"/>
  <c r="R3243" i="2"/>
  <c r="R3241" i="2"/>
  <c r="R3239" i="2"/>
  <c r="R3237" i="2"/>
  <c r="R3235" i="2"/>
  <c r="R3233" i="2"/>
  <c r="R3231" i="2"/>
  <c r="R3229" i="2"/>
  <c r="R3227" i="2"/>
  <c r="R3225" i="2"/>
  <c r="R3223" i="2"/>
  <c r="R3221" i="2"/>
  <c r="R3219" i="2"/>
  <c r="R3217" i="2"/>
  <c r="R3215" i="2"/>
  <c r="R3213" i="2"/>
  <c r="R3211" i="2"/>
  <c r="R3209" i="2"/>
  <c r="R3207" i="2"/>
  <c r="R3205" i="2"/>
  <c r="R3203" i="2"/>
  <c r="R3201" i="2"/>
  <c r="R3199" i="2"/>
  <c r="R3197" i="2"/>
  <c r="R3195" i="2"/>
  <c r="R3193" i="2"/>
  <c r="R3191" i="2"/>
  <c r="R3189" i="2"/>
  <c r="R3187" i="2"/>
  <c r="R3185" i="2"/>
  <c r="R3183" i="2"/>
  <c r="R3181" i="2"/>
  <c r="R3179" i="2"/>
  <c r="R3177" i="2"/>
  <c r="R3175" i="2"/>
  <c r="R3173" i="2"/>
  <c r="R3171" i="2"/>
  <c r="R3169" i="2"/>
  <c r="R3167" i="2"/>
  <c r="R3165" i="2"/>
  <c r="R3163" i="2"/>
  <c r="R3161" i="2"/>
  <c r="R3159" i="2"/>
  <c r="R3157" i="2"/>
  <c r="R3155" i="2"/>
  <c r="R3153" i="2"/>
  <c r="R3151" i="2"/>
  <c r="R3149" i="2"/>
  <c r="R3147" i="2"/>
  <c r="R3145" i="2"/>
  <c r="R3143" i="2"/>
  <c r="R3141" i="2"/>
  <c r="R3139" i="2"/>
  <c r="R3137" i="2"/>
  <c r="R3135" i="2"/>
  <c r="R3133" i="2"/>
  <c r="R3131" i="2"/>
  <c r="R3129" i="2"/>
  <c r="R3127" i="2"/>
  <c r="R3125" i="2"/>
  <c r="R3123" i="2"/>
  <c r="R3121" i="2"/>
  <c r="R3119" i="2"/>
  <c r="R3117" i="2"/>
  <c r="R3115" i="2"/>
  <c r="R3113" i="2"/>
  <c r="R3111" i="2"/>
  <c r="R3109" i="2"/>
  <c r="R3107" i="2"/>
  <c r="R3105" i="2"/>
  <c r="R3103" i="2"/>
  <c r="R3101" i="2"/>
  <c r="R3099" i="2"/>
  <c r="R3097" i="2"/>
  <c r="R3095" i="2"/>
  <c r="R3093" i="2"/>
  <c r="R3091" i="2"/>
  <c r="R3089" i="2"/>
  <c r="R3087" i="2"/>
  <c r="R3085" i="2"/>
  <c r="R3083" i="2"/>
  <c r="R3081" i="2"/>
  <c r="R3079" i="2"/>
  <c r="R3077" i="2"/>
  <c r="R3075" i="2"/>
  <c r="R3073" i="2"/>
  <c r="R3071" i="2"/>
  <c r="R3069" i="2"/>
  <c r="R3067" i="2"/>
  <c r="R3065" i="2"/>
  <c r="R3063" i="2"/>
  <c r="R3061" i="2"/>
  <c r="R3059" i="2"/>
  <c r="R3057" i="2"/>
  <c r="R3055" i="2"/>
  <c r="R3053" i="2"/>
  <c r="R3051" i="2"/>
  <c r="R3049" i="2"/>
  <c r="R3047" i="2"/>
  <c r="R3045" i="2"/>
  <c r="R3043" i="2"/>
  <c r="R3041" i="2"/>
  <c r="R3039" i="2"/>
  <c r="R3037" i="2"/>
  <c r="R3035" i="2"/>
  <c r="R3033" i="2"/>
  <c r="R3031" i="2"/>
  <c r="R3029" i="2"/>
  <c r="R3027" i="2"/>
  <c r="R3025" i="2"/>
  <c r="R3023" i="2"/>
  <c r="R3021" i="2"/>
  <c r="R3019" i="2"/>
  <c r="R3017" i="2"/>
  <c r="R3015" i="2"/>
  <c r="R3013" i="2"/>
  <c r="R3011" i="2"/>
  <c r="R3009" i="2"/>
  <c r="R3007" i="2"/>
  <c r="R3005" i="2"/>
  <c r="R3003" i="2"/>
  <c r="R3001" i="2"/>
  <c r="R2999" i="2"/>
  <c r="R2997" i="2"/>
  <c r="R2995" i="2"/>
  <c r="R2993" i="2"/>
  <c r="R2991" i="2"/>
  <c r="R2989" i="2"/>
  <c r="R2987" i="2"/>
  <c r="R2985" i="2"/>
  <c r="R2983" i="2"/>
  <c r="R2981" i="2"/>
  <c r="R2979" i="2"/>
  <c r="R2977" i="2"/>
  <c r="R2975" i="2"/>
  <c r="R2973" i="2"/>
  <c r="R2971" i="2"/>
  <c r="R2969" i="2"/>
  <c r="R2967" i="2"/>
  <c r="R2965" i="2"/>
  <c r="R2963" i="2"/>
  <c r="R2961" i="2"/>
  <c r="R2959" i="2"/>
  <c r="R2957" i="2"/>
  <c r="R2955" i="2"/>
  <c r="R2953" i="2"/>
  <c r="R2951" i="2"/>
  <c r="R2949" i="2"/>
  <c r="R2947" i="2"/>
  <c r="R2945" i="2"/>
  <c r="R2943" i="2"/>
  <c r="R2941" i="2"/>
  <c r="R2939" i="2"/>
  <c r="R2937" i="2"/>
  <c r="R2935" i="2"/>
  <c r="R2933" i="2"/>
  <c r="R2931" i="2"/>
  <c r="R2929" i="2"/>
  <c r="R2927" i="2"/>
  <c r="R2925" i="2"/>
  <c r="R2923" i="2"/>
  <c r="R2921" i="2"/>
  <c r="R2919" i="2"/>
  <c r="R2917" i="2"/>
  <c r="R2915" i="2"/>
  <c r="R2913" i="2"/>
  <c r="R2911" i="2"/>
  <c r="R2909" i="2"/>
  <c r="R2907" i="2"/>
  <c r="R2905" i="2"/>
  <c r="R2903" i="2"/>
  <c r="R2901" i="2"/>
  <c r="R2899" i="2"/>
  <c r="R2897" i="2"/>
  <c r="R2895" i="2"/>
  <c r="R2893" i="2"/>
  <c r="R2891" i="2"/>
  <c r="R2889" i="2"/>
  <c r="R2887" i="2"/>
  <c r="R2885" i="2"/>
  <c r="R2883" i="2"/>
  <c r="R2881" i="2"/>
  <c r="R2879" i="2"/>
  <c r="R2877" i="2"/>
  <c r="R2875" i="2"/>
  <c r="R2873" i="2"/>
  <c r="R2871" i="2"/>
  <c r="R2869" i="2"/>
  <c r="R2867" i="2"/>
  <c r="R2865" i="2"/>
  <c r="R2863" i="2"/>
  <c r="R2861" i="2"/>
  <c r="R2859" i="2"/>
  <c r="R2857" i="2"/>
  <c r="R2855" i="2"/>
  <c r="R2853" i="2"/>
  <c r="R2851" i="2"/>
  <c r="R2849" i="2"/>
  <c r="R2847" i="2"/>
  <c r="R2845" i="2"/>
  <c r="R2843" i="2"/>
  <c r="R2841" i="2"/>
  <c r="R2839" i="2"/>
  <c r="R2837" i="2"/>
  <c r="R2835" i="2"/>
  <c r="R2833" i="2"/>
  <c r="R2831" i="2"/>
  <c r="R2829" i="2"/>
  <c r="R2827" i="2"/>
  <c r="R2825" i="2"/>
  <c r="R2823" i="2"/>
  <c r="R2821" i="2"/>
  <c r="R2819" i="2"/>
  <c r="R2817" i="2"/>
  <c r="R2815" i="2"/>
  <c r="R2813" i="2"/>
  <c r="R2811" i="2"/>
  <c r="R2809" i="2"/>
  <c r="R2807" i="2"/>
  <c r="R2805" i="2"/>
  <c r="R2803" i="2"/>
  <c r="R2801" i="2"/>
  <c r="R2799" i="2"/>
  <c r="R2797" i="2"/>
  <c r="R2795" i="2"/>
  <c r="R2793" i="2"/>
  <c r="R2791" i="2"/>
  <c r="R2789" i="2"/>
  <c r="R2787" i="2"/>
  <c r="R2785" i="2"/>
  <c r="R2783" i="2"/>
  <c r="R2781" i="2"/>
  <c r="R2779" i="2"/>
  <c r="R2777" i="2"/>
  <c r="R2775" i="2"/>
  <c r="R2773" i="2"/>
  <c r="R2771" i="2"/>
  <c r="R2769" i="2"/>
  <c r="R2767" i="2"/>
  <c r="R2765" i="2"/>
  <c r="R2763" i="2"/>
  <c r="R2761" i="2"/>
  <c r="R2759" i="2"/>
  <c r="R2757" i="2"/>
  <c r="R2755" i="2"/>
  <c r="R2753" i="2"/>
  <c r="R2751" i="2"/>
  <c r="R2749" i="2"/>
  <c r="R2747" i="2"/>
  <c r="R2745" i="2"/>
  <c r="R2743" i="2"/>
  <c r="R2741" i="2"/>
  <c r="R2739" i="2"/>
  <c r="R2737" i="2"/>
  <c r="R2735" i="2"/>
  <c r="R2733" i="2"/>
  <c r="R2731" i="2"/>
  <c r="R2729" i="2"/>
  <c r="R2727" i="2"/>
  <c r="R2725" i="2"/>
  <c r="R2723" i="2"/>
  <c r="R2721" i="2"/>
  <c r="R2719" i="2"/>
  <c r="R2717" i="2"/>
  <c r="R2715" i="2"/>
  <c r="R2713" i="2"/>
  <c r="R2711" i="2"/>
  <c r="R2709" i="2"/>
  <c r="R2707" i="2"/>
  <c r="R2705" i="2"/>
  <c r="R2703" i="2"/>
  <c r="R2701" i="2"/>
  <c r="R2699" i="2"/>
  <c r="R2697" i="2"/>
  <c r="R2695" i="2"/>
  <c r="R2693" i="2"/>
  <c r="R2691" i="2"/>
  <c r="R2689" i="2"/>
  <c r="R2687" i="2"/>
  <c r="R2685" i="2"/>
  <c r="R2683" i="2"/>
  <c r="R2681" i="2"/>
  <c r="R2679" i="2"/>
  <c r="R2677" i="2"/>
  <c r="R2675" i="2"/>
  <c r="R2673" i="2"/>
  <c r="R2671" i="2"/>
  <c r="R2669" i="2"/>
  <c r="R2667" i="2"/>
  <c r="R2665" i="2"/>
  <c r="R2663" i="2"/>
  <c r="R2661" i="2"/>
  <c r="R2659" i="2"/>
  <c r="R2657" i="2"/>
  <c r="R2655" i="2"/>
  <c r="R2653" i="2"/>
  <c r="R2651" i="2"/>
  <c r="R2649" i="2"/>
  <c r="R2647" i="2"/>
  <c r="R2645" i="2"/>
  <c r="R2643" i="2"/>
  <c r="R2641" i="2"/>
  <c r="R2639" i="2"/>
  <c r="R2637" i="2"/>
  <c r="R2635" i="2"/>
  <c r="R2633" i="2"/>
  <c r="R2631" i="2"/>
  <c r="R2629" i="2"/>
  <c r="R2627" i="2"/>
  <c r="R2625" i="2"/>
  <c r="R2623" i="2"/>
  <c r="R2621" i="2"/>
  <c r="R2619" i="2"/>
  <c r="R2617" i="2"/>
  <c r="R2615" i="2"/>
  <c r="R2613" i="2"/>
  <c r="R2611" i="2"/>
  <c r="R2609" i="2"/>
  <c r="R2607" i="2"/>
  <c r="R2605" i="2"/>
  <c r="R2603" i="2"/>
  <c r="R2601" i="2"/>
  <c r="R2599" i="2"/>
  <c r="R2597" i="2"/>
  <c r="R2595" i="2"/>
  <c r="R2593" i="2"/>
  <c r="R2591" i="2"/>
  <c r="R2589" i="2"/>
  <c r="R2587" i="2"/>
  <c r="R2585" i="2"/>
  <c r="R2583" i="2"/>
  <c r="R2581" i="2"/>
  <c r="R2579" i="2"/>
  <c r="R2577" i="2"/>
  <c r="R2575" i="2"/>
  <c r="R2573" i="2"/>
  <c r="R2571" i="2"/>
  <c r="R2569" i="2"/>
  <c r="R2567" i="2"/>
  <c r="R2565" i="2"/>
  <c r="R2563" i="2"/>
  <c r="R2561" i="2"/>
  <c r="R2559" i="2"/>
  <c r="R2557" i="2"/>
  <c r="R2555" i="2"/>
  <c r="R2553" i="2"/>
  <c r="R2551" i="2"/>
  <c r="R2549" i="2"/>
  <c r="R2547" i="2"/>
  <c r="R2545" i="2"/>
  <c r="R2543" i="2"/>
  <c r="R2541" i="2"/>
  <c r="R2539" i="2"/>
  <c r="R2537" i="2"/>
  <c r="R2535" i="2"/>
  <c r="R2533" i="2"/>
  <c r="R2531" i="2"/>
  <c r="R2529" i="2"/>
  <c r="R2527" i="2"/>
  <c r="R2525" i="2"/>
  <c r="R2523" i="2"/>
  <c r="R2521" i="2"/>
  <c r="R2519" i="2"/>
  <c r="R2517" i="2"/>
  <c r="R2515" i="2"/>
  <c r="R2513" i="2"/>
  <c r="R2511" i="2"/>
  <c r="R2509" i="2"/>
  <c r="R2507" i="2"/>
  <c r="R2505" i="2"/>
  <c r="R2503" i="2"/>
  <c r="R2501" i="2"/>
  <c r="R2499" i="2"/>
  <c r="R2497" i="2"/>
  <c r="R2495" i="2"/>
  <c r="R2493" i="2"/>
  <c r="R2491" i="2"/>
  <c r="R2489" i="2"/>
  <c r="R2487" i="2"/>
  <c r="R2485" i="2"/>
  <c r="R2483" i="2"/>
  <c r="R2481" i="2"/>
  <c r="R2479" i="2"/>
  <c r="R2477" i="2"/>
  <c r="R2475" i="2"/>
  <c r="R2473" i="2"/>
  <c r="R2471" i="2"/>
  <c r="R2469" i="2"/>
  <c r="R2467" i="2"/>
  <c r="R2465" i="2"/>
  <c r="R2463" i="2"/>
  <c r="R2461" i="2"/>
  <c r="R2459" i="2"/>
  <c r="R2457" i="2"/>
  <c r="R2455" i="2"/>
  <c r="R2453" i="2"/>
  <c r="R2451" i="2"/>
  <c r="R2449" i="2"/>
  <c r="R2447" i="2"/>
  <c r="R2445" i="2"/>
  <c r="R2443" i="2"/>
  <c r="R2441" i="2"/>
  <c r="R2439" i="2"/>
  <c r="R2437" i="2"/>
  <c r="R2435" i="2"/>
  <c r="R2433" i="2"/>
  <c r="R2431" i="2"/>
  <c r="R2429" i="2"/>
  <c r="R2427" i="2"/>
  <c r="R2425" i="2"/>
  <c r="R2423" i="2"/>
  <c r="R2421" i="2"/>
  <c r="R2419" i="2"/>
  <c r="R2417" i="2"/>
  <c r="R2415" i="2"/>
  <c r="R2413" i="2"/>
  <c r="R2411" i="2"/>
  <c r="R2409" i="2"/>
  <c r="R2407" i="2"/>
  <c r="R2405" i="2"/>
  <c r="R2403" i="2"/>
  <c r="R2401" i="2"/>
  <c r="R2399" i="2"/>
  <c r="R2397" i="2"/>
  <c r="R2395" i="2"/>
  <c r="R2393" i="2"/>
  <c r="R2391" i="2"/>
  <c r="R2389" i="2"/>
  <c r="R2387" i="2"/>
  <c r="R2385" i="2"/>
  <c r="R2383" i="2"/>
  <c r="R2381" i="2"/>
  <c r="R2379" i="2"/>
  <c r="R2377" i="2"/>
  <c r="R2375" i="2"/>
  <c r="R2373" i="2"/>
  <c r="R2371" i="2"/>
  <c r="R2369" i="2"/>
  <c r="R2367" i="2"/>
  <c r="R2365" i="2"/>
  <c r="R2363" i="2"/>
  <c r="R2361" i="2"/>
  <c r="R2359" i="2"/>
  <c r="R2357" i="2"/>
  <c r="R2355" i="2"/>
  <c r="R2353" i="2"/>
  <c r="R2351" i="2"/>
  <c r="R2349" i="2"/>
  <c r="R2347" i="2"/>
  <c r="R2345" i="2"/>
  <c r="R2343" i="2"/>
  <c r="R2341" i="2"/>
  <c r="R2339" i="2"/>
  <c r="R2337" i="2"/>
  <c r="R2335" i="2"/>
  <c r="R2333" i="2"/>
  <c r="R2331" i="2"/>
  <c r="R2329" i="2"/>
  <c r="R2327" i="2"/>
  <c r="R2325" i="2"/>
  <c r="R2323" i="2"/>
  <c r="R2321" i="2"/>
  <c r="R2319" i="2"/>
  <c r="R2317" i="2"/>
  <c r="R2315" i="2"/>
  <c r="R2313" i="2"/>
  <c r="R2311" i="2"/>
  <c r="R2309" i="2"/>
  <c r="R2307" i="2"/>
  <c r="R2305" i="2"/>
  <c r="R2303" i="2"/>
  <c r="R2301" i="2"/>
  <c r="R2299" i="2"/>
  <c r="R2297" i="2"/>
  <c r="R2295" i="2"/>
  <c r="R2293" i="2"/>
  <c r="R2291" i="2"/>
  <c r="R2289" i="2"/>
  <c r="R2287" i="2"/>
  <c r="R2285" i="2"/>
  <c r="R2283" i="2"/>
  <c r="R2281" i="2"/>
  <c r="R2279" i="2"/>
  <c r="R2277" i="2"/>
  <c r="R2275" i="2"/>
  <c r="R2273" i="2"/>
  <c r="R2271" i="2"/>
  <c r="R2269" i="2"/>
  <c r="R2267" i="2"/>
  <c r="R2265" i="2"/>
  <c r="R2263" i="2"/>
  <c r="R2261" i="2"/>
  <c r="R2259" i="2"/>
  <c r="R2257" i="2"/>
  <c r="R2255" i="2"/>
  <c r="R2253" i="2"/>
  <c r="R2251" i="2"/>
  <c r="R2249" i="2"/>
  <c r="R2247" i="2"/>
  <c r="R2245" i="2"/>
  <c r="R2243" i="2"/>
  <c r="R2241" i="2"/>
  <c r="R2239" i="2"/>
  <c r="R2237" i="2"/>
  <c r="R2235" i="2"/>
  <c r="R2233" i="2"/>
  <c r="R2231" i="2"/>
  <c r="R2229" i="2"/>
  <c r="R2227" i="2"/>
  <c r="R2225" i="2"/>
  <c r="R2223" i="2"/>
  <c r="R2221" i="2"/>
  <c r="R2219" i="2"/>
  <c r="R2217" i="2"/>
  <c r="R2215" i="2"/>
  <c r="R2213" i="2"/>
  <c r="R2211" i="2"/>
  <c r="R2209" i="2"/>
  <c r="R2207" i="2"/>
  <c r="R2205" i="2"/>
  <c r="R2203" i="2"/>
  <c r="R2201" i="2"/>
  <c r="R2199" i="2"/>
  <c r="R2197" i="2"/>
  <c r="R2195" i="2"/>
  <c r="R2193" i="2"/>
  <c r="R2191" i="2"/>
  <c r="R2189" i="2"/>
  <c r="R2187" i="2"/>
  <c r="R2185" i="2"/>
  <c r="R2183" i="2"/>
  <c r="R2181" i="2"/>
  <c r="R2179" i="2"/>
  <c r="R2177" i="2"/>
  <c r="R2175" i="2"/>
  <c r="R2173" i="2"/>
  <c r="R2171" i="2"/>
  <c r="R2169" i="2"/>
  <c r="R2167" i="2"/>
  <c r="R2165" i="2"/>
  <c r="R2163" i="2"/>
  <c r="R2161" i="2"/>
  <c r="R2159" i="2"/>
  <c r="R2157" i="2"/>
  <c r="R2155" i="2"/>
  <c r="R2153" i="2"/>
  <c r="R2151" i="2"/>
  <c r="R2149" i="2"/>
  <c r="R2147" i="2"/>
  <c r="R2145" i="2"/>
  <c r="R2143" i="2"/>
  <c r="R2141" i="2"/>
  <c r="R2139" i="2"/>
  <c r="R2137" i="2"/>
  <c r="R2135" i="2"/>
  <c r="R2133" i="2"/>
  <c r="R2131" i="2"/>
  <c r="R2129" i="2"/>
  <c r="R2127" i="2"/>
  <c r="R2125" i="2"/>
  <c r="R2123" i="2"/>
  <c r="R2121" i="2"/>
  <c r="R2119" i="2"/>
  <c r="R2117" i="2"/>
  <c r="R2115" i="2"/>
  <c r="R2113" i="2"/>
  <c r="R2111" i="2"/>
  <c r="R2109" i="2"/>
  <c r="R2107" i="2"/>
  <c r="R2105" i="2"/>
  <c r="R2103" i="2"/>
  <c r="R2101" i="2"/>
  <c r="R2099" i="2"/>
  <c r="R2097" i="2"/>
  <c r="R2095" i="2"/>
  <c r="R2093" i="2"/>
  <c r="R2091" i="2"/>
  <c r="R2089" i="2"/>
  <c r="R2087" i="2"/>
  <c r="R2085" i="2"/>
  <c r="R2083" i="2"/>
  <c r="R2081" i="2"/>
  <c r="R2079" i="2"/>
  <c r="R2077" i="2"/>
  <c r="R2075" i="2"/>
  <c r="R2073" i="2"/>
  <c r="R2071" i="2"/>
  <c r="R2069" i="2"/>
  <c r="R2067" i="2"/>
  <c r="R2065" i="2"/>
  <c r="R2063" i="2"/>
  <c r="R2061" i="2"/>
  <c r="R2059" i="2"/>
  <c r="R2057" i="2"/>
  <c r="R2055" i="2"/>
  <c r="R2053" i="2"/>
  <c r="R2051" i="2"/>
  <c r="R2049" i="2"/>
  <c r="R2047" i="2"/>
  <c r="R2045" i="2"/>
  <c r="R2043" i="2"/>
  <c r="R2041" i="2"/>
  <c r="R2039" i="2"/>
  <c r="R2037" i="2"/>
  <c r="R2035" i="2"/>
  <c r="R2033" i="2"/>
  <c r="R2031" i="2"/>
  <c r="R2029" i="2"/>
  <c r="R2027" i="2"/>
  <c r="R2025" i="2"/>
  <c r="R2023" i="2"/>
  <c r="R2021" i="2"/>
  <c r="R2019" i="2"/>
  <c r="R2017" i="2"/>
  <c r="R2015" i="2"/>
  <c r="R2013" i="2"/>
  <c r="R2011" i="2"/>
  <c r="R2009" i="2"/>
  <c r="R2007" i="2"/>
  <c r="R2005" i="2"/>
  <c r="R2003" i="2"/>
  <c r="R2001" i="2"/>
  <c r="R1999" i="2"/>
  <c r="R1997" i="2"/>
  <c r="R1995" i="2"/>
  <c r="R1993" i="2"/>
  <c r="R1991" i="2"/>
  <c r="R1989" i="2"/>
  <c r="R1987" i="2"/>
  <c r="R1985" i="2"/>
  <c r="R1983" i="2"/>
  <c r="R1981" i="2"/>
  <c r="R1979" i="2"/>
  <c r="R1977" i="2"/>
  <c r="R1975" i="2"/>
  <c r="R1973" i="2"/>
  <c r="R1971" i="2"/>
  <c r="R1969" i="2"/>
  <c r="R1967" i="2"/>
  <c r="R1965" i="2"/>
  <c r="R1963" i="2"/>
  <c r="R1961" i="2"/>
  <c r="R1959" i="2"/>
  <c r="R1957" i="2"/>
  <c r="R1955" i="2"/>
  <c r="R1953" i="2"/>
  <c r="R1951" i="2"/>
  <c r="R1949" i="2"/>
  <c r="R1947" i="2"/>
  <c r="R1945" i="2"/>
  <c r="R1943" i="2"/>
  <c r="R1941" i="2"/>
  <c r="R1939" i="2"/>
  <c r="R1937" i="2"/>
  <c r="R1935" i="2"/>
  <c r="R1933" i="2"/>
  <c r="R1931" i="2"/>
  <c r="R1929" i="2"/>
  <c r="R1927" i="2"/>
  <c r="R1925" i="2"/>
  <c r="R1923" i="2"/>
  <c r="R1921" i="2"/>
  <c r="R1919" i="2"/>
  <c r="R1917" i="2"/>
  <c r="R1915" i="2"/>
  <c r="R1913" i="2"/>
  <c r="R1911" i="2"/>
  <c r="R1909" i="2"/>
  <c r="R1907" i="2"/>
  <c r="R1905" i="2"/>
  <c r="R1903" i="2"/>
  <c r="R1901" i="2"/>
  <c r="R1899" i="2"/>
  <c r="R1897" i="2"/>
  <c r="R1895" i="2"/>
  <c r="R1893" i="2"/>
  <c r="R1891" i="2"/>
  <c r="R1889" i="2"/>
  <c r="R1887" i="2"/>
  <c r="R1885" i="2"/>
  <c r="R1883" i="2"/>
  <c r="R1881" i="2"/>
  <c r="R1879" i="2"/>
  <c r="R1877" i="2"/>
  <c r="R1875" i="2"/>
  <c r="R1873" i="2"/>
  <c r="R1871" i="2"/>
  <c r="R1869" i="2"/>
  <c r="R1867" i="2"/>
  <c r="R1865" i="2"/>
  <c r="R1863" i="2"/>
  <c r="R1861" i="2"/>
  <c r="R1859" i="2"/>
  <c r="R1857" i="2"/>
  <c r="R1855" i="2"/>
  <c r="R1853" i="2"/>
  <c r="R1851" i="2"/>
  <c r="R1849" i="2"/>
  <c r="R1847" i="2"/>
  <c r="R1845" i="2"/>
  <c r="R1843" i="2"/>
  <c r="R1841" i="2"/>
  <c r="R1839" i="2"/>
  <c r="R1837" i="2"/>
  <c r="R1835" i="2"/>
  <c r="R1833" i="2"/>
  <c r="R1831" i="2"/>
  <c r="R1829" i="2"/>
  <c r="R1827" i="2"/>
  <c r="R1825" i="2"/>
  <c r="R1823" i="2"/>
  <c r="R1821" i="2"/>
  <c r="R1819" i="2"/>
  <c r="R1817" i="2"/>
  <c r="R1815" i="2"/>
  <c r="R1813" i="2"/>
  <c r="R1811" i="2"/>
  <c r="R1809" i="2"/>
  <c r="R1807" i="2"/>
  <c r="R1805" i="2"/>
  <c r="R1803" i="2"/>
  <c r="R1801" i="2"/>
  <c r="R1799" i="2"/>
  <c r="R1797" i="2"/>
  <c r="R1795" i="2"/>
  <c r="R1793" i="2"/>
  <c r="R1791" i="2"/>
  <c r="R1789" i="2"/>
  <c r="R1787" i="2"/>
  <c r="R1785" i="2"/>
  <c r="R1783" i="2"/>
  <c r="R1781" i="2"/>
  <c r="R1779" i="2"/>
  <c r="R1777" i="2"/>
  <c r="R1775" i="2"/>
  <c r="R1773" i="2"/>
  <c r="R1771" i="2"/>
  <c r="R1769" i="2"/>
  <c r="R1767" i="2"/>
  <c r="R1765" i="2"/>
  <c r="R1763" i="2"/>
  <c r="R1761" i="2"/>
  <c r="R1759" i="2"/>
  <c r="R1757" i="2"/>
  <c r="R1755" i="2"/>
  <c r="R1753" i="2"/>
  <c r="R1751" i="2"/>
  <c r="R1749" i="2"/>
  <c r="R1747" i="2"/>
  <c r="R1745" i="2"/>
  <c r="R1743" i="2"/>
  <c r="R1741" i="2"/>
  <c r="R1739" i="2"/>
  <c r="R1737" i="2"/>
  <c r="R1735" i="2"/>
  <c r="R1733" i="2"/>
  <c r="R1731" i="2"/>
  <c r="R1729" i="2"/>
  <c r="R1727" i="2"/>
  <c r="R1725" i="2"/>
  <c r="R1723" i="2"/>
  <c r="R1721" i="2"/>
  <c r="R1719" i="2"/>
  <c r="R1717" i="2"/>
  <c r="R1715" i="2"/>
  <c r="R1713" i="2"/>
  <c r="R1711" i="2"/>
  <c r="R1709" i="2"/>
  <c r="R1707" i="2"/>
  <c r="R1705" i="2"/>
  <c r="R1703" i="2"/>
  <c r="R1701" i="2"/>
  <c r="R1699" i="2"/>
  <c r="R1697" i="2"/>
  <c r="R1695" i="2"/>
  <c r="R1693" i="2"/>
  <c r="R1691" i="2"/>
  <c r="R1689" i="2"/>
  <c r="R1687" i="2"/>
  <c r="R1685" i="2"/>
  <c r="R1683" i="2"/>
  <c r="R1681" i="2"/>
  <c r="R1679" i="2"/>
  <c r="R1677" i="2"/>
  <c r="R1675" i="2"/>
  <c r="R1673" i="2"/>
  <c r="R1671" i="2"/>
  <c r="R1669" i="2"/>
  <c r="R1667" i="2"/>
  <c r="R1665" i="2"/>
  <c r="R1663" i="2"/>
  <c r="R1661" i="2"/>
  <c r="R1659" i="2"/>
  <c r="R1657" i="2"/>
  <c r="R1655" i="2"/>
  <c r="R1653" i="2"/>
  <c r="R1651" i="2"/>
  <c r="R1649" i="2"/>
  <c r="R1647" i="2"/>
  <c r="R1645" i="2"/>
  <c r="R1643" i="2"/>
  <c r="R1641" i="2"/>
  <c r="R1639" i="2"/>
  <c r="R1637" i="2"/>
  <c r="R1635" i="2"/>
  <c r="R1633" i="2"/>
  <c r="R1631" i="2"/>
  <c r="R1629" i="2"/>
  <c r="R1627" i="2"/>
  <c r="R1625" i="2"/>
  <c r="R1623" i="2"/>
  <c r="R1621" i="2"/>
  <c r="R1619" i="2"/>
  <c r="R1617" i="2"/>
  <c r="R1615" i="2"/>
  <c r="R1613" i="2"/>
  <c r="R1611" i="2"/>
  <c r="R1609" i="2"/>
  <c r="R1607" i="2"/>
  <c r="R1605" i="2"/>
  <c r="R1603" i="2"/>
  <c r="R1601" i="2"/>
  <c r="R1599" i="2"/>
  <c r="R1597" i="2"/>
  <c r="R1595" i="2"/>
  <c r="R1593" i="2"/>
  <c r="R1591" i="2"/>
  <c r="R1589" i="2"/>
  <c r="R1587" i="2"/>
  <c r="R1585" i="2"/>
  <c r="R1583" i="2"/>
  <c r="R1581" i="2"/>
  <c r="R1579" i="2"/>
  <c r="R1577" i="2"/>
  <c r="R1575" i="2"/>
  <c r="R1573" i="2"/>
  <c r="R1571" i="2"/>
  <c r="R1569" i="2"/>
  <c r="R1567" i="2"/>
  <c r="R1565" i="2"/>
  <c r="R1563" i="2"/>
  <c r="R1561" i="2"/>
  <c r="R1559" i="2"/>
  <c r="R1557" i="2"/>
  <c r="R1555" i="2"/>
  <c r="R1553" i="2"/>
  <c r="R1551" i="2"/>
  <c r="R1549" i="2"/>
  <c r="R1547" i="2"/>
  <c r="R1545" i="2"/>
  <c r="R1543" i="2"/>
  <c r="R1541" i="2"/>
  <c r="R1539" i="2"/>
  <c r="R1537" i="2"/>
  <c r="R1535" i="2"/>
  <c r="R1533" i="2"/>
  <c r="R1531" i="2"/>
  <c r="R1529" i="2"/>
  <c r="R1527" i="2"/>
  <c r="R1525" i="2"/>
  <c r="R1523" i="2"/>
  <c r="R1521" i="2"/>
  <c r="R1519" i="2"/>
  <c r="R1517" i="2"/>
  <c r="R1515" i="2"/>
  <c r="R1513" i="2"/>
  <c r="R1511" i="2"/>
  <c r="R1509" i="2"/>
  <c r="R1507" i="2"/>
  <c r="R1505" i="2"/>
  <c r="R1503" i="2"/>
  <c r="R1501" i="2"/>
  <c r="R1499" i="2"/>
  <c r="R1497" i="2"/>
  <c r="R1495" i="2"/>
  <c r="R1493" i="2"/>
  <c r="R1491" i="2"/>
  <c r="R1489" i="2"/>
  <c r="R1487" i="2"/>
  <c r="R1485" i="2"/>
  <c r="R1483" i="2"/>
  <c r="R1481" i="2"/>
  <c r="R1479" i="2"/>
  <c r="R1477" i="2"/>
  <c r="R1475" i="2"/>
  <c r="R1473" i="2"/>
  <c r="R1471" i="2"/>
  <c r="R1469" i="2"/>
  <c r="R1467" i="2"/>
  <c r="R1465" i="2"/>
  <c r="R1463" i="2"/>
  <c r="R1461" i="2"/>
  <c r="R1459" i="2"/>
  <c r="R1457" i="2"/>
  <c r="R1455" i="2"/>
  <c r="R1453" i="2"/>
  <c r="R1451" i="2"/>
  <c r="R1449" i="2"/>
  <c r="R1447" i="2"/>
  <c r="R1445" i="2"/>
  <c r="R1443" i="2"/>
  <c r="R1441" i="2"/>
  <c r="R1439" i="2"/>
  <c r="R1437" i="2"/>
  <c r="R1435" i="2"/>
  <c r="R1433" i="2"/>
  <c r="R1431" i="2"/>
  <c r="R1429" i="2"/>
  <c r="R1427" i="2"/>
  <c r="R1425" i="2"/>
  <c r="R1423" i="2"/>
  <c r="R1421" i="2"/>
  <c r="R1419" i="2"/>
  <c r="R1417" i="2"/>
  <c r="R1415" i="2"/>
  <c r="R1413" i="2"/>
  <c r="R1411" i="2"/>
  <c r="R1409" i="2"/>
  <c r="R1407" i="2"/>
  <c r="R1405" i="2"/>
  <c r="R1403" i="2"/>
  <c r="R1401" i="2"/>
  <c r="R1399" i="2"/>
  <c r="R1397" i="2"/>
  <c r="R1395" i="2"/>
  <c r="R1393" i="2"/>
  <c r="R1391" i="2"/>
  <c r="R1389" i="2"/>
  <c r="R1387" i="2"/>
  <c r="R1385" i="2"/>
  <c r="R1383" i="2"/>
  <c r="R1381" i="2"/>
  <c r="R1379" i="2"/>
  <c r="R1377" i="2"/>
  <c r="R1375" i="2"/>
  <c r="R1373" i="2"/>
  <c r="R1371" i="2"/>
  <c r="R1369" i="2"/>
  <c r="R1367" i="2"/>
  <c r="R1365" i="2"/>
  <c r="R1363" i="2"/>
  <c r="R1361" i="2"/>
  <c r="R1359" i="2"/>
  <c r="R1357" i="2"/>
  <c r="R1355" i="2"/>
  <c r="R1353" i="2"/>
  <c r="R1351" i="2"/>
  <c r="R1349" i="2"/>
  <c r="R1347" i="2"/>
  <c r="R1345" i="2"/>
  <c r="R1343" i="2"/>
  <c r="R1341" i="2"/>
  <c r="R1339" i="2"/>
  <c r="R1337" i="2"/>
  <c r="R1335" i="2"/>
  <c r="R1333" i="2"/>
  <c r="R1331" i="2"/>
  <c r="R1329" i="2"/>
  <c r="R1327" i="2"/>
  <c r="R1325" i="2"/>
  <c r="R1323" i="2"/>
  <c r="R1321" i="2"/>
  <c r="R1319" i="2"/>
  <c r="R1317" i="2"/>
  <c r="R1315" i="2"/>
  <c r="R1313" i="2"/>
  <c r="R1311" i="2"/>
  <c r="R1309" i="2"/>
  <c r="R1307" i="2"/>
  <c r="R1305" i="2"/>
  <c r="R1303" i="2"/>
  <c r="R1301" i="2"/>
  <c r="R1299" i="2"/>
  <c r="R1297" i="2"/>
  <c r="R1295" i="2"/>
  <c r="R1293" i="2"/>
  <c r="R1291" i="2"/>
  <c r="R1289" i="2"/>
  <c r="R1287" i="2"/>
  <c r="R1285" i="2"/>
  <c r="R1283" i="2"/>
  <c r="R1281" i="2"/>
  <c r="R1279" i="2"/>
  <c r="R1277" i="2"/>
  <c r="R1275" i="2"/>
  <c r="R1273" i="2"/>
  <c r="R1271" i="2"/>
  <c r="R1269" i="2"/>
  <c r="R1267" i="2"/>
  <c r="R1265" i="2"/>
  <c r="R1263" i="2"/>
  <c r="R1261" i="2"/>
  <c r="R1259" i="2"/>
  <c r="R1257" i="2"/>
  <c r="R1255" i="2"/>
  <c r="R1253" i="2"/>
  <c r="R1251" i="2"/>
  <c r="R1249" i="2"/>
  <c r="R1247" i="2"/>
  <c r="R1245" i="2"/>
  <c r="R1243" i="2"/>
  <c r="R1241" i="2"/>
  <c r="R1239" i="2"/>
  <c r="R1237" i="2"/>
  <c r="R1235" i="2"/>
  <c r="R1233" i="2"/>
  <c r="R1231" i="2"/>
  <c r="R1229" i="2"/>
  <c r="R1227" i="2"/>
  <c r="R1225" i="2"/>
  <c r="R1223" i="2"/>
  <c r="R1221" i="2"/>
  <c r="R1219" i="2"/>
  <c r="R1217" i="2"/>
  <c r="R1215" i="2"/>
  <c r="R1213" i="2"/>
  <c r="R1211" i="2"/>
  <c r="R1209" i="2"/>
  <c r="R1207" i="2"/>
  <c r="R1205" i="2"/>
  <c r="R1203" i="2"/>
  <c r="R1201" i="2"/>
  <c r="R1199" i="2"/>
  <c r="R1197" i="2"/>
  <c r="R1195" i="2"/>
  <c r="R1193" i="2"/>
  <c r="R1191" i="2"/>
  <c r="R1189" i="2"/>
  <c r="R1187" i="2"/>
  <c r="R1185" i="2"/>
  <c r="R1183" i="2"/>
  <c r="R1181" i="2"/>
  <c r="R1179" i="2"/>
  <c r="R1177" i="2"/>
  <c r="R1175" i="2"/>
  <c r="R1173" i="2"/>
  <c r="R1171" i="2"/>
  <c r="R1169" i="2"/>
  <c r="R1167" i="2"/>
  <c r="R1165" i="2"/>
  <c r="R1163" i="2"/>
  <c r="R1161" i="2"/>
  <c r="R1159" i="2"/>
  <c r="R1157" i="2"/>
  <c r="R1155" i="2"/>
  <c r="R1153" i="2"/>
  <c r="R1151" i="2"/>
  <c r="R1149" i="2"/>
  <c r="R1147" i="2"/>
  <c r="R1145" i="2"/>
  <c r="R1143" i="2"/>
  <c r="R1141" i="2"/>
  <c r="R1139" i="2"/>
  <c r="R1137" i="2"/>
  <c r="R1135" i="2"/>
  <c r="R1133" i="2"/>
  <c r="R1131" i="2"/>
  <c r="R1129" i="2"/>
  <c r="R1127" i="2"/>
  <c r="R1125" i="2"/>
  <c r="R1123" i="2"/>
  <c r="R1121" i="2"/>
  <c r="R1119" i="2"/>
  <c r="R1117" i="2"/>
  <c r="R1115" i="2"/>
  <c r="R1113" i="2"/>
  <c r="R1111" i="2"/>
  <c r="R1109" i="2"/>
  <c r="R1107" i="2"/>
  <c r="R1105" i="2"/>
  <c r="R1103" i="2"/>
  <c r="R1101" i="2"/>
  <c r="R1099" i="2"/>
  <c r="R1097" i="2"/>
  <c r="R1095" i="2"/>
  <c r="R1093" i="2"/>
  <c r="R1091" i="2"/>
  <c r="R1089" i="2"/>
  <c r="R1087" i="2"/>
  <c r="R1085" i="2"/>
  <c r="R1083" i="2"/>
  <c r="R1081" i="2"/>
  <c r="R1079" i="2"/>
  <c r="R1077" i="2"/>
  <c r="R1075" i="2"/>
  <c r="R1073" i="2"/>
  <c r="R1071" i="2"/>
  <c r="R1069" i="2"/>
  <c r="R1067" i="2"/>
  <c r="R1065" i="2"/>
  <c r="R1063" i="2"/>
  <c r="R1061" i="2"/>
  <c r="R1059" i="2"/>
  <c r="R1057" i="2"/>
  <c r="R1055" i="2"/>
  <c r="R1053" i="2"/>
  <c r="R1051" i="2"/>
  <c r="R1049" i="2"/>
  <c r="R1047" i="2"/>
  <c r="R1045" i="2"/>
  <c r="R1043" i="2"/>
  <c r="R1041" i="2"/>
  <c r="R1039" i="2"/>
  <c r="R1037" i="2"/>
  <c r="R1035" i="2"/>
  <c r="R1033" i="2"/>
  <c r="R1031" i="2"/>
  <c r="R1029" i="2"/>
  <c r="R1027" i="2"/>
  <c r="R1025" i="2"/>
  <c r="R1023" i="2"/>
  <c r="R1021" i="2"/>
  <c r="R1019" i="2"/>
  <c r="R1017" i="2"/>
  <c r="R1015" i="2"/>
  <c r="R1013" i="2"/>
  <c r="R1011" i="2"/>
  <c r="R1009" i="2"/>
  <c r="R1007" i="2"/>
  <c r="R1005" i="2"/>
  <c r="R1003" i="2"/>
  <c r="R1001" i="2"/>
  <c r="R999" i="2"/>
  <c r="R997" i="2"/>
  <c r="R995" i="2"/>
  <c r="R993" i="2"/>
  <c r="R991" i="2"/>
  <c r="R989" i="2"/>
  <c r="R987" i="2"/>
  <c r="R985" i="2"/>
  <c r="R983" i="2"/>
  <c r="R981" i="2"/>
  <c r="R979" i="2"/>
  <c r="R977" i="2"/>
  <c r="R975" i="2"/>
  <c r="R973" i="2"/>
  <c r="R971" i="2"/>
  <c r="R969" i="2"/>
  <c r="R967" i="2"/>
  <c r="R965" i="2"/>
  <c r="R963" i="2"/>
  <c r="R961" i="2"/>
  <c r="R959" i="2"/>
  <c r="R957" i="2"/>
  <c r="R955" i="2"/>
  <c r="R953" i="2"/>
  <c r="R951" i="2"/>
  <c r="R949" i="2"/>
  <c r="R947" i="2"/>
  <c r="R945" i="2"/>
  <c r="R943" i="2"/>
  <c r="R941" i="2"/>
  <c r="R939" i="2"/>
  <c r="R937" i="2"/>
  <c r="R935" i="2"/>
  <c r="R933" i="2"/>
  <c r="R931" i="2"/>
  <c r="R929" i="2"/>
  <c r="R927" i="2"/>
  <c r="R925" i="2"/>
  <c r="R923" i="2"/>
  <c r="R921" i="2"/>
  <c r="R919" i="2"/>
  <c r="R917" i="2"/>
  <c r="R915" i="2"/>
  <c r="R913" i="2"/>
  <c r="R911" i="2"/>
  <c r="R909" i="2"/>
  <c r="R907" i="2"/>
  <c r="R905" i="2"/>
  <c r="R903" i="2"/>
  <c r="R901" i="2"/>
  <c r="R899" i="2"/>
  <c r="R897" i="2"/>
  <c r="R895" i="2"/>
  <c r="R893" i="2"/>
  <c r="R891" i="2"/>
  <c r="R889" i="2"/>
  <c r="R887" i="2"/>
  <c r="R885" i="2"/>
  <c r="R883" i="2"/>
  <c r="R881" i="2"/>
  <c r="R879" i="2"/>
  <c r="R877" i="2"/>
  <c r="R875" i="2"/>
  <c r="R873" i="2"/>
  <c r="R871" i="2"/>
  <c r="R869" i="2"/>
  <c r="R867" i="2"/>
  <c r="R865" i="2"/>
  <c r="R863" i="2"/>
  <c r="R861" i="2"/>
  <c r="R859" i="2"/>
  <c r="R857" i="2"/>
  <c r="R855" i="2"/>
  <c r="R853" i="2"/>
  <c r="R851" i="2"/>
  <c r="R849" i="2"/>
  <c r="R847" i="2"/>
  <c r="R845" i="2"/>
  <c r="R843" i="2"/>
  <c r="R841" i="2"/>
  <c r="R839" i="2"/>
  <c r="R837" i="2"/>
  <c r="R835" i="2"/>
  <c r="R833" i="2"/>
  <c r="R831" i="2"/>
  <c r="R829" i="2"/>
  <c r="R827" i="2"/>
  <c r="R825" i="2"/>
  <c r="R823" i="2"/>
  <c r="R821" i="2"/>
  <c r="R819" i="2"/>
  <c r="R817" i="2"/>
  <c r="R815" i="2"/>
  <c r="R813" i="2"/>
  <c r="R811" i="2"/>
  <c r="R809" i="2"/>
  <c r="R807" i="2"/>
  <c r="R805" i="2"/>
  <c r="R803" i="2"/>
  <c r="R801" i="2"/>
  <c r="R799" i="2"/>
  <c r="R797" i="2"/>
  <c r="R795" i="2"/>
  <c r="R793" i="2"/>
  <c r="R791" i="2"/>
  <c r="R789" i="2"/>
  <c r="R787" i="2"/>
  <c r="R785" i="2"/>
  <c r="R783" i="2"/>
  <c r="R781" i="2"/>
  <c r="R779" i="2"/>
  <c r="R777" i="2"/>
  <c r="R775" i="2"/>
  <c r="R773" i="2"/>
  <c r="R771" i="2"/>
  <c r="R769" i="2"/>
  <c r="R767" i="2"/>
  <c r="R765" i="2"/>
  <c r="R763" i="2"/>
  <c r="R761" i="2"/>
  <c r="R759" i="2"/>
  <c r="R757" i="2"/>
  <c r="R755" i="2"/>
  <c r="R753" i="2"/>
  <c r="R751" i="2"/>
  <c r="R749" i="2"/>
  <c r="R747" i="2"/>
  <c r="R745" i="2"/>
  <c r="R743" i="2"/>
  <c r="R741" i="2"/>
  <c r="R739" i="2"/>
  <c r="R737" i="2"/>
  <c r="R735" i="2"/>
  <c r="R733" i="2"/>
  <c r="R731" i="2"/>
  <c r="R729" i="2"/>
  <c r="R727" i="2"/>
  <c r="R725" i="2"/>
  <c r="R723" i="2"/>
  <c r="R721" i="2"/>
  <c r="R719" i="2"/>
  <c r="R717" i="2"/>
  <c r="R715" i="2"/>
  <c r="R713" i="2"/>
  <c r="R711" i="2"/>
  <c r="R709" i="2"/>
  <c r="R707" i="2"/>
  <c r="R705" i="2"/>
  <c r="R703" i="2"/>
  <c r="R701" i="2"/>
  <c r="R699" i="2"/>
  <c r="R697" i="2"/>
  <c r="R695" i="2"/>
  <c r="R693" i="2"/>
  <c r="R691" i="2"/>
  <c r="R689" i="2"/>
  <c r="R687" i="2"/>
  <c r="R685" i="2"/>
  <c r="R683" i="2"/>
  <c r="R681" i="2"/>
  <c r="R679" i="2"/>
  <c r="R677" i="2"/>
  <c r="R675" i="2"/>
  <c r="R673" i="2"/>
  <c r="R671" i="2"/>
  <c r="R669" i="2"/>
  <c r="R667" i="2"/>
  <c r="R665" i="2"/>
  <c r="R663" i="2"/>
  <c r="R661" i="2"/>
  <c r="R659" i="2"/>
  <c r="R657" i="2"/>
  <c r="R655" i="2"/>
  <c r="R653" i="2"/>
  <c r="R651" i="2"/>
  <c r="R649" i="2"/>
  <c r="R647" i="2"/>
  <c r="R645" i="2"/>
  <c r="R643" i="2"/>
  <c r="R641" i="2"/>
  <c r="R639" i="2"/>
  <c r="R637" i="2"/>
  <c r="R635" i="2"/>
  <c r="R633" i="2"/>
  <c r="R631" i="2"/>
  <c r="R629" i="2"/>
  <c r="R627" i="2"/>
  <c r="R625" i="2"/>
  <c r="R623" i="2"/>
  <c r="R621" i="2"/>
  <c r="R619" i="2"/>
  <c r="R617" i="2"/>
  <c r="R615" i="2"/>
  <c r="R613" i="2"/>
  <c r="R611" i="2"/>
  <c r="R609" i="2"/>
  <c r="R607" i="2"/>
  <c r="R605" i="2"/>
  <c r="R603" i="2"/>
  <c r="R601" i="2"/>
  <c r="R599" i="2"/>
  <c r="R597" i="2"/>
  <c r="R595" i="2"/>
  <c r="R593" i="2"/>
  <c r="R591" i="2"/>
  <c r="R589" i="2"/>
  <c r="R587" i="2"/>
  <c r="R585" i="2"/>
  <c r="R583" i="2"/>
  <c r="R581" i="2"/>
  <c r="R579" i="2"/>
  <c r="R577" i="2"/>
  <c r="R575" i="2"/>
  <c r="R573" i="2"/>
  <c r="R571" i="2"/>
  <c r="R569" i="2"/>
  <c r="R567" i="2"/>
  <c r="R565" i="2"/>
  <c r="R563" i="2"/>
  <c r="R561" i="2"/>
  <c r="R559" i="2"/>
  <c r="R557" i="2"/>
  <c r="R555" i="2"/>
  <c r="R553" i="2"/>
  <c r="R551" i="2"/>
  <c r="R549" i="2"/>
  <c r="R547" i="2"/>
  <c r="R545" i="2"/>
  <c r="R543" i="2"/>
  <c r="R541" i="2"/>
  <c r="R539" i="2"/>
  <c r="R537" i="2"/>
  <c r="R535" i="2"/>
  <c r="R533" i="2"/>
  <c r="R531" i="2"/>
  <c r="R529" i="2"/>
  <c r="R527" i="2"/>
  <c r="R525" i="2"/>
  <c r="R523" i="2"/>
  <c r="R521" i="2"/>
  <c r="R519" i="2"/>
  <c r="R517" i="2"/>
  <c r="R515" i="2"/>
  <c r="R513" i="2"/>
  <c r="R511" i="2"/>
  <c r="R509" i="2"/>
  <c r="R507" i="2"/>
  <c r="R505" i="2"/>
  <c r="R503" i="2"/>
  <c r="R501" i="2"/>
  <c r="R499" i="2"/>
  <c r="R497" i="2"/>
  <c r="R495" i="2"/>
  <c r="R493" i="2"/>
  <c r="R491" i="2"/>
  <c r="R489" i="2"/>
  <c r="R487" i="2"/>
  <c r="R485" i="2"/>
  <c r="R483" i="2"/>
  <c r="R481" i="2"/>
  <c r="R479" i="2"/>
  <c r="R477" i="2"/>
  <c r="R475" i="2"/>
  <c r="R473" i="2"/>
  <c r="R471" i="2"/>
  <c r="R469" i="2"/>
  <c r="R467" i="2"/>
  <c r="R465" i="2"/>
  <c r="R463" i="2"/>
  <c r="R461" i="2"/>
  <c r="R459" i="2"/>
  <c r="R457" i="2"/>
  <c r="R455" i="2"/>
  <c r="R453" i="2"/>
  <c r="R451" i="2"/>
  <c r="R449" i="2"/>
  <c r="R447" i="2"/>
  <c r="R445" i="2"/>
  <c r="R443" i="2"/>
  <c r="R441" i="2"/>
  <c r="R439" i="2"/>
  <c r="R437" i="2"/>
  <c r="R435" i="2"/>
  <c r="R433" i="2"/>
  <c r="R431" i="2"/>
  <c r="R429" i="2"/>
  <c r="R427" i="2"/>
  <c r="R425" i="2"/>
  <c r="R423" i="2"/>
  <c r="R421" i="2"/>
  <c r="R419" i="2"/>
  <c r="R417" i="2"/>
  <c r="R415" i="2"/>
  <c r="R413" i="2"/>
  <c r="R411" i="2"/>
  <c r="R409" i="2"/>
  <c r="R407" i="2"/>
  <c r="R405" i="2"/>
  <c r="R403" i="2"/>
  <c r="R401" i="2"/>
  <c r="R399" i="2"/>
  <c r="R397" i="2"/>
  <c r="R395" i="2"/>
  <c r="R393" i="2"/>
  <c r="R391" i="2"/>
  <c r="R389" i="2"/>
  <c r="R387" i="2"/>
  <c r="R385" i="2"/>
  <c r="R383" i="2"/>
  <c r="R381" i="2"/>
  <c r="R379" i="2"/>
  <c r="R377" i="2"/>
  <c r="R375" i="2"/>
  <c r="R373" i="2"/>
  <c r="R371" i="2"/>
  <c r="R369" i="2"/>
  <c r="R367" i="2"/>
  <c r="R365" i="2"/>
  <c r="R363" i="2"/>
  <c r="R361" i="2"/>
  <c r="R359" i="2"/>
  <c r="R357" i="2"/>
  <c r="R355" i="2"/>
  <c r="R353" i="2"/>
  <c r="R351" i="2"/>
  <c r="R349" i="2"/>
  <c r="R347" i="2"/>
  <c r="R345" i="2"/>
  <c r="R343" i="2"/>
  <c r="R341" i="2"/>
  <c r="R339" i="2"/>
  <c r="R337" i="2"/>
  <c r="R335" i="2"/>
  <c r="R333" i="2"/>
  <c r="R331" i="2"/>
  <c r="R329" i="2"/>
  <c r="R327" i="2"/>
  <c r="R325" i="2"/>
  <c r="R323" i="2"/>
  <c r="R321" i="2"/>
  <c r="R319" i="2"/>
  <c r="R317" i="2"/>
  <c r="R315" i="2"/>
  <c r="R313" i="2"/>
  <c r="R311" i="2"/>
  <c r="R309" i="2"/>
  <c r="R307" i="2"/>
  <c r="R305" i="2"/>
  <c r="R303" i="2"/>
  <c r="R301" i="2"/>
  <c r="R299" i="2"/>
  <c r="R297" i="2"/>
  <c r="R295" i="2"/>
  <c r="R293" i="2"/>
  <c r="R291" i="2"/>
  <c r="R289" i="2"/>
  <c r="R287" i="2"/>
  <c r="R285" i="2"/>
  <c r="R283" i="2"/>
  <c r="R281" i="2"/>
  <c r="R279" i="2"/>
  <c r="R277" i="2"/>
  <c r="R275" i="2"/>
  <c r="R273" i="2"/>
  <c r="R271" i="2"/>
  <c r="R269" i="2"/>
  <c r="R267" i="2"/>
  <c r="R265" i="2"/>
  <c r="R263" i="2"/>
  <c r="R261" i="2"/>
  <c r="R259" i="2"/>
  <c r="R257" i="2"/>
  <c r="R255" i="2"/>
  <c r="R253" i="2"/>
  <c r="R251" i="2"/>
  <c r="R249" i="2"/>
  <c r="R247" i="2"/>
  <c r="R245" i="2"/>
  <c r="R243" i="2"/>
  <c r="R241" i="2"/>
  <c r="R239" i="2"/>
  <c r="R237" i="2"/>
  <c r="R235" i="2"/>
  <c r="R233" i="2"/>
  <c r="R231" i="2"/>
  <c r="R229" i="2"/>
  <c r="R227" i="2"/>
  <c r="R225" i="2"/>
  <c r="R223" i="2"/>
  <c r="R221" i="2"/>
  <c r="R219" i="2"/>
  <c r="R217" i="2"/>
  <c r="R215" i="2"/>
  <c r="R213" i="2"/>
  <c r="R211" i="2"/>
  <c r="R209" i="2"/>
  <c r="R207" i="2"/>
  <c r="R205" i="2"/>
  <c r="R203" i="2"/>
  <c r="R201" i="2"/>
  <c r="R199" i="2"/>
  <c r="R197" i="2"/>
  <c r="R195" i="2"/>
  <c r="R193" i="2"/>
  <c r="R191" i="2"/>
  <c r="R189" i="2"/>
  <c r="R187" i="2"/>
  <c r="R185" i="2"/>
  <c r="R183" i="2"/>
  <c r="R181" i="2"/>
  <c r="R179" i="2"/>
  <c r="R177" i="2"/>
  <c r="R175" i="2"/>
  <c r="R173" i="2"/>
  <c r="R171" i="2"/>
  <c r="R169" i="2"/>
  <c r="R167" i="2"/>
  <c r="R165" i="2"/>
  <c r="R163" i="2"/>
  <c r="R161" i="2"/>
  <c r="R159" i="2"/>
  <c r="R157" i="2"/>
  <c r="R155" i="2"/>
  <c r="R153" i="2"/>
  <c r="R151" i="2"/>
  <c r="R149" i="2"/>
  <c r="R147" i="2"/>
  <c r="R145" i="2"/>
  <c r="R143" i="2"/>
  <c r="R141" i="2"/>
  <c r="R139" i="2"/>
  <c r="R137" i="2"/>
  <c r="R135" i="2"/>
  <c r="R133" i="2"/>
  <c r="R131" i="2"/>
  <c r="R129" i="2"/>
  <c r="R127" i="2"/>
  <c r="R125" i="2"/>
  <c r="R123" i="2"/>
  <c r="R121" i="2"/>
  <c r="R119" i="2"/>
  <c r="R117" i="2"/>
  <c r="R115" i="2"/>
  <c r="R113" i="2"/>
  <c r="R111" i="2"/>
  <c r="R109" i="2"/>
  <c r="R107" i="2"/>
  <c r="R105" i="2"/>
  <c r="R103" i="2"/>
  <c r="R101" i="2"/>
  <c r="R99" i="2"/>
  <c r="R97" i="2"/>
  <c r="R95" i="2"/>
  <c r="R93" i="2"/>
  <c r="R91" i="2"/>
  <c r="R89" i="2"/>
  <c r="R87" i="2"/>
  <c r="R85" i="2"/>
  <c r="R83" i="2"/>
  <c r="R81" i="2"/>
  <c r="R79" i="2"/>
  <c r="R77" i="2"/>
  <c r="R75" i="2"/>
  <c r="R73" i="2"/>
  <c r="R71" i="2"/>
  <c r="R69" i="2"/>
  <c r="R67" i="2"/>
  <c r="R65" i="2"/>
  <c r="R63" i="2"/>
  <c r="R61" i="2"/>
  <c r="R59" i="2"/>
  <c r="R57" i="2"/>
  <c r="R55" i="2"/>
  <c r="R53" i="2"/>
  <c r="R51" i="2"/>
  <c r="R49" i="2"/>
  <c r="R47" i="2"/>
  <c r="R45" i="2"/>
  <c r="R43" i="2"/>
  <c r="R41" i="2"/>
  <c r="R39" i="2"/>
  <c r="R37" i="2"/>
  <c r="R35" i="2"/>
  <c r="R33" i="2"/>
  <c r="R31" i="2"/>
  <c r="R29" i="2"/>
  <c r="R27" i="2"/>
  <c r="R25" i="2"/>
  <c r="R23" i="2"/>
  <c r="R21" i="2"/>
  <c r="R19" i="2"/>
  <c r="R17" i="2"/>
  <c r="R15" i="2"/>
  <c r="R13" i="2"/>
  <c r="R11" i="2"/>
  <c r="R9" i="2"/>
  <c r="R7" i="2"/>
  <c r="E2" i="2"/>
  <c r="E3" i="2"/>
</calcChain>
</file>

<file path=xl/sharedStrings.xml><?xml version="1.0" encoding="utf-8"?>
<sst xmlns="http://schemas.openxmlformats.org/spreadsheetml/2006/main" count="17352" uniqueCount="849">
  <si>
    <t>Customer Name</t>
  </si>
  <si>
    <t>Muhammed MacIntyre</t>
  </si>
  <si>
    <t>Barry French</t>
  </si>
  <si>
    <t>Clay Rozendal</t>
  </si>
  <si>
    <t>Carlos Soltero</t>
  </si>
  <si>
    <t>Carl Jackson</t>
  </si>
  <si>
    <t>Monica Federle</t>
  </si>
  <si>
    <t>Dorothy Badders</t>
  </si>
  <si>
    <t>Neola Schneider</t>
  </si>
  <si>
    <t>Carlos Daly</t>
  </si>
  <si>
    <t>Claudia Miner</t>
  </si>
  <si>
    <t>Allen Rosenblatt</t>
  </si>
  <si>
    <t>Sylvia Foulston</t>
  </si>
  <si>
    <t>Jim Radford</t>
  </si>
  <si>
    <t>Carl Ludwig</t>
  </si>
  <si>
    <t>Don Miller</t>
  </si>
  <si>
    <t>Annie Cyprus</t>
  </si>
  <si>
    <t>Grant Carroll</t>
  </si>
  <si>
    <t>Alan Barnes</t>
  </si>
  <si>
    <t>Jack Garza</t>
  </si>
  <si>
    <t>Julia West</t>
  </si>
  <si>
    <t>Eugene Barchas</t>
  </si>
  <si>
    <t>Edward Hooks</t>
  </si>
  <si>
    <t>Brad Eason</t>
  </si>
  <si>
    <t>Nicole Hansen</t>
  </si>
  <si>
    <t>Dorothy Wardle</t>
  </si>
  <si>
    <t>Aaron Bergman</t>
  </si>
  <si>
    <t>Don Jones</t>
  </si>
  <si>
    <t>Beth Thompson</t>
  </si>
  <si>
    <t>Frank Price</t>
  </si>
  <si>
    <t>Michelle Lonsdale</t>
  </si>
  <si>
    <t>Ann Chong</t>
  </si>
  <si>
    <t>Joy Bell</t>
  </si>
  <si>
    <t>Skye Norling</t>
  </si>
  <si>
    <t>Barry Weirich</t>
  </si>
  <si>
    <t>Adrian Hane</t>
  </si>
  <si>
    <t>Andrew Gjertsen</t>
  </si>
  <si>
    <t>Ralph Knight</t>
  </si>
  <si>
    <t>Beth Paige</t>
  </si>
  <si>
    <t>Bryan Davis</t>
  </si>
  <si>
    <t>Delfina Latchford</t>
  </si>
  <si>
    <t>Doug Bickford</t>
  </si>
  <si>
    <t>Jamie Kunitz</t>
  </si>
  <si>
    <t>Anthony Johnson</t>
  </si>
  <si>
    <t>Brendan Dodson</t>
  </si>
  <si>
    <t>Hunter Glantz</t>
  </si>
  <si>
    <t>Thomas Seio</t>
  </si>
  <si>
    <t>Becky Castell</t>
  </si>
  <si>
    <t>Cari Schnelling</t>
  </si>
  <si>
    <t>Chad Cunningham</t>
  </si>
  <si>
    <t>Bryan Mills</t>
  </si>
  <si>
    <t>Rick Reed</t>
  </si>
  <si>
    <t>Heather Kirkland</t>
  </si>
  <si>
    <t>Fred Wasserman</t>
  </si>
  <si>
    <t>Jack Lebron</t>
  </si>
  <si>
    <t>Mike Pelletier</t>
  </si>
  <si>
    <t>Charles McCrossin</t>
  </si>
  <si>
    <t>Charlotte Melton</t>
  </si>
  <si>
    <t>Henry Goldwyn</t>
  </si>
  <si>
    <t>Roy Skaria</t>
  </si>
  <si>
    <t>Jeremy Lonsdale</t>
  </si>
  <si>
    <t>Cindy Schnelling</t>
  </si>
  <si>
    <t>Susan Vittorini</t>
  </si>
  <si>
    <t>Toby Braunhardt</t>
  </si>
  <si>
    <t>Ralph Arnett</t>
  </si>
  <si>
    <t>Harold Engle</t>
  </si>
  <si>
    <t>Roy French</t>
  </si>
  <si>
    <t>Helen Abelman</t>
  </si>
  <si>
    <t>Guy Armstrong</t>
  </si>
  <si>
    <t>Jennifer Braxton</t>
  </si>
  <si>
    <t>Giulietta Baptist</t>
  </si>
  <si>
    <t>Erica Bern</t>
  </si>
  <si>
    <t>Christopher Schild</t>
  </si>
  <si>
    <t>Joy Smith</t>
  </si>
  <si>
    <t>Evan Minnotte</t>
  </si>
  <si>
    <t>Jenna Caffey</t>
  </si>
  <si>
    <t>Hilary Holden</t>
  </si>
  <si>
    <t>Greg Guthrie</t>
  </si>
  <si>
    <t>Dan Reichenbach</t>
  </si>
  <si>
    <t>Paul Gonzalez</t>
  </si>
  <si>
    <t>Filia McAdams</t>
  </si>
  <si>
    <t>Chuck Magee</t>
  </si>
  <si>
    <t>Frank Atkinson</t>
  </si>
  <si>
    <t>Philip Brown</t>
  </si>
  <si>
    <t>Jim Sink</t>
  </si>
  <si>
    <t>Logan Haushalter</t>
  </si>
  <si>
    <t>Noah Childs</t>
  </si>
  <si>
    <t>Brian Moss</t>
  </si>
  <si>
    <t>Julie Creighton</t>
  </si>
  <si>
    <t>Sanjit Chand</t>
  </si>
  <si>
    <t>Matt Collins</t>
  </si>
  <si>
    <t>Justin Knight</t>
  </si>
  <si>
    <t>Rob Haberlin</t>
  </si>
  <si>
    <t>Christina Vanderzanden</t>
  </si>
  <si>
    <t>Lena Cacioppo</t>
  </si>
  <si>
    <t>Kimberly Carter</t>
  </si>
  <si>
    <t>Gene Hale</t>
  </si>
  <si>
    <t>Sally Knutson</t>
  </si>
  <si>
    <t>Marina Lichtenstein</t>
  </si>
  <si>
    <t>Michelle Arnett</t>
  </si>
  <si>
    <t>Seth Vernon</t>
  </si>
  <si>
    <t>Luke Weiss</t>
  </si>
  <si>
    <t>Christina DeMoss</t>
  </si>
  <si>
    <t>Sonia Sunley</t>
  </si>
  <si>
    <t>Anthony O'Donnell</t>
  </si>
  <si>
    <t>Emily Grady</t>
  </si>
  <si>
    <t>Alex Avila</t>
  </si>
  <si>
    <t>Anna Andreadi</t>
  </si>
  <si>
    <t>Barbara Fisher</t>
  </si>
  <si>
    <t>Kelly Williams</t>
  </si>
  <si>
    <t>Jocasta Rupert</t>
  </si>
  <si>
    <t>Rick Duston</t>
  </si>
  <si>
    <t>Angele Hood</t>
  </si>
  <si>
    <t>Dennis Bolton</t>
  </si>
  <si>
    <t>Stewart Carmichael</t>
  </si>
  <si>
    <t>Sarah Foster</t>
  </si>
  <si>
    <t>Jim Karlsson</t>
  </si>
  <si>
    <t>Lisa DeCherney</t>
  </si>
  <si>
    <t>Peter Buhler</t>
  </si>
  <si>
    <t>Daniel Lacy</t>
  </si>
  <si>
    <t>Giulietta Weimer</t>
  </si>
  <si>
    <t>Mike Vittorini</t>
  </si>
  <si>
    <t>Lela Donovan</t>
  </si>
  <si>
    <t>Shahid Shariari</t>
  </si>
  <si>
    <t>Trudy Schmidt</t>
  </si>
  <si>
    <t>Christopher Martinez</t>
  </si>
  <si>
    <t>Marc Harrigan</t>
  </si>
  <si>
    <t>Liz Price</t>
  </si>
  <si>
    <t>Ralph Kennedy</t>
  </si>
  <si>
    <t>Rob Dowd</t>
  </si>
  <si>
    <t>Khloe Miller</t>
  </si>
  <si>
    <t>Shahid Hopkins</t>
  </si>
  <si>
    <t>Kristina Nunn</t>
  </si>
  <si>
    <t>Ricardo Emerson</t>
  </si>
  <si>
    <t>Patrick O'Brill</t>
  </si>
  <si>
    <t>Thomas Brumley</t>
  </si>
  <si>
    <t>Vicky Freymann</t>
  </si>
  <si>
    <t>Tony Chapman</t>
  </si>
  <si>
    <t>Sarah Bern</t>
  </si>
  <si>
    <t>Mark Cousins</t>
  </si>
  <si>
    <t>Daniel Byrd</t>
  </si>
  <si>
    <t>John Murray</t>
  </si>
  <si>
    <t>Lena Hernandez</t>
  </si>
  <si>
    <t>Greg Maxwell</t>
  </si>
  <si>
    <t>Justin Hirsh</t>
  </si>
  <si>
    <t>Heather Jas</t>
  </si>
  <si>
    <t>Philisse Overcash</t>
  </si>
  <si>
    <t>Neil Knudson</t>
  </si>
  <si>
    <t>Cathy Armstrong</t>
  </si>
  <si>
    <t>Chuck Clark</t>
  </si>
  <si>
    <t>Bill Eplett</t>
  </si>
  <si>
    <t>John Grady</t>
  </si>
  <si>
    <t>Tanja Norvell</t>
  </si>
  <si>
    <t>Paul MacIntyre</t>
  </si>
  <si>
    <t>Matt Abelman</t>
  </si>
  <si>
    <t>Sarah Jordon</t>
  </si>
  <si>
    <t>Sally Matthias</t>
  </si>
  <si>
    <t>Theone Pippenger</t>
  </si>
  <si>
    <t>Art Ferguson</t>
  </si>
  <si>
    <t>Jack O'Briant</t>
  </si>
  <si>
    <t>Nathan Cano</t>
  </si>
  <si>
    <t>Michael Granlund</t>
  </si>
  <si>
    <t>Steve Carroll</t>
  </si>
  <si>
    <t>Scott Williamson</t>
  </si>
  <si>
    <t>Sean Wendt</t>
  </si>
  <si>
    <t>John Castell</t>
  </si>
  <si>
    <t>David Philippe</t>
  </si>
  <si>
    <t>Chad Sievert</t>
  </si>
  <si>
    <t>Shaun Weien</t>
  </si>
  <si>
    <t>Maya Herman</t>
  </si>
  <si>
    <t>Ivan Liston</t>
  </si>
  <si>
    <t>Brad Norvell</t>
  </si>
  <si>
    <t>Ken Heidel</t>
  </si>
  <si>
    <t>Mike Kennedy</t>
  </si>
  <si>
    <t>Charles Sheldon</t>
  </si>
  <si>
    <t>Brian Derr</t>
  </si>
  <si>
    <t>Roland Black</t>
  </si>
  <si>
    <t>Dana Kaydos</t>
  </si>
  <si>
    <t>Darren Koutras</t>
  </si>
  <si>
    <t>Neil Ducich</t>
  </si>
  <si>
    <t>Parhena Norris</t>
  </si>
  <si>
    <t>Bart Watters</t>
  </si>
  <si>
    <t>Mary O'Rourke</t>
  </si>
  <si>
    <t>Hunter Lopez</t>
  </si>
  <si>
    <t>Nathan Mautz</t>
  </si>
  <si>
    <t>Aaron Smayling</t>
  </si>
  <si>
    <t>Joel Jenkins</t>
  </si>
  <si>
    <t>Meg O'Connel</t>
  </si>
  <si>
    <t>Hallie Redmond</t>
  </si>
  <si>
    <t>Liz Thompson</t>
  </si>
  <si>
    <t>Robert Waldorf</t>
  </si>
  <si>
    <t>Helen Andreada</t>
  </si>
  <si>
    <t>Julia Dunbar</t>
  </si>
  <si>
    <t>Christine Sundaresam</t>
  </si>
  <si>
    <t>Bruce Stewart</t>
  </si>
  <si>
    <t>Guy Thornton</t>
  </si>
  <si>
    <t>Mary Zewe</t>
  </si>
  <si>
    <t>Ken Lonsdale</t>
  </si>
  <si>
    <t>Maria Bertelson</t>
  </si>
  <si>
    <t>Brian Thompson</t>
  </si>
  <si>
    <t>Jason Gross</t>
  </si>
  <si>
    <t>Katrina Bavinger</t>
  </si>
  <si>
    <t>Ivan Gibson</t>
  </si>
  <si>
    <t>Joseph Airdo</t>
  </si>
  <si>
    <t>Lycoris Saunders</t>
  </si>
  <si>
    <t>Dorothy Dickinson</t>
  </si>
  <si>
    <t>Janet Molinari</t>
  </si>
  <si>
    <t>Julie Prescott</t>
  </si>
  <si>
    <t>Annie Thurman</t>
  </si>
  <si>
    <t>Rob Beeghly</t>
  </si>
  <si>
    <t>Doug O'Connell</t>
  </si>
  <si>
    <t>Craig Carroll</t>
  </si>
  <si>
    <t>Liz MacKendrick</t>
  </si>
  <si>
    <t>Christine Kargatis</t>
  </si>
  <si>
    <t>Bobby Odegard</t>
  </si>
  <si>
    <t>Russell Applegate</t>
  </si>
  <si>
    <t>Bill Donatelli</t>
  </si>
  <si>
    <t>Duane Benoit</t>
  </si>
  <si>
    <t>Harold Pawlan</t>
  </si>
  <si>
    <t>Adam Bellavance</t>
  </si>
  <si>
    <t>Cari Sayre</t>
  </si>
  <si>
    <t>Sean O'Donnell</t>
  </si>
  <si>
    <t>Sandra Glassco</t>
  </si>
  <si>
    <t>Shirley Schmidt</t>
  </si>
  <si>
    <t>Rick Wilson</t>
  </si>
  <si>
    <t>Pauline Chand</t>
  </si>
  <si>
    <t>Jennifer Halladay</t>
  </si>
  <si>
    <t>Ritsa Hightower</t>
  </si>
  <si>
    <t>Joni Blumstein</t>
  </si>
  <si>
    <t>Pete Armstrong</t>
  </si>
  <si>
    <t>Anna Gayman</t>
  </si>
  <si>
    <t>Nat Gilpin</t>
  </si>
  <si>
    <t>Rose O'Brian</t>
  </si>
  <si>
    <t>Daniel Raglin</t>
  </si>
  <si>
    <t>Corinna Mitchell</t>
  </si>
  <si>
    <t>Eva Jacobs</t>
  </si>
  <si>
    <t>Jas O'Carroll</t>
  </si>
  <si>
    <t>Paul Prost</t>
  </si>
  <si>
    <t>Michael Nguyen</t>
  </si>
  <si>
    <t>Tamara Dahlen</t>
  </si>
  <si>
    <t>Erin Creighton</t>
  </si>
  <si>
    <t>Henry MacAllister</t>
  </si>
  <si>
    <t>Candace McMahon</t>
  </si>
  <si>
    <t>Tamara Chand</t>
  </si>
  <si>
    <t>Duane Huffman</t>
  </si>
  <si>
    <t>Edward Nazzal</t>
  </si>
  <si>
    <t>Kelly Lampkin</t>
  </si>
  <si>
    <t>Anthony Witt</t>
  </si>
  <si>
    <t>Ted Trevino</t>
  </si>
  <si>
    <t>Ed Ludwig</t>
  </si>
  <si>
    <t>Jeremy Ellison</t>
  </si>
  <si>
    <t>Alan Hwang</t>
  </si>
  <si>
    <t>Eileen Kiefer</t>
  </si>
  <si>
    <t>James Lanier</t>
  </si>
  <si>
    <t>Edward Becker</t>
  </si>
  <si>
    <t>Gary Zandusky</t>
  </si>
  <si>
    <t>Ann Blume</t>
  </si>
  <si>
    <t>Erin Smith</t>
  </si>
  <si>
    <t>Allen Golden</t>
  </si>
  <si>
    <t>Frank Carlisle</t>
  </si>
  <si>
    <t>Gary Hansen</t>
  </si>
  <si>
    <t>Nancy Lomonaco</t>
  </si>
  <si>
    <t>Anna Haberlin</t>
  </si>
  <si>
    <t>Erin Ashbrook</t>
  </si>
  <si>
    <t>Darren Budd</t>
  </si>
  <si>
    <t>Bill Stewart</t>
  </si>
  <si>
    <t>Christine Phan</t>
  </si>
  <si>
    <t>Eugene Hildebrand</t>
  </si>
  <si>
    <t>Melanie Page</t>
  </si>
  <si>
    <t>Jesus Ocampo</t>
  </si>
  <si>
    <t>Darren Powers</t>
  </si>
  <si>
    <t>Patrick Bzostek</t>
  </si>
  <si>
    <t>Grace Kelly</t>
  </si>
  <si>
    <t>Dan Lawera</t>
  </si>
  <si>
    <t>George Ashbrook</t>
  </si>
  <si>
    <t>Dave Hallsten</t>
  </si>
  <si>
    <t>Arthur Wiediger</t>
  </si>
  <si>
    <t>Jim Mitchum</t>
  </si>
  <si>
    <t>Andy Yotov</t>
  </si>
  <si>
    <t>Frank Hawley</t>
  </si>
  <si>
    <t>Theresa Coyne</t>
  </si>
  <si>
    <t>David Smith</t>
  </si>
  <si>
    <t>Naresj Patel</t>
  </si>
  <si>
    <t>Ruben Ausman</t>
  </si>
  <si>
    <t>Larry Hughes</t>
  </si>
  <si>
    <t>Magdelene Morse</t>
  </si>
  <si>
    <t>Jonathan Howell</t>
  </si>
  <si>
    <t>Linda Cazamias</t>
  </si>
  <si>
    <t>Nat Carroll</t>
  </si>
  <si>
    <t>Gary Mitchum</t>
  </si>
  <si>
    <t>Matt Hagelstein</t>
  </si>
  <si>
    <t>Andy Reiter</t>
  </si>
  <si>
    <t>Mike Caudle</t>
  </si>
  <si>
    <t>Cynthia Arntzen</t>
  </si>
  <si>
    <t>Brian Stugart</t>
  </si>
  <si>
    <t>George Bell</t>
  </si>
  <si>
    <t>Joni Sundaresam</t>
  </si>
  <si>
    <t>Michelle Huthwaite</t>
  </si>
  <si>
    <t>Amy Cox</t>
  </si>
  <si>
    <t>Cari MacIntyre</t>
  </si>
  <si>
    <t>Eudokia Martin</t>
  </si>
  <si>
    <t>Fred Hopkins</t>
  </si>
  <si>
    <t>Aimee Bixby</t>
  </si>
  <si>
    <t>Anemone Ratner</t>
  </si>
  <si>
    <t>Chris Selesnick</t>
  </si>
  <si>
    <t>Noel Staavos</t>
  </si>
  <si>
    <t>Dean Braden</t>
  </si>
  <si>
    <t>Lena Creighton</t>
  </si>
  <si>
    <t>Matt Collister</t>
  </si>
  <si>
    <t>Erica Smith</t>
  </si>
  <si>
    <t>Janet Martin</t>
  </si>
  <si>
    <t>Andrew Roberts</t>
  </si>
  <si>
    <t>Michael Dominguez</t>
  </si>
  <si>
    <t>Thomas Boland</t>
  </si>
  <si>
    <t>Olvera Toch</t>
  </si>
  <si>
    <t>Lena Radford</t>
  </si>
  <si>
    <t>Sean Christensen</t>
  </si>
  <si>
    <t>Todd Boyes</t>
  </si>
  <si>
    <t>Sean Miller</t>
  </si>
  <si>
    <t>Phillip Breyer</t>
  </si>
  <si>
    <t>Michelle Ellison</t>
  </si>
  <si>
    <t>Scot Coram</t>
  </si>
  <si>
    <t>Natalie Fritzler</t>
  </si>
  <si>
    <t>Nathan Gelder</t>
  </si>
  <si>
    <t>Patricia Hirasaki</t>
  </si>
  <si>
    <t>Maria Zettner</t>
  </si>
  <si>
    <t>Matthew Clasen</t>
  </si>
  <si>
    <t>Patrick O'Donnell</t>
  </si>
  <si>
    <t>Harry Marie</t>
  </si>
  <si>
    <t>Victoria Wilson</t>
  </si>
  <si>
    <t>Shahid Collister</t>
  </si>
  <si>
    <t>Thea Hendricks</t>
  </si>
  <si>
    <t>Corey Catlett</t>
  </si>
  <si>
    <t>Ed Jacobs</t>
  </si>
  <si>
    <t>Keith Herrera</t>
  </si>
  <si>
    <t>Carlos Meador</t>
  </si>
  <si>
    <t>Raymond Fair</t>
  </si>
  <si>
    <t>Karl Brown</t>
  </si>
  <si>
    <t>Natalie Webber</t>
  </si>
  <si>
    <t>Eric Barreto</t>
  </si>
  <si>
    <t>Barry Franz</t>
  </si>
  <si>
    <t>Craig Yedwab</t>
  </si>
  <si>
    <t>Chuck Sachs</t>
  </si>
  <si>
    <t>Muhammed Lee</t>
  </si>
  <si>
    <t>Bobby Trafton</t>
  </si>
  <si>
    <t>David Flashing</t>
  </si>
  <si>
    <t>Troy Staebel</t>
  </si>
  <si>
    <t>Nora Paige</t>
  </si>
  <si>
    <t>Harold Dahlen</t>
  </si>
  <si>
    <t>Jay Fine</t>
  </si>
  <si>
    <t>Dan Campbell</t>
  </si>
  <si>
    <t>George Zrebassa</t>
  </si>
  <si>
    <t>Eleni McCrary</t>
  </si>
  <si>
    <t>Astrea Jones</t>
  </si>
  <si>
    <t>Giulietta Dortch</t>
  </si>
  <si>
    <t>Cathy Hwang</t>
  </si>
  <si>
    <t>Damala Kotsonis</t>
  </si>
  <si>
    <t>Dianna Arnett</t>
  </si>
  <si>
    <t>Fred McMath</t>
  </si>
  <si>
    <t>Christy Brittain</t>
  </si>
  <si>
    <t>Tom Prescott</t>
  </si>
  <si>
    <t>Yana Sorensen</t>
  </si>
  <si>
    <t>Brad Thomas</t>
  </si>
  <si>
    <t>Cynthia Voltz</t>
  </si>
  <si>
    <t>Dean Percer</t>
  </si>
  <si>
    <t>Ben Peterman</t>
  </si>
  <si>
    <t>Tracy Poddar</t>
  </si>
  <si>
    <t>Michael Paige</t>
  </si>
  <si>
    <t>Corey Roper</t>
  </si>
  <si>
    <t>Maureen Gastineau</t>
  </si>
  <si>
    <t>Muhammed Yedwab</t>
  </si>
  <si>
    <t>Alex Grayson</t>
  </si>
  <si>
    <t>Chris Cortes</t>
  </si>
  <si>
    <t>Sara Luxemburg</t>
  </si>
  <si>
    <t>Eric Murdock</t>
  </si>
  <si>
    <t>Paul Knutson</t>
  </si>
  <si>
    <t>Nicole Brennan</t>
  </si>
  <si>
    <t>Jennifer Patt</t>
  </si>
  <si>
    <t>Elpida Rittenbach</t>
  </si>
  <si>
    <t>David Wiener</t>
  </si>
  <si>
    <t>Peter McVee</t>
  </si>
  <si>
    <t>Karen Carlisle</t>
  </si>
  <si>
    <t>Stefania Perrino</t>
  </si>
  <si>
    <t>Paul Lucas</t>
  </si>
  <si>
    <t>Evan Henry</t>
  </si>
  <si>
    <t>Alyssa Tate</t>
  </si>
  <si>
    <t>Michael Stewart</t>
  </si>
  <si>
    <t>Shirley Jackson</t>
  </si>
  <si>
    <t>Katherine Murray</t>
  </si>
  <si>
    <t>Berenike Kampe</t>
  </si>
  <si>
    <t>Erica Hernandez</t>
  </si>
  <si>
    <t>Tony Molinari</t>
  </si>
  <si>
    <t>Elizabeth Moffitt</t>
  </si>
  <si>
    <t>Deanra Eno</t>
  </si>
  <si>
    <t>Mark Packer</t>
  </si>
  <si>
    <t>Alan Shonely</t>
  </si>
  <si>
    <t>Katrina Willman</t>
  </si>
  <si>
    <t>Anthony Garverick</t>
  </si>
  <si>
    <t>Aaron Hawkins</t>
  </si>
  <si>
    <t>Dave Poirier</t>
  </si>
  <si>
    <t>Bradley Drucker</t>
  </si>
  <si>
    <t>Mark Haberlin</t>
  </si>
  <si>
    <t>Brendan Murry</t>
  </si>
  <si>
    <t>Emily Burns</t>
  </si>
  <si>
    <t>Michael Oakman</t>
  </si>
  <si>
    <t>Deborah Brumfield</t>
  </si>
  <si>
    <t>Robert Barroso</t>
  </si>
  <si>
    <t>Darrin Sayre</t>
  </si>
  <si>
    <t>Michael Kennedy</t>
  </si>
  <si>
    <t>Marc Crier</t>
  </si>
  <si>
    <t>Bobby Elias</t>
  </si>
  <si>
    <t>Joni Wasserman</t>
  </si>
  <si>
    <t>Karen Ferguson</t>
  </si>
  <si>
    <t>Bradley Talbott</t>
  </si>
  <si>
    <t>Julia Barnett</t>
  </si>
  <si>
    <t>Emily Phan</t>
  </si>
  <si>
    <t>Liz Willingham</t>
  </si>
  <si>
    <t>Denise Leinenbach</t>
  </si>
  <si>
    <t>Bill Tyler</t>
  </si>
  <si>
    <t>Debra Catini</t>
  </si>
  <si>
    <t>Becky Martin</t>
  </si>
  <si>
    <t>Benjamin Venier</t>
  </si>
  <si>
    <t>Bill Shonely</t>
  </si>
  <si>
    <t>Pierre Wener</t>
  </si>
  <si>
    <t>Julie Kriz</t>
  </si>
  <si>
    <t>David Kendrick</t>
  </si>
  <si>
    <t>Doug Jacobs</t>
  </si>
  <si>
    <t>Luke Foster</t>
  </si>
  <si>
    <t>Dianna Wilson</t>
  </si>
  <si>
    <t>Michelle Tran</t>
  </si>
  <si>
    <t>Sanjit Jacobs</t>
  </si>
  <si>
    <t>Barry Gonzalez</t>
  </si>
  <si>
    <t>Vivian Mathis</t>
  </si>
  <si>
    <t>Carol Adams</t>
  </si>
  <si>
    <t>Vivek Gonzalez</t>
  </si>
  <si>
    <t>Bradley Nguyen</t>
  </si>
  <si>
    <t>Pete Takahito</t>
  </si>
  <si>
    <t>Jason Klamczynski</t>
  </si>
  <si>
    <t>Greg Tran</t>
  </si>
  <si>
    <t>Gene McClure</t>
  </si>
  <si>
    <t>Helen Wasserman</t>
  </si>
  <si>
    <t>Ross DeVincentis</t>
  </si>
  <si>
    <t>Valerie Mitchum</t>
  </si>
  <si>
    <t>Bart Pistole</t>
  </si>
  <si>
    <t>Chad McGuire</t>
  </si>
  <si>
    <t>Scott Cohen</t>
  </si>
  <si>
    <t>Vivek Sundaresam</t>
  </si>
  <si>
    <t>Natalie DeCherney</t>
  </si>
  <si>
    <t>Cynthia Delaney</t>
  </si>
  <si>
    <t>Tom Stivers</t>
  </si>
  <si>
    <t>Gary McGarr</t>
  </si>
  <si>
    <t>Grant Thornton</t>
  </si>
  <si>
    <t>Speros Goranitis</t>
  </si>
  <si>
    <t>Ellis Ballard</t>
  </si>
  <si>
    <t>Maribeth Dona</t>
  </si>
  <si>
    <t>Corey Lock</t>
  </si>
  <si>
    <t>Bart Folk</t>
  </si>
  <si>
    <t>Anne Pryor</t>
  </si>
  <si>
    <t>Dorris Love</t>
  </si>
  <si>
    <t>Caroline Jumper</t>
  </si>
  <si>
    <t>Pamela Stobb</t>
  </si>
  <si>
    <t>Jasper Cacioppo</t>
  </si>
  <si>
    <t>Alan Haines</t>
  </si>
  <si>
    <t>Deirdre Greer</t>
  </si>
  <si>
    <t>John Stevenson</t>
  </si>
  <si>
    <t>Sheri Gordon</t>
  </si>
  <si>
    <t>Ben Wallace</t>
  </si>
  <si>
    <t>Max Engle</t>
  </si>
  <si>
    <t>Fred Chung</t>
  </si>
  <si>
    <t>Dennis Kane</t>
  </si>
  <si>
    <t>Phillip Flathmann</t>
  </si>
  <si>
    <t>Mathew Reese</t>
  </si>
  <si>
    <t>Stuart Van</t>
  </si>
  <si>
    <t>Brenda Bowman</t>
  </si>
  <si>
    <t>Jennifer Ferguson</t>
  </si>
  <si>
    <t>Theresa Swint</t>
  </si>
  <si>
    <t>Katherine Nockton</t>
  </si>
  <si>
    <t>Stewart Visinsky</t>
  </si>
  <si>
    <t>Jeremy Farry</t>
  </si>
  <si>
    <t>Clay Ludtke</t>
  </si>
  <si>
    <t>Laurel Elliston</t>
  </si>
  <si>
    <t>Mitch Webber</t>
  </si>
  <si>
    <t>Carol Triggs</t>
  </si>
  <si>
    <t>Justin MacKendrick</t>
  </si>
  <si>
    <t>Sarah Brown</t>
  </si>
  <si>
    <t>Tony Sayre</t>
  </si>
  <si>
    <t>Dionis Lloyd</t>
  </si>
  <si>
    <t>Lindsay Castell</t>
  </si>
  <si>
    <t>Michael Chen</t>
  </si>
  <si>
    <t>Toby Carlisle</t>
  </si>
  <si>
    <t>Ted Butterfield</t>
  </si>
  <si>
    <t>Nora Price</t>
  </si>
  <si>
    <t>Shirley Daniels</t>
  </si>
  <si>
    <t>Arthur Gainer</t>
  </si>
  <si>
    <t>Stuart Calhoun</t>
  </si>
  <si>
    <t>Arthur Prichep</t>
  </si>
  <si>
    <t>Kean Nguyen</t>
  </si>
  <si>
    <t>Jim Kriz</t>
  </si>
  <si>
    <t>Harold Ryan</t>
  </si>
  <si>
    <t>John Lucas</t>
  </si>
  <si>
    <t>Alejandro Grove</t>
  </si>
  <si>
    <t>Sam Zeldin</t>
  </si>
  <si>
    <t>Sally Hughsby</t>
  </si>
  <si>
    <t>Jane Waco</t>
  </si>
  <si>
    <t>Sandra Flanagan</t>
  </si>
  <si>
    <t>Steve Nguyen</t>
  </si>
  <si>
    <t>Herbert Flentye</t>
  </si>
  <si>
    <t>Xylona Price</t>
  </si>
  <si>
    <t>Bill Overfelt</t>
  </si>
  <si>
    <t>Robert Marley</t>
  </si>
  <si>
    <t>Mick Hernandez</t>
  </si>
  <si>
    <t>Guy Phonely</t>
  </si>
  <si>
    <t>Jay Kimmel</t>
  </si>
  <si>
    <t>Matt Connell</t>
  </si>
  <si>
    <t>Vivek Grady</t>
  </si>
  <si>
    <t>Ben Ferrer</t>
  </si>
  <si>
    <t>Karen Daniels</t>
  </si>
  <si>
    <t>Pamela Coakley</t>
  </si>
  <si>
    <t>Denny Blanton</t>
  </si>
  <si>
    <t>Laura Armstrong</t>
  </si>
  <si>
    <t>Lindsay Shagiari</t>
  </si>
  <si>
    <t>Cathy Prescott</t>
  </si>
  <si>
    <t>Stephanie Ulpright</t>
  </si>
  <si>
    <t>Odella Nelson</t>
  </si>
  <si>
    <t>Ryan Akin</t>
  </si>
  <si>
    <t>Todd Sumrall</t>
  </si>
  <si>
    <t>Greg Hansen</t>
  </si>
  <si>
    <t>Darrin Martin</t>
  </si>
  <si>
    <t>Ken Brennan</t>
  </si>
  <si>
    <t>Max Jones</t>
  </si>
  <si>
    <t>Joe Kamberova</t>
  </si>
  <si>
    <t>Maureen Fritzler</t>
  </si>
  <si>
    <t>Art Foster</t>
  </si>
  <si>
    <t>Erica Hackney</t>
  </si>
  <si>
    <t>Don Weiss</t>
  </si>
  <si>
    <t>Jessica Myrick</t>
  </si>
  <si>
    <t>Bruce Degenhardt</t>
  </si>
  <si>
    <t>Kalyca Meade</t>
  </si>
  <si>
    <t>Troy Blackwell</t>
  </si>
  <si>
    <t>Clytie Kelty</t>
  </si>
  <si>
    <t>Steven Roelle</t>
  </si>
  <si>
    <t>Benjamin Patterson</t>
  </si>
  <si>
    <t>Denny Joy</t>
  </si>
  <si>
    <t>Kristen Hastings</t>
  </si>
  <si>
    <t>Alan Schoenberger</t>
  </si>
  <si>
    <t>Alejandro Savely</t>
  </si>
  <si>
    <t>Kean Thornton</t>
  </si>
  <si>
    <t>Grant Donatelli</t>
  </si>
  <si>
    <t>Jason Fortune</t>
  </si>
  <si>
    <t>Dave Brooks</t>
  </si>
  <si>
    <t>Philip Fox</t>
  </si>
  <si>
    <t>Ionia McGrath</t>
  </si>
  <si>
    <t>Lori Olson</t>
  </si>
  <si>
    <t>Quincy Jones</t>
  </si>
  <si>
    <t>Patrick Jones</t>
  </si>
  <si>
    <t>Karen Seio</t>
  </si>
  <si>
    <t>Patrick Gardner</t>
  </si>
  <si>
    <t>Nona Balk</t>
  </si>
  <si>
    <t>Erin Mull</t>
  </si>
  <si>
    <t>John Lee</t>
  </si>
  <si>
    <t>Justin Deggeller</t>
  </si>
  <si>
    <t>Keith Dawkins</t>
  </si>
  <si>
    <t>Joe Elijah</t>
  </si>
  <si>
    <t>Stefanie Holloman</t>
  </si>
  <si>
    <t>Ken Black</t>
  </si>
  <si>
    <t>Lindsay Williams</t>
  </si>
  <si>
    <t>Logan Currie</t>
  </si>
  <si>
    <t>Steve Chapman</t>
  </si>
  <si>
    <t>Scot Wooten</t>
  </si>
  <si>
    <t>Denise Monton</t>
  </si>
  <si>
    <t>Ed Braxton</t>
  </si>
  <si>
    <t>Valerie Takahito</t>
  </si>
  <si>
    <t>Penelope Sewall</t>
  </si>
  <si>
    <t>Sean Braxton</t>
  </si>
  <si>
    <t>Valerie Dominguez</t>
  </si>
  <si>
    <t>Susan MacKendrick</t>
  </si>
  <si>
    <t>Thais Sissman</t>
  </si>
  <si>
    <t>Linda Southworth</t>
  </si>
  <si>
    <t>Michael Moore</t>
  </si>
  <si>
    <t>Patrick Ryan</t>
  </si>
  <si>
    <t>Ross Baird</t>
  </si>
  <si>
    <t>Tracy Zic</t>
  </si>
  <si>
    <t>Mick Crebagga</t>
  </si>
  <si>
    <t>Steven Ward</t>
  </si>
  <si>
    <t>Ryan Crowe</t>
  </si>
  <si>
    <t>Irene Maddox</t>
  </si>
  <si>
    <t>Nick Radford</t>
  </si>
  <si>
    <t>Maurice Satty</t>
  </si>
  <si>
    <t>Victor Price</t>
  </si>
  <si>
    <t>Maureen Grace</t>
  </si>
  <si>
    <t>Eric Hoffmann</t>
  </si>
  <si>
    <t>Jill Stevenson</t>
  </si>
  <si>
    <t>Evan Bailliet</t>
  </si>
  <si>
    <t>Meg Tillman</t>
  </si>
  <si>
    <t>Russell D'Ascenzo</t>
  </si>
  <si>
    <t>Gary Hwang</t>
  </si>
  <si>
    <t>Emily Ducich</t>
  </si>
  <si>
    <t>Steven Cartwright</t>
  </si>
  <si>
    <t>Sue Ann Reed</t>
  </si>
  <si>
    <t>Sanjit Engle</t>
  </si>
  <si>
    <t>Katherine Ducich</t>
  </si>
  <si>
    <t>Mike Gockenbach</t>
  </si>
  <si>
    <t>Tom Zandusky</t>
  </si>
  <si>
    <t>Henia Zydlo</t>
  </si>
  <si>
    <t>Tracy Collins</t>
  </si>
  <si>
    <t>Toby Knight</t>
  </si>
  <si>
    <t>Thea Hudgings</t>
  </si>
  <si>
    <t>Nora Pelletier</t>
  </si>
  <si>
    <t>Jamie Frazer</t>
  </si>
  <si>
    <t>Rachel Payne</t>
  </si>
  <si>
    <t>Craig Molinari</t>
  </si>
  <si>
    <t>Joy Daniels</t>
  </si>
  <si>
    <t>Jill Fjeld</t>
  </si>
  <si>
    <t>Rick Bensley</t>
  </si>
  <si>
    <t>Maribeth Schnelling</t>
  </si>
  <si>
    <t>Roland Murray</t>
  </si>
  <si>
    <t>Peter Fuller</t>
  </si>
  <si>
    <t>Sam Craven</t>
  </si>
  <si>
    <t>Mitch Willingham</t>
  </si>
  <si>
    <t>John Dryer</t>
  </si>
  <si>
    <t>Susan Gilcrest</t>
  </si>
  <si>
    <t>Randy Bradley</t>
  </si>
  <si>
    <t>William Brown</t>
  </si>
  <si>
    <t>Rick Hansen</t>
  </si>
  <si>
    <t>Toby Grace</t>
  </si>
  <si>
    <t>Joseph Holt</t>
  </si>
  <si>
    <t>Ashley Jarboe</t>
  </si>
  <si>
    <t>Pauline Webber</t>
  </si>
  <si>
    <t>Kean Takahito</t>
  </si>
  <si>
    <t>Nick Zandusky</t>
  </si>
  <si>
    <t>Neoma Murray</t>
  </si>
  <si>
    <t>Sung Chung</t>
  </si>
  <si>
    <t>Darrin Van Huff</t>
  </si>
  <si>
    <t>Max Ludwig</t>
  </si>
  <si>
    <t>Michelle Moray</t>
  </si>
  <si>
    <t>Craig Rider</t>
  </si>
  <si>
    <t>Maribeth Yedwab</t>
  </si>
  <si>
    <t>Eugene Moren</t>
  </si>
  <si>
    <t>Mark Van Huff</t>
  </si>
  <si>
    <t>Mark Hamilton</t>
  </si>
  <si>
    <t>Sung Shariari</t>
  </si>
  <si>
    <t>Richard Eichhorn</t>
  </si>
  <si>
    <t>Neil French</t>
  </si>
  <si>
    <t>Nicole Fjeld</t>
  </si>
  <si>
    <t>Suzanne McNair</t>
  </si>
  <si>
    <t>Susan Pistek</t>
  </si>
  <si>
    <t>Nick Crebassa</t>
  </si>
  <si>
    <t>Aleksandra Gannaway</t>
  </si>
  <si>
    <t>Carl Weiss</t>
  </si>
  <si>
    <t>Joel Eaton</t>
  </si>
  <si>
    <t>Justin Ellison</t>
  </si>
  <si>
    <t>Jennifer Jackson</t>
  </si>
  <si>
    <t>Karen Bern</t>
  </si>
  <si>
    <t>Liz Pelletier</t>
  </si>
  <si>
    <t>Jonathan Doherty</t>
  </si>
  <si>
    <t>Frank Gastineau</t>
  </si>
  <si>
    <t>Janet Lee</t>
  </si>
  <si>
    <t>Maxwell Schwartz</t>
  </si>
  <si>
    <t>Liz Carlisle</t>
  </si>
  <si>
    <t>Kelly Collister</t>
  </si>
  <si>
    <t>Dennis Pardue</t>
  </si>
  <si>
    <t>John Huston</t>
  </si>
  <si>
    <t>MaryBeth Skach</t>
  </si>
  <si>
    <t>Craig Carreira</t>
  </si>
  <si>
    <t>Paul Stevenson</t>
  </si>
  <si>
    <t>Luke Schmidt</t>
  </si>
  <si>
    <t>Kelly Andreada</t>
  </si>
  <si>
    <t>Tracy Hopkins</t>
  </si>
  <si>
    <t>Craig Leslie</t>
  </si>
  <si>
    <t>Michael Grace</t>
  </si>
  <si>
    <t>Saphhira Shifley</t>
  </si>
  <si>
    <t>Laurel Beltran</t>
  </si>
  <si>
    <t>Tracy Blumstein</t>
  </si>
  <si>
    <t>Larry Blacks</t>
  </si>
  <si>
    <t>Richard Bierner</t>
  </si>
  <si>
    <t>Tiffany House</t>
  </si>
  <si>
    <t>Roy Collins</t>
  </si>
  <si>
    <t>Toby Swindell</t>
  </si>
  <si>
    <t>Christina Anderson</t>
  </si>
  <si>
    <t>Robert Dilbeck</t>
  </si>
  <si>
    <t>Randy Ferguson</t>
  </si>
  <si>
    <t>Arianne Irving</t>
  </si>
  <si>
    <t>Andy Gerbode</t>
  </si>
  <si>
    <t>Amy Hunt</t>
  </si>
  <si>
    <t>Trudy Brown</t>
  </si>
  <si>
    <t>Brian Dahlen</t>
  </si>
  <si>
    <t>Beth Fritzler</t>
  </si>
  <si>
    <t>Brosina Hoffman</t>
  </si>
  <si>
    <t>Phillina Ober</t>
  </si>
  <si>
    <t>Jim Epp</t>
  </si>
  <si>
    <t>James Galang</t>
  </si>
  <si>
    <t>Lynn Smith</t>
  </si>
  <si>
    <t>Christine Abelman</t>
  </si>
  <si>
    <t>Pauline Johnson</t>
  </si>
  <si>
    <t>Georgia Rosenberg</t>
  </si>
  <si>
    <t>Allen Armold</t>
  </si>
  <si>
    <t>Katherine Hughes</t>
  </si>
  <si>
    <t>Brendan Sweed</t>
  </si>
  <si>
    <t>Dario Medina</t>
  </si>
  <si>
    <t>Cindy Chapman</t>
  </si>
  <si>
    <t>Benjamin Farhat</t>
  </si>
  <si>
    <t>Dianna Vittorini</t>
  </si>
  <si>
    <t>Cindy Stewart</t>
  </si>
  <si>
    <t>Rob Williams</t>
  </si>
  <si>
    <t>Anna Chung</t>
  </si>
  <si>
    <t>Ricardo Block</t>
  </si>
  <si>
    <t>Trudy Bell</t>
  </si>
  <si>
    <t>Rob Lucas</t>
  </si>
  <si>
    <t>Adam Hart</t>
  </si>
  <si>
    <t>Roland Fjeld</t>
  </si>
  <si>
    <t>Denny Ordway</t>
  </si>
  <si>
    <t>Charles Crestani</t>
  </si>
  <si>
    <t>Bryan Spruell</t>
  </si>
  <si>
    <t>Thomas Thornton</t>
  </si>
  <si>
    <t>Tamara Willingham</t>
  </si>
  <si>
    <t>Anne McFarland</t>
  </si>
  <si>
    <t>Dean Katz</t>
  </si>
  <si>
    <t>Barry Pond</t>
  </si>
  <si>
    <t>Jeremy Pistek</t>
  </si>
  <si>
    <t>Cyra Reiten</t>
  </si>
  <si>
    <t>Victoria Pisteka</t>
  </si>
  <si>
    <t>Dave Kipp</t>
  </si>
  <si>
    <t>David Bremer</t>
  </si>
  <si>
    <t>Jill Matthias</t>
  </si>
  <si>
    <t>Tim Taslimi</t>
  </si>
  <si>
    <t>Juliana Krohn</t>
  </si>
  <si>
    <t>Duane Noonan</t>
  </si>
  <si>
    <t>Paul Van Hugh</t>
  </si>
  <si>
    <t>Tom Ashbrook</t>
  </si>
  <si>
    <t>Maris LaWare</t>
  </si>
  <si>
    <t>Mick Brown</t>
  </si>
  <si>
    <t>Chris McAfee</t>
  </si>
  <si>
    <t>Pete Kriz</t>
  </si>
  <si>
    <t>Rick Huthwaite</t>
  </si>
  <si>
    <t>Carol Darley</t>
  </si>
  <si>
    <t>Fred Harton</t>
  </si>
  <si>
    <t>Andrew Allen</t>
  </si>
  <si>
    <t>Art Miller</t>
  </si>
  <si>
    <t>Lauren Leatherbury</t>
  </si>
  <si>
    <t>Greg Matthias</t>
  </si>
  <si>
    <t>Anthony Rawles</t>
  </si>
  <si>
    <t>Barry Blumstein</t>
  </si>
  <si>
    <t>Roger Barcio</t>
  </si>
  <si>
    <t>Sung Pak</t>
  </si>
  <si>
    <t>Tim Brockman</t>
  </si>
  <si>
    <t>Resi Polking</t>
  </si>
  <si>
    <t>Roger Demir</t>
  </si>
  <si>
    <t>Tamara Manning</t>
  </si>
  <si>
    <t>Shaun Chance</t>
  </si>
  <si>
    <t>Sharelle Roach</t>
  </si>
  <si>
    <t>Ken Dana</t>
  </si>
  <si>
    <t>Laurel Workman</t>
  </si>
  <si>
    <t>Lisa Ryan</t>
  </si>
  <si>
    <t>Chloris Kastensmidt</t>
  </si>
  <si>
    <t>Lisa Hazard</t>
  </si>
  <si>
    <t>Mitch Gastineau</t>
  </si>
  <si>
    <t>Katharine Harms</t>
  </si>
  <si>
    <t>Matthew Grinstein</t>
  </si>
  <si>
    <t>Maria Etezadi</t>
  </si>
  <si>
    <t>Sample Company A</t>
  </si>
  <si>
    <t>Sonia Cooley</t>
  </si>
  <si>
    <t>Sibella Parks</t>
  </si>
  <si>
    <t>Becky Pak</t>
  </si>
  <si>
    <t>Adam Shillingsburg</t>
  </si>
  <si>
    <t>Brooke Gillingham</t>
  </si>
  <si>
    <t>Tom Boeckenhauer</t>
  </si>
  <si>
    <t>Alex Russell</t>
  </si>
  <si>
    <t>Alejandro Ballentine</t>
  </si>
  <si>
    <t>Claire Good</t>
  </si>
  <si>
    <t>Alyssa Crouse</t>
  </si>
  <si>
    <t>Cassandra Brandow</t>
  </si>
  <si>
    <t>Adrian Barton</t>
  </si>
  <si>
    <t>Catherine Glotzbach</t>
  </si>
  <si>
    <t>Frank Olsen</t>
  </si>
  <si>
    <t>Alice McCarthy</t>
  </si>
  <si>
    <t>Frank Merwin</t>
  </si>
  <si>
    <t>Bruce Money</t>
  </si>
  <si>
    <t>Larry Tron</t>
  </si>
  <si>
    <t>Brian DeCherney</t>
  </si>
  <si>
    <t>Ann Steele</t>
  </si>
  <si>
    <t>Anthony Jacobs</t>
  </si>
  <si>
    <t>Katrina Edelman</t>
  </si>
  <si>
    <t>Ruben Dartt</t>
  </si>
  <si>
    <t>Roy Phan</t>
  </si>
  <si>
    <t>Clay Cheatham</t>
  </si>
  <si>
    <t>Yoseph Carroll</t>
  </si>
  <si>
    <t>Raymond Book</t>
  </si>
  <si>
    <t>Alan Dominguez</t>
  </si>
  <si>
    <t>Stephanie Phelps</t>
  </si>
  <si>
    <t>Tonja Turnell</t>
  </si>
  <si>
    <t>Christopher Conant</t>
  </si>
  <si>
    <t>Cyma Kinney</t>
  </si>
  <si>
    <t>Shui Tom</t>
  </si>
  <si>
    <t>Victoria Brennan</t>
  </si>
  <si>
    <t>Adrian Shami</t>
  </si>
  <si>
    <t>Harry Greene</t>
  </si>
  <si>
    <t>Order ID</t>
  </si>
  <si>
    <t>Order Date</t>
  </si>
  <si>
    <t>Order Priority</t>
  </si>
  <si>
    <t>Order Quantity</t>
  </si>
  <si>
    <t>Sales</t>
  </si>
  <si>
    <t>Ship Mode</t>
  </si>
  <si>
    <t>Profit</t>
  </si>
  <si>
    <t>Ship Date</t>
  </si>
  <si>
    <t>Low</t>
  </si>
  <si>
    <t>Regular Air</t>
  </si>
  <si>
    <t>High</t>
  </si>
  <si>
    <t>Delivery Truck</t>
  </si>
  <si>
    <t>Not Specified</t>
  </si>
  <si>
    <t>Express Air</t>
  </si>
  <si>
    <t>Medium</t>
  </si>
  <si>
    <t>Critical</t>
  </si>
  <si>
    <t>Customer First Name</t>
  </si>
  <si>
    <t>Customer Last Name</t>
  </si>
  <si>
    <t>LEN()</t>
  </si>
  <si>
    <t>SEARCH(" ")</t>
  </si>
  <si>
    <t>High priority order</t>
  </si>
  <si>
    <t>4. Sum all sales from high priority orders</t>
  </si>
  <si>
    <t>5. Count the number of high priority orders</t>
  </si>
  <si>
    <t>Shipping cost</t>
  </si>
  <si>
    <t xml:space="preserve">6. Compute the total of all shipping costs </t>
  </si>
  <si>
    <t>6.1 Compute the total of all shipping costs for high priority orders</t>
  </si>
  <si>
    <t>Customer ID</t>
  </si>
  <si>
    <t>Customer Rating</t>
  </si>
  <si>
    <t>9. Add a data validation restriction to the column "Ship Mode" using the modes listed in sheet "Ship Modes"</t>
  </si>
  <si>
    <t>1. Create a unique "Order ID" by combining the "Order Date", "Order Quantity", and "Ship Date"</t>
  </si>
  <si>
    <t>2. Use the text functions to split the customer name into First and Last Names (Hint: use the green columns as auxiliary)</t>
  </si>
  <si>
    <t>Total shipping costs HPO</t>
  </si>
  <si>
    <t>Nb. of HPO</t>
  </si>
  <si>
    <t>Sales from HPO</t>
  </si>
  <si>
    <t>Average profit of HPO</t>
  </si>
  <si>
    <t>3. Identify all high priority orders (HPO)</t>
  </si>
  <si>
    <t>Function</t>
  </si>
  <si>
    <t>Instructions</t>
  </si>
  <si>
    <t>Concatenate</t>
  </si>
  <si>
    <t>Text functions</t>
  </si>
  <si>
    <t>If</t>
  </si>
  <si>
    <t>Countif</t>
  </si>
  <si>
    <t>Sumif</t>
  </si>
  <si>
    <t>Averageif</t>
  </si>
  <si>
    <t>Sumproduct</t>
  </si>
  <si>
    <t>Vlookup</t>
  </si>
  <si>
    <t>Index/Match</t>
  </si>
  <si>
    <t>7. Fill the "Customer rating" column in the database by retrieving the data from sheet "Customers"</t>
  </si>
  <si>
    <t>8. Fill the "Customer ID" column in the database by retrieving the data from sheet "Customers"</t>
  </si>
  <si>
    <t>8.1 Fill the "Customer ID" column in the database by retrieving the data from sheet "Customers"</t>
  </si>
  <si>
    <r>
      <t xml:space="preserve">5. Calculate the </t>
    </r>
    <r>
      <rPr>
        <b/>
        <sz val="11"/>
        <color theme="1"/>
        <rFont val="Calibri"/>
        <family val="2"/>
        <scheme val="minor"/>
      </rPr>
      <t>average profit</t>
    </r>
    <r>
      <rPr>
        <sz val="11"/>
        <color theme="1"/>
        <rFont val="Calibri"/>
        <family val="2"/>
        <scheme val="minor"/>
      </rPr>
      <t xml:space="preserve"> of high priority orders</t>
    </r>
  </si>
  <si>
    <t>Total shipping costs</t>
  </si>
  <si>
    <t>10. Highlight the 10% most profitable transactions with 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</si>
</sst>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35">
    <xf numFmtId="0" fontId="0" fillId="0" borderId="0" xfId="0"/>
    <xf numFmtId="0" fontId="0" fillId="2" borderId="0" xfId="0" applyFill="1"/>
    <xf numFmtId="0" fontId="0" fillId="2" borderId="1" xfId="0" applyFill="1" applyBorder="1"/>
    <xf numFmtId="0" fontId="1" fillId="2" borderId="0" xfId="0" applyFont="1" applyFill="1"/>
    <xf numFmtId="14" fontId="0" fillId="2" borderId="0" xfId="0" applyNumberFormat="1" applyFill="1"/>
    <xf numFmtId="14" fontId="0" fillId="2" borderId="1" xfId="0" applyNumberFormat="1" applyFill="1" applyBorder="1"/>
    <xf numFmtId="0" fontId="0" fillId="3" borderId="1" xfId="0" applyFill="1" applyBorder="1"/>
    <xf numFmtId="0" fontId="0" fillId="2" borderId="0" xfId="0" applyFont="1" applyFill="1"/>
    <xf numFmtId="0" fontId="1" fillId="4" borderId="1" xfId="0" applyFont="1" applyFill="1" applyBorder="1"/>
    <xf numFmtId="14" fontId="1" fillId="4" borderId="1" xfId="0" applyNumberFormat="1" applyFont="1" applyFill="1" applyBorder="1"/>
    <xf numFmtId="8" fontId="0" fillId="2" borderId="0" xfId="0" applyNumberFormat="1" applyFill="1"/>
    <xf numFmtId="8" fontId="1" fillId="4" borderId="1" xfId="0" applyNumberFormat="1" applyFont="1" applyFill="1" applyBorder="1"/>
    <xf numFmtId="9" fontId="1" fillId="4" borderId="1" xfId="0" applyNumberFormat="1" applyFont="1" applyFill="1" applyBorder="1"/>
    <xf numFmtId="9" fontId="0" fillId="2" borderId="0" xfId="0" applyNumberFormat="1" applyFill="1"/>
    <xf numFmtId="0" fontId="0" fillId="3" borderId="1" xfId="0" applyFont="1" applyFill="1" applyBorder="1"/>
    <xf numFmtId="14" fontId="0" fillId="2" borderId="1" xfId="0" applyNumberFormat="1" applyFont="1" applyFill="1" applyBorder="1"/>
    <xf numFmtId="0" fontId="0" fillId="2" borderId="1" xfId="0" applyFont="1" applyFill="1" applyBorder="1"/>
    <xf numFmtId="8" fontId="0" fillId="2" borderId="1" xfId="0" applyNumberFormat="1" applyFont="1" applyFill="1" applyBorder="1"/>
    <xf numFmtId="9" fontId="0" fillId="2" borderId="1" xfId="0" applyNumberFormat="1" applyFont="1" applyFill="1" applyBorder="1"/>
    <xf numFmtId="8" fontId="0" fillId="2" borderId="1" xfId="0" applyNumberFormat="1" applyFill="1" applyBorder="1"/>
    <xf numFmtId="9" fontId="0" fillId="2" borderId="1" xfId="0" applyNumberFormat="1" applyFill="1" applyBorder="1"/>
    <xf numFmtId="0" fontId="0" fillId="0" borderId="0" xfId="0" applyBorder="1"/>
    <xf numFmtId="0" fontId="1" fillId="5" borderId="1" xfId="0" applyFont="1" applyFill="1" applyBorder="1"/>
    <xf numFmtId="164" fontId="1" fillId="4" borderId="1" xfId="0" applyNumberFormat="1" applyFont="1" applyFill="1" applyBorder="1"/>
    <xf numFmtId="164" fontId="0" fillId="2" borderId="1" xfId="0" applyNumberFormat="1" applyFont="1" applyFill="1" applyBorder="1"/>
    <xf numFmtId="164" fontId="0" fillId="2" borderId="1" xfId="0" applyNumberFormat="1" applyFill="1" applyBorder="1"/>
    <xf numFmtId="164" fontId="0" fillId="0" borderId="0" xfId="0" applyNumberFormat="1" applyBorder="1"/>
    <xf numFmtId="164" fontId="0" fillId="0" borderId="0" xfId="0" applyNumberFormat="1"/>
    <xf numFmtId="164" fontId="0" fillId="2" borderId="0" xfId="0" applyNumberFormat="1" applyFill="1"/>
    <xf numFmtId="0" fontId="0" fillId="6" borderId="1" xfId="0" applyFont="1" applyFill="1" applyBorder="1"/>
    <xf numFmtId="0" fontId="0" fillId="2" borderId="0" xfId="0" applyFill="1" applyAlignment="1">
      <alignment horizontal="right"/>
    </xf>
    <xf numFmtId="8" fontId="0" fillId="2" borderId="0" xfId="0" applyNumberFormat="1" applyFill="1" applyAlignment="1">
      <alignment horizontal="right"/>
    </xf>
    <xf numFmtId="8" fontId="0" fillId="3" borderId="1" xfId="0" applyNumberFormat="1" applyFill="1" applyBorder="1"/>
    <xf numFmtId="3" fontId="0" fillId="3" borderId="1" xfId="0" applyNumberFormat="1" applyFill="1" applyBorder="1"/>
    <xf numFmtId="44" fontId="0" fillId="3" borderId="1" xfId="1" applyFont="1" applyFill="1" applyBorder="1"/>
  </cellXfs>
  <cellStyles count="2">
    <cellStyle name="Currency" xfId="1" builtinId="4"/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ARCUS~1\LOCALS~1\Temp\MOS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iela%20Vargas\Desktop\Por%20ordenar\McK\BATT2013\01%20Excel%20101\Excel%20101%20Solutions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s"/>
      <sheetName val="Customers"/>
      <sheetName val="Regions"/>
      <sheetName val="NewCustomers "/>
      <sheetName val="OrdersOverview"/>
      <sheetName val="OrdersOverview (Solutions)"/>
    </sheetNames>
    <sheetDataSet>
      <sheetData sheetId="0"/>
      <sheetData sheetId="1"/>
      <sheetData sheetId="2"/>
      <sheetData sheetId="3"/>
      <sheetData sheetId="4"/>
      <sheetData sheetId="5">
        <row r="7">
          <cell r="D7">
            <v>0.02</v>
          </cell>
        </row>
        <row r="8">
          <cell r="D8">
            <v>100</v>
          </cell>
        </row>
        <row r="9">
          <cell r="D9">
            <v>0.2</v>
          </cell>
        </row>
        <row r="10">
          <cell r="D10">
            <v>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ookup"/>
      <sheetName val="Offset"/>
      <sheetName val="Boolean Algebra"/>
      <sheetName val="If functions"/>
      <sheetName val="Paste special"/>
      <sheetName val="Navigation"/>
      <sheetName val="Pivot Tables"/>
    </sheetNames>
    <sheetDataSet>
      <sheetData sheetId="0">
        <row r="17">
          <cell r="B17">
            <v>0.5</v>
          </cell>
        </row>
      </sheetData>
      <sheetData sheetId="1">
        <row r="2">
          <cell r="C2" t="str">
            <v>mes 1</v>
          </cell>
          <cell r="D2" t="str">
            <v>mes 2</v>
          </cell>
          <cell r="E2" t="str">
            <v>mes 3</v>
          </cell>
          <cell r="F2" t="str">
            <v>mes 4</v>
          </cell>
          <cell r="G2" t="str">
            <v>mes 5</v>
          </cell>
        </row>
        <row r="3">
          <cell r="B3" t="str">
            <v>Producto 1</v>
          </cell>
          <cell r="C3">
            <v>54</v>
          </cell>
          <cell r="D3">
            <v>645</v>
          </cell>
          <cell r="E3">
            <v>435</v>
          </cell>
          <cell r="F3">
            <v>5</v>
          </cell>
          <cell r="G3">
            <v>232</v>
          </cell>
        </row>
        <row r="4">
          <cell r="B4" t="str">
            <v>Producto 2</v>
          </cell>
          <cell r="C4">
            <v>608</v>
          </cell>
          <cell r="D4">
            <v>923</v>
          </cell>
          <cell r="E4">
            <v>959</v>
          </cell>
          <cell r="F4">
            <v>494</v>
          </cell>
          <cell r="G4">
            <v>898</v>
          </cell>
        </row>
        <row r="5">
          <cell r="B5" t="str">
            <v>Producto 3</v>
          </cell>
          <cell r="C5">
            <v>624</v>
          </cell>
          <cell r="D5">
            <v>880</v>
          </cell>
          <cell r="E5">
            <v>690</v>
          </cell>
          <cell r="F5">
            <v>374</v>
          </cell>
          <cell r="G5">
            <v>504</v>
          </cell>
        </row>
        <row r="6">
          <cell r="B6" t="str">
            <v>Producto 4</v>
          </cell>
          <cell r="C6">
            <v>257</v>
          </cell>
          <cell r="D6">
            <v>964</v>
          </cell>
          <cell r="E6">
            <v>851</v>
          </cell>
          <cell r="F6">
            <v>647</v>
          </cell>
          <cell r="G6">
            <v>572</v>
          </cell>
        </row>
        <row r="7">
          <cell r="B7" t="str">
            <v>Producto 5</v>
          </cell>
          <cell r="C7">
            <v>640</v>
          </cell>
          <cell r="D7">
            <v>44</v>
          </cell>
          <cell r="E7">
            <v>598</v>
          </cell>
          <cell r="F7">
            <v>923</v>
          </cell>
          <cell r="G7">
            <v>896</v>
          </cell>
        </row>
        <row r="8">
          <cell r="B8" t="str">
            <v>Producto 6</v>
          </cell>
          <cell r="C8">
            <v>916</v>
          </cell>
          <cell r="D8">
            <v>698</v>
          </cell>
          <cell r="E8">
            <v>527</v>
          </cell>
          <cell r="F8">
            <v>632</v>
          </cell>
          <cell r="G8">
            <v>151</v>
          </cell>
        </row>
        <row r="9">
          <cell r="B9" t="str">
            <v>Producto 7</v>
          </cell>
          <cell r="C9">
            <v>278</v>
          </cell>
          <cell r="D9">
            <v>455</v>
          </cell>
          <cell r="E9">
            <v>59</v>
          </cell>
          <cell r="F9">
            <v>6</v>
          </cell>
          <cell r="G9">
            <v>291</v>
          </cell>
        </row>
        <row r="10">
          <cell r="B10" t="str">
            <v>Producto 8</v>
          </cell>
          <cell r="C10">
            <v>401</v>
          </cell>
          <cell r="D10">
            <v>96</v>
          </cell>
          <cell r="E10">
            <v>393</v>
          </cell>
          <cell r="F10">
            <v>268</v>
          </cell>
          <cell r="G10">
            <v>937</v>
          </cell>
        </row>
        <row r="11">
          <cell r="B11" t="str">
            <v>Producto 9</v>
          </cell>
          <cell r="C11">
            <v>260</v>
          </cell>
          <cell r="D11">
            <v>589</v>
          </cell>
          <cell r="E11">
            <v>355</v>
          </cell>
          <cell r="F11">
            <v>357</v>
          </cell>
          <cell r="G11">
            <v>11</v>
          </cell>
        </row>
        <row r="12">
          <cell r="B12" t="str">
            <v>Producto 10</v>
          </cell>
          <cell r="C12">
            <v>984</v>
          </cell>
          <cell r="D12">
            <v>873</v>
          </cell>
          <cell r="E12">
            <v>255</v>
          </cell>
          <cell r="F12">
            <v>182</v>
          </cell>
          <cell r="G12">
            <v>184</v>
          </cell>
        </row>
        <row r="13">
          <cell r="B13" t="str">
            <v>Producto 11</v>
          </cell>
          <cell r="C13">
            <v>948</v>
          </cell>
          <cell r="D13">
            <v>506</v>
          </cell>
          <cell r="E13">
            <v>680</v>
          </cell>
          <cell r="F13">
            <v>864</v>
          </cell>
          <cell r="G13">
            <v>447</v>
          </cell>
        </row>
        <row r="16">
          <cell r="C16">
            <v>4</v>
          </cell>
          <cell r="D16" t="str">
            <v>Producto 4</v>
          </cell>
        </row>
        <row r="17">
          <cell r="C17">
            <v>2</v>
          </cell>
          <cell r="D17" t="str">
            <v>mes 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5"/>
  <sheetViews>
    <sheetView tabSelected="1" zoomScale="80" zoomScaleNormal="80" workbookViewId="0">
      <selection activeCell="C16" sqref="C16"/>
    </sheetView>
  </sheetViews>
  <sheetFormatPr defaultRowHeight="14.25" x14ac:dyDescent="0.45"/>
  <cols>
    <col min="1" max="1" width="2.46484375" style="7" customWidth="1"/>
    <col min="2" max="2" width="11.86328125" style="7" bestFit="1" customWidth="1"/>
    <col min="3" max="3" width="10.3984375" style="3" bestFit="1" customWidth="1"/>
    <col min="4" max="16384" width="9.06640625" style="7"/>
  </cols>
  <sheetData>
    <row r="2" spans="2:3" x14ac:dyDescent="0.45">
      <c r="B2" s="3" t="s">
        <v>832</v>
      </c>
      <c r="C2" s="3" t="s">
        <v>833</v>
      </c>
    </row>
    <row r="3" spans="2:3" x14ac:dyDescent="0.45">
      <c r="B3" s="7" t="s">
        <v>834</v>
      </c>
      <c r="C3" s="7" t="s">
        <v>825</v>
      </c>
    </row>
    <row r="4" spans="2:3" x14ac:dyDescent="0.45">
      <c r="B4" s="7" t="s">
        <v>835</v>
      </c>
      <c r="C4" s="7" t="s">
        <v>826</v>
      </c>
    </row>
    <row r="5" spans="2:3" x14ac:dyDescent="0.45">
      <c r="B5" s="7" t="s">
        <v>836</v>
      </c>
      <c r="C5" s="7" t="s">
        <v>831</v>
      </c>
    </row>
    <row r="6" spans="2:3" x14ac:dyDescent="0.45">
      <c r="B6" s="7" t="s">
        <v>837</v>
      </c>
      <c r="C6" s="7" t="s">
        <v>818</v>
      </c>
    </row>
    <row r="7" spans="2:3" x14ac:dyDescent="0.45">
      <c r="B7" s="7" t="s">
        <v>838</v>
      </c>
      <c r="C7" s="7" t="s">
        <v>817</v>
      </c>
    </row>
    <row r="8" spans="2:3" x14ac:dyDescent="0.45">
      <c r="B8" s="7" t="s">
        <v>839</v>
      </c>
      <c r="C8" s="7" t="s">
        <v>846</v>
      </c>
    </row>
    <row r="9" spans="2:3" x14ac:dyDescent="0.45">
      <c r="B9" s="7" t="s">
        <v>840</v>
      </c>
      <c r="C9" s="7" t="s">
        <v>820</v>
      </c>
    </row>
    <row r="10" spans="2:3" x14ac:dyDescent="0.45">
      <c r="B10" s="7" t="s">
        <v>840</v>
      </c>
      <c r="C10" s="7" t="s">
        <v>821</v>
      </c>
    </row>
    <row r="11" spans="2:3" x14ac:dyDescent="0.45">
      <c r="B11" s="7" t="s">
        <v>841</v>
      </c>
      <c r="C11" s="7" t="s">
        <v>843</v>
      </c>
    </row>
    <row r="12" spans="2:3" x14ac:dyDescent="0.45">
      <c r="B12" s="7" t="s">
        <v>841</v>
      </c>
      <c r="C12" s="7" t="s">
        <v>844</v>
      </c>
    </row>
    <row r="13" spans="2:3" x14ac:dyDescent="0.45">
      <c r="B13" s="7" t="s">
        <v>842</v>
      </c>
      <c r="C13" s="7" t="s">
        <v>845</v>
      </c>
    </row>
    <row r="14" spans="2:3" x14ac:dyDescent="0.45">
      <c r="C14" s="7" t="s">
        <v>824</v>
      </c>
    </row>
    <row r="15" spans="2:3" x14ac:dyDescent="0.45">
      <c r="C15" s="7" t="s">
        <v>848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8404"/>
  <sheetViews>
    <sheetView zoomScale="80" zoomScaleNormal="80" workbookViewId="0">
      <pane xSplit="2" ySplit="5" topLeftCell="C8240" activePane="bottomRight" state="frozen"/>
      <selection pane="topRight" activeCell="C1" sqref="C1"/>
      <selection pane="bottomLeft" activeCell="A6" sqref="A6"/>
      <selection pane="bottomRight" activeCell="L8253" sqref="L8253"/>
    </sheetView>
  </sheetViews>
  <sheetFormatPr defaultRowHeight="14.25" x14ac:dyDescent="0.45"/>
  <cols>
    <col min="1" max="1" width="2.46484375" style="1" customWidth="1"/>
    <col min="2" max="2" width="12.796875" style="1" customWidth="1"/>
    <col min="3" max="3" width="11.9296875" style="4" bestFit="1" customWidth="1"/>
    <col min="4" max="4" width="14.06640625" style="1" bestFit="1" customWidth="1"/>
    <col min="5" max="5" width="18.06640625" style="1" customWidth="1"/>
    <col min="6" max="6" width="15.33203125" style="1" bestFit="1" customWidth="1"/>
    <col min="7" max="7" width="10.265625" style="10" bestFit="1" customWidth="1"/>
    <col min="8" max="8" width="13.796875" style="13" customWidth="1"/>
    <col min="9" max="9" width="12" style="1" bestFit="1" customWidth="1"/>
    <col min="10" max="10" width="11.1328125" style="4" bestFit="1" customWidth="1"/>
    <col min="11" max="11" width="11.46484375" style="28" bestFit="1" customWidth="1"/>
    <col min="12" max="12" width="16.3984375" style="1" bestFit="1" customWidth="1"/>
    <col min="13" max="13" width="13.33203125" style="1" customWidth="1"/>
    <col min="14" max="14" width="16.33203125" style="1" customWidth="1"/>
    <col min="15" max="15" width="13.06640625" style="1" customWidth="1"/>
    <col min="16" max="16" width="7.6640625" style="1" customWidth="1"/>
    <col min="17" max="17" width="20.3984375" style="1" customWidth="1"/>
    <col min="18" max="18" width="20.06640625" style="1" bestFit="1" customWidth="1"/>
    <col min="19" max="16384" width="9.06640625" style="1"/>
  </cols>
  <sheetData>
    <row r="2" spans="2:18" x14ac:dyDescent="0.45">
      <c r="D2" s="30" t="s">
        <v>828</v>
      </c>
      <c r="E2" s="33">
        <f>+COUNTIF(E6:E8256,1)</f>
        <v>1734</v>
      </c>
      <c r="G2" s="31" t="s">
        <v>847</v>
      </c>
      <c r="H2" s="34">
        <f>+SUMPRODUCT(G6:G8256,H6:H8256)</f>
        <v>709556.50642499898</v>
      </c>
    </row>
    <row r="3" spans="2:18" x14ac:dyDescent="0.45">
      <c r="D3" s="30" t="s">
        <v>829</v>
      </c>
      <c r="E3" s="32">
        <f>+SUMIF(E6:E8256,1,G6:G8256)</f>
        <v>3199257.8405000032</v>
      </c>
      <c r="G3" s="30" t="s">
        <v>827</v>
      </c>
      <c r="H3" s="34">
        <f>+SUMPRODUCT(G6:G8256,H6:H8256,(D6:D8256="High")*1)</f>
        <v>150686.54869000005</v>
      </c>
      <c r="J3" s="30" t="s">
        <v>830</v>
      </c>
      <c r="K3" s="34">
        <f>+AVERAGEIF(E6:E8256,1,K6:K8256)</f>
        <v>229.2438836845441</v>
      </c>
    </row>
    <row r="5" spans="2:18" s="3" customFormat="1" x14ac:dyDescent="0.45">
      <c r="B5" s="8" t="s">
        <v>796</v>
      </c>
      <c r="C5" s="9" t="s">
        <v>797</v>
      </c>
      <c r="D5" s="8" t="s">
        <v>798</v>
      </c>
      <c r="E5" s="8" t="s">
        <v>816</v>
      </c>
      <c r="F5" s="8" t="s">
        <v>799</v>
      </c>
      <c r="G5" s="11" t="s">
        <v>800</v>
      </c>
      <c r="H5" s="12" t="s">
        <v>819</v>
      </c>
      <c r="I5" s="8" t="s">
        <v>801</v>
      </c>
      <c r="J5" s="9" t="s">
        <v>803</v>
      </c>
      <c r="K5" s="23" t="s">
        <v>802</v>
      </c>
      <c r="L5" s="8" t="s">
        <v>0</v>
      </c>
      <c r="M5" s="8" t="s">
        <v>823</v>
      </c>
      <c r="N5" s="8" t="s">
        <v>822</v>
      </c>
      <c r="O5" s="8" t="s">
        <v>815</v>
      </c>
      <c r="P5" s="8" t="s">
        <v>814</v>
      </c>
      <c r="Q5" s="8" t="s">
        <v>812</v>
      </c>
      <c r="R5" s="8" t="s">
        <v>813</v>
      </c>
    </row>
    <row r="6" spans="2:18" s="7" customFormat="1" x14ac:dyDescent="0.45">
      <c r="B6" s="14" t="str">
        <f>+CONCATENATE(C6,F6,J6)</f>
        <v>40464640471</v>
      </c>
      <c r="C6" s="15">
        <v>40464</v>
      </c>
      <c r="D6" s="16" t="s">
        <v>804</v>
      </c>
      <c r="E6" s="14">
        <f>+IF(D6="High",1,0)</f>
        <v>0</v>
      </c>
      <c r="F6" s="16">
        <v>6</v>
      </c>
      <c r="G6" s="17">
        <v>261.54000000000002</v>
      </c>
      <c r="H6" s="18">
        <v>0.04</v>
      </c>
      <c r="I6" s="14"/>
      <c r="J6" s="15">
        <v>40471</v>
      </c>
      <c r="K6" s="24">
        <v>-213.25</v>
      </c>
      <c r="L6" s="16" t="s">
        <v>1</v>
      </c>
      <c r="M6" s="14">
        <f>+VLOOKUP(L6,Customers!$C$3:$D$797,2,FALSE)</f>
        <v>3</v>
      </c>
      <c r="N6" s="14">
        <f>+INDEX(Customers!$B$2:$D$797,MATCH(TF_Database!L6,Customers!$C$2:$C$797,0),1)</f>
        <v>17475</v>
      </c>
      <c r="O6" s="29">
        <f>+SEARCH(" ",L6)</f>
        <v>9</v>
      </c>
      <c r="P6" s="29">
        <f>+LEN(L6)</f>
        <v>18</v>
      </c>
      <c r="Q6" s="14" t="str">
        <f>+LEFT(L6,O6)</f>
        <v xml:space="preserve">Muhammed </v>
      </c>
      <c r="R6" s="14" t="str">
        <f>+RIGHT(L6,P6-O6)</f>
        <v>MacIntyre</v>
      </c>
    </row>
    <row r="7" spans="2:18" x14ac:dyDescent="0.45">
      <c r="B7" s="14" t="str">
        <f t="shared" ref="B7:B70" si="0">+CONCATENATE(C7,F7,J7)</f>
        <v>411834941184</v>
      </c>
      <c r="C7" s="5">
        <v>41183</v>
      </c>
      <c r="D7" s="2" t="s">
        <v>806</v>
      </c>
      <c r="E7" s="14">
        <f t="shared" ref="E7:E70" si="1">+IF(D7="High",1,0)</f>
        <v>1</v>
      </c>
      <c r="F7" s="2">
        <v>49</v>
      </c>
      <c r="G7" s="19">
        <v>10123.02</v>
      </c>
      <c r="H7" s="20">
        <v>7.0000000000000007E-2</v>
      </c>
      <c r="I7" s="6"/>
      <c r="J7" s="5">
        <v>41184</v>
      </c>
      <c r="K7" s="25">
        <v>457.81</v>
      </c>
      <c r="L7" s="2" t="s">
        <v>2</v>
      </c>
      <c r="M7" s="14">
        <f>+VLOOKUP(L7,Customers!$C$3:$D$797,2,FALSE)</f>
        <v>5</v>
      </c>
      <c r="N7" s="14">
        <f>+INDEX(Customers!$B$2:$D$797,MATCH(TF_Database!L7,Customers!$C$2:$C$797,0),1)</f>
        <v>31742</v>
      </c>
      <c r="O7" s="29">
        <f t="shared" ref="O7:O70" si="2">+SEARCH(" ",L7)</f>
        <v>6</v>
      </c>
      <c r="P7" s="29">
        <f t="shared" ref="P7:P70" si="3">+LEN(L7)</f>
        <v>12</v>
      </c>
      <c r="Q7" s="14" t="str">
        <f t="shared" ref="Q7:Q70" si="4">+LEFT(L7,O7)</f>
        <v xml:space="preserve">Barry </v>
      </c>
      <c r="R7" s="14" t="str">
        <f t="shared" ref="R7:R70" si="5">+RIGHT(L7,P7-O7)</f>
        <v>French</v>
      </c>
    </row>
    <row r="8" spans="2:18" x14ac:dyDescent="0.45">
      <c r="B8" s="14" t="str">
        <f t="shared" si="0"/>
        <v>411832741185</v>
      </c>
      <c r="C8" s="5">
        <v>41183</v>
      </c>
      <c r="D8" s="2" t="s">
        <v>806</v>
      </c>
      <c r="E8" s="14">
        <f t="shared" si="1"/>
        <v>1</v>
      </c>
      <c r="F8" s="2">
        <v>27</v>
      </c>
      <c r="G8" s="19">
        <v>244.57</v>
      </c>
      <c r="H8" s="20">
        <v>0.01</v>
      </c>
      <c r="I8" s="6"/>
      <c r="J8" s="5">
        <v>41185</v>
      </c>
      <c r="K8" s="25">
        <v>46.707500000000003</v>
      </c>
      <c r="L8" s="2" t="s">
        <v>2</v>
      </c>
      <c r="M8" s="14">
        <f>+VLOOKUP(L8,Customers!$C$3:$D$797,2,FALSE)</f>
        <v>5</v>
      </c>
      <c r="N8" s="14">
        <f>+INDEX(Customers!$B$2:$D$797,MATCH(TF_Database!L8,Customers!$C$2:$C$797,0),1)</f>
        <v>31742</v>
      </c>
      <c r="O8" s="29">
        <f t="shared" si="2"/>
        <v>6</v>
      </c>
      <c r="P8" s="29">
        <f t="shared" si="3"/>
        <v>12</v>
      </c>
      <c r="Q8" s="14" t="str">
        <f t="shared" si="4"/>
        <v xml:space="preserve">Barry </v>
      </c>
      <c r="R8" s="14" t="str">
        <f t="shared" si="5"/>
        <v>French</v>
      </c>
    </row>
    <row r="9" spans="2:18" x14ac:dyDescent="0.45">
      <c r="B9" s="14" t="str">
        <f t="shared" si="0"/>
        <v>407343040736</v>
      </c>
      <c r="C9" s="5">
        <v>40734</v>
      </c>
      <c r="D9" s="2" t="s">
        <v>806</v>
      </c>
      <c r="E9" s="14">
        <f t="shared" si="1"/>
        <v>1</v>
      </c>
      <c r="F9" s="2">
        <v>30</v>
      </c>
      <c r="G9" s="19">
        <v>4965.7594999999992</v>
      </c>
      <c r="H9" s="20">
        <v>0.08</v>
      </c>
      <c r="I9" s="6"/>
      <c r="J9" s="5">
        <v>40736</v>
      </c>
      <c r="K9" s="25">
        <v>1198.971</v>
      </c>
      <c r="L9" s="2" t="s">
        <v>3</v>
      </c>
      <c r="M9" s="14">
        <f>+VLOOKUP(L9,Customers!$C$3:$D$797,2,FALSE)</f>
        <v>5</v>
      </c>
      <c r="N9" s="14">
        <f>+INDEX(Customers!$B$2:$D$797,MATCH(TF_Database!L9,Customers!$C$2:$C$797,0),1)</f>
        <v>21865</v>
      </c>
      <c r="O9" s="29">
        <f t="shared" si="2"/>
        <v>5</v>
      </c>
      <c r="P9" s="29">
        <f t="shared" si="3"/>
        <v>13</v>
      </c>
      <c r="Q9" s="14" t="str">
        <f t="shared" si="4"/>
        <v xml:space="preserve">Clay </v>
      </c>
      <c r="R9" s="14" t="str">
        <f t="shared" si="5"/>
        <v>Rozendal</v>
      </c>
    </row>
    <row r="10" spans="2:18" x14ac:dyDescent="0.45">
      <c r="B10" s="14" t="str">
        <f t="shared" si="0"/>
        <v>404181940420</v>
      </c>
      <c r="C10" s="5">
        <v>40418</v>
      </c>
      <c r="D10" s="2" t="s">
        <v>808</v>
      </c>
      <c r="E10" s="14">
        <f t="shared" si="1"/>
        <v>0</v>
      </c>
      <c r="F10" s="2">
        <v>19</v>
      </c>
      <c r="G10" s="19">
        <v>394.27</v>
      </c>
      <c r="H10" s="20">
        <v>0.08</v>
      </c>
      <c r="I10" s="6"/>
      <c r="J10" s="5">
        <v>40420</v>
      </c>
      <c r="K10" s="25">
        <v>30.94</v>
      </c>
      <c r="L10" s="2" t="s">
        <v>4</v>
      </c>
      <c r="M10" s="14">
        <f>+VLOOKUP(L10,Customers!$C$3:$D$797,2,FALSE)</f>
        <v>3</v>
      </c>
      <c r="N10" s="14">
        <f>+INDEX(Customers!$B$2:$D$797,MATCH(TF_Database!L10,Customers!$C$2:$C$797,0),1)</f>
        <v>4355</v>
      </c>
      <c r="O10" s="29">
        <f t="shared" si="2"/>
        <v>7</v>
      </c>
      <c r="P10" s="29">
        <f t="shared" si="3"/>
        <v>14</v>
      </c>
      <c r="Q10" s="14" t="str">
        <f t="shared" si="4"/>
        <v xml:space="preserve">Carlos </v>
      </c>
      <c r="R10" s="14" t="str">
        <f t="shared" si="5"/>
        <v>Soltero</v>
      </c>
    </row>
    <row r="11" spans="2:18" x14ac:dyDescent="0.45">
      <c r="B11" s="14" t="str">
        <f t="shared" si="0"/>
        <v>404182140420</v>
      </c>
      <c r="C11" s="5">
        <v>40418</v>
      </c>
      <c r="D11" s="2" t="s">
        <v>808</v>
      </c>
      <c r="E11" s="14">
        <f t="shared" si="1"/>
        <v>0</v>
      </c>
      <c r="F11" s="2">
        <v>21</v>
      </c>
      <c r="G11" s="19">
        <v>146.69</v>
      </c>
      <c r="H11" s="20">
        <v>0.05</v>
      </c>
      <c r="I11" s="6"/>
      <c r="J11" s="5">
        <v>40420</v>
      </c>
      <c r="K11" s="25">
        <v>4.43</v>
      </c>
      <c r="L11" s="2" t="s">
        <v>4</v>
      </c>
      <c r="M11" s="14">
        <f>+VLOOKUP(L11,Customers!$C$3:$D$797,2,FALSE)</f>
        <v>3</v>
      </c>
      <c r="N11" s="14">
        <f>+INDEX(Customers!$B$2:$D$797,MATCH(TF_Database!L11,Customers!$C$2:$C$797,0),1)</f>
        <v>4355</v>
      </c>
      <c r="O11" s="29">
        <f t="shared" si="2"/>
        <v>7</v>
      </c>
      <c r="P11" s="29">
        <f t="shared" si="3"/>
        <v>14</v>
      </c>
      <c r="Q11" s="14" t="str">
        <f t="shared" si="4"/>
        <v xml:space="preserve">Carlos </v>
      </c>
      <c r="R11" s="14" t="str">
        <f t="shared" si="5"/>
        <v>Soltero</v>
      </c>
    </row>
    <row r="12" spans="2:18" x14ac:dyDescent="0.45">
      <c r="B12" s="14" t="str">
        <f t="shared" si="0"/>
        <v>407111240711</v>
      </c>
      <c r="C12" s="5">
        <v>40711</v>
      </c>
      <c r="D12" s="2" t="s">
        <v>806</v>
      </c>
      <c r="E12" s="14">
        <f t="shared" si="1"/>
        <v>1</v>
      </c>
      <c r="F12" s="2">
        <v>12</v>
      </c>
      <c r="G12" s="19">
        <v>93.54</v>
      </c>
      <c r="H12" s="20">
        <v>0.03</v>
      </c>
      <c r="I12" s="6"/>
      <c r="J12" s="5">
        <v>40711</v>
      </c>
      <c r="K12" s="25">
        <v>-54.038499999999999</v>
      </c>
      <c r="L12" s="2" t="s">
        <v>5</v>
      </c>
      <c r="M12" s="14">
        <f>+VLOOKUP(L12,Customers!$C$3:$D$797,2,FALSE)</f>
        <v>2</v>
      </c>
      <c r="N12" s="14">
        <f>+INDEX(Customers!$B$2:$D$797,MATCH(TF_Database!L12,Customers!$C$2:$C$797,0),1)</f>
        <v>8990</v>
      </c>
      <c r="O12" s="29">
        <f t="shared" si="2"/>
        <v>5</v>
      </c>
      <c r="P12" s="29">
        <f t="shared" si="3"/>
        <v>12</v>
      </c>
      <c r="Q12" s="14" t="str">
        <f t="shared" si="4"/>
        <v xml:space="preserve">Carl </v>
      </c>
      <c r="R12" s="14" t="str">
        <f t="shared" si="5"/>
        <v>Jackson</v>
      </c>
    </row>
    <row r="13" spans="2:18" x14ac:dyDescent="0.45">
      <c r="B13" s="14" t="str">
        <f t="shared" si="0"/>
        <v>407112240712</v>
      </c>
      <c r="C13" s="5">
        <v>40711</v>
      </c>
      <c r="D13" s="2" t="s">
        <v>806</v>
      </c>
      <c r="E13" s="14">
        <f t="shared" si="1"/>
        <v>1</v>
      </c>
      <c r="F13" s="2">
        <v>22</v>
      </c>
      <c r="G13" s="19">
        <v>905.08</v>
      </c>
      <c r="H13" s="20">
        <v>0.09</v>
      </c>
      <c r="I13" s="6"/>
      <c r="J13" s="5">
        <v>40712</v>
      </c>
      <c r="K13" s="25">
        <v>127.7</v>
      </c>
      <c r="L13" s="2" t="s">
        <v>5</v>
      </c>
      <c r="M13" s="14">
        <f>+VLOOKUP(L13,Customers!$C$3:$D$797,2,FALSE)</f>
        <v>2</v>
      </c>
      <c r="N13" s="14">
        <f>+INDEX(Customers!$B$2:$D$797,MATCH(TF_Database!L13,Customers!$C$2:$C$797,0),1)</f>
        <v>8990</v>
      </c>
      <c r="O13" s="29">
        <f t="shared" si="2"/>
        <v>5</v>
      </c>
      <c r="P13" s="29">
        <f t="shared" si="3"/>
        <v>12</v>
      </c>
      <c r="Q13" s="14" t="str">
        <f t="shared" si="4"/>
        <v xml:space="preserve">Carl </v>
      </c>
      <c r="R13" s="14" t="str">
        <f t="shared" si="5"/>
        <v>Jackson</v>
      </c>
    </row>
    <row r="14" spans="2:18" x14ac:dyDescent="0.45">
      <c r="B14" s="14" t="str">
        <f t="shared" si="0"/>
        <v>406262140627</v>
      </c>
      <c r="C14" s="5">
        <v>40626</v>
      </c>
      <c r="D14" s="2" t="s">
        <v>806</v>
      </c>
      <c r="E14" s="14">
        <f t="shared" si="1"/>
        <v>1</v>
      </c>
      <c r="F14" s="2">
        <v>21</v>
      </c>
      <c r="G14" s="19">
        <v>2781.82</v>
      </c>
      <c r="H14" s="20">
        <v>7.0000000000000007E-2</v>
      </c>
      <c r="I14" s="6"/>
      <c r="J14" s="5">
        <v>40627</v>
      </c>
      <c r="K14" s="25">
        <v>-695.26</v>
      </c>
      <c r="L14" s="2" t="s">
        <v>6</v>
      </c>
      <c r="M14" s="14">
        <f>+VLOOKUP(L14,Customers!$C$3:$D$797,2,FALSE)</f>
        <v>2</v>
      </c>
      <c r="N14" s="14">
        <f>+INDEX(Customers!$B$2:$D$797,MATCH(TF_Database!L14,Customers!$C$2:$C$797,0),1)</f>
        <v>21166</v>
      </c>
      <c r="O14" s="29">
        <f t="shared" si="2"/>
        <v>7</v>
      </c>
      <c r="P14" s="29">
        <f t="shared" si="3"/>
        <v>14</v>
      </c>
      <c r="Q14" s="14" t="str">
        <f t="shared" si="4"/>
        <v xml:space="preserve">Monica </v>
      </c>
      <c r="R14" s="14" t="str">
        <f t="shared" si="5"/>
        <v>Federle</v>
      </c>
    </row>
    <row r="15" spans="2:18" x14ac:dyDescent="0.45">
      <c r="B15" s="14" t="str">
        <f t="shared" si="0"/>
        <v>402354440235</v>
      </c>
      <c r="C15" s="5">
        <v>40235</v>
      </c>
      <c r="D15" s="2" t="s">
        <v>804</v>
      </c>
      <c r="E15" s="14">
        <f t="shared" si="1"/>
        <v>0</v>
      </c>
      <c r="F15" s="2">
        <v>44</v>
      </c>
      <c r="G15" s="19">
        <v>228.41</v>
      </c>
      <c r="H15" s="20">
        <v>7.0000000000000007E-2</v>
      </c>
      <c r="I15" s="6"/>
      <c r="J15" s="5">
        <v>40235</v>
      </c>
      <c r="K15" s="25">
        <v>-226.36</v>
      </c>
      <c r="L15" s="2" t="s">
        <v>7</v>
      </c>
      <c r="M15" s="14">
        <f>+VLOOKUP(L15,Customers!$C$3:$D$797,2,FALSE)</f>
        <v>2</v>
      </c>
      <c r="N15" s="14">
        <f>+INDEX(Customers!$B$2:$D$797,MATCH(TF_Database!L15,Customers!$C$2:$C$797,0),1)</f>
        <v>14836</v>
      </c>
      <c r="O15" s="29">
        <f t="shared" si="2"/>
        <v>8</v>
      </c>
      <c r="P15" s="29">
        <f t="shared" si="3"/>
        <v>15</v>
      </c>
      <c r="Q15" s="14" t="str">
        <f t="shared" si="4"/>
        <v xml:space="preserve">Dorothy </v>
      </c>
      <c r="R15" s="14" t="str">
        <f t="shared" si="5"/>
        <v>Badders</v>
      </c>
    </row>
    <row r="16" spans="2:18" x14ac:dyDescent="0.45">
      <c r="B16" s="14" t="str">
        <f t="shared" si="0"/>
        <v>405054540506</v>
      </c>
      <c r="C16" s="5">
        <v>40505</v>
      </c>
      <c r="D16" s="2" t="s">
        <v>810</v>
      </c>
      <c r="E16" s="14">
        <f t="shared" si="1"/>
        <v>0</v>
      </c>
      <c r="F16" s="2">
        <v>45</v>
      </c>
      <c r="G16" s="19">
        <v>196.85</v>
      </c>
      <c r="H16" s="20">
        <v>0.01</v>
      </c>
      <c r="I16" s="6"/>
      <c r="J16" s="5">
        <v>40506</v>
      </c>
      <c r="K16" s="25">
        <v>-166.85</v>
      </c>
      <c r="L16" s="2" t="s">
        <v>8</v>
      </c>
      <c r="M16" s="14">
        <f>+VLOOKUP(L16,Customers!$C$3:$D$797,2,FALSE)</f>
        <v>1</v>
      </c>
      <c r="N16" s="14">
        <f>+INDEX(Customers!$B$2:$D$797,MATCH(TF_Database!L16,Customers!$C$2:$C$797,0),1)</f>
        <v>28997</v>
      </c>
      <c r="O16" s="29">
        <f t="shared" si="2"/>
        <v>6</v>
      </c>
      <c r="P16" s="29">
        <f t="shared" si="3"/>
        <v>15</v>
      </c>
      <c r="Q16" s="14" t="str">
        <f t="shared" si="4"/>
        <v xml:space="preserve">Neola </v>
      </c>
      <c r="R16" s="14" t="str">
        <f t="shared" si="5"/>
        <v>Schneider</v>
      </c>
    </row>
    <row r="17" spans="2:18" x14ac:dyDescent="0.45">
      <c r="B17" s="14" t="str">
        <f t="shared" si="0"/>
        <v>405053240506</v>
      </c>
      <c r="C17" s="5">
        <v>40505</v>
      </c>
      <c r="D17" s="2" t="s">
        <v>810</v>
      </c>
      <c r="E17" s="14">
        <f t="shared" si="1"/>
        <v>0</v>
      </c>
      <c r="F17" s="2">
        <v>32</v>
      </c>
      <c r="G17" s="19">
        <v>124.56</v>
      </c>
      <c r="H17" s="20">
        <v>0.04</v>
      </c>
      <c r="I17" s="6"/>
      <c r="J17" s="5">
        <v>40506</v>
      </c>
      <c r="K17" s="25">
        <v>-14.33</v>
      </c>
      <c r="L17" s="2" t="s">
        <v>8</v>
      </c>
      <c r="M17" s="14">
        <f>+VLOOKUP(L17,Customers!$C$3:$D$797,2,FALSE)</f>
        <v>1</v>
      </c>
      <c r="N17" s="14">
        <f>+INDEX(Customers!$B$2:$D$797,MATCH(TF_Database!L17,Customers!$C$2:$C$797,0),1)</f>
        <v>28997</v>
      </c>
      <c r="O17" s="29">
        <f t="shared" si="2"/>
        <v>6</v>
      </c>
      <c r="P17" s="29">
        <f t="shared" si="3"/>
        <v>15</v>
      </c>
      <c r="Q17" s="14" t="str">
        <f t="shared" si="4"/>
        <v xml:space="preserve">Neola </v>
      </c>
      <c r="R17" s="14" t="str">
        <f t="shared" si="5"/>
        <v>Schneider</v>
      </c>
    </row>
    <row r="18" spans="2:18" x14ac:dyDescent="0.45">
      <c r="B18" s="14" t="str">
        <f t="shared" si="0"/>
        <v>410683241069</v>
      </c>
      <c r="C18" s="5">
        <v>41068</v>
      </c>
      <c r="D18" s="2" t="s">
        <v>808</v>
      </c>
      <c r="E18" s="14">
        <f t="shared" si="1"/>
        <v>0</v>
      </c>
      <c r="F18" s="2">
        <v>32</v>
      </c>
      <c r="G18" s="19">
        <v>716.84</v>
      </c>
      <c r="H18" s="20">
        <v>0</v>
      </c>
      <c r="I18" s="6"/>
      <c r="J18" s="5">
        <v>41069</v>
      </c>
      <c r="K18" s="25">
        <v>134.72</v>
      </c>
      <c r="L18" s="2" t="s">
        <v>9</v>
      </c>
      <c r="M18" s="14">
        <f>+VLOOKUP(L18,Customers!$C$3:$D$797,2,FALSE)</f>
        <v>2</v>
      </c>
      <c r="N18" s="14">
        <f>+INDEX(Customers!$B$2:$D$797,MATCH(TF_Database!L18,Customers!$C$2:$C$797,0),1)</f>
        <v>19534</v>
      </c>
      <c r="O18" s="29">
        <f t="shared" si="2"/>
        <v>7</v>
      </c>
      <c r="P18" s="29">
        <f t="shared" si="3"/>
        <v>11</v>
      </c>
      <c r="Q18" s="14" t="str">
        <f t="shared" si="4"/>
        <v xml:space="preserve">Carlos </v>
      </c>
      <c r="R18" s="14" t="str">
        <f t="shared" si="5"/>
        <v>Daly</v>
      </c>
    </row>
    <row r="19" spans="2:18" x14ac:dyDescent="0.45">
      <c r="B19" s="14" t="str">
        <f t="shared" si="0"/>
        <v>410683141070</v>
      </c>
      <c r="C19" s="5">
        <v>41068</v>
      </c>
      <c r="D19" s="2" t="s">
        <v>808</v>
      </c>
      <c r="E19" s="14">
        <f t="shared" si="1"/>
        <v>0</v>
      </c>
      <c r="F19" s="2">
        <v>31</v>
      </c>
      <c r="G19" s="19">
        <v>1474.33</v>
      </c>
      <c r="H19" s="20">
        <v>0.04</v>
      </c>
      <c r="I19" s="6"/>
      <c r="J19" s="5">
        <v>41070</v>
      </c>
      <c r="K19" s="25">
        <v>114.46</v>
      </c>
      <c r="L19" s="2" t="s">
        <v>9</v>
      </c>
      <c r="M19" s="14">
        <f>+VLOOKUP(L19,Customers!$C$3:$D$797,2,FALSE)</f>
        <v>2</v>
      </c>
      <c r="N19" s="14">
        <f>+INDEX(Customers!$B$2:$D$797,MATCH(TF_Database!L19,Customers!$C$2:$C$797,0),1)</f>
        <v>19534</v>
      </c>
      <c r="O19" s="29">
        <f t="shared" si="2"/>
        <v>7</v>
      </c>
      <c r="P19" s="29">
        <f t="shared" si="3"/>
        <v>11</v>
      </c>
      <c r="Q19" s="14" t="str">
        <f t="shared" si="4"/>
        <v xml:space="preserve">Carlos </v>
      </c>
      <c r="R19" s="14" t="str">
        <f t="shared" si="5"/>
        <v>Daly</v>
      </c>
    </row>
    <row r="20" spans="2:18" x14ac:dyDescent="0.45">
      <c r="B20" s="14" t="str">
        <f t="shared" si="0"/>
        <v>411251541125</v>
      </c>
      <c r="C20" s="5">
        <v>41125</v>
      </c>
      <c r="D20" s="2" t="s">
        <v>808</v>
      </c>
      <c r="E20" s="14">
        <f t="shared" si="1"/>
        <v>0</v>
      </c>
      <c r="F20" s="2">
        <v>15</v>
      </c>
      <c r="G20" s="19">
        <v>80.61</v>
      </c>
      <c r="H20" s="20">
        <v>0.02</v>
      </c>
      <c r="I20" s="6"/>
      <c r="J20" s="5">
        <v>41125</v>
      </c>
      <c r="K20" s="25">
        <v>-4.7149999999999999</v>
      </c>
      <c r="L20" s="2" t="s">
        <v>10</v>
      </c>
      <c r="M20" s="14">
        <f>+VLOOKUP(L20,Customers!$C$3:$D$797,2,FALSE)</f>
        <v>5</v>
      </c>
      <c r="N20" s="14">
        <f>+INDEX(Customers!$B$2:$D$797,MATCH(TF_Database!L20,Customers!$C$2:$C$797,0),1)</f>
        <v>8816</v>
      </c>
      <c r="O20" s="29">
        <f t="shared" si="2"/>
        <v>8</v>
      </c>
      <c r="P20" s="29">
        <f t="shared" si="3"/>
        <v>13</v>
      </c>
      <c r="Q20" s="14" t="str">
        <f t="shared" si="4"/>
        <v xml:space="preserve">Claudia </v>
      </c>
      <c r="R20" s="14" t="str">
        <f t="shared" si="5"/>
        <v>Miner</v>
      </c>
    </row>
    <row r="21" spans="2:18" x14ac:dyDescent="0.45">
      <c r="B21" s="14" t="str">
        <f t="shared" si="0"/>
        <v>406934640694</v>
      </c>
      <c r="C21" s="5">
        <v>40693</v>
      </c>
      <c r="D21" s="2" t="s">
        <v>810</v>
      </c>
      <c r="E21" s="14">
        <f t="shared" si="1"/>
        <v>0</v>
      </c>
      <c r="F21" s="2">
        <v>46</v>
      </c>
      <c r="G21" s="19">
        <v>1815.49</v>
      </c>
      <c r="H21" s="20">
        <v>0.03</v>
      </c>
      <c r="I21" s="6"/>
      <c r="J21" s="5">
        <v>40694</v>
      </c>
      <c r="K21" s="25">
        <v>782.91</v>
      </c>
      <c r="L21" s="2" t="s">
        <v>8</v>
      </c>
      <c r="M21" s="14">
        <f>+VLOOKUP(L21,Customers!$C$3:$D$797,2,FALSE)</f>
        <v>1</v>
      </c>
      <c r="N21" s="14">
        <f>+INDEX(Customers!$B$2:$D$797,MATCH(TF_Database!L21,Customers!$C$2:$C$797,0),1)</f>
        <v>28997</v>
      </c>
      <c r="O21" s="29">
        <f t="shared" si="2"/>
        <v>6</v>
      </c>
      <c r="P21" s="29">
        <f t="shared" si="3"/>
        <v>15</v>
      </c>
      <c r="Q21" s="14" t="str">
        <f t="shared" si="4"/>
        <v xml:space="preserve">Neola </v>
      </c>
      <c r="R21" s="14" t="str">
        <f t="shared" si="5"/>
        <v>Schneider</v>
      </c>
    </row>
    <row r="22" spans="2:18" x14ac:dyDescent="0.45">
      <c r="B22" s="14" t="str">
        <f t="shared" si="0"/>
        <v>401421640143</v>
      </c>
      <c r="C22" s="5">
        <v>40142</v>
      </c>
      <c r="D22" s="2" t="s">
        <v>808</v>
      </c>
      <c r="E22" s="14">
        <f t="shared" si="1"/>
        <v>0</v>
      </c>
      <c r="F22" s="2">
        <v>16</v>
      </c>
      <c r="G22" s="19">
        <v>248.26</v>
      </c>
      <c r="H22" s="20">
        <v>7.0000000000000007E-2</v>
      </c>
      <c r="I22" s="6"/>
      <c r="J22" s="5">
        <v>40143</v>
      </c>
      <c r="K22" s="25">
        <v>93.8</v>
      </c>
      <c r="L22" s="2" t="s">
        <v>11</v>
      </c>
      <c r="M22" s="14">
        <f>+VLOOKUP(L22,Customers!$C$3:$D$797,2,FALSE)</f>
        <v>5</v>
      </c>
      <c r="N22" s="14">
        <f>+INDEX(Customers!$B$2:$D$797,MATCH(TF_Database!L22,Customers!$C$2:$C$797,0),1)</f>
        <v>696</v>
      </c>
      <c r="O22" s="29">
        <f t="shared" si="2"/>
        <v>6</v>
      </c>
      <c r="P22" s="29">
        <f t="shared" si="3"/>
        <v>16</v>
      </c>
      <c r="Q22" s="14" t="str">
        <f t="shared" si="4"/>
        <v xml:space="preserve">Allen </v>
      </c>
      <c r="R22" s="14" t="str">
        <f t="shared" si="5"/>
        <v>Rosenblatt</v>
      </c>
    </row>
    <row r="23" spans="2:18" x14ac:dyDescent="0.45">
      <c r="B23" s="14" t="str">
        <f t="shared" si="0"/>
        <v>409534440955</v>
      </c>
      <c r="C23" s="5">
        <v>40953</v>
      </c>
      <c r="D23" s="2" t="s">
        <v>811</v>
      </c>
      <c r="E23" s="14">
        <f t="shared" si="1"/>
        <v>0</v>
      </c>
      <c r="F23" s="2">
        <v>44</v>
      </c>
      <c r="G23" s="19">
        <v>4462.2299999999996</v>
      </c>
      <c r="H23" s="20">
        <v>0.04</v>
      </c>
      <c r="I23" s="6"/>
      <c r="J23" s="5">
        <v>40955</v>
      </c>
      <c r="K23" s="25">
        <v>440.72</v>
      </c>
      <c r="L23" s="2" t="s">
        <v>12</v>
      </c>
      <c r="M23" s="14">
        <f>+VLOOKUP(L23,Customers!$C$3:$D$797,2,FALSE)</f>
        <v>2</v>
      </c>
      <c r="N23" s="14">
        <f>+INDEX(Customers!$B$2:$D$797,MATCH(TF_Database!L23,Customers!$C$2:$C$797,0),1)</f>
        <v>12210</v>
      </c>
      <c r="O23" s="29">
        <f t="shared" si="2"/>
        <v>7</v>
      </c>
      <c r="P23" s="29">
        <f t="shared" si="3"/>
        <v>15</v>
      </c>
      <c r="Q23" s="14" t="str">
        <f t="shared" si="4"/>
        <v xml:space="preserve">Sylvia </v>
      </c>
      <c r="R23" s="14" t="str">
        <f t="shared" si="5"/>
        <v>Foulston</v>
      </c>
    </row>
    <row r="24" spans="2:18" x14ac:dyDescent="0.45">
      <c r="B24" s="14" t="str">
        <f t="shared" si="0"/>
        <v>409531140955</v>
      </c>
      <c r="C24" s="5">
        <v>40953</v>
      </c>
      <c r="D24" s="2" t="s">
        <v>811</v>
      </c>
      <c r="E24" s="14">
        <f t="shared" si="1"/>
        <v>0</v>
      </c>
      <c r="F24" s="2">
        <v>11</v>
      </c>
      <c r="G24" s="19">
        <v>663.78400000000011</v>
      </c>
      <c r="H24" s="20">
        <v>0.25</v>
      </c>
      <c r="I24" s="6"/>
      <c r="J24" s="5">
        <v>40955</v>
      </c>
      <c r="K24" s="25">
        <v>-481.041</v>
      </c>
      <c r="L24" s="2" t="s">
        <v>12</v>
      </c>
      <c r="M24" s="14">
        <f>+VLOOKUP(L24,Customers!$C$3:$D$797,2,FALSE)</f>
        <v>2</v>
      </c>
      <c r="N24" s="14">
        <f>+INDEX(Customers!$B$2:$D$797,MATCH(TF_Database!L24,Customers!$C$2:$C$797,0),1)</f>
        <v>12210</v>
      </c>
      <c r="O24" s="29">
        <f t="shared" si="2"/>
        <v>7</v>
      </c>
      <c r="P24" s="29">
        <f t="shared" si="3"/>
        <v>15</v>
      </c>
      <c r="Q24" s="14" t="str">
        <f t="shared" si="4"/>
        <v xml:space="preserve">Sylvia </v>
      </c>
      <c r="R24" s="14" t="str">
        <f t="shared" si="5"/>
        <v>Foulston</v>
      </c>
    </row>
    <row r="25" spans="2:18" x14ac:dyDescent="0.45">
      <c r="B25" s="14" t="str">
        <f t="shared" si="0"/>
        <v>410141541021</v>
      </c>
      <c r="C25" s="5">
        <v>41014</v>
      </c>
      <c r="D25" s="2" t="s">
        <v>804</v>
      </c>
      <c r="E25" s="14">
        <f t="shared" si="1"/>
        <v>0</v>
      </c>
      <c r="F25" s="2">
        <v>15</v>
      </c>
      <c r="G25" s="19">
        <v>834.904</v>
      </c>
      <c r="H25" s="20">
        <v>0.06</v>
      </c>
      <c r="I25" s="6"/>
      <c r="J25" s="5">
        <v>41021</v>
      </c>
      <c r="K25" s="25">
        <v>-11.681999999999999</v>
      </c>
      <c r="L25" s="2" t="s">
        <v>13</v>
      </c>
      <c r="M25" s="14">
        <f>+VLOOKUP(L25,Customers!$C$3:$D$797,2,FALSE)</f>
        <v>5</v>
      </c>
      <c r="N25" s="14">
        <f>+INDEX(Customers!$B$2:$D$797,MATCH(TF_Database!L25,Customers!$C$2:$C$797,0),1)</f>
        <v>8526</v>
      </c>
      <c r="O25" s="29">
        <f t="shared" si="2"/>
        <v>4</v>
      </c>
      <c r="P25" s="29">
        <f t="shared" si="3"/>
        <v>11</v>
      </c>
      <c r="Q25" s="14" t="str">
        <f t="shared" si="4"/>
        <v xml:space="preserve">Jim </v>
      </c>
      <c r="R25" s="14" t="str">
        <f t="shared" si="5"/>
        <v>Radford</v>
      </c>
    </row>
    <row r="26" spans="2:18" x14ac:dyDescent="0.45">
      <c r="B26" s="14" t="str">
        <f t="shared" si="0"/>
        <v>410141841018</v>
      </c>
      <c r="C26" s="5">
        <v>41014</v>
      </c>
      <c r="D26" s="2" t="s">
        <v>804</v>
      </c>
      <c r="E26" s="14">
        <f t="shared" si="1"/>
        <v>0</v>
      </c>
      <c r="F26" s="2">
        <v>18</v>
      </c>
      <c r="G26" s="19">
        <v>2480.9205000000002</v>
      </c>
      <c r="H26" s="20">
        <v>0.01</v>
      </c>
      <c r="I26" s="6"/>
      <c r="J26" s="5">
        <v>41018</v>
      </c>
      <c r="K26" s="25">
        <v>313.57800000000003</v>
      </c>
      <c r="L26" s="2" t="s">
        <v>13</v>
      </c>
      <c r="M26" s="14">
        <f>+VLOOKUP(L26,Customers!$C$3:$D$797,2,FALSE)</f>
        <v>5</v>
      </c>
      <c r="N26" s="14">
        <f>+INDEX(Customers!$B$2:$D$797,MATCH(TF_Database!L26,Customers!$C$2:$C$797,0),1)</f>
        <v>8526</v>
      </c>
      <c r="O26" s="29">
        <f t="shared" si="2"/>
        <v>4</v>
      </c>
      <c r="P26" s="29">
        <f t="shared" si="3"/>
        <v>11</v>
      </c>
      <c r="Q26" s="14" t="str">
        <f t="shared" si="4"/>
        <v xml:space="preserve">Jim </v>
      </c>
      <c r="R26" s="14" t="str">
        <f t="shared" si="5"/>
        <v>Radford</v>
      </c>
    </row>
    <row r="27" spans="2:18" x14ac:dyDescent="0.45">
      <c r="B27" s="14" t="str">
        <f t="shared" si="0"/>
        <v>402491340251</v>
      </c>
      <c r="C27" s="5">
        <v>40249</v>
      </c>
      <c r="D27" s="2" t="s">
        <v>808</v>
      </c>
      <c r="E27" s="14">
        <f t="shared" si="1"/>
        <v>0</v>
      </c>
      <c r="F27" s="2">
        <v>13</v>
      </c>
      <c r="G27" s="19">
        <v>59.03</v>
      </c>
      <c r="H27" s="20">
        <v>0.1</v>
      </c>
      <c r="I27" s="6"/>
      <c r="J27" s="5">
        <v>40251</v>
      </c>
      <c r="K27" s="25">
        <v>26.92</v>
      </c>
      <c r="L27" s="2" t="s">
        <v>4</v>
      </c>
      <c r="M27" s="14">
        <f>+VLOOKUP(L27,Customers!$C$3:$D$797,2,FALSE)</f>
        <v>3</v>
      </c>
      <c r="N27" s="14">
        <f>+INDEX(Customers!$B$2:$D$797,MATCH(TF_Database!L27,Customers!$C$2:$C$797,0),1)</f>
        <v>4355</v>
      </c>
      <c r="O27" s="29">
        <f t="shared" si="2"/>
        <v>7</v>
      </c>
      <c r="P27" s="29">
        <f t="shared" si="3"/>
        <v>14</v>
      </c>
      <c r="Q27" s="14" t="str">
        <f t="shared" si="4"/>
        <v xml:space="preserve">Carlos </v>
      </c>
      <c r="R27" s="14" t="str">
        <f t="shared" si="5"/>
        <v>Soltero</v>
      </c>
    </row>
    <row r="28" spans="2:18" x14ac:dyDescent="0.45">
      <c r="B28" s="14" t="str">
        <f t="shared" si="0"/>
        <v>402492140251</v>
      </c>
      <c r="C28" s="5">
        <v>40249</v>
      </c>
      <c r="D28" s="2" t="s">
        <v>808</v>
      </c>
      <c r="E28" s="14">
        <f t="shared" si="1"/>
        <v>0</v>
      </c>
      <c r="F28" s="2">
        <v>21</v>
      </c>
      <c r="G28" s="19">
        <v>97.48</v>
      </c>
      <c r="H28" s="20">
        <v>0.05</v>
      </c>
      <c r="I28" s="6"/>
      <c r="J28" s="5">
        <v>40251</v>
      </c>
      <c r="K28" s="25">
        <v>-5.77</v>
      </c>
      <c r="L28" s="2" t="s">
        <v>4</v>
      </c>
      <c r="M28" s="14">
        <f>+VLOOKUP(L28,Customers!$C$3:$D$797,2,FALSE)</f>
        <v>3</v>
      </c>
      <c r="N28" s="14">
        <f>+INDEX(Customers!$B$2:$D$797,MATCH(TF_Database!L28,Customers!$C$2:$C$797,0),1)</f>
        <v>4355</v>
      </c>
      <c r="O28" s="29">
        <f t="shared" si="2"/>
        <v>7</v>
      </c>
      <c r="P28" s="29">
        <f t="shared" si="3"/>
        <v>14</v>
      </c>
      <c r="Q28" s="14" t="str">
        <f t="shared" si="4"/>
        <v xml:space="preserve">Carlos </v>
      </c>
      <c r="R28" s="14" t="str">
        <f t="shared" si="5"/>
        <v>Soltero</v>
      </c>
    </row>
    <row r="29" spans="2:18" x14ac:dyDescent="0.45">
      <c r="B29" s="14" t="str">
        <f t="shared" si="0"/>
        <v>406113340613</v>
      </c>
      <c r="C29" s="5">
        <v>40611</v>
      </c>
      <c r="D29" s="2" t="s">
        <v>804</v>
      </c>
      <c r="E29" s="14">
        <f t="shared" si="1"/>
        <v>0</v>
      </c>
      <c r="F29" s="2">
        <v>33</v>
      </c>
      <c r="G29" s="19">
        <v>511.83</v>
      </c>
      <c r="H29" s="20">
        <v>0.1</v>
      </c>
      <c r="I29" s="6"/>
      <c r="J29" s="5">
        <v>40613</v>
      </c>
      <c r="K29" s="25">
        <v>-172.87950000000001</v>
      </c>
      <c r="L29" s="2" t="s">
        <v>14</v>
      </c>
      <c r="M29" s="14">
        <f>+VLOOKUP(L29,Customers!$C$3:$D$797,2,FALSE)</f>
        <v>2</v>
      </c>
      <c r="N29" s="14">
        <f>+INDEX(Customers!$B$2:$D$797,MATCH(TF_Database!L29,Customers!$C$2:$C$797,0),1)</f>
        <v>15662</v>
      </c>
      <c r="O29" s="29">
        <f t="shared" si="2"/>
        <v>5</v>
      </c>
      <c r="P29" s="29">
        <f t="shared" si="3"/>
        <v>11</v>
      </c>
      <c r="Q29" s="14" t="str">
        <f t="shared" si="4"/>
        <v xml:space="preserve">Carl </v>
      </c>
      <c r="R29" s="14" t="str">
        <f t="shared" si="5"/>
        <v>Ludwig</v>
      </c>
    </row>
    <row r="30" spans="2:18" x14ac:dyDescent="0.45">
      <c r="B30" s="14" t="str">
        <f t="shared" si="0"/>
        <v>406113840616</v>
      </c>
      <c r="C30" s="5">
        <v>40611</v>
      </c>
      <c r="D30" s="2" t="s">
        <v>804</v>
      </c>
      <c r="E30" s="14">
        <f t="shared" si="1"/>
        <v>0</v>
      </c>
      <c r="F30" s="2">
        <v>38</v>
      </c>
      <c r="G30" s="19">
        <v>184.99</v>
      </c>
      <c r="H30" s="20">
        <v>0.05</v>
      </c>
      <c r="I30" s="6"/>
      <c r="J30" s="5">
        <v>40616</v>
      </c>
      <c r="K30" s="25">
        <v>-144.55000000000001</v>
      </c>
      <c r="L30" s="2" t="s">
        <v>14</v>
      </c>
      <c r="M30" s="14">
        <f>+VLOOKUP(L30,Customers!$C$3:$D$797,2,FALSE)</f>
        <v>2</v>
      </c>
      <c r="N30" s="14">
        <f>+INDEX(Customers!$B$2:$D$797,MATCH(TF_Database!L30,Customers!$C$2:$C$797,0),1)</f>
        <v>15662</v>
      </c>
      <c r="O30" s="29">
        <f t="shared" si="2"/>
        <v>5</v>
      </c>
      <c r="P30" s="29">
        <f t="shared" si="3"/>
        <v>11</v>
      </c>
      <c r="Q30" s="14" t="str">
        <f t="shared" si="4"/>
        <v xml:space="preserve">Carl </v>
      </c>
      <c r="R30" s="14" t="str">
        <f t="shared" si="5"/>
        <v>Ludwig</v>
      </c>
    </row>
    <row r="31" spans="2:18" x14ac:dyDescent="0.45">
      <c r="B31" s="14" t="str">
        <f t="shared" si="0"/>
        <v>411253041127</v>
      </c>
      <c r="C31" s="5">
        <v>41125</v>
      </c>
      <c r="D31" s="2" t="s">
        <v>806</v>
      </c>
      <c r="E31" s="14">
        <f t="shared" si="1"/>
        <v>1</v>
      </c>
      <c r="F31" s="2">
        <v>30</v>
      </c>
      <c r="G31" s="19">
        <v>80.900000000000006</v>
      </c>
      <c r="H31" s="20">
        <v>0.09</v>
      </c>
      <c r="I31" s="6"/>
      <c r="J31" s="5">
        <v>41127</v>
      </c>
      <c r="K31" s="25">
        <v>5.76</v>
      </c>
      <c r="L31" s="2" t="s">
        <v>15</v>
      </c>
      <c r="M31" s="14">
        <f>+VLOOKUP(L31,Customers!$C$3:$D$797,2,FALSE)</f>
        <v>2</v>
      </c>
      <c r="N31" s="14">
        <f>+INDEX(Customers!$B$2:$D$797,MATCH(TF_Database!L31,Customers!$C$2:$C$797,0),1)</f>
        <v>28113</v>
      </c>
      <c r="O31" s="29">
        <f t="shared" si="2"/>
        <v>4</v>
      </c>
      <c r="P31" s="29">
        <f t="shared" si="3"/>
        <v>10</v>
      </c>
      <c r="Q31" s="14" t="str">
        <f t="shared" si="4"/>
        <v xml:space="preserve">Don </v>
      </c>
      <c r="R31" s="14" t="str">
        <f t="shared" si="5"/>
        <v>Miller</v>
      </c>
    </row>
    <row r="32" spans="2:18" x14ac:dyDescent="0.45">
      <c r="B32" s="14" t="str">
        <f t="shared" si="0"/>
        <v>406692340670</v>
      </c>
      <c r="C32" s="5">
        <v>40669</v>
      </c>
      <c r="D32" s="2" t="s">
        <v>806</v>
      </c>
      <c r="E32" s="14">
        <f t="shared" si="1"/>
        <v>1</v>
      </c>
      <c r="F32" s="2">
        <v>23</v>
      </c>
      <c r="G32" s="19">
        <v>67.239999999999995</v>
      </c>
      <c r="H32" s="20">
        <v>0.06</v>
      </c>
      <c r="I32" s="6"/>
      <c r="J32" s="5">
        <v>40670</v>
      </c>
      <c r="K32" s="25">
        <v>4.9000000000000004</v>
      </c>
      <c r="L32" s="2" t="s">
        <v>16</v>
      </c>
      <c r="M32" s="14">
        <f>+VLOOKUP(L32,Customers!$C$3:$D$797,2,FALSE)</f>
        <v>5</v>
      </c>
      <c r="N32" s="14">
        <f>+INDEX(Customers!$B$2:$D$797,MATCH(TF_Database!L32,Customers!$C$2:$C$797,0),1)</f>
        <v>27602</v>
      </c>
      <c r="O32" s="29">
        <f t="shared" si="2"/>
        <v>6</v>
      </c>
      <c r="P32" s="29">
        <f t="shared" si="3"/>
        <v>12</v>
      </c>
      <c r="Q32" s="14" t="str">
        <f t="shared" si="4"/>
        <v xml:space="preserve">Annie </v>
      </c>
      <c r="R32" s="14" t="str">
        <f t="shared" si="5"/>
        <v>Cyprus</v>
      </c>
    </row>
    <row r="33" spans="2:18" x14ac:dyDescent="0.45">
      <c r="B33" s="14" t="str">
        <f t="shared" si="0"/>
        <v>405352540537</v>
      </c>
      <c r="C33" s="5">
        <v>40535</v>
      </c>
      <c r="D33" s="2" t="s">
        <v>806</v>
      </c>
      <c r="E33" s="14">
        <f t="shared" si="1"/>
        <v>1</v>
      </c>
      <c r="F33" s="2">
        <v>25</v>
      </c>
      <c r="G33" s="19">
        <v>12028.23</v>
      </c>
      <c r="H33" s="20">
        <v>0.01</v>
      </c>
      <c r="I33" s="6"/>
      <c r="J33" s="5">
        <v>40537</v>
      </c>
      <c r="K33" s="25">
        <v>-547.61</v>
      </c>
      <c r="L33" s="2" t="s">
        <v>14</v>
      </c>
      <c r="M33" s="14">
        <f>+VLOOKUP(L33,Customers!$C$3:$D$797,2,FALSE)</f>
        <v>2</v>
      </c>
      <c r="N33" s="14">
        <f>+INDEX(Customers!$B$2:$D$797,MATCH(TF_Database!L33,Customers!$C$2:$C$797,0),1)</f>
        <v>15662</v>
      </c>
      <c r="O33" s="29">
        <f t="shared" si="2"/>
        <v>5</v>
      </c>
      <c r="P33" s="29">
        <f t="shared" si="3"/>
        <v>11</v>
      </c>
      <c r="Q33" s="14" t="str">
        <f t="shared" si="4"/>
        <v xml:space="preserve">Carl </v>
      </c>
      <c r="R33" s="14" t="str">
        <f t="shared" si="5"/>
        <v>Ludwig</v>
      </c>
    </row>
    <row r="34" spans="2:18" x14ac:dyDescent="0.45">
      <c r="B34" s="14" t="str">
        <f t="shared" si="0"/>
        <v>404902840495</v>
      </c>
      <c r="C34" s="5">
        <v>40490</v>
      </c>
      <c r="D34" s="2" t="s">
        <v>804</v>
      </c>
      <c r="E34" s="14">
        <f t="shared" si="1"/>
        <v>0</v>
      </c>
      <c r="F34" s="2">
        <v>28</v>
      </c>
      <c r="G34" s="19">
        <v>370.48</v>
      </c>
      <c r="H34" s="20">
        <v>0.04</v>
      </c>
      <c r="I34" s="6"/>
      <c r="J34" s="5">
        <v>40495</v>
      </c>
      <c r="K34" s="25">
        <v>-5.45</v>
      </c>
      <c r="L34" s="2" t="s">
        <v>4</v>
      </c>
      <c r="M34" s="14">
        <f>+VLOOKUP(L34,Customers!$C$3:$D$797,2,FALSE)</f>
        <v>3</v>
      </c>
      <c r="N34" s="14">
        <f>+INDEX(Customers!$B$2:$D$797,MATCH(TF_Database!L34,Customers!$C$2:$C$797,0),1)</f>
        <v>4355</v>
      </c>
      <c r="O34" s="29">
        <f t="shared" si="2"/>
        <v>7</v>
      </c>
      <c r="P34" s="29">
        <f t="shared" si="3"/>
        <v>14</v>
      </c>
      <c r="Q34" s="14" t="str">
        <f t="shared" si="4"/>
        <v xml:space="preserve">Carlos </v>
      </c>
      <c r="R34" s="14" t="str">
        <f t="shared" si="5"/>
        <v>Soltero</v>
      </c>
    </row>
    <row r="35" spans="2:18" x14ac:dyDescent="0.45">
      <c r="B35" s="14" t="str">
        <f t="shared" si="0"/>
        <v>412034941204</v>
      </c>
      <c r="C35" s="5">
        <v>41203</v>
      </c>
      <c r="D35" s="2" t="s">
        <v>808</v>
      </c>
      <c r="E35" s="14">
        <f t="shared" si="1"/>
        <v>0</v>
      </c>
      <c r="F35" s="2">
        <v>49</v>
      </c>
      <c r="G35" s="19">
        <v>278</v>
      </c>
      <c r="H35" s="20">
        <v>0.08</v>
      </c>
      <c r="I35" s="6"/>
      <c r="J35" s="5">
        <v>41204</v>
      </c>
      <c r="K35" s="25">
        <v>41.67</v>
      </c>
      <c r="L35" s="2" t="s">
        <v>17</v>
      </c>
      <c r="M35" s="14">
        <f>+VLOOKUP(L35,Customers!$C$3:$D$797,2,FALSE)</f>
        <v>3</v>
      </c>
      <c r="N35" s="14">
        <f>+INDEX(Customers!$B$2:$D$797,MATCH(TF_Database!L35,Customers!$C$2:$C$797,0),1)</f>
        <v>31287</v>
      </c>
      <c r="O35" s="29">
        <f t="shared" si="2"/>
        <v>6</v>
      </c>
      <c r="P35" s="29">
        <f t="shared" si="3"/>
        <v>13</v>
      </c>
      <c r="Q35" s="14" t="str">
        <f t="shared" si="4"/>
        <v xml:space="preserve">Grant </v>
      </c>
      <c r="R35" s="14" t="str">
        <f t="shared" si="5"/>
        <v>Carroll</v>
      </c>
    </row>
    <row r="36" spans="2:18" x14ac:dyDescent="0.45">
      <c r="B36" s="14" t="str">
        <f t="shared" si="0"/>
        <v>405441040545</v>
      </c>
      <c r="C36" s="5">
        <v>40544</v>
      </c>
      <c r="D36" s="2" t="s">
        <v>808</v>
      </c>
      <c r="E36" s="14">
        <f t="shared" si="1"/>
        <v>0</v>
      </c>
      <c r="F36" s="2">
        <v>10</v>
      </c>
      <c r="G36" s="19">
        <v>66.540000000000006</v>
      </c>
      <c r="H36" s="20">
        <v>0.01</v>
      </c>
      <c r="I36" s="6"/>
      <c r="J36" s="5">
        <v>40545</v>
      </c>
      <c r="K36" s="25">
        <v>-46.03</v>
      </c>
      <c r="L36" s="2" t="s">
        <v>15</v>
      </c>
      <c r="M36" s="14">
        <f>+VLOOKUP(L36,Customers!$C$3:$D$797,2,FALSE)</f>
        <v>2</v>
      </c>
      <c r="N36" s="14">
        <f>+INDEX(Customers!$B$2:$D$797,MATCH(TF_Database!L36,Customers!$C$2:$C$797,0),1)</f>
        <v>28113</v>
      </c>
      <c r="O36" s="29">
        <f t="shared" si="2"/>
        <v>4</v>
      </c>
      <c r="P36" s="29">
        <f t="shared" si="3"/>
        <v>10</v>
      </c>
      <c r="Q36" s="14" t="str">
        <f t="shared" si="4"/>
        <v xml:space="preserve">Don </v>
      </c>
      <c r="R36" s="14" t="str">
        <f t="shared" si="5"/>
        <v>Miller</v>
      </c>
    </row>
    <row r="37" spans="2:18" x14ac:dyDescent="0.45">
      <c r="B37" s="14" t="str">
        <f t="shared" si="0"/>
        <v>405442140546</v>
      </c>
      <c r="C37" s="5">
        <v>40544</v>
      </c>
      <c r="D37" s="2" t="s">
        <v>808</v>
      </c>
      <c r="E37" s="14">
        <f t="shared" si="1"/>
        <v>0</v>
      </c>
      <c r="F37" s="2">
        <v>21</v>
      </c>
      <c r="G37" s="19">
        <v>845.32</v>
      </c>
      <c r="H37" s="20">
        <v>0.06</v>
      </c>
      <c r="I37" s="6"/>
      <c r="J37" s="5">
        <v>40546</v>
      </c>
      <c r="K37" s="25">
        <v>33.67</v>
      </c>
      <c r="L37" s="2" t="s">
        <v>15</v>
      </c>
      <c r="M37" s="14">
        <f>+VLOOKUP(L37,Customers!$C$3:$D$797,2,FALSE)</f>
        <v>2</v>
      </c>
      <c r="N37" s="14">
        <f>+INDEX(Customers!$B$2:$D$797,MATCH(TF_Database!L37,Customers!$C$2:$C$797,0),1)</f>
        <v>28113</v>
      </c>
      <c r="O37" s="29">
        <f t="shared" si="2"/>
        <v>4</v>
      </c>
      <c r="P37" s="29">
        <f t="shared" si="3"/>
        <v>10</v>
      </c>
      <c r="Q37" s="14" t="str">
        <f t="shared" si="4"/>
        <v xml:space="preserve">Don </v>
      </c>
      <c r="R37" s="14" t="str">
        <f t="shared" si="5"/>
        <v>Miller</v>
      </c>
    </row>
    <row r="38" spans="2:18" x14ac:dyDescent="0.45">
      <c r="B38" s="14" t="str">
        <f t="shared" si="0"/>
        <v>408263940827</v>
      </c>
      <c r="C38" s="5">
        <v>40826</v>
      </c>
      <c r="D38" s="2" t="s">
        <v>806</v>
      </c>
      <c r="E38" s="14">
        <f t="shared" si="1"/>
        <v>1</v>
      </c>
      <c r="F38" s="2">
        <v>39</v>
      </c>
      <c r="G38" s="19">
        <v>282.07</v>
      </c>
      <c r="H38" s="20">
        <v>0.03</v>
      </c>
      <c r="I38" s="6"/>
      <c r="J38" s="5">
        <v>40827</v>
      </c>
      <c r="K38" s="25">
        <v>140.01</v>
      </c>
      <c r="L38" s="2" t="s">
        <v>18</v>
      </c>
      <c r="M38" s="14">
        <f>+VLOOKUP(L38,Customers!$C$3:$D$797,2,FALSE)</f>
        <v>2</v>
      </c>
      <c r="N38" s="14">
        <f>+INDEX(Customers!$B$2:$D$797,MATCH(TF_Database!L38,Customers!$C$2:$C$797,0),1)</f>
        <v>13968</v>
      </c>
      <c r="O38" s="29">
        <f t="shared" si="2"/>
        <v>5</v>
      </c>
      <c r="P38" s="29">
        <f t="shared" si="3"/>
        <v>11</v>
      </c>
      <c r="Q38" s="14" t="str">
        <f t="shared" si="4"/>
        <v xml:space="preserve">Alan </v>
      </c>
      <c r="R38" s="14" t="str">
        <f t="shared" si="5"/>
        <v>Barnes</v>
      </c>
    </row>
    <row r="39" spans="2:18" x14ac:dyDescent="0.45">
      <c r="B39" s="14" t="str">
        <f t="shared" si="0"/>
        <v>408262440827</v>
      </c>
      <c r="C39" s="5">
        <v>40826</v>
      </c>
      <c r="D39" s="2" t="s">
        <v>806</v>
      </c>
      <c r="E39" s="14">
        <f t="shared" si="1"/>
        <v>1</v>
      </c>
      <c r="F39" s="2">
        <v>24</v>
      </c>
      <c r="G39" s="19">
        <v>426.03700000000003</v>
      </c>
      <c r="H39" s="20">
        <v>0.01</v>
      </c>
      <c r="I39" s="6"/>
      <c r="J39" s="5">
        <v>40827</v>
      </c>
      <c r="K39" s="25">
        <v>-78.957999999999998</v>
      </c>
      <c r="L39" s="2" t="s">
        <v>18</v>
      </c>
      <c r="M39" s="14">
        <f>+VLOOKUP(L39,Customers!$C$3:$D$797,2,FALSE)</f>
        <v>2</v>
      </c>
      <c r="N39" s="14">
        <f>+INDEX(Customers!$B$2:$D$797,MATCH(TF_Database!L39,Customers!$C$2:$C$797,0),1)</f>
        <v>13968</v>
      </c>
      <c r="O39" s="29">
        <f t="shared" si="2"/>
        <v>5</v>
      </c>
      <c r="P39" s="29">
        <f t="shared" si="3"/>
        <v>11</v>
      </c>
      <c r="Q39" s="14" t="str">
        <f t="shared" si="4"/>
        <v xml:space="preserve">Alan </v>
      </c>
      <c r="R39" s="14" t="str">
        <f t="shared" si="5"/>
        <v>Barnes</v>
      </c>
    </row>
    <row r="40" spans="2:18" x14ac:dyDescent="0.45">
      <c r="B40" s="14" t="str">
        <f t="shared" si="0"/>
        <v>404442740446</v>
      </c>
      <c r="C40" s="5">
        <v>40444</v>
      </c>
      <c r="D40" s="2" t="s">
        <v>804</v>
      </c>
      <c r="E40" s="14">
        <f t="shared" si="1"/>
        <v>0</v>
      </c>
      <c r="F40" s="2">
        <v>27</v>
      </c>
      <c r="G40" s="19">
        <v>1078.49</v>
      </c>
      <c r="H40" s="20">
        <v>0.08</v>
      </c>
      <c r="I40" s="6"/>
      <c r="J40" s="5">
        <v>40446</v>
      </c>
      <c r="K40" s="25">
        <v>252.66</v>
      </c>
      <c r="L40" s="2" t="s">
        <v>19</v>
      </c>
      <c r="M40" s="14">
        <f>+VLOOKUP(L40,Customers!$C$3:$D$797,2,FALSE)</f>
        <v>2</v>
      </c>
      <c r="N40" s="14">
        <f>+INDEX(Customers!$B$2:$D$797,MATCH(TF_Database!L40,Customers!$C$2:$C$797,0),1)</f>
        <v>13965</v>
      </c>
      <c r="O40" s="29">
        <f t="shared" si="2"/>
        <v>5</v>
      </c>
      <c r="P40" s="29">
        <f t="shared" si="3"/>
        <v>10</v>
      </c>
      <c r="Q40" s="14" t="str">
        <f t="shared" si="4"/>
        <v xml:space="preserve">Jack </v>
      </c>
      <c r="R40" s="14" t="str">
        <f t="shared" si="5"/>
        <v>Garza</v>
      </c>
    </row>
    <row r="41" spans="2:18" x14ac:dyDescent="0.45">
      <c r="B41" s="14" t="str">
        <f t="shared" si="0"/>
        <v>407433940743</v>
      </c>
      <c r="C41" s="5">
        <v>40743</v>
      </c>
      <c r="D41" s="2" t="s">
        <v>811</v>
      </c>
      <c r="E41" s="14">
        <f t="shared" si="1"/>
        <v>0</v>
      </c>
      <c r="F41" s="2">
        <v>39</v>
      </c>
      <c r="G41" s="19">
        <v>3554.46</v>
      </c>
      <c r="H41" s="20">
        <v>7.0000000000000007E-2</v>
      </c>
      <c r="I41" s="6"/>
      <c r="J41" s="5">
        <v>40743</v>
      </c>
      <c r="K41" s="25">
        <v>-1766.01</v>
      </c>
      <c r="L41" s="2" t="s">
        <v>20</v>
      </c>
      <c r="M41" s="14">
        <f>+VLOOKUP(L41,Customers!$C$3:$D$797,2,FALSE)</f>
        <v>4</v>
      </c>
      <c r="N41" s="14">
        <f>+INDEX(Customers!$B$2:$D$797,MATCH(TF_Database!L41,Customers!$C$2:$C$797,0),1)</f>
        <v>6551</v>
      </c>
      <c r="O41" s="29">
        <f t="shared" si="2"/>
        <v>6</v>
      </c>
      <c r="P41" s="29">
        <f t="shared" si="3"/>
        <v>10</v>
      </c>
      <c r="Q41" s="14" t="str">
        <f t="shared" si="4"/>
        <v xml:space="preserve">Julia </v>
      </c>
      <c r="R41" s="14" t="str">
        <f t="shared" si="5"/>
        <v>West</v>
      </c>
    </row>
    <row r="42" spans="2:18" x14ac:dyDescent="0.45">
      <c r="B42" s="14" t="str">
        <f t="shared" si="0"/>
        <v>400954740095</v>
      </c>
      <c r="C42" s="5">
        <v>40095</v>
      </c>
      <c r="D42" s="2" t="s">
        <v>806</v>
      </c>
      <c r="E42" s="14">
        <f t="shared" si="1"/>
        <v>1</v>
      </c>
      <c r="F42" s="2">
        <v>47</v>
      </c>
      <c r="G42" s="19">
        <v>191.67</v>
      </c>
      <c r="H42" s="20">
        <v>0</v>
      </c>
      <c r="I42" s="6"/>
      <c r="J42" s="5">
        <v>40095</v>
      </c>
      <c r="K42" s="25">
        <v>-236.26750000000001</v>
      </c>
      <c r="L42" s="2" t="s">
        <v>21</v>
      </c>
      <c r="M42" s="14">
        <f>+VLOOKUP(L42,Customers!$C$3:$D$797,2,FALSE)</f>
        <v>3</v>
      </c>
      <c r="N42" s="14">
        <f>+INDEX(Customers!$B$2:$D$797,MATCH(TF_Database!L42,Customers!$C$2:$C$797,0),1)</f>
        <v>29892</v>
      </c>
      <c r="O42" s="29">
        <f t="shared" si="2"/>
        <v>7</v>
      </c>
      <c r="P42" s="29">
        <f t="shared" si="3"/>
        <v>14</v>
      </c>
      <c r="Q42" s="14" t="str">
        <f t="shared" si="4"/>
        <v xml:space="preserve">Eugene </v>
      </c>
      <c r="R42" s="14" t="str">
        <f t="shared" si="5"/>
        <v>Barchas</v>
      </c>
    </row>
    <row r="43" spans="2:18" x14ac:dyDescent="0.45">
      <c r="B43" s="14" t="str">
        <f t="shared" si="0"/>
        <v>400954940097</v>
      </c>
      <c r="C43" s="5">
        <v>40095</v>
      </c>
      <c r="D43" s="2" t="s">
        <v>806</v>
      </c>
      <c r="E43" s="14">
        <f t="shared" si="1"/>
        <v>1</v>
      </c>
      <c r="F43" s="2">
        <v>49</v>
      </c>
      <c r="G43" s="19">
        <v>5586.33</v>
      </c>
      <c r="H43" s="20">
        <v>0.09</v>
      </c>
      <c r="I43" s="6"/>
      <c r="J43" s="5">
        <v>40097</v>
      </c>
      <c r="K43" s="25">
        <v>80.44</v>
      </c>
      <c r="L43" s="2" t="s">
        <v>21</v>
      </c>
      <c r="M43" s="14">
        <f>+VLOOKUP(L43,Customers!$C$3:$D$797,2,FALSE)</f>
        <v>3</v>
      </c>
      <c r="N43" s="14">
        <f>+INDEX(Customers!$B$2:$D$797,MATCH(TF_Database!L43,Customers!$C$2:$C$797,0),1)</f>
        <v>29892</v>
      </c>
      <c r="O43" s="29">
        <f t="shared" si="2"/>
        <v>7</v>
      </c>
      <c r="P43" s="29">
        <f t="shared" si="3"/>
        <v>14</v>
      </c>
      <c r="Q43" s="14" t="str">
        <f t="shared" si="4"/>
        <v xml:space="preserve">Eugene </v>
      </c>
      <c r="R43" s="14" t="str">
        <f t="shared" si="5"/>
        <v>Barchas</v>
      </c>
    </row>
    <row r="44" spans="2:18" x14ac:dyDescent="0.45">
      <c r="B44" s="14" t="str">
        <f t="shared" si="0"/>
        <v>400951840096</v>
      </c>
      <c r="C44" s="5">
        <v>40095</v>
      </c>
      <c r="D44" s="2" t="s">
        <v>806</v>
      </c>
      <c r="E44" s="14">
        <f t="shared" si="1"/>
        <v>1</v>
      </c>
      <c r="F44" s="2">
        <v>18</v>
      </c>
      <c r="G44" s="19">
        <v>507.64</v>
      </c>
      <c r="H44" s="20">
        <v>0.1</v>
      </c>
      <c r="I44" s="6"/>
      <c r="J44" s="5">
        <v>40096</v>
      </c>
      <c r="K44" s="25">
        <v>118.94</v>
      </c>
      <c r="L44" s="2" t="s">
        <v>21</v>
      </c>
      <c r="M44" s="14">
        <f>+VLOOKUP(L44,Customers!$C$3:$D$797,2,FALSE)</f>
        <v>3</v>
      </c>
      <c r="N44" s="14">
        <f>+INDEX(Customers!$B$2:$D$797,MATCH(TF_Database!L44,Customers!$C$2:$C$797,0),1)</f>
        <v>29892</v>
      </c>
      <c r="O44" s="29">
        <f t="shared" si="2"/>
        <v>7</v>
      </c>
      <c r="P44" s="29">
        <f t="shared" si="3"/>
        <v>14</v>
      </c>
      <c r="Q44" s="14" t="str">
        <f t="shared" si="4"/>
        <v xml:space="preserve">Eugene </v>
      </c>
      <c r="R44" s="14" t="str">
        <f t="shared" si="5"/>
        <v>Barchas</v>
      </c>
    </row>
    <row r="45" spans="2:18" x14ac:dyDescent="0.45">
      <c r="B45" s="14" t="str">
        <f t="shared" si="0"/>
        <v>405213040523</v>
      </c>
      <c r="C45" s="5">
        <v>40521</v>
      </c>
      <c r="D45" s="2" t="s">
        <v>808</v>
      </c>
      <c r="E45" s="14">
        <f t="shared" si="1"/>
        <v>0</v>
      </c>
      <c r="F45" s="2">
        <v>30</v>
      </c>
      <c r="G45" s="19">
        <v>14223.82</v>
      </c>
      <c r="H45" s="20">
        <v>0.09</v>
      </c>
      <c r="I45" s="6"/>
      <c r="J45" s="5">
        <v>40523</v>
      </c>
      <c r="K45" s="25">
        <v>3424.22</v>
      </c>
      <c r="L45" s="2" t="s">
        <v>22</v>
      </c>
      <c r="M45" s="14">
        <f>+VLOOKUP(L45,Customers!$C$3:$D$797,2,FALSE)</f>
        <v>4</v>
      </c>
      <c r="N45" s="14">
        <f>+INDEX(Customers!$B$2:$D$797,MATCH(TF_Database!L45,Customers!$C$2:$C$797,0),1)</f>
        <v>714</v>
      </c>
      <c r="O45" s="29">
        <f t="shared" si="2"/>
        <v>7</v>
      </c>
      <c r="P45" s="29">
        <f t="shared" si="3"/>
        <v>12</v>
      </c>
      <c r="Q45" s="14" t="str">
        <f t="shared" si="4"/>
        <v xml:space="preserve">Edward </v>
      </c>
      <c r="R45" s="14" t="str">
        <f t="shared" si="5"/>
        <v>Hooks</v>
      </c>
    </row>
    <row r="46" spans="2:18" x14ac:dyDescent="0.45">
      <c r="B46" s="14" t="str">
        <f t="shared" si="0"/>
        <v>41190541192</v>
      </c>
      <c r="C46" s="5">
        <v>41190</v>
      </c>
      <c r="D46" s="2" t="s">
        <v>811</v>
      </c>
      <c r="E46" s="14">
        <f t="shared" si="1"/>
        <v>0</v>
      </c>
      <c r="F46" s="2">
        <v>5</v>
      </c>
      <c r="G46" s="19">
        <v>42.66</v>
      </c>
      <c r="H46" s="20">
        <v>0.06</v>
      </c>
      <c r="I46" s="6"/>
      <c r="J46" s="5">
        <v>41192</v>
      </c>
      <c r="K46" s="25">
        <v>-11.833499999999999</v>
      </c>
      <c r="L46" s="2" t="s">
        <v>23</v>
      </c>
      <c r="M46" s="14">
        <f>+VLOOKUP(L46,Customers!$C$3:$D$797,2,FALSE)</f>
        <v>5</v>
      </c>
      <c r="N46" s="14">
        <f>+INDEX(Customers!$B$2:$D$797,MATCH(TF_Database!L46,Customers!$C$2:$C$797,0),1)</f>
        <v>15835</v>
      </c>
      <c r="O46" s="29">
        <f t="shared" si="2"/>
        <v>5</v>
      </c>
      <c r="P46" s="29">
        <f t="shared" si="3"/>
        <v>10</v>
      </c>
      <c r="Q46" s="14" t="str">
        <f t="shared" si="4"/>
        <v xml:space="preserve">Brad </v>
      </c>
      <c r="R46" s="14" t="str">
        <f t="shared" si="5"/>
        <v>Eason</v>
      </c>
    </row>
    <row r="47" spans="2:18" x14ac:dyDescent="0.45">
      <c r="B47" s="14" t="str">
        <f t="shared" si="0"/>
        <v>410312141032</v>
      </c>
      <c r="C47" s="5">
        <v>41031</v>
      </c>
      <c r="D47" s="2" t="s">
        <v>806</v>
      </c>
      <c r="E47" s="14">
        <f t="shared" si="1"/>
        <v>1</v>
      </c>
      <c r="F47" s="2">
        <v>21</v>
      </c>
      <c r="G47" s="19">
        <v>427.32</v>
      </c>
      <c r="H47" s="20">
        <v>0</v>
      </c>
      <c r="I47" s="6"/>
      <c r="J47" s="5">
        <v>41032</v>
      </c>
      <c r="K47" s="25">
        <v>52.35</v>
      </c>
      <c r="L47" s="2" t="s">
        <v>24</v>
      </c>
      <c r="M47" s="14">
        <f>+VLOOKUP(L47,Customers!$C$3:$D$797,2,FALSE)</f>
        <v>2</v>
      </c>
      <c r="N47" s="14">
        <f>+INDEX(Customers!$B$2:$D$797,MATCH(TF_Database!L47,Customers!$C$2:$C$797,0),1)</f>
        <v>21669</v>
      </c>
      <c r="O47" s="29">
        <f t="shared" si="2"/>
        <v>7</v>
      </c>
      <c r="P47" s="29">
        <f t="shared" si="3"/>
        <v>13</v>
      </c>
      <c r="Q47" s="14" t="str">
        <f t="shared" si="4"/>
        <v xml:space="preserve">Nicole </v>
      </c>
      <c r="R47" s="14" t="str">
        <f t="shared" si="5"/>
        <v>Hansen</v>
      </c>
    </row>
    <row r="48" spans="2:18" x14ac:dyDescent="0.45">
      <c r="B48" s="14" t="str">
        <f t="shared" si="0"/>
        <v>40245840245</v>
      </c>
      <c r="C48" s="5">
        <v>40245</v>
      </c>
      <c r="D48" s="2" t="s">
        <v>810</v>
      </c>
      <c r="E48" s="14">
        <f t="shared" si="1"/>
        <v>0</v>
      </c>
      <c r="F48" s="2">
        <v>8</v>
      </c>
      <c r="G48" s="19">
        <v>820.28399999999999</v>
      </c>
      <c r="H48" s="20">
        <v>0</v>
      </c>
      <c r="I48" s="6"/>
      <c r="J48" s="5">
        <v>40245</v>
      </c>
      <c r="K48" s="25">
        <v>-180.202</v>
      </c>
      <c r="L48" s="2" t="s">
        <v>25</v>
      </c>
      <c r="M48" s="14">
        <f>+VLOOKUP(L48,Customers!$C$3:$D$797,2,FALSE)</f>
        <v>2</v>
      </c>
      <c r="N48" s="14">
        <f>+INDEX(Customers!$B$2:$D$797,MATCH(TF_Database!L48,Customers!$C$2:$C$797,0),1)</f>
        <v>5289</v>
      </c>
      <c r="O48" s="29">
        <f t="shared" si="2"/>
        <v>8</v>
      </c>
      <c r="P48" s="29">
        <f t="shared" si="3"/>
        <v>14</v>
      </c>
      <c r="Q48" s="14" t="str">
        <f t="shared" si="4"/>
        <v xml:space="preserve">Dorothy </v>
      </c>
      <c r="R48" s="14" t="str">
        <f t="shared" si="5"/>
        <v>Wardle</v>
      </c>
    </row>
    <row r="49" spans="2:18" x14ac:dyDescent="0.45">
      <c r="B49" s="14" t="str">
        <f t="shared" si="0"/>
        <v>40691540693</v>
      </c>
      <c r="C49" s="5">
        <v>40691</v>
      </c>
      <c r="D49" s="2" t="s">
        <v>808</v>
      </c>
      <c r="E49" s="14">
        <f t="shared" si="1"/>
        <v>0</v>
      </c>
      <c r="F49" s="2">
        <v>5</v>
      </c>
      <c r="G49" s="19">
        <v>14.76</v>
      </c>
      <c r="H49" s="20">
        <v>0.01</v>
      </c>
      <c r="I49" s="6"/>
      <c r="J49" s="5">
        <v>40693</v>
      </c>
      <c r="K49" s="25">
        <v>1.32</v>
      </c>
      <c r="L49" s="2" t="s">
        <v>26</v>
      </c>
      <c r="M49" s="14">
        <f>+VLOOKUP(L49,Customers!$C$3:$D$797,2,FALSE)</f>
        <v>1</v>
      </c>
      <c r="N49" s="14">
        <f>+INDEX(Customers!$B$2:$D$797,MATCH(TF_Database!L49,Customers!$C$2:$C$797,0),1)</f>
        <v>20642</v>
      </c>
      <c r="O49" s="29">
        <f t="shared" si="2"/>
        <v>6</v>
      </c>
      <c r="P49" s="29">
        <f t="shared" si="3"/>
        <v>13</v>
      </c>
      <c r="Q49" s="14" t="str">
        <f t="shared" si="4"/>
        <v xml:space="preserve">Aaron </v>
      </c>
      <c r="R49" s="14" t="str">
        <f t="shared" si="5"/>
        <v>Bergman</v>
      </c>
    </row>
    <row r="50" spans="2:18" x14ac:dyDescent="0.45">
      <c r="B50" s="14" t="str">
        <f t="shared" si="0"/>
        <v>40440940442</v>
      </c>
      <c r="C50" s="5">
        <v>40440</v>
      </c>
      <c r="D50" s="2" t="s">
        <v>810</v>
      </c>
      <c r="E50" s="14">
        <f t="shared" si="1"/>
        <v>0</v>
      </c>
      <c r="F50" s="2">
        <v>9</v>
      </c>
      <c r="G50" s="19">
        <v>89.55</v>
      </c>
      <c r="H50" s="20">
        <v>0.06</v>
      </c>
      <c r="I50" s="6"/>
      <c r="J50" s="5">
        <v>40442</v>
      </c>
      <c r="K50" s="25">
        <v>-375.64</v>
      </c>
      <c r="L50" s="2" t="s">
        <v>13</v>
      </c>
      <c r="M50" s="14">
        <f>+VLOOKUP(L50,Customers!$C$3:$D$797,2,FALSE)</f>
        <v>5</v>
      </c>
      <c r="N50" s="14">
        <f>+INDEX(Customers!$B$2:$D$797,MATCH(TF_Database!L50,Customers!$C$2:$C$797,0),1)</f>
        <v>8526</v>
      </c>
      <c r="O50" s="29">
        <f t="shared" si="2"/>
        <v>4</v>
      </c>
      <c r="P50" s="29">
        <f t="shared" si="3"/>
        <v>11</v>
      </c>
      <c r="Q50" s="14" t="str">
        <f t="shared" si="4"/>
        <v xml:space="preserve">Jim </v>
      </c>
      <c r="R50" s="14" t="str">
        <f t="shared" si="5"/>
        <v>Radford</v>
      </c>
    </row>
    <row r="51" spans="2:18" x14ac:dyDescent="0.45">
      <c r="B51" s="14" t="str">
        <f t="shared" si="0"/>
        <v>407861140787</v>
      </c>
      <c r="C51" s="5">
        <v>40786</v>
      </c>
      <c r="D51" s="2" t="s">
        <v>806</v>
      </c>
      <c r="E51" s="14">
        <f t="shared" si="1"/>
        <v>1</v>
      </c>
      <c r="F51" s="2">
        <v>11</v>
      </c>
      <c r="G51" s="19">
        <v>1210.0514999999998</v>
      </c>
      <c r="H51" s="20">
        <v>0.04</v>
      </c>
      <c r="I51" s="6"/>
      <c r="J51" s="5">
        <v>40787</v>
      </c>
      <c r="K51" s="25">
        <v>-104.24700000000007</v>
      </c>
      <c r="L51" s="2" t="s">
        <v>16</v>
      </c>
      <c r="M51" s="14">
        <f>+VLOOKUP(L51,Customers!$C$3:$D$797,2,FALSE)</f>
        <v>5</v>
      </c>
      <c r="N51" s="14">
        <f>+INDEX(Customers!$B$2:$D$797,MATCH(TF_Database!L51,Customers!$C$2:$C$797,0),1)</f>
        <v>27602</v>
      </c>
      <c r="O51" s="29">
        <f t="shared" si="2"/>
        <v>6</v>
      </c>
      <c r="P51" s="29">
        <f t="shared" si="3"/>
        <v>12</v>
      </c>
      <c r="Q51" s="14" t="str">
        <f t="shared" si="4"/>
        <v xml:space="preserve">Annie </v>
      </c>
      <c r="R51" s="14" t="str">
        <f t="shared" si="5"/>
        <v>Cyprus</v>
      </c>
    </row>
    <row r="52" spans="2:18" x14ac:dyDescent="0.45">
      <c r="B52" s="14" t="str">
        <f t="shared" si="0"/>
        <v>407865040788</v>
      </c>
      <c r="C52" s="5">
        <v>40786</v>
      </c>
      <c r="D52" s="2" t="s">
        <v>806</v>
      </c>
      <c r="E52" s="14">
        <f t="shared" si="1"/>
        <v>1</v>
      </c>
      <c r="F52" s="2">
        <v>50</v>
      </c>
      <c r="G52" s="19">
        <v>187.83</v>
      </c>
      <c r="H52" s="20">
        <v>0.03</v>
      </c>
      <c r="I52" s="6"/>
      <c r="J52" s="5">
        <v>40788</v>
      </c>
      <c r="K52" s="25">
        <v>85.96</v>
      </c>
      <c r="L52" s="2" t="s">
        <v>16</v>
      </c>
      <c r="M52" s="14">
        <f>+VLOOKUP(L52,Customers!$C$3:$D$797,2,FALSE)</f>
        <v>5</v>
      </c>
      <c r="N52" s="14">
        <f>+INDEX(Customers!$B$2:$D$797,MATCH(TF_Database!L52,Customers!$C$2:$C$797,0),1)</f>
        <v>27602</v>
      </c>
      <c r="O52" s="29">
        <f t="shared" si="2"/>
        <v>6</v>
      </c>
      <c r="P52" s="29">
        <f t="shared" si="3"/>
        <v>12</v>
      </c>
      <c r="Q52" s="14" t="str">
        <f t="shared" si="4"/>
        <v xml:space="preserve">Annie </v>
      </c>
      <c r="R52" s="14" t="str">
        <f t="shared" si="5"/>
        <v>Cyprus</v>
      </c>
    </row>
    <row r="53" spans="2:18" x14ac:dyDescent="0.45">
      <c r="B53" s="14" t="str">
        <f t="shared" si="0"/>
        <v>40786340788</v>
      </c>
      <c r="C53" s="5">
        <v>40786</v>
      </c>
      <c r="D53" s="2" t="s">
        <v>806</v>
      </c>
      <c r="E53" s="14">
        <f t="shared" si="1"/>
        <v>1</v>
      </c>
      <c r="F53" s="2">
        <v>3</v>
      </c>
      <c r="G53" s="19">
        <v>49.59</v>
      </c>
      <c r="H53" s="20">
        <v>7.0000000000000007E-2</v>
      </c>
      <c r="I53" s="6"/>
      <c r="J53" s="5">
        <v>40788</v>
      </c>
      <c r="K53" s="25">
        <v>-8.3800000000000008</v>
      </c>
      <c r="L53" s="2" t="s">
        <v>16</v>
      </c>
      <c r="M53" s="14">
        <f>+VLOOKUP(L53,Customers!$C$3:$D$797,2,FALSE)</f>
        <v>5</v>
      </c>
      <c r="N53" s="14">
        <f>+INDEX(Customers!$B$2:$D$797,MATCH(TF_Database!L53,Customers!$C$2:$C$797,0),1)</f>
        <v>27602</v>
      </c>
      <c r="O53" s="29">
        <f t="shared" si="2"/>
        <v>6</v>
      </c>
      <c r="P53" s="29">
        <f t="shared" si="3"/>
        <v>12</v>
      </c>
      <c r="Q53" s="14" t="str">
        <f t="shared" si="4"/>
        <v xml:space="preserve">Annie </v>
      </c>
      <c r="R53" s="14" t="str">
        <f t="shared" si="5"/>
        <v>Cyprus</v>
      </c>
    </row>
    <row r="54" spans="2:18" x14ac:dyDescent="0.45">
      <c r="B54" s="14" t="str">
        <f t="shared" si="0"/>
        <v>407863040787</v>
      </c>
      <c r="C54" s="5">
        <v>40786</v>
      </c>
      <c r="D54" s="2" t="s">
        <v>806</v>
      </c>
      <c r="E54" s="14">
        <f t="shared" si="1"/>
        <v>1</v>
      </c>
      <c r="F54" s="2">
        <v>30</v>
      </c>
      <c r="G54" s="19">
        <v>4253.009</v>
      </c>
      <c r="H54" s="20">
        <v>0.01</v>
      </c>
      <c r="I54" s="6"/>
      <c r="J54" s="5">
        <v>40787</v>
      </c>
      <c r="K54" s="25">
        <v>1115.694</v>
      </c>
      <c r="L54" s="2" t="s">
        <v>16</v>
      </c>
      <c r="M54" s="14">
        <f>+VLOOKUP(L54,Customers!$C$3:$D$797,2,FALSE)</f>
        <v>5</v>
      </c>
      <c r="N54" s="14">
        <f>+INDEX(Customers!$B$2:$D$797,MATCH(TF_Database!L54,Customers!$C$2:$C$797,0),1)</f>
        <v>27602</v>
      </c>
      <c r="O54" s="29">
        <f t="shared" si="2"/>
        <v>6</v>
      </c>
      <c r="P54" s="29">
        <f t="shared" si="3"/>
        <v>12</v>
      </c>
      <c r="Q54" s="14" t="str">
        <f t="shared" si="4"/>
        <v xml:space="preserve">Annie </v>
      </c>
      <c r="R54" s="14" t="str">
        <f t="shared" si="5"/>
        <v>Cyprus</v>
      </c>
    </row>
    <row r="55" spans="2:18" x14ac:dyDescent="0.45">
      <c r="B55" s="14" t="str">
        <f t="shared" si="0"/>
        <v>40732740734</v>
      </c>
      <c r="C55" s="5">
        <v>40732</v>
      </c>
      <c r="D55" s="2" t="s">
        <v>808</v>
      </c>
      <c r="E55" s="14">
        <f t="shared" si="1"/>
        <v>0</v>
      </c>
      <c r="F55" s="2">
        <v>7</v>
      </c>
      <c r="G55" s="19">
        <v>59.38</v>
      </c>
      <c r="H55" s="20">
        <v>0.1</v>
      </c>
      <c r="I55" s="6"/>
      <c r="J55" s="5">
        <v>40734</v>
      </c>
      <c r="K55" s="25">
        <v>-3.0474999999999999</v>
      </c>
      <c r="L55" s="2" t="s">
        <v>16</v>
      </c>
      <c r="M55" s="14">
        <f>+VLOOKUP(L55,Customers!$C$3:$D$797,2,FALSE)</f>
        <v>5</v>
      </c>
      <c r="N55" s="14">
        <f>+INDEX(Customers!$B$2:$D$797,MATCH(TF_Database!L55,Customers!$C$2:$C$797,0),1)</f>
        <v>27602</v>
      </c>
      <c r="O55" s="29">
        <f t="shared" si="2"/>
        <v>6</v>
      </c>
      <c r="P55" s="29">
        <f t="shared" si="3"/>
        <v>12</v>
      </c>
      <c r="Q55" s="14" t="str">
        <f t="shared" si="4"/>
        <v xml:space="preserve">Annie </v>
      </c>
      <c r="R55" s="14" t="str">
        <f t="shared" si="5"/>
        <v>Cyprus</v>
      </c>
    </row>
    <row r="56" spans="2:18" x14ac:dyDescent="0.45">
      <c r="B56" s="14" t="str">
        <f t="shared" si="0"/>
        <v>398434239845</v>
      </c>
      <c r="C56" s="5">
        <v>39843</v>
      </c>
      <c r="D56" s="2" t="s">
        <v>811</v>
      </c>
      <c r="E56" s="14">
        <f t="shared" si="1"/>
        <v>0</v>
      </c>
      <c r="F56" s="2">
        <v>42</v>
      </c>
      <c r="G56" s="19">
        <v>1285.3699999999999</v>
      </c>
      <c r="H56" s="20">
        <v>0.1</v>
      </c>
      <c r="I56" s="6"/>
      <c r="J56" s="5">
        <v>39845</v>
      </c>
      <c r="K56" s="25">
        <v>514.07000000000005</v>
      </c>
      <c r="L56" s="2" t="s">
        <v>3</v>
      </c>
      <c r="M56" s="14">
        <f>+VLOOKUP(L56,Customers!$C$3:$D$797,2,FALSE)</f>
        <v>5</v>
      </c>
      <c r="N56" s="14">
        <f>+INDEX(Customers!$B$2:$D$797,MATCH(TF_Database!L56,Customers!$C$2:$C$797,0),1)</f>
        <v>21865</v>
      </c>
      <c r="O56" s="29">
        <f t="shared" si="2"/>
        <v>5</v>
      </c>
      <c r="P56" s="29">
        <f t="shared" si="3"/>
        <v>13</v>
      </c>
      <c r="Q56" s="14" t="str">
        <f t="shared" si="4"/>
        <v xml:space="preserve">Clay </v>
      </c>
      <c r="R56" s="14" t="str">
        <f t="shared" si="5"/>
        <v>Rozendal</v>
      </c>
    </row>
    <row r="57" spans="2:18" x14ac:dyDescent="0.45">
      <c r="B57" s="14" t="str">
        <f t="shared" si="0"/>
        <v>409161140921</v>
      </c>
      <c r="C57" s="5">
        <v>40916</v>
      </c>
      <c r="D57" s="2" t="s">
        <v>804</v>
      </c>
      <c r="E57" s="14">
        <f t="shared" si="1"/>
        <v>0</v>
      </c>
      <c r="F57" s="2">
        <v>11</v>
      </c>
      <c r="G57" s="19">
        <v>48.91</v>
      </c>
      <c r="H57" s="20">
        <v>0.01</v>
      </c>
      <c r="I57" s="6"/>
      <c r="J57" s="5">
        <v>40921</v>
      </c>
      <c r="K57" s="25">
        <v>-7.04</v>
      </c>
      <c r="L57" s="2" t="s">
        <v>27</v>
      </c>
      <c r="M57" s="14">
        <f>+VLOOKUP(L57,Customers!$C$3:$D$797,2,FALSE)</f>
        <v>1</v>
      </c>
      <c r="N57" s="14">
        <f>+INDEX(Customers!$B$2:$D$797,MATCH(TF_Database!L57,Customers!$C$2:$C$797,0),1)</f>
        <v>18535</v>
      </c>
      <c r="O57" s="29">
        <f t="shared" si="2"/>
        <v>4</v>
      </c>
      <c r="P57" s="29">
        <f t="shared" si="3"/>
        <v>9</v>
      </c>
      <c r="Q57" s="14" t="str">
        <f t="shared" si="4"/>
        <v xml:space="preserve">Don </v>
      </c>
      <c r="R57" s="14" t="str">
        <f t="shared" si="5"/>
        <v>Jones</v>
      </c>
    </row>
    <row r="58" spans="2:18" x14ac:dyDescent="0.45">
      <c r="B58" s="14" t="str">
        <f t="shared" si="0"/>
        <v>404892240490</v>
      </c>
      <c r="C58" s="5">
        <v>40489</v>
      </c>
      <c r="D58" s="2" t="s">
        <v>811</v>
      </c>
      <c r="E58" s="14">
        <f t="shared" si="1"/>
        <v>0</v>
      </c>
      <c r="F58" s="2">
        <v>22</v>
      </c>
      <c r="G58" s="19">
        <v>129.62</v>
      </c>
      <c r="H58" s="20">
        <v>0.05</v>
      </c>
      <c r="I58" s="6"/>
      <c r="J58" s="5">
        <v>40490</v>
      </c>
      <c r="K58" s="25">
        <v>4.41</v>
      </c>
      <c r="L58" s="2" t="s">
        <v>28</v>
      </c>
      <c r="M58" s="14">
        <f>+VLOOKUP(L58,Customers!$C$3:$D$797,2,FALSE)</f>
        <v>2</v>
      </c>
      <c r="N58" s="14">
        <f>+INDEX(Customers!$B$2:$D$797,MATCH(TF_Database!L58,Customers!$C$2:$C$797,0),1)</f>
        <v>15300</v>
      </c>
      <c r="O58" s="29">
        <f t="shared" si="2"/>
        <v>5</v>
      </c>
      <c r="P58" s="29">
        <f t="shared" si="3"/>
        <v>13</v>
      </c>
      <c r="Q58" s="14" t="str">
        <f t="shared" si="4"/>
        <v xml:space="preserve">Beth </v>
      </c>
      <c r="R58" s="14" t="str">
        <f t="shared" si="5"/>
        <v>Thompson</v>
      </c>
    </row>
    <row r="59" spans="2:18" x14ac:dyDescent="0.45">
      <c r="B59" s="14" t="str">
        <f t="shared" si="0"/>
        <v>402971240299</v>
      </c>
      <c r="C59" s="5">
        <v>40297</v>
      </c>
      <c r="D59" s="2" t="s">
        <v>808</v>
      </c>
      <c r="E59" s="14">
        <f t="shared" si="1"/>
        <v>0</v>
      </c>
      <c r="F59" s="2">
        <v>12</v>
      </c>
      <c r="G59" s="19">
        <v>118.97</v>
      </c>
      <c r="H59" s="20">
        <v>0.09</v>
      </c>
      <c r="I59" s="6"/>
      <c r="J59" s="5">
        <v>40299</v>
      </c>
      <c r="K59" s="25">
        <v>-5.9999999999995168E-2</v>
      </c>
      <c r="L59" s="2" t="s">
        <v>29</v>
      </c>
      <c r="M59" s="14">
        <f>+VLOOKUP(L59,Customers!$C$3:$D$797,2,FALSE)</f>
        <v>3</v>
      </c>
      <c r="N59" s="14">
        <f>+INDEX(Customers!$B$2:$D$797,MATCH(TF_Database!L59,Customers!$C$2:$C$797,0),1)</f>
        <v>5694</v>
      </c>
      <c r="O59" s="29">
        <f t="shared" si="2"/>
        <v>6</v>
      </c>
      <c r="P59" s="29">
        <f t="shared" si="3"/>
        <v>11</v>
      </c>
      <c r="Q59" s="14" t="str">
        <f t="shared" si="4"/>
        <v xml:space="preserve">Frank </v>
      </c>
      <c r="R59" s="14" t="str">
        <f t="shared" si="5"/>
        <v>Price</v>
      </c>
    </row>
    <row r="60" spans="2:18" x14ac:dyDescent="0.45">
      <c r="B60" s="14" t="str">
        <f t="shared" si="0"/>
        <v>40908840911</v>
      </c>
      <c r="C60" s="5">
        <v>40908</v>
      </c>
      <c r="D60" s="2" t="s">
        <v>808</v>
      </c>
      <c r="E60" s="14">
        <f t="shared" si="1"/>
        <v>0</v>
      </c>
      <c r="F60" s="2">
        <v>8</v>
      </c>
      <c r="G60" s="19">
        <v>61.871500000000005</v>
      </c>
      <c r="H60" s="20">
        <v>0</v>
      </c>
      <c r="I60" s="6"/>
      <c r="J60" s="5">
        <v>40911</v>
      </c>
      <c r="K60" s="25">
        <v>-50.325000000000003</v>
      </c>
      <c r="L60" s="2" t="s">
        <v>30</v>
      </c>
      <c r="M60" s="14">
        <f>+VLOOKUP(L60,Customers!$C$3:$D$797,2,FALSE)</f>
        <v>1</v>
      </c>
      <c r="N60" s="14">
        <f>+INDEX(Customers!$B$2:$D$797,MATCH(TF_Database!L60,Customers!$C$2:$C$797,0),1)</f>
        <v>23763</v>
      </c>
      <c r="O60" s="29">
        <f t="shared" si="2"/>
        <v>9</v>
      </c>
      <c r="P60" s="29">
        <f t="shared" si="3"/>
        <v>17</v>
      </c>
      <c r="Q60" s="14" t="str">
        <f t="shared" si="4"/>
        <v xml:space="preserve">Michelle </v>
      </c>
      <c r="R60" s="14" t="str">
        <f t="shared" si="5"/>
        <v>Lonsdale</v>
      </c>
    </row>
    <row r="61" spans="2:18" x14ac:dyDescent="0.45">
      <c r="B61" s="14" t="str">
        <f t="shared" si="0"/>
        <v>40037740038</v>
      </c>
      <c r="C61" s="5">
        <v>40037</v>
      </c>
      <c r="D61" s="2" t="s">
        <v>806</v>
      </c>
      <c r="E61" s="14">
        <f t="shared" si="1"/>
        <v>1</v>
      </c>
      <c r="F61" s="2">
        <v>7</v>
      </c>
      <c r="G61" s="19">
        <v>384.33</v>
      </c>
      <c r="H61" s="20">
        <v>0.1</v>
      </c>
      <c r="I61" s="6"/>
      <c r="J61" s="5">
        <v>40038</v>
      </c>
      <c r="K61" s="25">
        <v>87.677499999999995</v>
      </c>
      <c r="L61" s="2" t="s">
        <v>31</v>
      </c>
      <c r="M61" s="14">
        <f>+VLOOKUP(L61,Customers!$C$3:$D$797,2,FALSE)</f>
        <v>1</v>
      </c>
      <c r="N61" s="14">
        <f>+INDEX(Customers!$B$2:$D$797,MATCH(TF_Database!L61,Customers!$C$2:$C$797,0),1)</f>
        <v>17249</v>
      </c>
      <c r="O61" s="29">
        <f t="shared" si="2"/>
        <v>4</v>
      </c>
      <c r="P61" s="29">
        <f t="shared" si="3"/>
        <v>9</v>
      </c>
      <c r="Q61" s="14" t="str">
        <f t="shared" si="4"/>
        <v xml:space="preserve">Ann </v>
      </c>
      <c r="R61" s="14" t="str">
        <f t="shared" si="5"/>
        <v>Chong</v>
      </c>
    </row>
    <row r="62" spans="2:18" x14ac:dyDescent="0.45">
      <c r="B62" s="14" t="str">
        <f t="shared" si="0"/>
        <v>40037340040</v>
      </c>
      <c r="C62" s="5">
        <v>40037</v>
      </c>
      <c r="D62" s="2" t="s">
        <v>806</v>
      </c>
      <c r="E62" s="14">
        <f t="shared" si="1"/>
        <v>1</v>
      </c>
      <c r="F62" s="2">
        <v>3</v>
      </c>
      <c r="G62" s="19">
        <v>239.03</v>
      </c>
      <c r="H62" s="20">
        <v>0.01</v>
      </c>
      <c r="I62" s="6"/>
      <c r="J62" s="5">
        <v>40040</v>
      </c>
      <c r="K62" s="25">
        <v>-68.22</v>
      </c>
      <c r="L62" s="2" t="s">
        <v>31</v>
      </c>
      <c r="M62" s="14">
        <f>+VLOOKUP(L62,Customers!$C$3:$D$797,2,FALSE)</f>
        <v>1</v>
      </c>
      <c r="N62" s="14">
        <f>+INDEX(Customers!$B$2:$D$797,MATCH(TF_Database!L62,Customers!$C$2:$C$797,0),1)</f>
        <v>17249</v>
      </c>
      <c r="O62" s="29">
        <f t="shared" si="2"/>
        <v>4</v>
      </c>
      <c r="P62" s="29">
        <f t="shared" si="3"/>
        <v>9</v>
      </c>
      <c r="Q62" s="14" t="str">
        <f t="shared" si="4"/>
        <v xml:space="preserve">Ann </v>
      </c>
      <c r="R62" s="14" t="str">
        <f t="shared" si="5"/>
        <v>Chong</v>
      </c>
    </row>
    <row r="63" spans="2:18" x14ac:dyDescent="0.45">
      <c r="B63" s="14" t="str">
        <f t="shared" si="0"/>
        <v>408594440866</v>
      </c>
      <c r="C63" s="5">
        <v>40859</v>
      </c>
      <c r="D63" s="2" t="s">
        <v>804</v>
      </c>
      <c r="E63" s="14">
        <f t="shared" si="1"/>
        <v>0</v>
      </c>
      <c r="F63" s="2">
        <v>44</v>
      </c>
      <c r="G63" s="19">
        <v>3922.42</v>
      </c>
      <c r="H63" s="20">
        <v>0.08</v>
      </c>
      <c r="I63" s="6"/>
      <c r="J63" s="5">
        <v>40866</v>
      </c>
      <c r="K63" s="25">
        <v>-354.9</v>
      </c>
      <c r="L63" s="2" t="s">
        <v>32</v>
      </c>
      <c r="M63" s="14">
        <f>+VLOOKUP(L63,Customers!$C$3:$D$797,2,FALSE)</f>
        <v>5</v>
      </c>
      <c r="N63" s="14">
        <f>+INDEX(Customers!$B$2:$D$797,MATCH(TF_Database!L63,Customers!$C$2:$C$797,0),1)</f>
        <v>4570</v>
      </c>
      <c r="O63" s="29">
        <f t="shared" si="2"/>
        <v>4</v>
      </c>
      <c r="P63" s="29">
        <f t="shared" si="3"/>
        <v>8</v>
      </c>
      <c r="Q63" s="14" t="str">
        <f t="shared" si="4"/>
        <v xml:space="preserve">Joy </v>
      </c>
      <c r="R63" s="14" t="str">
        <f t="shared" si="5"/>
        <v>Bell</v>
      </c>
    </row>
    <row r="64" spans="2:18" x14ac:dyDescent="0.45">
      <c r="B64" s="14" t="str">
        <f t="shared" si="0"/>
        <v>408592540866</v>
      </c>
      <c r="C64" s="5">
        <v>40859</v>
      </c>
      <c r="D64" s="2" t="s">
        <v>804</v>
      </c>
      <c r="E64" s="14">
        <f t="shared" si="1"/>
        <v>0</v>
      </c>
      <c r="F64" s="2">
        <v>25</v>
      </c>
      <c r="G64" s="19">
        <v>1733.3625</v>
      </c>
      <c r="H64" s="20">
        <v>7.0000000000000007E-2</v>
      </c>
      <c r="I64" s="6"/>
      <c r="J64" s="5">
        <v>40866</v>
      </c>
      <c r="K64" s="25">
        <v>-267.01400000000001</v>
      </c>
      <c r="L64" s="2" t="s">
        <v>32</v>
      </c>
      <c r="M64" s="14">
        <f>+VLOOKUP(L64,Customers!$C$3:$D$797,2,FALSE)</f>
        <v>5</v>
      </c>
      <c r="N64" s="14">
        <f>+INDEX(Customers!$B$2:$D$797,MATCH(TF_Database!L64,Customers!$C$2:$C$797,0),1)</f>
        <v>4570</v>
      </c>
      <c r="O64" s="29">
        <f t="shared" si="2"/>
        <v>4</v>
      </c>
      <c r="P64" s="29">
        <f t="shared" si="3"/>
        <v>8</v>
      </c>
      <c r="Q64" s="14" t="str">
        <f t="shared" si="4"/>
        <v xml:space="preserve">Joy </v>
      </c>
      <c r="R64" s="14" t="str">
        <f t="shared" si="5"/>
        <v>Bell</v>
      </c>
    </row>
    <row r="65" spans="2:18" x14ac:dyDescent="0.45">
      <c r="B65" s="14" t="str">
        <f t="shared" si="0"/>
        <v>409281940928</v>
      </c>
      <c r="C65" s="5">
        <v>40928</v>
      </c>
      <c r="D65" s="2" t="s">
        <v>806</v>
      </c>
      <c r="E65" s="14">
        <f t="shared" si="1"/>
        <v>1</v>
      </c>
      <c r="F65" s="2">
        <v>19</v>
      </c>
      <c r="G65" s="19">
        <v>208.28</v>
      </c>
      <c r="H65" s="20">
        <v>7.0000000000000007E-2</v>
      </c>
      <c r="I65" s="6"/>
      <c r="J65" s="5">
        <v>40928</v>
      </c>
      <c r="K65" s="25">
        <v>3.63</v>
      </c>
      <c r="L65" s="2" t="s">
        <v>33</v>
      </c>
      <c r="M65" s="14">
        <f>+VLOOKUP(L65,Customers!$C$3:$D$797,2,FALSE)</f>
        <v>4</v>
      </c>
      <c r="N65" s="14">
        <f>+INDEX(Customers!$B$2:$D$797,MATCH(TF_Database!L65,Customers!$C$2:$C$797,0),1)</f>
        <v>18190</v>
      </c>
      <c r="O65" s="29">
        <f t="shared" si="2"/>
        <v>5</v>
      </c>
      <c r="P65" s="29">
        <f t="shared" si="3"/>
        <v>12</v>
      </c>
      <c r="Q65" s="14" t="str">
        <f t="shared" si="4"/>
        <v xml:space="preserve">Skye </v>
      </c>
      <c r="R65" s="14" t="str">
        <f t="shared" si="5"/>
        <v>Norling</v>
      </c>
    </row>
    <row r="66" spans="2:18" x14ac:dyDescent="0.45">
      <c r="B66" s="14" t="str">
        <f t="shared" si="0"/>
        <v>39892639894</v>
      </c>
      <c r="C66" s="5">
        <v>39892</v>
      </c>
      <c r="D66" s="2" t="s">
        <v>810</v>
      </c>
      <c r="E66" s="14">
        <f t="shared" si="1"/>
        <v>0</v>
      </c>
      <c r="F66" s="2">
        <v>6</v>
      </c>
      <c r="G66" s="19">
        <v>9620.82</v>
      </c>
      <c r="H66" s="20">
        <v>0.04</v>
      </c>
      <c r="I66" s="6"/>
      <c r="J66" s="5">
        <v>39894</v>
      </c>
      <c r="K66" s="25">
        <v>-1759.58</v>
      </c>
      <c r="L66" s="2" t="s">
        <v>34</v>
      </c>
      <c r="M66" s="14">
        <f>+VLOOKUP(L66,Customers!$C$3:$D$797,2,FALSE)</f>
        <v>3</v>
      </c>
      <c r="N66" s="14">
        <f>+INDEX(Customers!$B$2:$D$797,MATCH(TF_Database!L66,Customers!$C$2:$C$797,0),1)</f>
        <v>7978</v>
      </c>
      <c r="O66" s="29">
        <f t="shared" si="2"/>
        <v>6</v>
      </c>
      <c r="P66" s="29">
        <f t="shared" si="3"/>
        <v>13</v>
      </c>
      <c r="Q66" s="14" t="str">
        <f t="shared" si="4"/>
        <v xml:space="preserve">Barry </v>
      </c>
      <c r="R66" s="14" t="str">
        <f t="shared" si="5"/>
        <v>Weirich</v>
      </c>
    </row>
    <row r="67" spans="2:18" x14ac:dyDescent="0.45">
      <c r="B67" s="14" t="str">
        <f t="shared" si="0"/>
        <v>411114041118</v>
      </c>
      <c r="C67" s="5">
        <v>41111</v>
      </c>
      <c r="D67" s="2" t="s">
        <v>804</v>
      </c>
      <c r="E67" s="14">
        <f t="shared" si="1"/>
        <v>0</v>
      </c>
      <c r="F67" s="2">
        <v>40</v>
      </c>
      <c r="G67" s="19">
        <v>255.48</v>
      </c>
      <c r="H67" s="20">
        <v>0.04</v>
      </c>
      <c r="I67" s="6"/>
      <c r="J67" s="5">
        <v>41118</v>
      </c>
      <c r="K67" s="25">
        <v>-116.79</v>
      </c>
      <c r="L67" s="2" t="s">
        <v>17</v>
      </c>
      <c r="M67" s="14">
        <f>+VLOOKUP(L67,Customers!$C$3:$D$797,2,FALSE)</f>
        <v>3</v>
      </c>
      <c r="N67" s="14">
        <f>+INDEX(Customers!$B$2:$D$797,MATCH(TF_Database!L67,Customers!$C$2:$C$797,0),1)</f>
        <v>31287</v>
      </c>
      <c r="O67" s="29">
        <f t="shared" si="2"/>
        <v>6</v>
      </c>
      <c r="P67" s="29">
        <f t="shared" si="3"/>
        <v>13</v>
      </c>
      <c r="Q67" s="14" t="str">
        <f t="shared" si="4"/>
        <v xml:space="preserve">Grant </v>
      </c>
      <c r="R67" s="14" t="str">
        <f t="shared" si="5"/>
        <v>Carroll</v>
      </c>
    </row>
    <row r="68" spans="2:18" x14ac:dyDescent="0.45">
      <c r="B68" s="14" t="str">
        <f t="shared" si="0"/>
        <v>411111841115</v>
      </c>
      <c r="C68" s="5">
        <v>41111</v>
      </c>
      <c r="D68" s="2" t="s">
        <v>804</v>
      </c>
      <c r="E68" s="14">
        <f t="shared" si="1"/>
        <v>0</v>
      </c>
      <c r="F68" s="2">
        <v>18</v>
      </c>
      <c r="G68" s="19">
        <v>130.32</v>
      </c>
      <c r="H68" s="20">
        <v>0.04</v>
      </c>
      <c r="I68" s="6"/>
      <c r="J68" s="5">
        <v>41115</v>
      </c>
      <c r="K68" s="25">
        <v>-67.28</v>
      </c>
      <c r="L68" s="2" t="s">
        <v>17</v>
      </c>
      <c r="M68" s="14">
        <f>+VLOOKUP(L68,Customers!$C$3:$D$797,2,FALSE)</f>
        <v>3</v>
      </c>
      <c r="N68" s="14">
        <f>+INDEX(Customers!$B$2:$D$797,MATCH(TF_Database!L68,Customers!$C$2:$C$797,0),1)</f>
        <v>31287</v>
      </c>
      <c r="O68" s="29">
        <f t="shared" si="2"/>
        <v>6</v>
      </c>
      <c r="P68" s="29">
        <f t="shared" si="3"/>
        <v>13</v>
      </c>
      <c r="Q68" s="14" t="str">
        <f t="shared" si="4"/>
        <v xml:space="preserve">Grant </v>
      </c>
      <c r="R68" s="14" t="str">
        <f t="shared" si="5"/>
        <v>Carroll</v>
      </c>
    </row>
    <row r="69" spans="2:18" x14ac:dyDescent="0.45">
      <c r="B69" s="14" t="str">
        <f t="shared" si="0"/>
        <v>410721141075</v>
      </c>
      <c r="C69" s="5">
        <v>41072</v>
      </c>
      <c r="D69" s="2" t="s">
        <v>811</v>
      </c>
      <c r="E69" s="14">
        <f t="shared" si="1"/>
        <v>0</v>
      </c>
      <c r="F69" s="2">
        <v>11</v>
      </c>
      <c r="G69" s="19">
        <v>312.36</v>
      </c>
      <c r="H69" s="20">
        <v>7.0000000000000007E-2</v>
      </c>
      <c r="I69" s="6"/>
      <c r="J69" s="5">
        <v>41075</v>
      </c>
      <c r="K69" s="25">
        <v>-19.329999999999998</v>
      </c>
      <c r="L69" s="2" t="s">
        <v>35</v>
      </c>
      <c r="M69" s="14">
        <f>+VLOOKUP(L69,Customers!$C$3:$D$797,2,FALSE)</f>
        <v>4</v>
      </c>
      <c r="N69" s="14">
        <f>+INDEX(Customers!$B$2:$D$797,MATCH(TF_Database!L69,Customers!$C$2:$C$797,0),1)</f>
        <v>31005</v>
      </c>
      <c r="O69" s="29">
        <f t="shared" si="2"/>
        <v>7</v>
      </c>
      <c r="P69" s="29">
        <f t="shared" si="3"/>
        <v>11</v>
      </c>
      <c r="Q69" s="14" t="str">
        <f t="shared" si="4"/>
        <v xml:space="preserve">Adrian </v>
      </c>
      <c r="R69" s="14" t="str">
        <f t="shared" si="5"/>
        <v>Hane</v>
      </c>
    </row>
    <row r="70" spans="2:18" x14ac:dyDescent="0.45">
      <c r="B70" s="14" t="str">
        <f t="shared" si="0"/>
        <v>398284139833</v>
      </c>
      <c r="C70" s="5">
        <v>39828</v>
      </c>
      <c r="D70" s="2" t="s">
        <v>804</v>
      </c>
      <c r="E70" s="14">
        <f t="shared" si="1"/>
        <v>0</v>
      </c>
      <c r="F70" s="2">
        <v>41</v>
      </c>
      <c r="G70" s="19">
        <v>217</v>
      </c>
      <c r="H70" s="20">
        <v>0.01</v>
      </c>
      <c r="I70" s="6"/>
      <c r="J70" s="5">
        <v>39833</v>
      </c>
      <c r="K70" s="25">
        <v>-61.21</v>
      </c>
      <c r="L70" s="2" t="s">
        <v>33</v>
      </c>
      <c r="M70" s="14">
        <f>+VLOOKUP(L70,Customers!$C$3:$D$797,2,FALSE)</f>
        <v>4</v>
      </c>
      <c r="N70" s="14">
        <f>+INDEX(Customers!$B$2:$D$797,MATCH(TF_Database!L70,Customers!$C$2:$C$797,0),1)</f>
        <v>18190</v>
      </c>
      <c r="O70" s="29">
        <f t="shared" si="2"/>
        <v>5</v>
      </c>
      <c r="P70" s="29">
        <f t="shared" si="3"/>
        <v>12</v>
      </c>
      <c r="Q70" s="14" t="str">
        <f t="shared" si="4"/>
        <v xml:space="preserve">Skye </v>
      </c>
      <c r="R70" s="14" t="str">
        <f t="shared" si="5"/>
        <v>Norling</v>
      </c>
    </row>
    <row r="71" spans="2:18" x14ac:dyDescent="0.45">
      <c r="B71" s="14" t="str">
        <f t="shared" ref="B71:B134" si="6">+CONCATENATE(C71,F71,J71)</f>
        <v>398284739833</v>
      </c>
      <c r="C71" s="5">
        <v>39828</v>
      </c>
      <c r="D71" s="2" t="s">
        <v>804</v>
      </c>
      <c r="E71" s="14">
        <f t="shared" ref="E71:E134" si="7">+IF(D71="High",1,0)</f>
        <v>0</v>
      </c>
      <c r="F71" s="2">
        <v>47</v>
      </c>
      <c r="G71" s="19">
        <v>296.13</v>
      </c>
      <c r="H71" s="20">
        <v>0.04</v>
      </c>
      <c r="I71" s="6"/>
      <c r="J71" s="5">
        <v>39833</v>
      </c>
      <c r="K71" s="25">
        <v>119.09</v>
      </c>
      <c r="L71" s="2" t="s">
        <v>33</v>
      </c>
      <c r="M71" s="14">
        <f>+VLOOKUP(L71,Customers!$C$3:$D$797,2,FALSE)</f>
        <v>4</v>
      </c>
      <c r="N71" s="14">
        <f>+INDEX(Customers!$B$2:$D$797,MATCH(TF_Database!L71,Customers!$C$2:$C$797,0),1)</f>
        <v>18190</v>
      </c>
      <c r="O71" s="29">
        <f t="shared" ref="O71:O134" si="8">+SEARCH(" ",L71)</f>
        <v>5</v>
      </c>
      <c r="P71" s="29">
        <f t="shared" ref="P71:P134" si="9">+LEN(L71)</f>
        <v>12</v>
      </c>
      <c r="Q71" s="14" t="str">
        <f t="shared" ref="Q71:Q134" si="10">+LEFT(L71,O71)</f>
        <v xml:space="preserve">Skye </v>
      </c>
      <c r="R71" s="14" t="str">
        <f t="shared" ref="R71:R134" si="11">+RIGHT(L71,P71-O71)</f>
        <v>Norling</v>
      </c>
    </row>
    <row r="72" spans="2:18" x14ac:dyDescent="0.45">
      <c r="B72" s="14" t="str">
        <f t="shared" si="6"/>
        <v>403334040337</v>
      </c>
      <c r="C72" s="5">
        <v>40333</v>
      </c>
      <c r="D72" s="2" t="s">
        <v>804</v>
      </c>
      <c r="E72" s="14">
        <f t="shared" si="7"/>
        <v>0</v>
      </c>
      <c r="F72" s="2">
        <v>40</v>
      </c>
      <c r="G72" s="19">
        <v>436.17</v>
      </c>
      <c r="H72" s="20">
        <v>0.08</v>
      </c>
      <c r="I72" s="6"/>
      <c r="J72" s="5">
        <v>40337</v>
      </c>
      <c r="K72" s="25">
        <v>-141.27000000000001</v>
      </c>
      <c r="L72" s="2" t="s">
        <v>36</v>
      </c>
      <c r="M72" s="14">
        <f>+VLOOKUP(L72,Customers!$C$3:$D$797,2,FALSE)</f>
        <v>3</v>
      </c>
      <c r="N72" s="14">
        <f>+INDEX(Customers!$B$2:$D$797,MATCH(TF_Database!L72,Customers!$C$2:$C$797,0),1)</f>
        <v>31949</v>
      </c>
      <c r="O72" s="29">
        <f t="shared" si="8"/>
        <v>7</v>
      </c>
      <c r="P72" s="29">
        <f t="shared" si="9"/>
        <v>15</v>
      </c>
      <c r="Q72" s="14" t="str">
        <f t="shared" si="10"/>
        <v xml:space="preserve">Andrew </v>
      </c>
      <c r="R72" s="14" t="str">
        <f t="shared" si="11"/>
        <v>Gjertsen</v>
      </c>
    </row>
    <row r="73" spans="2:18" x14ac:dyDescent="0.45">
      <c r="B73" s="14" t="str">
        <f t="shared" si="6"/>
        <v>402271840228</v>
      </c>
      <c r="C73" s="5">
        <v>40227</v>
      </c>
      <c r="D73" s="2" t="s">
        <v>808</v>
      </c>
      <c r="E73" s="14">
        <f t="shared" si="7"/>
        <v>0</v>
      </c>
      <c r="F73" s="2">
        <v>18</v>
      </c>
      <c r="G73" s="19">
        <v>136.29</v>
      </c>
      <c r="H73" s="20">
        <v>0.05</v>
      </c>
      <c r="I73" s="6"/>
      <c r="J73" s="5">
        <v>40228</v>
      </c>
      <c r="K73" s="25">
        <v>-77.28</v>
      </c>
      <c r="L73" s="2" t="s">
        <v>37</v>
      </c>
      <c r="M73" s="14">
        <f>+VLOOKUP(L73,Customers!$C$3:$D$797,2,FALSE)</f>
        <v>1</v>
      </c>
      <c r="N73" s="14">
        <f>+INDEX(Customers!$B$2:$D$797,MATCH(TF_Database!L73,Customers!$C$2:$C$797,0),1)</f>
        <v>1950</v>
      </c>
      <c r="O73" s="29">
        <f t="shared" si="8"/>
        <v>6</v>
      </c>
      <c r="P73" s="29">
        <f t="shared" si="9"/>
        <v>12</v>
      </c>
      <c r="Q73" s="14" t="str">
        <f t="shared" si="10"/>
        <v xml:space="preserve">Ralph </v>
      </c>
      <c r="R73" s="14" t="str">
        <f t="shared" si="11"/>
        <v>Knight</v>
      </c>
    </row>
    <row r="74" spans="2:18" x14ac:dyDescent="0.45">
      <c r="B74" s="14" t="str">
        <f t="shared" si="6"/>
        <v>408633240865</v>
      </c>
      <c r="C74" s="5">
        <v>40863</v>
      </c>
      <c r="D74" s="2" t="s">
        <v>808</v>
      </c>
      <c r="E74" s="14">
        <f t="shared" si="7"/>
        <v>0</v>
      </c>
      <c r="F74" s="2">
        <v>32</v>
      </c>
      <c r="G74" s="19">
        <v>1311.25</v>
      </c>
      <c r="H74" s="20">
        <v>0</v>
      </c>
      <c r="I74" s="6"/>
      <c r="J74" s="5">
        <v>40865</v>
      </c>
      <c r="K74" s="25">
        <v>407.44</v>
      </c>
      <c r="L74" s="2" t="s">
        <v>25</v>
      </c>
      <c r="M74" s="14">
        <f>+VLOOKUP(L74,Customers!$C$3:$D$797,2,FALSE)</f>
        <v>2</v>
      </c>
      <c r="N74" s="14">
        <f>+INDEX(Customers!$B$2:$D$797,MATCH(TF_Database!L74,Customers!$C$2:$C$797,0),1)</f>
        <v>5289</v>
      </c>
      <c r="O74" s="29">
        <f t="shared" si="8"/>
        <v>8</v>
      </c>
      <c r="P74" s="29">
        <f t="shared" si="9"/>
        <v>14</v>
      </c>
      <c r="Q74" s="14" t="str">
        <f t="shared" si="10"/>
        <v xml:space="preserve">Dorothy </v>
      </c>
      <c r="R74" s="14" t="str">
        <f t="shared" si="11"/>
        <v>Wardle</v>
      </c>
    </row>
    <row r="75" spans="2:18" x14ac:dyDescent="0.45">
      <c r="B75" s="14" t="str">
        <f t="shared" si="6"/>
        <v>40863540865</v>
      </c>
      <c r="C75" s="5">
        <v>40863</v>
      </c>
      <c r="D75" s="2" t="s">
        <v>808</v>
      </c>
      <c r="E75" s="14">
        <f t="shared" si="7"/>
        <v>0</v>
      </c>
      <c r="F75" s="2">
        <v>5</v>
      </c>
      <c r="G75" s="19">
        <v>544.41</v>
      </c>
      <c r="H75" s="20">
        <v>0.09</v>
      </c>
      <c r="I75" s="6"/>
      <c r="J75" s="5">
        <v>40865</v>
      </c>
      <c r="K75" s="25">
        <v>-338.27</v>
      </c>
      <c r="L75" s="2" t="s">
        <v>25</v>
      </c>
      <c r="M75" s="14">
        <f>+VLOOKUP(L75,Customers!$C$3:$D$797,2,FALSE)</f>
        <v>2</v>
      </c>
      <c r="N75" s="14">
        <f>+INDEX(Customers!$B$2:$D$797,MATCH(TF_Database!L75,Customers!$C$2:$C$797,0),1)</f>
        <v>5289</v>
      </c>
      <c r="O75" s="29">
        <f t="shared" si="8"/>
        <v>8</v>
      </c>
      <c r="P75" s="29">
        <f t="shared" si="9"/>
        <v>14</v>
      </c>
      <c r="Q75" s="14" t="str">
        <f t="shared" si="10"/>
        <v xml:space="preserve">Dorothy </v>
      </c>
      <c r="R75" s="14" t="str">
        <f t="shared" si="11"/>
        <v>Wardle</v>
      </c>
    </row>
    <row r="76" spans="2:18" x14ac:dyDescent="0.45">
      <c r="B76" s="14" t="str">
        <f t="shared" si="6"/>
        <v>408634140865</v>
      </c>
      <c r="C76" s="5">
        <v>40863</v>
      </c>
      <c r="D76" s="2" t="s">
        <v>808</v>
      </c>
      <c r="E76" s="14">
        <f t="shared" si="7"/>
        <v>0</v>
      </c>
      <c r="F76" s="2">
        <v>41</v>
      </c>
      <c r="G76" s="19">
        <v>844.09</v>
      </c>
      <c r="H76" s="20">
        <v>0.04</v>
      </c>
      <c r="I76" s="6"/>
      <c r="J76" s="5">
        <v>40865</v>
      </c>
      <c r="K76" s="25">
        <v>52.56</v>
      </c>
      <c r="L76" s="2" t="s">
        <v>25</v>
      </c>
      <c r="M76" s="14">
        <f>+VLOOKUP(L76,Customers!$C$3:$D$797,2,FALSE)</f>
        <v>2</v>
      </c>
      <c r="N76" s="14">
        <f>+INDEX(Customers!$B$2:$D$797,MATCH(TF_Database!L76,Customers!$C$2:$C$797,0),1)</f>
        <v>5289</v>
      </c>
      <c r="O76" s="29">
        <f t="shared" si="8"/>
        <v>8</v>
      </c>
      <c r="P76" s="29">
        <f t="shared" si="9"/>
        <v>14</v>
      </c>
      <c r="Q76" s="14" t="str">
        <f t="shared" si="10"/>
        <v xml:space="preserve">Dorothy </v>
      </c>
      <c r="R76" s="14" t="str">
        <f t="shared" si="11"/>
        <v>Wardle</v>
      </c>
    </row>
    <row r="77" spans="2:18" x14ac:dyDescent="0.45">
      <c r="B77" s="14" t="str">
        <f t="shared" si="6"/>
        <v>407622240766</v>
      </c>
      <c r="C77" s="5">
        <v>40762</v>
      </c>
      <c r="D77" s="2" t="s">
        <v>804</v>
      </c>
      <c r="E77" s="14">
        <f t="shared" si="7"/>
        <v>0</v>
      </c>
      <c r="F77" s="2">
        <v>22</v>
      </c>
      <c r="G77" s="19">
        <v>6396.2</v>
      </c>
      <c r="H77" s="20">
        <v>0.02</v>
      </c>
      <c r="I77" s="6"/>
      <c r="J77" s="5">
        <v>40766</v>
      </c>
      <c r="K77" s="25">
        <v>1902.24</v>
      </c>
      <c r="L77" s="2" t="s">
        <v>17</v>
      </c>
      <c r="M77" s="14">
        <f>+VLOOKUP(L77,Customers!$C$3:$D$797,2,FALSE)</f>
        <v>3</v>
      </c>
      <c r="N77" s="14">
        <f>+INDEX(Customers!$B$2:$D$797,MATCH(TF_Database!L77,Customers!$C$2:$C$797,0),1)</f>
        <v>31287</v>
      </c>
      <c r="O77" s="29">
        <f t="shared" si="8"/>
        <v>6</v>
      </c>
      <c r="P77" s="29">
        <f t="shared" si="9"/>
        <v>13</v>
      </c>
      <c r="Q77" s="14" t="str">
        <f t="shared" si="10"/>
        <v xml:space="preserve">Grant </v>
      </c>
      <c r="R77" s="14" t="str">
        <f t="shared" si="11"/>
        <v>Carroll</v>
      </c>
    </row>
    <row r="78" spans="2:18" x14ac:dyDescent="0.45">
      <c r="B78" s="14" t="str">
        <f t="shared" si="6"/>
        <v>403375040338</v>
      </c>
      <c r="C78" s="5">
        <v>40337</v>
      </c>
      <c r="D78" s="2" t="s">
        <v>810</v>
      </c>
      <c r="E78" s="14">
        <f t="shared" si="7"/>
        <v>0</v>
      </c>
      <c r="F78" s="2">
        <v>50</v>
      </c>
      <c r="G78" s="19">
        <v>751.77</v>
      </c>
      <c r="H78" s="20">
        <v>0.05</v>
      </c>
      <c r="I78" s="6"/>
      <c r="J78" s="5">
        <v>40338</v>
      </c>
      <c r="K78" s="25">
        <v>353.2</v>
      </c>
      <c r="L78" s="2" t="s">
        <v>34</v>
      </c>
      <c r="M78" s="14">
        <f>+VLOOKUP(L78,Customers!$C$3:$D$797,2,FALSE)</f>
        <v>3</v>
      </c>
      <c r="N78" s="14">
        <f>+INDEX(Customers!$B$2:$D$797,MATCH(TF_Database!L78,Customers!$C$2:$C$797,0),1)</f>
        <v>7978</v>
      </c>
      <c r="O78" s="29">
        <f t="shared" si="8"/>
        <v>6</v>
      </c>
      <c r="P78" s="29">
        <f t="shared" si="9"/>
        <v>13</v>
      </c>
      <c r="Q78" s="14" t="str">
        <f t="shared" si="10"/>
        <v xml:space="preserve">Barry </v>
      </c>
      <c r="R78" s="14" t="str">
        <f t="shared" si="11"/>
        <v>Weirich</v>
      </c>
    </row>
    <row r="79" spans="2:18" x14ac:dyDescent="0.45">
      <c r="B79" s="14" t="str">
        <f t="shared" si="6"/>
        <v>401033740103</v>
      </c>
      <c r="C79" s="5">
        <v>40103</v>
      </c>
      <c r="D79" s="2" t="s">
        <v>810</v>
      </c>
      <c r="E79" s="14">
        <f t="shared" si="7"/>
        <v>0</v>
      </c>
      <c r="F79" s="2">
        <v>37</v>
      </c>
      <c r="G79" s="19">
        <v>1003.06</v>
      </c>
      <c r="H79" s="20">
        <v>0.03</v>
      </c>
      <c r="I79" s="6"/>
      <c r="J79" s="5">
        <v>40103</v>
      </c>
      <c r="K79" s="25">
        <v>271.77999999999997</v>
      </c>
      <c r="L79" s="2" t="s">
        <v>38</v>
      </c>
      <c r="M79" s="14">
        <f>+VLOOKUP(L79,Customers!$C$3:$D$797,2,FALSE)</f>
        <v>2</v>
      </c>
      <c r="N79" s="14">
        <f>+INDEX(Customers!$B$2:$D$797,MATCH(TF_Database!L79,Customers!$C$2:$C$797,0),1)</f>
        <v>23181</v>
      </c>
      <c r="O79" s="29">
        <f t="shared" si="8"/>
        <v>5</v>
      </c>
      <c r="P79" s="29">
        <f t="shared" si="9"/>
        <v>10</v>
      </c>
      <c r="Q79" s="14" t="str">
        <f t="shared" si="10"/>
        <v xml:space="preserve">Beth </v>
      </c>
      <c r="R79" s="14" t="str">
        <f t="shared" si="11"/>
        <v>Paige</v>
      </c>
    </row>
    <row r="80" spans="2:18" x14ac:dyDescent="0.45">
      <c r="B80" s="14" t="str">
        <f t="shared" si="6"/>
        <v>40783440784</v>
      </c>
      <c r="C80" s="5">
        <v>40783</v>
      </c>
      <c r="D80" s="2" t="s">
        <v>806</v>
      </c>
      <c r="E80" s="14">
        <f t="shared" si="7"/>
        <v>1</v>
      </c>
      <c r="F80" s="2">
        <v>4</v>
      </c>
      <c r="G80" s="19">
        <v>1266.72</v>
      </c>
      <c r="H80" s="20">
        <v>0.04</v>
      </c>
      <c r="I80" s="6"/>
      <c r="J80" s="5">
        <v>40784</v>
      </c>
      <c r="K80" s="25">
        <v>-268.36</v>
      </c>
      <c r="L80" s="2" t="s">
        <v>12</v>
      </c>
      <c r="M80" s="14">
        <f>+VLOOKUP(L80,Customers!$C$3:$D$797,2,FALSE)</f>
        <v>2</v>
      </c>
      <c r="N80" s="14">
        <f>+INDEX(Customers!$B$2:$D$797,MATCH(TF_Database!L80,Customers!$C$2:$C$797,0),1)</f>
        <v>12210</v>
      </c>
      <c r="O80" s="29">
        <f t="shared" si="8"/>
        <v>7</v>
      </c>
      <c r="P80" s="29">
        <f t="shared" si="9"/>
        <v>15</v>
      </c>
      <c r="Q80" s="14" t="str">
        <f t="shared" si="10"/>
        <v xml:space="preserve">Sylvia </v>
      </c>
      <c r="R80" s="14" t="str">
        <f t="shared" si="11"/>
        <v>Foulston</v>
      </c>
    </row>
    <row r="81" spans="2:18" x14ac:dyDescent="0.45">
      <c r="B81" s="14" t="str">
        <f t="shared" si="6"/>
        <v>408151940817</v>
      </c>
      <c r="C81" s="5">
        <v>40815</v>
      </c>
      <c r="D81" s="2" t="s">
        <v>811</v>
      </c>
      <c r="E81" s="14">
        <f t="shared" si="7"/>
        <v>0</v>
      </c>
      <c r="F81" s="2">
        <v>19</v>
      </c>
      <c r="G81" s="19">
        <v>368.04</v>
      </c>
      <c r="H81" s="20">
        <v>7.0000000000000007E-2</v>
      </c>
      <c r="I81" s="6"/>
      <c r="J81" s="5">
        <v>40817</v>
      </c>
      <c r="K81" s="25">
        <v>70.39</v>
      </c>
      <c r="L81" s="2" t="s">
        <v>24</v>
      </c>
      <c r="M81" s="14">
        <f>+VLOOKUP(L81,Customers!$C$3:$D$797,2,FALSE)</f>
        <v>2</v>
      </c>
      <c r="N81" s="14">
        <f>+INDEX(Customers!$B$2:$D$797,MATCH(TF_Database!L81,Customers!$C$2:$C$797,0),1)</f>
        <v>21669</v>
      </c>
      <c r="O81" s="29">
        <f t="shared" si="8"/>
        <v>7</v>
      </c>
      <c r="P81" s="29">
        <f t="shared" si="9"/>
        <v>13</v>
      </c>
      <c r="Q81" s="14" t="str">
        <f t="shared" si="10"/>
        <v xml:space="preserve">Nicole </v>
      </c>
      <c r="R81" s="14" t="str">
        <f t="shared" si="11"/>
        <v>Hansen</v>
      </c>
    </row>
    <row r="82" spans="2:18" x14ac:dyDescent="0.45">
      <c r="B82" s="14" t="str">
        <f t="shared" si="6"/>
        <v>408152440816</v>
      </c>
      <c r="C82" s="5">
        <v>40815</v>
      </c>
      <c r="D82" s="2" t="s">
        <v>811</v>
      </c>
      <c r="E82" s="14">
        <f t="shared" si="7"/>
        <v>0</v>
      </c>
      <c r="F82" s="2">
        <v>24</v>
      </c>
      <c r="G82" s="19">
        <v>152.6</v>
      </c>
      <c r="H82" s="20">
        <v>0.1</v>
      </c>
      <c r="I82" s="6"/>
      <c r="J82" s="5">
        <v>40816</v>
      </c>
      <c r="K82" s="25">
        <v>-86.62</v>
      </c>
      <c r="L82" s="2" t="s">
        <v>24</v>
      </c>
      <c r="M82" s="14">
        <f>+VLOOKUP(L82,Customers!$C$3:$D$797,2,FALSE)</f>
        <v>2</v>
      </c>
      <c r="N82" s="14">
        <f>+INDEX(Customers!$B$2:$D$797,MATCH(TF_Database!L82,Customers!$C$2:$C$797,0),1)</f>
        <v>21669</v>
      </c>
      <c r="O82" s="29">
        <f t="shared" si="8"/>
        <v>7</v>
      </c>
      <c r="P82" s="29">
        <f t="shared" si="9"/>
        <v>13</v>
      </c>
      <c r="Q82" s="14" t="str">
        <f t="shared" si="10"/>
        <v xml:space="preserve">Nicole </v>
      </c>
      <c r="R82" s="14" t="str">
        <f t="shared" si="11"/>
        <v>Hansen</v>
      </c>
    </row>
    <row r="83" spans="2:18" x14ac:dyDescent="0.45">
      <c r="B83" s="14" t="str">
        <f t="shared" si="6"/>
        <v>410334041037</v>
      </c>
      <c r="C83" s="5">
        <v>41033</v>
      </c>
      <c r="D83" s="2" t="s">
        <v>804</v>
      </c>
      <c r="E83" s="14">
        <f t="shared" si="7"/>
        <v>0</v>
      </c>
      <c r="F83" s="2">
        <v>40</v>
      </c>
      <c r="G83" s="19">
        <v>3338.98</v>
      </c>
      <c r="H83" s="20">
        <v>0</v>
      </c>
      <c r="I83" s="6"/>
      <c r="J83" s="5">
        <v>41037</v>
      </c>
      <c r="K83" s="25">
        <v>-846.73</v>
      </c>
      <c r="L83" s="2" t="s">
        <v>24</v>
      </c>
      <c r="M83" s="14">
        <f>+VLOOKUP(L83,Customers!$C$3:$D$797,2,FALSE)</f>
        <v>2</v>
      </c>
      <c r="N83" s="14">
        <f>+INDEX(Customers!$B$2:$D$797,MATCH(TF_Database!L83,Customers!$C$2:$C$797,0),1)</f>
        <v>21669</v>
      </c>
      <c r="O83" s="29">
        <f t="shared" si="8"/>
        <v>7</v>
      </c>
      <c r="P83" s="29">
        <f t="shared" si="9"/>
        <v>13</v>
      </c>
      <c r="Q83" s="14" t="str">
        <f t="shared" si="10"/>
        <v xml:space="preserve">Nicole </v>
      </c>
      <c r="R83" s="14" t="str">
        <f t="shared" si="11"/>
        <v>Hansen</v>
      </c>
    </row>
    <row r="84" spans="2:18" x14ac:dyDescent="0.45">
      <c r="B84" s="14" t="str">
        <f t="shared" si="6"/>
        <v>40680540681</v>
      </c>
      <c r="C84" s="5">
        <v>40680</v>
      </c>
      <c r="D84" s="2" t="s">
        <v>806</v>
      </c>
      <c r="E84" s="14">
        <f t="shared" si="7"/>
        <v>1</v>
      </c>
      <c r="F84" s="2">
        <v>5</v>
      </c>
      <c r="G84" s="19">
        <v>24.16</v>
      </c>
      <c r="H84" s="20">
        <v>0.08</v>
      </c>
      <c r="I84" s="6"/>
      <c r="J84" s="5">
        <v>40681</v>
      </c>
      <c r="K84" s="25">
        <v>8.0495000000000001</v>
      </c>
      <c r="L84" s="2" t="s">
        <v>38</v>
      </c>
      <c r="M84" s="14">
        <f>+VLOOKUP(L84,Customers!$C$3:$D$797,2,FALSE)</f>
        <v>2</v>
      </c>
      <c r="N84" s="14">
        <f>+INDEX(Customers!$B$2:$D$797,MATCH(TF_Database!L84,Customers!$C$2:$C$797,0),1)</f>
        <v>23181</v>
      </c>
      <c r="O84" s="29">
        <f t="shared" si="8"/>
        <v>5</v>
      </c>
      <c r="P84" s="29">
        <f t="shared" si="9"/>
        <v>10</v>
      </c>
      <c r="Q84" s="14" t="str">
        <f t="shared" si="10"/>
        <v xml:space="preserve">Beth </v>
      </c>
      <c r="R84" s="14" t="str">
        <f t="shared" si="11"/>
        <v>Paige</v>
      </c>
    </row>
    <row r="85" spans="2:18" x14ac:dyDescent="0.45">
      <c r="B85" s="14" t="str">
        <f t="shared" si="6"/>
        <v>406804140681</v>
      </c>
      <c r="C85" s="5">
        <v>40680</v>
      </c>
      <c r="D85" s="2" t="s">
        <v>806</v>
      </c>
      <c r="E85" s="14">
        <f t="shared" si="7"/>
        <v>1</v>
      </c>
      <c r="F85" s="2">
        <v>41</v>
      </c>
      <c r="G85" s="19">
        <v>270.83999999999997</v>
      </c>
      <c r="H85" s="20">
        <v>0.1</v>
      </c>
      <c r="I85" s="6"/>
      <c r="J85" s="5">
        <v>40681</v>
      </c>
      <c r="K85" s="25">
        <v>-78.02</v>
      </c>
      <c r="L85" s="2" t="s">
        <v>38</v>
      </c>
      <c r="M85" s="14">
        <f>+VLOOKUP(L85,Customers!$C$3:$D$797,2,FALSE)</f>
        <v>2</v>
      </c>
      <c r="N85" s="14">
        <f>+INDEX(Customers!$B$2:$D$797,MATCH(TF_Database!L85,Customers!$C$2:$C$797,0),1)</f>
        <v>23181</v>
      </c>
      <c r="O85" s="29">
        <f t="shared" si="8"/>
        <v>5</v>
      </c>
      <c r="P85" s="29">
        <f t="shared" si="9"/>
        <v>10</v>
      </c>
      <c r="Q85" s="14" t="str">
        <f t="shared" si="10"/>
        <v xml:space="preserve">Beth </v>
      </c>
      <c r="R85" s="14" t="str">
        <f t="shared" si="11"/>
        <v>Paige</v>
      </c>
    </row>
    <row r="86" spans="2:18" x14ac:dyDescent="0.45">
      <c r="B86" s="14" t="str">
        <f t="shared" si="6"/>
        <v>406803540681</v>
      </c>
      <c r="C86" s="5">
        <v>40680</v>
      </c>
      <c r="D86" s="2" t="s">
        <v>806</v>
      </c>
      <c r="E86" s="14">
        <f t="shared" si="7"/>
        <v>1</v>
      </c>
      <c r="F86" s="2">
        <v>35</v>
      </c>
      <c r="G86" s="19">
        <v>3389.93</v>
      </c>
      <c r="H86" s="20">
        <v>0.08</v>
      </c>
      <c r="I86" s="6"/>
      <c r="J86" s="5">
        <v>40681</v>
      </c>
      <c r="K86" s="25">
        <v>737.94</v>
      </c>
      <c r="L86" s="2" t="s">
        <v>38</v>
      </c>
      <c r="M86" s="14">
        <f>+VLOOKUP(L86,Customers!$C$3:$D$797,2,FALSE)</f>
        <v>2</v>
      </c>
      <c r="N86" s="14">
        <f>+INDEX(Customers!$B$2:$D$797,MATCH(TF_Database!L86,Customers!$C$2:$C$797,0),1)</f>
        <v>23181</v>
      </c>
      <c r="O86" s="29">
        <f t="shared" si="8"/>
        <v>5</v>
      </c>
      <c r="P86" s="29">
        <f t="shared" si="9"/>
        <v>10</v>
      </c>
      <c r="Q86" s="14" t="str">
        <f t="shared" si="10"/>
        <v xml:space="preserve">Beth </v>
      </c>
      <c r="R86" s="14" t="str">
        <f t="shared" si="11"/>
        <v>Paige</v>
      </c>
    </row>
    <row r="87" spans="2:18" x14ac:dyDescent="0.45">
      <c r="B87" s="14" t="str">
        <f t="shared" si="6"/>
        <v>406804240681</v>
      </c>
      <c r="C87" s="5">
        <v>40680</v>
      </c>
      <c r="D87" s="2" t="s">
        <v>806</v>
      </c>
      <c r="E87" s="14">
        <f t="shared" si="7"/>
        <v>1</v>
      </c>
      <c r="F87" s="2">
        <v>42</v>
      </c>
      <c r="G87" s="19">
        <v>266.36</v>
      </c>
      <c r="H87" s="20">
        <v>7.0000000000000007E-2</v>
      </c>
      <c r="I87" s="6"/>
      <c r="J87" s="5">
        <v>40681</v>
      </c>
      <c r="K87" s="25">
        <v>-191.28</v>
      </c>
      <c r="L87" s="2" t="s">
        <v>38</v>
      </c>
      <c r="M87" s="14">
        <f>+VLOOKUP(L87,Customers!$C$3:$D$797,2,FALSE)</f>
        <v>2</v>
      </c>
      <c r="N87" s="14">
        <f>+INDEX(Customers!$B$2:$D$797,MATCH(TF_Database!L87,Customers!$C$2:$C$797,0),1)</f>
        <v>23181</v>
      </c>
      <c r="O87" s="29">
        <f t="shared" si="8"/>
        <v>5</v>
      </c>
      <c r="P87" s="29">
        <f t="shared" si="9"/>
        <v>10</v>
      </c>
      <c r="Q87" s="14" t="str">
        <f t="shared" si="10"/>
        <v xml:space="preserve">Beth </v>
      </c>
      <c r="R87" s="14" t="str">
        <f t="shared" si="11"/>
        <v>Paige</v>
      </c>
    </row>
    <row r="88" spans="2:18" x14ac:dyDescent="0.45">
      <c r="B88" s="14" t="str">
        <f t="shared" si="6"/>
        <v>406804640682</v>
      </c>
      <c r="C88" s="5">
        <v>40680</v>
      </c>
      <c r="D88" s="2" t="s">
        <v>806</v>
      </c>
      <c r="E88" s="14">
        <f t="shared" si="7"/>
        <v>1</v>
      </c>
      <c r="F88" s="2">
        <v>46</v>
      </c>
      <c r="G88" s="19">
        <v>89.41</v>
      </c>
      <c r="H88" s="20">
        <v>0.01</v>
      </c>
      <c r="I88" s="6"/>
      <c r="J88" s="5">
        <v>40682</v>
      </c>
      <c r="K88" s="25">
        <v>-21.49</v>
      </c>
      <c r="L88" s="2" t="s">
        <v>38</v>
      </c>
      <c r="M88" s="14">
        <f>+VLOOKUP(L88,Customers!$C$3:$D$797,2,FALSE)</f>
        <v>2</v>
      </c>
      <c r="N88" s="14">
        <f>+INDEX(Customers!$B$2:$D$797,MATCH(TF_Database!L88,Customers!$C$2:$C$797,0),1)</f>
        <v>23181</v>
      </c>
      <c r="O88" s="29">
        <f t="shared" si="8"/>
        <v>5</v>
      </c>
      <c r="P88" s="29">
        <f t="shared" si="9"/>
        <v>10</v>
      </c>
      <c r="Q88" s="14" t="str">
        <f t="shared" si="10"/>
        <v xml:space="preserve">Beth </v>
      </c>
      <c r="R88" s="14" t="str">
        <f t="shared" si="11"/>
        <v>Paige</v>
      </c>
    </row>
    <row r="89" spans="2:18" x14ac:dyDescent="0.45">
      <c r="B89" s="14" t="str">
        <f t="shared" si="6"/>
        <v>401344740135</v>
      </c>
      <c r="C89" s="5">
        <v>40134</v>
      </c>
      <c r="D89" s="2" t="s">
        <v>810</v>
      </c>
      <c r="E89" s="14">
        <f t="shared" si="7"/>
        <v>0</v>
      </c>
      <c r="F89" s="2">
        <v>47</v>
      </c>
      <c r="G89" s="19">
        <v>2799.7</v>
      </c>
      <c r="H89" s="20">
        <v>0.04</v>
      </c>
      <c r="I89" s="6"/>
      <c r="J89" s="5">
        <v>40135</v>
      </c>
      <c r="K89" s="25">
        <v>884.08</v>
      </c>
      <c r="L89" s="2" t="s">
        <v>12</v>
      </c>
      <c r="M89" s="14">
        <f>+VLOOKUP(L89,Customers!$C$3:$D$797,2,FALSE)</f>
        <v>2</v>
      </c>
      <c r="N89" s="14">
        <f>+INDEX(Customers!$B$2:$D$797,MATCH(TF_Database!L89,Customers!$C$2:$C$797,0),1)</f>
        <v>12210</v>
      </c>
      <c r="O89" s="29">
        <f t="shared" si="8"/>
        <v>7</v>
      </c>
      <c r="P89" s="29">
        <f t="shared" si="9"/>
        <v>15</v>
      </c>
      <c r="Q89" s="14" t="str">
        <f t="shared" si="10"/>
        <v xml:space="preserve">Sylvia </v>
      </c>
      <c r="R89" s="14" t="str">
        <f t="shared" si="11"/>
        <v>Foulston</v>
      </c>
    </row>
    <row r="90" spans="2:18" x14ac:dyDescent="0.45">
      <c r="B90" s="14" t="str">
        <f t="shared" si="6"/>
        <v>40826740828</v>
      </c>
      <c r="C90" s="5">
        <v>40826</v>
      </c>
      <c r="D90" s="2" t="s">
        <v>808</v>
      </c>
      <c r="E90" s="14">
        <f t="shared" si="7"/>
        <v>0</v>
      </c>
      <c r="F90" s="2">
        <v>7</v>
      </c>
      <c r="G90" s="19">
        <v>2039.56</v>
      </c>
      <c r="H90" s="20">
        <v>0.04</v>
      </c>
      <c r="I90" s="6"/>
      <c r="J90" s="5">
        <v>40828</v>
      </c>
      <c r="K90" s="25">
        <v>-329.49</v>
      </c>
      <c r="L90" s="2" t="s">
        <v>39</v>
      </c>
      <c r="M90" s="14">
        <f>+VLOOKUP(L90,Customers!$C$3:$D$797,2,FALSE)</f>
        <v>3</v>
      </c>
      <c r="N90" s="14">
        <f>+INDEX(Customers!$B$2:$D$797,MATCH(TF_Database!L90,Customers!$C$2:$C$797,0),1)</f>
        <v>29376</v>
      </c>
      <c r="O90" s="29">
        <f t="shared" si="8"/>
        <v>6</v>
      </c>
      <c r="P90" s="29">
        <f t="shared" si="9"/>
        <v>11</v>
      </c>
      <c r="Q90" s="14" t="str">
        <f t="shared" si="10"/>
        <v xml:space="preserve">Bryan </v>
      </c>
      <c r="R90" s="14" t="str">
        <f t="shared" si="11"/>
        <v>Davis</v>
      </c>
    </row>
    <row r="91" spans="2:18" x14ac:dyDescent="0.45">
      <c r="B91" s="14" t="str">
        <f t="shared" si="6"/>
        <v>411893641190</v>
      </c>
      <c r="C91" s="5">
        <v>41189</v>
      </c>
      <c r="D91" s="2" t="s">
        <v>808</v>
      </c>
      <c r="E91" s="14">
        <f t="shared" si="7"/>
        <v>0</v>
      </c>
      <c r="F91" s="2">
        <v>36</v>
      </c>
      <c r="G91" s="19">
        <v>12175.82</v>
      </c>
      <c r="H91" s="20">
        <v>0.02</v>
      </c>
      <c r="I91" s="6"/>
      <c r="J91" s="5">
        <v>41190</v>
      </c>
      <c r="K91" s="25">
        <v>2825.15</v>
      </c>
      <c r="L91" s="2" t="s">
        <v>32</v>
      </c>
      <c r="M91" s="14">
        <f>+VLOOKUP(L91,Customers!$C$3:$D$797,2,FALSE)</f>
        <v>5</v>
      </c>
      <c r="N91" s="14">
        <f>+INDEX(Customers!$B$2:$D$797,MATCH(TF_Database!L91,Customers!$C$2:$C$797,0),1)</f>
        <v>4570</v>
      </c>
      <c r="O91" s="29">
        <f t="shared" si="8"/>
        <v>4</v>
      </c>
      <c r="P91" s="29">
        <f t="shared" si="9"/>
        <v>8</v>
      </c>
      <c r="Q91" s="14" t="str">
        <f t="shared" si="10"/>
        <v xml:space="preserve">Joy </v>
      </c>
      <c r="R91" s="14" t="str">
        <f t="shared" si="11"/>
        <v>Bell</v>
      </c>
    </row>
    <row r="92" spans="2:18" x14ac:dyDescent="0.45">
      <c r="B92" s="14" t="str">
        <f t="shared" si="6"/>
        <v>41189541190</v>
      </c>
      <c r="C92" s="5">
        <v>41189</v>
      </c>
      <c r="D92" s="2" t="s">
        <v>808</v>
      </c>
      <c r="E92" s="14">
        <f t="shared" si="7"/>
        <v>0</v>
      </c>
      <c r="F92" s="2">
        <v>5</v>
      </c>
      <c r="G92" s="19">
        <v>101.21</v>
      </c>
      <c r="H92" s="20">
        <v>0.1</v>
      </c>
      <c r="I92" s="6"/>
      <c r="J92" s="5">
        <v>41190</v>
      </c>
      <c r="K92" s="25">
        <v>2.13</v>
      </c>
      <c r="L92" s="2" t="s">
        <v>32</v>
      </c>
      <c r="M92" s="14">
        <f>+VLOOKUP(L92,Customers!$C$3:$D$797,2,FALSE)</f>
        <v>5</v>
      </c>
      <c r="N92" s="14">
        <f>+INDEX(Customers!$B$2:$D$797,MATCH(TF_Database!L92,Customers!$C$2:$C$797,0),1)</f>
        <v>4570</v>
      </c>
      <c r="O92" s="29">
        <f t="shared" si="8"/>
        <v>4</v>
      </c>
      <c r="P92" s="29">
        <f t="shared" si="9"/>
        <v>8</v>
      </c>
      <c r="Q92" s="14" t="str">
        <f t="shared" si="10"/>
        <v xml:space="preserve">Joy </v>
      </c>
      <c r="R92" s="14" t="str">
        <f t="shared" si="11"/>
        <v>Bell</v>
      </c>
    </row>
    <row r="93" spans="2:18" x14ac:dyDescent="0.45">
      <c r="B93" s="14" t="str">
        <f t="shared" si="6"/>
        <v>411893241189</v>
      </c>
      <c r="C93" s="5">
        <v>41189</v>
      </c>
      <c r="D93" s="2" t="s">
        <v>808</v>
      </c>
      <c r="E93" s="14">
        <f t="shared" si="7"/>
        <v>0</v>
      </c>
      <c r="F93" s="2">
        <v>32</v>
      </c>
      <c r="G93" s="19">
        <v>1585.64</v>
      </c>
      <c r="H93" s="20">
        <v>0.02</v>
      </c>
      <c r="I93" s="6"/>
      <c r="J93" s="5">
        <v>41189</v>
      </c>
      <c r="K93" s="25">
        <v>707.15</v>
      </c>
      <c r="L93" s="2" t="s">
        <v>32</v>
      </c>
      <c r="M93" s="14">
        <f>+VLOOKUP(L93,Customers!$C$3:$D$797,2,FALSE)</f>
        <v>5</v>
      </c>
      <c r="N93" s="14">
        <f>+INDEX(Customers!$B$2:$D$797,MATCH(TF_Database!L93,Customers!$C$2:$C$797,0),1)</f>
        <v>4570</v>
      </c>
      <c r="O93" s="29">
        <f t="shared" si="8"/>
        <v>4</v>
      </c>
      <c r="P93" s="29">
        <f t="shared" si="9"/>
        <v>8</v>
      </c>
      <c r="Q93" s="14" t="str">
        <f t="shared" si="10"/>
        <v xml:space="preserve">Joy </v>
      </c>
      <c r="R93" s="14" t="str">
        <f t="shared" si="11"/>
        <v>Bell</v>
      </c>
    </row>
    <row r="94" spans="2:18" x14ac:dyDescent="0.45">
      <c r="B94" s="14" t="str">
        <f t="shared" si="6"/>
        <v>407684440771</v>
      </c>
      <c r="C94" s="5">
        <v>40768</v>
      </c>
      <c r="D94" s="2" t="s">
        <v>810</v>
      </c>
      <c r="E94" s="14">
        <f t="shared" si="7"/>
        <v>0</v>
      </c>
      <c r="F94" s="2">
        <v>44</v>
      </c>
      <c r="G94" s="19">
        <v>176.26</v>
      </c>
      <c r="H94" s="20">
        <v>7.0000000000000007E-2</v>
      </c>
      <c r="I94" s="6"/>
      <c r="J94" s="5">
        <v>40771</v>
      </c>
      <c r="K94" s="25">
        <v>75.13</v>
      </c>
      <c r="L94" s="2" t="s">
        <v>18</v>
      </c>
      <c r="M94" s="14">
        <f>+VLOOKUP(L94,Customers!$C$3:$D$797,2,FALSE)</f>
        <v>2</v>
      </c>
      <c r="N94" s="14">
        <f>+INDEX(Customers!$B$2:$D$797,MATCH(TF_Database!L94,Customers!$C$2:$C$797,0),1)</f>
        <v>13968</v>
      </c>
      <c r="O94" s="29">
        <f t="shared" si="8"/>
        <v>5</v>
      </c>
      <c r="P94" s="29">
        <f t="shared" si="9"/>
        <v>11</v>
      </c>
      <c r="Q94" s="14" t="str">
        <f t="shared" si="10"/>
        <v xml:space="preserve">Alan </v>
      </c>
      <c r="R94" s="14" t="str">
        <f t="shared" si="11"/>
        <v>Barnes</v>
      </c>
    </row>
    <row r="95" spans="2:18" x14ac:dyDescent="0.45">
      <c r="B95" s="14" t="str">
        <f t="shared" si="6"/>
        <v>407713240772</v>
      </c>
      <c r="C95" s="5">
        <v>40771</v>
      </c>
      <c r="D95" s="2" t="s">
        <v>806</v>
      </c>
      <c r="E95" s="14">
        <f t="shared" si="7"/>
        <v>1</v>
      </c>
      <c r="F95" s="2">
        <v>32</v>
      </c>
      <c r="G95" s="19">
        <v>4655.07</v>
      </c>
      <c r="H95" s="20">
        <v>0</v>
      </c>
      <c r="I95" s="6"/>
      <c r="J95" s="5">
        <v>40772</v>
      </c>
      <c r="K95" s="25">
        <v>-270.63</v>
      </c>
      <c r="L95" s="2" t="s">
        <v>17</v>
      </c>
      <c r="M95" s="14">
        <f>+VLOOKUP(L95,Customers!$C$3:$D$797,2,FALSE)</f>
        <v>3</v>
      </c>
      <c r="N95" s="14">
        <f>+INDEX(Customers!$B$2:$D$797,MATCH(TF_Database!L95,Customers!$C$2:$C$797,0),1)</f>
        <v>31287</v>
      </c>
      <c r="O95" s="29">
        <f t="shared" si="8"/>
        <v>6</v>
      </c>
      <c r="P95" s="29">
        <f t="shared" si="9"/>
        <v>13</v>
      </c>
      <c r="Q95" s="14" t="str">
        <f t="shared" si="10"/>
        <v xml:space="preserve">Grant </v>
      </c>
      <c r="R95" s="14" t="str">
        <f t="shared" si="11"/>
        <v>Carroll</v>
      </c>
    </row>
    <row r="96" spans="2:18" x14ac:dyDescent="0.45">
      <c r="B96" s="14" t="str">
        <f t="shared" si="6"/>
        <v>407714440772</v>
      </c>
      <c r="C96" s="5">
        <v>40771</v>
      </c>
      <c r="D96" s="2" t="s">
        <v>806</v>
      </c>
      <c r="E96" s="14">
        <f t="shared" si="7"/>
        <v>1</v>
      </c>
      <c r="F96" s="2">
        <v>44</v>
      </c>
      <c r="G96" s="19">
        <v>10087.6</v>
      </c>
      <c r="H96" s="20">
        <v>0.01</v>
      </c>
      <c r="I96" s="6"/>
      <c r="J96" s="5">
        <v>40772</v>
      </c>
      <c r="K96" s="25">
        <v>3387.35</v>
      </c>
      <c r="L96" s="2" t="s">
        <v>17</v>
      </c>
      <c r="M96" s="14">
        <f>+VLOOKUP(L96,Customers!$C$3:$D$797,2,FALSE)</f>
        <v>3</v>
      </c>
      <c r="N96" s="14">
        <f>+INDEX(Customers!$B$2:$D$797,MATCH(TF_Database!L96,Customers!$C$2:$C$797,0),1)</f>
        <v>31287</v>
      </c>
      <c r="O96" s="29">
        <f t="shared" si="8"/>
        <v>6</v>
      </c>
      <c r="P96" s="29">
        <f t="shared" si="9"/>
        <v>13</v>
      </c>
      <c r="Q96" s="14" t="str">
        <f t="shared" si="10"/>
        <v xml:space="preserve">Grant </v>
      </c>
      <c r="R96" s="14" t="str">
        <f t="shared" si="11"/>
        <v>Carroll</v>
      </c>
    </row>
    <row r="97" spans="2:18" x14ac:dyDescent="0.45">
      <c r="B97" s="14" t="str">
        <f t="shared" si="6"/>
        <v>407713440772</v>
      </c>
      <c r="C97" s="5">
        <v>40771</v>
      </c>
      <c r="D97" s="2" t="s">
        <v>806</v>
      </c>
      <c r="E97" s="14">
        <f t="shared" si="7"/>
        <v>1</v>
      </c>
      <c r="F97" s="2">
        <v>34</v>
      </c>
      <c r="G97" s="19">
        <v>1608.08</v>
      </c>
      <c r="H97" s="20">
        <v>0.09</v>
      </c>
      <c r="I97" s="6"/>
      <c r="J97" s="5">
        <v>40772</v>
      </c>
      <c r="K97" s="25">
        <v>-82.16</v>
      </c>
      <c r="L97" s="2" t="s">
        <v>17</v>
      </c>
      <c r="M97" s="14">
        <f>+VLOOKUP(L97,Customers!$C$3:$D$797,2,FALSE)</f>
        <v>3</v>
      </c>
      <c r="N97" s="14">
        <f>+INDEX(Customers!$B$2:$D$797,MATCH(TF_Database!L97,Customers!$C$2:$C$797,0),1)</f>
        <v>31287</v>
      </c>
      <c r="O97" s="29">
        <f t="shared" si="8"/>
        <v>6</v>
      </c>
      <c r="P97" s="29">
        <f t="shared" si="9"/>
        <v>13</v>
      </c>
      <c r="Q97" s="14" t="str">
        <f t="shared" si="10"/>
        <v xml:space="preserve">Grant </v>
      </c>
      <c r="R97" s="14" t="str">
        <f t="shared" si="11"/>
        <v>Carroll</v>
      </c>
    </row>
    <row r="98" spans="2:18" x14ac:dyDescent="0.45">
      <c r="B98" s="14" t="str">
        <f t="shared" si="6"/>
        <v>39876139876</v>
      </c>
      <c r="C98" s="5">
        <v>39876</v>
      </c>
      <c r="D98" s="2" t="s">
        <v>804</v>
      </c>
      <c r="E98" s="14">
        <f t="shared" si="7"/>
        <v>0</v>
      </c>
      <c r="F98" s="2">
        <v>1</v>
      </c>
      <c r="G98" s="19">
        <v>12.18</v>
      </c>
      <c r="H98" s="20">
        <v>0.06</v>
      </c>
      <c r="I98" s="6"/>
      <c r="J98" s="5">
        <v>39876</v>
      </c>
      <c r="K98" s="25">
        <v>-3.88</v>
      </c>
      <c r="L98" s="2" t="s">
        <v>40</v>
      </c>
      <c r="M98" s="14">
        <f>+VLOOKUP(L98,Customers!$C$3:$D$797,2,FALSE)</f>
        <v>3</v>
      </c>
      <c r="N98" s="14">
        <f>+INDEX(Customers!$B$2:$D$797,MATCH(TF_Database!L98,Customers!$C$2:$C$797,0),1)</f>
        <v>6996</v>
      </c>
      <c r="O98" s="29">
        <f t="shared" si="8"/>
        <v>8</v>
      </c>
      <c r="P98" s="29">
        <f t="shared" si="9"/>
        <v>17</v>
      </c>
      <c r="Q98" s="14" t="str">
        <f t="shared" si="10"/>
        <v xml:space="preserve">Delfina </v>
      </c>
      <c r="R98" s="14" t="str">
        <f t="shared" si="11"/>
        <v>Latchford</v>
      </c>
    </row>
    <row r="99" spans="2:18" x14ac:dyDescent="0.45">
      <c r="B99" s="14" t="str">
        <f t="shared" si="6"/>
        <v>400435040045</v>
      </c>
      <c r="C99" s="5">
        <v>40043</v>
      </c>
      <c r="D99" s="2" t="s">
        <v>811</v>
      </c>
      <c r="E99" s="14">
        <f t="shared" si="7"/>
        <v>0</v>
      </c>
      <c r="F99" s="2">
        <v>50</v>
      </c>
      <c r="G99" s="19">
        <v>820.52</v>
      </c>
      <c r="H99" s="20">
        <v>0.01</v>
      </c>
      <c r="I99" s="6"/>
      <c r="J99" s="5">
        <v>40045</v>
      </c>
      <c r="K99" s="25">
        <v>-191.22200000000001</v>
      </c>
      <c r="L99" s="2" t="s">
        <v>27</v>
      </c>
      <c r="M99" s="14">
        <f>+VLOOKUP(L99,Customers!$C$3:$D$797,2,FALSE)</f>
        <v>1</v>
      </c>
      <c r="N99" s="14">
        <f>+INDEX(Customers!$B$2:$D$797,MATCH(TF_Database!L99,Customers!$C$2:$C$797,0),1)</f>
        <v>18535</v>
      </c>
      <c r="O99" s="29">
        <f t="shared" si="8"/>
        <v>4</v>
      </c>
      <c r="P99" s="29">
        <f t="shared" si="9"/>
        <v>9</v>
      </c>
      <c r="Q99" s="14" t="str">
        <f t="shared" si="10"/>
        <v xml:space="preserve">Don </v>
      </c>
      <c r="R99" s="14" t="str">
        <f t="shared" si="11"/>
        <v>Jones</v>
      </c>
    </row>
    <row r="100" spans="2:18" x14ac:dyDescent="0.45">
      <c r="B100" s="14" t="str">
        <f t="shared" si="6"/>
        <v>404982940499</v>
      </c>
      <c r="C100" s="5">
        <v>40498</v>
      </c>
      <c r="D100" s="2" t="s">
        <v>808</v>
      </c>
      <c r="E100" s="14">
        <f t="shared" si="7"/>
        <v>0</v>
      </c>
      <c r="F100" s="2">
        <v>29</v>
      </c>
      <c r="G100" s="19">
        <v>6250.9360000000006</v>
      </c>
      <c r="H100" s="20">
        <v>0.01</v>
      </c>
      <c r="I100" s="6"/>
      <c r="J100" s="5">
        <v>40499</v>
      </c>
      <c r="K100" s="25">
        <v>31.21</v>
      </c>
      <c r="L100" s="2" t="s">
        <v>41</v>
      </c>
      <c r="M100" s="14">
        <f>+VLOOKUP(L100,Customers!$C$3:$D$797,2,FALSE)</f>
        <v>2</v>
      </c>
      <c r="N100" s="14">
        <f>+INDEX(Customers!$B$2:$D$797,MATCH(TF_Database!L100,Customers!$C$2:$C$797,0),1)</f>
        <v>13365</v>
      </c>
      <c r="O100" s="29">
        <f t="shared" si="8"/>
        <v>5</v>
      </c>
      <c r="P100" s="29">
        <f t="shared" si="9"/>
        <v>13</v>
      </c>
      <c r="Q100" s="14" t="str">
        <f t="shared" si="10"/>
        <v xml:space="preserve">Doug </v>
      </c>
      <c r="R100" s="14" t="str">
        <f t="shared" si="11"/>
        <v>Bickford</v>
      </c>
    </row>
    <row r="101" spans="2:18" x14ac:dyDescent="0.45">
      <c r="B101" s="14" t="str">
        <f t="shared" si="6"/>
        <v>406902540692</v>
      </c>
      <c r="C101" s="5">
        <v>40690</v>
      </c>
      <c r="D101" s="2" t="s">
        <v>804</v>
      </c>
      <c r="E101" s="14">
        <f t="shared" si="7"/>
        <v>0</v>
      </c>
      <c r="F101" s="2">
        <v>25</v>
      </c>
      <c r="G101" s="19">
        <v>854.88</v>
      </c>
      <c r="H101" s="20">
        <v>0.09</v>
      </c>
      <c r="I101" s="6"/>
      <c r="J101" s="5">
        <v>40692</v>
      </c>
      <c r="K101" s="25">
        <v>-44.14</v>
      </c>
      <c r="L101" s="2" t="s">
        <v>41</v>
      </c>
      <c r="M101" s="14">
        <f>+VLOOKUP(L101,Customers!$C$3:$D$797,2,FALSE)</f>
        <v>2</v>
      </c>
      <c r="N101" s="14">
        <f>+INDEX(Customers!$B$2:$D$797,MATCH(TF_Database!L101,Customers!$C$2:$C$797,0),1)</f>
        <v>13365</v>
      </c>
      <c r="O101" s="29">
        <f t="shared" si="8"/>
        <v>5</v>
      </c>
      <c r="P101" s="29">
        <f t="shared" si="9"/>
        <v>13</v>
      </c>
      <c r="Q101" s="14" t="str">
        <f t="shared" si="10"/>
        <v xml:space="preserve">Doug </v>
      </c>
      <c r="R101" s="14" t="str">
        <f t="shared" si="11"/>
        <v>Bickford</v>
      </c>
    </row>
    <row r="102" spans="2:18" x14ac:dyDescent="0.45">
      <c r="B102" s="14" t="str">
        <f t="shared" si="6"/>
        <v>406904640697</v>
      </c>
      <c r="C102" s="5">
        <v>40690</v>
      </c>
      <c r="D102" s="2" t="s">
        <v>804</v>
      </c>
      <c r="E102" s="14">
        <f t="shared" si="7"/>
        <v>0</v>
      </c>
      <c r="F102" s="2">
        <v>46</v>
      </c>
      <c r="G102" s="19">
        <v>80.27</v>
      </c>
      <c r="H102" s="20">
        <v>0.09</v>
      </c>
      <c r="I102" s="6"/>
      <c r="J102" s="5">
        <v>40697</v>
      </c>
      <c r="K102" s="25">
        <v>-0.79</v>
      </c>
      <c r="L102" s="2" t="s">
        <v>41</v>
      </c>
      <c r="M102" s="14">
        <f>+VLOOKUP(L102,Customers!$C$3:$D$797,2,FALSE)</f>
        <v>2</v>
      </c>
      <c r="N102" s="14">
        <f>+INDEX(Customers!$B$2:$D$797,MATCH(TF_Database!L102,Customers!$C$2:$C$797,0),1)</f>
        <v>13365</v>
      </c>
      <c r="O102" s="29">
        <f t="shared" si="8"/>
        <v>5</v>
      </c>
      <c r="P102" s="29">
        <f t="shared" si="9"/>
        <v>13</v>
      </c>
      <c r="Q102" s="14" t="str">
        <f t="shared" si="10"/>
        <v xml:space="preserve">Doug </v>
      </c>
      <c r="R102" s="14" t="str">
        <f t="shared" si="11"/>
        <v>Bickford</v>
      </c>
    </row>
    <row r="103" spans="2:18" x14ac:dyDescent="0.45">
      <c r="B103" s="14" t="str">
        <f t="shared" si="6"/>
        <v>404131540414</v>
      </c>
      <c r="C103" s="5">
        <v>40413</v>
      </c>
      <c r="D103" s="2" t="s">
        <v>808</v>
      </c>
      <c r="E103" s="14">
        <f t="shared" si="7"/>
        <v>0</v>
      </c>
      <c r="F103" s="2">
        <v>15</v>
      </c>
      <c r="G103" s="19">
        <v>308.54000000000002</v>
      </c>
      <c r="H103" s="20">
        <v>0</v>
      </c>
      <c r="I103" s="6"/>
      <c r="J103" s="5">
        <v>40414</v>
      </c>
      <c r="K103" s="25">
        <v>76.42</v>
      </c>
      <c r="L103" s="2" t="s">
        <v>42</v>
      </c>
      <c r="M103" s="14">
        <f>+VLOOKUP(L103,Customers!$C$3:$D$797,2,FALSE)</f>
        <v>1</v>
      </c>
      <c r="N103" s="14">
        <f>+INDEX(Customers!$B$2:$D$797,MATCH(TF_Database!L103,Customers!$C$2:$C$797,0),1)</f>
        <v>23006</v>
      </c>
      <c r="O103" s="29">
        <f t="shared" si="8"/>
        <v>6</v>
      </c>
      <c r="P103" s="29">
        <f t="shared" si="9"/>
        <v>12</v>
      </c>
      <c r="Q103" s="14" t="str">
        <f t="shared" si="10"/>
        <v xml:space="preserve">Jamie </v>
      </c>
      <c r="R103" s="14" t="str">
        <f t="shared" si="11"/>
        <v>Kunitz</v>
      </c>
    </row>
    <row r="104" spans="2:18" x14ac:dyDescent="0.45">
      <c r="B104" s="14" t="str">
        <f t="shared" si="6"/>
        <v>407742040776</v>
      </c>
      <c r="C104" s="5">
        <v>40774</v>
      </c>
      <c r="D104" s="2" t="s">
        <v>808</v>
      </c>
      <c r="E104" s="14">
        <f t="shared" si="7"/>
        <v>0</v>
      </c>
      <c r="F104" s="2">
        <v>20</v>
      </c>
      <c r="G104" s="19">
        <v>400.57</v>
      </c>
      <c r="H104" s="20">
        <v>0.05</v>
      </c>
      <c r="I104" s="6"/>
      <c r="J104" s="5">
        <v>40776</v>
      </c>
      <c r="K104" s="25">
        <v>93.36</v>
      </c>
      <c r="L104" s="2" t="s">
        <v>43</v>
      </c>
      <c r="M104" s="14">
        <f>+VLOOKUP(L104,Customers!$C$3:$D$797,2,FALSE)</f>
        <v>1</v>
      </c>
      <c r="N104" s="14">
        <f>+INDEX(Customers!$B$2:$D$797,MATCH(TF_Database!L104,Customers!$C$2:$C$797,0),1)</f>
        <v>21212</v>
      </c>
      <c r="O104" s="29">
        <f t="shared" si="8"/>
        <v>8</v>
      </c>
      <c r="P104" s="29">
        <f t="shared" si="9"/>
        <v>15</v>
      </c>
      <c r="Q104" s="14" t="str">
        <f t="shared" si="10"/>
        <v xml:space="preserve">Anthony </v>
      </c>
      <c r="R104" s="14" t="str">
        <f t="shared" si="11"/>
        <v>Johnson</v>
      </c>
    </row>
    <row r="105" spans="2:18" x14ac:dyDescent="0.45">
      <c r="B105" s="14" t="str">
        <f t="shared" si="6"/>
        <v>409111440913</v>
      </c>
      <c r="C105" s="5">
        <v>40911</v>
      </c>
      <c r="D105" s="2" t="s">
        <v>810</v>
      </c>
      <c r="E105" s="14">
        <f t="shared" si="7"/>
        <v>0</v>
      </c>
      <c r="F105" s="2">
        <v>14</v>
      </c>
      <c r="G105" s="19">
        <v>1170.0250000000001</v>
      </c>
      <c r="H105" s="20">
        <v>0.04</v>
      </c>
      <c r="I105" s="6"/>
      <c r="J105" s="5">
        <v>40913</v>
      </c>
      <c r="K105" s="25">
        <v>4.2210000000000107</v>
      </c>
      <c r="L105" s="2" t="s">
        <v>37</v>
      </c>
      <c r="M105" s="14">
        <f>+VLOOKUP(L105,Customers!$C$3:$D$797,2,FALSE)</f>
        <v>1</v>
      </c>
      <c r="N105" s="14">
        <f>+INDEX(Customers!$B$2:$D$797,MATCH(TF_Database!L105,Customers!$C$2:$C$797,0),1)</f>
        <v>1950</v>
      </c>
      <c r="O105" s="29">
        <f t="shared" si="8"/>
        <v>6</v>
      </c>
      <c r="P105" s="29">
        <f t="shared" si="9"/>
        <v>12</v>
      </c>
      <c r="Q105" s="14" t="str">
        <f t="shared" si="10"/>
        <v xml:space="preserve">Ralph </v>
      </c>
      <c r="R105" s="14" t="str">
        <f t="shared" si="11"/>
        <v>Knight</v>
      </c>
    </row>
    <row r="106" spans="2:18" x14ac:dyDescent="0.45">
      <c r="B106" s="14" t="str">
        <f t="shared" si="6"/>
        <v>412424841243</v>
      </c>
      <c r="C106" s="5">
        <v>41242</v>
      </c>
      <c r="D106" s="2" t="s">
        <v>806</v>
      </c>
      <c r="E106" s="14">
        <f t="shared" si="7"/>
        <v>1</v>
      </c>
      <c r="F106" s="2">
        <v>48</v>
      </c>
      <c r="G106" s="19">
        <v>5188.8599999999997</v>
      </c>
      <c r="H106" s="20">
        <v>0.1</v>
      </c>
      <c r="I106" s="6"/>
      <c r="J106" s="5">
        <v>41243</v>
      </c>
      <c r="K106" s="25">
        <v>395.12</v>
      </c>
      <c r="L106" s="2" t="s">
        <v>11</v>
      </c>
      <c r="M106" s="14">
        <f>+VLOOKUP(L106,Customers!$C$3:$D$797,2,FALSE)</f>
        <v>5</v>
      </c>
      <c r="N106" s="14">
        <f>+INDEX(Customers!$B$2:$D$797,MATCH(TF_Database!L106,Customers!$C$2:$C$797,0),1)</f>
        <v>696</v>
      </c>
      <c r="O106" s="29">
        <f t="shared" si="8"/>
        <v>6</v>
      </c>
      <c r="P106" s="29">
        <f t="shared" si="9"/>
        <v>16</v>
      </c>
      <c r="Q106" s="14" t="str">
        <f t="shared" si="10"/>
        <v xml:space="preserve">Allen </v>
      </c>
      <c r="R106" s="14" t="str">
        <f t="shared" si="11"/>
        <v>Rosenblatt</v>
      </c>
    </row>
    <row r="107" spans="2:18" x14ac:dyDescent="0.45">
      <c r="B107" s="14" t="str">
        <f t="shared" si="6"/>
        <v>40985840986</v>
      </c>
      <c r="C107" s="5">
        <v>40985</v>
      </c>
      <c r="D107" s="2" t="s">
        <v>810</v>
      </c>
      <c r="E107" s="14">
        <f t="shared" si="7"/>
        <v>0</v>
      </c>
      <c r="F107" s="2">
        <v>8</v>
      </c>
      <c r="G107" s="19">
        <v>339.81</v>
      </c>
      <c r="H107" s="20">
        <v>0.05</v>
      </c>
      <c r="I107" s="6"/>
      <c r="J107" s="5">
        <v>40986</v>
      </c>
      <c r="K107" s="25">
        <v>79.585499999999996</v>
      </c>
      <c r="L107" s="2" t="s">
        <v>34</v>
      </c>
      <c r="M107" s="14">
        <f>+VLOOKUP(L107,Customers!$C$3:$D$797,2,FALSE)</f>
        <v>3</v>
      </c>
      <c r="N107" s="14">
        <f>+INDEX(Customers!$B$2:$D$797,MATCH(TF_Database!L107,Customers!$C$2:$C$797,0),1)</f>
        <v>7978</v>
      </c>
      <c r="O107" s="29">
        <f t="shared" si="8"/>
        <v>6</v>
      </c>
      <c r="P107" s="29">
        <f t="shared" si="9"/>
        <v>13</v>
      </c>
      <c r="Q107" s="14" t="str">
        <f t="shared" si="10"/>
        <v xml:space="preserve">Barry </v>
      </c>
      <c r="R107" s="14" t="str">
        <f t="shared" si="11"/>
        <v>Weirich</v>
      </c>
    </row>
    <row r="108" spans="2:18" x14ac:dyDescent="0.45">
      <c r="B108" s="14" t="str">
        <f t="shared" si="6"/>
        <v>402801540287</v>
      </c>
      <c r="C108" s="5">
        <v>40280</v>
      </c>
      <c r="D108" s="2" t="s">
        <v>804</v>
      </c>
      <c r="E108" s="14">
        <f t="shared" si="7"/>
        <v>0</v>
      </c>
      <c r="F108" s="2">
        <v>15</v>
      </c>
      <c r="G108" s="19">
        <v>1519.9</v>
      </c>
      <c r="H108" s="20">
        <v>0.09</v>
      </c>
      <c r="I108" s="6"/>
      <c r="J108" s="5">
        <v>40287</v>
      </c>
      <c r="K108" s="25">
        <v>399.37</v>
      </c>
      <c r="L108" s="2" t="s">
        <v>41</v>
      </c>
      <c r="M108" s="14">
        <f>+VLOOKUP(L108,Customers!$C$3:$D$797,2,FALSE)</f>
        <v>2</v>
      </c>
      <c r="N108" s="14">
        <f>+INDEX(Customers!$B$2:$D$797,MATCH(TF_Database!L108,Customers!$C$2:$C$797,0),1)</f>
        <v>13365</v>
      </c>
      <c r="O108" s="29">
        <f t="shared" si="8"/>
        <v>5</v>
      </c>
      <c r="P108" s="29">
        <f t="shared" si="9"/>
        <v>13</v>
      </c>
      <c r="Q108" s="14" t="str">
        <f t="shared" si="10"/>
        <v xml:space="preserve">Doug </v>
      </c>
      <c r="R108" s="14" t="str">
        <f t="shared" si="11"/>
        <v>Bickford</v>
      </c>
    </row>
    <row r="109" spans="2:18" x14ac:dyDescent="0.45">
      <c r="B109" s="14" t="str">
        <f t="shared" si="6"/>
        <v>404143040416</v>
      </c>
      <c r="C109" s="5">
        <v>40414</v>
      </c>
      <c r="D109" s="2" t="s">
        <v>806</v>
      </c>
      <c r="E109" s="14">
        <f t="shared" si="7"/>
        <v>1</v>
      </c>
      <c r="F109" s="2">
        <v>30</v>
      </c>
      <c r="G109" s="19">
        <v>102.24</v>
      </c>
      <c r="H109" s="20">
        <v>0.09</v>
      </c>
      <c r="I109" s="6"/>
      <c r="J109" s="5">
        <v>40416</v>
      </c>
      <c r="K109" s="25">
        <v>37.79</v>
      </c>
      <c r="L109" s="2" t="s">
        <v>5</v>
      </c>
      <c r="M109" s="14">
        <f>+VLOOKUP(L109,Customers!$C$3:$D$797,2,FALSE)</f>
        <v>2</v>
      </c>
      <c r="N109" s="14">
        <f>+INDEX(Customers!$B$2:$D$797,MATCH(TF_Database!L109,Customers!$C$2:$C$797,0),1)</f>
        <v>8990</v>
      </c>
      <c r="O109" s="29">
        <f t="shared" si="8"/>
        <v>5</v>
      </c>
      <c r="P109" s="29">
        <f t="shared" si="9"/>
        <v>12</v>
      </c>
      <c r="Q109" s="14" t="str">
        <f t="shared" si="10"/>
        <v xml:space="preserve">Carl </v>
      </c>
      <c r="R109" s="14" t="str">
        <f t="shared" si="11"/>
        <v>Jackson</v>
      </c>
    </row>
    <row r="110" spans="2:18" x14ac:dyDescent="0.45">
      <c r="B110" s="14" t="str">
        <f t="shared" si="6"/>
        <v>40728640729</v>
      </c>
      <c r="C110" s="5">
        <v>40728</v>
      </c>
      <c r="D110" s="2" t="s">
        <v>806</v>
      </c>
      <c r="E110" s="14">
        <f t="shared" si="7"/>
        <v>1</v>
      </c>
      <c r="F110" s="2">
        <v>6</v>
      </c>
      <c r="G110" s="19">
        <v>965.69</v>
      </c>
      <c r="H110" s="20">
        <v>0</v>
      </c>
      <c r="I110" s="6"/>
      <c r="J110" s="5">
        <v>40729</v>
      </c>
      <c r="K110" s="25">
        <v>-144.19800000000001</v>
      </c>
      <c r="L110" s="2" t="s">
        <v>44</v>
      </c>
      <c r="M110" s="14">
        <f>+VLOOKUP(L110,Customers!$C$3:$D$797,2,FALSE)</f>
        <v>4</v>
      </c>
      <c r="N110" s="14">
        <f>+INDEX(Customers!$B$2:$D$797,MATCH(TF_Database!L110,Customers!$C$2:$C$797,0),1)</f>
        <v>20687</v>
      </c>
      <c r="O110" s="29">
        <f t="shared" si="8"/>
        <v>8</v>
      </c>
      <c r="P110" s="29">
        <f t="shared" si="9"/>
        <v>14</v>
      </c>
      <c r="Q110" s="14" t="str">
        <f t="shared" si="10"/>
        <v xml:space="preserve">Brendan </v>
      </c>
      <c r="R110" s="14" t="str">
        <f t="shared" si="11"/>
        <v>Dodson</v>
      </c>
    </row>
    <row r="111" spans="2:18" x14ac:dyDescent="0.45">
      <c r="B111" s="14" t="str">
        <f t="shared" si="6"/>
        <v>404922540494</v>
      </c>
      <c r="C111" s="5">
        <v>40492</v>
      </c>
      <c r="D111" s="2" t="s">
        <v>811</v>
      </c>
      <c r="E111" s="14">
        <f t="shared" si="7"/>
        <v>0</v>
      </c>
      <c r="F111" s="2">
        <v>25</v>
      </c>
      <c r="G111" s="19">
        <v>397.84</v>
      </c>
      <c r="H111" s="20">
        <v>0</v>
      </c>
      <c r="I111" s="6"/>
      <c r="J111" s="5">
        <v>40494</v>
      </c>
      <c r="K111" s="25">
        <v>-14.7545</v>
      </c>
      <c r="L111" s="2" t="s">
        <v>22</v>
      </c>
      <c r="M111" s="14">
        <f>+VLOOKUP(L111,Customers!$C$3:$D$797,2,FALSE)</f>
        <v>4</v>
      </c>
      <c r="N111" s="14">
        <f>+INDEX(Customers!$B$2:$D$797,MATCH(TF_Database!L111,Customers!$C$2:$C$797,0),1)</f>
        <v>714</v>
      </c>
      <c r="O111" s="29">
        <f t="shared" si="8"/>
        <v>7</v>
      </c>
      <c r="P111" s="29">
        <f t="shared" si="9"/>
        <v>12</v>
      </c>
      <c r="Q111" s="14" t="str">
        <f t="shared" si="10"/>
        <v xml:space="preserve">Edward </v>
      </c>
      <c r="R111" s="14" t="str">
        <f t="shared" si="11"/>
        <v>Hooks</v>
      </c>
    </row>
    <row r="112" spans="2:18" x14ac:dyDescent="0.45">
      <c r="B112" s="14" t="str">
        <f t="shared" si="6"/>
        <v>40353440354</v>
      </c>
      <c r="C112" s="5">
        <v>40353</v>
      </c>
      <c r="D112" s="2" t="s">
        <v>811</v>
      </c>
      <c r="E112" s="14">
        <f t="shared" si="7"/>
        <v>0</v>
      </c>
      <c r="F112" s="2">
        <v>4</v>
      </c>
      <c r="G112" s="19">
        <v>73.069999999999993</v>
      </c>
      <c r="H112" s="20">
        <v>0.08</v>
      </c>
      <c r="I112" s="6"/>
      <c r="J112" s="5">
        <v>40354</v>
      </c>
      <c r="K112" s="25">
        <v>-41.01</v>
      </c>
      <c r="L112" s="2" t="s">
        <v>42</v>
      </c>
      <c r="M112" s="14">
        <f>+VLOOKUP(L112,Customers!$C$3:$D$797,2,FALSE)</f>
        <v>1</v>
      </c>
      <c r="N112" s="14">
        <f>+INDEX(Customers!$B$2:$D$797,MATCH(TF_Database!L112,Customers!$C$2:$C$797,0),1)</f>
        <v>23006</v>
      </c>
      <c r="O112" s="29">
        <f t="shared" si="8"/>
        <v>6</v>
      </c>
      <c r="P112" s="29">
        <f t="shared" si="9"/>
        <v>12</v>
      </c>
      <c r="Q112" s="14" t="str">
        <f t="shared" si="10"/>
        <v xml:space="preserve">Jamie </v>
      </c>
      <c r="R112" s="14" t="str">
        <f t="shared" si="11"/>
        <v>Kunitz</v>
      </c>
    </row>
    <row r="113" spans="2:18" x14ac:dyDescent="0.45">
      <c r="B113" s="14" t="str">
        <f t="shared" si="6"/>
        <v>403532640354</v>
      </c>
      <c r="C113" s="5">
        <v>40353</v>
      </c>
      <c r="D113" s="2" t="s">
        <v>811</v>
      </c>
      <c r="E113" s="14">
        <f t="shared" si="7"/>
        <v>0</v>
      </c>
      <c r="F113" s="2">
        <v>26</v>
      </c>
      <c r="G113" s="19">
        <v>4679.1000000000004</v>
      </c>
      <c r="H113" s="20">
        <v>0.05</v>
      </c>
      <c r="I113" s="6"/>
      <c r="J113" s="5">
        <v>40354</v>
      </c>
      <c r="K113" s="25">
        <v>111.52</v>
      </c>
      <c r="L113" s="2" t="s">
        <v>42</v>
      </c>
      <c r="M113" s="14">
        <f>+VLOOKUP(L113,Customers!$C$3:$D$797,2,FALSE)</f>
        <v>1</v>
      </c>
      <c r="N113" s="14">
        <f>+INDEX(Customers!$B$2:$D$797,MATCH(TF_Database!L113,Customers!$C$2:$C$797,0),1)</f>
        <v>23006</v>
      </c>
      <c r="O113" s="29">
        <f t="shared" si="8"/>
        <v>6</v>
      </c>
      <c r="P113" s="29">
        <f t="shared" si="9"/>
        <v>12</v>
      </c>
      <c r="Q113" s="14" t="str">
        <f t="shared" si="10"/>
        <v xml:space="preserve">Jamie </v>
      </c>
      <c r="R113" s="14" t="str">
        <f t="shared" si="11"/>
        <v>Kunitz</v>
      </c>
    </row>
    <row r="114" spans="2:18" x14ac:dyDescent="0.45">
      <c r="B114" s="14" t="str">
        <f t="shared" si="6"/>
        <v>411714641171</v>
      </c>
      <c r="C114" s="5">
        <v>41171</v>
      </c>
      <c r="D114" s="2" t="s">
        <v>810</v>
      </c>
      <c r="E114" s="14">
        <f t="shared" si="7"/>
        <v>0</v>
      </c>
      <c r="F114" s="2">
        <v>46</v>
      </c>
      <c r="G114" s="19">
        <v>8009.5924999999988</v>
      </c>
      <c r="H114" s="20">
        <v>0.02</v>
      </c>
      <c r="I114" s="6"/>
      <c r="J114" s="5">
        <v>41171</v>
      </c>
      <c r="K114" s="25">
        <v>2332.395</v>
      </c>
      <c r="L114" s="2" t="s">
        <v>30</v>
      </c>
      <c r="M114" s="14">
        <f>+VLOOKUP(L114,Customers!$C$3:$D$797,2,FALSE)</f>
        <v>1</v>
      </c>
      <c r="N114" s="14">
        <f>+INDEX(Customers!$B$2:$D$797,MATCH(TF_Database!L114,Customers!$C$2:$C$797,0),1)</f>
        <v>23763</v>
      </c>
      <c r="O114" s="29">
        <f t="shared" si="8"/>
        <v>9</v>
      </c>
      <c r="P114" s="29">
        <f t="shared" si="9"/>
        <v>17</v>
      </c>
      <c r="Q114" s="14" t="str">
        <f t="shared" si="10"/>
        <v xml:space="preserve">Michelle </v>
      </c>
      <c r="R114" s="14" t="str">
        <f t="shared" si="11"/>
        <v>Lonsdale</v>
      </c>
    </row>
    <row r="115" spans="2:18" x14ac:dyDescent="0.45">
      <c r="B115" s="14" t="str">
        <f t="shared" si="6"/>
        <v>411712341173</v>
      </c>
      <c r="C115" s="5">
        <v>41171</v>
      </c>
      <c r="D115" s="2" t="s">
        <v>810</v>
      </c>
      <c r="E115" s="14">
        <f t="shared" si="7"/>
        <v>0</v>
      </c>
      <c r="F115" s="2">
        <v>23</v>
      </c>
      <c r="G115" s="19">
        <v>4689.66</v>
      </c>
      <c r="H115" s="20">
        <v>0.01</v>
      </c>
      <c r="I115" s="6"/>
      <c r="J115" s="5">
        <v>41173</v>
      </c>
      <c r="K115" s="25">
        <v>2176.19</v>
      </c>
      <c r="L115" s="2" t="s">
        <v>30</v>
      </c>
      <c r="M115" s="14">
        <f>+VLOOKUP(L115,Customers!$C$3:$D$797,2,FALSE)</f>
        <v>1</v>
      </c>
      <c r="N115" s="14">
        <f>+INDEX(Customers!$B$2:$D$797,MATCH(TF_Database!L115,Customers!$C$2:$C$797,0),1)</f>
        <v>23763</v>
      </c>
      <c r="O115" s="29">
        <f t="shared" si="8"/>
        <v>9</v>
      </c>
      <c r="P115" s="29">
        <f t="shared" si="9"/>
        <v>17</v>
      </c>
      <c r="Q115" s="14" t="str">
        <f t="shared" si="10"/>
        <v xml:space="preserve">Michelle </v>
      </c>
      <c r="R115" s="14" t="str">
        <f t="shared" si="11"/>
        <v>Lonsdale</v>
      </c>
    </row>
    <row r="116" spans="2:18" x14ac:dyDescent="0.45">
      <c r="B116" s="14" t="str">
        <f t="shared" si="6"/>
        <v>409012540905</v>
      </c>
      <c r="C116" s="5">
        <v>40901</v>
      </c>
      <c r="D116" s="2" t="s">
        <v>804</v>
      </c>
      <c r="E116" s="14">
        <f t="shared" si="7"/>
        <v>0</v>
      </c>
      <c r="F116" s="2">
        <v>25</v>
      </c>
      <c r="G116" s="19">
        <v>3019.41</v>
      </c>
      <c r="H116" s="20">
        <v>0.04</v>
      </c>
      <c r="I116" s="6"/>
      <c r="J116" s="5">
        <v>40905</v>
      </c>
      <c r="K116" s="25">
        <v>1269.05</v>
      </c>
      <c r="L116" s="2" t="s">
        <v>44</v>
      </c>
      <c r="M116" s="14">
        <f>+VLOOKUP(L116,Customers!$C$3:$D$797,2,FALSE)</f>
        <v>4</v>
      </c>
      <c r="N116" s="14">
        <f>+INDEX(Customers!$B$2:$D$797,MATCH(TF_Database!L116,Customers!$C$2:$C$797,0),1)</f>
        <v>20687</v>
      </c>
      <c r="O116" s="29">
        <f t="shared" si="8"/>
        <v>8</v>
      </c>
      <c r="P116" s="29">
        <f t="shared" si="9"/>
        <v>14</v>
      </c>
      <c r="Q116" s="14" t="str">
        <f t="shared" si="10"/>
        <v xml:space="preserve">Brendan </v>
      </c>
      <c r="R116" s="14" t="str">
        <f t="shared" si="11"/>
        <v>Dodson</v>
      </c>
    </row>
    <row r="117" spans="2:18" x14ac:dyDescent="0.45">
      <c r="B117" s="14" t="str">
        <f t="shared" si="6"/>
        <v>40991540992</v>
      </c>
      <c r="C117" s="5">
        <v>40991</v>
      </c>
      <c r="D117" s="2" t="s">
        <v>810</v>
      </c>
      <c r="E117" s="14">
        <f t="shared" si="7"/>
        <v>0</v>
      </c>
      <c r="F117" s="2">
        <v>5</v>
      </c>
      <c r="G117" s="19">
        <v>36.86</v>
      </c>
      <c r="H117" s="20">
        <v>7.0000000000000007E-2</v>
      </c>
      <c r="I117" s="6"/>
      <c r="J117" s="5">
        <v>40992</v>
      </c>
      <c r="K117" s="25">
        <v>-32.820999999999998</v>
      </c>
      <c r="L117" s="2" t="s">
        <v>45</v>
      </c>
      <c r="M117" s="14">
        <f>+VLOOKUP(L117,Customers!$C$3:$D$797,2,FALSE)</f>
        <v>5</v>
      </c>
      <c r="N117" s="14">
        <f>+INDEX(Customers!$B$2:$D$797,MATCH(TF_Database!L117,Customers!$C$2:$C$797,0),1)</f>
        <v>3035</v>
      </c>
      <c r="O117" s="29">
        <f t="shared" si="8"/>
        <v>7</v>
      </c>
      <c r="P117" s="29">
        <f t="shared" si="9"/>
        <v>13</v>
      </c>
      <c r="Q117" s="14" t="str">
        <f t="shared" si="10"/>
        <v xml:space="preserve">Hunter </v>
      </c>
      <c r="R117" s="14" t="str">
        <f t="shared" si="11"/>
        <v>Glantz</v>
      </c>
    </row>
    <row r="118" spans="2:18" x14ac:dyDescent="0.45">
      <c r="B118" s="14" t="str">
        <f t="shared" si="6"/>
        <v>408311240833</v>
      </c>
      <c r="C118" s="5">
        <v>40831</v>
      </c>
      <c r="D118" s="2" t="s">
        <v>811</v>
      </c>
      <c r="E118" s="14">
        <f t="shared" si="7"/>
        <v>0</v>
      </c>
      <c r="F118" s="2">
        <v>12</v>
      </c>
      <c r="G118" s="19">
        <v>22079.47</v>
      </c>
      <c r="H118" s="20">
        <v>0.06</v>
      </c>
      <c r="I118" s="6"/>
      <c r="J118" s="5">
        <v>40833</v>
      </c>
      <c r="K118" s="25">
        <v>5322.14</v>
      </c>
      <c r="L118" s="2" t="s">
        <v>12</v>
      </c>
      <c r="M118" s="14">
        <f>+VLOOKUP(L118,Customers!$C$3:$D$797,2,FALSE)</f>
        <v>2</v>
      </c>
      <c r="N118" s="14">
        <f>+INDEX(Customers!$B$2:$D$797,MATCH(TF_Database!L118,Customers!$C$2:$C$797,0),1)</f>
        <v>12210</v>
      </c>
      <c r="O118" s="29">
        <f t="shared" si="8"/>
        <v>7</v>
      </c>
      <c r="P118" s="29">
        <f t="shared" si="9"/>
        <v>15</v>
      </c>
      <c r="Q118" s="14" t="str">
        <f t="shared" si="10"/>
        <v xml:space="preserve">Sylvia </v>
      </c>
      <c r="R118" s="14" t="str">
        <f t="shared" si="11"/>
        <v>Foulston</v>
      </c>
    </row>
    <row r="119" spans="2:18" x14ac:dyDescent="0.45">
      <c r="B119" s="14" t="str">
        <f t="shared" si="6"/>
        <v>403972440398</v>
      </c>
      <c r="C119" s="5">
        <v>40397</v>
      </c>
      <c r="D119" s="2" t="s">
        <v>811</v>
      </c>
      <c r="E119" s="14">
        <f t="shared" si="7"/>
        <v>0</v>
      </c>
      <c r="F119" s="2">
        <v>24</v>
      </c>
      <c r="G119" s="19">
        <v>5407.31</v>
      </c>
      <c r="H119" s="20">
        <v>0.04</v>
      </c>
      <c r="I119" s="6"/>
      <c r="J119" s="5">
        <v>40398</v>
      </c>
      <c r="K119" s="25">
        <v>1068.48</v>
      </c>
      <c r="L119" s="2" t="s">
        <v>21</v>
      </c>
      <c r="M119" s="14">
        <f>+VLOOKUP(L119,Customers!$C$3:$D$797,2,FALSE)</f>
        <v>3</v>
      </c>
      <c r="N119" s="14">
        <f>+INDEX(Customers!$B$2:$D$797,MATCH(TF_Database!L119,Customers!$C$2:$C$797,0),1)</f>
        <v>29892</v>
      </c>
      <c r="O119" s="29">
        <f t="shared" si="8"/>
        <v>7</v>
      </c>
      <c r="P119" s="29">
        <f t="shared" si="9"/>
        <v>14</v>
      </c>
      <c r="Q119" s="14" t="str">
        <f t="shared" si="10"/>
        <v xml:space="preserve">Eugene </v>
      </c>
      <c r="R119" s="14" t="str">
        <f t="shared" si="11"/>
        <v>Barchas</v>
      </c>
    </row>
    <row r="120" spans="2:18" x14ac:dyDescent="0.45">
      <c r="B120" s="14" t="str">
        <f t="shared" si="6"/>
        <v>398753439882</v>
      </c>
      <c r="C120" s="5">
        <v>39875</v>
      </c>
      <c r="D120" s="2" t="s">
        <v>804</v>
      </c>
      <c r="E120" s="14">
        <f t="shared" si="7"/>
        <v>0</v>
      </c>
      <c r="F120" s="2">
        <v>34</v>
      </c>
      <c r="G120" s="19">
        <v>74.3</v>
      </c>
      <c r="H120" s="20">
        <v>0.08</v>
      </c>
      <c r="I120" s="6"/>
      <c r="J120" s="5">
        <v>39882</v>
      </c>
      <c r="K120" s="25">
        <v>-129.01</v>
      </c>
      <c r="L120" s="2" t="s">
        <v>13</v>
      </c>
      <c r="M120" s="14">
        <f>+VLOOKUP(L120,Customers!$C$3:$D$797,2,FALSE)</f>
        <v>5</v>
      </c>
      <c r="N120" s="14">
        <f>+INDEX(Customers!$B$2:$D$797,MATCH(TF_Database!L120,Customers!$C$2:$C$797,0),1)</f>
        <v>8526</v>
      </c>
      <c r="O120" s="29">
        <f t="shared" si="8"/>
        <v>4</v>
      </c>
      <c r="P120" s="29">
        <f t="shared" si="9"/>
        <v>11</v>
      </c>
      <c r="Q120" s="14" t="str">
        <f t="shared" si="10"/>
        <v xml:space="preserve">Jim </v>
      </c>
      <c r="R120" s="14" t="str">
        <f t="shared" si="11"/>
        <v>Radford</v>
      </c>
    </row>
    <row r="121" spans="2:18" x14ac:dyDescent="0.45">
      <c r="B121" s="14" t="str">
        <f t="shared" si="6"/>
        <v>402184440218</v>
      </c>
      <c r="C121" s="5">
        <v>40218</v>
      </c>
      <c r="D121" s="2" t="s">
        <v>804</v>
      </c>
      <c r="E121" s="14">
        <f t="shared" si="7"/>
        <v>0</v>
      </c>
      <c r="F121" s="2">
        <v>44</v>
      </c>
      <c r="G121" s="19">
        <v>21506.77</v>
      </c>
      <c r="H121" s="20">
        <v>0.06</v>
      </c>
      <c r="I121" s="6"/>
      <c r="J121" s="5">
        <v>40218</v>
      </c>
      <c r="K121" s="25">
        <v>1260.51</v>
      </c>
      <c r="L121" s="2" t="s">
        <v>4</v>
      </c>
      <c r="M121" s="14">
        <f>+VLOOKUP(L121,Customers!$C$3:$D$797,2,FALSE)</f>
        <v>3</v>
      </c>
      <c r="N121" s="14">
        <f>+INDEX(Customers!$B$2:$D$797,MATCH(TF_Database!L121,Customers!$C$2:$C$797,0),1)</f>
        <v>4355</v>
      </c>
      <c r="O121" s="29">
        <f t="shared" si="8"/>
        <v>7</v>
      </c>
      <c r="P121" s="29">
        <f t="shared" si="9"/>
        <v>14</v>
      </c>
      <c r="Q121" s="14" t="str">
        <f t="shared" si="10"/>
        <v xml:space="preserve">Carlos </v>
      </c>
      <c r="R121" s="14" t="str">
        <f t="shared" si="11"/>
        <v>Soltero</v>
      </c>
    </row>
    <row r="122" spans="2:18" x14ac:dyDescent="0.45">
      <c r="B122" s="14" t="str">
        <f t="shared" si="6"/>
        <v>402182840220</v>
      </c>
      <c r="C122" s="5">
        <v>40218</v>
      </c>
      <c r="D122" s="2" t="s">
        <v>804</v>
      </c>
      <c r="E122" s="14">
        <f t="shared" si="7"/>
        <v>0</v>
      </c>
      <c r="F122" s="2">
        <v>28</v>
      </c>
      <c r="G122" s="19">
        <v>669.02</v>
      </c>
      <c r="H122" s="20">
        <v>0.02</v>
      </c>
      <c r="I122" s="6"/>
      <c r="J122" s="5">
        <v>40220</v>
      </c>
      <c r="K122" s="25">
        <v>-1274.02</v>
      </c>
      <c r="L122" s="2" t="s">
        <v>4</v>
      </c>
      <c r="M122" s="14">
        <f>+VLOOKUP(L122,Customers!$C$3:$D$797,2,FALSE)</f>
        <v>3</v>
      </c>
      <c r="N122" s="14">
        <f>+INDEX(Customers!$B$2:$D$797,MATCH(TF_Database!L122,Customers!$C$2:$C$797,0),1)</f>
        <v>4355</v>
      </c>
      <c r="O122" s="29">
        <f t="shared" si="8"/>
        <v>7</v>
      </c>
      <c r="P122" s="29">
        <f t="shared" si="9"/>
        <v>14</v>
      </c>
      <c r="Q122" s="14" t="str">
        <f t="shared" si="10"/>
        <v xml:space="preserve">Carlos </v>
      </c>
      <c r="R122" s="14" t="str">
        <f t="shared" si="11"/>
        <v>Soltero</v>
      </c>
    </row>
    <row r="123" spans="2:18" x14ac:dyDescent="0.45">
      <c r="B123" s="14" t="str">
        <f t="shared" si="6"/>
        <v>398304039830</v>
      </c>
      <c r="C123" s="5">
        <v>39830</v>
      </c>
      <c r="D123" s="2" t="s">
        <v>811</v>
      </c>
      <c r="E123" s="14">
        <f t="shared" si="7"/>
        <v>0</v>
      </c>
      <c r="F123" s="2">
        <v>40</v>
      </c>
      <c r="G123" s="19">
        <v>1143.49</v>
      </c>
      <c r="H123" s="20">
        <v>0.08</v>
      </c>
      <c r="I123" s="6"/>
      <c r="J123" s="5">
        <v>39830</v>
      </c>
      <c r="K123" s="25">
        <v>-193.44</v>
      </c>
      <c r="L123" s="2" t="s">
        <v>4</v>
      </c>
      <c r="M123" s="14">
        <f>+VLOOKUP(L123,Customers!$C$3:$D$797,2,FALSE)</f>
        <v>3</v>
      </c>
      <c r="N123" s="14">
        <f>+INDEX(Customers!$B$2:$D$797,MATCH(TF_Database!L123,Customers!$C$2:$C$797,0),1)</f>
        <v>4355</v>
      </c>
      <c r="O123" s="29">
        <f t="shared" si="8"/>
        <v>7</v>
      </c>
      <c r="P123" s="29">
        <f t="shared" si="9"/>
        <v>14</v>
      </c>
      <c r="Q123" s="14" t="str">
        <f t="shared" si="10"/>
        <v xml:space="preserve">Carlos </v>
      </c>
      <c r="R123" s="14" t="str">
        <f t="shared" si="11"/>
        <v>Soltero</v>
      </c>
    </row>
    <row r="124" spans="2:18" x14ac:dyDescent="0.45">
      <c r="B124" s="14" t="str">
        <f t="shared" si="6"/>
        <v>398304639832</v>
      </c>
      <c r="C124" s="5">
        <v>39830</v>
      </c>
      <c r="D124" s="2" t="s">
        <v>811</v>
      </c>
      <c r="E124" s="14">
        <f t="shared" si="7"/>
        <v>0</v>
      </c>
      <c r="F124" s="2">
        <v>46</v>
      </c>
      <c r="G124" s="19">
        <v>78.08</v>
      </c>
      <c r="H124" s="20">
        <v>0.01</v>
      </c>
      <c r="I124" s="6"/>
      <c r="J124" s="5">
        <v>39832</v>
      </c>
      <c r="K124" s="25">
        <v>-43.1</v>
      </c>
      <c r="L124" s="2" t="s">
        <v>4</v>
      </c>
      <c r="M124" s="14">
        <f>+VLOOKUP(L124,Customers!$C$3:$D$797,2,FALSE)</f>
        <v>3</v>
      </c>
      <c r="N124" s="14">
        <f>+INDEX(Customers!$B$2:$D$797,MATCH(TF_Database!L124,Customers!$C$2:$C$797,0),1)</f>
        <v>4355</v>
      </c>
      <c r="O124" s="29">
        <f t="shared" si="8"/>
        <v>7</v>
      </c>
      <c r="P124" s="29">
        <f t="shared" si="9"/>
        <v>14</v>
      </c>
      <c r="Q124" s="14" t="str">
        <f t="shared" si="10"/>
        <v xml:space="preserve">Carlos </v>
      </c>
      <c r="R124" s="14" t="str">
        <f t="shared" si="11"/>
        <v>Soltero</v>
      </c>
    </row>
    <row r="125" spans="2:18" x14ac:dyDescent="0.45">
      <c r="B125" s="14" t="str">
        <f t="shared" si="6"/>
        <v>404201940421</v>
      </c>
      <c r="C125" s="5">
        <v>40420</v>
      </c>
      <c r="D125" s="2" t="s">
        <v>811</v>
      </c>
      <c r="E125" s="14">
        <f t="shared" si="7"/>
        <v>0</v>
      </c>
      <c r="F125" s="2">
        <v>19</v>
      </c>
      <c r="G125" s="19">
        <v>5297.47</v>
      </c>
      <c r="H125" s="20">
        <v>0.02</v>
      </c>
      <c r="I125" s="6"/>
      <c r="J125" s="5">
        <v>40421</v>
      </c>
      <c r="K125" s="25">
        <v>-158.93</v>
      </c>
      <c r="L125" s="2" t="s">
        <v>13</v>
      </c>
      <c r="M125" s="14">
        <f>+VLOOKUP(L125,Customers!$C$3:$D$797,2,FALSE)</f>
        <v>5</v>
      </c>
      <c r="N125" s="14">
        <f>+INDEX(Customers!$B$2:$D$797,MATCH(TF_Database!L125,Customers!$C$2:$C$797,0),1)</f>
        <v>8526</v>
      </c>
      <c r="O125" s="29">
        <f t="shared" si="8"/>
        <v>4</v>
      </c>
      <c r="P125" s="29">
        <f t="shared" si="9"/>
        <v>11</v>
      </c>
      <c r="Q125" s="14" t="str">
        <f t="shared" si="10"/>
        <v xml:space="preserve">Jim </v>
      </c>
      <c r="R125" s="14" t="str">
        <f t="shared" si="11"/>
        <v>Radford</v>
      </c>
    </row>
    <row r="126" spans="2:18" x14ac:dyDescent="0.45">
      <c r="B126" s="14" t="str">
        <f t="shared" si="6"/>
        <v>404202040421</v>
      </c>
      <c r="C126" s="5">
        <v>40420</v>
      </c>
      <c r="D126" s="2" t="s">
        <v>811</v>
      </c>
      <c r="E126" s="14">
        <f t="shared" si="7"/>
        <v>0</v>
      </c>
      <c r="F126" s="2">
        <v>20</v>
      </c>
      <c r="G126" s="19">
        <v>95.3</v>
      </c>
      <c r="H126" s="20">
        <v>0</v>
      </c>
      <c r="I126" s="6"/>
      <c r="J126" s="5">
        <v>40421</v>
      </c>
      <c r="K126" s="25">
        <v>29.68</v>
      </c>
      <c r="L126" s="2" t="s">
        <v>13</v>
      </c>
      <c r="M126" s="14">
        <f>+VLOOKUP(L126,Customers!$C$3:$D$797,2,FALSE)</f>
        <v>5</v>
      </c>
      <c r="N126" s="14">
        <f>+INDEX(Customers!$B$2:$D$797,MATCH(TF_Database!L126,Customers!$C$2:$C$797,0),1)</f>
        <v>8526</v>
      </c>
      <c r="O126" s="29">
        <f t="shared" si="8"/>
        <v>4</v>
      </c>
      <c r="P126" s="29">
        <f t="shared" si="9"/>
        <v>11</v>
      </c>
      <c r="Q126" s="14" t="str">
        <f t="shared" si="10"/>
        <v xml:space="preserve">Jim </v>
      </c>
      <c r="R126" s="14" t="str">
        <f t="shared" si="11"/>
        <v>Radford</v>
      </c>
    </row>
    <row r="127" spans="2:18" x14ac:dyDescent="0.45">
      <c r="B127" s="14" t="str">
        <f t="shared" si="6"/>
        <v>400674040068</v>
      </c>
      <c r="C127" s="5">
        <v>40067</v>
      </c>
      <c r="D127" s="2" t="s">
        <v>806</v>
      </c>
      <c r="E127" s="14">
        <f t="shared" si="7"/>
        <v>1</v>
      </c>
      <c r="F127" s="2">
        <v>40</v>
      </c>
      <c r="G127" s="19">
        <v>460.68</v>
      </c>
      <c r="H127" s="20">
        <v>0.01</v>
      </c>
      <c r="I127" s="6"/>
      <c r="J127" s="5">
        <v>40068</v>
      </c>
      <c r="K127" s="25">
        <v>-116.76</v>
      </c>
      <c r="L127" s="2" t="s">
        <v>17</v>
      </c>
      <c r="M127" s="14">
        <f>+VLOOKUP(L127,Customers!$C$3:$D$797,2,FALSE)</f>
        <v>3</v>
      </c>
      <c r="N127" s="14">
        <f>+INDEX(Customers!$B$2:$D$797,MATCH(TF_Database!L127,Customers!$C$2:$C$797,0),1)</f>
        <v>31287</v>
      </c>
      <c r="O127" s="29">
        <f t="shared" si="8"/>
        <v>6</v>
      </c>
      <c r="P127" s="29">
        <f t="shared" si="9"/>
        <v>13</v>
      </c>
      <c r="Q127" s="14" t="str">
        <f t="shared" si="10"/>
        <v xml:space="preserve">Grant </v>
      </c>
      <c r="R127" s="14" t="str">
        <f t="shared" si="11"/>
        <v>Carroll</v>
      </c>
    </row>
    <row r="128" spans="2:18" x14ac:dyDescent="0.45">
      <c r="B128" s="14" t="str">
        <f t="shared" si="6"/>
        <v>400674940068</v>
      </c>
      <c r="C128" s="5">
        <v>40067</v>
      </c>
      <c r="D128" s="2" t="s">
        <v>806</v>
      </c>
      <c r="E128" s="14">
        <f t="shared" si="7"/>
        <v>1</v>
      </c>
      <c r="F128" s="2">
        <v>49</v>
      </c>
      <c r="G128" s="19">
        <v>318.75849999999997</v>
      </c>
      <c r="H128" s="20">
        <v>0.1</v>
      </c>
      <c r="I128" s="6"/>
      <c r="J128" s="5">
        <v>40068</v>
      </c>
      <c r="K128" s="25">
        <v>-160.952</v>
      </c>
      <c r="L128" s="2" t="s">
        <v>17</v>
      </c>
      <c r="M128" s="14">
        <f>+VLOOKUP(L128,Customers!$C$3:$D$797,2,FALSE)</f>
        <v>3</v>
      </c>
      <c r="N128" s="14">
        <f>+INDEX(Customers!$B$2:$D$797,MATCH(TF_Database!L128,Customers!$C$2:$C$797,0),1)</f>
        <v>31287</v>
      </c>
      <c r="O128" s="29">
        <f t="shared" si="8"/>
        <v>6</v>
      </c>
      <c r="P128" s="29">
        <f t="shared" si="9"/>
        <v>13</v>
      </c>
      <c r="Q128" s="14" t="str">
        <f t="shared" si="10"/>
        <v xml:space="preserve">Grant </v>
      </c>
      <c r="R128" s="14" t="str">
        <f t="shared" si="11"/>
        <v>Carroll</v>
      </c>
    </row>
    <row r="129" spans="2:18" x14ac:dyDescent="0.45">
      <c r="B129" s="14" t="str">
        <f t="shared" si="6"/>
        <v>400104740011</v>
      </c>
      <c r="C129" s="5">
        <v>40010</v>
      </c>
      <c r="D129" s="2" t="s">
        <v>808</v>
      </c>
      <c r="E129" s="14">
        <f t="shared" si="7"/>
        <v>0</v>
      </c>
      <c r="F129" s="2">
        <v>47</v>
      </c>
      <c r="G129" s="19">
        <v>1020.61</v>
      </c>
      <c r="H129" s="20">
        <v>0.04</v>
      </c>
      <c r="I129" s="6"/>
      <c r="J129" s="5">
        <v>40011</v>
      </c>
      <c r="K129" s="25">
        <v>-209.61</v>
      </c>
      <c r="L129" s="2" t="s">
        <v>33</v>
      </c>
      <c r="M129" s="14">
        <f>+VLOOKUP(L129,Customers!$C$3:$D$797,2,FALSE)</f>
        <v>4</v>
      </c>
      <c r="N129" s="14">
        <f>+INDEX(Customers!$B$2:$D$797,MATCH(TF_Database!L129,Customers!$C$2:$C$797,0),1)</f>
        <v>18190</v>
      </c>
      <c r="O129" s="29">
        <f t="shared" si="8"/>
        <v>5</v>
      </c>
      <c r="P129" s="29">
        <f t="shared" si="9"/>
        <v>12</v>
      </c>
      <c r="Q129" s="14" t="str">
        <f t="shared" si="10"/>
        <v xml:space="preserve">Skye </v>
      </c>
      <c r="R129" s="14" t="str">
        <f t="shared" si="11"/>
        <v>Norling</v>
      </c>
    </row>
    <row r="130" spans="2:18" x14ac:dyDescent="0.45">
      <c r="B130" s="14" t="str">
        <f t="shared" si="6"/>
        <v>412284441233</v>
      </c>
      <c r="C130" s="5">
        <v>41228</v>
      </c>
      <c r="D130" s="2" t="s">
        <v>804</v>
      </c>
      <c r="E130" s="14">
        <f t="shared" si="7"/>
        <v>0</v>
      </c>
      <c r="F130" s="2">
        <v>44</v>
      </c>
      <c r="G130" s="19">
        <v>268.33999999999997</v>
      </c>
      <c r="H130" s="20">
        <v>0.09</v>
      </c>
      <c r="I130" s="6"/>
      <c r="J130" s="5">
        <v>41233</v>
      </c>
      <c r="K130" s="25">
        <v>-240.83</v>
      </c>
      <c r="L130" s="2" t="s">
        <v>41</v>
      </c>
      <c r="M130" s="14">
        <f>+VLOOKUP(L130,Customers!$C$3:$D$797,2,FALSE)</f>
        <v>2</v>
      </c>
      <c r="N130" s="14">
        <f>+INDEX(Customers!$B$2:$D$797,MATCH(TF_Database!L130,Customers!$C$2:$C$797,0),1)</f>
        <v>13365</v>
      </c>
      <c r="O130" s="29">
        <f t="shared" si="8"/>
        <v>5</v>
      </c>
      <c r="P130" s="29">
        <f t="shared" si="9"/>
        <v>13</v>
      </c>
      <c r="Q130" s="14" t="str">
        <f t="shared" si="10"/>
        <v xml:space="preserve">Doug </v>
      </c>
      <c r="R130" s="14" t="str">
        <f t="shared" si="11"/>
        <v>Bickford</v>
      </c>
    </row>
    <row r="131" spans="2:18" x14ac:dyDescent="0.45">
      <c r="B131" s="14" t="str">
        <f t="shared" si="6"/>
        <v>40796640800</v>
      </c>
      <c r="C131" s="5">
        <v>40796</v>
      </c>
      <c r="D131" s="2" t="s">
        <v>804</v>
      </c>
      <c r="E131" s="14">
        <f t="shared" si="7"/>
        <v>0</v>
      </c>
      <c r="F131" s="2">
        <v>6</v>
      </c>
      <c r="G131" s="19">
        <v>209</v>
      </c>
      <c r="H131" s="20">
        <v>0.08</v>
      </c>
      <c r="I131" s="6"/>
      <c r="J131" s="5">
        <v>40800</v>
      </c>
      <c r="K131" s="25">
        <v>12.32</v>
      </c>
      <c r="L131" s="2" t="s">
        <v>17</v>
      </c>
      <c r="M131" s="14">
        <f>+VLOOKUP(L131,Customers!$C$3:$D$797,2,FALSE)</f>
        <v>3</v>
      </c>
      <c r="N131" s="14">
        <f>+INDEX(Customers!$B$2:$D$797,MATCH(TF_Database!L131,Customers!$C$2:$C$797,0),1)</f>
        <v>31287</v>
      </c>
      <c r="O131" s="29">
        <f t="shared" si="8"/>
        <v>6</v>
      </c>
      <c r="P131" s="29">
        <f t="shared" si="9"/>
        <v>13</v>
      </c>
      <c r="Q131" s="14" t="str">
        <f t="shared" si="10"/>
        <v xml:space="preserve">Grant </v>
      </c>
      <c r="R131" s="14" t="str">
        <f t="shared" si="11"/>
        <v>Carroll</v>
      </c>
    </row>
    <row r="132" spans="2:18" x14ac:dyDescent="0.45">
      <c r="B132" s="14" t="str">
        <f t="shared" si="6"/>
        <v>406433040646</v>
      </c>
      <c r="C132" s="5">
        <v>40643</v>
      </c>
      <c r="D132" s="2" t="s">
        <v>808</v>
      </c>
      <c r="E132" s="14">
        <f t="shared" si="7"/>
        <v>0</v>
      </c>
      <c r="F132" s="2">
        <v>30</v>
      </c>
      <c r="G132" s="19">
        <v>501.32</v>
      </c>
      <c r="H132" s="20">
        <v>0.04</v>
      </c>
      <c r="I132" s="6"/>
      <c r="J132" s="5">
        <v>40646</v>
      </c>
      <c r="K132" s="25">
        <v>-119.0825</v>
      </c>
      <c r="L132" s="2" t="s">
        <v>1</v>
      </c>
      <c r="M132" s="14">
        <f>+VLOOKUP(L132,Customers!$C$3:$D$797,2,FALSE)</f>
        <v>3</v>
      </c>
      <c r="N132" s="14">
        <f>+INDEX(Customers!$B$2:$D$797,MATCH(TF_Database!L132,Customers!$C$2:$C$797,0),1)</f>
        <v>17475</v>
      </c>
      <c r="O132" s="29">
        <f t="shared" si="8"/>
        <v>9</v>
      </c>
      <c r="P132" s="29">
        <f t="shared" si="9"/>
        <v>18</v>
      </c>
      <c r="Q132" s="14" t="str">
        <f t="shared" si="10"/>
        <v xml:space="preserve">Muhammed </v>
      </c>
      <c r="R132" s="14" t="str">
        <f t="shared" si="11"/>
        <v>MacIntyre</v>
      </c>
    </row>
    <row r="133" spans="2:18" x14ac:dyDescent="0.45">
      <c r="B133" s="14" t="str">
        <f t="shared" si="6"/>
        <v>406432340646</v>
      </c>
      <c r="C133" s="5">
        <v>40643</v>
      </c>
      <c r="D133" s="2" t="s">
        <v>808</v>
      </c>
      <c r="E133" s="14">
        <f t="shared" si="7"/>
        <v>0</v>
      </c>
      <c r="F133" s="2">
        <v>23</v>
      </c>
      <c r="G133" s="19">
        <v>275.16000000000003</v>
      </c>
      <c r="H133" s="20">
        <v>0.05</v>
      </c>
      <c r="I133" s="6"/>
      <c r="J133" s="5">
        <v>40646</v>
      </c>
      <c r="K133" s="25">
        <v>43.35</v>
      </c>
      <c r="L133" s="2" t="s">
        <v>1</v>
      </c>
      <c r="M133" s="14">
        <f>+VLOOKUP(L133,Customers!$C$3:$D$797,2,FALSE)</f>
        <v>3</v>
      </c>
      <c r="N133" s="14">
        <f>+INDEX(Customers!$B$2:$D$797,MATCH(TF_Database!L133,Customers!$C$2:$C$797,0),1)</f>
        <v>17475</v>
      </c>
      <c r="O133" s="29">
        <f t="shared" si="8"/>
        <v>9</v>
      </c>
      <c r="P133" s="29">
        <f t="shared" si="9"/>
        <v>18</v>
      </c>
      <c r="Q133" s="14" t="str">
        <f t="shared" si="10"/>
        <v xml:space="preserve">Muhammed </v>
      </c>
      <c r="R133" s="14" t="str">
        <f t="shared" si="11"/>
        <v>MacIntyre</v>
      </c>
    </row>
    <row r="134" spans="2:18" x14ac:dyDescent="0.45">
      <c r="B134" s="14" t="str">
        <f t="shared" si="6"/>
        <v>406433740644</v>
      </c>
      <c r="C134" s="5">
        <v>40643</v>
      </c>
      <c r="D134" s="2" t="s">
        <v>808</v>
      </c>
      <c r="E134" s="14">
        <f t="shared" si="7"/>
        <v>0</v>
      </c>
      <c r="F134" s="2">
        <v>37</v>
      </c>
      <c r="G134" s="19">
        <v>1302.99</v>
      </c>
      <c r="H134" s="20">
        <v>0.02</v>
      </c>
      <c r="I134" s="6"/>
      <c r="J134" s="5">
        <v>40644</v>
      </c>
      <c r="K134" s="25">
        <v>545.49</v>
      </c>
      <c r="L134" s="2" t="s">
        <v>1</v>
      </c>
      <c r="M134" s="14">
        <f>+VLOOKUP(L134,Customers!$C$3:$D$797,2,FALSE)</f>
        <v>3</v>
      </c>
      <c r="N134" s="14">
        <f>+INDEX(Customers!$B$2:$D$797,MATCH(TF_Database!L134,Customers!$C$2:$C$797,0),1)</f>
        <v>17475</v>
      </c>
      <c r="O134" s="29">
        <f t="shared" si="8"/>
        <v>9</v>
      </c>
      <c r="P134" s="29">
        <f t="shared" si="9"/>
        <v>18</v>
      </c>
      <c r="Q134" s="14" t="str">
        <f t="shared" si="10"/>
        <v xml:space="preserve">Muhammed </v>
      </c>
      <c r="R134" s="14" t="str">
        <f t="shared" si="11"/>
        <v>MacIntyre</v>
      </c>
    </row>
    <row r="135" spans="2:18" x14ac:dyDescent="0.45">
      <c r="B135" s="14" t="str">
        <f t="shared" ref="B135:B198" si="12">+CONCATENATE(C135,F135,J135)</f>
        <v>40825140827</v>
      </c>
      <c r="C135" s="5">
        <v>40825</v>
      </c>
      <c r="D135" s="2" t="s">
        <v>806</v>
      </c>
      <c r="E135" s="14">
        <f t="shared" ref="E135:E198" si="13">+IF(D135="High",1,0)</f>
        <v>1</v>
      </c>
      <c r="F135" s="2">
        <v>1</v>
      </c>
      <c r="G135" s="19">
        <v>40.1</v>
      </c>
      <c r="H135" s="20">
        <v>0.09</v>
      </c>
      <c r="I135" s="6"/>
      <c r="J135" s="5">
        <v>40827</v>
      </c>
      <c r="K135" s="25">
        <v>-16.0655</v>
      </c>
      <c r="L135" s="2" t="s">
        <v>41</v>
      </c>
      <c r="M135" s="14">
        <f>+VLOOKUP(L135,Customers!$C$3:$D$797,2,FALSE)</f>
        <v>2</v>
      </c>
      <c r="N135" s="14">
        <f>+INDEX(Customers!$B$2:$D$797,MATCH(TF_Database!L135,Customers!$C$2:$C$797,0),1)</f>
        <v>13365</v>
      </c>
      <c r="O135" s="29">
        <f t="shared" ref="O135:O198" si="14">+SEARCH(" ",L135)</f>
        <v>5</v>
      </c>
      <c r="P135" s="29">
        <f t="shared" ref="P135:P198" si="15">+LEN(L135)</f>
        <v>13</v>
      </c>
      <c r="Q135" s="14" t="str">
        <f t="shared" ref="Q135:Q198" si="16">+LEFT(L135,O135)</f>
        <v xml:space="preserve">Doug </v>
      </c>
      <c r="R135" s="14" t="str">
        <f t="shared" ref="R135:R198" si="17">+RIGHT(L135,P135-O135)</f>
        <v>Bickford</v>
      </c>
    </row>
    <row r="136" spans="2:18" x14ac:dyDescent="0.45">
      <c r="B136" s="14" t="str">
        <f t="shared" si="12"/>
        <v>408254240826</v>
      </c>
      <c r="C136" s="5">
        <v>40825</v>
      </c>
      <c r="D136" s="2" t="s">
        <v>806</v>
      </c>
      <c r="E136" s="14">
        <f t="shared" si="13"/>
        <v>1</v>
      </c>
      <c r="F136" s="2">
        <v>42</v>
      </c>
      <c r="G136" s="19">
        <v>1414.05</v>
      </c>
      <c r="H136" s="20">
        <v>0.09</v>
      </c>
      <c r="I136" s="6"/>
      <c r="J136" s="5">
        <v>40826</v>
      </c>
      <c r="K136" s="25">
        <v>161.483</v>
      </c>
      <c r="L136" s="2" t="s">
        <v>41</v>
      </c>
      <c r="M136" s="14">
        <f>+VLOOKUP(L136,Customers!$C$3:$D$797,2,FALSE)</f>
        <v>2</v>
      </c>
      <c r="N136" s="14">
        <f>+INDEX(Customers!$B$2:$D$797,MATCH(TF_Database!L136,Customers!$C$2:$C$797,0),1)</f>
        <v>13365</v>
      </c>
      <c r="O136" s="29">
        <f t="shared" si="14"/>
        <v>5</v>
      </c>
      <c r="P136" s="29">
        <f t="shared" si="15"/>
        <v>13</v>
      </c>
      <c r="Q136" s="14" t="str">
        <f t="shared" si="16"/>
        <v xml:space="preserve">Doug </v>
      </c>
      <c r="R136" s="14" t="str">
        <f t="shared" si="17"/>
        <v>Bickford</v>
      </c>
    </row>
    <row r="137" spans="2:18" x14ac:dyDescent="0.45">
      <c r="B137" s="14" t="str">
        <f t="shared" si="12"/>
        <v>412053441207</v>
      </c>
      <c r="C137" s="5">
        <v>41205</v>
      </c>
      <c r="D137" s="2" t="s">
        <v>811</v>
      </c>
      <c r="E137" s="14">
        <f t="shared" si="13"/>
        <v>0</v>
      </c>
      <c r="F137" s="2">
        <v>34</v>
      </c>
      <c r="G137" s="19">
        <v>5350.61</v>
      </c>
      <c r="H137" s="20">
        <v>0.09</v>
      </c>
      <c r="I137" s="6"/>
      <c r="J137" s="5">
        <v>41207</v>
      </c>
      <c r="K137" s="25">
        <v>-1059.2</v>
      </c>
      <c r="L137" s="2" t="s">
        <v>28</v>
      </c>
      <c r="M137" s="14">
        <f>+VLOOKUP(L137,Customers!$C$3:$D$797,2,FALSE)</f>
        <v>2</v>
      </c>
      <c r="N137" s="14">
        <f>+INDEX(Customers!$B$2:$D$797,MATCH(TF_Database!L137,Customers!$C$2:$C$797,0),1)</f>
        <v>15300</v>
      </c>
      <c r="O137" s="29">
        <f t="shared" si="14"/>
        <v>5</v>
      </c>
      <c r="P137" s="29">
        <f t="shared" si="15"/>
        <v>13</v>
      </c>
      <c r="Q137" s="14" t="str">
        <f t="shared" si="16"/>
        <v xml:space="preserve">Beth </v>
      </c>
      <c r="R137" s="14" t="str">
        <f t="shared" si="17"/>
        <v>Thompson</v>
      </c>
    </row>
    <row r="138" spans="2:18" x14ac:dyDescent="0.45">
      <c r="B138" s="14" t="str">
        <f t="shared" si="12"/>
        <v>409161540916</v>
      </c>
      <c r="C138" s="5">
        <v>40916</v>
      </c>
      <c r="D138" s="2" t="s">
        <v>804</v>
      </c>
      <c r="E138" s="14">
        <f t="shared" si="13"/>
        <v>0</v>
      </c>
      <c r="F138" s="2">
        <v>15</v>
      </c>
      <c r="G138" s="19">
        <v>310.87</v>
      </c>
      <c r="H138" s="20">
        <v>7.0000000000000007E-2</v>
      </c>
      <c r="I138" s="6"/>
      <c r="J138" s="5">
        <v>40916</v>
      </c>
      <c r="K138" s="25">
        <v>-21.48</v>
      </c>
      <c r="L138" s="2" t="s">
        <v>37</v>
      </c>
      <c r="M138" s="14">
        <f>+VLOOKUP(L138,Customers!$C$3:$D$797,2,FALSE)</f>
        <v>1</v>
      </c>
      <c r="N138" s="14">
        <f>+INDEX(Customers!$B$2:$D$797,MATCH(TF_Database!L138,Customers!$C$2:$C$797,0),1)</f>
        <v>1950</v>
      </c>
      <c r="O138" s="29">
        <f t="shared" si="14"/>
        <v>6</v>
      </c>
      <c r="P138" s="29">
        <f t="shared" si="15"/>
        <v>12</v>
      </c>
      <c r="Q138" s="14" t="str">
        <f t="shared" si="16"/>
        <v xml:space="preserve">Ralph </v>
      </c>
      <c r="R138" s="14" t="str">
        <f t="shared" si="17"/>
        <v>Knight</v>
      </c>
    </row>
    <row r="139" spans="2:18" x14ac:dyDescent="0.45">
      <c r="B139" s="14" t="str">
        <f t="shared" si="12"/>
        <v>402034840205</v>
      </c>
      <c r="C139" s="5">
        <v>40203</v>
      </c>
      <c r="D139" s="2" t="s">
        <v>808</v>
      </c>
      <c r="E139" s="14">
        <f t="shared" si="13"/>
        <v>0</v>
      </c>
      <c r="F139" s="2">
        <v>48</v>
      </c>
      <c r="G139" s="19">
        <v>9062.73</v>
      </c>
      <c r="H139" s="20">
        <v>0.09</v>
      </c>
      <c r="I139" s="6"/>
      <c r="J139" s="5">
        <v>40205</v>
      </c>
      <c r="K139" s="25">
        <v>3122.78</v>
      </c>
      <c r="L139" s="2" t="s">
        <v>5</v>
      </c>
      <c r="M139" s="14">
        <f>+VLOOKUP(L139,Customers!$C$3:$D$797,2,FALSE)</f>
        <v>2</v>
      </c>
      <c r="N139" s="14">
        <f>+INDEX(Customers!$B$2:$D$797,MATCH(TF_Database!L139,Customers!$C$2:$C$797,0),1)</f>
        <v>8990</v>
      </c>
      <c r="O139" s="29">
        <f t="shared" si="14"/>
        <v>5</v>
      </c>
      <c r="P139" s="29">
        <f t="shared" si="15"/>
        <v>12</v>
      </c>
      <c r="Q139" s="14" t="str">
        <f t="shared" si="16"/>
        <v xml:space="preserve">Carl </v>
      </c>
      <c r="R139" s="14" t="str">
        <f t="shared" si="17"/>
        <v>Jackson</v>
      </c>
    </row>
    <row r="140" spans="2:18" x14ac:dyDescent="0.45">
      <c r="B140" s="14" t="str">
        <f t="shared" si="12"/>
        <v>402032740204</v>
      </c>
      <c r="C140" s="5">
        <v>40203</v>
      </c>
      <c r="D140" s="2" t="s">
        <v>808</v>
      </c>
      <c r="E140" s="14">
        <f t="shared" si="13"/>
        <v>0</v>
      </c>
      <c r="F140" s="2">
        <v>27</v>
      </c>
      <c r="G140" s="19">
        <v>1584.1</v>
      </c>
      <c r="H140" s="20">
        <v>7.0000000000000007E-2</v>
      </c>
      <c r="I140" s="6"/>
      <c r="J140" s="5">
        <v>40204</v>
      </c>
      <c r="K140" s="25">
        <v>-478.22</v>
      </c>
      <c r="L140" s="2" t="s">
        <v>5</v>
      </c>
      <c r="M140" s="14">
        <f>+VLOOKUP(L140,Customers!$C$3:$D$797,2,FALSE)</f>
        <v>2</v>
      </c>
      <c r="N140" s="14">
        <f>+INDEX(Customers!$B$2:$D$797,MATCH(TF_Database!L140,Customers!$C$2:$C$797,0),1)</f>
        <v>8990</v>
      </c>
      <c r="O140" s="29">
        <f t="shared" si="14"/>
        <v>5</v>
      </c>
      <c r="P140" s="29">
        <f t="shared" si="15"/>
        <v>12</v>
      </c>
      <c r="Q140" s="14" t="str">
        <f t="shared" si="16"/>
        <v xml:space="preserve">Carl </v>
      </c>
      <c r="R140" s="14" t="str">
        <f t="shared" si="17"/>
        <v>Jackson</v>
      </c>
    </row>
    <row r="141" spans="2:18" x14ac:dyDescent="0.45">
      <c r="B141" s="14" t="str">
        <f t="shared" si="12"/>
        <v>405704240572</v>
      </c>
      <c r="C141" s="5">
        <v>40570</v>
      </c>
      <c r="D141" s="2" t="s">
        <v>808</v>
      </c>
      <c r="E141" s="14">
        <f t="shared" si="13"/>
        <v>0</v>
      </c>
      <c r="F141" s="2">
        <v>42</v>
      </c>
      <c r="G141" s="19">
        <v>283.58</v>
      </c>
      <c r="H141" s="20">
        <v>0.03</v>
      </c>
      <c r="I141" s="6"/>
      <c r="J141" s="5">
        <v>40572</v>
      </c>
      <c r="K141" s="25">
        <v>-14.23</v>
      </c>
      <c r="L141" s="2" t="s">
        <v>7</v>
      </c>
      <c r="M141" s="14">
        <f>+VLOOKUP(L141,Customers!$C$3:$D$797,2,FALSE)</f>
        <v>2</v>
      </c>
      <c r="N141" s="14">
        <f>+INDEX(Customers!$B$2:$D$797,MATCH(TF_Database!L141,Customers!$C$2:$C$797,0),1)</f>
        <v>14836</v>
      </c>
      <c r="O141" s="29">
        <f t="shared" si="14"/>
        <v>8</v>
      </c>
      <c r="P141" s="29">
        <f t="shared" si="15"/>
        <v>15</v>
      </c>
      <c r="Q141" s="14" t="str">
        <f t="shared" si="16"/>
        <v xml:space="preserve">Dorothy </v>
      </c>
      <c r="R141" s="14" t="str">
        <f t="shared" si="17"/>
        <v>Badders</v>
      </c>
    </row>
    <row r="142" spans="2:18" x14ac:dyDescent="0.45">
      <c r="B142" s="14" t="str">
        <f t="shared" si="12"/>
        <v>405703940570</v>
      </c>
      <c r="C142" s="5">
        <v>40570</v>
      </c>
      <c r="D142" s="2" t="s">
        <v>808</v>
      </c>
      <c r="E142" s="14">
        <f t="shared" si="13"/>
        <v>0</v>
      </c>
      <c r="F142" s="2">
        <v>39</v>
      </c>
      <c r="G142" s="19">
        <v>5403.37</v>
      </c>
      <c r="H142" s="20">
        <v>0.06</v>
      </c>
      <c r="I142" s="6"/>
      <c r="J142" s="5">
        <v>40570</v>
      </c>
      <c r="K142" s="25">
        <v>948.79</v>
      </c>
      <c r="L142" s="2" t="s">
        <v>7</v>
      </c>
      <c r="M142" s="14">
        <f>+VLOOKUP(L142,Customers!$C$3:$D$797,2,FALSE)</f>
        <v>2</v>
      </c>
      <c r="N142" s="14">
        <f>+INDEX(Customers!$B$2:$D$797,MATCH(TF_Database!L142,Customers!$C$2:$C$797,0),1)</f>
        <v>14836</v>
      </c>
      <c r="O142" s="29">
        <f t="shared" si="14"/>
        <v>8</v>
      </c>
      <c r="P142" s="29">
        <f t="shared" si="15"/>
        <v>15</v>
      </c>
      <c r="Q142" s="14" t="str">
        <f t="shared" si="16"/>
        <v xml:space="preserve">Dorothy </v>
      </c>
      <c r="R142" s="14" t="str">
        <f t="shared" si="17"/>
        <v>Badders</v>
      </c>
    </row>
    <row r="143" spans="2:18" x14ac:dyDescent="0.45">
      <c r="B143" s="14" t="str">
        <f t="shared" si="12"/>
        <v>405703540572</v>
      </c>
      <c r="C143" s="5">
        <v>40570</v>
      </c>
      <c r="D143" s="2" t="s">
        <v>808</v>
      </c>
      <c r="E143" s="14">
        <f t="shared" si="13"/>
        <v>0</v>
      </c>
      <c r="F143" s="2">
        <v>35</v>
      </c>
      <c r="G143" s="19">
        <v>82.15</v>
      </c>
      <c r="H143" s="20">
        <v>0.03</v>
      </c>
      <c r="I143" s="6"/>
      <c r="J143" s="5">
        <v>40572</v>
      </c>
      <c r="K143" s="25">
        <v>-6.33</v>
      </c>
      <c r="L143" s="2" t="s">
        <v>7</v>
      </c>
      <c r="M143" s="14">
        <f>+VLOOKUP(L143,Customers!$C$3:$D$797,2,FALSE)</f>
        <v>2</v>
      </c>
      <c r="N143" s="14">
        <f>+INDEX(Customers!$B$2:$D$797,MATCH(TF_Database!L143,Customers!$C$2:$C$797,0),1)</f>
        <v>14836</v>
      </c>
      <c r="O143" s="29">
        <f t="shared" si="14"/>
        <v>8</v>
      </c>
      <c r="P143" s="29">
        <f t="shared" si="15"/>
        <v>15</v>
      </c>
      <c r="Q143" s="14" t="str">
        <f t="shared" si="16"/>
        <v xml:space="preserve">Dorothy </v>
      </c>
      <c r="R143" s="14" t="str">
        <f t="shared" si="17"/>
        <v>Badders</v>
      </c>
    </row>
    <row r="144" spans="2:18" x14ac:dyDescent="0.45">
      <c r="B144" s="14" t="str">
        <f t="shared" si="12"/>
        <v>400525040054</v>
      </c>
      <c r="C144" s="5">
        <v>40052</v>
      </c>
      <c r="D144" s="2" t="s">
        <v>806</v>
      </c>
      <c r="E144" s="14">
        <f t="shared" si="13"/>
        <v>1</v>
      </c>
      <c r="F144" s="2">
        <v>50</v>
      </c>
      <c r="G144" s="19">
        <v>2066.16</v>
      </c>
      <c r="H144" s="20">
        <v>0.02</v>
      </c>
      <c r="I144" s="6"/>
      <c r="J144" s="5">
        <v>40054</v>
      </c>
      <c r="K144" s="25">
        <v>372.36</v>
      </c>
      <c r="L144" s="2" t="s">
        <v>40</v>
      </c>
      <c r="M144" s="14">
        <f>+VLOOKUP(L144,Customers!$C$3:$D$797,2,FALSE)</f>
        <v>3</v>
      </c>
      <c r="N144" s="14">
        <f>+INDEX(Customers!$B$2:$D$797,MATCH(TF_Database!L144,Customers!$C$2:$C$797,0),1)</f>
        <v>6996</v>
      </c>
      <c r="O144" s="29">
        <f t="shared" si="14"/>
        <v>8</v>
      </c>
      <c r="P144" s="29">
        <f t="shared" si="15"/>
        <v>17</v>
      </c>
      <c r="Q144" s="14" t="str">
        <f t="shared" si="16"/>
        <v xml:space="preserve">Delfina </v>
      </c>
      <c r="R144" s="14" t="str">
        <f t="shared" si="17"/>
        <v>Latchford</v>
      </c>
    </row>
    <row r="145" spans="2:18" x14ac:dyDescent="0.45">
      <c r="B145" s="14" t="str">
        <f t="shared" si="12"/>
        <v>406191840621</v>
      </c>
      <c r="C145" s="5">
        <v>40619</v>
      </c>
      <c r="D145" s="2" t="s">
        <v>811</v>
      </c>
      <c r="E145" s="14">
        <f t="shared" si="13"/>
        <v>0</v>
      </c>
      <c r="F145" s="2">
        <v>18</v>
      </c>
      <c r="G145" s="19">
        <v>4605.3599999999997</v>
      </c>
      <c r="H145" s="20">
        <v>0.02</v>
      </c>
      <c r="I145" s="6"/>
      <c r="J145" s="5">
        <v>40621</v>
      </c>
      <c r="K145" s="25">
        <v>678.26</v>
      </c>
      <c r="L145" s="2" t="s">
        <v>20</v>
      </c>
      <c r="M145" s="14">
        <f>+VLOOKUP(L145,Customers!$C$3:$D$797,2,FALSE)</f>
        <v>4</v>
      </c>
      <c r="N145" s="14">
        <f>+INDEX(Customers!$B$2:$D$797,MATCH(TF_Database!L145,Customers!$C$2:$C$797,0),1)</f>
        <v>6551</v>
      </c>
      <c r="O145" s="29">
        <f t="shared" si="14"/>
        <v>6</v>
      </c>
      <c r="P145" s="29">
        <f t="shared" si="15"/>
        <v>10</v>
      </c>
      <c r="Q145" s="14" t="str">
        <f t="shared" si="16"/>
        <v xml:space="preserve">Julia </v>
      </c>
      <c r="R145" s="14" t="str">
        <f t="shared" si="17"/>
        <v>West</v>
      </c>
    </row>
    <row r="146" spans="2:18" x14ac:dyDescent="0.45">
      <c r="B146" s="14" t="str">
        <f t="shared" si="12"/>
        <v>406194240620</v>
      </c>
      <c r="C146" s="5">
        <v>40619</v>
      </c>
      <c r="D146" s="2" t="s">
        <v>811</v>
      </c>
      <c r="E146" s="14">
        <f t="shared" si="13"/>
        <v>0</v>
      </c>
      <c r="F146" s="2">
        <v>42</v>
      </c>
      <c r="G146" s="19">
        <v>1753.51</v>
      </c>
      <c r="H146" s="20">
        <v>0.02</v>
      </c>
      <c r="I146" s="6"/>
      <c r="J146" s="5">
        <v>40620</v>
      </c>
      <c r="K146" s="25">
        <v>155.72</v>
      </c>
      <c r="L146" s="2" t="s">
        <v>20</v>
      </c>
      <c r="M146" s="14">
        <f>+VLOOKUP(L146,Customers!$C$3:$D$797,2,FALSE)</f>
        <v>4</v>
      </c>
      <c r="N146" s="14">
        <f>+INDEX(Customers!$B$2:$D$797,MATCH(TF_Database!L146,Customers!$C$2:$C$797,0),1)</f>
        <v>6551</v>
      </c>
      <c r="O146" s="29">
        <f t="shared" si="14"/>
        <v>6</v>
      </c>
      <c r="P146" s="29">
        <f t="shared" si="15"/>
        <v>10</v>
      </c>
      <c r="Q146" s="14" t="str">
        <f t="shared" si="16"/>
        <v xml:space="preserve">Julia </v>
      </c>
      <c r="R146" s="14" t="str">
        <f t="shared" si="17"/>
        <v>West</v>
      </c>
    </row>
    <row r="147" spans="2:18" x14ac:dyDescent="0.45">
      <c r="B147" s="14" t="str">
        <f t="shared" si="12"/>
        <v>410663141068</v>
      </c>
      <c r="C147" s="5">
        <v>41066</v>
      </c>
      <c r="D147" s="2" t="s">
        <v>811</v>
      </c>
      <c r="E147" s="14">
        <f t="shared" si="13"/>
        <v>0</v>
      </c>
      <c r="F147" s="2">
        <v>31</v>
      </c>
      <c r="G147" s="19">
        <v>426.34</v>
      </c>
      <c r="H147" s="20">
        <v>0</v>
      </c>
      <c r="I147" s="6"/>
      <c r="J147" s="5">
        <v>41068</v>
      </c>
      <c r="K147" s="25">
        <v>73.53</v>
      </c>
      <c r="L147" s="2" t="s">
        <v>23</v>
      </c>
      <c r="M147" s="14">
        <f>+VLOOKUP(L147,Customers!$C$3:$D$797,2,FALSE)</f>
        <v>5</v>
      </c>
      <c r="N147" s="14">
        <f>+INDEX(Customers!$B$2:$D$797,MATCH(TF_Database!L147,Customers!$C$2:$C$797,0),1)</f>
        <v>15835</v>
      </c>
      <c r="O147" s="29">
        <f t="shared" si="14"/>
        <v>5</v>
      </c>
      <c r="P147" s="29">
        <f t="shared" si="15"/>
        <v>10</v>
      </c>
      <c r="Q147" s="14" t="str">
        <f t="shared" si="16"/>
        <v xml:space="preserve">Brad </v>
      </c>
      <c r="R147" s="14" t="str">
        <f t="shared" si="17"/>
        <v>Eason</v>
      </c>
    </row>
    <row r="148" spans="2:18" x14ac:dyDescent="0.45">
      <c r="B148" s="14" t="str">
        <f t="shared" si="12"/>
        <v>406443640646</v>
      </c>
      <c r="C148" s="5">
        <v>40644</v>
      </c>
      <c r="D148" s="2" t="s">
        <v>806</v>
      </c>
      <c r="E148" s="14">
        <f t="shared" si="13"/>
        <v>1</v>
      </c>
      <c r="F148" s="2">
        <v>36</v>
      </c>
      <c r="G148" s="19">
        <v>1837.44</v>
      </c>
      <c r="H148" s="20">
        <v>0.01</v>
      </c>
      <c r="I148" s="6"/>
      <c r="J148" s="5">
        <v>40646</v>
      </c>
      <c r="K148" s="25">
        <v>-1414.41</v>
      </c>
      <c r="L148" s="2" t="s">
        <v>46</v>
      </c>
      <c r="M148" s="14">
        <f>+VLOOKUP(L148,Customers!$C$3:$D$797,2,FALSE)</f>
        <v>1</v>
      </c>
      <c r="N148" s="14">
        <f>+INDEX(Customers!$B$2:$D$797,MATCH(TF_Database!L148,Customers!$C$2:$C$797,0),1)</f>
        <v>9989</v>
      </c>
      <c r="O148" s="29">
        <f t="shared" si="14"/>
        <v>7</v>
      </c>
      <c r="P148" s="29">
        <f t="shared" si="15"/>
        <v>11</v>
      </c>
      <c r="Q148" s="14" t="str">
        <f t="shared" si="16"/>
        <v xml:space="preserve">Thomas </v>
      </c>
      <c r="R148" s="14" t="str">
        <f t="shared" si="17"/>
        <v>Seio</v>
      </c>
    </row>
    <row r="149" spans="2:18" x14ac:dyDescent="0.45">
      <c r="B149" s="14" t="str">
        <f t="shared" si="12"/>
        <v>406443640647</v>
      </c>
      <c r="C149" s="5">
        <v>40644</v>
      </c>
      <c r="D149" s="2" t="s">
        <v>806</v>
      </c>
      <c r="E149" s="14">
        <f t="shared" si="13"/>
        <v>1</v>
      </c>
      <c r="F149" s="2">
        <v>36</v>
      </c>
      <c r="G149" s="19">
        <v>3722.29</v>
      </c>
      <c r="H149" s="20">
        <v>0.04</v>
      </c>
      <c r="I149" s="6"/>
      <c r="J149" s="5">
        <v>40647</v>
      </c>
      <c r="K149" s="25">
        <v>950.68</v>
      </c>
      <c r="L149" s="2" t="s">
        <v>46</v>
      </c>
      <c r="M149" s="14">
        <f>+VLOOKUP(L149,Customers!$C$3:$D$797,2,FALSE)</f>
        <v>1</v>
      </c>
      <c r="N149" s="14">
        <f>+INDEX(Customers!$B$2:$D$797,MATCH(TF_Database!L149,Customers!$C$2:$C$797,0),1)</f>
        <v>9989</v>
      </c>
      <c r="O149" s="29">
        <f t="shared" si="14"/>
        <v>7</v>
      </c>
      <c r="P149" s="29">
        <f t="shared" si="15"/>
        <v>11</v>
      </c>
      <c r="Q149" s="14" t="str">
        <f t="shared" si="16"/>
        <v xml:space="preserve">Thomas </v>
      </c>
      <c r="R149" s="14" t="str">
        <f t="shared" si="17"/>
        <v>Seio</v>
      </c>
    </row>
    <row r="150" spans="2:18" x14ac:dyDescent="0.45">
      <c r="B150" s="14" t="str">
        <f t="shared" si="12"/>
        <v>40644440645</v>
      </c>
      <c r="C150" s="5">
        <v>40644</v>
      </c>
      <c r="D150" s="2" t="s">
        <v>806</v>
      </c>
      <c r="E150" s="14">
        <f t="shared" si="13"/>
        <v>1</v>
      </c>
      <c r="F150" s="2">
        <v>4</v>
      </c>
      <c r="G150" s="19">
        <v>28.05</v>
      </c>
      <c r="H150" s="20">
        <v>0.09</v>
      </c>
      <c r="I150" s="6"/>
      <c r="J150" s="5">
        <v>40645</v>
      </c>
      <c r="K150" s="25">
        <v>-5.41</v>
      </c>
      <c r="L150" s="2" t="s">
        <v>46</v>
      </c>
      <c r="M150" s="14">
        <f>+VLOOKUP(L150,Customers!$C$3:$D$797,2,FALSE)</f>
        <v>1</v>
      </c>
      <c r="N150" s="14">
        <f>+INDEX(Customers!$B$2:$D$797,MATCH(TF_Database!L150,Customers!$C$2:$C$797,0),1)</f>
        <v>9989</v>
      </c>
      <c r="O150" s="29">
        <f t="shared" si="14"/>
        <v>7</v>
      </c>
      <c r="P150" s="29">
        <f t="shared" si="15"/>
        <v>11</v>
      </c>
      <c r="Q150" s="14" t="str">
        <f t="shared" si="16"/>
        <v xml:space="preserve">Thomas </v>
      </c>
      <c r="R150" s="14" t="str">
        <f t="shared" si="17"/>
        <v>Seio</v>
      </c>
    </row>
    <row r="151" spans="2:18" x14ac:dyDescent="0.45">
      <c r="B151" s="14" t="str">
        <f t="shared" si="12"/>
        <v>412193241223</v>
      </c>
      <c r="C151" s="5">
        <v>41219</v>
      </c>
      <c r="D151" s="2" t="s">
        <v>804</v>
      </c>
      <c r="E151" s="14">
        <f t="shared" si="13"/>
        <v>0</v>
      </c>
      <c r="F151" s="2">
        <v>32</v>
      </c>
      <c r="G151" s="19">
        <v>311.44</v>
      </c>
      <c r="H151" s="20">
        <v>0.04</v>
      </c>
      <c r="I151" s="6"/>
      <c r="J151" s="5">
        <v>41223</v>
      </c>
      <c r="K151" s="25">
        <v>74.069999999999993</v>
      </c>
      <c r="L151" s="2" t="s">
        <v>6</v>
      </c>
      <c r="M151" s="14">
        <f>+VLOOKUP(L151,Customers!$C$3:$D$797,2,FALSE)</f>
        <v>2</v>
      </c>
      <c r="N151" s="14">
        <f>+INDEX(Customers!$B$2:$D$797,MATCH(TF_Database!L151,Customers!$C$2:$C$797,0),1)</f>
        <v>21166</v>
      </c>
      <c r="O151" s="29">
        <f t="shared" si="14"/>
        <v>7</v>
      </c>
      <c r="P151" s="29">
        <f t="shared" si="15"/>
        <v>14</v>
      </c>
      <c r="Q151" s="14" t="str">
        <f t="shared" si="16"/>
        <v xml:space="preserve">Monica </v>
      </c>
      <c r="R151" s="14" t="str">
        <f t="shared" si="17"/>
        <v>Federle</v>
      </c>
    </row>
    <row r="152" spans="2:18" x14ac:dyDescent="0.45">
      <c r="B152" s="14" t="str">
        <f t="shared" si="12"/>
        <v>412191741228</v>
      </c>
      <c r="C152" s="5">
        <v>41219</v>
      </c>
      <c r="D152" s="2" t="s">
        <v>804</v>
      </c>
      <c r="E152" s="14">
        <f t="shared" si="13"/>
        <v>0</v>
      </c>
      <c r="F152" s="2">
        <v>17</v>
      </c>
      <c r="G152" s="19">
        <v>215.65</v>
      </c>
      <c r="H152" s="20">
        <v>0.01</v>
      </c>
      <c r="I152" s="6"/>
      <c r="J152" s="5">
        <v>41228</v>
      </c>
      <c r="K152" s="25">
        <v>77.38</v>
      </c>
      <c r="L152" s="2" t="s">
        <v>6</v>
      </c>
      <c r="M152" s="14">
        <f>+VLOOKUP(L152,Customers!$C$3:$D$797,2,FALSE)</f>
        <v>2</v>
      </c>
      <c r="N152" s="14">
        <f>+INDEX(Customers!$B$2:$D$797,MATCH(TF_Database!L152,Customers!$C$2:$C$797,0),1)</f>
        <v>21166</v>
      </c>
      <c r="O152" s="29">
        <f t="shared" si="14"/>
        <v>7</v>
      </c>
      <c r="P152" s="29">
        <f t="shared" si="15"/>
        <v>14</v>
      </c>
      <c r="Q152" s="14" t="str">
        <f t="shared" si="16"/>
        <v xml:space="preserve">Monica </v>
      </c>
      <c r="R152" s="14" t="str">
        <f t="shared" si="17"/>
        <v>Federle</v>
      </c>
    </row>
    <row r="153" spans="2:18" x14ac:dyDescent="0.45">
      <c r="B153" s="14" t="str">
        <f t="shared" si="12"/>
        <v>41045341046</v>
      </c>
      <c r="C153" s="5">
        <v>41045</v>
      </c>
      <c r="D153" s="2" t="s">
        <v>806</v>
      </c>
      <c r="E153" s="14">
        <f t="shared" si="13"/>
        <v>1</v>
      </c>
      <c r="F153" s="2">
        <v>3</v>
      </c>
      <c r="G153" s="19">
        <v>121.12</v>
      </c>
      <c r="H153" s="20">
        <v>0.1</v>
      </c>
      <c r="I153" s="6"/>
      <c r="J153" s="5">
        <v>41046</v>
      </c>
      <c r="K153" s="25">
        <v>-118.82</v>
      </c>
      <c r="L153" s="2" t="s">
        <v>30</v>
      </c>
      <c r="M153" s="14">
        <f>+VLOOKUP(L153,Customers!$C$3:$D$797,2,FALSE)</f>
        <v>1</v>
      </c>
      <c r="N153" s="14">
        <f>+INDEX(Customers!$B$2:$D$797,MATCH(TF_Database!L153,Customers!$C$2:$C$797,0),1)</f>
        <v>23763</v>
      </c>
      <c r="O153" s="29">
        <f t="shared" si="14"/>
        <v>9</v>
      </c>
      <c r="P153" s="29">
        <f t="shared" si="15"/>
        <v>17</v>
      </c>
      <c r="Q153" s="14" t="str">
        <f t="shared" si="16"/>
        <v xml:space="preserve">Michelle </v>
      </c>
      <c r="R153" s="14" t="str">
        <f t="shared" si="17"/>
        <v>Lonsdale</v>
      </c>
    </row>
    <row r="154" spans="2:18" x14ac:dyDescent="0.45">
      <c r="B154" s="14" t="str">
        <f t="shared" si="12"/>
        <v>41008841010</v>
      </c>
      <c r="C154" s="5">
        <v>41008</v>
      </c>
      <c r="D154" s="2" t="s">
        <v>808</v>
      </c>
      <c r="E154" s="14">
        <f t="shared" si="13"/>
        <v>0</v>
      </c>
      <c r="F154" s="2">
        <v>8</v>
      </c>
      <c r="G154" s="19">
        <v>300.2</v>
      </c>
      <c r="H154" s="20">
        <v>0</v>
      </c>
      <c r="I154" s="6"/>
      <c r="J154" s="5">
        <v>41010</v>
      </c>
      <c r="K154" s="25">
        <v>6.4100000000000108</v>
      </c>
      <c r="L154" s="2" t="s">
        <v>29</v>
      </c>
      <c r="M154" s="14">
        <f>+VLOOKUP(L154,Customers!$C$3:$D$797,2,FALSE)</f>
        <v>3</v>
      </c>
      <c r="N154" s="14">
        <f>+INDEX(Customers!$B$2:$D$797,MATCH(TF_Database!L154,Customers!$C$2:$C$797,0),1)</f>
        <v>5694</v>
      </c>
      <c r="O154" s="29">
        <f t="shared" si="14"/>
        <v>6</v>
      </c>
      <c r="P154" s="29">
        <f t="shared" si="15"/>
        <v>11</v>
      </c>
      <c r="Q154" s="14" t="str">
        <f t="shared" si="16"/>
        <v xml:space="preserve">Frank </v>
      </c>
      <c r="R154" s="14" t="str">
        <f t="shared" si="17"/>
        <v>Price</v>
      </c>
    </row>
    <row r="155" spans="2:18" x14ac:dyDescent="0.45">
      <c r="B155" s="14" t="str">
        <f t="shared" si="12"/>
        <v>410082941010</v>
      </c>
      <c r="C155" s="5">
        <v>41008</v>
      </c>
      <c r="D155" s="2" t="s">
        <v>808</v>
      </c>
      <c r="E155" s="14">
        <f t="shared" si="13"/>
        <v>0</v>
      </c>
      <c r="F155" s="2">
        <v>29</v>
      </c>
      <c r="G155" s="19">
        <v>1364.8025</v>
      </c>
      <c r="H155" s="20">
        <v>7.0000000000000007E-2</v>
      </c>
      <c r="I155" s="6"/>
      <c r="J155" s="5">
        <v>41010</v>
      </c>
      <c r="K155" s="25">
        <v>-183.678</v>
      </c>
      <c r="L155" s="2" t="s">
        <v>29</v>
      </c>
      <c r="M155" s="14">
        <f>+VLOOKUP(L155,Customers!$C$3:$D$797,2,FALSE)</f>
        <v>3</v>
      </c>
      <c r="N155" s="14">
        <f>+INDEX(Customers!$B$2:$D$797,MATCH(TF_Database!L155,Customers!$C$2:$C$797,0),1)</f>
        <v>5694</v>
      </c>
      <c r="O155" s="29">
        <f t="shared" si="14"/>
        <v>6</v>
      </c>
      <c r="P155" s="29">
        <f t="shared" si="15"/>
        <v>11</v>
      </c>
      <c r="Q155" s="14" t="str">
        <f t="shared" si="16"/>
        <v xml:space="preserve">Frank </v>
      </c>
      <c r="R155" s="14" t="str">
        <f t="shared" si="17"/>
        <v>Price</v>
      </c>
    </row>
    <row r="156" spans="2:18" x14ac:dyDescent="0.45">
      <c r="B156" s="14" t="str">
        <f t="shared" si="12"/>
        <v>411261941128</v>
      </c>
      <c r="C156" s="5">
        <v>41126</v>
      </c>
      <c r="D156" s="2" t="s">
        <v>810</v>
      </c>
      <c r="E156" s="14">
        <f t="shared" si="13"/>
        <v>0</v>
      </c>
      <c r="F156" s="2">
        <v>19</v>
      </c>
      <c r="G156" s="19">
        <v>128.21</v>
      </c>
      <c r="H156" s="20">
        <v>0.05</v>
      </c>
      <c r="I156" s="6"/>
      <c r="J156" s="5">
        <v>41128</v>
      </c>
      <c r="K156" s="25">
        <v>-55.13</v>
      </c>
      <c r="L156" s="2" t="s">
        <v>39</v>
      </c>
      <c r="M156" s="14">
        <f>+VLOOKUP(L156,Customers!$C$3:$D$797,2,FALSE)</f>
        <v>3</v>
      </c>
      <c r="N156" s="14">
        <f>+INDEX(Customers!$B$2:$D$797,MATCH(TF_Database!L156,Customers!$C$2:$C$797,0),1)</f>
        <v>29376</v>
      </c>
      <c r="O156" s="29">
        <f t="shared" si="14"/>
        <v>6</v>
      </c>
      <c r="P156" s="29">
        <f t="shared" si="15"/>
        <v>11</v>
      </c>
      <c r="Q156" s="14" t="str">
        <f t="shared" si="16"/>
        <v xml:space="preserve">Bryan </v>
      </c>
      <c r="R156" s="14" t="str">
        <f t="shared" si="17"/>
        <v>Davis</v>
      </c>
    </row>
    <row r="157" spans="2:18" x14ac:dyDescent="0.45">
      <c r="B157" s="14" t="str">
        <f t="shared" si="12"/>
        <v>40016940017</v>
      </c>
      <c r="C157" s="5">
        <v>40016</v>
      </c>
      <c r="D157" s="2" t="s">
        <v>808</v>
      </c>
      <c r="E157" s="14">
        <f t="shared" si="13"/>
        <v>0</v>
      </c>
      <c r="F157" s="2">
        <v>9</v>
      </c>
      <c r="G157" s="19">
        <v>252.79</v>
      </c>
      <c r="H157" s="20">
        <v>0.09</v>
      </c>
      <c r="I157" s="6"/>
      <c r="J157" s="5">
        <v>40017</v>
      </c>
      <c r="K157" s="25">
        <v>58.225000000000001</v>
      </c>
      <c r="L157" s="2" t="s">
        <v>27</v>
      </c>
      <c r="M157" s="14">
        <f>+VLOOKUP(L157,Customers!$C$3:$D$797,2,FALSE)</f>
        <v>1</v>
      </c>
      <c r="N157" s="14">
        <f>+INDEX(Customers!$B$2:$D$797,MATCH(TF_Database!L157,Customers!$C$2:$C$797,0),1)</f>
        <v>18535</v>
      </c>
      <c r="O157" s="29">
        <f t="shared" si="14"/>
        <v>4</v>
      </c>
      <c r="P157" s="29">
        <f t="shared" si="15"/>
        <v>9</v>
      </c>
      <c r="Q157" s="14" t="str">
        <f t="shared" si="16"/>
        <v xml:space="preserve">Don </v>
      </c>
      <c r="R157" s="14" t="str">
        <f t="shared" si="17"/>
        <v>Jones</v>
      </c>
    </row>
    <row r="158" spans="2:18" x14ac:dyDescent="0.45">
      <c r="B158" s="14" t="str">
        <f t="shared" si="12"/>
        <v>403071040309</v>
      </c>
      <c r="C158" s="5">
        <v>40307</v>
      </c>
      <c r="D158" s="2" t="s">
        <v>808</v>
      </c>
      <c r="E158" s="14">
        <f t="shared" si="13"/>
        <v>0</v>
      </c>
      <c r="F158" s="2">
        <v>10</v>
      </c>
      <c r="G158" s="19">
        <v>50.97</v>
      </c>
      <c r="H158" s="20">
        <v>0.09</v>
      </c>
      <c r="I158" s="6"/>
      <c r="J158" s="5">
        <v>40309</v>
      </c>
      <c r="K158" s="25">
        <v>4.45</v>
      </c>
      <c r="L158" s="2" t="s">
        <v>4</v>
      </c>
      <c r="M158" s="14">
        <f>+VLOOKUP(L158,Customers!$C$3:$D$797,2,FALSE)</f>
        <v>3</v>
      </c>
      <c r="N158" s="14">
        <f>+INDEX(Customers!$B$2:$D$797,MATCH(TF_Database!L158,Customers!$C$2:$C$797,0),1)</f>
        <v>4355</v>
      </c>
      <c r="O158" s="29">
        <f t="shared" si="14"/>
        <v>7</v>
      </c>
      <c r="P158" s="29">
        <f t="shared" si="15"/>
        <v>14</v>
      </c>
      <c r="Q158" s="14" t="str">
        <f t="shared" si="16"/>
        <v xml:space="preserve">Carlos </v>
      </c>
      <c r="R158" s="14" t="str">
        <f t="shared" si="17"/>
        <v>Soltero</v>
      </c>
    </row>
    <row r="159" spans="2:18" x14ac:dyDescent="0.45">
      <c r="B159" s="14" t="str">
        <f t="shared" si="12"/>
        <v>40307140309</v>
      </c>
      <c r="C159" s="5">
        <v>40307</v>
      </c>
      <c r="D159" s="2" t="s">
        <v>808</v>
      </c>
      <c r="E159" s="14">
        <f t="shared" si="13"/>
        <v>0</v>
      </c>
      <c r="F159" s="2">
        <v>1</v>
      </c>
      <c r="G159" s="19">
        <v>4.99</v>
      </c>
      <c r="H159" s="20">
        <v>0.04</v>
      </c>
      <c r="I159" s="6"/>
      <c r="J159" s="5">
        <v>40309</v>
      </c>
      <c r="K159" s="25">
        <v>-3.06</v>
      </c>
      <c r="L159" s="2" t="s">
        <v>4</v>
      </c>
      <c r="M159" s="14">
        <f>+VLOOKUP(L159,Customers!$C$3:$D$797,2,FALSE)</f>
        <v>3</v>
      </c>
      <c r="N159" s="14">
        <f>+INDEX(Customers!$B$2:$D$797,MATCH(TF_Database!L159,Customers!$C$2:$C$797,0),1)</f>
        <v>4355</v>
      </c>
      <c r="O159" s="29">
        <f t="shared" si="14"/>
        <v>7</v>
      </c>
      <c r="P159" s="29">
        <f t="shared" si="15"/>
        <v>14</v>
      </c>
      <c r="Q159" s="14" t="str">
        <f t="shared" si="16"/>
        <v xml:space="preserve">Carlos </v>
      </c>
      <c r="R159" s="14" t="str">
        <f t="shared" si="17"/>
        <v>Soltero</v>
      </c>
    </row>
    <row r="160" spans="2:18" x14ac:dyDescent="0.45">
      <c r="B160" s="14" t="str">
        <f t="shared" si="12"/>
        <v>398623039864</v>
      </c>
      <c r="C160" s="5">
        <v>39862</v>
      </c>
      <c r="D160" s="2" t="s">
        <v>808</v>
      </c>
      <c r="E160" s="14">
        <f t="shared" si="13"/>
        <v>0</v>
      </c>
      <c r="F160" s="2">
        <v>30</v>
      </c>
      <c r="G160" s="19">
        <v>10554.63</v>
      </c>
      <c r="H160" s="20">
        <v>0.09</v>
      </c>
      <c r="I160" s="6"/>
      <c r="J160" s="5">
        <v>39864</v>
      </c>
      <c r="K160" s="25">
        <v>1240.25</v>
      </c>
      <c r="L160" s="2" t="s">
        <v>24</v>
      </c>
      <c r="M160" s="14">
        <f>+VLOOKUP(L160,Customers!$C$3:$D$797,2,FALSE)</f>
        <v>2</v>
      </c>
      <c r="N160" s="14">
        <f>+INDEX(Customers!$B$2:$D$797,MATCH(TF_Database!L160,Customers!$C$2:$C$797,0),1)</f>
        <v>21669</v>
      </c>
      <c r="O160" s="29">
        <f t="shared" si="14"/>
        <v>7</v>
      </c>
      <c r="P160" s="29">
        <f t="shared" si="15"/>
        <v>13</v>
      </c>
      <c r="Q160" s="14" t="str">
        <f t="shared" si="16"/>
        <v xml:space="preserve">Nicole </v>
      </c>
      <c r="R160" s="14" t="str">
        <f t="shared" si="17"/>
        <v>Hansen</v>
      </c>
    </row>
    <row r="161" spans="2:18" x14ac:dyDescent="0.45">
      <c r="B161" s="14" t="str">
        <f t="shared" si="12"/>
        <v>39862839862</v>
      </c>
      <c r="C161" s="5">
        <v>39862</v>
      </c>
      <c r="D161" s="2" t="s">
        <v>808</v>
      </c>
      <c r="E161" s="14">
        <f t="shared" si="13"/>
        <v>0</v>
      </c>
      <c r="F161" s="2">
        <v>8</v>
      </c>
      <c r="G161" s="19">
        <v>1749.64</v>
      </c>
      <c r="H161" s="20">
        <v>0.04</v>
      </c>
      <c r="I161" s="6"/>
      <c r="J161" s="5">
        <v>39862</v>
      </c>
      <c r="K161" s="25">
        <v>-533.23200000000008</v>
      </c>
      <c r="L161" s="2" t="s">
        <v>24</v>
      </c>
      <c r="M161" s="14">
        <f>+VLOOKUP(L161,Customers!$C$3:$D$797,2,FALSE)</f>
        <v>2</v>
      </c>
      <c r="N161" s="14">
        <f>+INDEX(Customers!$B$2:$D$797,MATCH(TF_Database!L161,Customers!$C$2:$C$797,0),1)</f>
        <v>21669</v>
      </c>
      <c r="O161" s="29">
        <f t="shared" si="14"/>
        <v>7</v>
      </c>
      <c r="P161" s="29">
        <f t="shared" si="15"/>
        <v>13</v>
      </c>
      <c r="Q161" s="14" t="str">
        <f t="shared" si="16"/>
        <v xml:space="preserve">Nicole </v>
      </c>
      <c r="R161" s="14" t="str">
        <f t="shared" si="17"/>
        <v>Hansen</v>
      </c>
    </row>
    <row r="162" spans="2:18" x14ac:dyDescent="0.45">
      <c r="B162" s="14" t="str">
        <f t="shared" si="12"/>
        <v>410874741088</v>
      </c>
      <c r="C162" s="5">
        <v>41087</v>
      </c>
      <c r="D162" s="2" t="s">
        <v>806</v>
      </c>
      <c r="E162" s="14">
        <f t="shared" si="13"/>
        <v>1</v>
      </c>
      <c r="F162" s="2">
        <v>47</v>
      </c>
      <c r="G162" s="19">
        <v>1943.72</v>
      </c>
      <c r="H162" s="20">
        <v>0.03</v>
      </c>
      <c r="I162" s="6"/>
      <c r="J162" s="5">
        <v>41088</v>
      </c>
      <c r="K162" s="25">
        <v>-1003.58</v>
      </c>
      <c r="L162" s="2" t="s">
        <v>28</v>
      </c>
      <c r="M162" s="14">
        <f>+VLOOKUP(L162,Customers!$C$3:$D$797,2,FALSE)</f>
        <v>2</v>
      </c>
      <c r="N162" s="14">
        <f>+INDEX(Customers!$B$2:$D$797,MATCH(TF_Database!L162,Customers!$C$2:$C$797,0),1)</f>
        <v>15300</v>
      </c>
      <c r="O162" s="29">
        <f t="shared" si="14"/>
        <v>5</v>
      </c>
      <c r="P162" s="29">
        <f t="shared" si="15"/>
        <v>13</v>
      </c>
      <c r="Q162" s="14" t="str">
        <f t="shared" si="16"/>
        <v xml:space="preserve">Beth </v>
      </c>
      <c r="R162" s="14" t="str">
        <f t="shared" si="17"/>
        <v>Thompson</v>
      </c>
    </row>
    <row r="163" spans="2:18" x14ac:dyDescent="0.45">
      <c r="B163" s="14" t="str">
        <f t="shared" si="12"/>
        <v>41087641088</v>
      </c>
      <c r="C163" s="5">
        <v>41087</v>
      </c>
      <c r="D163" s="2" t="s">
        <v>806</v>
      </c>
      <c r="E163" s="14">
        <f t="shared" si="13"/>
        <v>1</v>
      </c>
      <c r="F163" s="2">
        <v>6</v>
      </c>
      <c r="G163" s="19">
        <v>18.37</v>
      </c>
      <c r="H163" s="20">
        <v>0.01</v>
      </c>
      <c r="I163" s="6"/>
      <c r="J163" s="5">
        <v>41088</v>
      </c>
      <c r="K163" s="25">
        <v>-4.0599999999999996</v>
      </c>
      <c r="L163" s="2" t="s">
        <v>28</v>
      </c>
      <c r="M163" s="14">
        <f>+VLOOKUP(L163,Customers!$C$3:$D$797,2,FALSE)</f>
        <v>2</v>
      </c>
      <c r="N163" s="14">
        <f>+INDEX(Customers!$B$2:$D$797,MATCH(TF_Database!L163,Customers!$C$2:$C$797,0),1)</f>
        <v>15300</v>
      </c>
      <c r="O163" s="29">
        <f t="shared" si="14"/>
        <v>5</v>
      </c>
      <c r="P163" s="29">
        <f t="shared" si="15"/>
        <v>13</v>
      </c>
      <c r="Q163" s="14" t="str">
        <f t="shared" si="16"/>
        <v xml:space="preserve">Beth </v>
      </c>
      <c r="R163" s="14" t="str">
        <f t="shared" si="17"/>
        <v>Thompson</v>
      </c>
    </row>
    <row r="164" spans="2:18" x14ac:dyDescent="0.45">
      <c r="B164" s="14" t="str">
        <f t="shared" si="12"/>
        <v>410874941089</v>
      </c>
      <c r="C164" s="5">
        <v>41087</v>
      </c>
      <c r="D164" s="2" t="s">
        <v>806</v>
      </c>
      <c r="E164" s="14">
        <f t="shared" si="13"/>
        <v>1</v>
      </c>
      <c r="F164" s="2">
        <v>49</v>
      </c>
      <c r="G164" s="19">
        <v>6175.777</v>
      </c>
      <c r="H164" s="20">
        <v>7.0000000000000007E-2</v>
      </c>
      <c r="I164" s="6"/>
      <c r="J164" s="5">
        <v>41089</v>
      </c>
      <c r="K164" s="25">
        <v>1881.5759999999998</v>
      </c>
      <c r="L164" s="2" t="s">
        <v>28</v>
      </c>
      <c r="M164" s="14">
        <f>+VLOOKUP(L164,Customers!$C$3:$D$797,2,FALSE)</f>
        <v>2</v>
      </c>
      <c r="N164" s="14">
        <f>+INDEX(Customers!$B$2:$D$797,MATCH(TF_Database!L164,Customers!$C$2:$C$797,0),1)</f>
        <v>15300</v>
      </c>
      <c r="O164" s="29">
        <f t="shared" si="14"/>
        <v>5</v>
      </c>
      <c r="P164" s="29">
        <f t="shared" si="15"/>
        <v>13</v>
      </c>
      <c r="Q164" s="14" t="str">
        <f t="shared" si="16"/>
        <v xml:space="preserve">Beth </v>
      </c>
      <c r="R164" s="14" t="str">
        <f t="shared" si="17"/>
        <v>Thompson</v>
      </c>
    </row>
    <row r="165" spans="2:18" x14ac:dyDescent="0.45">
      <c r="B165" s="14" t="str">
        <f t="shared" si="12"/>
        <v>40451640452</v>
      </c>
      <c r="C165" s="5">
        <v>40451</v>
      </c>
      <c r="D165" s="2" t="s">
        <v>810</v>
      </c>
      <c r="E165" s="14">
        <f t="shared" si="13"/>
        <v>0</v>
      </c>
      <c r="F165" s="2">
        <v>6</v>
      </c>
      <c r="G165" s="19">
        <v>157.97</v>
      </c>
      <c r="H165" s="20">
        <v>0.01</v>
      </c>
      <c r="I165" s="6"/>
      <c r="J165" s="5">
        <v>40452</v>
      </c>
      <c r="K165" s="25">
        <v>-42.38</v>
      </c>
      <c r="L165" s="2" t="s">
        <v>24</v>
      </c>
      <c r="M165" s="14">
        <f>+VLOOKUP(L165,Customers!$C$3:$D$797,2,FALSE)</f>
        <v>2</v>
      </c>
      <c r="N165" s="14">
        <f>+INDEX(Customers!$B$2:$D$797,MATCH(TF_Database!L165,Customers!$C$2:$C$797,0),1)</f>
        <v>21669</v>
      </c>
      <c r="O165" s="29">
        <f t="shared" si="14"/>
        <v>7</v>
      </c>
      <c r="P165" s="29">
        <f t="shared" si="15"/>
        <v>13</v>
      </c>
      <c r="Q165" s="14" t="str">
        <f t="shared" si="16"/>
        <v xml:space="preserve">Nicole </v>
      </c>
      <c r="R165" s="14" t="str">
        <f t="shared" si="17"/>
        <v>Hansen</v>
      </c>
    </row>
    <row r="166" spans="2:18" x14ac:dyDescent="0.45">
      <c r="B166" s="14" t="str">
        <f t="shared" si="12"/>
        <v>402832540284</v>
      </c>
      <c r="C166" s="5">
        <v>40283</v>
      </c>
      <c r="D166" s="2" t="s">
        <v>811</v>
      </c>
      <c r="E166" s="14">
        <f t="shared" si="13"/>
        <v>0</v>
      </c>
      <c r="F166" s="2">
        <v>25</v>
      </c>
      <c r="G166" s="19">
        <v>144.84</v>
      </c>
      <c r="H166" s="20">
        <v>0.09</v>
      </c>
      <c r="I166" s="6"/>
      <c r="J166" s="5">
        <v>40284</v>
      </c>
      <c r="K166" s="25">
        <v>-120.99</v>
      </c>
      <c r="L166" s="2" t="s">
        <v>4</v>
      </c>
      <c r="M166" s="14">
        <f>+VLOOKUP(L166,Customers!$C$3:$D$797,2,FALSE)</f>
        <v>3</v>
      </c>
      <c r="N166" s="14">
        <f>+INDEX(Customers!$B$2:$D$797,MATCH(TF_Database!L166,Customers!$C$2:$C$797,0),1)</f>
        <v>4355</v>
      </c>
      <c r="O166" s="29">
        <f t="shared" si="14"/>
        <v>7</v>
      </c>
      <c r="P166" s="29">
        <f t="shared" si="15"/>
        <v>14</v>
      </c>
      <c r="Q166" s="14" t="str">
        <f t="shared" si="16"/>
        <v xml:space="preserve">Carlos </v>
      </c>
      <c r="R166" s="14" t="str">
        <f t="shared" si="17"/>
        <v>Soltero</v>
      </c>
    </row>
    <row r="167" spans="2:18" x14ac:dyDescent="0.45">
      <c r="B167" s="14" t="str">
        <f t="shared" si="12"/>
        <v>402832040283</v>
      </c>
      <c r="C167" s="5">
        <v>40283</v>
      </c>
      <c r="D167" s="2" t="s">
        <v>811</v>
      </c>
      <c r="E167" s="14">
        <f t="shared" si="13"/>
        <v>0</v>
      </c>
      <c r="F167" s="2">
        <v>20</v>
      </c>
      <c r="G167" s="19">
        <v>127.16</v>
      </c>
      <c r="H167" s="20">
        <v>0.09</v>
      </c>
      <c r="I167" s="6"/>
      <c r="J167" s="5">
        <v>40283</v>
      </c>
      <c r="K167" s="25">
        <v>12.88</v>
      </c>
      <c r="L167" s="2" t="s">
        <v>4</v>
      </c>
      <c r="M167" s="14">
        <f>+VLOOKUP(L167,Customers!$C$3:$D$797,2,FALSE)</f>
        <v>3</v>
      </c>
      <c r="N167" s="14">
        <f>+INDEX(Customers!$B$2:$D$797,MATCH(TF_Database!L167,Customers!$C$2:$C$797,0),1)</f>
        <v>4355</v>
      </c>
      <c r="O167" s="29">
        <f t="shared" si="14"/>
        <v>7</v>
      </c>
      <c r="P167" s="29">
        <f t="shared" si="15"/>
        <v>14</v>
      </c>
      <c r="Q167" s="14" t="str">
        <f t="shared" si="16"/>
        <v xml:space="preserve">Carlos </v>
      </c>
      <c r="R167" s="14" t="str">
        <f t="shared" si="17"/>
        <v>Soltero</v>
      </c>
    </row>
    <row r="168" spans="2:18" x14ac:dyDescent="0.45">
      <c r="B168" s="14" t="str">
        <f t="shared" si="12"/>
        <v>40800440801</v>
      </c>
      <c r="C168" s="5">
        <v>40800</v>
      </c>
      <c r="D168" s="2" t="s">
        <v>808</v>
      </c>
      <c r="E168" s="14">
        <f t="shared" si="13"/>
        <v>0</v>
      </c>
      <c r="F168" s="2">
        <v>4</v>
      </c>
      <c r="G168" s="19">
        <v>5472.12</v>
      </c>
      <c r="H168" s="20">
        <v>0.06</v>
      </c>
      <c r="I168" s="6"/>
      <c r="J168" s="5">
        <v>40801</v>
      </c>
      <c r="K168" s="25">
        <v>-2816.3379</v>
      </c>
      <c r="L168" s="2" t="s">
        <v>7</v>
      </c>
      <c r="M168" s="14">
        <f>+VLOOKUP(L168,Customers!$C$3:$D$797,2,FALSE)</f>
        <v>2</v>
      </c>
      <c r="N168" s="14">
        <f>+INDEX(Customers!$B$2:$D$797,MATCH(TF_Database!L168,Customers!$C$2:$C$797,0),1)</f>
        <v>14836</v>
      </c>
      <c r="O168" s="29">
        <f t="shared" si="14"/>
        <v>8</v>
      </c>
      <c r="P168" s="29">
        <f t="shared" si="15"/>
        <v>15</v>
      </c>
      <c r="Q168" s="14" t="str">
        <f t="shared" si="16"/>
        <v xml:space="preserve">Dorothy </v>
      </c>
      <c r="R168" s="14" t="str">
        <f t="shared" si="17"/>
        <v>Badders</v>
      </c>
    </row>
    <row r="169" spans="2:18" x14ac:dyDescent="0.45">
      <c r="B169" s="14" t="str">
        <f t="shared" si="12"/>
        <v>40442740443</v>
      </c>
      <c r="C169" s="5">
        <v>40442</v>
      </c>
      <c r="D169" s="2" t="s">
        <v>806</v>
      </c>
      <c r="E169" s="14">
        <f t="shared" si="13"/>
        <v>1</v>
      </c>
      <c r="F169" s="2">
        <v>7</v>
      </c>
      <c r="G169" s="19">
        <v>1810.67</v>
      </c>
      <c r="H169" s="20">
        <v>0.09</v>
      </c>
      <c r="I169" s="6"/>
      <c r="J169" s="5">
        <v>40443</v>
      </c>
      <c r="K169" s="25">
        <v>-541.87</v>
      </c>
      <c r="L169" s="2" t="s">
        <v>1</v>
      </c>
      <c r="M169" s="14">
        <f>+VLOOKUP(L169,Customers!$C$3:$D$797,2,FALSE)</f>
        <v>3</v>
      </c>
      <c r="N169" s="14">
        <f>+INDEX(Customers!$B$2:$D$797,MATCH(TF_Database!L169,Customers!$C$2:$C$797,0),1)</f>
        <v>17475</v>
      </c>
      <c r="O169" s="29">
        <f t="shared" si="14"/>
        <v>9</v>
      </c>
      <c r="P169" s="29">
        <f t="shared" si="15"/>
        <v>18</v>
      </c>
      <c r="Q169" s="14" t="str">
        <f t="shared" si="16"/>
        <v xml:space="preserve">Muhammed </v>
      </c>
      <c r="R169" s="14" t="str">
        <f t="shared" si="17"/>
        <v>MacIntyre</v>
      </c>
    </row>
    <row r="170" spans="2:18" x14ac:dyDescent="0.45">
      <c r="B170" s="14" t="str">
        <f t="shared" si="12"/>
        <v>404073140409</v>
      </c>
      <c r="C170" s="5">
        <v>40407</v>
      </c>
      <c r="D170" s="2" t="s">
        <v>808</v>
      </c>
      <c r="E170" s="14">
        <f t="shared" si="13"/>
        <v>0</v>
      </c>
      <c r="F170" s="2">
        <v>31</v>
      </c>
      <c r="G170" s="19">
        <v>633.55999999999995</v>
      </c>
      <c r="H170" s="20">
        <v>0.09</v>
      </c>
      <c r="I170" s="6"/>
      <c r="J170" s="5">
        <v>40409</v>
      </c>
      <c r="K170" s="25">
        <v>-158.87</v>
      </c>
      <c r="L170" s="2" t="s">
        <v>1</v>
      </c>
      <c r="M170" s="14">
        <f>+VLOOKUP(L170,Customers!$C$3:$D$797,2,FALSE)</f>
        <v>3</v>
      </c>
      <c r="N170" s="14">
        <f>+INDEX(Customers!$B$2:$D$797,MATCH(TF_Database!L170,Customers!$C$2:$C$797,0),1)</f>
        <v>17475</v>
      </c>
      <c r="O170" s="29">
        <f t="shared" si="14"/>
        <v>9</v>
      </c>
      <c r="P170" s="29">
        <f t="shared" si="15"/>
        <v>18</v>
      </c>
      <c r="Q170" s="14" t="str">
        <f t="shared" si="16"/>
        <v xml:space="preserve">Muhammed </v>
      </c>
      <c r="R170" s="14" t="str">
        <f t="shared" si="17"/>
        <v>MacIntyre</v>
      </c>
    </row>
    <row r="171" spans="2:18" x14ac:dyDescent="0.45">
      <c r="B171" s="14" t="str">
        <f t="shared" si="12"/>
        <v>400722740072</v>
      </c>
      <c r="C171" s="5">
        <v>40072</v>
      </c>
      <c r="D171" s="2" t="s">
        <v>804</v>
      </c>
      <c r="E171" s="14">
        <f t="shared" si="13"/>
        <v>0</v>
      </c>
      <c r="F171" s="2">
        <v>27</v>
      </c>
      <c r="G171" s="19">
        <v>644.4</v>
      </c>
      <c r="H171" s="20">
        <v>0.04</v>
      </c>
      <c r="I171" s="6"/>
      <c r="J171" s="5">
        <v>40072</v>
      </c>
      <c r="K171" s="25">
        <v>-97.28</v>
      </c>
      <c r="L171" s="2" t="s">
        <v>15</v>
      </c>
      <c r="M171" s="14">
        <f>+VLOOKUP(L171,Customers!$C$3:$D$797,2,FALSE)</f>
        <v>2</v>
      </c>
      <c r="N171" s="14">
        <f>+INDEX(Customers!$B$2:$D$797,MATCH(TF_Database!L171,Customers!$C$2:$C$797,0),1)</f>
        <v>28113</v>
      </c>
      <c r="O171" s="29">
        <f t="shared" si="14"/>
        <v>4</v>
      </c>
      <c r="P171" s="29">
        <f t="shared" si="15"/>
        <v>10</v>
      </c>
      <c r="Q171" s="14" t="str">
        <f t="shared" si="16"/>
        <v xml:space="preserve">Don </v>
      </c>
      <c r="R171" s="14" t="str">
        <f t="shared" si="17"/>
        <v>Miller</v>
      </c>
    </row>
    <row r="172" spans="2:18" x14ac:dyDescent="0.45">
      <c r="B172" s="14" t="str">
        <f t="shared" si="12"/>
        <v>39986739987</v>
      </c>
      <c r="C172" s="5">
        <v>39986</v>
      </c>
      <c r="D172" s="2" t="s">
        <v>806</v>
      </c>
      <c r="E172" s="14">
        <f t="shared" si="13"/>
        <v>1</v>
      </c>
      <c r="F172" s="2">
        <v>7</v>
      </c>
      <c r="G172" s="19">
        <v>1211.98</v>
      </c>
      <c r="H172" s="20">
        <v>0.1</v>
      </c>
      <c r="I172" s="6"/>
      <c r="J172" s="5">
        <v>39987</v>
      </c>
      <c r="K172" s="25">
        <v>-80.83</v>
      </c>
      <c r="L172" s="2" t="s">
        <v>12</v>
      </c>
      <c r="M172" s="14">
        <f>+VLOOKUP(L172,Customers!$C$3:$D$797,2,FALSE)</f>
        <v>2</v>
      </c>
      <c r="N172" s="14">
        <f>+INDEX(Customers!$B$2:$D$797,MATCH(TF_Database!L172,Customers!$C$2:$C$797,0),1)</f>
        <v>12210</v>
      </c>
      <c r="O172" s="29">
        <f t="shared" si="14"/>
        <v>7</v>
      </c>
      <c r="P172" s="29">
        <f t="shared" si="15"/>
        <v>15</v>
      </c>
      <c r="Q172" s="14" t="str">
        <f t="shared" si="16"/>
        <v xml:space="preserve">Sylvia </v>
      </c>
      <c r="R172" s="14" t="str">
        <f t="shared" si="17"/>
        <v>Foulston</v>
      </c>
    </row>
    <row r="173" spans="2:18" x14ac:dyDescent="0.45">
      <c r="B173" s="14" t="str">
        <f t="shared" si="12"/>
        <v>411492741151</v>
      </c>
      <c r="C173" s="5">
        <v>41149</v>
      </c>
      <c r="D173" s="2" t="s">
        <v>808</v>
      </c>
      <c r="E173" s="14">
        <f t="shared" si="13"/>
        <v>0</v>
      </c>
      <c r="F173" s="2">
        <v>27</v>
      </c>
      <c r="G173" s="19">
        <v>3316.08</v>
      </c>
      <c r="H173" s="20">
        <v>0.08</v>
      </c>
      <c r="I173" s="6"/>
      <c r="J173" s="5">
        <v>41151</v>
      </c>
      <c r="K173" s="25">
        <v>-514.32000000000005</v>
      </c>
      <c r="L173" s="2" t="s">
        <v>47</v>
      </c>
      <c r="M173" s="14">
        <f>+VLOOKUP(L173,Customers!$C$3:$D$797,2,FALSE)</f>
        <v>3</v>
      </c>
      <c r="N173" s="14">
        <f>+INDEX(Customers!$B$2:$D$797,MATCH(TF_Database!L173,Customers!$C$2:$C$797,0),1)</f>
        <v>21585</v>
      </c>
      <c r="O173" s="29">
        <f t="shared" si="14"/>
        <v>6</v>
      </c>
      <c r="P173" s="29">
        <f t="shared" si="15"/>
        <v>13</v>
      </c>
      <c r="Q173" s="14" t="str">
        <f t="shared" si="16"/>
        <v xml:space="preserve">Becky </v>
      </c>
      <c r="R173" s="14" t="str">
        <f t="shared" si="17"/>
        <v>Castell</v>
      </c>
    </row>
    <row r="174" spans="2:18" x14ac:dyDescent="0.45">
      <c r="B174" s="14" t="str">
        <f t="shared" si="12"/>
        <v>407014840703</v>
      </c>
      <c r="C174" s="5">
        <v>40701</v>
      </c>
      <c r="D174" s="2" t="s">
        <v>811</v>
      </c>
      <c r="E174" s="14">
        <f t="shared" si="13"/>
        <v>0</v>
      </c>
      <c r="F174" s="2">
        <v>48</v>
      </c>
      <c r="G174" s="19">
        <v>207.08</v>
      </c>
      <c r="H174" s="20">
        <v>0.09</v>
      </c>
      <c r="I174" s="6"/>
      <c r="J174" s="5">
        <v>40703</v>
      </c>
      <c r="K174" s="25">
        <v>-131.82</v>
      </c>
      <c r="L174" s="2" t="s">
        <v>25</v>
      </c>
      <c r="M174" s="14">
        <f>+VLOOKUP(L174,Customers!$C$3:$D$797,2,FALSE)</f>
        <v>2</v>
      </c>
      <c r="N174" s="14">
        <f>+INDEX(Customers!$B$2:$D$797,MATCH(TF_Database!L174,Customers!$C$2:$C$797,0),1)</f>
        <v>5289</v>
      </c>
      <c r="O174" s="29">
        <f t="shared" si="14"/>
        <v>8</v>
      </c>
      <c r="P174" s="29">
        <f t="shared" si="15"/>
        <v>14</v>
      </c>
      <c r="Q174" s="14" t="str">
        <f t="shared" si="16"/>
        <v xml:space="preserve">Dorothy </v>
      </c>
      <c r="R174" s="14" t="str">
        <f t="shared" si="17"/>
        <v>Wardle</v>
      </c>
    </row>
    <row r="175" spans="2:18" x14ac:dyDescent="0.45">
      <c r="B175" s="14" t="str">
        <f t="shared" si="12"/>
        <v>40701840703</v>
      </c>
      <c r="C175" s="5">
        <v>40701</v>
      </c>
      <c r="D175" s="2" t="s">
        <v>811</v>
      </c>
      <c r="E175" s="14">
        <f t="shared" si="13"/>
        <v>0</v>
      </c>
      <c r="F175" s="2">
        <v>8</v>
      </c>
      <c r="G175" s="19">
        <v>234.28</v>
      </c>
      <c r="H175" s="20">
        <v>0.09</v>
      </c>
      <c r="I175" s="6"/>
      <c r="J175" s="5">
        <v>40703</v>
      </c>
      <c r="K175" s="25">
        <v>-65.42</v>
      </c>
      <c r="L175" s="2" t="s">
        <v>25</v>
      </c>
      <c r="M175" s="14">
        <f>+VLOOKUP(L175,Customers!$C$3:$D$797,2,FALSE)</f>
        <v>2</v>
      </c>
      <c r="N175" s="14">
        <f>+INDEX(Customers!$B$2:$D$797,MATCH(TF_Database!L175,Customers!$C$2:$C$797,0),1)</f>
        <v>5289</v>
      </c>
      <c r="O175" s="29">
        <f t="shared" si="14"/>
        <v>8</v>
      </c>
      <c r="P175" s="29">
        <f t="shared" si="15"/>
        <v>14</v>
      </c>
      <c r="Q175" s="14" t="str">
        <f t="shared" si="16"/>
        <v xml:space="preserve">Dorothy </v>
      </c>
      <c r="R175" s="14" t="str">
        <f t="shared" si="17"/>
        <v>Wardle</v>
      </c>
    </row>
    <row r="176" spans="2:18" x14ac:dyDescent="0.45">
      <c r="B176" s="14" t="str">
        <f t="shared" si="12"/>
        <v>407014140703</v>
      </c>
      <c r="C176" s="5">
        <v>40701</v>
      </c>
      <c r="D176" s="2" t="s">
        <v>811</v>
      </c>
      <c r="E176" s="14">
        <f t="shared" si="13"/>
        <v>0</v>
      </c>
      <c r="F176" s="2">
        <v>41</v>
      </c>
      <c r="G176" s="19">
        <v>1779.8914999999997</v>
      </c>
      <c r="H176" s="20">
        <v>0.09</v>
      </c>
      <c r="I176" s="6"/>
      <c r="J176" s="5">
        <v>40703</v>
      </c>
      <c r="K176" s="25">
        <v>-250.173</v>
      </c>
      <c r="L176" s="2" t="s">
        <v>25</v>
      </c>
      <c r="M176" s="14">
        <f>+VLOOKUP(L176,Customers!$C$3:$D$797,2,FALSE)</f>
        <v>2</v>
      </c>
      <c r="N176" s="14">
        <f>+INDEX(Customers!$B$2:$D$797,MATCH(TF_Database!L176,Customers!$C$2:$C$797,0),1)</f>
        <v>5289</v>
      </c>
      <c r="O176" s="29">
        <f t="shared" si="14"/>
        <v>8</v>
      </c>
      <c r="P176" s="29">
        <f t="shared" si="15"/>
        <v>14</v>
      </c>
      <c r="Q176" s="14" t="str">
        <f t="shared" si="16"/>
        <v xml:space="preserve">Dorothy </v>
      </c>
      <c r="R176" s="14" t="str">
        <f t="shared" si="17"/>
        <v>Wardle</v>
      </c>
    </row>
    <row r="177" spans="2:18" x14ac:dyDescent="0.45">
      <c r="B177" s="14" t="str">
        <f t="shared" si="12"/>
        <v>400953040097</v>
      </c>
      <c r="C177" s="5">
        <v>40095</v>
      </c>
      <c r="D177" s="2" t="s">
        <v>808</v>
      </c>
      <c r="E177" s="14">
        <f t="shared" si="13"/>
        <v>0</v>
      </c>
      <c r="F177" s="2">
        <v>30</v>
      </c>
      <c r="G177" s="19">
        <v>114.12</v>
      </c>
      <c r="H177" s="20">
        <v>0.05</v>
      </c>
      <c r="I177" s="6"/>
      <c r="J177" s="5">
        <v>40097</v>
      </c>
      <c r="K177" s="25">
        <v>15.725</v>
      </c>
      <c r="L177" s="2" t="s">
        <v>31</v>
      </c>
      <c r="M177" s="14">
        <f>+VLOOKUP(L177,Customers!$C$3:$D$797,2,FALSE)</f>
        <v>1</v>
      </c>
      <c r="N177" s="14">
        <f>+INDEX(Customers!$B$2:$D$797,MATCH(TF_Database!L177,Customers!$C$2:$C$797,0),1)</f>
        <v>17249</v>
      </c>
      <c r="O177" s="29">
        <f t="shared" si="14"/>
        <v>4</v>
      </c>
      <c r="P177" s="29">
        <f t="shared" si="15"/>
        <v>9</v>
      </c>
      <c r="Q177" s="14" t="str">
        <f t="shared" si="16"/>
        <v xml:space="preserve">Ann </v>
      </c>
      <c r="R177" s="14" t="str">
        <f t="shared" si="17"/>
        <v>Chong</v>
      </c>
    </row>
    <row r="178" spans="2:18" x14ac:dyDescent="0.45">
      <c r="B178" s="14" t="str">
        <f t="shared" si="12"/>
        <v>400951540095</v>
      </c>
      <c r="C178" s="5">
        <v>40095</v>
      </c>
      <c r="D178" s="2" t="s">
        <v>808</v>
      </c>
      <c r="E178" s="14">
        <f t="shared" si="13"/>
        <v>0</v>
      </c>
      <c r="F178" s="2">
        <v>15</v>
      </c>
      <c r="G178" s="19">
        <v>436.05</v>
      </c>
      <c r="H178" s="20">
        <v>0.09</v>
      </c>
      <c r="I178" s="6"/>
      <c r="J178" s="5">
        <v>40095</v>
      </c>
      <c r="K178" s="25">
        <v>-92.58</v>
      </c>
      <c r="L178" s="2" t="s">
        <v>31</v>
      </c>
      <c r="M178" s="14">
        <f>+VLOOKUP(L178,Customers!$C$3:$D$797,2,FALSE)</f>
        <v>1</v>
      </c>
      <c r="N178" s="14">
        <f>+INDEX(Customers!$B$2:$D$797,MATCH(TF_Database!L178,Customers!$C$2:$C$797,0),1)</f>
        <v>17249</v>
      </c>
      <c r="O178" s="29">
        <f t="shared" si="14"/>
        <v>4</v>
      </c>
      <c r="P178" s="29">
        <f t="shared" si="15"/>
        <v>9</v>
      </c>
      <c r="Q178" s="14" t="str">
        <f t="shared" si="16"/>
        <v xml:space="preserve">Ann </v>
      </c>
      <c r="R178" s="14" t="str">
        <f t="shared" si="17"/>
        <v>Chong</v>
      </c>
    </row>
    <row r="179" spans="2:18" x14ac:dyDescent="0.45">
      <c r="B179" s="14" t="str">
        <f t="shared" si="12"/>
        <v>400954940096</v>
      </c>
      <c r="C179" s="5">
        <v>40095</v>
      </c>
      <c r="D179" s="2" t="s">
        <v>808</v>
      </c>
      <c r="E179" s="14">
        <f t="shared" si="13"/>
        <v>0</v>
      </c>
      <c r="F179" s="2">
        <v>49</v>
      </c>
      <c r="G179" s="19">
        <v>5247.4835000000003</v>
      </c>
      <c r="H179" s="20">
        <v>0</v>
      </c>
      <c r="I179" s="6"/>
      <c r="J179" s="5">
        <v>40096</v>
      </c>
      <c r="K179" s="25">
        <v>1465.866</v>
      </c>
      <c r="L179" s="2" t="s">
        <v>31</v>
      </c>
      <c r="M179" s="14">
        <f>+VLOOKUP(L179,Customers!$C$3:$D$797,2,FALSE)</f>
        <v>1</v>
      </c>
      <c r="N179" s="14">
        <f>+INDEX(Customers!$B$2:$D$797,MATCH(TF_Database!L179,Customers!$C$2:$C$797,0),1)</f>
        <v>17249</v>
      </c>
      <c r="O179" s="29">
        <f t="shared" si="14"/>
        <v>4</v>
      </c>
      <c r="P179" s="29">
        <f t="shared" si="15"/>
        <v>9</v>
      </c>
      <c r="Q179" s="14" t="str">
        <f t="shared" si="16"/>
        <v xml:space="preserve">Ann </v>
      </c>
      <c r="R179" s="14" t="str">
        <f t="shared" si="17"/>
        <v>Chong</v>
      </c>
    </row>
    <row r="180" spans="2:18" x14ac:dyDescent="0.45">
      <c r="B180" s="14" t="str">
        <f t="shared" si="12"/>
        <v>40517940519</v>
      </c>
      <c r="C180" s="5">
        <v>40517</v>
      </c>
      <c r="D180" s="2" t="s">
        <v>808</v>
      </c>
      <c r="E180" s="14">
        <f t="shared" si="13"/>
        <v>0</v>
      </c>
      <c r="F180" s="2">
        <v>9</v>
      </c>
      <c r="G180" s="19">
        <v>173.417</v>
      </c>
      <c r="H180" s="20">
        <v>0</v>
      </c>
      <c r="I180" s="6"/>
      <c r="J180" s="5">
        <v>40519</v>
      </c>
      <c r="K180" s="25">
        <v>18.234000000000002</v>
      </c>
      <c r="L180" s="2" t="s">
        <v>3</v>
      </c>
      <c r="M180" s="14">
        <f>+VLOOKUP(L180,Customers!$C$3:$D$797,2,FALSE)</f>
        <v>5</v>
      </c>
      <c r="N180" s="14">
        <f>+INDEX(Customers!$B$2:$D$797,MATCH(TF_Database!L180,Customers!$C$2:$C$797,0),1)</f>
        <v>21865</v>
      </c>
      <c r="O180" s="29">
        <f t="shared" si="14"/>
        <v>5</v>
      </c>
      <c r="P180" s="29">
        <f t="shared" si="15"/>
        <v>13</v>
      </c>
      <c r="Q180" s="14" t="str">
        <f t="shared" si="16"/>
        <v xml:space="preserve">Clay </v>
      </c>
      <c r="R180" s="14" t="str">
        <f t="shared" si="17"/>
        <v>Rozendal</v>
      </c>
    </row>
    <row r="181" spans="2:18" x14ac:dyDescent="0.45">
      <c r="B181" s="14" t="str">
        <f t="shared" si="12"/>
        <v>399711839973</v>
      </c>
      <c r="C181" s="5">
        <v>39971</v>
      </c>
      <c r="D181" s="2" t="s">
        <v>804</v>
      </c>
      <c r="E181" s="14">
        <f t="shared" si="13"/>
        <v>0</v>
      </c>
      <c r="F181" s="2">
        <v>18</v>
      </c>
      <c r="G181" s="19">
        <v>23792.93</v>
      </c>
      <c r="H181" s="20">
        <v>0</v>
      </c>
      <c r="I181" s="6"/>
      <c r="J181" s="5">
        <v>39973</v>
      </c>
      <c r="K181" s="25">
        <v>10951.306499999999</v>
      </c>
      <c r="L181" s="2" t="s">
        <v>17</v>
      </c>
      <c r="M181" s="14">
        <f>+VLOOKUP(L181,Customers!$C$3:$D$797,2,FALSE)</f>
        <v>3</v>
      </c>
      <c r="N181" s="14">
        <f>+INDEX(Customers!$B$2:$D$797,MATCH(TF_Database!L181,Customers!$C$2:$C$797,0),1)</f>
        <v>31287</v>
      </c>
      <c r="O181" s="29">
        <f t="shared" si="14"/>
        <v>6</v>
      </c>
      <c r="P181" s="29">
        <f t="shared" si="15"/>
        <v>13</v>
      </c>
      <c r="Q181" s="14" t="str">
        <f t="shared" si="16"/>
        <v xml:space="preserve">Grant </v>
      </c>
      <c r="R181" s="14" t="str">
        <f t="shared" si="17"/>
        <v>Carroll</v>
      </c>
    </row>
    <row r="182" spans="2:18" x14ac:dyDescent="0.45">
      <c r="B182" s="14" t="str">
        <f t="shared" si="12"/>
        <v>400212140022</v>
      </c>
      <c r="C182" s="5">
        <v>40021</v>
      </c>
      <c r="D182" s="2" t="s">
        <v>811</v>
      </c>
      <c r="E182" s="14">
        <f t="shared" si="13"/>
        <v>0</v>
      </c>
      <c r="F182" s="2">
        <v>21</v>
      </c>
      <c r="G182" s="19">
        <v>256.12</v>
      </c>
      <c r="H182" s="20">
        <v>0.03</v>
      </c>
      <c r="I182" s="6"/>
      <c r="J182" s="5">
        <v>40022</v>
      </c>
      <c r="K182" s="25">
        <v>-18.190000000000001</v>
      </c>
      <c r="L182" s="2" t="s">
        <v>44</v>
      </c>
      <c r="M182" s="14">
        <f>+VLOOKUP(L182,Customers!$C$3:$D$797,2,FALSE)</f>
        <v>4</v>
      </c>
      <c r="N182" s="14">
        <f>+INDEX(Customers!$B$2:$D$797,MATCH(TF_Database!L182,Customers!$C$2:$C$797,0),1)</f>
        <v>20687</v>
      </c>
      <c r="O182" s="29">
        <f t="shared" si="14"/>
        <v>8</v>
      </c>
      <c r="P182" s="29">
        <f t="shared" si="15"/>
        <v>14</v>
      </c>
      <c r="Q182" s="14" t="str">
        <f t="shared" si="16"/>
        <v xml:space="preserve">Brendan </v>
      </c>
      <c r="R182" s="14" t="str">
        <f t="shared" si="17"/>
        <v>Dodson</v>
      </c>
    </row>
    <row r="183" spans="2:18" x14ac:dyDescent="0.45">
      <c r="B183" s="14" t="str">
        <f t="shared" si="12"/>
        <v>407913040796</v>
      </c>
      <c r="C183" s="5">
        <v>40791</v>
      </c>
      <c r="D183" s="2" t="s">
        <v>804</v>
      </c>
      <c r="E183" s="14">
        <f t="shared" si="13"/>
        <v>0</v>
      </c>
      <c r="F183" s="2">
        <v>30</v>
      </c>
      <c r="G183" s="19">
        <v>387</v>
      </c>
      <c r="H183" s="20">
        <v>0.01</v>
      </c>
      <c r="I183" s="6"/>
      <c r="J183" s="5">
        <v>40796</v>
      </c>
      <c r="K183" s="25">
        <v>-31.45</v>
      </c>
      <c r="L183" s="2" t="s">
        <v>9</v>
      </c>
      <c r="M183" s="14">
        <f>+VLOOKUP(L183,Customers!$C$3:$D$797,2,FALSE)</f>
        <v>2</v>
      </c>
      <c r="N183" s="14">
        <f>+INDEX(Customers!$B$2:$D$797,MATCH(TF_Database!L183,Customers!$C$2:$C$797,0),1)</f>
        <v>19534</v>
      </c>
      <c r="O183" s="29">
        <f t="shared" si="14"/>
        <v>7</v>
      </c>
      <c r="P183" s="29">
        <f t="shared" si="15"/>
        <v>11</v>
      </c>
      <c r="Q183" s="14" t="str">
        <f t="shared" si="16"/>
        <v xml:space="preserve">Carlos </v>
      </c>
      <c r="R183" s="14" t="str">
        <f t="shared" si="17"/>
        <v>Daly</v>
      </c>
    </row>
    <row r="184" spans="2:18" x14ac:dyDescent="0.45">
      <c r="B184" s="14" t="str">
        <f t="shared" si="12"/>
        <v>398243139825</v>
      </c>
      <c r="C184" s="5">
        <v>39824</v>
      </c>
      <c r="D184" s="2" t="s">
        <v>806</v>
      </c>
      <c r="E184" s="14">
        <f t="shared" si="13"/>
        <v>1</v>
      </c>
      <c r="F184" s="2">
        <v>31</v>
      </c>
      <c r="G184" s="19">
        <v>1143.45</v>
      </c>
      <c r="H184" s="20">
        <v>0.06</v>
      </c>
      <c r="I184" s="6"/>
      <c r="J184" s="5">
        <v>39825</v>
      </c>
      <c r="K184" s="25">
        <v>304.42</v>
      </c>
      <c r="L184" s="2" t="s">
        <v>18</v>
      </c>
      <c r="M184" s="14">
        <f>+VLOOKUP(L184,Customers!$C$3:$D$797,2,FALSE)</f>
        <v>2</v>
      </c>
      <c r="N184" s="14">
        <f>+INDEX(Customers!$B$2:$D$797,MATCH(TF_Database!L184,Customers!$C$2:$C$797,0),1)</f>
        <v>13968</v>
      </c>
      <c r="O184" s="29">
        <f t="shared" si="14"/>
        <v>5</v>
      </c>
      <c r="P184" s="29">
        <f t="shared" si="15"/>
        <v>11</v>
      </c>
      <c r="Q184" s="14" t="str">
        <f t="shared" si="16"/>
        <v xml:space="preserve">Alan </v>
      </c>
      <c r="R184" s="14" t="str">
        <f t="shared" si="17"/>
        <v>Barnes</v>
      </c>
    </row>
    <row r="185" spans="2:18" x14ac:dyDescent="0.45">
      <c r="B185" s="14" t="str">
        <f t="shared" si="12"/>
        <v>40405240405</v>
      </c>
      <c r="C185" s="5">
        <v>40405</v>
      </c>
      <c r="D185" s="2" t="s">
        <v>810</v>
      </c>
      <c r="E185" s="14">
        <f t="shared" si="13"/>
        <v>0</v>
      </c>
      <c r="F185" s="2">
        <v>2</v>
      </c>
      <c r="G185" s="19">
        <v>42.31</v>
      </c>
      <c r="H185" s="20">
        <v>0.06</v>
      </c>
      <c r="I185" s="6"/>
      <c r="J185" s="5">
        <v>40405</v>
      </c>
      <c r="K185" s="25">
        <v>-53.078699999999998</v>
      </c>
      <c r="L185" s="2" t="s">
        <v>18</v>
      </c>
      <c r="M185" s="14">
        <f>+VLOOKUP(L185,Customers!$C$3:$D$797,2,FALSE)</f>
        <v>2</v>
      </c>
      <c r="N185" s="14">
        <f>+INDEX(Customers!$B$2:$D$797,MATCH(TF_Database!L185,Customers!$C$2:$C$797,0),1)</f>
        <v>13968</v>
      </c>
      <c r="O185" s="29">
        <f t="shared" si="14"/>
        <v>5</v>
      </c>
      <c r="P185" s="29">
        <f t="shared" si="15"/>
        <v>11</v>
      </c>
      <c r="Q185" s="14" t="str">
        <f t="shared" si="16"/>
        <v xml:space="preserve">Alan </v>
      </c>
      <c r="R185" s="14" t="str">
        <f t="shared" si="17"/>
        <v>Barnes</v>
      </c>
    </row>
    <row r="186" spans="2:18" x14ac:dyDescent="0.45">
      <c r="B186" s="14" t="str">
        <f t="shared" si="12"/>
        <v>404051140407</v>
      </c>
      <c r="C186" s="5">
        <v>40405</v>
      </c>
      <c r="D186" s="2" t="s">
        <v>810</v>
      </c>
      <c r="E186" s="14">
        <f t="shared" si="13"/>
        <v>0</v>
      </c>
      <c r="F186" s="2">
        <v>11</v>
      </c>
      <c r="G186" s="19">
        <v>152.66999999999999</v>
      </c>
      <c r="H186" s="20">
        <v>0.04</v>
      </c>
      <c r="I186" s="6"/>
      <c r="J186" s="5">
        <v>40407</v>
      </c>
      <c r="K186" s="25">
        <v>12.7585</v>
      </c>
      <c r="L186" s="2" t="s">
        <v>18</v>
      </c>
      <c r="M186" s="14">
        <f>+VLOOKUP(L186,Customers!$C$3:$D$797,2,FALSE)</f>
        <v>2</v>
      </c>
      <c r="N186" s="14">
        <f>+INDEX(Customers!$B$2:$D$797,MATCH(TF_Database!L186,Customers!$C$2:$C$797,0),1)</f>
        <v>13968</v>
      </c>
      <c r="O186" s="29">
        <f t="shared" si="14"/>
        <v>5</v>
      </c>
      <c r="P186" s="29">
        <f t="shared" si="15"/>
        <v>11</v>
      </c>
      <c r="Q186" s="14" t="str">
        <f t="shared" si="16"/>
        <v xml:space="preserve">Alan </v>
      </c>
      <c r="R186" s="14" t="str">
        <f t="shared" si="17"/>
        <v>Barnes</v>
      </c>
    </row>
    <row r="187" spans="2:18" x14ac:dyDescent="0.45">
      <c r="B187" s="14" t="str">
        <f t="shared" si="12"/>
        <v>400304940031</v>
      </c>
      <c r="C187" s="5">
        <v>40030</v>
      </c>
      <c r="D187" s="2" t="s">
        <v>808</v>
      </c>
      <c r="E187" s="14">
        <f t="shared" si="13"/>
        <v>0</v>
      </c>
      <c r="F187" s="2">
        <v>49</v>
      </c>
      <c r="G187" s="19">
        <v>82.61</v>
      </c>
      <c r="H187" s="20">
        <v>0.08</v>
      </c>
      <c r="I187" s="6"/>
      <c r="J187" s="5">
        <v>40031</v>
      </c>
      <c r="K187" s="25">
        <v>-46.25</v>
      </c>
      <c r="L187" s="2" t="s">
        <v>24</v>
      </c>
      <c r="M187" s="14">
        <f>+VLOOKUP(L187,Customers!$C$3:$D$797,2,FALSE)</f>
        <v>2</v>
      </c>
      <c r="N187" s="14">
        <f>+INDEX(Customers!$B$2:$D$797,MATCH(TF_Database!L187,Customers!$C$2:$C$797,0),1)</f>
        <v>21669</v>
      </c>
      <c r="O187" s="29">
        <f t="shared" si="14"/>
        <v>7</v>
      </c>
      <c r="P187" s="29">
        <f t="shared" si="15"/>
        <v>13</v>
      </c>
      <c r="Q187" s="14" t="str">
        <f t="shared" si="16"/>
        <v xml:space="preserve">Nicole </v>
      </c>
      <c r="R187" s="14" t="str">
        <f t="shared" si="17"/>
        <v>Hansen</v>
      </c>
    </row>
    <row r="188" spans="2:18" x14ac:dyDescent="0.45">
      <c r="B188" s="14" t="str">
        <f t="shared" si="12"/>
        <v>408033140805</v>
      </c>
      <c r="C188" s="5">
        <v>40803</v>
      </c>
      <c r="D188" s="2" t="s">
        <v>810</v>
      </c>
      <c r="E188" s="14">
        <f t="shared" si="13"/>
        <v>0</v>
      </c>
      <c r="F188" s="2">
        <v>31</v>
      </c>
      <c r="G188" s="19">
        <v>789.94</v>
      </c>
      <c r="H188" s="20">
        <v>0.1</v>
      </c>
      <c r="I188" s="6"/>
      <c r="J188" s="5">
        <v>40805</v>
      </c>
      <c r="K188" s="25">
        <v>-190.41</v>
      </c>
      <c r="L188" s="2" t="s">
        <v>48</v>
      </c>
      <c r="M188" s="14">
        <f>+VLOOKUP(L188,Customers!$C$3:$D$797,2,FALSE)</f>
        <v>2</v>
      </c>
      <c r="N188" s="14">
        <f>+INDEX(Customers!$B$2:$D$797,MATCH(TF_Database!L188,Customers!$C$2:$C$797,0),1)</f>
        <v>25133</v>
      </c>
      <c r="O188" s="29">
        <f t="shared" si="14"/>
        <v>5</v>
      </c>
      <c r="P188" s="29">
        <f t="shared" si="15"/>
        <v>15</v>
      </c>
      <c r="Q188" s="14" t="str">
        <f t="shared" si="16"/>
        <v xml:space="preserve">Cari </v>
      </c>
      <c r="R188" s="14" t="str">
        <f t="shared" si="17"/>
        <v>Schnelling</v>
      </c>
    </row>
    <row r="189" spans="2:18" x14ac:dyDescent="0.45">
      <c r="B189" s="14" t="str">
        <f t="shared" si="12"/>
        <v>408384240840</v>
      </c>
      <c r="C189" s="5">
        <v>40838</v>
      </c>
      <c r="D189" s="2" t="s">
        <v>804</v>
      </c>
      <c r="E189" s="14">
        <f t="shared" si="13"/>
        <v>0</v>
      </c>
      <c r="F189" s="2">
        <v>42</v>
      </c>
      <c r="G189" s="19">
        <v>435.24</v>
      </c>
      <c r="H189" s="20">
        <v>0.08</v>
      </c>
      <c r="I189" s="6"/>
      <c r="J189" s="5">
        <v>40840</v>
      </c>
      <c r="K189" s="25">
        <v>174.89</v>
      </c>
      <c r="L189" s="2" t="s">
        <v>49</v>
      </c>
      <c r="M189" s="14">
        <f>+VLOOKUP(L189,Customers!$C$3:$D$797,2,FALSE)</f>
        <v>1</v>
      </c>
      <c r="N189" s="14">
        <f>+INDEX(Customers!$B$2:$D$797,MATCH(TF_Database!L189,Customers!$C$2:$C$797,0),1)</f>
        <v>13313</v>
      </c>
      <c r="O189" s="29">
        <f t="shared" si="14"/>
        <v>5</v>
      </c>
      <c r="P189" s="29">
        <f t="shared" si="15"/>
        <v>15</v>
      </c>
      <c r="Q189" s="14" t="str">
        <f t="shared" si="16"/>
        <v xml:space="preserve">Chad </v>
      </c>
      <c r="R189" s="14" t="str">
        <f t="shared" si="17"/>
        <v>Cunningham</v>
      </c>
    </row>
    <row r="190" spans="2:18" x14ac:dyDescent="0.45">
      <c r="B190" s="14" t="str">
        <f t="shared" si="12"/>
        <v>40131840132</v>
      </c>
      <c r="C190" s="5">
        <v>40131</v>
      </c>
      <c r="D190" s="2" t="s">
        <v>810</v>
      </c>
      <c r="E190" s="14">
        <f t="shared" si="13"/>
        <v>0</v>
      </c>
      <c r="F190" s="2">
        <v>8</v>
      </c>
      <c r="G190" s="19">
        <v>473.7</v>
      </c>
      <c r="H190" s="20">
        <v>0.05</v>
      </c>
      <c r="I190" s="6"/>
      <c r="J190" s="5">
        <v>40132</v>
      </c>
      <c r="K190" s="25">
        <v>72.513500000000008</v>
      </c>
      <c r="L190" s="2" t="s">
        <v>50</v>
      </c>
      <c r="M190" s="14">
        <f>+VLOOKUP(L190,Customers!$C$3:$D$797,2,FALSE)</f>
        <v>3</v>
      </c>
      <c r="N190" s="14">
        <f>+INDEX(Customers!$B$2:$D$797,MATCH(TF_Database!L190,Customers!$C$2:$C$797,0),1)</f>
        <v>18955</v>
      </c>
      <c r="O190" s="29">
        <f t="shared" si="14"/>
        <v>6</v>
      </c>
      <c r="P190" s="29">
        <f t="shared" si="15"/>
        <v>11</v>
      </c>
      <c r="Q190" s="14" t="str">
        <f t="shared" si="16"/>
        <v xml:space="preserve">Bryan </v>
      </c>
      <c r="R190" s="14" t="str">
        <f t="shared" si="17"/>
        <v>Mills</v>
      </c>
    </row>
    <row r="191" spans="2:18" x14ac:dyDescent="0.45">
      <c r="B191" s="14" t="str">
        <f t="shared" si="12"/>
        <v>401313340133</v>
      </c>
      <c r="C191" s="5">
        <v>40131</v>
      </c>
      <c r="D191" s="2" t="s">
        <v>810</v>
      </c>
      <c r="E191" s="14">
        <f t="shared" si="13"/>
        <v>0</v>
      </c>
      <c r="F191" s="2">
        <v>33</v>
      </c>
      <c r="G191" s="19">
        <v>553.5625</v>
      </c>
      <c r="H191" s="20">
        <v>0.08</v>
      </c>
      <c r="I191" s="6"/>
      <c r="J191" s="5">
        <v>40133</v>
      </c>
      <c r="K191" s="25">
        <v>-76.856999999999999</v>
      </c>
      <c r="L191" s="2" t="s">
        <v>50</v>
      </c>
      <c r="M191" s="14">
        <f>+VLOOKUP(L191,Customers!$C$3:$D$797,2,FALSE)</f>
        <v>3</v>
      </c>
      <c r="N191" s="14">
        <f>+INDEX(Customers!$B$2:$D$797,MATCH(TF_Database!L191,Customers!$C$2:$C$797,0),1)</f>
        <v>18955</v>
      </c>
      <c r="O191" s="29">
        <f t="shared" si="14"/>
        <v>6</v>
      </c>
      <c r="P191" s="29">
        <f t="shared" si="15"/>
        <v>11</v>
      </c>
      <c r="Q191" s="14" t="str">
        <f t="shared" si="16"/>
        <v xml:space="preserve">Bryan </v>
      </c>
      <c r="R191" s="14" t="str">
        <f t="shared" si="17"/>
        <v>Mills</v>
      </c>
    </row>
    <row r="192" spans="2:18" x14ac:dyDescent="0.45">
      <c r="B192" s="14" t="str">
        <f t="shared" si="12"/>
        <v>403623240363</v>
      </c>
      <c r="C192" s="5">
        <v>40362</v>
      </c>
      <c r="D192" s="2" t="s">
        <v>810</v>
      </c>
      <c r="E192" s="14">
        <f t="shared" si="13"/>
        <v>0</v>
      </c>
      <c r="F192" s="2">
        <v>32</v>
      </c>
      <c r="G192" s="19">
        <v>54.78</v>
      </c>
      <c r="H192" s="20">
        <v>0.02</v>
      </c>
      <c r="I192" s="6"/>
      <c r="J192" s="5">
        <v>40363</v>
      </c>
      <c r="K192" s="25">
        <v>-30.54</v>
      </c>
      <c r="L192" s="2" t="s">
        <v>35</v>
      </c>
      <c r="M192" s="14">
        <f>+VLOOKUP(L192,Customers!$C$3:$D$797,2,FALSE)</f>
        <v>4</v>
      </c>
      <c r="N192" s="14">
        <f>+INDEX(Customers!$B$2:$D$797,MATCH(TF_Database!L192,Customers!$C$2:$C$797,0),1)</f>
        <v>31005</v>
      </c>
      <c r="O192" s="29">
        <f t="shared" si="14"/>
        <v>7</v>
      </c>
      <c r="P192" s="29">
        <f t="shared" si="15"/>
        <v>11</v>
      </c>
      <c r="Q192" s="14" t="str">
        <f t="shared" si="16"/>
        <v xml:space="preserve">Adrian </v>
      </c>
      <c r="R192" s="14" t="str">
        <f t="shared" si="17"/>
        <v>Hane</v>
      </c>
    </row>
    <row r="193" spans="2:18" x14ac:dyDescent="0.45">
      <c r="B193" s="14" t="str">
        <f t="shared" si="12"/>
        <v>403624740364</v>
      </c>
      <c r="C193" s="5">
        <v>40362</v>
      </c>
      <c r="D193" s="2" t="s">
        <v>810</v>
      </c>
      <c r="E193" s="14">
        <f t="shared" si="13"/>
        <v>0</v>
      </c>
      <c r="F193" s="2">
        <v>47</v>
      </c>
      <c r="G193" s="19">
        <v>304.83</v>
      </c>
      <c r="H193" s="20">
        <v>0.1</v>
      </c>
      <c r="I193" s="6"/>
      <c r="J193" s="5">
        <v>40364</v>
      </c>
      <c r="K193" s="25">
        <v>23.82</v>
      </c>
      <c r="L193" s="2" t="s">
        <v>35</v>
      </c>
      <c r="M193" s="14">
        <f>+VLOOKUP(L193,Customers!$C$3:$D$797,2,FALSE)</f>
        <v>4</v>
      </c>
      <c r="N193" s="14">
        <f>+INDEX(Customers!$B$2:$D$797,MATCH(TF_Database!L193,Customers!$C$2:$C$797,0),1)</f>
        <v>31005</v>
      </c>
      <c r="O193" s="29">
        <f t="shared" si="14"/>
        <v>7</v>
      </c>
      <c r="P193" s="29">
        <f t="shared" si="15"/>
        <v>11</v>
      </c>
      <c r="Q193" s="14" t="str">
        <f t="shared" si="16"/>
        <v xml:space="preserve">Adrian </v>
      </c>
      <c r="R193" s="14" t="str">
        <f t="shared" si="17"/>
        <v>Hane</v>
      </c>
    </row>
    <row r="194" spans="2:18" x14ac:dyDescent="0.45">
      <c r="B194" s="14" t="str">
        <f t="shared" si="12"/>
        <v>398433139848</v>
      </c>
      <c r="C194" s="5">
        <v>39843</v>
      </c>
      <c r="D194" s="2" t="s">
        <v>804</v>
      </c>
      <c r="E194" s="14">
        <f t="shared" si="13"/>
        <v>0</v>
      </c>
      <c r="F194" s="2">
        <v>31</v>
      </c>
      <c r="G194" s="19">
        <v>16066.85</v>
      </c>
      <c r="H194" s="20">
        <v>7.0000000000000007E-2</v>
      </c>
      <c r="I194" s="6"/>
      <c r="J194" s="5">
        <v>39848</v>
      </c>
      <c r="K194" s="25">
        <v>7416.43</v>
      </c>
      <c r="L194" s="2" t="s">
        <v>51</v>
      </c>
      <c r="M194" s="14">
        <f>+VLOOKUP(L194,Customers!$C$3:$D$797,2,FALSE)</f>
        <v>2</v>
      </c>
      <c r="N194" s="14">
        <f>+INDEX(Customers!$B$2:$D$797,MATCH(TF_Database!L194,Customers!$C$2:$C$797,0),1)</f>
        <v>28129</v>
      </c>
      <c r="O194" s="29">
        <f t="shared" si="14"/>
        <v>5</v>
      </c>
      <c r="P194" s="29">
        <f t="shared" si="15"/>
        <v>9</v>
      </c>
      <c r="Q194" s="14" t="str">
        <f t="shared" si="16"/>
        <v xml:space="preserve">Rick </v>
      </c>
      <c r="R194" s="14" t="str">
        <f t="shared" si="17"/>
        <v>Reed</v>
      </c>
    </row>
    <row r="195" spans="2:18" x14ac:dyDescent="0.45">
      <c r="B195" s="14" t="str">
        <f t="shared" si="12"/>
        <v>409831740985</v>
      </c>
      <c r="C195" s="5">
        <v>40983</v>
      </c>
      <c r="D195" s="2" t="s">
        <v>808</v>
      </c>
      <c r="E195" s="14">
        <f t="shared" si="13"/>
        <v>0</v>
      </c>
      <c r="F195" s="2">
        <v>17</v>
      </c>
      <c r="G195" s="19">
        <v>618.9</v>
      </c>
      <c r="H195" s="20">
        <v>0.09</v>
      </c>
      <c r="I195" s="6"/>
      <c r="J195" s="5">
        <v>40985</v>
      </c>
      <c r="K195" s="25">
        <v>54.92</v>
      </c>
      <c r="L195" s="2" t="s">
        <v>52</v>
      </c>
      <c r="M195" s="14">
        <f>+VLOOKUP(L195,Customers!$C$3:$D$797,2,FALSE)</f>
        <v>2</v>
      </c>
      <c r="N195" s="14">
        <f>+INDEX(Customers!$B$2:$D$797,MATCH(TF_Database!L195,Customers!$C$2:$C$797,0),1)</f>
        <v>2199</v>
      </c>
      <c r="O195" s="29">
        <f t="shared" si="14"/>
        <v>8</v>
      </c>
      <c r="P195" s="29">
        <f t="shared" si="15"/>
        <v>16</v>
      </c>
      <c r="Q195" s="14" t="str">
        <f t="shared" si="16"/>
        <v xml:space="preserve">Heather </v>
      </c>
      <c r="R195" s="14" t="str">
        <f t="shared" si="17"/>
        <v>Kirkland</v>
      </c>
    </row>
    <row r="196" spans="2:18" x14ac:dyDescent="0.45">
      <c r="B196" s="14" t="str">
        <f t="shared" si="12"/>
        <v>400353540035</v>
      </c>
      <c r="C196" s="5">
        <v>40035</v>
      </c>
      <c r="D196" s="2" t="s">
        <v>804</v>
      </c>
      <c r="E196" s="14">
        <f t="shared" si="13"/>
        <v>0</v>
      </c>
      <c r="F196" s="2">
        <v>35</v>
      </c>
      <c r="G196" s="19">
        <v>1665.0394999999999</v>
      </c>
      <c r="H196" s="20">
        <v>0.02</v>
      </c>
      <c r="I196" s="6"/>
      <c r="J196" s="5">
        <v>40035</v>
      </c>
      <c r="K196" s="25">
        <v>366.50700000000001</v>
      </c>
      <c r="L196" s="2" t="s">
        <v>53</v>
      </c>
      <c r="M196" s="14">
        <f>+VLOOKUP(L196,Customers!$C$3:$D$797,2,FALSE)</f>
        <v>3</v>
      </c>
      <c r="N196" s="14">
        <f>+INDEX(Customers!$B$2:$D$797,MATCH(TF_Database!L196,Customers!$C$2:$C$797,0),1)</f>
        <v>8063</v>
      </c>
      <c r="O196" s="29">
        <f t="shared" si="14"/>
        <v>5</v>
      </c>
      <c r="P196" s="29">
        <f t="shared" si="15"/>
        <v>14</v>
      </c>
      <c r="Q196" s="14" t="str">
        <f t="shared" si="16"/>
        <v xml:space="preserve">Fred </v>
      </c>
      <c r="R196" s="14" t="str">
        <f t="shared" si="17"/>
        <v>Wasserman</v>
      </c>
    </row>
    <row r="197" spans="2:18" x14ac:dyDescent="0.45">
      <c r="B197" s="14" t="str">
        <f t="shared" si="12"/>
        <v>402692140276</v>
      </c>
      <c r="C197" s="5">
        <v>40269</v>
      </c>
      <c r="D197" s="2" t="s">
        <v>804</v>
      </c>
      <c r="E197" s="14">
        <f t="shared" si="13"/>
        <v>0</v>
      </c>
      <c r="F197" s="2">
        <v>21</v>
      </c>
      <c r="G197" s="19">
        <v>1049.79</v>
      </c>
      <c r="H197" s="20">
        <v>0.08</v>
      </c>
      <c r="I197" s="6"/>
      <c r="J197" s="5">
        <v>40276</v>
      </c>
      <c r="K197" s="25">
        <v>135.79</v>
      </c>
      <c r="L197" s="2" t="s">
        <v>47</v>
      </c>
      <c r="M197" s="14">
        <f>+VLOOKUP(L197,Customers!$C$3:$D$797,2,FALSE)</f>
        <v>3</v>
      </c>
      <c r="N197" s="14">
        <f>+INDEX(Customers!$B$2:$D$797,MATCH(TF_Database!L197,Customers!$C$2:$C$797,0),1)</f>
        <v>21585</v>
      </c>
      <c r="O197" s="29">
        <f t="shared" si="14"/>
        <v>6</v>
      </c>
      <c r="P197" s="29">
        <f t="shared" si="15"/>
        <v>13</v>
      </c>
      <c r="Q197" s="14" t="str">
        <f t="shared" si="16"/>
        <v xml:space="preserve">Becky </v>
      </c>
      <c r="R197" s="14" t="str">
        <f t="shared" si="17"/>
        <v>Castell</v>
      </c>
    </row>
    <row r="198" spans="2:18" x14ac:dyDescent="0.45">
      <c r="B198" s="14" t="str">
        <f t="shared" si="12"/>
        <v>402691640271</v>
      </c>
      <c r="C198" s="5">
        <v>40269</v>
      </c>
      <c r="D198" s="2" t="s">
        <v>804</v>
      </c>
      <c r="E198" s="14">
        <f t="shared" si="13"/>
        <v>0</v>
      </c>
      <c r="F198" s="2">
        <v>16</v>
      </c>
      <c r="G198" s="19">
        <v>817.18</v>
      </c>
      <c r="H198" s="20">
        <v>0.1</v>
      </c>
      <c r="I198" s="6"/>
      <c r="J198" s="5">
        <v>40271</v>
      </c>
      <c r="K198" s="25">
        <v>103.38</v>
      </c>
      <c r="L198" s="2" t="s">
        <v>47</v>
      </c>
      <c r="M198" s="14">
        <f>+VLOOKUP(L198,Customers!$C$3:$D$797,2,FALSE)</f>
        <v>3</v>
      </c>
      <c r="N198" s="14">
        <f>+INDEX(Customers!$B$2:$D$797,MATCH(TF_Database!L198,Customers!$C$2:$C$797,0),1)</f>
        <v>21585</v>
      </c>
      <c r="O198" s="29">
        <f t="shared" si="14"/>
        <v>6</v>
      </c>
      <c r="P198" s="29">
        <f t="shared" si="15"/>
        <v>13</v>
      </c>
      <c r="Q198" s="14" t="str">
        <f t="shared" si="16"/>
        <v xml:space="preserve">Becky </v>
      </c>
      <c r="R198" s="14" t="str">
        <f t="shared" si="17"/>
        <v>Castell</v>
      </c>
    </row>
    <row r="199" spans="2:18" x14ac:dyDescent="0.45">
      <c r="B199" s="14" t="str">
        <f t="shared" ref="B199:B262" si="18">+CONCATENATE(C199,F199,J199)</f>
        <v>403904940390</v>
      </c>
      <c r="C199" s="5">
        <v>40390</v>
      </c>
      <c r="D199" s="2" t="s">
        <v>806</v>
      </c>
      <c r="E199" s="14">
        <f t="shared" ref="E199:E262" si="19">+IF(D199="High",1,0)</f>
        <v>1</v>
      </c>
      <c r="F199" s="2">
        <v>49</v>
      </c>
      <c r="G199" s="19">
        <v>465.83</v>
      </c>
      <c r="H199" s="20">
        <v>0.1</v>
      </c>
      <c r="I199" s="6"/>
      <c r="J199" s="5">
        <v>40390</v>
      </c>
      <c r="K199" s="25">
        <v>-79.72</v>
      </c>
      <c r="L199" s="2" t="s">
        <v>28</v>
      </c>
      <c r="M199" s="14">
        <f>+VLOOKUP(L199,Customers!$C$3:$D$797,2,FALSE)</f>
        <v>2</v>
      </c>
      <c r="N199" s="14">
        <f>+INDEX(Customers!$B$2:$D$797,MATCH(TF_Database!L199,Customers!$C$2:$C$797,0),1)</f>
        <v>15300</v>
      </c>
      <c r="O199" s="29">
        <f t="shared" ref="O199:O262" si="20">+SEARCH(" ",L199)</f>
        <v>5</v>
      </c>
      <c r="P199" s="29">
        <f t="shared" ref="P199:P262" si="21">+LEN(L199)</f>
        <v>13</v>
      </c>
      <c r="Q199" s="14" t="str">
        <f t="shared" ref="Q199:Q262" si="22">+LEFT(L199,O199)</f>
        <v xml:space="preserve">Beth </v>
      </c>
      <c r="R199" s="14" t="str">
        <f t="shared" ref="R199:R262" si="23">+RIGHT(L199,P199-O199)</f>
        <v>Thompson</v>
      </c>
    </row>
    <row r="200" spans="2:18" x14ac:dyDescent="0.45">
      <c r="B200" s="14" t="str">
        <f t="shared" si="18"/>
        <v>399621339969</v>
      </c>
      <c r="C200" s="5">
        <v>39962</v>
      </c>
      <c r="D200" s="2" t="s">
        <v>804</v>
      </c>
      <c r="E200" s="14">
        <f t="shared" si="19"/>
        <v>0</v>
      </c>
      <c r="F200" s="2">
        <v>13</v>
      </c>
      <c r="G200" s="19">
        <v>241.70600000000002</v>
      </c>
      <c r="H200" s="20">
        <v>0</v>
      </c>
      <c r="I200" s="6"/>
      <c r="J200" s="5">
        <v>39969</v>
      </c>
      <c r="K200" s="25">
        <v>-92.961000000000013</v>
      </c>
      <c r="L200" s="2" t="s">
        <v>10</v>
      </c>
      <c r="M200" s="14">
        <f>+VLOOKUP(L200,Customers!$C$3:$D$797,2,FALSE)</f>
        <v>5</v>
      </c>
      <c r="N200" s="14">
        <f>+INDEX(Customers!$B$2:$D$797,MATCH(TF_Database!L200,Customers!$C$2:$C$797,0),1)</f>
        <v>8816</v>
      </c>
      <c r="O200" s="29">
        <f t="shared" si="20"/>
        <v>8</v>
      </c>
      <c r="P200" s="29">
        <f t="shared" si="21"/>
        <v>13</v>
      </c>
      <c r="Q200" s="14" t="str">
        <f t="shared" si="22"/>
        <v xml:space="preserve">Claudia </v>
      </c>
      <c r="R200" s="14" t="str">
        <f t="shared" si="23"/>
        <v>Miner</v>
      </c>
    </row>
    <row r="201" spans="2:18" x14ac:dyDescent="0.45">
      <c r="B201" s="14" t="str">
        <f t="shared" si="18"/>
        <v>404624440464</v>
      </c>
      <c r="C201" s="5">
        <v>40462</v>
      </c>
      <c r="D201" s="2" t="s">
        <v>806</v>
      </c>
      <c r="E201" s="14">
        <f t="shared" si="19"/>
        <v>1</v>
      </c>
      <c r="F201" s="2">
        <v>44</v>
      </c>
      <c r="G201" s="19">
        <v>275.91000000000003</v>
      </c>
      <c r="H201" s="20">
        <v>0.1</v>
      </c>
      <c r="I201" s="6"/>
      <c r="J201" s="5">
        <v>40464</v>
      </c>
      <c r="K201" s="25">
        <v>-162.37100000000001</v>
      </c>
      <c r="L201" s="2" t="s">
        <v>54</v>
      </c>
      <c r="M201" s="14">
        <f>+VLOOKUP(L201,Customers!$C$3:$D$797,2,FALSE)</f>
        <v>4</v>
      </c>
      <c r="N201" s="14">
        <f>+INDEX(Customers!$B$2:$D$797,MATCH(TF_Database!L201,Customers!$C$2:$C$797,0),1)</f>
        <v>29764</v>
      </c>
      <c r="O201" s="29">
        <f t="shared" si="20"/>
        <v>5</v>
      </c>
      <c r="P201" s="29">
        <f t="shared" si="21"/>
        <v>11</v>
      </c>
      <c r="Q201" s="14" t="str">
        <f t="shared" si="22"/>
        <v xml:space="preserve">Jack </v>
      </c>
      <c r="R201" s="14" t="str">
        <f t="shared" si="23"/>
        <v>Lebron</v>
      </c>
    </row>
    <row r="202" spans="2:18" x14ac:dyDescent="0.45">
      <c r="B202" s="14" t="str">
        <f t="shared" si="18"/>
        <v>40316240317</v>
      </c>
      <c r="C202" s="5">
        <v>40316</v>
      </c>
      <c r="D202" s="2" t="s">
        <v>806</v>
      </c>
      <c r="E202" s="14">
        <f t="shared" si="19"/>
        <v>1</v>
      </c>
      <c r="F202" s="2">
        <v>2</v>
      </c>
      <c r="G202" s="19">
        <v>30.83</v>
      </c>
      <c r="H202" s="20">
        <v>0.04</v>
      </c>
      <c r="I202" s="6"/>
      <c r="J202" s="5">
        <v>40317</v>
      </c>
      <c r="K202" s="25">
        <v>7.27</v>
      </c>
      <c r="L202" s="2" t="s">
        <v>18</v>
      </c>
      <c r="M202" s="14">
        <f>+VLOOKUP(L202,Customers!$C$3:$D$797,2,FALSE)</f>
        <v>2</v>
      </c>
      <c r="N202" s="14">
        <f>+INDEX(Customers!$B$2:$D$797,MATCH(TF_Database!L202,Customers!$C$2:$C$797,0),1)</f>
        <v>13968</v>
      </c>
      <c r="O202" s="29">
        <f t="shared" si="20"/>
        <v>5</v>
      </c>
      <c r="P202" s="29">
        <f t="shared" si="21"/>
        <v>11</v>
      </c>
      <c r="Q202" s="14" t="str">
        <f t="shared" si="22"/>
        <v xml:space="preserve">Alan </v>
      </c>
      <c r="R202" s="14" t="str">
        <f t="shared" si="23"/>
        <v>Barnes</v>
      </c>
    </row>
    <row r="203" spans="2:18" x14ac:dyDescent="0.45">
      <c r="B203" s="14" t="str">
        <f t="shared" si="18"/>
        <v>405821340582</v>
      </c>
      <c r="C203" s="5">
        <v>40582</v>
      </c>
      <c r="D203" s="2" t="s">
        <v>811</v>
      </c>
      <c r="E203" s="14">
        <f t="shared" si="19"/>
        <v>0</v>
      </c>
      <c r="F203" s="2">
        <v>13</v>
      </c>
      <c r="G203" s="19">
        <v>121.66</v>
      </c>
      <c r="H203" s="20">
        <v>0.03</v>
      </c>
      <c r="I203" s="6"/>
      <c r="J203" s="5">
        <v>40582</v>
      </c>
      <c r="K203" s="25">
        <v>-11.798999999999999</v>
      </c>
      <c r="L203" s="2" t="s">
        <v>4</v>
      </c>
      <c r="M203" s="14">
        <f>+VLOOKUP(L203,Customers!$C$3:$D$797,2,FALSE)</f>
        <v>3</v>
      </c>
      <c r="N203" s="14">
        <f>+INDEX(Customers!$B$2:$D$797,MATCH(TF_Database!L203,Customers!$C$2:$C$797,0),1)</f>
        <v>4355</v>
      </c>
      <c r="O203" s="29">
        <f t="shared" si="20"/>
        <v>7</v>
      </c>
      <c r="P203" s="29">
        <f t="shared" si="21"/>
        <v>14</v>
      </c>
      <c r="Q203" s="14" t="str">
        <f t="shared" si="22"/>
        <v xml:space="preserve">Carlos </v>
      </c>
      <c r="R203" s="14" t="str">
        <f t="shared" si="23"/>
        <v>Soltero</v>
      </c>
    </row>
    <row r="204" spans="2:18" x14ac:dyDescent="0.45">
      <c r="B204" s="14" t="str">
        <f t="shared" si="18"/>
        <v>405191640521</v>
      </c>
      <c r="C204" s="5">
        <v>40519</v>
      </c>
      <c r="D204" s="2" t="s">
        <v>811</v>
      </c>
      <c r="E204" s="14">
        <f t="shared" si="19"/>
        <v>0</v>
      </c>
      <c r="F204" s="2">
        <v>16</v>
      </c>
      <c r="G204" s="19">
        <v>108.42</v>
      </c>
      <c r="H204" s="20">
        <v>0.02</v>
      </c>
      <c r="I204" s="6"/>
      <c r="J204" s="5">
        <v>40521</v>
      </c>
      <c r="K204" s="25">
        <v>-50.82</v>
      </c>
      <c r="L204" s="2" t="s">
        <v>3</v>
      </c>
      <c r="M204" s="14">
        <f>+VLOOKUP(L204,Customers!$C$3:$D$797,2,FALSE)</f>
        <v>5</v>
      </c>
      <c r="N204" s="14">
        <f>+INDEX(Customers!$B$2:$D$797,MATCH(TF_Database!L204,Customers!$C$2:$C$797,0),1)</f>
        <v>21865</v>
      </c>
      <c r="O204" s="29">
        <f t="shared" si="20"/>
        <v>5</v>
      </c>
      <c r="P204" s="29">
        <f t="shared" si="21"/>
        <v>13</v>
      </c>
      <c r="Q204" s="14" t="str">
        <f t="shared" si="22"/>
        <v xml:space="preserve">Clay </v>
      </c>
      <c r="R204" s="14" t="str">
        <f t="shared" si="23"/>
        <v>Rozendal</v>
      </c>
    </row>
    <row r="205" spans="2:18" x14ac:dyDescent="0.45">
      <c r="B205" s="14" t="str">
        <f t="shared" si="18"/>
        <v>405192740521</v>
      </c>
      <c r="C205" s="5">
        <v>40519</v>
      </c>
      <c r="D205" s="2" t="s">
        <v>811</v>
      </c>
      <c r="E205" s="14">
        <f t="shared" si="19"/>
        <v>0</v>
      </c>
      <c r="F205" s="2">
        <v>27</v>
      </c>
      <c r="G205" s="19">
        <v>78.47</v>
      </c>
      <c r="H205" s="20">
        <v>0.06</v>
      </c>
      <c r="I205" s="6"/>
      <c r="J205" s="5">
        <v>40521</v>
      </c>
      <c r="K205" s="25">
        <v>17.989999999999998</v>
      </c>
      <c r="L205" s="2" t="s">
        <v>3</v>
      </c>
      <c r="M205" s="14">
        <f>+VLOOKUP(L205,Customers!$C$3:$D$797,2,FALSE)</f>
        <v>5</v>
      </c>
      <c r="N205" s="14">
        <f>+INDEX(Customers!$B$2:$D$797,MATCH(TF_Database!L205,Customers!$C$2:$C$797,0),1)</f>
        <v>21865</v>
      </c>
      <c r="O205" s="29">
        <f t="shared" si="20"/>
        <v>5</v>
      </c>
      <c r="P205" s="29">
        <f t="shared" si="21"/>
        <v>13</v>
      </c>
      <c r="Q205" s="14" t="str">
        <f t="shared" si="22"/>
        <v xml:space="preserve">Clay </v>
      </c>
      <c r="R205" s="14" t="str">
        <f t="shared" si="23"/>
        <v>Rozendal</v>
      </c>
    </row>
    <row r="206" spans="2:18" x14ac:dyDescent="0.45">
      <c r="B206" s="14" t="str">
        <f t="shared" si="18"/>
        <v>398193039820</v>
      </c>
      <c r="C206" s="5">
        <v>39819</v>
      </c>
      <c r="D206" s="2" t="s">
        <v>811</v>
      </c>
      <c r="E206" s="14">
        <f t="shared" si="19"/>
        <v>0</v>
      </c>
      <c r="F206" s="2">
        <v>30</v>
      </c>
      <c r="G206" s="19">
        <v>26133.39</v>
      </c>
      <c r="H206" s="20">
        <v>0.04</v>
      </c>
      <c r="I206" s="6"/>
      <c r="J206" s="5">
        <v>39820</v>
      </c>
      <c r="K206" s="25">
        <v>-11053.6</v>
      </c>
      <c r="L206" s="2" t="s">
        <v>20</v>
      </c>
      <c r="M206" s="14">
        <f>+VLOOKUP(L206,Customers!$C$3:$D$797,2,FALSE)</f>
        <v>4</v>
      </c>
      <c r="N206" s="14">
        <f>+INDEX(Customers!$B$2:$D$797,MATCH(TF_Database!L206,Customers!$C$2:$C$797,0),1)</f>
        <v>6551</v>
      </c>
      <c r="O206" s="29">
        <f t="shared" si="20"/>
        <v>6</v>
      </c>
      <c r="P206" s="29">
        <f t="shared" si="21"/>
        <v>10</v>
      </c>
      <c r="Q206" s="14" t="str">
        <f t="shared" si="22"/>
        <v xml:space="preserve">Julia </v>
      </c>
      <c r="R206" s="14" t="str">
        <f t="shared" si="23"/>
        <v>West</v>
      </c>
    </row>
    <row r="207" spans="2:18" x14ac:dyDescent="0.45">
      <c r="B207" s="14" t="str">
        <f t="shared" si="18"/>
        <v>409801440982</v>
      </c>
      <c r="C207" s="5">
        <v>40980</v>
      </c>
      <c r="D207" s="2" t="s">
        <v>811</v>
      </c>
      <c r="E207" s="14">
        <f t="shared" si="19"/>
        <v>0</v>
      </c>
      <c r="F207" s="2">
        <v>14</v>
      </c>
      <c r="G207" s="19">
        <v>2671.21</v>
      </c>
      <c r="H207" s="20">
        <v>0.06</v>
      </c>
      <c r="I207" s="6"/>
      <c r="J207" s="5">
        <v>40982</v>
      </c>
      <c r="K207" s="25">
        <v>636.17999999999995</v>
      </c>
      <c r="L207" s="2" t="s">
        <v>18</v>
      </c>
      <c r="M207" s="14">
        <f>+VLOOKUP(L207,Customers!$C$3:$D$797,2,FALSE)</f>
        <v>2</v>
      </c>
      <c r="N207" s="14">
        <f>+INDEX(Customers!$B$2:$D$797,MATCH(TF_Database!L207,Customers!$C$2:$C$797,0),1)</f>
        <v>13968</v>
      </c>
      <c r="O207" s="29">
        <f t="shared" si="20"/>
        <v>5</v>
      </c>
      <c r="P207" s="29">
        <f t="shared" si="21"/>
        <v>11</v>
      </c>
      <c r="Q207" s="14" t="str">
        <f t="shared" si="22"/>
        <v xml:space="preserve">Alan </v>
      </c>
      <c r="R207" s="14" t="str">
        <f t="shared" si="23"/>
        <v>Barnes</v>
      </c>
    </row>
    <row r="208" spans="2:18" x14ac:dyDescent="0.45">
      <c r="B208" s="14" t="str">
        <f t="shared" si="18"/>
        <v>404162640423</v>
      </c>
      <c r="C208" s="5">
        <v>40416</v>
      </c>
      <c r="D208" s="2" t="s">
        <v>804</v>
      </c>
      <c r="E208" s="14">
        <f t="shared" si="19"/>
        <v>0</v>
      </c>
      <c r="F208" s="2">
        <v>26</v>
      </c>
      <c r="G208" s="19">
        <v>531.66</v>
      </c>
      <c r="H208" s="20">
        <v>0.08</v>
      </c>
      <c r="I208" s="6"/>
      <c r="J208" s="5">
        <v>40423</v>
      </c>
      <c r="K208" s="25">
        <v>135.65</v>
      </c>
      <c r="L208" s="2" t="s">
        <v>32</v>
      </c>
      <c r="M208" s="14">
        <f>+VLOOKUP(L208,Customers!$C$3:$D$797,2,FALSE)</f>
        <v>5</v>
      </c>
      <c r="N208" s="14">
        <f>+INDEX(Customers!$B$2:$D$797,MATCH(TF_Database!L208,Customers!$C$2:$C$797,0),1)</f>
        <v>4570</v>
      </c>
      <c r="O208" s="29">
        <f t="shared" si="20"/>
        <v>4</v>
      </c>
      <c r="P208" s="29">
        <f t="shared" si="21"/>
        <v>8</v>
      </c>
      <c r="Q208" s="14" t="str">
        <f t="shared" si="22"/>
        <v xml:space="preserve">Joy </v>
      </c>
      <c r="R208" s="14" t="str">
        <f t="shared" si="23"/>
        <v>Bell</v>
      </c>
    </row>
    <row r="209" spans="2:18" x14ac:dyDescent="0.45">
      <c r="B209" s="14" t="str">
        <f t="shared" si="18"/>
        <v>404162840423</v>
      </c>
      <c r="C209" s="5">
        <v>40416</v>
      </c>
      <c r="D209" s="2" t="s">
        <v>804</v>
      </c>
      <c r="E209" s="14">
        <f t="shared" si="19"/>
        <v>0</v>
      </c>
      <c r="F209" s="2">
        <v>28</v>
      </c>
      <c r="G209" s="19">
        <v>317.85000000000002</v>
      </c>
      <c r="H209" s="20">
        <v>0.06</v>
      </c>
      <c r="I209" s="6"/>
      <c r="J209" s="5">
        <v>40423</v>
      </c>
      <c r="K209" s="25">
        <v>-13.95</v>
      </c>
      <c r="L209" s="2" t="s">
        <v>32</v>
      </c>
      <c r="M209" s="14">
        <f>+VLOOKUP(L209,Customers!$C$3:$D$797,2,FALSE)</f>
        <v>5</v>
      </c>
      <c r="N209" s="14">
        <f>+INDEX(Customers!$B$2:$D$797,MATCH(TF_Database!L209,Customers!$C$2:$C$797,0),1)</f>
        <v>4570</v>
      </c>
      <c r="O209" s="29">
        <f t="shared" si="20"/>
        <v>4</v>
      </c>
      <c r="P209" s="29">
        <f t="shared" si="21"/>
        <v>8</v>
      </c>
      <c r="Q209" s="14" t="str">
        <f t="shared" si="22"/>
        <v xml:space="preserve">Joy </v>
      </c>
      <c r="R209" s="14" t="str">
        <f t="shared" si="23"/>
        <v>Bell</v>
      </c>
    </row>
    <row r="210" spans="2:18" x14ac:dyDescent="0.45">
      <c r="B210" s="14" t="str">
        <f t="shared" si="18"/>
        <v>404164240420</v>
      </c>
      <c r="C210" s="5">
        <v>40416</v>
      </c>
      <c r="D210" s="2" t="s">
        <v>804</v>
      </c>
      <c r="E210" s="14">
        <f t="shared" si="19"/>
        <v>0</v>
      </c>
      <c r="F210" s="2">
        <v>42</v>
      </c>
      <c r="G210" s="19">
        <v>163.08000000000001</v>
      </c>
      <c r="H210" s="20">
        <v>0.09</v>
      </c>
      <c r="I210" s="6"/>
      <c r="J210" s="5">
        <v>40420</v>
      </c>
      <c r="K210" s="25">
        <v>66.17</v>
      </c>
      <c r="L210" s="2" t="s">
        <v>32</v>
      </c>
      <c r="M210" s="14">
        <f>+VLOOKUP(L210,Customers!$C$3:$D$797,2,FALSE)</f>
        <v>5</v>
      </c>
      <c r="N210" s="14">
        <f>+INDEX(Customers!$B$2:$D$797,MATCH(TF_Database!L210,Customers!$C$2:$C$797,0),1)</f>
        <v>4570</v>
      </c>
      <c r="O210" s="29">
        <f t="shared" si="20"/>
        <v>4</v>
      </c>
      <c r="P210" s="29">
        <f t="shared" si="21"/>
        <v>8</v>
      </c>
      <c r="Q210" s="14" t="str">
        <f t="shared" si="22"/>
        <v xml:space="preserve">Joy </v>
      </c>
      <c r="R210" s="14" t="str">
        <f t="shared" si="23"/>
        <v>Bell</v>
      </c>
    </row>
    <row r="211" spans="2:18" x14ac:dyDescent="0.45">
      <c r="B211" s="14" t="str">
        <f t="shared" si="18"/>
        <v>407143840716</v>
      </c>
      <c r="C211" s="5">
        <v>40714</v>
      </c>
      <c r="D211" s="2" t="s">
        <v>806</v>
      </c>
      <c r="E211" s="14">
        <f t="shared" si="19"/>
        <v>1</v>
      </c>
      <c r="F211" s="2">
        <v>38</v>
      </c>
      <c r="G211" s="19">
        <v>103.07</v>
      </c>
      <c r="H211" s="20">
        <v>0.1</v>
      </c>
      <c r="I211" s="6"/>
      <c r="J211" s="5">
        <v>40716</v>
      </c>
      <c r="K211" s="25">
        <v>-0.94999999999999929</v>
      </c>
      <c r="L211" s="2" t="s">
        <v>54</v>
      </c>
      <c r="M211" s="14">
        <f>+VLOOKUP(L211,Customers!$C$3:$D$797,2,FALSE)</f>
        <v>4</v>
      </c>
      <c r="N211" s="14">
        <f>+INDEX(Customers!$B$2:$D$797,MATCH(TF_Database!L211,Customers!$C$2:$C$797,0),1)</f>
        <v>29764</v>
      </c>
      <c r="O211" s="29">
        <f t="shared" si="20"/>
        <v>5</v>
      </c>
      <c r="P211" s="29">
        <f t="shared" si="21"/>
        <v>11</v>
      </c>
      <c r="Q211" s="14" t="str">
        <f t="shared" si="22"/>
        <v xml:space="preserve">Jack </v>
      </c>
      <c r="R211" s="14" t="str">
        <f t="shared" si="23"/>
        <v>Lebron</v>
      </c>
    </row>
    <row r="212" spans="2:18" x14ac:dyDescent="0.45">
      <c r="B212" s="14" t="str">
        <f t="shared" si="18"/>
        <v>40394140394</v>
      </c>
      <c r="C212" s="5">
        <v>40394</v>
      </c>
      <c r="D212" s="2" t="s">
        <v>806</v>
      </c>
      <c r="E212" s="14">
        <f t="shared" si="19"/>
        <v>1</v>
      </c>
      <c r="F212" s="2">
        <v>1</v>
      </c>
      <c r="G212" s="19">
        <v>17.190000000000001</v>
      </c>
      <c r="H212" s="20">
        <v>0</v>
      </c>
      <c r="I212" s="6"/>
      <c r="J212" s="5">
        <v>40394</v>
      </c>
      <c r="K212" s="25">
        <v>-35.340000000000003</v>
      </c>
      <c r="L212" s="2" t="s">
        <v>43</v>
      </c>
      <c r="M212" s="14">
        <f>+VLOOKUP(L212,Customers!$C$3:$D$797,2,FALSE)</f>
        <v>1</v>
      </c>
      <c r="N212" s="14">
        <f>+INDEX(Customers!$B$2:$D$797,MATCH(TF_Database!L212,Customers!$C$2:$C$797,0),1)</f>
        <v>21212</v>
      </c>
      <c r="O212" s="29">
        <f t="shared" si="20"/>
        <v>8</v>
      </c>
      <c r="P212" s="29">
        <f t="shared" si="21"/>
        <v>15</v>
      </c>
      <c r="Q212" s="14" t="str">
        <f t="shared" si="22"/>
        <v xml:space="preserve">Anthony </v>
      </c>
      <c r="R212" s="14" t="str">
        <f t="shared" si="23"/>
        <v>Johnson</v>
      </c>
    </row>
    <row r="213" spans="2:18" x14ac:dyDescent="0.45">
      <c r="B213" s="14" t="str">
        <f t="shared" si="18"/>
        <v>403942740396</v>
      </c>
      <c r="C213" s="5">
        <v>40394</v>
      </c>
      <c r="D213" s="2" t="s">
        <v>806</v>
      </c>
      <c r="E213" s="14">
        <f t="shared" si="19"/>
        <v>1</v>
      </c>
      <c r="F213" s="2">
        <v>27</v>
      </c>
      <c r="G213" s="19">
        <v>2689.48</v>
      </c>
      <c r="H213" s="20">
        <v>0.04</v>
      </c>
      <c r="I213" s="6"/>
      <c r="J213" s="5">
        <v>40396</v>
      </c>
      <c r="K213" s="25">
        <v>399.93</v>
      </c>
      <c r="L213" s="2" t="s">
        <v>43</v>
      </c>
      <c r="M213" s="14">
        <f>+VLOOKUP(L213,Customers!$C$3:$D$797,2,FALSE)</f>
        <v>1</v>
      </c>
      <c r="N213" s="14">
        <f>+INDEX(Customers!$B$2:$D$797,MATCH(TF_Database!L213,Customers!$C$2:$C$797,0),1)</f>
        <v>21212</v>
      </c>
      <c r="O213" s="29">
        <f t="shared" si="20"/>
        <v>8</v>
      </c>
      <c r="P213" s="29">
        <f t="shared" si="21"/>
        <v>15</v>
      </c>
      <c r="Q213" s="14" t="str">
        <f t="shared" si="22"/>
        <v xml:space="preserve">Anthony </v>
      </c>
      <c r="R213" s="14" t="str">
        <f t="shared" si="23"/>
        <v>Johnson</v>
      </c>
    </row>
    <row r="214" spans="2:18" x14ac:dyDescent="0.45">
      <c r="B214" s="14" t="str">
        <f t="shared" si="18"/>
        <v>40394240396</v>
      </c>
      <c r="C214" s="5">
        <v>40394</v>
      </c>
      <c r="D214" s="2" t="s">
        <v>806</v>
      </c>
      <c r="E214" s="14">
        <f t="shared" si="19"/>
        <v>1</v>
      </c>
      <c r="F214" s="2">
        <v>2</v>
      </c>
      <c r="G214" s="19">
        <v>15.31</v>
      </c>
      <c r="H214" s="20">
        <v>0.01</v>
      </c>
      <c r="I214" s="6"/>
      <c r="J214" s="5">
        <v>40396</v>
      </c>
      <c r="K214" s="25">
        <v>-8.15</v>
      </c>
      <c r="L214" s="2" t="s">
        <v>43</v>
      </c>
      <c r="M214" s="14">
        <f>+VLOOKUP(L214,Customers!$C$3:$D$797,2,FALSE)</f>
        <v>1</v>
      </c>
      <c r="N214" s="14">
        <f>+INDEX(Customers!$B$2:$D$797,MATCH(TF_Database!L214,Customers!$C$2:$C$797,0),1)</f>
        <v>21212</v>
      </c>
      <c r="O214" s="29">
        <f t="shared" si="20"/>
        <v>8</v>
      </c>
      <c r="P214" s="29">
        <f t="shared" si="21"/>
        <v>15</v>
      </c>
      <c r="Q214" s="14" t="str">
        <f t="shared" si="22"/>
        <v xml:space="preserve">Anthony </v>
      </c>
      <c r="R214" s="14" t="str">
        <f t="shared" si="23"/>
        <v>Johnson</v>
      </c>
    </row>
    <row r="215" spans="2:18" x14ac:dyDescent="0.45">
      <c r="B215" s="14" t="str">
        <f t="shared" si="18"/>
        <v>405051340507</v>
      </c>
      <c r="C215" s="5">
        <v>40505</v>
      </c>
      <c r="D215" s="2" t="s">
        <v>806</v>
      </c>
      <c r="E215" s="14">
        <f t="shared" si="19"/>
        <v>1</v>
      </c>
      <c r="F215" s="2">
        <v>13</v>
      </c>
      <c r="G215" s="19">
        <v>270.63</v>
      </c>
      <c r="H215" s="20">
        <v>0.1</v>
      </c>
      <c r="I215" s="6"/>
      <c r="J215" s="5">
        <v>40507</v>
      </c>
      <c r="K215" s="25">
        <v>7.07</v>
      </c>
      <c r="L215" s="2" t="s">
        <v>21</v>
      </c>
      <c r="M215" s="14">
        <f>+VLOOKUP(L215,Customers!$C$3:$D$797,2,FALSE)</f>
        <v>3</v>
      </c>
      <c r="N215" s="14">
        <f>+INDEX(Customers!$B$2:$D$797,MATCH(TF_Database!L215,Customers!$C$2:$C$797,0),1)</f>
        <v>29892</v>
      </c>
      <c r="O215" s="29">
        <f t="shared" si="20"/>
        <v>7</v>
      </c>
      <c r="P215" s="29">
        <f t="shared" si="21"/>
        <v>14</v>
      </c>
      <c r="Q215" s="14" t="str">
        <f t="shared" si="22"/>
        <v xml:space="preserve">Eugene </v>
      </c>
      <c r="R215" s="14" t="str">
        <f t="shared" si="23"/>
        <v>Barchas</v>
      </c>
    </row>
    <row r="216" spans="2:18" x14ac:dyDescent="0.45">
      <c r="B216" s="14" t="str">
        <f t="shared" si="18"/>
        <v>405054340507</v>
      </c>
      <c r="C216" s="5">
        <v>40505</v>
      </c>
      <c r="D216" s="2" t="s">
        <v>806</v>
      </c>
      <c r="E216" s="14">
        <f t="shared" si="19"/>
        <v>1</v>
      </c>
      <c r="F216" s="2">
        <v>43</v>
      </c>
      <c r="G216" s="19">
        <v>6583.9129999999996</v>
      </c>
      <c r="H216" s="20">
        <v>0.09</v>
      </c>
      <c r="I216" s="6"/>
      <c r="J216" s="5">
        <v>40507</v>
      </c>
      <c r="K216" s="25">
        <v>1459.7909999999999</v>
      </c>
      <c r="L216" s="2" t="s">
        <v>21</v>
      </c>
      <c r="M216" s="14">
        <f>+VLOOKUP(L216,Customers!$C$3:$D$797,2,FALSE)</f>
        <v>3</v>
      </c>
      <c r="N216" s="14">
        <f>+INDEX(Customers!$B$2:$D$797,MATCH(TF_Database!L216,Customers!$C$2:$C$797,0),1)</f>
        <v>29892</v>
      </c>
      <c r="O216" s="29">
        <f t="shared" si="20"/>
        <v>7</v>
      </c>
      <c r="P216" s="29">
        <f t="shared" si="21"/>
        <v>14</v>
      </c>
      <c r="Q216" s="14" t="str">
        <f t="shared" si="22"/>
        <v xml:space="preserve">Eugene </v>
      </c>
      <c r="R216" s="14" t="str">
        <f t="shared" si="23"/>
        <v>Barchas</v>
      </c>
    </row>
    <row r="217" spans="2:18" x14ac:dyDescent="0.45">
      <c r="B217" s="14" t="str">
        <f t="shared" si="18"/>
        <v>400272440028</v>
      </c>
      <c r="C217" s="5">
        <v>40027</v>
      </c>
      <c r="D217" s="2" t="s">
        <v>808</v>
      </c>
      <c r="E217" s="14">
        <f t="shared" si="19"/>
        <v>0</v>
      </c>
      <c r="F217" s="2">
        <v>24</v>
      </c>
      <c r="G217" s="19">
        <v>4865.72</v>
      </c>
      <c r="H217" s="20">
        <v>0.03</v>
      </c>
      <c r="I217" s="6"/>
      <c r="J217" s="5">
        <v>40028</v>
      </c>
      <c r="K217" s="25">
        <v>1951.3</v>
      </c>
      <c r="L217" s="2" t="s">
        <v>46</v>
      </c>
      <c r="M217" s="14">
        <f>+VLOOKUP(L217,Customers!$C$3:$D$797,2,FALSE)</f>
        <v>1</v>
      </c>
      <c r="N217" s="14">
        <f>+INDEX(Customers!$B$2:$D$797,MATCH(TF_Database!L217,Customers!$C$2:$C$797,0),1)</f>
        <v>9989</v>
      </c>
      <c r="O217" s="29">
        <f t="shared" si="20"/>
        <v>7</v>
      </c>
      <c r="P217" s="29">
        <f t="shared" si="21"/>
        <v>11</v>
      </c>
      <c r="Q217" s="14" t="str">
        <f t="shared" si="22"/>
        <v xml:space="preserve">Thomas </v>
      </c>
      <c r="R217" s="14" t="str">
        <f t="shared" si="23"/>
        <v>Seio</v>
      </c>
    </row>
    <row r="218" spans="2:18" x14ac:dyDescent="0.45">
      <c r="B218" s="14" t="str">
        <f t="shared" si="18"/>
        <v>407652340766</v>
      </c>
      <c r="C218" s="5">
        <v>40765</v>
      </c>
      <c r="D218" s="2" t="s">
        <v>811</v>
      </c>
      <c r="E218" s="14">
        <f t="shared" si="19"/>
        <v>0</v>
      </c>
      <c r="F218" s="2">
        <v>23</v>
      </c>
      <c r="G218" s="19">
        <v>1003.31</v>
      </c>
      <c r="H218" s="20">
        <v>0.01</v>
      </c>
      <c r="I218" s="6"/>
      <c r="J218" s="5">
        <v>40766</v>
      </c>
      <c r="K218" s="25">
        <v>51.9</v>
      </c>
      <c r="L218" s="2" t="s">
        <v>50</v>
      </c>
      <c r="M218" s="14">
        <f>+VLOOKUP(L218,Customers!$C$3:$D$797,2,FALSE)</f>
        <v>3</v>
      </c>
      <c r="N218" s="14">
        <f>+INDEX(Customers!$B$2:$D$797,MATCH(TF_Database!L218,Customers!$C$2:$C$797,0),1)</f>
        <v>18955</v>
      </c>
      <c r="O218" s="29">
        <f t="shared" si="20"/>
        <v>6</v>
      </c>
      <c r="P218" s="29">
        <f t="shared" si="21"/>
        <v>11</v>
      </c>
      <c r="Q218" s="14" t="str">
        <f t="shared" si="22"/>
        <v xml:space="preserve">Bryan </v>
      </c>
      <c r="R218" s="14" t="str">
        <f t="shared" si="23"/>
        <v>Mills</v>
      </c>
    </row>
    <row r="219" spans="2:18" x14ac:dyDescent="0.45">
      <c r="B219" s="14" t="str">
        <f t="shared" si="18"/>
        <v>407651740765</v>
      </c>
      <c r="C219" s="5">
        <v>40765</v>
      </c>
      <c r="D219" s="2" t="s">
        <v>811</v>
      </c>
      <c r="E219" s="14">
        <f t="shared" si="19"/>
        <v>0</v>
      </c>
      <c r="F219" s="2">
        <v>17</v>
      </c>
      <c r="G219" s="19">
        <v>6048.18</v>
      </c>
      <c r="H219" s="20">
        <v>0.04</v>
      </c>
      <c r="I219" s="6"/>
      <c r="J219" s="5">
        <v>40765</v>
      </c>
      <c r="K219" s="25">
        <v>1418.36</v>
      </c>
      <c r="L219" s="2" t="s">
        <v>50</v>
      </c>
      <c r="M219" s="14">
        <f>+VLOOKUP(L219,Customers!$C$3:$D$797,2,FALSE)</f>
        <v>3</v>
      </c>
      <c r="N219" s="14">
        <f>+INDEX(Customers!$B$2:$D$797,MATCH(TF_Database!L219,Customers!$C$2:$C$797,0),1)</f>
        <v>18955</v>
      </c>
      <c r="O219" s="29">
        <f t="shared" si="20"/>
        <v>6</v>
      </c>
      <c r="P219" s="29">
        <f t="shared" si="21"/>
        <v>11</v>
      </c>
      <c r="Q219" s="14" t="str">
        <f t="shared" si="22"/>
        <v xml:space="preserve">Bryan </v>
      </c>
      <c r="R219" s="14" t="str">
        <f t="shared" si="23"/>
        <v>Mills</v>
      </c>
    </row>
    <row r="220" spans="2:18" x14ac:dyDescent="0.45">
      <c r="B220" s="14" t="str">
        <f t="shared" si="18"/>
        <v>403044140306</v>
      </c>
      <c r="C220" s="5">
        <v>40304</v>
      </c>
      <c r="D220" s="2" t="s">
        <v>811</v>
      </c>
      <c r="E220" s="14">
        <f t="shared" si="19"/>
        <v>0</v>
      </c>
      <c r="F220" s="2">
        <v>41</v>
      </c>
      <c r="G220" s="19">
        <v>3051.27</v>
      </c>
      <c r="H220" s="20">
        <v>0.1</v>
      </c>
      <c r="I220" s="6"/>
      <c r="J220" s="5">
        <v>40306</v>
      </c>
      <c r="K220" s="25">
        <v>121.48</v>
      </c>
      <c r="L220" s="2" t="s">
        <v>21</v>
      </c>
      <c r="M220" s="14">
        <f>+VLOOKUP(L220,Customers!$C$3:$D$797,2,FALSE)</f>
        <v>3</v>
      </c>
      <c r="N220" s="14">
        <f>+INDEX(Customers!$B$2:$D$797,MATCH(TF_Database!L220,Customers!$C$2:$C$797,0),1)</f>
        <v>29892</v>
      </c>
      <c r="O220" s="29">
        <f t="shared" si="20"/>
        <v>7</v>
      </c>
      <c r="P220" s="29">
        <f t="shared" si="21"/>
        <v>14</v>
      </c>
      <c r="Q220" s="14" t="str">
        <f t="shared" si="22"/>
        <v xml:space="preserve">Eugene </v>
      </c>
      <c r="R220" s="14" t="str">
        <f t="shared" si="23"/>
        <v>Barchas</v>
      </c>
    </row>
    <row r="221" spans="2:18" x14ac:dyDescent="0.45">
      <c r="B221" s="14" t="str">
        <f t="shared" si="18"/>
        <v>410884741095</v>
      </c>
      <c r="C221" s="5">
        <v>41088</v>
      </c>
      <c r="D221" s="2" t="s">
        <v>804</v>
      </c>
      <c r="E221" s="14">
        <f t="shared" si="19"/>
        <v>0</v>
      </c>
      <c r="F221" s="2">
        <v>47</v>
      </c>
      <c r="G221" s="19">
        <v>9633.59</v>
      </c>
      <c r="H221" s="20">
        <v>0.06</v>
      </c>
      <c r="I221" s="6"/>
      <c r="J221" s="5">
        <v>41095</v>
      </c>
      <c r="K221" s="25">
        <v>176.67</v>
      </c>
      <c r="L221" s="2" t="s">
        <v>12</v>
      </c>
      <c r="M221" s="14">
        <f>+VLOOKUP(L221,Customers!$C$3:$D$797,2,FALSE)</f>
        <v>2</v>
      </c>
      <c r="N221" s="14">
        <f>+INDEX(Customers!$B$2:$D$797,MATCH(TF_Database!L221,Customers!$C$2:$C$797,0),1)</f>
        <v>12210</v>
      </c>
      <c r="O221" s="29">
        <f t="shared" si="20"/>
        <v>7</v>
      </c>
      <c r="P221" s="29">
        <f t="shared" si="21"/>
        <v>15</v>
      </c>
      <c r="Q221" s="14" t="str">
        <f t="shared" si="22"/>
        <v xml:space="preserve">Sylvia </v>
      </c>
      <c r="R221" s="14" t="str">
        <f t="shared" si="23"/>
        <v>Foulston</v>
      </c>
    </row>
    <row r="222" spans="2:18" x14ac:dyDescent="0.45">
      <c r="B222" s="14" t="str">
        <f t="shared" si="18"/>
        <v>410882641093</v>
      </c>
      <c r="C222" s="5">
        <v>41088</v>
      </c>
      <c r="D222" s="2" t="s">
        <v>804</v>
      </c>
      <c r="E222" s="14">
        <f t="shared" si="19"/>
        <v>0</v>
      </c>
      <c r="F222" s="2">
        <v>26</v>
      </c>
      <c r="G222" s="19">
        <v>3758.77</v>
      </c>
      <c r="H222" s="20">
        <v>0</v>
      </c>
      <c r="I222" s="6"/>
      <c r="J222" s="5">
        <v>41093</v>
      </c>
      <c r="K222" s="25">
        <v>753.61</v>
      </c>
      <c r="L222" s="2" t="s">
        <v>12</v>
      </c>
      <c r="M222" s="14">
        <f>+VLOOKUP(L222,Customers!$C$3:$D$797,2,FALSE)</f>
        <v>2</v>
      </c>
      <c r="N222" s="14">
        <f>+INDEX(Customers!$B$2:$D$797,MATCH(TF_Database!L222,Customers!$C$2:$C$797,0),1)</f>
        <v>12210</v>
      </c>
      <c r="O222" s="29">
        <f t="shared" si="20"/>
        <v>7</v>
      </c>
      <c r="P222" s="29">
        <f t="shared" si="21"/>
        <v>15</v>
      </c>
      <c r="Q222" s="14" t="str">
        <f t="shared" si="22"/>
        <v xml:space="preserve">Sylvia </v>
      </c>
      <c r="R222" s="14" t="str">
        <f t="shared" si="23"/>
        <v>Foulston</v>
      </c>
    </row>
    <row r="223" spans="2:18" x14ac:dyDescent="0.45">
      <c r="B223" s="14" t="str">
        <f t="shared" si="18"/>
        <v>40625640626</v>
      </c>
      <c r="C223" s="5">
        <v>40625</v>
      </c>
      <c r="D223" s="2" t="s">
        <v>810</v>
      </c>
      <c r="E223" s="14">
        <f t="shared" si="19"/>
        <v>0</v>
      </c>
      <c r="F223" s="2">
        <v>6</v>
      </c>
      <c r="G223" s="19">
        <v>143.78</v>
      </c>
      <c r="H223" s="20">
        <v>0.04</v>
      </c>
      <c r="I223" s="6"/>
      <c r="J223" s="5">
        <v>40626</v>
      </c>
      <c r="K223" s="25">
        <v>75.3</v>
      </c>
      <c r="L223" s="2" t="s">
        <v>14</v>
      </c>
      <c r="M223" s="14">
        <f>+VLOOKUP(L223,Customers!$C$3:$D$797,2,FALSE)</f>
        <v>2</v>
      </c>
      <c r="N223" s="14">
        <f>+INDEX(Customers!$B$2:$D$797,MATCH(TF_Database!L223,Customers!$C$2:$C$797,0),1)</f>
        <v>15662</v>
      </c>
      <c r="O223" s="29">
        <f t="shared" si="20"/>
        <v>5</v>
      </c>
      <c r="P223" s="29">
        <f t="shared" si="21"/>
        <v>11</v>
      </c>
      <c r="Q223" s="14" t="str">
        <f t="shared" si="22"/>
        <v xml:space="preserve">Carl </v>
      </c>
      <c r="R223" s="14" t="str">
        <f t="shared" si="23"/>
        <v>Ludwig</v>
      </c>
    </row>
    <row r="224" spans="2:18" x14ac:dyDescent="0.45">
      <c r="B224" s="14" t="str">
        <f t="shared" si="18"/>
        <v>408662240868</v>
      </c>
      <c r="C224" s="5">
        <v>40866</v>
      </c>
      <c r="D224" s="2" t="s">
        <v>811</v>
      </c>
      <c r="E224" s="14">
        <f t="shared" si="19"/>
        <v>0</v>
      </c>
      <c r="F224" s="2">
        <v>22</v>
      </c>
      <c r="G224" s="19">
        <v>440.92</v>
      </c>
      <c r="H224" s="20">
        <v>0.05</v>
      </c>
      <c r="I224" s="6"/>
      <c r="J224" s="5">
        <v>40868</v>
      </c>
      <c r="K224" s="25">
        <v>-65.180000000000007</v>
      </c>
      <c r="L224" s="2" t="s">
        <v>20</v>
      </c>
      <c r="M224" s="14">
        <f>+VLOOKUP(L224,Customers!$C$3:$D$797,2,FALSE)</f>
        <v>4</v>
      </c>
      <c r="N224" s="14">
        <f>+INDEX(Customers!$B$2:$D$797,MATCH(TF_Database!L224,Customers!$C$2:$C$797,0),1)</f>
        <v>6551</v>
      </c>
      <c r="O224" s="29">
        <f t="shared" si="20"/>
        <v>6</v>
      </c>
      <c r="P224" s="29">
        <f t="shared" si="21"/>
        <v>10</v>
      </c>
      <c r="Q224" s="14" t="str">
        <f t="shared" si="22"/>
        <v xml:space="preserve">Julia </v>
      </c>
      <c r="R224" s="14" t="str">
        <f t="shared" si="23"/>
        <v>West</v>
      </c>
    </row>
    <row r="225" spans="2:18" x14ac:dyDescent="0.45">
      <c r="B225" s="14" t="str">
        <f t="shared" si="18"/>
        <v>41239341246</v>
      </c>
      <c r="C225" s="5">
        <v>41239</v>
      </c>
      <c r="D225" s="2" t="s">
        <v>804</v>
      </c>
      <c r="E225" s="14">
        <f t="shared" si="19"/>
        <v>0</v>
      </c>
      <c r="F225" s="2">
        <v>3</v>
      </c>
      <c r="G225" s="19">
        <v>4343.51</v>
      </c>
      <c r="H225" s="20">
        <v>0.09</v>
      </c>
      <c r="I225" s="6"/>
      <c r="J225" s="5">
        <v>41246</v>
      </c>
      <c r="K225" s="25">
        <v>-3755.0331000000001</v>
      </c>
      <c r="L225" s="2" t="s">
        <v>27</v>
      </c>
      <c r="M225" s="14">
        <f>+VLOOKUP(L225,Customers!$C$3:$D$797,2,FALSE)</f>
        <v>1</v>
      </c>
      <c r="N225" s="14">
        <f>+INDEX(Customers!$B$2:$D$797,MATCH(TF_Database!L225,Customers!$C$2:$C$797,0),1)</f>
        <v>18535</v>
      </c>
      <c r="O225" s="29">
        <f t="shared" si="20"/>
        <v>4</v>
      </c>
      <c r="P225" s="29">
        <f t="shared" si="21"/>
        <v>9</v>
      </c>
      <c r="Q225" s="14" t="str">
        <f t="shared" si="22"/>
        <v xml:space="preserve">Don </v>
      </c>
      <c r="R225" s="14" t="str">
        <f t="shared" si="23"/>
        <v>Jones</v>
      </c>
    </row>
    <row r="226" spans="2:18" x14ac:dyDescent="0.45">
      <c r="B226" s="14" t="str">
        <f t="shared" si="18"/>
        <v>403882940391</v>
      </c>
      <c r="C226" s="5">
        <v>40388</v>
      </c>
      <c r="D226" s="2" t="s">
        <v>808</v>
      </c>
      <c r="E226" s="14">
        <f t="shared" si="19"/>
        <v>0</v>
      </c>
      <c r="F226" s="2">
        <v>29</v>
      </c>
      <c r="G226" s="19">
        <v>593.32000000000005</v>
      </c>
      <c r="H226" s="20">
        <v>0.03</v>
      </c>
      <c r="I226" s="6"/>
      <c r="J226" s="5">
        <v>40391</v>
      </c>
      <c r="K226" s="25">
        <v>28.99</v>
      </c>
      <c r="L226" s="2" t="s">
        <v>55</v>
      </c>
      <c r="M226" s="14">
        <f>+VLOOKUP(L226,Customers!$C$3:$D$797,2,FALSE)</f>
        <v>2</v>
      </c>
      <c r="N226" s="14">
        <f>+INDEX(Customers!$B$2:$D$797,MATCH(TF_Database!L226,Customers!$C$2:$C$797,0),1)</f>
        <v>29993</v>
      </c>
      <c r="O226" s="29">
        <f t="shared" si="20"/>
        <v>5</v>
      </c>
      <c r="P226" s="29">
        <f t="shared" si="21"/>
        <v>14</v>
      </c>
      <c r="Q226" s="14" t="str">
        <f t="shared" si="22"/>
        <v xml:space="preserve">Mike </v>
      </c>
      <c r="R226" s="14" t="str">
        <f t="shared" si="23"/>
        <v>Pelletier</v>
      </c>
    </row>
    <row r="227" spans="2:18" x14ac:dyDescent="0.45">
      <c r="B227" s="14" t="str">
        <f t="shared" si="18"/>
        <v>403882640389</v>
      </c>
      <c r="C227" s="5">
        <v>40388</v>
      </c>
      <c r="D227" s="2" t="s">
        <v>808</v>
      </c>
      <c r="E227" s="14">
        <f t="shared" si="19"/>
        <v>0</v>
      </c>
      <c r="F227" s="2">
        <v>26</v>
      </c>
      <c r="G227" s="19">
        <v>626.07000000000005</v>
      </c>
      <c r="H227" s="20">
        <v>0.03</v>
      </c>
      <c r="I227" s="6"/>
      <c r="J227" s="5">
        <v>40389</v>
      </c>
      <c r="K227" s="25">
        <v>185.32</v>
      </c>
      <c r="L227" s="2" t="s">
        <v>55</v>
      </c>
      <c r="M227" s="14">
        <f>+VLOOKUP(L227,Customers!$C$3:$D$797,2,FALSE)</f>
        <v>2</v>
      </c>
      <c r="N227" s="14">
        <f>+INDEX(Customers!$B$2:$D$797,MATCH(TF_Database!L227,Customers!$C$2:$C$797,0),1)</f>
        <v>29993</v>
      </c>
      <c r="O227" s="29">
        <f t="shared" si="20"/>
        <v>5</v>
      </c>
      <c r="P227" s="29">
        <f t="shared" si="21"/>
        <v>14</v>
      </c>
      <c r="Q227" s="14" t="str">
        <f t="shared" si="22"/>
        <v xml:space="preserve">Mike </v>
      </c>
      <c r="R227" s="14" t="str">
        <f t="shared" si="23"/>
        <v>Pelletier</v>
      </c>
    </row>
    <row r="228" spans="2:18" x14ac:dyDescent="0.45">
      <c r="B228" s="14" t="str">
        <f t="shared" si="18"/>
        <v>410412441046</v>
      </c>
      <c r="C228" s="5">
        <v>41041</v>
      </c>
      <c r="D228" s="2" t="s">
        <v>804</v>
      </c>
      <c r="E228" s="14">
        <f t="shared" si="19"/>
        <v>0</v>
      </c>
      <c r="F228" s="2">
        <v>24</v>
      </c>
      <c r="G228" s="19">
        <v>557.23</v>
      </c>
      <c r="H228" s="20">
        <v>0.09</v>
      </c>
      <c r="I228" s="6"/>
      <c r="J228" s="5">
        <v>41046</v>
      </c>
      <c r="K228" s="25">
        <v>-42.987000000000002</v>
      </c>
      <c r="L228" s="2" t="s">
        <v>21</v>
      </c>
      <c r="M228" s="14">
        <f>+VLOOKUP(L228,Customers!$C$3:$D$797,2,FALSE)</f>
        <v>3</v>
      </c>
      <c r="N228" s="14">
        <f>+INDEX(Customers!$B$2:$D$797,MATCH(TF_Database!L228,Customers!$C$2:$C$797,0),1)</f>
        <v>29892</v>
      </c>
      <c r="O228" s="29">
        <f t="shared" si="20"/>
        <v>7</v>
      </c>
      <c r="P228" s="29">
        <f t="shared" si="21"/>
        <v>14</v>
      </c>
      <c r="Q228" s="14" t="str">
        <f t="shared" si="22"/>
        <v xml:space="preserve">Eugene </v>
      </c>
      <c r="R228" s="14" t="str">
        <f t="shared" si="23"/>
        <v>Barchas</v>
      </c>
    </row>
    <row r="229" spans="2:18" x14ac:dyDescent="0.45">
      <c r="B229" s="14" t="str">
        <f t="shared" si="18"/>
        <v>40971740971</v>
      </c>
      <c r="C229" s="5">
        <v>40971</v>
      </c>
      <c r="D229" s="2" t="s">
        <v>806</v>
      </c>
      <c r="E229" s="14">
        <f t="shared" si="19"/>
        <v>1</v>
      </c>
      <c r="F229" s="2">
        <v>7</v>
      </c>
      <c r="G229" s="19">
        <v>261.88</v>
      </c>
      <c r="H229" s="20">
        <v>0.08</v>
      </c>
      <c r="I229" s="6"/>
      <c r="J229" s="5">
        <v>40971</v>
      </c>
      <c r="K229" s="25">
        <v>-59.2</v>
      </c>
      <c r="L229" s="2" t="s">
        <v>31</v>
      </c>
      <c r="M229" s="14">
        <f>+VLOOKUP(L229,Customers!$C$3:$D$797,2,FALSE)</f>
        <v>1</v>
      </c>
      <c r="N229" s="14">
        <f>+INDEX(Customers!$B$2:$D$797,MATCH(TF_Database!L229,Customers!$C$2:$C$797,0),1)</f>
        <v>17249</v>
      </c>
      <c r="O229" s="29">
        <f t="shared" si="20"/>
        <v>4</v>
      </c>
      <c r="P229" s="29">
        <f t="shared" si="21"/>
        <v>9</v>
      </c>
      <c r="Q229" s="14" t="str">
        <f t="shared" si="22"/>
        <v xml:space="preserve">Ann </v>
      </c>
      <c r="R229" s="14" t="str">
        <f t="shared" si="23"/>
        <v>Chong</v>
      </c>
    </row>
    <row r="230" spans="2:18" x14ac:dyDescent="0.45">
      <c r="B230" s="14" t="str">
        <f t="shared" si="18"/>
        <v>409711540972</v>
      </c>
      <c r="C230" s="5">
        <v>40971</v>
      </c>
      <c r="D230" s="2" t="s">
        <v>806</v>
      </c>
      <c r="E230" s="14">
        <f t="shared" si="19"/>
        <v>1</v>
      </c>
      <c r="F230" s="2">
        <v>15</v>
      </c>
      <c r="G230" s="19">
        <v>593.73</v>
      </c>
      <c r="H230" s="20">
        <v>0.04</v>
      </c>
      <c r="I230" s="6"/>
      <c r="J230" s="5">
        <v>40972</v>
      </c>
      <c r="K230" s="25">
        <v>108.01</v>
      </c>
      <c r="L230" s="2" t="s">
        <v>31</v>
      </c>
      <c r="M230" s="14">
        <f>+VLOOKUP(L230,Customers!$C$3:$D$797,2,FALSE)</f>
        <v>1</v>
      </c>
      <c r="N230" s="14">
        <f>+INDEX(Customers!$B$2:$D$797,MATCH(TF_Database!L230,Customers!$C$2:$C$797,0),1)</f>
        <v>17249</v>
      </c>
      <c r="O230" s="29">
        <f t="shared" si="20"/>
        <v>4</v>
      </c>
      <c r="P230" s="29">
        <f t="shared" si="21"/>
        <v>9</v>
      </c>
      <c r="Q230" s="14" t="str">
        <f t="shared" si="22"/>
        <v xml:space="preserve">Ann </v>
      </c>
      <c r="R230" s="14" t="str">
        <f t="shared" si="23"/>
        <v>Chong</v>
      </c>
    </row>
    <row r="231" spans="2:18" x14ac:dyDescent="0.45">
      <c r="B231" s="14" t="str">
        <f t="shared" si="18"/>
        <v>404104940411</v>
      </c>
      <c r="C231" s="5">
        <v>40410</v>
      </c>
      <c r="D231" s="2" t="s">
        <v>806</v>
      </c>
      <c r="E231" s="14">
        <f t="shared" si="19"/>
        <v>1</v>
      </c>
      <c r="F231" s="2">
        <v>49</v>
      </c>
      <c r="G231" s="19">
        <v>120.77</v>
      </c>
      <c r="H231" s="20">
        <v>0.03</v>
      </c>
      <c r="I231" s="6"/>
      <c r="J231" s="5">
        <v>40411</v>
      </c>
      <c r="K231" s="25">
        <v>19.86</v>
      </c>
      <c r="L231" s="2" t="s">
        <v>56</v>
      </c>
      <c r="M231" s="14">
        <f>+VLOOKUP(L231,Customers!$C$3:$D$797,2,FALSE)</f>
        <v>1</v>
      </c>
      <c r="N231" s="14">
        <f>+INDEX(Customers!$B$2:$D$797,MATCH(TF_Database!L231,Customers!$C$2:$C$797,0),1)</f>
        <v>9394</v>
      </c>
      <c r="O231" s="29">
        <f t="shared" si="20"/>
        <v>8</v>
      </c>
      <c r="P231" s="29">
        <f t="shared" si="21"/>
        <v>17</v>
      </c>
      <c r="Q231" s="14" t="str">
        <f t="shared" si="22"/>
        <v xml:space="preserve">Charles </v>
      </c>
      <c r="R231" s="14" t="str">
        <f t="shared" si="23"/>
        <v>McCrossin</v>
      </c>
    </row>
    <row r="232" spans="2:18" x14ac:dyDescent="0.45">
      <c r="B232" s="14" t="str">
        <f t="shared" si="18"/>
        <v>403562240358</v>
      </c>
      <c r="C232" s="5">
        <v>40356</v>
      </c>
      <c r="D232" s="2" t="s">
        <v>808</v>
      </c>
      <c r="E232" s="14">
        <f t="shared" si="19"/>
        <v>0</v>
      </c>
      <c r="F232" s="2">
        <v>22</v>
      </c>
      <c r="G232" s="19">
        <v>795.74</v>
      </c>
      <c r="H232" s="20">
        <v>0</v>
      </c>
      <c r="I232" s="6"/>
      <c r="J232" s="5">
        <v>40358</v>
      </c>
      <c r="K232" s="25">
        <v>-127.39</v>
      </c>
      <c r="L232" s="2" t="s">
        <v>16</v>
      </c>
      <c r="M232" s="14">
        <f>+VLOOKUP(L232,Customers!$C$3:$D$797,2,FALSE)</f>
        <v>5</v>
      </c>
      <c r="N232" s="14">
        <f>+INDEX(Customers!$B$2:$D$797,MATCH(TF_Database!L232,Customers!$C$2:$C$797,0),1)</f>
        <v>27602</v>
      </c>
      <c r="O232" s="29">
        <f t="shared" si="20"/>
        <v>6</v>
      </c>
      <c r="P232" s="29">
        <f t="shared" si="21"/>
        <v>12</v>
      </c>
      <c r="Q232" s="14" t="str">
        <f t="shared" si="22"/>
        <v xml:space="preserve">Annie </v>
      </c>
      <c r="R232" s="14" t="str">
        <f t="shared" si="23"/>
        <v>Cyprus</v>
      </c>
    </row>
    <row r="233" spans="2:18" x14ac:dyDescent="0.45">
      <c r="B233" s="14" t="str">
        <f t="shared" si="18"/>
        <v>403563140357</v>
      </c>
      <c r="C233" s="5">
        <v>40356</v>
      </c>
      <c r="D233" s="2" t="s">
        <v>808</v>
      </c>
      <c r="E233" s="14">
        <f t="shared" si="19"/>
        <v>0</v>
      </c>
      <c r="F233" s="2">
        <v>31</v>
      </c>
      <c r="G233" s="19">
        <v>251.75</v>
      </c>
      <c r="H233" s="20">
        <v>7.0000000000000007E-2</v>
      </c>
      <c r="I233" s="6"/>
      <c r="J233" s="5">
        <v>40357</v>
      </c>
      <c r="K233" s="25">
        <v>22.46</v>
      </c>
      <c r="L233" s="2" t="s">
        <v>16</v>
      </c>
      <c r="M233" s="14">
        <f>+VLOOKUP(L233,Customers!$C$3:$D$797,2,FALSE)</f>
        <v>5</v>
      </c>
      <c r="N233" s="14">
        <f>+INDEX(Customers!$B$2:$D$797,MATCH(TF_Database!L233,Customers!$C$2:$C$797,0),1)</f>
        <v>27602</v>
      </c>
      <c r="O233" s="29">
        <f t="shared" si="20"/>
        <v>6</v>
      </c>
      <c r="P233" s="29">
        <f t="shared" si="21"/>
        <v>12</v>
      </c>
      <c r="Q233" s="14" t="str">
        <f t="shared" si="22"/>
        <v xml:space="preserve">Annie </v>
      </c>
      <c r="R233" s="14" t="str">
        <f t="shared" si="23"/>
        <v>Cyprus</v>
      </c>
    </row>
    <row r="234" spans="2:18" x14ac:dyDescent="0.45">
      <c r="B234" s="14" t="str">
        <f t="shared" si="18"/>
        <v>412113641212</v>
      </c>
      <c r="C234" s="5">
        <v>41211</v>
      </c>
      <c r="D234" s="2" t="s">
        <v>811</v>
      </c>
      <c r="E234" s="14">
        <f t="shared" si="19"/>
        <v>0</v>
      </c>
      <c r="F234" s="2">
        <v>36</v>
      </c>
      <c r="G234" s="19">
        <v>697.41</v>
      </c>
      <c r="H234" s="20">
        <v>0.04</v>
      </c>
      <c r="I234" s="6"/>
      <c r="J234" s="5">
        <v>41212</v>
      </c>
      <c r="K234" s="25">
        <v>81.709999999999994</v>
      </c>
      <c r="L234" s="2" t="s">
        <v>4</v>
      </c>
      <c r="M234" s="14">
        <f>+VLOOKUP(L234,Customers!$C$3:$D$797,2,FALSE)</f>
        <v>3</v>
      </c>
      <c r="N234" s="14">
        <f>+INDEX(Customers!$B$2:$D$797,MATCH(TF_Database!L234,Customers!$C$2:$C$797,0),1)</f>
        <v>4355</v>
      </c>
      <c r="O234" s="29">
        <f t="shared" si="20"/>
        <v>7</v>
      </c>
      <c r="P234" s="29">
        <f t="shared" si="21"/>
        <v>14</v>
      </c>
      <c r="Q234" s="14" t="str">
        <f t="shared" si="22"/>
        <v xml:space="preserve">Carlos </v>
      </c>
      <c r="R234" s="14" t="str">
        <f t="shared" si="23"/>
        <v>Soltero</v>
      </c>
    </row>
    <row r="235" spans="2:18" x14ac:dyDescent="0.45">
      <c r="B235" s="14" t="str">
        <f t="shared" si="18"/>
        <v>401943040197</v>
      </c>
      <c r="C235" s="5">
        <v>40194</v>
      </c>
      <c r="D235" s="2" t="s">
        <v>808</v>
      </c>
      <c r="E235" s="14">
        <f t="shared" si="19"/>
        <v>0</v>
      </c>
      <c r="F235" s="2">
        <v>30</v>
      </c>
      <c r="G235" s="19">
        <v>4684.8999999999996</v>
      </c>
      <c r="H235" s="20">
        <v>0.01</v>
      </c>
      <c r="I235" s="6"/>
      <c r="J235" s="5">
        <v>40197</v>
      </c>
      <c r="K235" s="25">
        <v>-549.27</v>
      </c>
      <c r="L235" s="2" t="s">
        <v>41</v>
      </c>
      <c r="M235" s="14">
        <f>+VLOOKUP(L235,Customers!$C$3:$D$797,2,FALSE)</f>
        <v>2</v>
      </c>
      <c r="N235" s="14">
        <f>+INDEX(Customers!$B$2:$D$797,MATCH(TF_Database!L235,Customers!$C$2:$C$797,0),1)</f>
        <v>13365</v>
      </c>
      <c r="O235" s="29">
        <f t="shared" si="20"/>
        <v>5</v>
      </c>
      <c r="P235" s="29">
        <f t="shared" si="21"/>
        <v>13</v>
      </c>
      <c r="Q235" s="14" t="str">
        <f t="shared" si="22"/>
        <v xml:space="preserve">Doug </v>
      </c>
      <c r="R235" s="14" t="str">
        <f t="shared" si="23"/>
        <v>Bickford</v>
      </c>
    </row>
    <row r="236" spans="2:18" x14ac:dyDescent="0.45">
      <c r="B236" s="14" t="str">
        <f t="shared" si="18"/>
        <v>41089641098</v>
      </c>
      <c r="C236" s="5">
        <v>41089</v>
      </c>
      <c r="D236" s="2" t="s">
        <v>804</v>
      </c>
      <c r="E236" s="14">
        <f t="shared" si="19"/>
        <v>0</v>
      </c>
      <c r="F236" s="2">
        <v>6</v>
      </c>
      <c r="G236" s="19">
        <v>905.94</v>
      </c>
      <c r="H236" s="20">
        <v>0.04</v>
      </c>
      <c r="I236" s="6"/>
      <c r="J236" s="5">
        <v>41098</v>
      </c>
      <c r="K236" s="25">
        <v>-4.1900000000000004</v>
      </c>
      <c r="L236" s="2" t="s">
        <v>9</v>
      </c>
      <c r="M236" s="14">
        <f>+VLOOKUP(L236,Customers!$C$3:$D$797,2,FALSE)</f>
        <v>2</v>
      </c>
      <c r="N236" s="14">
        <f>+INDEX(Customers!$B$2:$D$797,MATCH(TF_Database!L236,Customers!$C$2:$C$797,0),1)</f>
        <v>19534</v>
      </c>
      <c r="O236" s="29">
        <f t="shared" si="20"/>
        <v>7</v>
      </c>
      <c r="P236" s="29">
        <f t="shared" si="21"/>
        <v>11</v>
      </c>
      <c r="Q236" s="14" t="str">
        <f t="shared" si="22"/>
        <v xml:space="preserve">Carlos </v>
      </c>
      <c r="R236" s="14" t="str">
        <f t="shared" si="23"/>
        <v>Daly</v>
      </c>
    </row>
    <row r="237" spans="2:18" x14ac:dyDescent="0.45">
      <c r="B237" s="14" t="str">
        <f t="shared" si="18"/>
        <v>407631240765</v>
      </c>
      <c r="C237" s="5">
        <v>40763</v>
      </c>
      <c r="D237" s="2" t="s">
        <v>808</v>
      </c>
      <c r="E237" s="14">
        <f t="shared" si="19"/>
        <v>0</v>
      </c>
      <c r="F237" s="2">
        <v>12</v>
      </c>
      <c r="G237" s="19">
        <v>270.23</v>
      </c>
      <c r="H237" s="20">
        <v>0.08</v>
      </c>
      <c r="I237" s="6"/>
      <c r="J237" s="5">
        <v>40765</v>
      </c>
      <c r="K237" s="25">
        <v>52.02</v>
      </c>
      <c r="L237" s="2" t="s">
        <v>53</v>
      </c>
      <c r="M237" s="14">
        <f>+VLOOKUP(L237,Customers!$C$3:$D$797,2,FALSE)</f>
        <v>3</v>
      </c>
      <c r="N237" s="14">
        <f>+INDEX(Customers!$B$2:$D$797,MATCH(TF_Database!L237,Customers!$C$2:$C$797,0),1)</f>
        <v>8063</v>
      </c>
      <c r="O237" s="29">
        <f t="shared" si="20"/>
        <v>5</v>
      </c>
      <c r="P237" s="29">
        <f t="shared" si="21"/>
        <v>14</v>
      </c>
      <c r="Q237" s="14" t="str">
        <f t="shared" si="22"/>
        <v xml:space="preserve">Fred </v>
      </c>
      <c r="R237" s="14" t="str">
        <f t="shared" si="23"/>
        <v>Wasserman</v>
      </c>
    </row>
    <row r="238" spans="2:18" x14ac:dyDescent="0.45">
      <c r="B238" s="14" t="str">
        <f t="shared" si="18"/>
        <v>407632040765</v>
      </c>
      <c r="C238" s="5">
        <v>40763</v>
      </c>
      <c r="D238" s="2" t="s">
        <v>808</v>
      </c>
      <c r="E238" s="14">
        <f t="shared" si="19"/>
        <v>0</v>
      </c>
      <c r="F238" s="2">
        <v>20</v>
      </c>
      <c r="G238" s="19">
        <v>660.27</v>
      </c>
      <c r="H238" s="20">
        <v>0.09</v>
      </c>
      <c r="I238" s="6"/>
      <c r="J238" s="5">
        <v>40765</v>
      </c>
      <c r="K238" s="25">
        <v>63.83</v>
      </c>
      <c r="L238" s="2" t="s">
        <v>53</v>
      </c>
      <c r="M238" s="14">
        <f>+VLOOKUP(L238,Customers!$C$3:$D$797,2,FALSE)</f>
        <v>3</v>
      </c>
      <c r="N238" s="14">
        <f>+INDEX(Customers!$B$2:$D$797,MATCH(TF_Database!L238,Customers!$C$2:$C$797,0),1)</f>
        <v>8063</v>
      </c>
      <c r="O238" s="29">
        <f t="shared" si="20"/>
        <v>5</v>
      </c>
      <c r="P238" s="29">
        <f t="shared" si="21"/>
        <v>14</v>
      </c>
      <c r="Q238" s="14" t="str">
        <f t="shared" si="22"/>
        <v xml:space="preserve">Fred </v>
      </c>
      <c r="R238" s="14" t="str">
        <f t="shared" si="23"/>
        <v>Wasserman</v>
      </c>
    </row>
    <row r="239" spans="2:18" x14ac:dyDescent="0.45">
      <c r="B239" s="14" t="str">
        <f t="shared" si="18"/>
        <v>402301140231</v>
      </c>
      <c r="C239" s="5">
        <v>40230</v>
      </c>
      <c r="D239" s="2" t="s">
        <v>810</v>
      </c>
      <c r="E239" s="14">
        <f t="shared" si="19"/>
        <v>0</v>
      </c>
      <c r="F239" s="2">
        <v>11</v>
      </c>
      <c r="G239" s="19">
        <v>32.4</v>
      </c>
      <c r="H239" s="20">
        <v>0.05</v>
      </c>
      <c r="I239" s="6"/>
      <c r="J239" s="5">
        <v>40231</v>
      </c>
      <c r="K239" s="25">
        <v>8.7799999999999994</v>
      </c>
      <c r="L239" s="2" t="s">
        <v>12</v>
      </c>
      <c r="M239" s="14">
        <f>+VLOOKUP(L239,Customers!$C$3:$D$797,2,FALSE)</f>
        <v>2</v>
      </c>
      <c r="N239" s="14">
        <f>+INDEX(Customers!$B$2:$D$797,MATCH(TF_Database!L239,Customers!$C$2:$C$797,0),1)</f>
        <v>12210</v>
      </c>
      <c r="O239" s="29">
        <f t="shared" si="20"/>
        <v>7</v>
      </c>
      <c r="P239" s="29">
        <f t="shared" si="21"/>
        <v>15</v>
      </c>
      <c r="Q239" s="14" t="str">
        <f t="shared" si="22"/>
        <v xml:space="preserve">Sylvia </v>
      </c>
      <c r="R239" s="14" t="str">
        <f t="shared" si="23"/>
        <v>Foulston</v>
      </c>
    </row>
    <row r="240" spans="2:18" x14ac:dyDescent="0.45">
      <c r="B240" s="14" t="str">
        <f t="shared" si="18"/>
        <v>407142640716</v>
      </c>
      <c r="C240" s="5">
        <v>40714</v>
      </c>
      <c r="D240" s="2" t="s">
        <v>810</v>
      </c>
      <c r="E240" s="14">
        <f t="shared" si="19"/>
        <v>0</v>
      </c>
      <c r="F240" s="2">
        <v>26</v>
      </c>
      <c r="G240" s="19">
        <v>4688.9484999999995</v>
      </c>
      <c r="H240" s="20">
        <v>0</v>
      </c>
      <c r="I240" s="6"/>
      <c r="J240" s="5">
        <v>40716</v>
      </c>
      <c r="K240" s="25">
        <v>1215.441</v>
      </c>
      <c r="L240" s="2" t="s">
        <v>30</v>
      </c>
      <c r="M240" s="14">
        <f>+VLOOKUP(L240,Customers!$C$3:$D$797,2,FALSE)</f>
        <v>1</v>
      </c>
      <c r="N240" s="14">
        <f>+INDEX(Customers!$B$2:$D$797,MATCH(TF_Database!L240,Customers!$C$2:$C$797,0),1)</f>
        <v>23763</v>
      </c>
      <c r="O240" s="29">
        <f t="shared" si="20"/>
        <v>9</v>
      </c>
      <c r="P240" s="29">
        <f t="shared" si="21"/>
        <v>17</v>
      </c>
      <c r="Q240" s="14" t="str">
        <f t="shared" si="22"/>
        <v xml:space="preserve">Michelle </v>
      </c>
      <c r="R240" s="14" t="str">
        <f t="shared" si="23"/>
        <v>Lonsdale</v>
      </c>
    </row>
    <row r="241" spans="2:18" x14ac:dyDescent="0.45">
      <c r="B241" s="14" t="str">
        <f t="shared" si="18"/>
        <v>40060840060</v>
      </c>
      <c r="C241" s="5">
        <v>40060</v>
      </c>
      <c r="D241" s="2" t="s">
        <v>811</v>
      </c>
      <c r="E241" s="14">
        <f t="shared" si="19"/>
        <v>0</v>
      </c>
      <c r="F241" s="2">
        <v>8</v>
      </c>
      <c r="G241" s="19">
        <v>50.7</v>
      </c>
      <c r="H241" s="20">
        <v>0.08</v>
      </c>
      <c r="I241" s="6"/>
      <c r="J241" s="5">
        <v>40060</v>
      </c>
      <c r="K241" s="25">
        <v>-44.067999999999998</v>
      </c>
      <c r="L241" s="2" t="s">
        <v>12</v>
      </c>
      <c r="M241" s="14">
        <f>+VLOOKUP(L241,Customers!$C$3:$D$797,2,FALSE)</f>
        <v>2</v>
      </c>
      <c r="N241" s="14">
        <f>+INDEX(Customers!$B$2:$D$797,MATCH(TF_Database!L241,Customers!$C$2:$C$797,0),1)</f>
        <v>12210</v>
      </c>
      <c r="O241" s="29">
        <f t="shared" si="20"/>
        <v>7</v>
      </c>
      <c r="P241" s="29">
        <f t="shared" si="21"/>
        <v>15</v>
      </c>
      <c r="Q241" s="14" t="str">
        <f t="shared" si="22"/>
        <v xml:space="preserve">Sylvia </v>
      </c>
      <c r="R241" s="14" t="str">
        <f t="shared" si="23"/>
        <v>Foulston</v>
      </c>
    </row>
    <row r="242" spans="2:18" x14ac:dyDescent="0.45">
      <c r="B242" s="14" t="str">
        <f t="shared" si="18"/>
        <v>400601040063</v>
      </c>
      <c r="C242" s="5">
        <v>40060</v>
      </c>
      <c r="D242" s="2" t="s">
        <v>811</v>
      </c>
      <c r="E242" s="14">
        <f t="shared" si="19"/>
        <v>0</v>
      </c>
      <c r="F242" s="2">
        <v>10</v>
      </c>
      <c r="G242" s="19">
        <v>90.06</v>
      </c>
      <c r="H242" s="20">
        <v>0.09</v>
      </c>
      <c r="I242" s="6"/>
      <c r="J242" s="5">
        <v>40063</v>
      </c>
      <c r="K242" s="25">
        <v>-100.51</v>
      </c>
      <c r="L242" s="2" t="s">
        <v>12</v>
      </c>
      <c r="M242" s="14">
        <f>+VLOOKUP(L242,Customers!$C$3:$D$797,2,FALSE)</f>
        <v>2</v>
      </c>
      <c r="N242" s="14">
        <f>+INDEX(Customers!$B$2:$D$797,MATCH(TF_Database!L242,Customers!$C$2:$C$797,0),1)</f>
        <v>12210</v>
      </c>
      <c r="O242" s="29">
        <f t="shared" si="20"/>
        <v>7</v>
      </c>
      <c r="P242" s="29">
        <f t="shared" si="21"/>
        <v>15</v>
      </c>
      <c r="Q242" s="14" t="str">
        <f t="shared" si="22"/>
        <v xml:space="preserve">Sylvia </v>
      </c>
      <c r="R242" s="14" t="str">
        <f t="shared" si="23"/>
        <v>Foulston</v>
      </c>
    </row>
    <row r="243" spans="2:18" x14ac:dyDescent="0.45">
      <c r="B243" s="14" t="str">
        <f t="shared" si="18"/>
        <v>400602240061</v>
      </c>
      <c r="C243" s="5">
        <v>40060</v>
      </c>
      <c r="D243" s="2" t="s">
        <v>811</v>
      </c>
      <c r="E243" s="14">
        <f t="shared" si="19"/>
        <v>0</v>
      </c>
      <c r="F243" s="2">
        <v>22</v>
      </c>
      <c r="G243" s="19">
        <v>338.52</v>
      </c>
      <c r="H243" s="20">
        <v>0.21</v>
      </c>
      <c r="I243" s="6"/>
      <c r="J243" s="5">
        <v>40061</v>
      </c>
      <c r="K243" s="25">
        <v>-17.75</v>
      </c>
      <c r="L243" s="2" t="s">
        <v>12</v>
      </c>
      <c r="M243" s="14">
        <f>+VLOOKUP(L243,Customers!$C$3:$D$797,2,FALSE)</f>
        <v>2</v>
      </c>
      <c r="N243" s="14">
        <f>+INDEX(Customers!$B$2:$D$797,MATCH(TF_Database!L243,Customers!$C$2:$C$797,0),1)</f>
        <v>12210</v>
      </c>
      <c r="O243" s="29">
        <f t="shared" si="20"/>
        <v>7</v>
      </c>
      <c r="P243" s="29">
        <f t="shared" si="21"/>
        <v>15</v>
      </c>
      <c r="Q243" s="14" t="str">
        <f t="shared" si="22"/>
        <v xml:space="preserve">Sylvia </v>
      </c>
      <c r="R243" s="14" t="str">
        <f t="shared" si="23"/>
        <v>Foulston</v>
      </c>
    </row>
    <row r="244" spans="2:18" x14ac:dyDescent="0.45">
      <c r="B244" s="14" t="str">
        <f t="shared" si="18"/>
        <v>400604840061</v>
      </c>
      <c r="C244" s="5">
        <v>40060</v>
      </c>
      <c r="D244" s="2" t="s">
        <v>811</v>
      </c>
      <c r="E244" s="14">
        <f t="shared" si="19"/>
        <v>0</v>
      </c>
      <c r="F244" s="2">
        <v>48</v>
      </c>
      <c r="G244" s="19">
        <v>6109.817</v>
      </c>
      <c r="H244" s="20">
        <v>0.04</v>
      </c>
      <c r="I244" s="6"/>
      <c r="J244" s="5">
        <v>40061</v>
      </c>
      <c r="K244" s="25">
        <v>1374.9480000000001</v>
      </c>
      <c r="L244" s="2" t="s">
        <v>12</v>
      </c>
      <c r="M244" s="14">
        <f>+VLOOKUP(L244,Customers!$C$3:$D$797,2,FALSE)</f>
        <v>2</v>
      </c>
      <c r="N244" s="14">
        <f>+INDEX(Customers!$B$2:$D$797,MATCH(TF_Database!L244,Customers!$C$2:$C$797,0),1)</f>
        <v>12210</v>
      </c>
      <c r="O244" s="29">
        <f t="shared" si="20"/>
        <v>7</v>
      </c>
      <c r="P244" s="29">
        <f t="shared" si="21"/>
        <v>15</v>
      </c>
      <c r="Q244" s="14" t="str">
        <f t="shared" si="22"/>
        <v xml:space="preserve">Sylvia </v>
      </c>
      <c r="R244" s="14" t="str">
        <f t="shared" si="23"/>
        <v>Foulston</v>
      </c>
    </row>
    <row r="245" spans="2:18" x14ac:dyDescent="0.45">
      <c r="B245" s="14" t="str">
        <f t="shared" si="18"/>
        <v>39985139986</v>
      </c>
      <c r="C245" s="5">
        <v>39985</v>
      </c>
      <c r="D245" s="2" t="s">
        <v>808</v>
      </c>
      <c r="E245" s="14">
        <f t="shared" si="19"/>
        <v>0</v>
      </c>
      <c r="F245" s="2">
        <v>1</v>
      </c>
      <c r="G245" s="19">
        <v>34.11</v>
      </c>
      <c r="H245" s="20">
        <v>0.02</v>
      </c>
      <c r="I245" s="6"/>
      <c r="J245" s="5">
        <v>39986</v>
      </c>
      <c r="K245" s="25">
        <v>-12.95</v>
      </c>
      <c r="L245" s="2" t="s">
        <v>57</v>
      </c>
      <c r="M245" s="14">
        <f>+VLOOKUP(L245,Customers!$C$3:$D$797,2,FALSE)</f>
        <v>2</v>
      </c>
      <c r="N245" s="14">
        <f>+INDEX(Customers!$B$2:$D$797,MATCH(TF_Database!L245,Customers!$C$2:$C$797,0),1)</f>
        <v>9944</v>
      </c>
      <c r="O245" s="29">
        <f t="shared" si="20"/>
        <v>10</v>
      </c>
      <c r="P245" s="29">
        <f t="shared" si="21"/>
        <v>16</v>
      </c>
      <c r="Q245" s="14" t="str">
        <f t="shared" si="22"/>
        <v xml:space="preserve">Charlotte </v>
      </c>
      <c r="R245" s="14" t="str">
        <f t="shared" si="23"/>
        <v>Melton</v>
      </c>
    </row>
    <row r="246" spans="2:18" x14ac:dyDescent="0.45">
      <c r="B246" s="14" t="str">
        <f t="shared" si="18"/>
        <v>409474840949</v>
      </c>
      <c r="C246" s="5">
        <v>40947</v>
      </c>
      <c r="D246" s="2" t="s">
        <v>811</v>
      </c>
      <c r="E246" s="14">
        <f t="shared" si="19"/>
        <v>0</v>
      </c>
      <c r="F246" s="2">
        <v>48</v>
      </c>
      <c r="G246" s="19">
        <v>538.22</v>
      </c>
      <c r="H246" s="20">
        <v>0.01</v>
      </c>
      <c r="I246" s="6"/>
      <c r="J246" s="5">
        <v>40949</v>
      </c>
      <c r="K246" s="25">
        <v>-154.66</v>
      </c>
      <c r="L246" s="2" t="s">
        <v>2</v>
      </c>
      <c r="M246" s="14">
        <f>+VLOOKUP(L246,Customers!$C$3:$D$797,2,FALSE)</f>
        <v>5</v>
      </c>
      <c r="N246" s="14">
        <f>+INDEX(Customers!$B$2:$D$797,MATCH(TF_Database!L246,Customers!$C$2:$C$797,0),1)</f>
        <v>31742</v>
      </c>
      <c r="O246" s="29">
        <f t="shared" si="20"/>
        <v>6</v>
      </c>
      <c r="P246" s="29">
        <f t="shared" si="21"/>
        <v>12</v>
      </c>
      <c r="Q246" s="14" t="str">
        <f t="shared" si="22"/>
        <v xml:space="preserve">Barry </v>
      </c>
      <c r="R246" s="14" t="str">
        <f t="shared" si="23"/>
        <v>French</v>
      </c>
    </row>
    <row r="247" spans="2:18" x14ac:dyDescent="0.45">
      <c r="B247" s="14" t="str">
        <f t="shared" si="18"/>
        <v>398831139886</v>
      </c>
      <c r="C247" s="5">
        <v>39883</v>
      </c>
      <c r="D247" s="2" t="s">
        <v>806</v>
      </c>
      <c r="E247" s="14">
        <f t="shared" si="19"/>
        <v>1</v>
      </c>
      <c r="F247" s="2">
        <v>11</v>
      </c>
      <c r="G247" s="19">
        <v>1064.23</v>
      </c>
      <c r="H247" s="20">
        <v>0.06</v>
      </c>
      <c r="I247" s="6"/>
      <c r="J247" s="5">
        <v>39886</v>
      </c>
      <c r="K247" s="25">
        <v>-127.56</v>
      </c>
      <c r="L247" s="2" t="s">
        <v>52</v>
      </c>
      <c r="M247" s="14">
        <f>+VLOOKUP(L247,Customers!$C$3:$D$797,2,FALSE)</f>
        <v>2</v>
      </c>
      <c r="N247" s="14">
        <f>+INDEX(Customers!$B$2:$D$797,MATCH(TF_Database!L247,Customers!$C$2:$C$797,0),1)</f>
        <v>2199</v>
      </c>
      <c r="O247" s="29">
        <f t="shared" si="20"/>
        <v>8</v>
      </c>
      <c r="P247" s="29">
        <f t="shared" si="21"/>
        <v>16</v>
      </c>
      <c r="Q247" s="14" t="str">
        <f t="shared" si="22"/>
        <v xml:space="preserve">Heather </v>
      </c>
      <c r="R247" s="14" t="str">
        <f t="shared" si="23"/>
        <v>Kirkland</v>
      </c>
    </row>
    <row r="248" spans="2:18" x14ac:dyDescent="0.45">
      <c r="B248" s="14" t="str">
        <f t="shared" si="18"/>
        <v>398831839884</v>
      </c>
      <c r="C248" s="5">
        <v>39883</v>
      </c>
      <c r="D248" s="2" t="s">
        <v>806</v>
      </c>
      <c r="E248" s="14">
        <f t="shared" si="19"/>
        <v>1</v>
      </c>
      <c r="F248" s="2">
        <v>18</v>
      </c>
      <c r="G248" s="19">
        <v>3497.05</v>
      </c>
      <c r="H248" s="20">
        <v>0</v>
      </c>
      <c r="I248" s="6"/>
      <c r="J248" s="5">
        <v>39884</v>
      </c>
      <c r="K248" s="25">
        <v>282.18</v>
      </c>
      <c r="L248" s="2" t="s">
        <v>52</v>
      </c>
      <c r="M248" s="14">
        <f>+VLOOKUP(L248,Customers!$C$3:$D$797,2,FALSE)</f>
        <v>2</v>
      </c>
      <c r="N248" s="14">
        <f>+INDEX(Customers!$B$2:$D$797,MATCH(TF_Database!L248,Customers!$C$2:$C$797,0),1)</f>
        <v>2199</v>
      </c>
      <c r="O248" s="29">
        <f t="shared" si="20"/>
        <v>8</v>
      </c>
      <c r="P248" s="29">
        <f t="shared" si="21"/>
        <v>16</v>
      </c>
      <c r="Q248" s="14" t="str">
        <f t="shared" si="22"/>
        <v xml:space="preserve">Heather </v>
      </c>
      <c r="R248" s="14" t="str">
        <f t="shared" si="23"/>
        <v>Kirkland</v>
      </c>
    </row>
    <row r="249" spans="2:18" x14ac:dyDescent="0.45">
      <c r="B249" s="14" t="str">
        <f t="shared" si="18"/>
        <v>398834439883</v>
      </c>
      <c r="C249" s="5">
        <v>39883</v>
      </c>
      <c r="D249" s="2" t="s">
        <v>806</v>
      </c>
      <c r="E249" s="14">
        <f t="shared" si="19"/>
        <v>1</v>
      </c>
      <c r="F249" s="2">
        <v>44</v>
      </c>
      <c r="G249" s="19">
        <v>774.05250000000001</v>
      </c>
      <c r="H249" s="20">
        <v>0.08</v>
      </c>
      <c r="I249" s="6"/>
      <c r="J249" s="5">
        <v>39883</v>
      </c>
      <c r="K249" s="25">
        <v>-96.337999999999994</v>
      </c>
      <c r="L249" s="2" t="s">
        <v>52</v>
      </c>
      <c r="M249" s="14">
        <f>+VLOOKUP(L249,Customers!$C$3:$D$797,2,FALSE)</f>
        <v>2</v>
      </c>
      <c r="N249" s="14">
        <f>+INDEX(Customers!$B$2:$D$797,MATCH(TF_Database!L249,Customers!$C$2:$C$797,0),1)</f>
        <v>2199</v>
      </c>
      <c r="O249" s="29">
        <f t="shared" si="20"/>
        <v>8</v>
      </c>
      <c r="P249" s="29">
        <f t="shared" si="21"/>
        <v>16</v>
      </c>
      <c r="Q249" s="14" t="str">
        <f t="shared" si="22"/>
        <v xml:space="preserve">Heather </v>
      </c>
      <c r="R249" s="14" t="str">
        <f t="shared" si="23"/>
        <v>Kirkland</v>
      </c>
    </row>
    <row r="250" spans="2:18" x14ac:dyDescent="0.45">
      <c r="B250" s="14" t="str">
        <f t="shared" si="18"/>
        <v>40698340700</v>
      </c>
      <c r="C250" s="5">
        <v>40698</v>
      </c>
      <c r="D250" s="2" t="s">
        <v>804</v>
      </c>
      <c r="E250" s="14">
        <f t="shared" si="19"/>
        <v>0</v>
      </c>
      <c r="F250" s="2">
        <v>3</v>
      </c>
      <c r="G250" s="19">
        <v>74.05</v>
      </c>
      <c r="H250" s="20">
        <v>0.02</v>
      </c>
      <c r="I250" s="6"/>
      <c r="J250" s="5">
        <v>40700</v>
      </c>
      <c r="K250" s="25">
        <v>44.54</v>
      </c>
      <c r="L250" s="2" t="s">
        <v>58</v>
      </c>
      <c r="M250" s="14">
        <f>+VLOOKUP(L250,Customers!$C$3:$D$797,2,FALSE)</f>
        <v>1</v>
      </c>
      <c r="N250" s="14">
        <f>+INDEX(Customers!$B$2:$D$797,MATCH(TF_Database!L250,Customers!$C$2:$C$797,0),1)</f>
        <v>12037</v>
      </c>
      <c r="O250" s="29">
        <f t="shared" si="20"/>
        <v>6</v>
      </c>
      <c r="P250" s="29">
        <f t="shared" si="21"/>
        <v>13</v>
      </c>
      <c r="Q250" s="14" t="str">
        <f t="shared" si="22"/>
        <v xml:space="preserve">Henry </v>
      </c>
      <c r="R250" s="14" t="str">
        <f t="shared" si="23"/>
        <v>Goldwyn</v>
      </c>
    </row>
    <row r="251" spans="2:18" x14ac:dyDescent="0.45">
      <c r="B251" s="14" t="str">
        <f t="shared" si="18"/>
        <v>409703740979</v>
      </c>
      <c r="C251" s="5">
        <v>40970</v>
      </c>
      <c r="D251" s="2" t="s">
        <v>804</v>
      </c>
      <c r="E251" s="14">
        <f t="shared" si="19"/>
        <v>0</v>
      </c>
      <c r="F251" s="2">
        <v>37</v>
      </c>
      <c r="G251" s="19">
        <v>5753.85</v>
      </c>
      <c r="H251" s="20">
        <v>0</v>
      </c>
      <c r="I251" s="6"/>
      <c r="J251" s="5">
        <v>40979</v>
      </c>
      <c r="K251" s="25">
        <v>2509.52</v>
      </c>
      <c r="L251" s="2" t="s">
        <v>29</v>
      </c>
      <c r="M251" s="14">
        <f>+VLOOKUP(L251,Customers!$C$3:$D$797,2,FALSE)</f>
        <v>3</v>
      </c>
      <c r="N251" s="14">
        <f>+INDEX(Customers!$B$2:$D$797,MATCH(TF_Database!L251,Customers!$C$2:$C$797,0),1)</f>
        <v>5694</v>
      </c>
      <c r="O251" s="29">
        <f t="shared" si="20"/>
        <v>6</v>
      </c>
      <c r="P251" s="29">
        <f t="shared" si="21"/>
        <v>11</v>
      </c>
      <c r="Q251" s="14" t="str">
        <f t="shared" si="22"/>
        <v xml:space="preserve">Frank </v>
      </c>
      <c r="R251" s="14" t="str">
        <f t="shared" si="23"/>
        <v>Price</v>
      </c>
    </row>
    <row r="252" spans="2:18" x14ac:dyDescent="0.45">
      <c r="B252" s="14" t="str">
        <f t="shared" si="18"/>
        <v>407674840769</v>
      </c>
      <c r="C252" s="5">
        <v>40767</v>
      </c>
      <c r="D252" s="2" t="s">
        <v>810</v>
      </c>
      <c r="E252" s="14">
        <f t="shared" si="19"/>
        <v>0</v>
      </c>
      <c r="F252" s="2">
        <v>48</v>
      </c>
      <c r="G252" s="19">
        <v>18235.47</v>
      </c>
      <c r="H252" s="20">
        <v>0.03</v>
      </c>
      <c r="I252" s="6"/>
      <c r="J252" s="5">
        <v>40769</v>
      </c>
      <c r="K252" s="25">
        <v>1166.93</v>
      </c>
      <c r="L252" s="2" t="s">
        <v>13</v>
      </c>
      <c r="M252" s="14">
        <f>+VLOOKUP(L252,Customers!$C$3:$D$797,2,FALSE)</f>
        <v>5</v>
      </c>
      <c r="N252" s="14">
        <f>+INDEX(Customers!$B$2:$D$797,MATCH(TF_Database!L252,Customers!$C$2:$C$797,0),1)</f>
        <v>8526</v>
      </c>
      <c r="O252" s="29">
        <f t="shared" si="20"/>
        <v>4</v>
      </c>
      <c r="P252" s="29">
        <f t="shared" si="21"/>
        <v>11</v>
      </c>
      <c r="Q252" s="14" t="str">
        <f t="shared" si="22"/>
        <v xml:space="preserve">Jim </v>
      </c>
      <c r="R252" s="14" t="str">
        <f t="shared" si="23"/>
        <v>Radford</v>
      </c>
    </row>
    <row r="253" spans="2:18" x14ac:dyDescent="0.45">
      <c r="B253" s="14" t="str">
        <f t="shared" si="18"/>
        <v>407671640769</v>
      </c>
      <c r="C253" s="5">
        <v>40767</v>
      </c>
      <c r="D253" s="2" t="s">
        <v>810</v>
      </c>
      <c r="E253" s="14">
        <f t="shared" si="19"/>
        <v>0</v>
      </c>
      <c r="F253" s="2">
        <v>16</v>
      </c>
      <c r="G253" s="19">
        <v>2631.107</v>
      </c>
      <c r="H253" s="20">
        <v>0</v>
      </c>
      <c r="I253" s="6"/>
      <c r="J253" s="5">
        <v>40769</v>
      </c>
      <c r="K253" s="25">
        <v>297.108</v>
      </c>
      <c r="L253" s="2" t="s">
        <v>13</v>
      </c>
      <c r="M253" s="14">
        <f>+VLOOKUP(L253,Customers!$C$3:$D$797,2,FALSE)</f>
        <v>5</v>
      </c>
      <c r="N253" s="14">
        <f>+INDEX(Customers!$B$2:$D$797,MATCH(TF_Database!L253,Customers!$C$2:$C$797,0),1)</f>
        <v>8526</v>
      </c>
      <c r="O253" s="29">
        <f t="shared" si="20"/>
        <v>4</v>
      </c>
      <c r="P253" s="29">
        <f t="shared" si="21"/>
        <v>11</v>
      </c>
      <c r="Q253" s="14" t="str">
        <f t="shared" si="22"/>
        <v xml:space="preserve">Jim </v>
      </c>
      <c r="R253" s="14" t="str">
        <f t="shared" si="23"/>
        <v>Radford</v>
      </c>
    </row>
    <row r="254" spans="2:18" x14ac:dyDescent="0.45">
      <c r="B254" s="14" t="str">
        <f t="shared" si="18"/>
        <v>400573240059</v>
      </c>
      <c r="C254" s="5">
        <v>40057</v>
      </c>
      <c r="D254" s="2" t="s">
        <v>811</v>
      </c>
      <c r="E254" s="14">
        <f t="shared" si="19"/>
        <v>0</v>
      </c>
      <c r="F254" s="2">
        <v>32</v>
      </c>
      <c r="G254" s="19">
        <v>209.42</v>
      </c>
      <c r="H254" s="20">
        <v>0.1</v>
      </c>
      <c r="I254" s="6"/>
      <c r="J254" s="5">
        <v>40059</v>
      </c>
      <c r="K254" s="25">
        <v>65.41</v>
      </c>
      <c r="L254" s="2" t="s">
        <v>37</v>
      </c>
      <c r="M254" s="14">
        <f>+VLOOKUP(L254,Customers!$C$3:$D$797,2,FALSE)</f>
        <v>1</v>
      </c>
      <c r="N254" s="14">
        <f>+INDEX(Customers!$B$2:$D$797,MATCH(TF_Database!L254,Customers!$C$2:$C$797,0),1)</f>
        <v>1950</v>
      </c>
      <c r="O254" s="29">
        <f t="shared" si="20"/>
        <v>6</v>
      </c>
      <c r="P254" s="29">
        <f t="shared" si="21"/>
        <v>12</v>
      </c>
      <c r="Q254" s="14" t="str">
        <f t="shared" si="22"/>
        <v xml:space="preserve">Ralph </v>
      </c>
      <c r="R254" s="14" t="str">
        <f t="shared" si="23"/>
        <v>Knight</v>
      </c>
    </row>
    <row r="255" spans="2:18" x14ac:dyDescent="0.45">
      <c r="B255" s="14" t="str">
        <f t="shared" si="18"/>
        <v>402043240205</v>
      </c>
      <c r="C255" s="5">
        <v>40204</v>
      </c>
      <c r="D255" s="2" t="s">
        <v>811</v>
      </c>
      <c r="E255" s="14">
        <f t="shared" si="19"/>
        <v>0</v>
      </c>
      <c r="F255" s="2">
        <v>32</v>
      </c>
      <c r="G255" s="19">
        <v>324.39999999999998</v>
      </c>
      <c r="H255" s="20">
        <v>0.1</v>
      </c>
      <c r="I255" s="6"/>
      <c r="J255" s="5">
        <v>40205</v>
      </c>
      <c r="K255" s="25">
        <v>-46.98</v>
      </c>
      <c r="L255" s="2" t="s">
        <v>40</v>
      </c>
      <c r="M255" s="14">
        <f>+VLOOKUP(L255,Customers!$C$3:$D$797,2,FALSE)</f>
        <v>3</v>
      </c>
      <c r="N255" s="14">
        <f>+INDEX(Customers!$B$2:$D$797,MATCH(TF_Database!L255,Customers!$C$2:$C$797,0),1)</f>
        <v>6996</v>
      </c>
      <c r="O255" s="29">
        <f t="shared" si="20"/>
        <v>8</v>
      </c>
      <c r="P255" s="29">
        <f t="shared" si="21"/>
        <v>17</v>
      </c>
      <c r="Q255" s="14" t="str">
        <f t="shared" si="22"/>
        <v xml:space="preserve">Delfina </v>
      </c>
      <c r="R255" s="14" t="str">
        <f t="shared" si="23"/>
        <v>Latchford</v>
      </c>
    </row>
    <row r="256" spans="2:18" x14ac:dyDescent="0.45">
      <c r="B256" s="14" t="str">
        <f t="shared" si="18"/>
        <v>402041940205</v>
      </c>
      <c r="C256" s="5">
        <v>40204</v>
      </c>
      <c r="D256" s="2" t="s">
        <v>811</v>
      </c>
      <c r="E256" s="14">
        <f t="shared" si="19"/>
        <v>0</v>
      </c>
      <c r="F256" s="2">
        <v>19</v>
      </c>
      <c r="G256" s="19">
        <v>137.02000000000001</v>
      </c>
      <c r="H256" s="20">
        <v>0.01</v>
      </c>
      <c r="I256" s="6"/>
      <c r="J256" s="5">
        <v>40205</v>
      </c>
      <c r="K256" s="25">
        <v>-46.89</v>
      </c>
      <c r="L256" s="2" t="s">
        <v>40</v>
      </c>
      <c r="M256" s="14">
        <f>+VLOOKUP(L256,Customers!$C$3:$D$797,2,FALSE)</f>
        <v>3</v>
      </c>
      <c r="N256" s="14">
        <f>+INDEX(Customers!$B$2:$D$797,MATCH(TF_Database!L256,Customers!$C$2:$C$797,0),1)</f>
        <v>6996</v>
      </c>
      <c r="O256" s="29">
        <f t="shared" si="20"/>
        <v>8</v>
      </c>
      <c r="P256" s="29">
        <f t="shared" si="21"/>
        <v>17</v>
      </c>
      <c r="Q256" s="14" t="str">
        <f t="shared" si="22"/>
        <v xml:space="preserve">Delfina </v>
      </c>
      <c r="R256" s="14" t="str">
        <f t="shared" si="23"/>
        <v>Latchford</v>
      </c>
    </row>
    <row r="257" spans="2:18" x14ac:dyDescent="0.45">
      <c r="B257" s="14" t="str">
        <f t="shared" si="18"/>
        <v>40788140790</v>
      </c>
      <c r="C257" s="5">
        <v>40788</v>
      </c>
      <c r="D257" s="2" t="s">
        <v>811</v>
      </c>
      <c r="E257" s="14">
        <f t="shared" si="19"/>
        <v>0</v>
      </c>
      <c r="F257" s="2">
        <v>1</v>
      </c>
      <c r="G257" s="19">
        <v>232.67</v>
      </c>
      <c r="H257" s="20">
        <v>0.02</v>
      </c>
      <c r="I257" s="6"/>
      <c r="J257" s="5">
        <v>40790</v>
      </c>
      <c r="K257" s="25">
        <v>-105.14450000000001</v>
      </c>
      <c r="L257" s="2" t="s">
        <v>59</v>
      </c>
      <c r="M257" s="14">
        <f>+VLOOKUP(L257,Customers!$C$3:$D$797,2,FALSE)</f>
        <v>4</v>
      </c>
      <c r="N257" s="14">
        <f>+INDEX(Customers!$B$2:$D$797,MATCH(TF_Database!L257,Customers!$C$2:$C$797,0),1)</f>
        <v>11114</v>
      </c>
      <c r="O257" s="29">
        <f t="shared" si="20"/>
        <v>4</v>
      </c>
      <c r="P257" s="29">
        <f t="shared" si="21"/>
        <v>10</v>
      </c>
      <c r="Q257" s="14" t="str">
        <f t="shared" si="22"/>
        <v xml:space="preserve">Roy </v>
      </c>
      <c r="R257" s="14" t="str">
        <f t="shared" si="23"/>
        <v>Skaria</v>
      </c>
    </row>
    <row r="258" spans="2:18" x14ac:dyDescent="0.45">
      <c r="B258" s="14" t="str">
        <f t="shared" si="18"/>
        <v>407883440790</v>
      </c>
      <c r="C258" s="5">
        <v>40788</v>
      </c>
      <c r="D258" s="2" t="s">
        <v>811</v>
      </c>
      <c r="E258" s="14">
        <f t="shared" si="19"/>
        <v>0</v>
      </c>
      <c r="F258" s="2">
        <v>34</v>
      </c>
      <c r="G258" s="19">
        <v>4805.92</v>
      </c>
      <c r="H258" s="20">
        <v>7.0000000000000007E-2</v>
      </c>
      <c r="I258" s="6"/>
      <c r="J258" s="5">
        <v>40790</v>
      </c>
      <c r="K258" s="25">
        <v>-393.96</v>
      </c>
      <c r="L258" s="2" t="s">
        <v>59</v>
      </c>
      <c r="M258" s="14">
        <f>+VLOOKUP(L258,Customers!$C$3:$D$797,2,FALSE)</f>
        <v>4</v>
      </c>
      <c r="N258" s="14">
        <f>+INDEX(Customers!$B$2:$D$797,MATCH(TF_Database!L258,Customers!$C$2:$C$797,0),1)</f>
        <v>11114</v>
      </c>
      <c r="O258" s="29">
        <f t="shared" si="20"/>
        <v>4</v>
      </c>
      <c r="P258" s="29">
        <f t="shared" si="21"/>
        <v>10</v>
      </c>
      <c r="Q258" s="14" t="str">
        <f t="shared" si="22"/>
        <v xml:space="preserve">Roy </v>
      </c>
      <c r="R258" s="14" t="str">
        <f t="shared" si="23"/>
        <v>Skaria</v>
      </c>
    </row>
    <row r="259" spans="2:18" x14ac:dyDescent="0.45">
      <c r="B259" s="14" t="str">
        <f t="shared" si="18"/>
        <v>40946140948</v>
      </c>
      <c r="C259" s="5">
        <v>40946</v>
      </c>
      <c r="D259" s="2" t="s">
        <v>811</v>
      </c>
      <c r="E259" s="14">
        <f t="shared" si="19"/>
        <v>0</v>
      </c>
      <c r="F259" s="2">
        <v>1</v>
      </c>
      <c r="G259" s="19">
        <v>62.26</v>
      </c>
      <c r="H259" s="20">
        <v>0.09</v>
      </c>
      <c r="I259" s="6"/>
      <c r="J259" s="5">
        <v>40948</v>
      </c>
      <c r="K259" s="25">
        <v>-23.24</v>
      </c>
      <c r="L259" s="2" t="s">
        <v>6</v>
      </c>
      <c r="M259" s="14">
        <f>+VLOOKUP(L259,Customers!$C$3:$D$797,2,FALSE)</f>
        <v>2</v>
      </c>
      <c r="N259" s="14">
        <f>+INDEX(Customers!$B$2:$D$797,MATCH(TF_Database!L259,Customers!$C$2:$C$797,0),1)</f>
        <v>21166</v>
      </c>
      <c r="O259" s="29">
        <f t="shared" si="20"/>
        <v>7</v>
      </c>
      <c r="P259" s="29">
        <f t="shared" si="21"/>
        <v>14</v>
      </c>
      <c r="Q259" s="14" t="str">
        <f t="shared" si="22"/>
        <v xml:space="preserve">Monica </v>
      </c>
      <c r="R259" s="14" t="str">
        <f t="shared" si="23"/>
        <v>Federle</v>
      </c>
    </row>
    <row r="260" spans="2:18" x14ac:dyDescent="0.45">
      <c r="B260" s="14" t="str">
        <f t="shared" si="18"/>
        <v>409464740949</v>
      </c>
      <c r="C260" s="5">
        <v>40946</v>
      </c>
      <c r="D260" s="2" t="s">
        <v>811</v>
      </c>
      <c r="E260" s="14">
        <f t="shared" si="19"/>
        <v>0</v>
      </c>
      <c r="F260" s="2">
        <v>47</v>
      </c>
      <c r="G260" s="19">
        <v>58.53</v>
      </c>
      <c r="H260" s="20">
        <v>7.0000000000000007E-2</v>
      </c>
      <c r="I260" s="6"/>
      <c r="J260" s="5">
        <v>40949</v>
      </c>
      <c r="K260" s="25">
        <v>-24.86</v>
      </c>
      <c r="L260" s="2" t="s">
        <v>6</v>
      </c>
      <c r="M260" s="14">
        <f>+VLOOKUP(L260,Customers!$C$3:$D$797,2,FALSE)</f>
        <v>2</v>
      </c>
      <c r="N260" s="14">
        <f>+INDEX(Customers!$B$2:$D$797,MATCH(TF_Database!L260,Customers!$C$2:$C$797,0),1)</f>
        <v>21166</v>
      </c>
      <c r="O260" s="29">
        <f t="shared" si="20"/>
        <v>7</v>
      </c>
      <c r="P260" s="29">
        <f t="shared" si="21"/>
        <v>14</v>
      </c>
      <c r="Q260" s="14" t="str">
        <f t="shared" si="22"/>
        <v xml:space="preserve">Monica </v>
      </c>
      <c r="R260" s="14" t="str">
        <f t="shared" si="23"/>
        <v>Federle</v>
      </c>
    </row>
    <row r="261" spans="2:18" x14ac:dyDescent="0.45">
      <c r="B261" s="14" t="str">
        <f t="shared" si="18"/>
        <v>406213140623</v>
      </c>
      <c r="C261" s="5">
        <v>40621</v>
      </c>
      <c r="D261" s="2" t="s">
        <v>811</v>
      </c>
      <c r="E261" s="14">
        <f t="shared" si="19"/>
        <v>0</v>
      </c>
      <c r="F261" s="2">
        <v>31</v>
      </c>
      <c r="G261" s="19">
        <v>157.79</v>
      </c>
      <c r="H261" s="20">
        <v>0.09</v>
      </c>
      <c r="I261" s="6"/>
      <c r="J261" s="5">
        <v>40623</v>
      </c>
      <c r="K261" s="25">
        <v>-95.92</v>
      </c>
      <c r="L261" s="2" t="s">
        <v>56</v>
      </c>
      <c r="M261" s="14">
        <f>+VLOOKUP(L261,Customers!$C$3:$D$797,2,FALSE)</f>
        <v>1</v>
      </c>
      <c r="N261" s="14">
        <f>+INDEX(Customers!$B$2:$D$797,MATCH(TF_Database!L261,Customers!$C$2:$C$797,0),1)</f>
        <v>9394</v>
      </c>
      <c r="O261" s="29">
        <f t="shared" si="20"/>
        <v>8</v>
      </c>
      <c r="P261" s="29">
        <f t="shared" si="21"/>
        <v>17</v>
      </c>
      <c r="Q261" s="14" t="str">
        <f t="shared" si="22"/>
        <v xml:space="preserve">Charles </v>
      </c>
      <c r="R261" s="14" t="str">
        <f t="shared" si="23"/>
        <v>McCrossin</v>
      </c>
    </row>
    <row r="262" spans="2:18" x14ac:dyDescent="0.45">
      <c r="B262" s="14" t="str">
        <f t="shared" si="18"/>
        <v>406711940673</v>
      </c>
      <c r="C262" s="5">
        <v>40671</v>
      </c>
      <c r="D262" s="2" t="s">
        <v>808</v>
      </c>
      <c r="E262" s="14">
        <f t="shared" si="19"/>
        <v>0</v>
      </c>
      <c r="F262" s="2">
        <v>19</v>
      </c>
      <c r="G262" s="19">
        <v>376.21</v>
      </c>
      <c r="H262" s="20">
        <v>0.03</v>
      </c>
      <c r="I262" s="6"/>
      <c r="J262" s="5">
        <v>40673</v>
      </c>
      <c r="K262" s="25">
        <v>89.555999999999997</v>
      </c>
      <c r="L262" s="2" t="s">
        <v>15</v>
      </c>
      <c r="M262" s="14">
        <f>+VLOOKUP(L262,Customers!$C$3:$D$797,2,FALSE)</f>
        <v>2</v>
      </c>
      <c r="N262" s="14">
        <f>+INDEX(Customers!$B$2:$D$797,MATCH(TF_Database!L262,Customers!$C$2:$C$797,0),1)</f>
        <v>28113</v>
      </c>
      <c r="O262" s="29">
        <f t="shared" si="20"/>
        <v>4</v>
      </c>
      <c r="P262" s="29">
        <f t="shared" si="21"/>
        <v>10</v>
      </c>
      <c r="Q262" s="14" t="str">
        <f t="shared" si="22"/>
        <v xml:space="preserve">Don </v>
      </c>
      <c r="R262" s="14" t="str">
        <f t="shared" si="23"/>
        <v>Miller</v>
      </c>
    </row>
    <row r="263" spans="2:18" x14ac:dyDescent="0.45">
      <c r="B263" s="14" t="str">
        <f t="shared" ref="B263:B326" si="24">+CONCATENATE(C263,F263,J263)</f>
        <v>400813740083</v>
      </c>
      <c r="C263" s="5">
        <v>40081</v>
      </c>
      <c r="D263" s="2" t="s">
        <v>811</v>
      </c>
      <c r="E263" s="14">
        <f t="shared" ref="E263:E326" si="25">+IF(D263="High",1,0)</f>
        <v>0</v>
      </c>
      <c r="F263" s="2">
        <v>37</v>
      </c>
      <c r="G263" s="19">
        <v>1601.24</v>
      </c>
      <c r="H263" s="20">
        <v>0.08</v>
      </c>
      <c r="I263" s="6"/>
      <c r="J263" s="5">
        <v>40083</v>
      </c>
      <c r="K263" s="25">
        <v>520.69000000000005</v>
      </c>
      <c r="L263" s="2" t="s">
        <v>60</v>
      </c>
      <c r="M263" s="14">
        <f>+VLOOKUP(L263,Customers!$C$3:$D$797,2,FALSE)</f>
        <v>1</v>
      </c>
      <c r="N263" s="14">
        <f>+INDEX(Customers!$B$2:$D$797,MATCH(TF_Database!L263,Customers!$C$2:$C$797,0),1)</f>
        <v>27510</v>
      </c>
      <c r="O263" s="29">
        <f t="shared" ref="O263:O326" si="26">+SEARCH(" ",L263)</f>
        <v>7</v>
      </c>
      <c r="P263" s="29">
        <f t="shared" ref="P263:P326" si="27">+LEN(L263)</f>
        <v>15</v>
      </c>
      <c r="Q263" s="14" t="str">
        <f t="shared" ref="Q263:Q326" si="28">+LEFT(L263,O263)</f>
        <v xml:space="preserve">Jeremy </v>
      </c>
      <c r="R263" s="14" t="str">
        <f t="shared" ref="R263:R326" si="29">+RIGHT(L263,P263-O263)</f>
        <v>Lonsdale</v>
      </c>
    </row>
    <row r="264" spans="2:18" x14ac:dyDescent="0.45">
      <c r="B264" s="14" t="str">
        <f t="shared" si="24"/>
        <v>400814040081</v>
      </c>
      <c r="C264" s="5">
        <v>40081</v>
      </c>
      <c r="D264" s="2" t="s">
        <v>811</v>
      </c>
      <c r="E264" s="14">
        <f t="shared" si="25"/>
        <v>0</v>
      </c>
      <c r="F264" s="2">
        <v>40</v>
      </c>
      <c r="G264" s="19">
        <v>501.31</v>
      </c>
      <c r="H264" s="20">
        <v>0.05</v>
      </c>
      <c r="I264" s="6"/>
      <c r="J264" s="5">
        <v>40081</v>
      </c>
      <c r="K264" s="25">
        <v>38.229999999999997</v>
      </c>
      <c r="L264" s="2" t="s">
        <v>60</v>
      </c>
      <c r="M264" s="14">
        <f>+VLOOKUP(L264,Customers!$C$3:$D$797,2,FALSE)</f>
        <v>1</v>
      </c>
      <c r="N264" s="14">
        <f>+INDEX(Customers!$B$2:$D$797,MATCH(TF_Database!L264,Customers!$C$2:$C$797,0),1)</f>
        <v>27510</v>
      </c>
      <c r="O264" s="29">
        <f t="shared" si="26"/>
        <v>7</v>
      </c>
      <c r="P264" s="29">
        <f t="shared" si="27"/>
        <v>15</v>
      </c>
      <c r="Q264" s="14" t="str">
        <f t="shared" si="28"/>
        <v xml:space="preserve">Jeremy </v>
      </c>
      <c r="R264" s="14" t="str">
        <f t="shared" si="29"/>
        <v>Lonsdale</v>
      </c>
    </row>
    <row r="265" spans="2:18" x14ac:dyDescent="0.45">
      <c r="B265" s="14" t="str">
        <f t="shared" si="24"/>
        <v>41099241101</v>
      </c>
      <c r="C265" s="5">
        <v>41099</v>
      </c>
      <c r="D265" s="2" t="s">
        <v>808</v>
      </c>
      <c r="E265" s="14">
        <f t="shared" si="25"/>
        <v>0</v>
      </c>
      <c r="F265" s="2">
        <v>2</v>
      </c>
      <c r="G265" s="19">
        <v>24.96</v>
      </c>
      <c r="H265" s="20">
        <v>0.05</v>
      </c>
      <c r="I265" s="6"/>
      <c r="J265" s="5">
        <v>41101</v>
      </c>
      <c r="K265" s="25">
        <v>-12.7995</v>
      </c>
      <c r="L265" s="2" t="s">
        <v>17</v>
      </c>
      <c r="M265" s="14">
        <f>+VLOOKUP(L265,Customers!$C$3:$D$797,2,FALSE)</f>
        <v>3</v>
      </c>
      <c r="N265" s="14">
        <f>+INDEX(Customers!$B$2:$D$797,MATCH(TF_Database!L265,Customers!$C$2:$C$797,0),1)</f>
        <v>31287</v>
      </c>
      <c r="O265" s="29">
        <f t="shared" si="26"/>
        <v>6</v>
      </c>
      <c r="P265" s="29">
        <f t="shared" si="27"/>
        <v>13</v>
      </c>
      <c r="Q265" s="14" t="str">
        <f t="shared" si="28"/>
        <v xml:space="preserve">Grant </v>
      </c>
      <c r="R265" s="14" t="str">
        <f t="shared" si="29"/>
        <v>Carroll</v>
      </c>
    </row>
    <row r="266" spans="2:18" x14ac:dyDescent="0.45">
      <c r="B266" s="14" t="str">
        <f t="shared" si="24"/>
        <v>401923140193</v>
      </c>
      <c r="C266" s="5">
        <v>40192</v>
      </c>
      <c r="D266" s="2" t="s">
        <v>806</v>
      </c>
      <c r="E266" s="14">
        <f t="shared" si="25"/>
        <v>1</v>
      </c>
      <c r="F266" s="2">
        <v>31</v>
      </c>
      <c r="G266" s="19">
        <v>166.76</v>
      </c>
      <c r="H266" s="20">
        <v>0.01</v>
      </c>
      <c r="I266" s="6"/>
      <c r="J266" s="5">
        <v>40193</v>
      </c>
      <c r="K266" s="25">
        <v>-46.03</v>
      </c>
      <c r="L266" s="2" t="s">
        <v>14</v>
      </c>
      <c r="M266" s="14">
        <f>+VLOOKUP(L266,Customers!$C$3:$D$797,2,FALSE)</f>
        <v>2</v>
      </c>
      <c r="N266" s="14">
        <f>+INDEX(Customers!$B$2:$D$797,MATCH(TF_Database!L266,Customers!$C$2:$C$797,0),1)</f>
        <v>15662</v>
      </c>
      <c r="O266" s="29">
        <f t="shared" si="26"/>
        <v>5</v>
      </c>
      <c r="P266" s="29">
        <f t="shared" si="27"/>
        <v>11</v>
      </c>
      <c r="Q266" s="14" t="str">
        <f t="shared" si="28"/>
        <v xml:space="preserve">Carl </v>
      </c>
      <c r="R266" s="14" t="str">
        <f t="shared" si="29"/>
        <v>Ludwig</v>
      </c>
    </row>
    <row r="267" spans="2:18" x14ac:dyDescent="0.45">
      <c r="B267" s="14" t="str">
        <f t="shared" si="24"/>
        <v>40051240052</v>
      </c>
      <c r="C267" s="5">
        <v>40051</v>
      </c>
      <c r="D267" s="2" t="s">
        <v>806</v>
      </c>
      <c r="E267" s="14">
        <f t="shared" si="25"/>
        <v>1</v>
      </c>
      <c r="F267" s="2">
        <v>2</v>
      </c>
      <c r="G267" s="19">
        <v>811.13</v>
      </c>
      <c r="H267" s="20">
        <v>0.08</v>
      </c>
      <c r="I267" s="6"/>
      <c r="J267" s="5">
        <v>40052</v>
      </c>
      <c r="K267" s="25">
        <v>-517.47</v>
      </c>
      <c r="L267" s="2" t="s">
        <v>9</v>
      </c>
      <c r="M267" s="14">
        <f>+VLOOKUP(L267,Customers!$C$3:$D$797,2,FALSE)</f>
        <v>2</v>
      </c>
      <c r="N267" s="14">
        <f>+INDEX(Customers!$B$2:$D$797,MATCH(TF_Database!L267,Customers!$C$2:$C$797,0),1)</f>
        <v>19534</v>
      </c>
      <c r="O267" s="29">
        <f t="shared" si="26"/>
        <v>7</v>
      </c>
      <c r="P267" s="29">
        <f t="shared" si="27"/>
        <v>11</v>
      </c>
      <c r="Q267" s="14" t="str">
        <f t="shared" si="28"/>
        <v xml:space="preserve">Carlos </v>
      </c>
      <c r="R267" s="14" t="str">
        <f t="shared" si="29"/>
        <v>Daly</v>
      </c>
    </row>
    <row r="268" spans="2:18" x14ac:dyDescent="0.45">
      <c r="B268" s="14" t="str">
        <f t="shared" si="24"/>
        <v>400941540095</v>
      </c>
      <c r="C268" s="5">
        <v>40094</v>
      </c>
      <c r="D268" s="2" t="s">
        <v>811</v>
      </c>
      <c r="E268" s="14">
        <f t="shared" si="25"/>
        <v>0</v>
      </c>
      <c r="F268" s="2">
        <v>15</v>
      </c>
      <c r="G268" s="19">
        <v>822.84249999999997</v>
      </c>
      <c r="H268" s="20">
        <v>0.1</v>
      </c>
      <c r="I268" s="6"/>
      <c r="J268" s="5">
        <v>40095</v>
      </c>
      <c r="K268" s="25">
        <v>4.3920000000000083</v>
      </c>
      <c r="L268" s="2" t="s">
        <v>37</v>
      </c>
      <c r="M268" s="14">
        <f>+VLOOKUP(L268,Customers!$C$3:$D$797,2,FALSE)</f>
        <v>1</v>
      </c>
      <c r="N268" s="14">
        <f>+INDEX(Customers!$B$2:$D$797,MATCH(TF_Database!L268,Customers!$C$2:$C$797,0),1)</f>
        <v>1950</v>
      </c>
      <c r="O268" s="29">
        <f t="shared" si="26"/>
        <v>6</v>
      </c>
      <c r="P268" s="29">
        <f t="shared" si="27"/>
        <v>12</v>
      </c>
      <c r="Q268" s="14" t="str">
        <f t="shared" si="28"/>
        <v xml:space="preserve">Ralph </v>
      </c>
      <c r="R268" s="14" t="str">
        <f t="shared" si="29"/>
        <v>Knight</v>
      </c>
    </row>
    <row r="269" spans="2:18" x14ac:dyDescent="0.45">
      <c r="B269" s="14" t="str">
        <f t="shared" si="24"/>
        <v>408573540860</v>
      </c>
      <c r="C269" s="5">
        <v>40857</v>
      </c>
      <c r="D269" s="2" t="s">
        <v>806</v>
      </c>
      <c r="E269" s="14">
        <f t="shared" si="25"/>
        <v>1</v>
      </c>
      <c r="F269" s="2">
        <v>35</v>
      </c>
      <c r="G269" s="19">
        <v>3310.9454999999998</v>
      </c>
      <c r="H269" s="20">
        <v>0.05</v>
      </c>
      <c r="I269" s="6"/>
      <c r="J269" s="5">
        <v>40860</v>
      </c>
      <c r="K269" s="25">
        <v>822.40199999999993</v>
      </c>
      <c r="L269" s="2" t="s">
        <v>61</v>
      </c>
      <c r="M269" s="14">
        <f>+VLOOKUP(L269,Customers!$C$3:$D$797,2,FALSE)</f>
        <v>5</v>
      </c>
      <c r="N269" s="14">
        <f>+INDEX(Customers!$B$2:$D$797,MATCH(TF_Database!L269,Customers!$C$2:$C$797,0),1)</f>
        <v>8363</v>
      </c>
      <c r="O269" s="29">
        <f t="shared" si="26"/>
        <v>6</v>
      </c>
      <c r="P269" s="29">
        <f t="shared" si="27"/>
        <v>16</v>
      </c>
      <c r="Q269" s="14" t="str">
        <f t="shared" si="28"/>
        <v xml:space="preserve">Cindy </v>
      </c>
      <c r="R269" s="14" t="str">
        <f t="shared" si="29"/>
        <v>Schnelling</v>
      </c>
    </row>
    <row r="270" spans="2:18" x14ac:dyDescent="0.45">
      <c r="B270" s="14" t="str">
        <f t="shared" si="24"/>
        <v>410141041014</v>
      </c>
      <c r="C270" s="5">
        <v>41014</v>
      </c>
      <c r="D270" s="2" t="s">
        <v>806</v>
      </c>
      <c r="E270" s="14">
        <f t="shared" si="25"/>
        <v>1</v>
      </c>
      <c r="F270" s="2">
        <v>10</v>
      </c>
      <c r="G270" s="19">
        <v>55.02</v>
      </c>
      <c r="H270" s="20">
        <v>0.08</v>
      </c>
      <c r="I270" s="6"/>
      <c r="J270" s="5">
        <v>41014</v>
      </c>
      <c r="K270" s="25">
        <v>-56.12</v>
      </c>
      <c r="L270" s="2" t="s">
        <v>10</v>
      </c>
      <c r="M270" s="14">
        <f>+VLOOKUP(L270,Customers!$C$3:$D$797,2,FALSE)</f>
        <v>5</v>
      </c>
      <c r="N270" s="14">
        <f>+INDEX(Customers!$B$2:$D$797,MATCH(TF_Database!L270,Customers!$C$2:$C$797,0),1)</f>
        <v>8816</v>
      </c>
      <c r="O270" s="29">
        <f t="shared" si="26"/>
        <v>8</v>
      </c>
      <c r="P270" s="29">
        <f t="shared" si="27"/>
        <v>13</v>
      </c>
      <c r="Q270" s="14" t="str">
        <f t="shared" si="28"/>
        <v xml:space="preserve">Claudia </v>
      </c>
      <c r="R270" s="14" t="str">
        <f t="shared" si="29"/>
        <v>Miner</v>
      </c>
    </row>
    <row r="271" spans="2:18" x14ac:dyDescent="0.45">
      <c r="B271" s="14" t="str">
        <f t="shared" si="24"/>
        <v>409101040911</v>
      </c>
      <c r="C271" s="5">
        <v>40910</v>
      </c>
      <c r="D271" s="2" t="s">
        <v>810</v>
      </c>
      <c r="E271" s="14">
        <f t="shared" si="25"/>
        <v>0</v>
      </c>
      <c r="F271" s="2">
        <v>10</v>
      </c>
      <c r="G271" s="19">
        <v>192.58</v>
      </c>
      <c r="H271" s="20">
        <v>0.05</v>
      </c>
      <c r="I271" s="6"/>
      <c r="J271" s="5">
        <v>40911</v>
      </c>
      <c r="K271" s="25">
        <v>24.6</v>
      </c>
      <c r="L271" s="2" t="s">
        <v>59</v>
      </c>
      <c r="M271" s="14">
        <f>+VLOOKUP(L271,Customers!$C$3:$D$797,2,FALSE)</f>
        <v>4</v>
      </c>
      <c r="N271" s="14">
        <f>+INDEX(Customers!$B$2:$D$797,MATCH(TF_Database!L271,Customers!$C$2:$C$797,0),1)</f>
        <v>11114</v>
      </c>
      <c r="O271" s="29">
        <f t="shared" si="26"/>
        <v>4</v>
      </c>
      <c r="P271" s="29">
        <f t="shared" si="27"/>
        <v>10</v>
      </c>
      <c r="Q271" s="14" t="str">
        <f t="shared" si="28"/>
        <v xml:space="preserve">Roy </v>
      </c>
      <c r="R271" s="14" t="str">
        <f t="shared" si="29"/>
        <v>Skaria</v>
      </c>
    </row>
    <row r="272" spans="2:18" x14ac:dyDescent="0.45">
      <c r="B272" s="14" t="str">
        <f t="shared" si="24"/>
        <v>406104040611</v>
      </c>
      <c r="C272" s="5">
        <v>40610</v>
      </c>
      <c r="D272" s="2" t="s">
        <v>808</v>
      </c>
      <c r="E272" s="14">
        <f t="shared" si="25"/>
        <v>0</v>
      </c>
      <c r="F272" s="2">
        <v>40</v>
      </c>
      <c r="G272" s="19">
        <v>291.67</v>
      </c>
      <c r="H272" s="20">
        <v>0.01</v>
      </c>
      <c r="I272" s="6"/>
      <c r="J272" s="5">
        <v>40611</v>
      </c>
      <c r="K272" s="25">
        <v>54.459499999999991</v>
      </c>
      <c r="L272" s="2" t="s">
        <v>40</v>
      </c>
      <c r="M272" s="14">
        <f>+VLOOKUP(L272,Customers!$C$3:$D$797,2,FALSE)</f>
        <v>3</v>
      </c>
      <c r="N272" s="14">
        <f>+INDEX(Customers!$B$2:$D$797,MATCH(TF_Database!L272,Customers!$C$2:$C$797,0),1)</f>
        <v>6996</v>
      </c>
      <c r="O272" s="29">
        <f t="shared" si="26"/>
        <v>8</v>
      </c>
      <c r="P272" s="29">
        <f t="shared" si="27"/>
        <v>17</v>
      </c>
      <c r="Q272" s="14" t="str">
        <f t="shared" si="28"/>
        <v xml:space="preserve">Delfina </v>
      </c>
      <c r="R272" s="14" t="str">
        <f t="shared" si="29"/>
        <v>Latchford</v>
      </c>
    </row>
    <row r="273" spans="2:18" x14ac:dyDescent="0.45">
      <c r="B273" s="14" t="str">
        <f t="shared" si="24"/>
        <v>399965039998</v>
      </c>
      <c r="C273" s="5">
        <v>39996</v>
      </c>
      <c r="D273" s="2" t="s">
        <v>806</v>
      </c>
      <c r="E273" s="14">
        <f t="shared" si="25"/>
        <v>1</v>
      </c>
      <c r="F273" s="2">
        <v>50</v>
      </c>
      <c r="G273" s="19">
        <v>281.39</v>
      </c>
      <c r="H273" s="20">
        <v>0.1</v>
      </c>
      <c r="I273" s="6"/>
      <c r="J273" s="5">
        <v>39998</v>
      </c>
      <c r="K273" s="25">
        <v>-106.398</v>
      </c>
      <c r="L273" s="2" t="s">
        <v>22</v>
      </c>
      <c r="M273" s="14">
        <f>+VLOOKUP(L273,Customers!$C$3:$D$797,2,FALSE)</f>
        <v>4</v>
      </c>
      <c r="N273" s="14">
        <f>+INDEX(Customers!$B$2:$D$797,MATCH(TF_Database!L273,Customers!$C$2:$C$797,0),1)</f>
        <v>714</v>
      </c>
      <c r="O273" s="29">
        <f t="shared" si="26"/>
        <v>7</v>
      </c>
      <c r="P273" s="29">
        <f t="shared" si="27"/>
        <v>12</v>
      </c>
      <c r="Q273" s="14" t="str">
        <f t="shared" si="28"/>
        <v xml:space="preserve">Edward </v>
      </c>
      <c r="R273" s="14" t="str">
        <f t="shared" si="29"/>
        <v>Hooks</v>
      </c>
    </row>
    <row r="274" spans="2:18" x14ac:dyDescent="0.45">
      <c r="B274" s="14" t="str">
        <f t="shared" si="24"/>
        <v>399964939998</v>
      </c>
      <c r="C274" s="5">
        <v>39996</v>
      </c>
      <c r="D274" s="2" t="s">
        <v>806</v>
      </c>
      <c r="E274" s="14">
        <f t="shared" si="25"/>
        <v>1</v>
      </c>
      <c r="F274" s="2">
        <v>49</v>
      </c>
      <c r="G274" s="19">
        <v>12593.91</v>
      </c>
      <c r="H274" s="20">
        <v>0.09</v>
      </c>
      <c r="I274" s="6"/>
      <c r="J274" s="5">
        <v>39998</v>
      </c>
      <c r="K274" s="25">
        <v>2699.67</v>
      </c>
      <c r="L274" s="2" t="s">
        <v>22</v>
      </c>
      <c r="M274" s="14">
        <f>+VLOOKUP(L274,Customers!$C$3:$D$797,2,FALSE)</f>
        <v>4</v>
      </c>
      <c r="N274" s="14">
        <f>+INDEX(Customers!$B$2:$D$797,MATCH(TF_Database!L274,Customers!$C$2:$C$797,0),1)</f>
        <v>714</v>
      </c>
      <c r="O274" s="29">
        <f t="shared" si="26"/>
        <v>7</v>
      </c>
      <c r="P274" s="29">
        <f t="shared" si="27"/>
        <v>12</v>
      </c>
      <c r="Q274" s="14" t="str">
        <f t="shared" si="28"/>
        <v xml:space="preserve">Edward </v>
      </c>
      <c r="R274" s="14" t="str">
        <f t="shared" si="29"/>
        <v>Hooks</v>
      </c>
    </row>
    <row r="275" spans="2:18" x14ac:dyDescent="0.45">
      <c r="B275" s="14" t="str">
        <f t="shared" si="24"/>
        <v>406482240650</v>
      </c>
      <c r="C275" s="5">
        <v>40648</v>
      </c>
      <c r="D275" s="2" t="s">
        <v>811</v>
      </c>
      <c r="E275" s="14">
        <f t="shared" si="25"/>
        <v>0</v>
      </c>
      <c r="F275" s="2">
        <v>22</v>
      </c>
      <c r="G275" s="19">
        <v>6123.94</v>
      </c>
      <c r="H275" s="20">
        <v>0.01</v>
      </c>
      <c r="I275" s="6"/>
      <c r="J275" s="5">
        <v>40650</v>
      </c>
      <c r="K275" s="25">
        <v>1292.44</v>
      </c>
      <c r="L275" s="2" t="s">
        <v>15</v>
      </c>
      <c r="M275" s="14">
        <f>+VLOOKUP(L275,Customers!$C$3:$D$797,2,FALSE)</f>
        <v>2</v>
      </c>
      <c r="N275" s="14">
        <f>+INDEX(Customers!$B$2:$D$797,MATCH(TF_Database!L275,Customers!$C$2:$C$797,0),1)</f>
        <v>28113</v>
      </c>
      <c r="O275" s="29">
        <f t="shared" si="26"/>
        <v>4</v>
      </c>
      <c r="P275" s="29">
        <f t="shared" si="27"/>
        <v>10</v>
      </c>
      <c r="Q275" s="14" t="str">
        <f t="shared" si="28"/>
        <v xml:space="preserve">Don </v>
      </c>
      <c r="R275" s="14" t="str">
        <f t="shared" si="29"/>
        <v>Miller</v>
      </c>
    </row>
    <row r="276" spans="2:18" x14ac:dyDescent="0.45">
      <c r="B276" s="14" t="str">
        <f t="shared" si="24"/>
        <v>408724940873</v>
      </c>
      <c r="C276" s="5">
        <v>40872</v>
      </c>
      <c r="D276" s="2" t="s">
        <v>806</v>
      </c>
      <c r="E276" s="14">
        <f t="shared" si="25"/>
        <v>1</v>
      </c>
      <c r="F276" s="2">
        <v>49</v>
      </c>
      <c r="G276" s="19">
        <v>19325.2</v>
      </c>
      <c r="H276" s="20">
        <v>0.05</v>
      </c>
      <c r="I276" s="6"/>
      <c r="J276" s="5">
        <v>40873</v>
      </c>
      <c r="K276" s="25">
        <v>8793.5390000000007</v>
      </c>
      <c r="L276" s="2" t="s">
        <v>17</v>
      </c>
      <c r="M276" s="14">
        <f>+VLOOKUP(L276,Customers!$C$3:$D$797,2,FALSE)</f>
        <v>3</v>
      </c>
      <c r="N276" s="14">
        <f>+INDEX(Customers!$B$2:$D$797,MATCH(TF_Database!L276,Customers!$C$2:$C$797,0),1)</f>
        <v>31287</v>
      </c>
      <c r="O276" s="29">
        <f t="shared" si="26"/>
        <v>6</v>
      </c>
      <c r="P276" s="29">
        <f t="shared" si="27"/>
        <v>13</v>
      </c>
      <c r="Q276" s="14" t="str">
        <f t="shared" si="28"/>
        <v xml:space="preserve">Grant </v>
      </c>
      <c r="R276" s="14" t="str">
        <f t="shared" si="29"/>
        <v>Carroll</v>
      </c>
    </row>
    <row r="277" spans="2:18" x14ac:dyDescent="0.45">
      <c r="B277" s="14" t="str">
        <f t="shared" si="24"/>
        <v>408724840873</v>
      </c>
      <c r="C277" s="5">
        <v>40872</v>
      </c>
      <c r="D277" s="2" t="s">
        <v>806</v>
      </c>
      <c r="E277" s="14">
        <f t="shared" si="25"/>
        <v>1</v>
      </c>
      <c r="F277" s="2">
        <v>48</v>
      </c>
      <c r="G277" s="19">
        <v>8380.2199999999993</v>
      </c>
      <c r="H277" s="20">
        <v>0</v>
      </c>
      <c r="I277" s="6"/>
      <c r="J277" s="5">
        <v>40873</v>
      </c>
      <c r="K277" s="25">
        <v>813.83</v>
      </c>
      <c r="L277" s="2" t="s">
        <v>17</v>
      </c>
      <c r="M277" s="14">
        <f>+VLOOKUP(L277,Customers!$C$3:$D$797,2,FALSE)</f>
        <v>3</v>
      </c>
      <c r="N277" s="14">
        <f>+INDEX(Customers!$B$2:$D$797,MATCH(TF_Database!L277,Customers!$C$2:$C$797,0),1)</f>
        <v>31287</v>
      </c>
      <c r="O277" s="29">
        <f t="shared" si="26"/>
        <v>6</v>
      </c>
      <c r="P277" s="29">
        <f t="shared" si="27"/>
        <v>13</v>
      </c>
      <c r="Q277" s="14" t="str">
        <f t="shared" si="28"/>
        <v xml:space="preserve">Grant </v>
      </c>
      <c r="R277" s="14" t="str">
        <f t="shared" si="29"/>
        <v>Carroll</v>
      </c>
    </row>
    <row r="278" spans="2:18" x14ac:dyDescent="0.45">
      <c r="B278" s="14" t="str">
        <f t="shared" si="24"/>
        <v>410241141025</v>
      </c>
      <c r="C278" s="5">
        <v>41024</v>
      </c>
      <c r="D278" s="2" t="s">
        <v>811</v>
      </c>
      <c r="E278" s="14">
        <f t="shared" si="25"/>
        <v>0</v>
      </c>
      <c r="F278" s="2">
        <v>11</v>
      </c>
      <c r="G278" s="19">
        <v>35.17</v>
      </c>
      <c r="H278" s="20">
        <v>0.03</v>
      </c>
      <c r="I278" s="6"/>
      <c r="J278" s="5">
        <v>41025</v>
      </c>
      <c r="K278" s="25">
        <v>5.58</v>
      </c>
      <c r="L278" s="2" t="s">
        <v>23</v>
      </c>
      <c r="M278" s="14">
        <f>+VLOOKUP(L278,Customers!$C$3:$D$797,2,FALSE)</f>
        <v>5</v>
      </c>
      <c r="N278" s="14">
        <f>+INDEX(Customers!$B$2:$D$797,MATCH(TF_Database!L278,Customers!$C$2:$C$797,0),1)</f>
        <v>15835</v>
      </c>
      <c r="O278" s="29">
        <f t="shared" si="26"/>
        <v>5</v>
      </c>
      <c r="P278" s="29">
        <f t="shared" si="27"/>
        <v>10</v>
      </c>
      <c r="Q278" s="14" t="str">
        <f t="shared" si="28"/>
        <v xml:space="preserve">Brad </v>
      </c>
      <c r="R278" s="14" t="str">
        <f t="shared" si="29"/>
        <v>Eason</v>
      </c>
    </row>
    <row r="279" spans="2:18" x14ac:dyDescent="0.45">
      <c r="B279" s="14" t="str">
        <f t="shared" si="24"/>
        <v>406283540629</v>
      </c>
      <c r="C279" s="5">
        <v>40628</v>
      </c>
      <c r="D279" s="2" t="s">
        <v>810</v>
      </c>
      <c r="E279" s="14">
        <f t="shared" si="25"/>
        <v>0</v>
      </c>
      <c r="F279" s="2">
        <v>35</v>
      </c>
      <c r="G279" s="19">
        <v>17387.650000000001</v>
      </c>
      <c r="H279" s="20">
        <v>0.08</v>
      </c>
      <c r="I279" s="6"/>
      <c r="J279" s="5">
        <v>40629</v>
      </c>
      <c r="K279" s="25">
        <v>6907.6130000000003</v>
      </c>
      <c r="L279" s="2" t="s">
        <v>56</v>
      </c>
      <c r="M279" s="14">
        <f>+VLOOKUP(L279,Customers!$C$3:$D$797,2,FALSE)</f>
        <v>1</v>
      </c>
      <c r="N279" s="14">
        <f>+INDEX(Customers!$B$2:$D$797,MATCH(TF_Database!L279,Customers!$C$2:$C$797,0),1)</f>
        <v>9394</v>
      </c>
      <c r="O279" s="29">
        <f t="shared" si="26"/>
        <v>8</v>
      </c>
      <c r="P279" s="29">
        <f t="shared" si="27"/>
        <v>17</v>
      </c>
      <c r="Q279" s="14" t="str">
        <f t="shared" si="28"/>
        <v xml:space="preserve">Charles </v>
      </c>
      <c r="R279" s="14" t="str">
        <f t="shared" si="29"/>
        <v>McCrossin</v>
      </c>
    </row>
    <row r="280" spans="2:18" x14ac:dyDescent="0.45">
      <c r="B280" s="14" t="str">
        <f t="shared" si="24"/>
        <v>406284440630</v>
      </c>
      <c r="C280" s="5">
        <v>40628</v>
      </c>
      <c r="D280" s="2" t="s">
        <v>810</v>
      </c>
      <c r="E280" s="14">
        <f t="shared" si="25"/>
        <v>0</v>
      </c>
      <c r="F280" s="2">
        <v>44</v>
      </c>
      <c r="G280" s="19">
        <v>6040.22</v>
      </c>
      <c r="H280" s="20">
        <v>0.05</v>
      </c>
      <c r="I280" s="6"/>
      <c r="J280" s="5">
        <v>40630</v>
      </c>
      <c r="K280" s="25">
        <v>-942.5</v>
      </c>
      <c r="L280" s="2" t="s">
        <v>56</v>
      </c>
      <c r="M280" s="14">
        <f>+VLOOKUP(L280,Customers!$C$3:$D$797,2,FALSE)</f>
        <v>1</v>
      </c>
      <c r="N280" s="14">
        <f>+INDEX(Customers!$B$2:$D$797,MATCH(TF_Database!L280,Customers!$C$2:$C$797,0),1)</f>
        <v>9394</v>
      </c>
      <c r="O280" s="29">
        <f t="shared" si="26"/>
        <v>8</v>
      </c>
      <c r="P280" s="29">
        <f t="shared" si="27"/>
        <v>17</v>
      </c>
      <c r="Q280" s="14" t="str">
        <f t="shared" si="28"/>
        <v xml:space="preserve">Charles </v>
      </c>
      <c r="R280" s="14" t="str">
        <f t="shared" si="29"/>
        <v>McCrossin</v>
      </c>
    </row>
    <row r="281" spans="2:18" x14ac:dyDescent="0.45">
      <c r="B281" s="14" t="str">
        <f t="shared" si="24"/>
        <v>403731740377</v>
      </c>
      <c r="C281" s="5">
        <v>40373</v>
      </c>
      <c r="D281" s="2" t="s">
        <v>804</v>
      </c>
      <c r="E281" s="14">
        <f t="shared" si="25"/>
        <v>0</v>
      </c>
      <c r="F281" s="2">
        <v>17</v>
      </c>
      <c r="G281" s="19">
        <v>691.59</v>
      </c>
      <c r="H281" s="20">
        <v>0.03</v>
      </c>
      <c r="I281" s="6"/>
      <c r="J281" s="5">
        <v>40377</v>
      </c>
      <c r="K281" s="25">
        <v>261.23899999999998</v>
      </c>
      <c r="L281" s="2" t="s">
        <v>56</v>
      </c>
      <c r="M281" s="14">
        <f>+VLOOKUP(L281,Customers!$C$3:$D$797,2,FALSE)</f>
        <v>1</v>
      </c>
      <c r="N281" s="14">
        <f>+INDEX(Customers!$B$2:$D$797,MATCH(TF_Database!L281,Customers!$C$2:$C$797,0),1)</f>
        <v>9394</v>
      </c>
      <c r="O281" s="29">
        <f t="shared" si="26"/>
        <v>8</v>
      </c>
      <c r="P281" s="29">
        <f t="shared" si="27"/>
        <v>17</v>
      </c>
      <c r="Q281" s="14" t="str">
        <f t="shared" si="28"/>
        <v xml:space="preserve">Charles </v>
      </c>
      <c r="R281" s="14" t="str">
        <f t="shared" si="29"/>
        <v>McCrossin</v>
      </c>
    </row>
    <row r="282" spans="2:18" x14ac:dyDescent="0.45">
      <c r="B282" s="14" t="str">
        <f t="shared" si="24"/>
        <v>403734540377</v>
      </c>
      <c r="C282" s="5">
        <v>40373</v>
      </c>
      <c r="D282" s="2" t="s">
        <v>804</v>
      </c>
      <c r="E282" s="14">
        <f t="shared" si="25"/>
        <v>0</v>
      </c>
      <c r="F282" s="2">
        <v>45</v>
      </c>
      <c r="G282" s="19">
        <v>345.2</v>
      </c>
      <c r="H282" s="20">
        <v>0.01</v>
      </c>
      <c r="I282" s="6"/>
      <c r="J282" s="5">
        <v>40377</v>
      </c>
      <c r="K282" s="25">
        <v>183.53</v>
      </c>
      <c r="L282" s="2" t="s">
        <v>56</v>
      </c>
      <c r="M282" s="14">
        <f>+VLOOKUP(L282,Customers!$C$3:$D$797,2,FALSE)</f>
        <v>1</v>
      </c>
      <c r="N282" s="14">
        <f>+INDEX(Customers!$B$2:$D$797,MATCH(TF_Database!L282,Customers!$C$2:$C$797,0),1)</f>
        <v>9394</v>
      </c>
      <c r="O282" s="29">
        <f t="shared" si="26"/>
        <v>8</v>
      </c>
      <c r="P282" s="29">
        <f t="shared" si="27"/>
        <v>17</v>
      </c>
      <c r="Q282" s="14" t="str">
        <f t="shared" si="28"/>
        <v xml:space="preserve">Charles </v>
      </c>
      <c r="R282" s="14" t="str">
        <f t="shared" si="29"/>
        <v>McCrossin</v>
      </c>
    </row>
    <row r="283" spans="2:18" x14ac:dyDescent="0.45">
      <c r="B283" s="14" t="str">
        <f t="shared" si="24"/>
        <v>404743640476</v>
      </c>
      <c r="C283" s="5">
        <v>40474</v>
      </c>
      <c r="D283" s="2" t="s">
        <v>808</v>
      </c>
      <c r="E283" s="14">
        <f t="shared" si="25"/>
        <v>0</v>
      </c>
      <c r="F283" s="2">
        <v>36</v>
      </c>
      <c r="G283" s="19">
        <v>1955.0765000000001</v>
      </c>
      <c r="H283" s="20">
        <v>0.06</v>
      </c>
      <c r="I283" s="6"/>
      <c r="J283" s="5">
        <v>40476</v>
      </c>
      <c r="K283" s="25">
        <v>470.82599999999996</v>
      </c>
      <c r="L283" s="2" t="s">
        <v>50</v>
      </c>
      <c r="M283" s="14">
        <f>+VLOOKUP(L283,Customers!$C$3:$D$797,2,FALSE)</f>
        <v>3</v>
      </c>
      <c r="N283" s="14">
        <f>+INDEX(Customers!$B$2:$D$797,MATCH(TF_Database!L283,Customers!$C$2:$C$797,0),1)</f>
        <v>18955</v>
      </c>
      <c r="O283" s="29">
        <f t="shared" si="26"/>
        <v>6</v>
      </c>
      <c r="P283" s="29">
        <f t="shared" si="27"/>
        <v>11</v>
      </c>
      <c r="Q283" s="14" t="str">
        <f t="shared" si="28"/>
        <v xml:space="preserve">Bryan </v>
      </c>
      <c r="R283" s="14" t="str">
        <f t="shared" si="29"/>
        <v>Mills</v>
      </c>
    </row>
    <row r="284" spans="2:18" x14ac:dyDescent="0.45">
      <c r="B284" s="14" t="str">
        <f t="shared" si="24"/>
        <v>400492740051</v>
      </c>
      <c r="C284" s="5">
        <v>40049</v>
      </c>
      <c r="D284" s="2" t="s">
        <v>808</v>
      </c>
      <c r="E284" s="14">
        <f t="shared" si="25"/>
        <v>0</v>
      </c>
      <c r="F284" s="2">
        <v>27</v>
      </c>
      <c r="G284" s="19">
        <v>217.93</v>
      </c>
      <c r="H284" s="20">
        <v>0.03</v>
      </c>
      <c r="I284" s="6"/>
      <c r="J284" s="5">
        <v>40051</v>
      </c>
      <c r="K284" s="25">
        <v>-29.02</v>
      </c>
      <c r="L284" s="2" t="s">
        <v>6</v>
      </c>
      <c r="M284" s="14">
        <f>+VLOOKUP(L284,Customers!$C$3:$D$797,2,FALSE)</f>
        <v>2</v>
      </c>
      <c r="N284" s="14">
        <f>+INDEX(Customers!$B$2:$D$797,MATCH(TF_Database!L284,Customers!$C$2:$C$797,0),1)</f>
        <v>21166</v>
      </c>
      <c r="O284" s="29">
        <f t="shared" si="26"/>
        <v>7</v>
      </c>
      <c r="P284" s="29">
        <f t="shared" si="27"/>
        <v>14</v>
      </c>
      <c r="Q284" s="14" t="str">
        <f t="shared" si="28"/>
        <v xml:space="preserve">Monica </v>
      </c>
      <c r="R284" s="14" t="str">
        <f t="shared" si="29"/>
        <v>Federle</v>
      </c>
    </row>
    <row r="285" spans="2:18" x14ac:dyDescent="0.45">
      <c r="B285" s="14" t="str">
        <f t="shared" si="24"/>
        <v>40703640707</v>
      </c>
      <c r="C285" s="5">
        <v>40703</v>
      </c>
      <c r="D285" s="2" t="s">
        <v>804</v>
      </c>
      <c r="E285" s="14">
        <f t="shared" si="25"/>
        <v>0</v>
      </c>
      <c r="F285" s="2">
        <v>6</v>
      </c>
      <c r="G285" s="19">
        <v>254.76</v>
      </c>
      <c r="H285" s="20">
        <v>0.06</v>
      </c>
      <c r="I285" s="6"/>
      <c r="J285" s="5">
        <v>40707</v>
      </c>
      <c r="K285" s="25">
        <v>109.88</v>
      </c>
      <c r="L285" s="2" t="s">
        <v>30</v>
      </c>
      <c r="M285" s="14">
        <f>+VLOOKUP(L285,Customers!$C$3:$D$797,2,FALSE)</f>
        <v>1</v>
      </c>
      <c r="N285" s="14">
        <f>+INDEX(Customers!$B$2:$D$797,MATCH(TF_Database!L285,Customers!$C$2:$C$797,0),1)</f>
        <v>23763</v>
      </c>
      <c r="O285" s="29">
        <f t="shared" si="26"/>
        <v>9</v>
      </c>
      <c r="P285" s="29">
        <f t="shared" si="27"/>
        <v>17</v>
      </c>
      <c r="Q285" s="14" t="str">
        <f t="shared" si="28"/>
        <v xml:space="preserve">Michelle </v>
      </c>
      <c r="R285" s="14" t="str">
        <f t="shared" si="29"/>
        <v>Lonsdale</v>
      </c>
    </row>
    <row r="286" spans="2:18" x14ac:dyDescent="0.45">
      <c r="B286" s="14" t="str">
        <f t="shared" si="24"/>
        <v>412362141237</v>
      </c>
      <c r="C286" s="5">
        <v>41236</v>
      </c>
      <c r="D286" s="2" t="s">
        <v>810</v>
      </c>
      <c r="E286" s="14">
        <f t="shared" si="25"/>
        <v>0</v>
      </c>
      <c r="F286" s="2">
        <v>21</v>
      </c>
      <c r="G286" s="19">
        <v>6806.66</v>
      </c>
      <c r="H286" s="20">
        <v>0</v>
      </c>
      <c r="I286" s="6"/>
      <c r="J286" s="5">
        <v>41237</v>
      </c>
      <c r="K286" s="25">
        <v>801.72</v>
      </c>
      <c r="L286" s="2" t="s">
        <v>30</v>
      </c>
      <c r="M286" s="14">
        <f>+VLOOKUP(L286,Customers!$C$3:$D$797,2,FALSE)</f>
        <v>1</v>
      </c>
      <c r="N286" s="14">
        <f>+INDEX(Customers!$B$2:$D$797,MATCH(TF_Database!L286,Customers!$C$2:$C$797,0),1)</f>
        <v>23763</v>
      </c>
      <c r="O286" s="29">
        <f t="shared" si="26"/>
        <v>9</v>
      </c>
      <c r="P286" s="29">
        <f t="shared" si="27"/>
        <v>17</v>
      </c>
      <c r="Q286" s="14" t="str">
        <f t="shared" si="28"/>
        <v xml:space="preserve">Michelle </v>
      </c>
      <c r="R286" s="14" t="str">
        <f t="shared" si="29"/>
        <v>Lonsdale</v>
      </c>
    </row>
    <row r="287" spans="2:18" x14ac:dyDescent="0.45">
      <c r="B287" s="14" t="str">
        <f t="shared" si="24"/>
        <v>41236341238</v>
      </c>
      <c r="C287" s="5">
        <v>41236</v>
      </c>
      <c r="D287" s="2" t="s">
        <v>810</v>
      </c>
      <c r="E287" s="14">
        <f t="shared" si="25"/>
        <v>0</v>
      </c>
      <c r="F287" s="2">
        <v>3</v>
      </c>
      <c r="G287" s="19">
        <v>891.61</v>
      </c>
      <c r="H287" s="20">
        <v>0.1</v>
      </c>
      <c r="I287" s="6"/>
      <c r="J287" s="5">
        <v>41238</v>
      </c>
      <c r="K287" s="25">
        <v>-328.36</v>
      </c>
      <c r="L287" s="2" t="s">
        <v>30</v>
      </c>
      <c r="M287" s="14">
        <f>+VLOOKUP(L287,Customers!$C$3:$D$797,2,FALSE)</f>
        <v>1</v>
      </c>
      <c r="N287" s="14">
        <f>+INDEX(Customers!$B$2:$D$797,MATCH(TF_Database!L287,Customers!$C$2:$C$797,0),1)</f>
        <v>23763</v>
      </c>
      <c r="O287" s="29">
        <f t="shared" si="26"/>
        <v>9</v>
      </c>
      <c r="P287" s="29">
        <f t="shared" si="27"/>
        <v>17</v>
      </c>
      <c r="Q287" s="14" t="str">
        <f t="shared" si="28"/>
        <v xml:space="preserve">Michelle </v>
      </c>
      <c r="R287" s="14" t="str">
        <f t="shared" si="29"/>
        <v>Lonsdale</v>
      </c>
    </row>
    <row r="288" spans="2:18" x14ac:dyDescent="0.45">
      <c r="B288" s="14" t="str">
        <f t="shared" si="24"/>
        <v>41236541238</v>
      </c>
      <c r="C288" s="5">
        <v>41236</v>
      </c>
      <c r="D288" s="2" t="s">
        <v>810</v>
      </c>
      <c r="E288" s="14">
        <f t="shared" si="25"/>
        <v>0</v>
      </c>
      <c r="F288" s="2">
        <v>5</v>
      </c>
      <c r="G288" s="19">
        <v>165.04</v>
      </c>
      <c r="H288" s="20">
        <v>0.03</v>
      </c>
      <c r="I288" s="6"/>
      <c r="J288" s="5">
        <v>41238</v>
      </c>
      <c r="K288" s="25">
        <v>-112.44</v>
      </c>
      <c r="L288" s="2" t="s">
        <v>30</v>
      </c>
      <c r="M288" s="14">
        <f>+VLOOKUP(L288,Customers!$C$3:$D$797,2,FALSE)</f>
        <v>1</v>
      </c>
      <c r="N288" s="14">
        <f>+INDEX(Customers!$B$2:$D$797,MATCH(TF_Database!L288,Customers!$C$2:$C$797,0),1)</f>
        <v>23763</v>
      </c>
      <c r="O288" s="29">
        <f t="shared" si="26"/>
        <v>9</v>
      </c>
      <c r="P288" s="29">
        <f t="shared" si="27"/>
        <v>17</v>
      </c>
      <c r="Q288" s="14" t="str">
        <f t="shared" si="28"/>
        <v xml:space="preserve">Michelle </v>
      </c>
      <c r="R288" s="14" t="str">
        <f t="shared" si="29"/>
        <v>Lonsdale</v>
      </c>
    </row>
    <row r="289" spans="2:18" x14ac:dyDescent="0.45">
      <c r="B289" s="14" t="str">
        <f t="shared" si="24"/>
        <v>39934239934</v>
      </c>
      <c r="C289" s="5">
        <v>39934</v>
      </c>
      <c r="D289" s="2" t="s">
        <v>808</v>
      </c>
      <c r="E289" s="14">
        <f t="shared" si="25"/>
        <v>0</v>
      </c>
      <c r="F289" s="2">
        <v>2</v>
      </c>
      <c r="G289" s="19">
        <v>789.01</v>
      </c>
      <c r="H289" s="20">
        <v>7.0000000000000007E-2</v>
      </c>
      <c r="I289" s="6"/>
      <c r="J289" s="5">
        <v>39934</v>
      </c>
      <c r="K289" s="25">
        <v>-539.59</v>
      </c>
      <c r="L289" s="2" t="s">
        <v>28</v>
      </c>
      <c r="M289" s="14">
        <f>+VLOOKUP(L289,Customers!$C$3:$D$797,2,FALSE)</f>
        <v>2</v>
      </c>
      <c r="N289" s="14">
        <f>+INDEX(Customers!$B$2:$D$797,MATCH(TF_Database!L289,Customers!$C$2:$C$797,0),1)</f>
        <v>15300</v>
      </c>
      <c r="O289" s="29">
        <f t="shared" si="26"/>
        <v>5</v>
      </c>
      <c r="P289" s="29">
        <f t="shared" si="27"/>
        <v>13</v>
      </c>
      <c r="Q289" s="14" t="str">
        <f t="shared" si="28"/>
        <v xml:space="preserve">Beth </v>
      </c>
      <c r="R289" s="14" t="str">
        <f t="shared" si="29"/>
        <v>Thompson</v>
      </c>
    </row>
    <row r="290" spans="2:18" x14ac:dyDescent="0.45">
      <c r="B290" s="14" t="str">
        <f t="shared" si="24"/>
        <v>41040441041</v>
      </c>
      <c r="C290" s="5">
        <v>41040</v>
      </c>
      <c r="D290" s="2" t="s">
        <v>811</v>
      </c>
      <c r="E290" s="14">
        <f t="shared" si="25"/>
        <v>0</v>
      </c>
      <c r="F290" s="2">
        <v>4</v>
      </c>
      <c r="G290" s="19">
        <v>97.57</v>
      </c>
      <c r="H290" s="20">
        <v>0.04</v>
      </c>
      <c r="I290" s="6"/>
      <c r="J290" s="5">
        <v>41041</v>
      </c>
      <c r="K290" s="25">
        <v>-27.31</v>
      </c>
      <c r="L290" s="2" t="s">
        <v>61</v>
      </c>
      <c r="M290" s="14">
        <f>+VLOOKUP(L290,Customers!$C$3:$D$797,2,FALSE)</f>
        <v>5</v>
      </c>
      <c r="N290" s="14">
        <f>+INDEX(Customers!$B$2:$D$797,MATCH(TF_Database!L290,Customers!$C$2:$C$797,0),1)</f>
        <v>8363</v>
      </c>
      <c r="O290" s="29">
        <f t="shared" si="26"/>
        <v>6</v>
      </c>
      <c r="P290" s="29">
        <f t="shared" si="27"/>
        <v>16</v>
      </c>
      <c r="Q290" s="14" t="str">
        <f t="shared" si="28"/>
        <v xml:space="preserve">Cindy </v>
      </c>
      <c r="R290" s="14" t="str">
        <f t="shared" si="29"/>
        <v>Schnelling</v>
      </c>
    </row>
    <row r="291" spans="2:18" x14ac:dyDescent="0.45">
      <c r="B291" s="14" t="str">
        <f t="shared" si="24"/>
        <v>410403141042</v>
      </c>
      <c r="C291" s="5">
        <v>41040</v>
      </c>
      <c r="D291" s="2" t="s">
        <v>811</v>
      </c>
      <c r="E291" s="14">
        <f t="shared" si="25"/>
        <v>0</v>
      </c>
      <c r="F291" s="2">
        <v>31</v>
      </c>
      <c r="G291" s="19">
        <v>110.32</v>
      </c>
      <c r="H291" s="20">
        <v>0.09</v>
      </c>
      <c r="I291" s="6"/>
      <c r="J291" s="5">
        <v>41042</v>
      </c>
      <c r="K291" s="25">
        <v>-32.65</v>
      </c>
      <c r="L291" s="2" t="s">
        <v>61</v>
      </c>
      <c r="M291" s="14">
        <f>+VLOOKUP(L291,Customers!$C$3:$D$797,2,FALSE)</f>
        <v>5</v>
      </c>
      <c r="N291" s="14">
        <f>+INDEX(Customers!$B$2:$D$797,MATCH(TF_Database!L291,Customers!$C$2:$C$797,0),1)</f>
        <v>8363</v>
      </c>
      <c r="O291" s="29">
        <f t="shared" si="26"/>
        <v>6</v>
      </c>
      <c r="P291" s="29">
        <f t="shared" si="27"/>
        <v>16</v>
      </c>
      <c r="Q291" s="14" t="str">
        <f t="shared" si="28"/>
        <v xml:space="preserve">Cindy </v>
      </c>
      <c r="R291" s="14" t="str">
        <f t="shared" si="29"/>
        <v>Schnelling</v>
      </c>
    </row>
    <row r="292" spans="2:18" x14ac:dyDescent="0.45">
      <c r="B292" s="14" t="str">
        <f t="shared" si="24"/>
        <v>404662640468</v>
      </c>
      <c r="C292" s="5">
        <v>40466</v>
      </c>
      <c r="D292" s="2" t="s">
        <v>811</v>
      </c>
      <c r="E292" s="14">
        <f t="shared" si="25"/>
        <v>0</v>
      </c>
      <c r="F292" s="2">
        <v>26</v>
      </c>
      <c r="G292" s="19">
        <v>321.68</v>
      </c>
      <c r="H292" s="20">
        <v>0.04</v>
      </c>
      <c r="I292" s="6"/>
      <c r="J292" s="5">
        <v>40468</v>
      </c>
      <c r="K292" s="25">
        <v>-12.25</v>
      </c>
      <c r="L292" s="2" t="s">
        <v>24</v>
      </c>
      <c r="M292" s="14">
        <f>+VLOOKUP(L292,Customers!$C$3:$D$797,2,FALSE)</f>
        <v>2</v>
      </c>
      <c r="N292" s="14">
        <f>+INDEX(Customers!$B$2:$D$797,MATCH(TF_Database!L292,Customers!$C$2:$C$797,0),1)</f>
        <v>21669</v>
      </c>
      <c r="O292" s="29">
        <f t="shared" si="26"/>
        <v>7</v>
      </c>
      <c r="P292" s="29">
        <f t="shared" si="27"/>
        <v>13</v>
      </c>
      <c r="Q292" s="14" t="str">
        <f t="shared" si="28"/>
        <v xml:space="preserve">Nicole </v>
      </c>
      <c r="R292" s="14" t="str">
        <f t="shared" si="29"/>
        <v>Hansen</v>
      </c>
    </row>
    <row r="293" spans="2:18" x14ac:dyDescent="0.45">
      <c r="B293" s="14" t="str">
        <f t="shared" si="24"/>
        <v>404663440469</v>
      </c>
      <c r="C293" s="5">
        <v>40466</v>
      </c>
      <c r="D293" s="2" t="s">
        <v>811</v>
      </c>
      <c r="E293" s="14">
        <f t="shared" si="25"/>
        <v>0</v>
      </c>
      <c r="F293" s="2">
        <v>34</v>
      </c>
      <c r="G293" s="19">
        <v>971.95</v>
      </c>
      <c r="H293" s="20">
        <v>0.09</v>
      </c>
      <c r="I293" s="6"/>
      <c r="J293" s="5">
        <v>40469</v>
      </c>
      <c r="K293" s="25">
        <v>-21.1</v>
      </c>
      <c r="L293" s="2" t="s">
        <v>24</v>
      </c>
      <c r="M293" s="14">
        <f>+VLOOKUP(L293,Customers!$C$3:$D$797,2,FALSE)</f>
        <v>2</v>
      </c>
      <c r="N293" s="14">
        <f>+INDEX(Customers!$B$2:$D$797,MATCH(TF_Database!L293,Customers!$C$2:$C$797,0),1)</f>
        <v>21669</v>
      </c>
      <c r="O293" s="29">
        <f t="shared" si="26"/>
        <v>7</v>
      </c>
      <c r="P293" s="29">
        <f t="shared" si="27"/>
        <v>13</v>
      </c>
      <c r="Q293" s="14" t="str">
        <f t="shared" si="28"/>
        <v xml:space="preserve">Nicole </v>
      </c>
      <c r="R293" s="14" t="str">
        <f t="shared" si="29"/>
        <v>Hansen</v>
      </c>
    </row>
    <row r="294" spans="2:18" x14ac:dyDescent="0.45">
      <c r="B294" s="14" t="str">
        <f t="shared" si="24"/>
        <v>404662340467</v>
      </c>
      <c r="C294" s="5">
        <v>40466</v>
      </c>
      <c r="D294" s="2" t="s">
        <v>811</v>
      </c>
      <c r="E294" s="14">
        <f t="shared" si="25"/>
        <v>0</v>
      </c>
      <c r="F294" s="2">
        <v>23</v>
      </c>
      <c r="G294" s="19">
        <v>2149.0300000000002</v>
      </c>
      <c r="H294" s="20">
        <v>0.03</v>
      </c>
      <c r="I294" s="6"/>
      <c r="J294" s="5">
        <v>40467</v>
      </c>
      <c r="K294" s="25">
        <v>-235.56</v>
      </c>
      <c r="L294" s="2" t="s">
        <v>24</v>
      </c>
      <c r="M294" s="14">
        <f>+VLOOKUP(L294,Customers!$C$3:$D$797,2,FALSE)</f>
        <v>2</v>
      </c>
      <c r="N294" s="14">
        <f>+INDEX(Customers!$B$2:$D$797,MATCH(TF_Database!L294,Customers!$C$2:$C$797,0),1)</f>
        <v>21669</v>
      </c>
      <c r="O294" s="29">
        <f t="shared" si="26"/>
        <v>7</v>
      </c>
      <c r="P294" s="29">
        <f t="shared" si="27"/>
        <v>13</v>
      </c>
      <c r="Q294" s="14" t="str">
        <f t="shared" si="28"/>
        <v xml:space="preserve">Nicole </v>
      </c>
      <c r="R294" s="14" t="str">
        <f t="shared" si="29"/>
        <v>Hansen</v>
      </c>
    </row>
    <row r="295" spans="2:18" x14ac:dyDescent="0.45">
      <c r="B295" s="14" t="str">
        <f t="shared" si="24"/>
        <v>407471240752</v>
      </c>
      <c r="C295" s="5">
        <v>40747</v>
      </c>
      <c r="D295" s="2" t="s">
        <v>804</v>
      </c>
      <c r="E295" s="14">
        <f t="shared" si="25"/>
        <v>0</v>
      </c>
      <c r="F295" s="2">
        <v>12</v>
      </c>
      <c r="G295" s="19">
        <v>3671.3</v>
      </c>
      <c r="H295" s="20">
        <v>0.04</v>
      </c>
      <c r="I295" s="6"/>
      <c r="J295" s="5">
        <v>40752</v>
      </c>
      <c r="K295" s="25">
        <v>900.06</v>
      </c>
      <c r="L295" s="2" t="s">
        <v>48</v>
      </c>
      <c r="M295" s="14">
        <f>+VLOOKUP(L295,Customers!$C$3:$D$797,2,FALSE)</f>
        <v>2</v>
      </c>
      <c r="N295" s="14">
        <f>+INDEX(Customers!$B$2:$D$797,MATCH(TF_Database!L295,Customers!$C$2:$C$797,0),1)</f>
        <v>25133</v>
      </c>
      <c r="O295" s="29">
        <f t="shared" si="26"/>
        <v>5</v>
      </c>
      <c r="P295" s="29">
        <f t="shared" si="27"/>
        <v>15</v>
      </c>
      <c r="Q295" s="14" t="str">
        <f t="shared" si="28"/>
        <v xml:space="preserve">Cari </v>
      </c>
      <c r="R295" s="14" t="str">
        <f t="shared" si="29"/>
        <v>Schnelling</v>
      </c>
    </row>
    <row r="296" spans="2:18" x14ac:dyDescent="0.45">
      <c r="B296" s="14" t="str">
        <f t="shared" si="24"/>
        <v>407474240747</v>
      </c>
      <c r="C296" s="5">
        <v>40747</v>
      </c>
      <c r="D296" s="2" t="s">
        <v>804</v>
      </c>
      <c r="E296" s="14">
        <f t="shared" si="25"/>
        <v>0</v>
      </c>
      <c r="F296" s="2">
        <v>42</v>
      </c>
      <c r="G296" s="19">
        <v>1763.6</v>
      </c>
      <c r="H296" s="20">
        <v>0.08</v>
      </c>
      <c r="I296" s="6"/>
      <c r="J296" s="5">
        <v>40747</v>
      </c>
      <c r="K296" s="25">
        <v>455.37</v>
      </c>
      <c r="L296" s="2" t="s">
        <v>48</v>
      </c>
      <c r="M296" s="14">
        <f>+VLOOKUP(L296,Customers!$C$3:$D$797,2,FALSE)</f>
        <v>2</v>
      </c>
      <c r="N296" s="14">
        <f>+INDEX(Customers!$B$2:$D$797,MATCH(TF_Database!L296,Customers!$C$2:$C$797,0),1)</f>
        <v>25133</v>
      </c>
      <c r="O296" s="29">
        <f t="shared" si="26"/>
        <v>5</v>
      </c>
      <c r="P296" s="29">
        <f t="shared" si="27"/>
        <v>15</v>
      </c>
      <c r="Q296" s="14" t="str">
        <f t="shared" si="28"/>
        <v xml:space="preserve">Cari </v>
      </c>
      <c r="R296" s="14" t="str">
        <f t="shared" si="29"/>
        <v>Schnelling</v>
      </c>
    </row>
    <row r="297" spans="2:18" x14ac:dyDescent="0.45">
      <c r="B297" s="14" t="str">
        <f t="shared" si="24"/>
        <v>407351440735</v>
      </c>
      <c r="C297" s="5">
        <v>40735</v>
      </c>
      <c r="D297" s="2" t="s">
        <v>811</v>
      </c>
      <c r="E297" s="14">
        <f t="shared" si="25"/>
        <v>0</v>
      </c>
      <c r="F297" s="2">
        <v>14</v>
      </c>
      <c r="G297" s="19">
        <v>403.17</v>
      </c>
      <c r="H297" s="20">
        <v>0.02</v>
      </c>
      <c r="I297" s="6"/>
      <c r="J297" s="5">
        <v>40735</v>
      </c>
      <c r="K297" s="25">
        <v>147.4495</v>
      </c>
      <c r="L297" s="2" t="s">
        <v>59</v>
      </c>
      <c r="M297" s="14">
        <f>+VLOOKUP(L297,Customers!$C$3:$D$797,2,FALSE)</f>
        <v>4</v>
      </c>
      <c r="N297" s="14">
        <f>+INDEX(Customers!$B$2:$D$797,MATCH(TF_Database!L297,Customers!$C$2:$C$797,0),1)</f>
        <v>11114</v>
      </c>
      <c r="O297" s="29">
        <f t="shared" si="26"/>
        <v>4</v>
      </c>
      <c r="P297" s="29">
        <f t="shared" si="27"/>
        <v>10</v>
      </c>
      <c r="Q297" s="14" t="str">
        <f t="shared" si="28"/>
        <v xml:space="preserve">Roy </v>
      </c>
      <c r="R297" s="14" t="str">
        <f t="shared" si="29"/>
        <v>Skaria</v>
      </c>
    </row>
    <row r="298" spans="2:18" x14ac:dyDescent="0.45">
      <c r="B298" s="14" t="str">
        <f t="shared" si="24"/>
        <v>411681541171</v>
      </c>
      <c r="C298" s="5">
        <v>41168</v>
      </c>
      <c r="D298" s="2" t="s">
        <v>811</v>
      </c>
      <c r="E298" s="14">
        <f t="shared" si="25"/>
        <v>0</v>
      </c>
      <c r="F298" s="2">
        <v>15</v>
      </c>
      <c r="G298" s="19">
        <v>89.97</v>
      </c>
      <c r="H298" s="20">
        <v>0.02</v>
      </c>
      <c r="I298" s="6"/>
      <c r="J298" s="5">
        <v>41171</v>
      </c>
      <c r="K298" s="25">
        <v>23.48</v>
      </c>
      <c r="L298" s="2" t="s">
        <v>62</v>
      </c>
      <c r="M298" s="14">
        <f>+VLOOKUP(L298,Customers!$C$3:$D$797,2,FALSE)</f>
        <v>1</v>
      </c>
      <c r="N298" s="14">
        <f>+INDEX(Customers!$B$2:$D$797,MATCH(TF_Database!L298,Customers!$C$2:$C$797,0),1)</f>
        <v>23603</v>
      </c>
      <c r="O298" s="29">
        <f t="shared" si="26"/>
        <v>6</v>
      </c>
      <c r="P298" s="29">
        <f t="shared" si="27"/>
        <v>15</v>
      </c>
      <c r="Q298" s="14" t="str">
        <f t="shared" si="28"/>
        <v xml:space="preserve">Susan </v>
      </c>
      <c r="R298" s="14" t="str">
        <f t="shared" si="29"/>
        <v>Vittorini</v>
      </c>
    </row>
    <row r="299" spans="2:18" x14ac:dyDescent="0.45">
      <c r="B299" s="14" t="str">
        <f t="shared" si="24"/>
        <v>411682841170</v>
      </c>
      <c r="C299" s="5">
        <v>41168</v>
      </c>
      <c r="D299" s="2" t="s">
        <v>811</v>
      </c>
      <c r="E299" s="14">
        <f t="shared" si="25"/>
        <v>0</v>
      </c>
      <c r="F299" s="2">
        <v>28</v>
      </c>
      <c r="G299" s="19">
        <v>456.91</v>
      </c>
      <c r="H299" s="20">
        <v>0.04</v>
      </c>
      <c r="I299" s="6"/>
      <c r="J299" s="5">
        <v>41170</v>
      </c>
      <c r="K299" s="25">
        <v>-328.18</v>
      </c>
      <c r="L299" s="2" t="s">
        <v>62</v>
      </c>
      <c r="M299" s="14">
        <f>+VLOOKUP(L299,Customers!$C$3:$D$797,2,FALSE)</f>
        <v>1</v>
      </c>
      <c r="N299" s="14">
        <f>+INDEX(Customers!$B$2:$D$797,MATCH(TF_Database!L299,Customers!$C$2:$C$797,0),1)</f>
        <v>23603</v>
      </c>
      <c r="O299" s="29">
        <f t="shared" si="26"/>
        <v>6</v>
      </c>
      <c r="P299" s="29">
        <f t="shared" si="27"/>
        <v>15</v>
      </c>
      <c r="Q299" s="14" t="str">
        <f t="shared" si="28"/>
        <v xml:space="preserve">Susan </v>
      </c>
      <c r="R299" s="14" t="str">
        <f t="shared" si="29"/>
        <v>Vittorini</v>
      </c>
    </row>
    <row r="300" spans="2:18" x14ac:dyDescent="0.45">
      <c r="B300" s="14" t="str">
        <f t="shared" si="24"/>
        <v>398294639830</v>
      </c>
      <c r="C300" s="5">
        <v>39829</v>
      </c>
      <c r="D300" s="2" t="s">
        <v>810</v>
      </c>
      <c r="E300" s="14">
        <f t="shared" si="25"/>
        <v>0</v>
      </c>
      <c r="F300" s="2">
        <v>46</v>
      </c>
      <c r="G300" s="19">
        <v>249.02</v>
      </c>
      <c r="H300" s="20">
        <v>0.1</v>
      </c>
      <c r="I300" s="6"/>
      <c r="J300" s="5">
        <v>39830</v>
      </c>
      <c r="K300" s="25">
        <v>-282.61250000000001</v>
      </c>
      <c r="L300" s="2" t="s">
        <v>12</v>
      </c>
      <c r="M300" s="14">
        <f>+VLOOKUP(L300,Customers!$C$3:$D$797,2,FALSE)</f>
        <v>2</v>
      </c>
      <c r="N300" s="14">
        <f>+INDEX(Customers!$B$2:$D$797,MATCH(TF_Database!L300,Customers!$C$2:$C$797,0),1)</f>
        <v>12210</v>
      </c>
      <c r="O300" s="29">
        <f t="shared" si="26"/>
        <v>7</v>
      </c>
      <c r="P300" s="29">
        <f t="shared" si="27"/>
        <v>15</v>
      </c>
      <c r="Q300" s="14" t="str">
        <f t="shared" si="28"/>
        <v xml:space="preserve">Sylvia </v>
      </c>
      <c r="R300" s="14" t="str">
        <f t="shared" si="29"/>
        <v>Foulston</v>
      </c>
    </row>
    <row r="301" spans="2:18" x14ac:dyDescent="0.45">
      <c r="B301" s="14" t="str">
        <f t="shared" si="24"/>
        <v>398294139830</v>
      </c>
      <c r="C301" s="5">
        <v>39829</v>
      </c>
      <c r="D301" s="2" t="s">
        <v>810</v>
      </c>
      <c r="E301" s="14">
        <f t="shared" si="25"/>
        <v>0</v>
      </c>
      <c r="F301" s="2">
        <v>41</v>
      </c>
      <c r="G301" s="19">
        <v>78.489999999999995</v>
      </c>
      <c r="H301" s="20">
        <v>0.03</v>
      </c>
      <c r="I301" s="6"/>
      <c r="J301" s="5">
        <v>39830</v>
      </c>
      <c r="K301" s="25">
        <v>5.53</v>
      </c>
      <c r="L301" s="2" t="s">
        <v>12</v>
      </c>
      <c r="M301" s="14">
        <f>+VLOOKUP(L301,Customers!$C$3:$D$797,2,FALSE)</f>
        <v>2</v>
      </c>
      <c r="N301" s="14">
        <f>+INDEX(Customers!$B$2:$D$797,MATCH(TF_Database!L301,Customers!$C$2:$C$797,0),1)</f>
        <v>12210</v>
      </c>
      <c r="O301" s="29">
        <f t="shared" si="26"/>
        <v>7</v>
      </c>
      <c r="P301" s="29">
        <f t="shared" si="27"/>
        <v>15</v>
      </c>
      <c r="Q301" s="14" t="str">
        <f t="shared" si="28"/>
        <v xml:space="preserve">Sylvia </v>
      </c>
      <c r="R301" s="14" t="str">
        <f t="shared" si="29"/>
        <v>Foulston</v>
      </c>
    </row>
    <row r="302" spans="2:18" x14ac:dyDescent="0.45">
      <c r="B302" s="14" t="str">
        <f t="shared" si="24"/>
        <v>40471440473</v>
      </c>
      <c r="C302" s="5">
        <v>40471</v>
      </c>
      <c r="D302" s="2" t="s">
        <v>804</v>
      </c>
      <c r="E302" s="14">
        <f t="shared" si="25"/>
        <v>0</v>
      </c>
      <c r="F302" s="2">
        <v>4</v>
      </c>
      <c r="G302" s="19">
        <v>40.72</v>
      </c>
      <c r="H302" s="20">
        <v>0.1</v>
      </c>
      <c r="I302" s="6"/>
      <c r="J302" s="5">
        <v>40473</v>
      </c>
      <c r="K302" s="25">
        <v>-10.25</v>
      </c>
      <c r="L302" s="2" t="s">
        <v>49</v>
      </c>
      <c r="M302" s="14">
        <f>+VLOOKUP(L302,Customers!$C$3:$D$797,2,FALSE)</f>
        <v>1</v>
      </c>
      <c r="N302" s="14">
        <f>+INDEX(Customers!$B$2:$D$797,MATCH(TF_Database!L302,Customers!$C$2:$C$797,0),1)</f>
        <v>13313</v>
      </c>
      <c r="O302" s="29">
        <f t="shared" si="26"/>
        <v>5</v>
      </c>
      <c r="P302" s="29">
        <f t="shared" si="27"/>
        <v>15</v>
      </c>
      <c r="Q302" s="14" t="str">
        <f t="shared" si="28"/>
        <v xml:space="preserve">Chad </v>
      </c>
      <c r="R302" s="14" t="str">
        <f t="shared" si="29"/>
        <v>Cunningham</v>
      </c>
    </row>
    <row r="303" spans="2:18" x14ac:dyDescent="0.45">
      <c r="B303" s="14" t="str">
        <f t="shared" si="24"/>
        <v>404712740476</v>
      </c>
      <c r="C303" s="5">
        <v>40471</v>
      </c>
      <c r="D303" s="2" t="s">
        <v>804</v>
      </c>
      <c r="E303" s="14">
        <f t="shared" si="25"/>
        <v>0</v>
      </c>
      <c r="F303" s="2">
        <v>27</v>
      </c>
      <c r="G303" s="19">
        <v>113.3</v>
      </c>
      <c r="H303" s="20">
        <v>0.02</v>
      </c>
      <c r="I303" s="6"/>
      <c r="J303" s="5">
        <v>40476</v>
      </c>
      <c r="K303" s="25">
        <v>37.33</v>
      </c>
      <c r="L303" s="2" t="s">
        <v>49</v>
      </c>
      <c r="M303" s="14">
        <f>+VLOOKUP(L303,Customers!$C$3:$D$797,2,FALSE)</f>
        <v>1</v>
      </c>
      <c r="N303" s="14">
        <f>+INDEX(Customers!$B$2:$D$797,MATCH(TF_Database!L303,Customers!$C$2:$C$797,0),1)</f>
        <v>13313</v>
      </c>
      <c r="O303" s="29">
        <f t="shared" si="26"/>
        <v>5</v>
      </c>
      <c r="P303" s="29">
        <f t="shared" si="27"/>
        <v>15</v>
      </c>
      <c r="Q303" s="14" t="str">
        <f t="shared" si="28"/>
        <v xml:space="preserve">Chad </v>
      </c>
      <c r="R303" s="14" t="str">
        <f t="shared" si="29"/>
        <v>Cunningham</v>
      </c>
    </row>
    <row r="304" spans="2:18" x14ac:dyDescent="0.45">
      <c r="B304" s="14" t="str">
        <f t="shared" si="24"/>
        <v>40420840420</v>
      </c>
      <c r="C304" s="5">
        <v>40420</v>
      </c>
      <c r="D304" s="2" t="s">
        <v>806</v>
      </c>
      <c r="E304" s="14">
        <f t="shared" si="25"/>
        <v>1</v>
      </c>
      <c r="F304" s="2">
        <v>8</v>
      </c>
      <c r="G304" s="19">
        <v>1219.19</v>
      </c>
      <c r="H304" s="20">
        <v>0.02</v>
      </c>
      <c r="I304" s="6"/>
      <c r="J304" s="5">
        <v>40420</v>
      </c>
      <c r="K304" s="25">
        <v>44.369999999999948</v>
      </c>
      <c r="L304" s="2" t="s">
        <v>9</v>
      </c>
      <c r="M304" s="14">
        <f>+VLOOKUP(L304,Customers!$C$3:$D$797,2,FALSE)</f>
        <v>2</v>
      </c>
      <c r="N304" s="14">
        <f>+INDEX(Customers!$B$2:$D$797,MATCH(TF_Database!L304,Customers!$C$2:$C$797,0),1)</f>
        <v>19534</v>
      </c>
      <c r="O304" s="29">
        <f t="shared" si="26"/>
        <v>7</v>
      </c>
      <c r="P304" s="29">
        <f t="shared" si="27"/>
        <v>11</v>
      </c>
      <c r="Q304" s="14" t="str">
        <f t="shared" si="28"/>
        <v xml:space="preserve">Carlos </v>
      </c>
      <c r="R304" s="14" t="str">
        <f t="shared" si="29"/>
        <v>Daly</v>
      </c>
    </row>
    <row r="305" spans="2:18" x14ac:dyDescent="0.45">
      <c r="B305" s="14" t="str">
        <f t="shared" si="24"/>
        <v>404201540421</v>
      </c>
      <c r="C305" s="5">
        <v>40420</v>
      </c>
      <c r="D305" s="2" t="s">
        <v>806</v>
      </c>
      <c r="E305" s="14">
        <f t="shared" si="25"/>
        <v>1</v>
      </c>
      <c r="F305" s="2">
        <v>15</v>
      </c>
      <c r="G305" s="19">
        <v>28.68</v>
      </c>
      <c r="H305" s="20">
        <v>0</v>
      </c>
      <c r="I305" s="6"/>
      <c r="J305" s="5">
        <v>40421</v>
      </c>
      <c r="K305" s="25">
        <v>-0.12</v>
      </c>
      <c r="L305" s="2" t="s">
        <v>9</v>
      </c>
      <c r="M305" s="14">
        <f>+VLOOKUP(L305,Customers!$C$3:$D$797,2,FALSE)</f>
        <v>2</v>
      </c>
      <c r="N305" s="14">
        <f>+INDEX(Customers!$B$2:$D$797,MATCH(TF_Database!L305,Customers!$C$2:$C$797,0),1)</f>
        <v>19534</v>
      </c>
      <c r="O305" s="29">
        <f t="shared" si="26"/>
        <v>7</v>
      </c>
      <c r="P305" s="29">
        <f t="shared" si="27"/>
        <v>11</v>
      </c>
      <c r="Q305" s="14" t="str">
        <f t="shared" si="28"/>
        <v xml:space="preserve">Carlos </v>
      </c>
      <c r="R305" s="14" t="str">
        <f t="shared" si="29"/>
        <v>Daly</v>
      </c>
    </row>
    <row r="306" spans="2:18" x14ac:dyDescent="0.45">
      <c r="B306" s="14" t="str">
        <f t="shared" si="24"/>
        <v>403051940307</v>
      </c>
      <c r="C306" s="5">
        <v>40305</v>
      </c>
      <c r="D306" s="2" t="s">
        <v>811</v>
      </c>
      <c r="E306" s="14">
        <f t="shared" si="25"/>
        <v>0</v>
      </c>
      <c r="F306" s="2">
        <v>19</v>
      </c>
      <c r="G306" s="19">
        <v>3548.67</v>
      </c>
      <c r="H306" s="20">
        <v>0.01</v>
      </c>
      <c r="I306" s="6"/>
      <c r="J306" s="5">
        <v>40307</v>
      </c>
      <c r="K306" s="25">
        <v>1280.19</v>
      </c>
      <c r="L306" s="2" t="s">
        <v>17</v>
      </c>
      <c r="M306" s="14">
        <f>+VLOOKUP(L306,Customers!$C$3:$D$797,2,FALSE)</f>
        <v>3</v>
      </c>
      <c r="N306" s="14">
        <f>+INDEX(Customers!$B$2:$D$797,MATCH(TF_Database!L306,Customers!$C$2:$C$797,0),1)</f>
        <v>31287</v>
      </c>
      <c r="O306" s="29">
        <f t="shared" si="26"/>
        <v>6</v>
      </c>
      <c r="P306" s="29">
        <f t="shared" si="27"/>
        <v>13</v>
      </c>
      <c r="Q306" s="14" t="str">
        <f t="shared" si="28"/>
        <v xml:space="preserve">Grant </v>
      </c>
      <c r="R306" s="14" t="str">
        <f t="shared" si="29"/>
        <v>Carroll</v>
      </c>
    </row>
    <row r="307" spans="2:18" x14ac:dyDescent="0.45">
      <c r="B307" s="14" t="str">
        <f t="shared" si="24"/>
        <v>40715840716</v>
      </c>
      <c r="C307" s="5">
        <v>40715</v>
      </c>
      <c r="D307" s="2" t="s">
        <v>811</v>
      </c>
      <c r="E307" s="14">
        <f t="shared" si="25"/>
        <v>0</v>
      </c>
      <c r="F307" s="2">
        <v>8</v>
      </c>
      <c r="G307" s="19">
        <v>178.78</v>
      </c>
      <c r="H307" s="20">
        <v>0.02</v>
      </c>
      <c r="I307" s="6"/>
      <c r="J307" s="5">
        <v>40716</v>
      </c>
      <c r="K307" s="25">
        <v>-28.34</v>
      </c>
      <c r="L307" s="2" t="s">
        <v>20</v>
      </c>
      <c r="M307" s="14">
        <f>+VLOOKUP(L307,Customers!$C$3:$D$797,2,FALSE)</f>
        <v>4</v>
      </c>
      <c r="N307" s="14">
        <f>+INDEX(Customers!$B$2:$D$797,MATCH(TF_Database!L307,Customers!$C$2:$C$797,0),1)</f>
        <v>6551</v>
      </c>
      <c r="O307" s="29">
        <f t="shared" si="26"/>
        <v>6</v>
      </c>
      <c r="P307" s="29">
        <f t="shared" si="27"/>
        <v>10</v>
      </c>
      <c r="Q307" s="14" t="str">
        <f t="shared" si="28"/>
        <v xml:space="preserve">Julia </v>
      </c>
      <c r="R307" s="14" t="str">
        <f t="shared" si="29"/>
        <v>West</v>
      </c>
    </row>
    <row r="308" spans="2:18" x14ac:dyDescent="0.45">
      <c r="B308" s="14" t="str">
        <f t="shared" si="24"/>
        <v>405064140508</v>
      </c>
      <c r="C308" s="5">
        <v>40506</v>
      </c>
      <c r="D308" s="2" t="s">
        <v>810</v>
      </c>
      <c r="E308" s="14">
        <f t="shared" si="25"/>
        <v>0</v>
      </c>
      <c r="F308" s="2">
        <v>41</v>
      </c>
      <c r="G308" s="19">
        <v>6045.98</v>
      </c>
      <c r="H308" s="20">
        <v>0.08</v>
      </c>
      <c r="I308" s="6"/>
      <c r="J308" s="5">
        <v>40508</v>
      </c>
      <c r="K308" s="25">
        <v>-996.67</v>
      </c>
      <c r="L308" s="2" t="s">
        <v>59</v>
      </c>
      <c r="M308" s="14">
        <f>+VLOOKUP(L308,Customers!$C$3:$D$797,2,FALSE)</f>
        <v>4</v>
      </c>
      <c r="N308" s="14">
        <f>+INDEX(Customers!$B$2:$D$797,MATCH(TF_Database!L308,Customers!$C$2:$C$797,0),1)</f>
        <v>11114</v>
      </c>
      <c r="O308" s="29">
        <f t="shared" si="26"/>
        <v>4</v>
      </c>
      <c r="P308" s="29">
        <f t="shared" si="27"/>
        <v>10</v>
      </c>
      <c r="Q308" s="14" t="str">
        <f t="shared" si="28"/>
        <v xml:space="preserve">Roy </v>
      </c>
      <c r="R308" s="14" t="str">
        <f t="shared" si="29"/>
        <v>Skaria</v>
      </c>
    </row>
    <row r="309" spans="2:18" x14ac:dyDescent="0.45">
      <c r="B309" s="14" t="str">
        <f t="shared" si="24"/>
        <v>41026341028</v>
      </c>
      <c r="C309" s="5">
        <v>41026</v>
      </c>
      <c r="D309" s="2" t="s">
        <v>810</v>
      </c>
      <c r="E309" s="14">
        <f t="shared" si="25"/>
        <v>0</v>
      </c>
      <c r="F309" s="2">
        <v>3</v>
      </c>
      <c r="G309" s="19">
        <v>56.695</v>
      </c>
      <c r="H309" s="20">
        <v>0.01</v>
      </c>
      <c r="I309" s="6"/>
      <c r="J309" s="5">
        <v>41028</v>
      </c>
      <c r="K309" s="25">
        <v>-70.971999999999994</v>
      </c>
      <c r="L309" s="2" t="s">
        <v>61</v>
      </c>
      <c r="M309" s="14">
        <f>+VLOOKUP(L309,Customers!$C$3:$D$797,2,FALSE)</f>
        <v>5</v>
      </c>
      <c r="N309" s="14">
        <f>+INDEX(Customers!$B$2:$D$797,MATCH(TF_Database!L309,Customers!$C$2:$C$797,0),1)</f>
        <v>8363</v>
      </c>
      <c r="O309" s="29">
        <f t="shared" si="26"/>
        <v>6</v>
      </c>
      <c r="P309" s="29">
        <f t="shared" si="27"/>
        <v>16</v>
      </c>
      <c r="Q309" s="14" t="str">
        <f t="shared" si="28"/>
        <v xml:space="preserve">Cindy </v>
      </c>
      <c r="R309" s="14" t="str">
        <f t="shared" si="29"/>
        <v>Schnelling</v>
      </c>
    </row>
    <row r="310" spans="2:18" x14ac:dyDescent="0.45">
      <c r="B310" s="14" t="str">
        <f t="shared" si="24"/>
        <v>411492441151</v>
      </c>
      <c r="C310" s="5">
        <v>41149</v>
      </c>
      <c r="D310" s="2" t="s">
        <v>804</v>
      </c>
      <c r="E310" s="14">
        <f t="shared" si="25"/>
        <v>0</v>
      </c>
      <c r="F310" s="2">
        <v>24</v>
      </c>
      <c r="G310" s="19">
        <v>1350.5309999999999</v>
      </c>
      <c r="H310" s="20">
        <v>0.01</v>
      </c>
      <c r="I310" s="6"/>
      <c r="J310" s="5">
        <v>41151</v>
      </c>
      <c r="K310" s="25">
        <v>221.184</v>
      </c>
      <c r="L310" s="2" t="s">
        <v>27</v>
      </c>
      <c r="M310" s="14">
        <f>+VLOOKUP(L310,Customers!$C$3:$D$797,2,FALSE)</f>
        <v>1</v>
      </c>
      <c r="N310" s="14">
        <f>+INDEX(Customers!$B$2:$D$797,MATCH(TF_Database!L310,Customers!$C$2:$C$797,0),1)</f>
        <v>18535</v>
      </c>
      <c r="O310" s="29">
        <f t="shared" si="26"/>
        <v>4</v>
      </c>
      <c r="P310" s="29">
        <f t="shared" si="27"/>
        <v>9</v>
      </c>
      <c r="Q310" s="14" t="str">
        <f t="shared" si="28"/>
        <v xml:space="preserve">Don </v>
      </c>
      <c r="R310" s="14" t="str">
        <f t="shared" si="29"/>
        <v>Jones</v>
      </c>
    </row>
    <row r="311" spans="2:18" x14ac:dyDescent="0.45">
      <c r="B311" s="14" t="str">
        <f t="shared" si="24"/>
        <v>407552040757</v>
      </c>
      <c r="C311" s="5">
        <v>40755</v>
      </c>
      <c r="D311" s="2" t="s">
        <v>806</v>
      </c>
      <c r="E311" s="14">
        <f t="shared" si="25"/>
        <v>1</v>
      </c>
      <c r="F311" s="2">
        <v>20</v>
      </c>
      <c r="G311" s="19">
        <v>100.4</v>
      </c>
      <c r="H311" s="20">
        <v>0.06</v>
      </c>
      <c r="I311" s="6"/>
      <c r="J311" s="5">
        <v>40757</v>
      </c>
      <c r="K311" s="25">
        <v>11.94</v>
      </c>
      <c r="L311" s="2" t="s">
        <v>28</v>
      </c>
      <c r="M311" s="14">
        <f>+VLOOKUP(L311,Customers!$C$3:$D$797,2,FALSE)</f>
        <v>2</v>
      </c>
      <c r="N311" s="14">
        <f>+INDEX(Customers!$B$2:$D$797,MATCH(TF_Database!L311,Customers!$C$2:$C$797,0),1)</f>
        <v>15300</v>
      </c>
      <c r="O311" s="29">
        <f t="shared" si="26"/>
        <v>5</v>
      </c>
      <c r="P311" s="29">
        <f t="shared" si="27"/>
        <v>13</v>
      </c>
      <c r="Q311" s="14" t="str">
        <f t="shared" si="28"/>
        <v xml:space="preserve">Beth </v>
      </c>
      <c r="R311" s="14" t="str">
        <f t="shared" si="29"/>
        <v>Thompson</v>
      </c>
    </row>
    <row r="312" spans="2:18" x14ac:dyDescent="0.45">
      <c r="B312" s="14" t="str">
        <f t="shared" si="24"/>
        <v>407551940756</v>
      </c>
      <c r="C312" s="5">
        <v>40755</v>
      </c>
      <c r="D312" s="2" t="s">
        <v>806</v>
      </c>
      <c r="E312" s="14">
        <f t="shared" si="25"/>
        <v>1</v>
      </c>
      <c r="F312" s="2">
        <v>19</v>
      </c>
      <c r="G312" s="19">
        <v>327.14999999999998</v>
      </c>
      <c r="H312" s="20">
        <v>0.04</v>
      </c>
      <c r="I312" s="6"/>
      <c r="J312" s="5">
        <v>40756</v>
      </c>
      <c r="K312" s="25">
        <v>47.3</v>
      </c>
      <c r="L312" s="2" t="s">
        <v>28</v>
      </c>
      <c r="M312" s="14">
        <f>+VLOOKUP(L312,Customers!$C$3:$D$797,2,FALSE)</f>
        <v>2</v>
      </c>
      <c r="N312" s="14">
        <f>+INDEX(Customers!$B$2:$D$797,MATCH(TF_Database!L312,Customers!$C$2:$C$797,0),1)</f>
        <v>15300</v>
      </c>
      <c r="O312" s="29">
        <f t="shared" si="26"/>
        <v>5</v>
      </c>
      <c r="P312" s="29">
        <f t="shared" si="27"/>
        <v>13</v>
      </c>
      <c r="Q312" s="14" t="str">
        <f t="shared" si="28"/>
        <v xml:space="preserve">Beth </v>
      </c>
      <c r="R312" s="14" t="str">
        <f t="shared" si="29"/>
        <v>Thompson</v>
      </c>
    </row>
    <row r="313" spans="2:18" x14ac:dyDescent="0.45">
      <c r="B313" s="14" t="str">
        <f t="shared" si="24"/>
        <v>411881141189</v>
      </c>
      <c r="C313" s="5">
        <v>41188</v>
      </c>
      <c r="D313" s="2" t="s">
        <v>810</v>
      </c>
      <c r="E313" s="14">
        <f t="shared" si="25"/>
        <v>0</v>
      </c>
      <c r="F313" s="2">
        <v>11</v>
      </c>
      <c r="G313" s="19">
        <v>30.51</v>
      </c>
      <c r="H313" s="20">
        <v>0.09</v>
      </c>
      <c r="I313" s="6"/>
      <c r="J313" s="5">
        <v>41189</v>
      </c>
      <c r="K313" s="25">
        <v>-17.68</v>
      </c>
      <c r="L313" s="2" t="s">
        <v>18</v>
      </c>
      <c r="M313" s="14">
        <f>+VLOOKUP(L313,Customers!$C$3:$D$797,2,FALSE)</f>
        <v>2</v>
      </c>
      <c r="N313" s="14">
        <f>+INDEX(Customers!$B$2:$D$797,MATCH(TF_Database!L313,Customers!$C$2:$C$797,0),1)</f>
        <v>13968</v>
      </c>
      <c r="O313" s="29">
        <f t="shared" si="26"/>
        <v>5</v>
      </c>
      <c r="P313" s="29">
        <f t="shared" si="27"/>
        <v>11</v>
      </c>
      <c r="Q313" s="14" t="str">
        <f t="shared" si="28"/>
        <v xml:space="preserve">Alan </v>
      </c>
      <c r="R313" s="14" t="str">
        <f t="shared" si="29"/>
        <v>Barnes</v>
      </c>
    </row>
    <row r="314" spans="2:18" x14ac:dyDescent="0.45">
      <c r="B314" s="14" t="str">
        <f t="shared" si="24"/>
        <v>41188841190</v>
      </c>
      <c r="C314" s="5">
        <v>41188</v>
      </c>
      <c r="D314" s="2" t="s">
        <v>810</v>
      </c>
      <c r="E314" s="14">
        <f t="shared" si="25"/>
        <v>0</v>
      </c>
      <c r="F314" s="2">
        <v>8</v>
      </c>
      <c r="G314" s="19">
        <v>127.8</v>
      </c>
      <c r="H314" s="20">
        <v>7.0000000000000007E-2</v>
      </c>
      <c r="I314" s="6"/>
      <c r="J314" s="5">
        <v>41190</v>
      </c>
      <c r="K314" s="25">
        <v>-30.48</v>
      </c>
      <c r="L314" s="2" t="s">
        <v>18</v>
      </c>
      <c r="M314" s="14">
        <f>+VLOOKUP(L314,Customers!$C$3:$D$797,2,FALSE)</f>
        <v>2</v>
      </c>
      <c r="N314" s="14">
        <f>+INDEX(Customers!$B$2:$D$797,MATCH(TF_Database!L314,Customers!$C$2:$C$797,0),1)</f>
        <v>13968</v>
      </c>
      <c r="O314" s="29">
        <f t="shared" si="26"/>
        <v>5</v>
      </c>
      <c r="P314" s="29">
        <f t="shared" si="27"/>
        <v>11</v>
      </c>
      <c r="Q314" s="14" t="str">
        <f t="shared" si="28"/>
        <v xml:space="preserve">Alan </v>
      </c>
      <c r="R314" s="14" t="str">
        <f t="shared" si="29"/>
        <v>Barnes</v>
      </c>
    </row>
    <row r="315" spans="2:18" x14ac:dyDescent="0.45">
      <c r="B315" s="14" t="str">
        <f t="shared" si="24"/>
        <v>40215440216</v>
      </c>
      <c r="C315" s="5">
        <v>40215</v>
      </c>
      <c r="D315" s="2" t="s">
        <v>808</v>
      </c>
      <c r="E315" s="14">
        <f t="shared" si="25"/>
        <v>0</v>
      </c>
      <c r="F315" s="2">
        <v>4</v>
      </c>
      <c r="G315" s="19">
        <v>242.36</v>
      </c>
      <c r="H315" s="20">
        <v>0.08</v>
      </c>
      <c r="I315" s="6"/>
      <c r="J315" s="5">
        <v>40216</v>
      </c>
      <c r="K315" s="25">
        <v>-131.47999999999999</v>
      </c>
      <c r="L315" s="2" t="s">
        <v>14</v>
      </c>
      <c r="M315" s="14">
        <f>+VLOOKUP(L315,Customers!$C$3:$D$797,2,FALSE)</f>
        <v>2</v>
      </c>
      <c r="N315" s="14">
        <f>+INDEX(Customers!$B$2:$D$797,MATCH(TF_Database!L315,Customers!$C$2:$C$797,0),1)</f>
        <v>15662</v>
      </c>
      <c r="O315" s="29">
        <f t="shared" si="26"/>
        <v>5</v>
      </c>
      <c r="P315" s="29">
        <f t="shared" si="27"/>
        <v>11</v>
      </c>
      <c r="Q315" s="14" t="str">
        <f t="shared" si="28"/>
        <v xml:space="preserve">Carl </v>
      </c>
      <c r="R315" s="14" t="str">
        <f t="shared" si="29"/>
        <v>Ludwig</v>
      </c>
    </row>
    <row r="316" spans="2:18" x14ac:dyDescent="0.45">
      <c r="B316" s="14" t="str">
        <f t="shared" si="24"/>
        <v>402152540216</v>
      </c>
      <c r="C316" s="5">
        <v>40215</v>
      </c>
      <c r="D316" s="2" t="s">
        <v>808</v>
      </c>
      <c r="E316" s="14">
        <f t="shared" si="25"/>
        <v>0</v>
      </c>
      <c r="F316" s="2">
        <v>25</v>
      </c>
      <c r="G316" s="19">
        <v>802.19</v>
      </c>
      <c r="H316" s="20">
        <v>0</v>
      </c>
      <c r="I316" s="6"/>
      <c r="J316" s="5">
        <v>40216</v>
      </c>
      <c r="K316" s="25">
        <v>56.26</v>
      </c>
      <c r="L316" s="2" t="s">
        <v>14</v>
      </c>
      <c r="M316" s="14">
        <f>+VLOOKUP(L316,Customers!$C$3:$D$797,2,FALSE)</f>
        <v>2</v>
      </c>
      <c r="N316" s="14">
        <f>+INDEX(Customers!$B$2:$D$797,MATCH(TF_Database!L316,Customers!$C$2:$C$797,0),1)</f>
        <v>15662</v>
      </c>
      <c r="O316" s="29">
        <f t="shared" si="26"/>
        <v>5</v>
      </c>
      <c r="P316" s="29">
        <f t="shared" si="27"/>
        <v>11</v>
      </c>
      <c r="Q316" s="14" t="str">
        <f t="shared" si="28"/>
        <v xml:space="preserve">Carl </v>
      </c>
      <c r="R316" s="14" t="str">
        <f t="shared" si="29"/>
        <v>Ludwig</v>
      </c>
    </row>
    <row r="317" spans="2:18" x14ac:dyDescent="0.45">
      <c r="B317" s="14" t="str">
        <f t="shared" si="24"/>
        <v>40215440217</v>
      </c>
      <c r="C317" s="5">
        <v>40215</v>
      </c>
      <c r="D317" s="2" t="s">
        <v>808</v>
      </c>
      <c r="E317" s="14">
        <f t="shared" si="25"/>
        <v>0</v>
      </c>
      <c r="F317" s="2">
        <v>4</v>
      </c>
      <c r="G317" s="19">
        <v>63.52</v>
      </c>
      <c r="H317" s="20">
        <v>0.08</v>
      </c>
      <c r="I317" s="6"/>
      <c r="J317" s="5">
        <v>40217</v>
      </c>
      <c r="K317" s="25">
        <v>-8.4700000000000006</v>
      </c>
      <c r="L317" s="2" t="s">
        <v>14</v>
      </c>
      <c r="M317" s="14">
        <f>+VLOOKUP(L317,Customers!$C$3:$D$797,2,FALSE)</f>
        <v>2</v>
      </c>
      <c r="N317" s="14">
        <f>+INDEX(Customers!$B$2:$D$797,MATCH(TF_Database!L317,Customers!$C$2:$C$797,0),1)</f>
        <v>15662</v>
      </c>
      <c r="O317" s="29">
        <f t="shared" si="26"/>
        <v>5</v>
      </c>
      <c r="P317" s="29">
        <f t="shared" si="27"/>
        <v>11</v>
      </c>
      <c r="Q317" s="14" t="str">
        <f t="shared" si="28"/>
        <v xml:space="preserve">Carl </v>
      </c>
      <c r="R317" s="14" t="str">
        <f t="shared" si="29"/>
        <v>Ludwig</v>
      </c>
    </row>
    <row r="318" spans="2:18" x14ac:dyDescent="0.45">
      <c r="B318" s="14" t="str">
        <f t="shared" si="24"/>
        <v>408331340834</v>
      </c>
      <c r="C318" s="5">
        <v>40833</v>
      </c>
      <c r="D318" s="2" t="s">
        <v>808</v>
      </c>
      <c r="E318" s="14">
        <f t="shared" si="25"/>
        <v>0</v>
      </c>
      <c r="F318" s="2">
        <v>13</v>
      </c>
      <c r="G318" s="19">
        <v>371.94</v>
      </c>
      <c r="H318" s="20">
        <v>0.05</v>
      </c>
      <c r="I318" s="6"/>
      <c r="J318" s="5">
        <v>40834</v>
      </c>
      <c r="K318" s="25">
        <v>106.53</v>
      </c>
      <c r="L318" s="2" t="s">
        <v>42</v>
      </c>
      <c r="M318" s="14">
        <f>+VLOOKUP(L318,Customers!$C$3:$D$797,2,FALSE)</f>
        <v>1</v>
      </c>
      <c r="N318" s="14">
        <f>+INDEX(Customers!$B$2:$D$797,MATCH(TF_Database!L318,Customers!$C$2:$C$797,0),1)</f>
        <v>23006</v>
      </c>
      <c r="O318" s="29">
        <f t="shared" si="26"/>
        <v>6</v>
      </c>
      <c r="P318" s="29">
        <f t="shared" si="27"/>
        <v>12</v>
      </c>
      <c r="Q318" s="14" t="str">
        <f t="shared" si="28"/>
        <v xml:space="preserve">Jamie </v>
      </c>
      <c r="R318" s="14" t="str">
        <f t="shared" si="29"/>
        <v>Kunitz</v>
      </c>
    </row>
    <row r="319" spans="2:18" x14ac:dyDescent="0.45">
      <c r="B319" s="14" t="str">
        <f t="shared" si="24"/>
        <v>400453140048</v>
      </c>
      <c r="C319" s="5">
        <v>40045</v>
      </c>
      <c r="D319" s="2" t="s">
        <v>808</v>
      </c>
      <c r="E319" s="14">
        <f t="shared" si="25"/>
        <v>0</v>
      </c>
      <c r="F319" s="2">
        <v>31</v>
      </c>
      <c r="G319" s="19">
        <v>349.43</v>
      </c>
      <c r="H319" s="20">
        <v>0.04</v>
      </c>
      <c r="I319" s="6"/>
      <c r="J319" s="5">
        <v>40048</v>
      </c>
      <c r="K319" s="25">
        <v>-44.919000000000004</v>
      </c>
      <c r="L319" s="2" t="s">
        <v>52</v>
      </c>
      <c r="M319" s="14">
        <f>+VLOOKUP(L319,Customers!$C$3:$D$797,2,FALSE)</f>
        <v>2</v>
      </c>
      <c r="N319" s="14">
        <f>+INDEX(Customers!$B$2:$D$797,MATCH(TF_Database!L319,Customers!$C$2:$C$797,0),1)</f>
        <v>2199</v>
      </c>
      <c r="O319" s="29">
        <f t="shared" si="26"/>
        <v>8</v>
      </c>
      <c r="P319" s="29">
        <f t="shared" si="27"/>
        <v>16</v>
      </c>
      <c r="Q319" s="14" t="str">
        <f t="shared" si="28"/>
        <v xml:space="preserve">Heather </v>
      </c>
      <c r="R319" s="14" t="str">
        <f t="shared" si="29"/>
        <v>Kirkland</v>
      </c>
    </row>
    <row r="320" spans="2:18" x14ac:dyDescent="0.45">
      <c r="B320" s="14" t="str">
        <f t="shared" si="24"/>
        <v>40045340046</v>
      </c>
      <c r="C320" s="5">
        <v>40045</v>
      </c>
      <c r="D320" s="2" t="s">
        <v>808</v>
      </c>
      <c r="E320" s="14">
        <f t="shared" si="25"/>
        <v>0</v>
      </c>
      <c r="F320" s="2">
        <v>3</v>
      </c>
      <c r="G320" s="19">
        <v>58.33</v>
      </c>
      <c r="H320" s="20">
        <v>0.02</v>
      </c>
      <c r="I320" s="6"/>
      <c r="J320" s="5">
        <v>40046</v>
      </c>
      <c r="K320" s="25">
        <v>-35.08</v>
      </c>
      <c r="L320" s="2" t="s">
        <v>52</v>
      </c>
      <c r="M320" s="14">
        <f>+VLOOKUP(L320,Customers!$C$3:$D$797,2,FALSE)</f>
        <v>2</v>
      </c>
      <c r="N320" s="14">
        <f>+INDEX(Customers!$B$2:$D$797,MATCH(TF_Database!L320,Customers!$C$2:$C$797,0),1)</f>
        <v>2199</v>
      </c>
      <c r="O320" s="29">
        <f t="shared" si="26"/>
        <v>8</v>
      </c>
      <c r="P320" s="29">
        <f t="shared" si="27"/>
        <v>16</v>
      </c>
      <c r="Q320" s="14" t="str">
        <f t="shared" si="28"/>
        <v xml:space="preserve">Heather </v>
      </c>
      <c r="R320" s="14" t="str">
        <f t="shared" si="29"/>
        <v>Kirkland</v>
      </c>
    </row>
    <row r="321" spans="2:18" x14ac:dyDescent="0.45">
      <c r="B321" s="14" t="str">
        <f t="shared" si="24"/>
        <v>400454740047</v>
      </c>
      <c r="C321" s="5">
        <v>40045</v>
      </c>
      <c r="D321" s="2" t="s">
        <v>808</v>
      </c>
      <c r="E321" s="14">
        <f t="shared" si="25"/>
        <v>0</v>
      </c>
      <c r="F321" s="2">
        <v>47</v>
      </c>
      <c r="G321" s="19">
        <v>10377.219999999999</v>
      </c>
      <c r="H321" s="20">
        <v>0.05</v>
      </c>
      <c r="I321" s="6"/>
      <c r="J321" s="5">
        <v>40047</v>
      </c>
      <c r="K321" s="25">
        <v>965.48</v>
      </c>
      <c r="L321" s="2" t="s">
        <v>52</v>
      </c>
      <c r="M321" s="14">
        <f>+VLOOKUP(L321,Customers!$C$3:$D$797,2,FALSE)</f>
        <v>2</v>
      </c>
      <c r="N321" s="14">
        <f>+INDEX(Customers!$B$2:$D$797,MATCH(TF_Database!L321,Customers!$C$2:$C$797,0),1)</f>
        <v>2199</v>
      </c>
      <c r="O321" s="29">
        <f t="shared" si="26"/>
        <v>8</v>
      </c>
      <c r="P321" s="29">
        <f t="shared" si="27"/>
        <v>16</v>
      </c>
      <c r="Q321" s="14" t="str">
        <f t="shared" si="28"/>
        <v xml:space="preserve">Heather </v>
      </c>
      <c r="R321" s="14" t="str">
        <f t="shared" si="29"/>
        <v>Kirkland</v>
      </c>
    </row>
    <row r="322" spans="2:18" x14ac:dyDescent="0.45">
      <c r="B322" s="14" t="str">
        <f t="shared" si="24"/>
        <v>403431440346</v>
      </c>
      <c r="C322" s="5">
        <v>40343</v>
      </c>
      <c r="D322" s="2" t="s">
        <v>811</v>
      </c>
      <c r="E322" s="14">
        <f t="shared" si="25"/>
        <v>0</v>
      </c>
      <c r="F322" s="2">
        <v>14</v>
      </c>
      <c r="G322" s="19">
        <v>140.66</v>
      </c>
      <c r="H322" s="20">
        <v>0</v>
      </c>
      <c r="I322" s="6"/>
      <c r="J322" s="5">
        <v>40346</v>
      </c>
      <c r="K322" s="25">
        <v>11.34</v>
      </c>
      <c r="L322" s="2" t="s">
        <v>41</v>
      </c>
      <c r="M322" s="14">
        <f>+VLOOKUP(L322,Customers!$C$3:$D$797,2,FALSE)</f>
        <v>2</v>
      </c>
      <c r="N322" s="14">
        <f>+INDEX(Customers!$B$2:$D$797,MATCH(TF_Database!L322,Customers!$C$2:$C$797,0),1)</f>
        <v>13365</v>
      </c>
      <c r="O322" s="29">
        <f t="shared" si="26"/>
        <v>5</v>
      </c>
      <c r="P322" s="29">
        <f t="shared" si="27"/>
        <v>13</v>
      </c>
      <c r="Q322" s="14" t="str">
        <f t="shared" si="28"/>
        <v xml:space="preserve">Doug </v>
      </c>
      <c r="R322" s="14" t="str">
        <f t="shared" si="29"/>
        <v>Bickford</v>
      </c>
    </row>
    <row r="323" spans="2:18" x14ac:dyDescent="0.45">
      <c r="B323" s="14" t="str">
        <f t="shared" si="24"/>
        <v>40343540344</v>
      </c>
      <c r="C323" s="5">
        <v>40343</v>
      </c>
      <c r="D323" s="2" t="s">
        <v>811</v>
      </c>
      <c r="E323" s="14">
        <f t="shared" si="25"/>
        <v>0</v>
      </c>
      <c r="F323" s="2">
        <v>5</v>
      </c>
      <c r="G323" s="19">
        <v>42.89</v>
      </c>
      <c r="H323" s="20">
        <v>0.02</v>
      </c>
      <c r="I323" s="6"/>
      <c r="J323" s="5">
        <v>40344</v>
      </c>
      <c r="K323" s="25">
        <v>-32.479999999999997</v>
      </c>
      <c r="L323" s="2" t="s">
        <v>41</v>
      </c>
      <c r="M323" s="14">
        <f>+VLOOKUP(L323,Customers!$C$3:$D$797,2,FALSE)</f>
        <v>2</v>
      </c>
      <c r="N323" s="14">
        <f>+INDEX(Customers!$B$2:$D$797,MATCH(TF_Database!L323,Customers!$C$2:$C$797,0),1)</f>
        <v>13365</v>
      </c>
      <c r="O323" s="29">
        <f t="shared" si="26"/>
        <v>5</v>
      </c>
      <c r="P323" s="29">
        <f t="shared" si="27"/>
        <v>13</v>
      </c>
      <c r="Q323" s="14" t="str">
        <f t="shared" si="28"/>
        <v xml:space="preserve">Doug </v>
      </c>
      <c r="R323" s="14" t="str">
        <f t="shared" si="29"/>
        <v>Bickford</v>
      </c>
    </row>
    <row r="324" spans="2:18" x14ac:dyDescent="0.45">
      <c r="B324" s="14" t="str">
        <f t="shared" si="24"/>
        <v>403434840345</v>
      </c>
      <c r="C324" s="5">
        <v>40343</v>
      </c>
      <c r="D324" s="2" t="s">
        <v>811</v>
      </c>
      <c r="E324" s="14">
        <f t="shared" si="25"/>
        <v>0</v>
      </c>
      <c r="F324" s="2">
        <v>48</v>
      </c>
      <c r="G324" s="19">
        <v>226.5</v>
      </c>
      <c r="H324" s="20">
        <v>0.09</v>
      </c>
      <c r="I324" s="6"/>
      <c r="J324" s="5">
        <v>40345</v>
      </c>
      <c r="K324" s="25">
        <v>-173.15</v>
      </c>
      <c r="L324" s="2" t="s">
        <v>41</v>
      </c>
      <c r="M324" s="14">
        <f>+VLOOKUP(L324,Customers!$C$3:$D$797,2,FALSE)</f>
        <v>2</v>
      </c>
      <c r="N324" s="14">
        <f>+INDEX(Customers!$B$2:$D$797,MATCH(TF_Database!L324,Customers!$C$2:$C$797,0),1)</f>
        <v>13365</v>
      </c>
      <c r="O324" s="29">
        <f t="shared" si="26"/>
        <v>5</v>
      </c>
      <c r="P324" s="29">
        <f t="shared" si="27"/>
        <v>13</v>
      </c>
      <c r="Q324" s="14" t="str">
        <f t="shared" si="28"/>
        <v xml:space="preserve">Doug </v>
      </c>
      <c r="R324" s="14" t="str">
        <f t="shared" si="29"/>
        <v>Bickford</v>
      </c>
    </row>
    <row r="325" spans="2:18" x14ac:dyDescent="0.45">
      <c r="B325" s="14" t="str">
        <f t="shared" si="24"/>
        <v>403431340345</v>
      </c>
      <c r="C325" s="5">
        <v>40343</v>
      </c>
      <c r="D325" s="2" t="s">
        <v>811</v>
      </c>
      <c r="E325" s="14">
        <f t="shared" si="25"/>
        <v>0</v>
      </c>
      <c r="F325" s="2">
        <v>13</v>
      </c>
      <c r="G325" s="19">
        <v>438.93</v>
      </c>
      <c r="H325" s="20">
        <v>0.04</v>
      </c>
      <c r="I325" s="6"/>
      <c r="J325" s="5">
        <v>40345</v>
      </c>
      <c r="K325" s="25">
        <v>-119.02</v>
      </c>
      <c r="L325" s="2" t="s">
        <v>41</v>
      </c>
      <c r="M325" s="14">
        <f>+VLOOKUP(L325,Customers!$C$3:$D$797,2,FALSE)</f>
        <v>2</v>
      </c>
      <c r="N325" s="14">
        <f>+INDEX(Customers!$B$2:$D$797,MATCH(TF_Database!L325,Customers!$C$2:$C$797,0),1)</f>
        <v>13365</v>
      </c>
      <c r="O325" s="29">
        <f t="shared" si="26"/>
        <v>5</v>
      </c>
      <c r="P325" s="29">
        <f t="shared" si="27"/>
        <v>13</v>
      </c>
      <c r="Q325" s="14" t="str">
        <f t="shared" si="28"/>
        <v xml:space="preserve">Doug </v>
      </c>
      <c r="R325" s="14" t="str">
        <f t="shared" si="29"/>
        <v>Bickford</v>
      </c>
    </row>
    <row r="326" spans="2:18" x14ac:dyDescent="0.45">
      <c r="B326" s="14" t="str">
        <f t="shared" si="24"/>
        <v>402363140236</v>
      </c>
      <c r="C326" s="5">
        <v>40236</v>
      </c>
      <c r="D326" s="2" t="s">
        <v>808</v>
      </c>
      <c r="E326" s="14">
        <f t="shared" si="25"/>
        <v>0</v>
      </c>
      <c r="F326" s="2">
        <v>31</v>
      </c>
      <c r="G326" s="19">
        <v>15251.5</v>
      </c>
      <c r="H326" s="20">
        <v>0.06</v>
      </c>
      <c r="I326" s="6"/>
      <c r="J326" s="5">
        <v>40236</v>
      </c>
      <c r="K326" s="25">
        <v>5353.19</v>
      </c>
      <c r="L326" s="2" t="s">
        <v>9</v>
      </c>
      <c r="M326" s="14">
        <f>+VLOOKUP(L326,Customers!$C$3:$D$797,2,FALSE)</f>
        <v>2</v>
      </c>
      <c r="N326" s="14">
        <f>+INDEX(Customers!$B$2:$D$797,MATCH(TF_Database!L326,Customers!$C$2:$C$797,0),1)</f>
        <v>19534</v>
      </c>
      <c r="O326" s="29">
        <f t="shared" si="26"/>
        <v>7</v>
      </c>
      <c r="P326" s="29">
        <f t="shared" si="27"/>
        <v>11</v>
      </c>
      <c r="Q326" s="14" t="str">
        <f t="shared" si="28"/>
        <v xml:space="preserve">Carlos </v>
      </c>
      <c r="R326" s="14" t="str">
        <f t="shared" si="29"/>
        <v>Daly</v>
      </c>
    </row>
    <row r="327" spans="2:18" x14ac:dyDescent="0.45">
      <c r="B327" s="14" t="str">
        <f t="shared" ref="B327:B390" si="30">+CONCATENATE(C327,F327,J327)</f>
        <v>400401340043</v>
      </c>
      <c r="C327" s="5">
        <v>40040</v>
      </c>
      <c r="D327" s="2" t="s">
        <v>806</v>
      </c>
      <c r="E327" s="14">
        <f t="shared" ref="E327:E390" si="31">+IF(D327="High",1,0)</f>
        <v>1</v>
      </c>
      <c r="F327" s="2">
        <v>13</v>
      </c>
      <c r="G327" s="19">
        <v>34.42</v>
      </c>
      <c r="H327" s="20">
        <v>0.02</v>
      </c>
      <c r="I327" s="6"/>
      <c r="J327" s="5">
        <v>40043</v>
      </c>
      <c r="K327" s="25">
        <v>9.4700000000000006</v>
      </c>
      <c r="L327" s="2" t="s">
        <v>63</v>
      </c>
      <c r="M327" s="14">
        <f>+VLOOKUP(L327,Customers!$C$3:$D$797,2,FALSE)</f>
        <v>1</v>
      </c>
      <c r="N327" s="14">
        <f>+INDEX(Customers!$B$2:$D$797,MATCH(TF_Database!L327,Customers!$C$2:$C$797,0),1)</f>
        <v>2076</v>
      </c>
      <c r="O327" s="29">
        <f t="shared" ref="O327:O390" si="32">+SEARCH(" ",L327)</f>
        <v>5</v>
      </c>
      <c r="P327" s="29">
        <f t="shared" ref="P327:P390" si="33">+LEN(L327)</f>
        <v>15</v>
      </c>
      <c r="Q327" s="14" t="str">
        <f t="shared" ref="Q327:Q390" si="34">+LEFT(L327,O327)</f>
        <v xml:space="preserve">Toby </v>
      </c>
      <c r="R327" s="14" t="str">
        <f t="shared" ref="R327:R390" si="35">+RIGHT(L327,P327-O327)</f>
        <v>Braunhardt</v>
      </c>
    </row>
    <row r="328" spans="2:18" x14ac:dyDescent="0.45">
      <c r="B328" s="14" t="str">
        <f t="shared" si="30"/>
        <v>400402640041</v>
      </c>
      <c r="C328" s="5">
        <v>40040</v>
      </c>
      <c r="D328" s="2" t="s">
        <v>806</v>
      </c>
      <c r="E328" s="14">
        <f t="shared" si="31"/>
        <v>1</v>
      </c>
      <c r="F328" s="2">
        <v>26</v>
      </c>
      <c r="G328" s="19">
        <v>172.76</v>
      </c>
      <c r="H328" s="20">
        <v>0.1</v>
      </c>
      <c r="I328" s="6"/>
      <c r="J328" s="5">
        <v>40041</v>
      </c>
      <c r="K328" s="25">
        <v>73.180000000000007</v>
      </c>
      <c r="L328" s="2" t="s">
        <v>63</v>
      </c>
      <c r="M328" s="14">
        <f>+VLOOKUP(L328,Customers!$C$3:$D$797,2,FALSE)</f>
        <v>1</v>
      </c>
      <c r="N328" s="14">
        <f>+INDEX(Customers!$B$2:$D$797,MATCH(TF_Database!L328,Customers!$C$2:$C$797,0),1)</f>
        <v>2076</v>
      </c>
      <c r="O328" s="29">
        <f t="shared" si="32"/>
        <v>5</v>
      </c>
      <c r="P328" s="29">
        <f t="shared" si="33"/>
        <v>15</v>
      </c>
      <c r="Q328" s="14" t="str">
        <f t="shared" si="34"/>
        <v xml:space="preserve">Toby </v>
      </c>
      <c r="R328" s="14" t="str">
        <f t="shared" si="35"/>
        <v>Braunhardt</v>
      </c>
    </row>
    <row r="329" spans="2:18" x14ac:dyDescent="0.45">
      <c r="B329" s="14" t="str">
        <f t="shared" si="30"/>
        <v>400405040041</v>
      </c>
      <c r="C329" s="5">
        <v>40040</v>
      </c>
      <c r="D329" s="2" t="s">
        <v>806</v>
      </c>
      <c r="E329" s="14">
        <f t="shared" si="31"/>
        <v>1</v>
      </c>
      <c r="F329" s="2">
        <v>50</v>
      </c>
      <c r="G329" s="19">
        <v>853.16200000000003</v>
      </c>
      <c r="H329" s="20">
        <v>0.1</v>
      </c>
      <c r="I329" s="6"/>
      <c r="J329" s="5">
        <v>40041</v>
      </c>
      <c r="K329" s="25">
        <v>-83.951999999999998</v>
      </c>
      <c r="L329" s="2" t="s">
        <v>63</v>
      </c>
      <c r="M329" s="14">
        <f>+VLOOKUP(L329,Customers!$C$3:$D$797,2,FALSE)</f>
        <v>1</v>
      </c>
      <c r="N329" s="14">
        <f>+INDEX(Customers!$B$2:$D$797,MATCH(TF_Database!L329,Customers!$C$2:$C$797,0),1)</f>
        <v>2076</v>
      </c>
      <c r="O329" s="29">
        <f t="shared" si="32"/>
        <v>5</v>
      </c>
      <c r="P329" s="29">
        <f t="shared" si="33"/>
        <v>15</v>
      </c>
      <c r="Q329" s="14" t="str">
        <f t="shared" si="34"/>
        <v xml:space="preserve">Toby </v>
      </c>
      <c r="R329" s="14" t="str">
        <f t="shared" si="35"/>
        <v>Braunhardt</v>
      </c>
    </row>
    <row r="330" spans="2:18" x14ac:dyDescent="0.45">
      <c r="B330" s="14" t="str">
        <f t="shared" si="30"/>
        <v>40677640678</v>
      </c>
      <c r="C330" s="5">
        <v>40677</v>
      </c>
      <c r="D330" s="2" t="s">
        <v>806</v>
      </c>
      <c r="E330" s="14">
        <f t="shared" si="31"/>
        <v>1</v>
      </c>
      <c r="F330" s="2">
        <v>6</v>
      </c>
      <c r="G330" s="19">
        <v>35.65</v>
      </c>
      <c r="H330" s="20">
        <v>0.02</v>
      </c>
      <c r="I330" s="6"/>
      <c r="J330" s="5">
        <v>40678</v>
      </c>
      <c r="K330" s="25">
        <v>-5.9225000000000003</v>
      </c>
      <c r="L330" s="2" t="s">
        <v>48</v>
      </c>
      <c r="M330" s="14">
        <f>+VLOOKUP(L330,Customers!$C$3:$D$797,2,FALSE)</f>
        <v>2</v>
      </c>
      <c r="N330" s="14">
        <f>+INDEX(Customers!$B$2:$D$797,MATCH(TF_Database!L330,Customers!$C$2:$C$797,0),1)</f>
        <v>25133</v>
      </c>
      <c r="O330" s="29">
        <f t="shared" si="32"/>
        <v>5</v>
      </c>
      <c r="P330" s="29">
        <f t="shared" si="33"/>
        <v>15</v>
      </c>
      <c r="Q330" s="14" t="str">
        <f t="shared" si="34"/>
        <v xml:space="preserve">Cari </v>
      </c>
      <c r="R330" s="14" t="str">
        <f t="shared" si="35"/>
        <v>Schnelling</v>
      </c>
    </row>
    <row r="331" spans="2:18" x14ac:dyDescent="0.45">
      <c r="B331" s="14" t="str">
        <f t="shared" si="30"/>
        <v>404584940459</v>
      </c>
      <c r="C331" s="5">
        <v>40458</v>
      </c>
      <c r="D331" s="2" t="s">
        <v>811</v>
      </c>
      <c r="E331" s="14">
        <f t="shared" si="31"/>
        <v>0</v>
      </c>
      <c r="F331" s="2">
        <v>49</v>
      </c>
      <c r="G331" s="19">
        <v>199.86</v>
      </c>
      <c r="H331" s="20">
        <v>0.03</v>
      </c>
      <c r="I331" s="6"/>
      <c r="J331" s="5">
        <v>40459</v>
      </c>
      <c r="K331" s="25">
        <v>-257.11</v>
      </c>
      <c r="L331" s="2" t="s">
        <v>46</v>
      </c>
      <c r="M331" s="14">
        <f>+VLOOKUP(L331,Customers!$C$3:$D$797,2,FALSE)</f>
        <v>1</v>
      </c>
      <c r="N331" s="14">
        <f>+INDEX(Customers!$B$2:$D$797,MATCH(TF_Database!L331,Customers!$C$2:$C$797,0),1)</f>
        <v>9989</v>
      </c>
      <c r="O331" s="29">
        <f t="shared" si="32"/>
        <v>7</v>
      </c>
      <c r="P331" s="29">
        <f t="shared" si="33"/>
        <v>11</v>
      </c>
      <c r="Q331" s="14" t="str">
        <f t="shared" si="34"/>
        <v xml:space="preserve">Thomas </v>
      </c>
      <c r="R331" s="14" t="str">
        <f t="shared" si="35"/>
        <v>Seio</v>
      </c>
    </row>
    <row r="332" spans="2:18" x14ac:dyDescent="0.45">
      <c r="B332" s="14" t="str">
        <f t="shared" si="30"/>
        <v>404581840459</v>
      </c>
      <c r="C332" s="5">
        <v>40458</v>
      </c>
      <c r="D332" s="2" t="s">
        <v>811</v>
      </c>
      <c r="E332" s="14">
        <f t="shared" si="31"/>
        <v>0</v>
      </c>
      <c r="F332" s="2">
        <v>18</v>
      </c>
      <c r="G332" s="19">
        <v>1888.02</v>
      </c>
      <c r="H332" s="20">
        <v>0.03</v>
      </c>
      <c r="I332" s="6"/>
      <c r="J332" s="5">
        <v>40459</v>
      </c>
      <c r="K332" s="25">
        <v>192.33</v>
      </c>
      <c r="L332" s="2" t="s">
        <v>46</v>
      </c>
      <c r="M332" s="14">
        <f>+VLOOKUP(L332,Customers!$C$3:$D$797,2,FALSE)</f>
        <v>1</v>
      </c>
      <c r="N332" s="14">
        <f>+INDEX(Customers!$B$2:$D$797,MATCH(TF_Database!L332,Customers!$C$2:$C$797,0),1)</f>
        <v>9989</v>
      </c>
      <c r="O332" s="29">
        <f t="shared" si="32"/>
        <v>7</v>
      </c>
      <c r="P332" s="29">
        <f t="shared" si="33"/>
        <v>11</v>
      </c>
      <c r="Q332" s="14" t="str">
        <f t="shared" si="34"/>
        <v xml:space="preserve">Thomas </v>
      </c>
      <c r="R332" s="14" t="str">
        <f t="shared" si="35"/>
        <v>Seio</v>
      </c>
    </row>
    <row r="333" spans="2:18" x14ac:dyDescent="0.45">
      <c r="B333" s="14" t="str">
        <f t="shared" si="30"/>
        <v>404582740460</v>
      </c>
      <c r="C333" s="5">
        <v>40458</v>
      </c>
      <c r="D333" s="2" t="s">
        <v>811</v>
      </c>
      <c r="E333" s="14">
        <f t="shared" si="31"/>
        <v>0</v>
      </c>
      <c r="F333" s="2">
        <v>27</v>
      </c>
      <c r="G333" s="19">
        <v>322.69</v>
      </c>
      <c r="H333" s="20">
        <v>0.01</v>
      </c>
      <c r="I333" s="6"/>
      <c r="J333" s="5">
        <v>40460</v>
      </c>
      <c r="K333" s="25">
        <v>1.91</v>
      </c>
      <c r="L333" s="2" t="s">
        <v>46</v>
      </c>
      <c r="M333" s="14">
        <f>+VLOOKUP(L333,Customers!$C$3:$D$797,2,FALSE)</f>
        <v>1</v>
      </c>
      <c r="N333" s="14">
        <f>+INDEX(Customers!$B$2:$D$797,MATCH(TF_Database!L333,Customers!$C$2:$C$797,0),1)</f>
        <v>9989</v>
      </c>
      <c r="O333" s="29">
        <f t="shared" si="32"/>
        <v>7</v>
      </c>
      <c r="P333" s="29">
        <f t="shared" si="33"/>
        <v>11</v>
      </c>
      <c r="Q333" s="14" t="str">
        <f t="shared" si="34"/>
        <v xml:space="preserve">Thomas </v>
      </c>
      <c r="R333" s="14" t="str">
        <f t="shared" si="35"/>
        <v>Seio</v>
      </c>
    </row>
    <row r="334" spans="2:18" x14ac:dyDescent="0.45">
      <c r="B334" s="14" t="str">
        <f t="shared" si="30"/>
        <v>40109540110</v>
      </c>
      <c r="C334" s="5">
        <v>40109</v>
      </c>
      <c r="D334" s="2" t="s">
        <v>808</v>
      </c>
      <c r="E334" s="14">
        <f t="shared" si="31"/>
        <v>0</v>
      </c>
      <c r="F334" s="2">
        <v>5</v>
      </c>
      <c r="G334" s="19">
        <v>22.06</v>
      </c>
      <c r="H334" s="20">
        <v>0.06</v>
      </c>
      <c r="I334" s="6"/>
      <c r="J334" s="5">
        <v>40110</v>
      </c>
      <c r="K334" s="25">
        <v>-22.275500000000001</v>
      </c>
      <c r="L334" s="2" t="s">
        <v>44</v>
      </c>
      <c r="M334" s="14">
        <f>+VLOOKUP(L334,Customers!$C$3:$D$797,2,FALSE)</f>
        <v>4</v>
      </c>
      <c r="N334" s="14">
        <f>+INDEX(Customers!$B$2:$D$797,MATCH(TF_Database!L334,Customers!$C$2:$C$797,0),1)</f>
        <v>20687</v>
      </c>
      <c r="O334" s="29">
        <f t="shared" si="32"/>
        <v>8</v>
      </c>
      <c r="P334" s="29">
        <f t="shared" si="33"/>
        <v>14</v>
      </c>
      <c r="Q334" s="14" t="str">
        <f t="shared" si="34"/>
        <v xml:space="preserve">Brendan </v>
      </c>
      <c r="R334" s="14" t="str">
        <f t="shared" si="35"/>
        <v>Dodson</v>
      </c>
    </row>
    <row r="335" spans="2:18" x14ac:dyDescent="0.45">
      <c r="B335" s="14" t="str">
        <f t="shared" si="30"/>
        <v>401091940111</v>
      </c>
      <c r="C335" s="5">
        <v>40109</v>
      </c>
      <c r="D335" s="2" t="s">
        <v>808</v>
      </c>
      <c r="E335" s="14">
        <f t="shared" si="31"/>
        <v>0</v>
      </c>
      <c r="F335" s="2">
        <v>19</v>
      </c>
      <c r="G335" s="19">
        <v>12616.2</v>
      </c>
      <c r="H335" s="20">
        <v>7.0000000000000007E-2</v>
      </c>
      <c r="I335" s="6"/>
      <c r="J335" s="5">
        <v>40111</v>
      </c>
      <c r="K335" s="25">
        <v>2808.2190000000001</v>
      </c>
      <c r="L335" s="2" t="s">
        <v>44</v>
      </c>
      <c r="M335" s="14">
        <f>+VLOOKUP(L335,Customers!$C$3:$D$797,2,FALSE)</f>
        <v>4</v>
      </c>
      <c r="N335" s="14">
        <f>+INDEX(Customers!$B$2:$D$797,MATCH(TF_Database!L335,Customers!$C$2:$C$797,0),1)</f>
        <v>20687</v>
      </c>
      <c r="O335" s="29">
        <f t="shared" si="32"/>
        <v>8</v>
      </c>
      <c r="P335" s="29">
        <f t="shared" si="33"/>
        <v>14</v>
      </c>
      <c r="Q335" s="14" t="str">
        <f t="shared" si="34"/>
        <v xml:space="preserve">Brendan </v>
      </c>
      <c r="R335" s="14" t="str">
        <f t="shared" si="35"/>
        <v>Dodson</v>
      </c>
    </row>
    <row r="336" spans="2:18" x14ac:dyDescent="0.45">
      <c r="B336" s="14" t="str">
        <f t="shared" si="30"/>
        <v>403383140340</v>
      </c>
      <c r="C336" s="5">
        <v>40338</v>
      </c>
      <c r="D336" s="2" t="s">
        <v>810</v>
      </c>
      <c r="E336" s="14">
        <f t="shared" si="31"/>
        <v>0</v>
      </c>
      <c r="F336" s="2">
        <v>31</v>
      </c>
      <c r="G336" s="19">
        <v>148.16999999999999</v>
      </c>
      <c r="H336" s="20">
        <v>0</v>
      </c>
      <c r="I336" s="6"/>
      <c r="J336" s="5">
        <v>40340</v>
      </c>
      <c r="K336" s="25">
        <v>-7.06</v>
      </c>
      <c r="L336" s="2" t="s">
        <v>57</v>
      </c>
      <c r="M336" s="14">
        <f>+VLOOKUP(L336,Customers!$C$3:$D$797,2,FALSE)</f>
        <v>2</v>
      </c>
      <c r="N336" s="14">
        <f>+INDEX(Customers!$B$2:$D$797,MATCH(TF_Database!L336,Customers!$C$2:$C$797,0),1)</f>
        <v>9944</v>
      </c>
      <c r="O336" s="29">
        <f t="shared" si="32"/>
        <v>10</v>
      </c>
      <c r="P336" s="29">
        <f t="shared" si="33"/>
        <v>16</v>
      </c>
      <c r="Q336" s="14" t="str">
        <f t="shared" si="34"/>
        <v xml:space="preserve">Charlotte </v>
      </c>
      <c r="R336" s="14" t="str">
        <f t="shared" si="35"/>
        <v>Melton</v>
      </c>
    </row>
    <row r="337" spans="2:18" x14ac:dyDescent="0.45">
      <c r="B337" s="14" t="str">
        <f t="shared" si="30"/>
        <v>405533940553</v>
      </c>
      <c r="C337" s="5">
        <v>40553</v>
      </c>
      <c r="D337" s="2" t="s">
        <v>808</v>
      </c>
      <c r="E337" s="14">
        <f t="shared" si="31"/>
        <v>0</v>
      </c>
      <c r="F337" s="2">
        <v>39</v>
      </c>
      <c r="G337" s="19">
        <v>217.25</v>
      </c>
      <c r="H337" s="20">
        <v>7.0000000000000007E-2</v>
      </c>
      <c r="I337" s="6"/>
      <c r="J337" s="5">
        <v>40553</v>
      </c>
      <c r="K337" s="25">
        <v>33.5</v>
      </c>
      <c r="L337" s="2" t="s">
        <v>28</v>
      </c>
      <c r="M337" s="14">
        <f>+VLOOKUP(L337,Customers!$C$3:$D$797,2,FALSE)</f>
        <v>2</v>
      </c>
      <c r="N337" s="14">
        <f>+INDEX(Customers!$B$2:$D$797,MATCH(TF_Database!L337,Customers!$C$2:$C$797,0),1)</f>
        <v>15300</v>
      </c>
      <c r="O337" s="29">
        <f t="shared" si="32"/>
        <v>5</v>
      </c>
      <c r="P337" s="29">
        <f t="shared" si="33"/>
        <v>13</v>
      </c>
      <c r="Q337" s="14" t="str">
        <f t="shared" si="34"/>
        <v xml:space="preserve">Beth </v>
      </c>
      <c r="R337" s="14" t="str">
        <f t="shared" si="35"/>
        <v>Thompson</v>
      </c>
    </row>
    <row r="338" spans="2:18" x14ac:dyDescent="0.45">
      <c r="B338" s="14" t="str">
        <f t="shared" si="30"/>
        <v>405532840555</v>
      </c>
      <c r="C338" s="5">
        <v>40553</v>
      </c>
      <c r="D338" s="2" t="s">
        <v>808</v>
      </c>
      <c r="E338" s="14">
        <f t="shared" si="31"/>
        <v>0</v>
      </c>
      <c r="F338" s="2">
        <v>28</v>
      </c>
      <c r="G338" s="19">
        <v>5993.74</v>
      </c>
      <c r="H338" s="20">
        <v>7.0000000000000007E-2</v>
      </c>
      <c r="I338" s="6"/>
      <c r="J338" s="5">
        <v>40555</v>
      </c>
      <c r="K338" s="25">
        <v>-998.93700000000013</v>
      </c>
      <c r="L338" s="2" t="s">
        <v>28</v>
      </c>
      <c r="M338" s="14">
        <f>+VLOOKUP(L338,Customers!$C$3:$D$797,2,FALSE)</f>
        <v>2</v>
      </c>
      <c r="N338" s="14">
        <f>+INDEX(Customers!$B$2:$D$797,MATCH(TF_Database!L338,Customers!$C$2:$C$797,0),1)</f>
        <v>15300</v>
      </c>
      <c r="O338" s="29">
        <f t="shared" si="32"/>
        <v>5</v>
      </c>
      <c r="P338" s="29">
        <f t="shared" si="33"/>
        <v>13</v>
      </c>
      <c r="Q338" s="14" t="str">
        <f t="shared" si="34"/>
        <v xml:space="preserve">Beth </v>
      </c>
      <c r="R338" s="14" t="str">
        <f t="shared" si="35"/>
        <v>Thompson</v>
      </c>
    </row>
    <row r="339" spans="2:18" x14ac:dyDescent="0.45">
      <c r="B339" s="14" t="str">
        <f t="shared" si="30"/>
        <v>398432339843</v>
      </c>
      <c r="C339" s="5">
        <v>39843</v>
      </c>
      <c r="D339" s="2" t="s">
        <v>811</v>
      </c>
      <c r="E339" s="14">
        <f t="shared" si="31"/>
        <v>0</v>
      </c>
      <c r="F339" s="2">
        <v>23</v>
      </c>
      <c r="G339" s="19">
        <v>361.65</v>
      </c>
      <c r="H339" s="20">
        <v>0.08</v>
      </c>
      <c r="I339" s="6"/>
      <c r="J339" s="5">
        <v>39843</v>
      </c>
      <c r="K339" s="25">
        <v>-144.27000000000001</v>
      </c>
      <c r="L339" s="2" t="s">
        <v>21</v>
      </c>
      <c r="M339" s="14">
        <f>+VLOOKUP(L339,Customers!$C$3:$D$797,2,FALSE)</f>
        <v>3</v>
      </c>
      <c r="N339" s="14">
        <f>+INDEX(Customers!$B$2:$D$797,MATCH(TF_Database!L339,Customers!$C$2:$C$797,0),1)</f>
        <v>29892</v>
      </c>
      <c r="O339" s="29">
        <f t="shared" si="32"/>
        <v>7</v>
      </c>
      <c r="P339" s="29">
        <f t="shared" si="33"/>
        <v>14</v>
      </c>
      <c r="Q339" s="14" t="str">
        <f t="shared" si="34"/>
        <v xml:space="preserve">Eugene </v>
      </c>
      <c r="R339" s="14" t="str">
        <f t="shared" si="35"/>
        <v>Barchas</v>
      </c>
    </row>
    <row r="340" spans="2:18" x14ac:dyDescent="0.45">
      <c r="B340" s="14" t="str">
        <f t="shared" si="30"/>
        <v>406304540632</v>
      </c>
      <c r="C340" s="5">
        <v>40630</v>
      </c>
      <c r="D340" s="2" t="s">
        <v>804</v>
      </c>
      <c r="E340" s="14">
        <f t="shared" si="31"/>
        <v>0</v>
      </c>
      <c r="F340" s="2">
        <v>45</v>
      </c>
      <c r="G340" s="19">
        <v>1038.82</v>
      </c>
      <c r="H340" s="20">
        <v>0.05</v>
      </c>
      <c r="I340" s="6"/>
      <c r="J340" s="5">
        <v>40632</v>
      </c>
      <c r="K340" s="25">
        <v>-78.361000000000004</v>
      </c>
      <c r="L340" s="2" t="s">
        <v>30</v>
      </c>
      <c r="M340" s="14">
        <f>+VLOOKUP(L340,Customers!$C$3:$D$797,2,FALSE)</f>
        <v>1</v>
      </c>
      <c r="N340" s="14">
        <f>+INDEX(Customers!$B$2:$D$797,MATCH(TF_Database!L340,Customers!$C$2:$C$797,0),1)</f>
        <v>23763</v>
      </c>
      <c r="O340" s="29">
        <f t="shared" si="32"/>
        <v>9</v>
      </c>
      <c r="P340" s="29">
        <f t="shared" si="33"/>
        <v>17</v>
      </c>
      <c r="Q340" s="14" t="str">
        <f t="shared" si="34"/>
        <v xml:space="preserve">Michelle </v>
      </c>
      <c r="R340" s="14" t="str">
        <f t="shared" si="35"/>
        <v>Lonsdale</v>
      </c>
    </row>
    <row r="341" spans="2:18" x14ac:dyDescent="0.45">
      <c r="B341" s="14" t="str">
        <f t="shared" si="30"/>
        <v>406304740634</v>
      </c>
      <c r="C341" s="5">
        <v>40630</v>
      </c>
      <c r="D341" s="2" t="s">
        <v>804</v>
      </c>
      <c r="E341" s="14">
        <f t="shared" si="31"/>
        <v>0</v>
      </c>
      <c r="F341" s="2">
        <v>47</v>
      </c>
      <c r="G341" s="19">
        <v>564.39</v>
      </c>
      <c r="H341" s="20">
        <v>0.09</v>
      </c>
      <c r="I341" s="6"/>
      <c r="J341" s="5">
        <v>40634</v>
      </c>
      <c r="K341" s="25">
        <v>51.8245</v>
      </c>
      <c r="L341" s="2" t="s">
        <v>30</v>
      </c>
      <c r="M341" s="14">
        <f>+VLOOKUP(L341,Customers!$C$3:$D$797,2,FALSE)</f>
        <v>1</v>
      </c>
      <c r="N341" s="14">
        <f>+INDEX(Customers!$B$2:$D$797,MATCH(TF_Database!L341,Customers!$C$2:$C$797,0),1)</f>
        <v>23763</v>
      </c>
      <c r="O341" s="29">
        <f t="shared" si="32"/>
        <v>9</v>
      </c>
      <c r="P341" s="29">
        <f t="shared" si="33"/>
        <v>17</v>
      </c>
      <c r="Q341" s="14" t="str">
        <f t="shared" si="34"/>
        <v xml:space="preserve">Michelle </v>
      </c>
      <c r="R341" s="14" t="str">
        <f t="shared" si="35"/>
        <v>Lonsdale</v>
      </c>
    </row>
    <row r="342" spans="2:18" x14ac:dyDescent="0.45">
      <c r="B342" s="14" t="str">
        <f t="shared" si="30"/>
        <v>40504640504</v>
      </c>
      <c r="C342" s="5">
        <v>40504</v>
      </c>
      <c r="D342" s="2" t="s">
        <v>804</v>
      </c>
      <c r="E342" s="14">
        <f t="shared" si="31"/>
        <v>0</v>
      </c>
      <c r="F342" s="2">
        <v>6</v>
      </c>
      <c r="G342" s="19">
        <v>826.97349999999994</v>
      </c>
      <c r="H342" s="20">
        <v>0.01</v>
      </c>
      <c r="I342" s="6"/>
      <c r="J342" s="5">
        <v>40504</v>
      </c>
      <c r="K342" s="25">
        <v>-413.32499999999999</v>
      </c>
      <c r="L342" s="2" t="s">
        <v>17</v>
      </c>
      <c r="M342" s="14">
        <f>+VLOOKUP(L342,Customers!$C$3:$D$797,2,FALSE)</f>
        <v>3</v>
      </c>
      <c r="N342" s="14">
        <f>+INDEX(Customers!$B$2:$D$797,MATCH(TF_Database!L342,Customers!$C$2:$C$797,0),1)</f>
        <v>31287</v>
      </c>
      <c r="O342" s="29">
        <f t="shared" si="32"/>
        <v>6</v>
      </c>
      <c r="P342" s="29">
        <f t="shared" si="33"/>
        <v>13</v>
      </c>
      <c r="Q342" s="14" t="str">
        <f t="shared" si="34"/>
        <v xml:space="preserve">Grant </v>
      </c>
      <c r="R342" s="14" t="str">
        <f t="shared" si="35"/>
        <v>Carroll</v>
      </c>
    </row>
    <row r="343" spans="2:18" x14ac:dyDescent="0.45">
      <c r="B343" s="14" t="str">
        <f t="shared" si="30"/>
        <v>406933340694</v>
      </c>
      <c r="C343" s="5">
        <v>40693</v>
      </c>
      <c r="D343" s="2" t="s">
        <v>808</v>
      </c>
      <c r="E343" s="14">
        <f t="shared" si="31"/>
        <v>0</v>
      </c>
      <c r="F343" s="2">
        <v>33</v>
      </c>
      <c r="G343" s="19">
        <v>999.22599999999989</v>
      </c>
      <c r="H343" s="20">
        <v>0.02</v>
      </c>
      <c r="I343" s="6"/>
      <c r="J343" s="5">
        <v>40694</v>
      </c>
      <c r="K343" s="25">
        <v>381.16800000000001</v>
      </c>
      <c r="L343" s="2" t="s">
        <v>38</v>
      </c>
      <c r="M343" s="14">
        <f>+VLOOKUP(L343,Customers!$C$3:$D$797,2,FALSE)</f>
        <v>2</v>
      </c>
      <c r="N343" s="14">
        <f>+INDEX(Customers!$B$2:$D$797,MATCH(TF_Database!L343,Customers!$C$2:$C$797,0),1)</f>
        <v>23181</v>
      </c>
      <c r="O343" s="29">
        <f t="shared" si="32"/>
        <v>5</v>
      </c>
      <c r="P343" s="29">
        <f t="shared" si="33"/>
        <v>10</v>
      </c>
      <c r="Q343" s="14" t="str">
        <f t="shared" si="34"/>
        <v xml:space="preserve">Beth </v>
      </c>
      <c r="R343" s="14" t="str">
        <f t="shared" si="35"/>
        <v>Paige</v>
      </c>
    </row>
    <row r="344" spans="2:18" x14ac:dyDescent="0.45">
      <c r="B344" s="14" t="str">
        <f t="shared" si="30"/>
        <v>410422441043</v>
      </c>
      <c r="C344" s="5">
        <v>41042</v>
      </c>
      <c r="D344" s="2" t="s">
        <v>806</v>
      </c>
      <c r="E344" s="14">
        <f t="shared" si="31"/>
        <v>1</v>
      </c>
      <c r="F344" s="2">
        <v>24</v>
      </c>
      <c r="G344" s="19">
        <v>2298.3200000000002</v>
      </c>
      <c r="H344" s="20">
        <v>0.06</v>
      </c>
      <c r="I344" s="6"/>
      <c r="J344" s="5">
        <v>41043</v>
      </c>
      <c r="K344" s="25">
        <v>218.72</v>
      </c>
      <c r="L344" s="2" t="s">
        <v>25</v>
      </c>
      <c r="M344" s="14">
        <f>+VLOOKUP(L344,Customers!$C$3:$D$797,2,FALSE)</f>
        <v>2</v>
      </c>
      <c r="N344" s="14">
        <f>+INDEX(Customers!$B$2:$D$797,MATCH(TF_Database!L344,Customers!$C$2:$C$797,0),1)</f>
        <v>5289</v>
      </c>
      <c r="O344" s="29">
        <f t="shared" si="32"/>
        <v>8</v>
      </c>
      <c r="P344" s="29">
        <f t="shared" si="33"/>
        <v>14</v>
      </c>
      <c r="Q344" s="14" t="str">
        <f t="shared" si="34"/>
        <v xml:space="preserve">Dorothy </v>
      </c>
      <c r="R344" s="14" t="str">
        <f t="shared" si="35"/>
        <v>Wardle</v>
      </c>
    </row>
    <row r="345" spans="2:18" x14ac:dyDescent="0.45">
      <c r="B345" s="14" t="str">
        <f t="shared" si="30"/>
        <v>403372440338</v>
      </c>
      <c r="C345" s="5">
        <v>40337</v>
      </c>
      <c r="D345" s="2" t="s">
        <v>810</v>
      </c>
      <c r="E345" s="14">
        <f t="shared" si="31"/>
        <v>0</v>
      </c>
      <c r="F345" s="2">
        <v>24</v>
      </c>
      <c r="G345" s="19">
        <v>1168.1500000000001</v>
      </c>
      <c r="H345" s="20">
        <v>0.04</v>
      </c>
      <c r="I345" s="6"/>
      <c r="J345" s="5">
        <v>40338</v>
      </c>
      <c r="K345" s="25">
        <v>-743.96</v>
      </c>
      <c r="L345" s="2" t="s">
        <v>1</v>
      </c>
      <c r="M345" s="14">
        <f>+VLOOKUP(L345,Customers!$C$3:$D$797,2,FALSE)</f>
        <v>3</v>
      </c>
      <c r="N345" s="14">
        <f>+INDEX(Customers!$B$2:$D$797,MATCH(TF_Database!L345,Customers!$C$2:$C$797,0),1)</f>
        <v>17475</v>
      </c>
      <c r="O345" s="29">
        <f t="shared" si="32"/>
        <v>9</v>
      </c>
      <c r="P345" s="29">
        <f t="shared" si="33"/>
        <v>18</v>
      </c>
      <c r="Q345" s="14" t="str">
        <f t="shared" si="34"/>
        <v xml:space="preserve">Muhammed </v>
      </c>
      <c r="R345" s="14" t="str">
        <f t="shared" si="35"/>
        <v>MacIntyre</v>
      </c>
    </row>
    <row r="346" spans="2:18" x14ac:dyDescent="0.45">
      <c r="B346" s="14" t="str">
        <f t="shared" si="30"/>
        <v>401464740147</v>
      </c>
      <c r="C346" s="5">
        <v>40146</v>
      </c>
      <c r="D346" s="2" t="s">
        <v>810</v>
      </c>
      <c r="E346" s="14">
        <f t="shared" si="31"/>
        <v>0</v>
      </c>
      <c r="F346" s="2">
        <v>47</v>
      </c>
      <c r="G346" s="19">
        <v>181.78</v>
      </c>
      <c r="H346" s="20">
        <v>0.02</v>
      </c>
      <c r="I346" s="6"/>
      <c r="J346" s="5">
        <v>40147</v>
      </c>
      <c r="K346" s="25">
        <v>71.56</v>
      </c>
      <c r="L346" s="2" t="s">
        <v>57</v>
      </c>
      <c r="M346" s="14">
        <f>+VLOOKUP(L346,Customers!$C$3:$D$797,2,FALSE)</f>
        <v>2</v>
      </c>
      <c r="N346" s="14">
        <f>+INDEX(Customers!$B$2:$D$797,MATCH(TF_Database!L346,Customers!$C$2:$C$797,0),1)</f>
        <v>9944</v>
      </c>
      <c r="O346" s="29">
        <f t="shared" si="32"/>
        <v>10</v>
      </c>
      <c r="P346" s="29">
        <f t="shared" si="33"/>
        <v>16</v>
      </c>
      <c r="Q346" s="14" t="str">
        <f t="shared" si="34"/>
        <v xml:space="preserve">Charlotte </v>
      </c>
      <c r="R346" s="14" t="str">
        <f t="shared" si="35"/>
        <v>Melton</v>
      </c>
    </row>
    <row r="347" spans="2:18" x14ac:dyDescent="0.45">
      <c r="B347" s="14" t="str">
        <f t="shared" si="30"/>
        <v>411534641153</v>
      </c>
      <c r="C347" s="5">
        <v>41153</v>
      </c>
      <c r="D347" s="2" t="s">
        <v>806</v>
      </c>
      <c r="E347" s="14">
        <f t="shared" si="31"/>
        <v>1</v>
      </c>
      <c r="F347" s="2">
        <v>46</v>
      </c>
      <c r="G347" s="19">
        <v>1184.32</v>
      </c>
      <c r="H347" s="20">
        <v>0.09</v>
      </c>
      <c r="I347" s="6"/>
      <c r="J347" s="5">
        <v>41153</v>
      </c>
      <c r="K347" s="25">
        <v>-99.55</v>
      </c>
      <c r="L347" s="2" t="s">
        <v>1</v>
      </c>
      <c r="M347" s="14">
        <f>+VLOOKUP(L347,Customers!$C$3:$D$797,2,FALSE)</f>
        <v>3</v>
      </c>
      <c r="N347" s="14">
        <f>+INDEX(Customers!$B$2:$D$797,MATCH(TF_Database!L347,Customers!$C$2:$C$797,0),1)</f>
        <v>17475</v>
      </c>
      <c r="O347" s="29">
        <f t="shared" si="32"/>
        <v>9</v>
      </c>
      <c r="P347" s="29">
        <f t="shared" si="33"/>
        <v>18</v>
      </c>
      <c r="Q347" s="14" t="str">
        <f t="shared" si="34"/>
        <v xml:space="preserve">Muhammed </v>
      </c>
      <c r="R347" s="14" t="str">
        <f t="shared" si="35"/>
        <v>MacIntyre</v>
      </c>
    </row>
    <row r="348" spans="2:18" x14ac:dyDescent="0.45">
      <c r="B348" s="14" t="str">
        <f t="shared" si="30"/>
        <v>40235340237</v>
      </c>
      <c r="C348" s="5">
        <v>40235</v>
      </c>
      <c r="D348" s="2" t="s">
        <v>810</v>
      </c>
      <c r="E348" s="14">
        <f t="shared" si="31"/>
        <v>0</v>
      </c>
      <c r="F348" s="2">
        <v>3</v>
      </c>
      <c r="G348" s="19">
        <v>71.94</v>
      </c>
      <c r="H348" s="20">
        <v>0.01</v>
      </c>
      <c r="I348" s="6"/>
      <c r="J348" s="5">
        <v>40237</v>
      </c>
      <c r="K348" s="25">
        <v>-70.680000000000007</v>
      </c>
      <c r="L348" s="2" t="s">
        <v>10</v>
      </c>
      <c r="M348" s="14">
        <f>+VLOOKUP(L348,Customers!$C$3:$D$797,2,FALSE)</f>
        <v>5</v>
      </c>
      <c r="N348" s="14">
        <f>+INDEX(Customers!$B$2:$D$797,MATCH(TF_Database!L348,Customers!$C$2:$C$797,0),1)</f>
        <v>8816</v>
      </c>
      <c r="O348" s="29">
        <f t="shared" si="32"/>
        <v>8</v>
      </c>
      <c r="P348" s="29">
        <f t="shared" si="33"/>
        <v>13</v>
      </c>
      <c r="Q348" s="14" t="str">
        <f t="shared" si="34"/>
        <v xml:space="preserve">Claudia </v>
      </c>
      <c r="R348" s="14" t="str">
        <f t="shared" si="35"/>
        <v>Miner</v>
      </c>
    </row>
    <row r="349" spans="2:18" x14ac:dyDescent="0.45">
      <c r="B349" s="14" t="str">
        <f t="shared" si="30"/>
        <v>402351040236</v>
      </c>
      <c r="C349" s="5">
        <v>40235</v>
      </c>
      <c r="D349" s="2" t="s">
        <v>810</v>
      </c>
      <c r="E349" s="14">
        <f t="shared" si="31"/>
        <v>0</v>
      </c>
      <c r="F349" s="2">
        <v>10</v>
      </c>
      <c r="G349" s="19">
        <v>550.61</v>
      </c>
      <c r="H349" s="20">
        <v>0.08</v>
      </c>
      <c r="I349" s="6"/>
      <c r="J349" s="5">
        <v>40236</v>
      </c>
      <c r="K349" s="25">
        <v>98.32</v>
      </c>
      <c r="L349" s="2" t="s">
        <v>10</v>
      </c>
      <c r="M349" s="14">
        <f>+VLOOKUP(L349,Customers!$C$3:$D$797,2,FALSE)</f>
        <v>5</v>
      </c>
      <c r="N349" s="14">
        <f>+INDEX(Customers!$B$2:$D$797,MATCH(TF_Database!L349,Customers!$C$2:$C$797,0),1)</f>
        <v>8816</v>
      </c>
      <c r="O349" s="29">
        <f t="shared" si="32"/>
        <v>8</v>
      </c>
      <c r="P349" s="29">
        <f t="shared" si="33"/>
        <v>13</v>
      </c>
      <c r="Q349" s="14" t="str">
        <f t="shared" si="34"/>
        <v xml:space="preserve">Claudia </v>
      </c>
      <c r="R349" s="14" t="str">
        <f t="shared" si="35"/>
        <v>Miner</v>
      </c>
    </row>
    <row r="350" spans="2:18" x14ac:dyDescent="0.45">
      <c r="B350" s="14" t="str">
        <f t="shared" si="30"/>
        <v>402351840237</v>
      </c>
      <c r="C350" s="5">
        <v>40235</v>
      </c>
      <c r="D350" s="2" t="s">
        <v>810</v>
      </c>
      <c r="E350" s="14">
        <f t="shared" si="31"/>
        <v>0</v>
      </c>
      <c r="F350" s="2">
        <v>18</v>
      </c>
      <c r="G350" s="19">
        <v>1373.11</v>
      </c>
      <c r="H350" s="20">
        <v>0.1</v>
      </c>
      <c r="I350" s="6"/>
      <c r="J350" s="5">
        <v>40237</v>
      </c>
      <c r="K350" s="25">
        <v>-599.54</v>
      </c>
      <c r="L350" s="2" t="s">
        <v>10</v>
      </c>
      <c r="M350" s="14">
        <f>+VLOOKUP(L350,Customers!$C$3:$D$797,2,FALSE)</f>
        <v>5</v>
      </c>
      <c r="N350" s="14">
        <f>+INDEX(Customers!$B$2:$D$797,MATCH(TF_Database!L350,Customers!$C$2:$C$797,0),1)</f>
        <v>8816</v>
      </c>
      <c r="O350" s="29">
        <f t="shared" si="32"/>
        <v>8</v>
      </c>
      <c r="P350" s="29">
        <f t="shared" si="33"/>
        <v>13</v>
      </c>
      <c r="Q350" s="14" t="str">
        <f t="shared" si="34"/>
        <v xml:space="preserve">Claudia </v>
      </c>
      <c r="R350" s="14" t="str">
        <f t="shared" si="35"/>
        <v>Miner</v>
      </c>
    </row>
    <row r="351" spans="2:18" x14ac:dyDescent="0.45">
      <c r="B351" s="14" t="str">
        <f t="shared" si="30"/>
        <v>410503241051</v>
      </c>
      <c r="C351" s="5">
        <v>41050</v>
      </c>
      <c r="D351" s="2" t="s">
        <v>810</v>
      </c>
      <c r="E351" s="14">
        <f t="shared" si="31"/>
        <v>0</v>
      </c>
      <c r="F351" s="2">
        <v>32</v>
      </c>
      <c r="G351" s="19">
        <v>368.18</v>
      </c>
      <c r="H351" s="20">
        <v>7.0000000000000007E-2</v>
      </c>
      <c r="I351" s="6"/>
      <c r="J351" s="5">
        <v>41051</v>
      </c>
      <c r="K351" s="25">
        <v>-36.78</v>
      </c>
      <c r="L351" s="2" t="s">
        <v>44</v>
      </c>
      <c r="M351" s="14">
        <f>+VLOOKUP(L351,Customers!$C$3:$D$797,2,FALSE)</f>
        <v>4</v>
      </c>
      <c r="N351" s="14">
        <f>+INDEX(Customers!$B$2:$D$797,MATCH(TF_Database!L351,Customers!$C$2:$C$797,0),1)</f>
        <v>20687</v>
      </c>
      <c r="O351" s="29">
        <f t="shared" si="32"/>
        <v>8</v>
      </c>
      <c r="P351" s="29">
        <f t="shared" si="33"/>
        <v>14</v>
      </c>
      <c r="Q351" s="14" t="str">
        <f t="shared" si="34"/>
        <v xml:space="preserve">Brendan </v>
      </c>
      <c r="R351" s="14" t="str">
        <f t="shared" si="35"/>
        <v>Dodson</v>
      </c>
    </row>
    <row r="352" spans="2:18" x14ac:dyDescent="0.45">
      <c r="B352" s="14" t="str">
        <f t="shared" si="30"/>
        <v>401251640126</v>
      </c>
      <c r="C352" s="5">
        <v>40125</v>
      </c>
      <c r="D352" s="2" t="s">
        <v>808</v>
      </c>
      <c r="E352" s="14">
        <f t="shared" si="31"/>
        <v>0</v>
      </c>
      <c r="F352" s="2">
        <v>16</v>
      </c>
      <c r="G352" s="19">
        <v>224.47</v>
      </c>
      <c r="H352" s="20">
        <v>0.08</v>
      </c>
      <c r="I352" s="6"/>
      <c r="J352" s="5">
        <v>40126</v>
      </c>
      <c r="K352" s="25">
        <v>-49.31</v>
      </c>
      <c r="L352" s="2" t="s">
        <v>25</v>
      </c>
      <c r="M352" s="14">
        <f>+VLOOKUP(L352,Customers!$C$3:$D$797,2,FALSE)</f>
        <v>2</v>
      </c>
      <c r="N352" s="14">
        <f>+INDEX(Customers!$B$2:$D$797,MATCH(TF_Database!L352,Customers!$C$2:$C$797,0),1)</f>
        <v>5289</v>
      </c>
      <c r="O352" s="29">
        <f t="shared" si="32"/>
        <v>8</v>
      </c>
      <c r="P352" s="29">
        <f t="shared" si="33"/>
        <v>14</v>
      </c>
      <c r="Q352" s="14" t="str">
        <f t="shared" si="34"/>
        <v xml:space="preserve">Dorothy </v>
      </c>
      <c r="R352" s="14" t="str">
        <f t="shared" si="35"/>
        <v>Wardle</v>
      </c>
    </row>
    <row r="353" spans="2:18" x14ac:dyDescent="0.45">
      <c r="B353" s="14" t="str">
        <f t="shared" si="30"/>
        <v>40417140419</v>
      </c>
      <c r="C353" s="5">
        <v>40417</v>
      </c>
      <c r="D353" s="2" t="s">
        <v>810</v>
      </c>
      <c r="E353" s="14">
        <f t="shared" si="31"/>
        <v>0</v>
      </c>
      <c r="F353" s="2">
        <v>1</v>
      </c>
      <c r="G353" s="19">
        <v>104.85</v>
      </c>
      <c r="H353" s="20">
        <v>7.0000000000000007E-2</v>
      </c>
      <c r="I353" s="6"/>
      <c r="J353" s="5">
        <v>40419</v>
      </c>
      <c r="K353" s="25">
        <v>-98.31</v>
      </c>
      <c r="L353" s="2" t="s">
        <v>55</v>
      </c>
      <c r="M353" s="14">
        <f>+VLOOKUP(L353,Customers!$C$3:$D$797,2,FALSE)</f>
        <v>2</v>
      </c>
      <c r="N353" s="14">
        <f>+INDEX(Customers!$B$2:$D$797,MATCH(TF_Database!L353,Customers!$C$2:$C$797,0),1)</f>
        <v>29993</v>
      </c>
      <c r="O353" s="29">
        <f t="shared" si="32"/>
        <v>5</v>
      </c>
      <c r="P353" s="29">
        <f t="shared" si="33"/>
        <v>14</v>
      </c>
      <c r="Q353" s="14" t="str">
        <f t="shared" si="34"/>
        <v xml:space="preserve">Mike </v>
      </c>
      <c r="R353" s="14" t="str">
        <f t="shared" si="35"/>
        <v>Pelletier</v>
      </c>
    </row>
    <row r="354" spans="2:18" x14ac:dyDescent="0.45">
      <c r="B354" s="14" t="str">
        <f t="shared" si="30"/>
        <v>411384741139</v>
      </c>
      <c r="C354" s="5">
        <v>41138</v>
      </c>
      <c r="D354" s="2" t="s">
        <v>806</v>
      </c>
      <c r="E354" s="14">
        <f t="shared" si="31"/>
        <v>1</v>
      </c>
      <c r="F354" s="2">
        <v>47</v>
      </c>
      <c r="G354" s="19">
        <v>256</v>
      </c>
      <c r="H354" s="20">
        <v>0.03</v>
      </c>
      <c r="I354" s="6"/>
      <c r="J354" s="5">
        <v>41139</v>
      </c>
      <c r="K354" s="25">
        <v>-119.84</v>
      </c>
      <c r="L354" s="2" t="s">
        <v>22</v>
      </c>
      <c r="M354" s="14">
        <f>+VLOOKUP(L354,Customers!$C$3:$D$797,2,FALSE)</f>
        <v>4</v>
      </c>
      <c r="N354" s="14">
        <f>+INDEX(Customers!$B$2:$D$797,MATCH(TF_Database!L354,Customers!$C$2:$C$797,0),1)</f>
        <v>714</v>
      </c>
      <c r="O354" s="29">
        <f t="shared" si="32"/>
        <v>7</v>
      </c>
      <c r="P354" s="29">
        <f t="shared" si="33"/>
        <v>12</v>
      </c>
      <c r="Q354" s="14" t="str">
        <f t="shared" si="34"/>
        <v xml:space="preserve">Edward </v>
      </c>
      <c r="R354" s="14" t="str">
        <f t="shared" si="35"/>
        <v>Hooks</v>
      </c>
    </row>
    <row r="355" spans="2:18" x14ac:dyDescent="0.45">
      <c r="B355" s="14" t="str">
        <f t="shared" si="30"/>
        <v>411382041139</v>
      </c>
      <c r="C355" s="5">
        <v>41138</v>
      </c>
      <c r="D355" s="2" t="s">
        <v>806</v>
      </c>
      <c r="E355" s="14">
        <f t="shared" si="31"/>
        <v>1</v>
      </c>
      <c r="F355" s="2">
        <v>20</v>
      </c>
      <c r="G355" s="19">
        <v>6067.76</v>
      </c>
      <c r="H355" s="20">
        <v>0.06</v>
      </c>
      <c r="I355" s="6"/>
      <c r="J355" s="5">
        <v>41139</v>
      </c>
      <c r="K355" s="25">
        <v>-98.046000000000006</v>
      </c>
      <c r="L355" s="2" t="s">
        <v>22</v>
      </c>
      <c r="M355" s="14">
        <f>+VLOOKUP(L355,Customers!$C$3:$D$797,2,FALSE)</f>
        <v>4</v>
      </c>
      <c r="N355" s="14">
        <f>+INDEX(Customers!$B$2:$D$797,MATCH(TF_Database!L355,Customers!$C$2:$C$797,0),1)</f>
        <v>714</v>
      </c>
      <c r="O355" s="29">
        <f t="shared" si="32"/>
        <v>7</v>
      </c>
      <c r="P355" s="29">
        <f t="shared" si="33"/>
        <v>12</v>
      </c>
      <c r="Q355" s="14" t="str">
        <f t="shared" si="34"/>
        <v xml:space="preserve">Edward </v>
      </c>
      <c r="R355" s="14" t="str">
        <f t="shared" si="35"/>
        <v>Hooks</v>
      </c>
    </row>
    <row r="356" spans="2:18" x14ac:dyDescent="0.45">
      <c r="B356" s="14" t="str">
        <f t="shared" si="30"/>
        <v>412222941223</v>
      </c>
      <c r="C356" s="5">
        <v>41222</v>
      </c>
      <c r="D356" s="2" t="s">
        <v>806</v>
      </c>
      <c r="E356" s="14">
        <f t="shared" si="31"/>
        <v>1</v>
      </c>
      <c r="F356" s="2">
        <v>29</v>
      </c>
      <c r="G356" s="19">
        <v>2754.93</v>
      </c>
      <c r="H356" s="20">
        <v>0.06</v>
      </c>
      <c r="I356" s="6"/>
      <c r="J356" s="5">
        <v>41223</v>
      </c>
      <c r="K356" s="25">
        <v>-1.3299999999999841</v>
      </c>
      <c r="L356" s="2" t="s">
        <v>42</v>
      </c>
      <c r="M356" s="14">
        <f>+VLOOKUP(L356,Customers!$C$3:$D$797,2,FALSE)</f>
        <v>1</v>
      </c>
      <c r="N356" s="14">
        <f>+INDEX(Customers!$B$2:$D$797,MATCH(TF_Database!L356,Customers!$C$2:$C$797,0),1)</f>
        <v>23006</v>
      </c>
      <c r="O356" s="29">
        <f t="shared" si="32"/>
        <v>6</v>
      </c>
      <c r="P356" s="29">
        <f t="shared" si="33"/>
        <v>12</v>
      </c>
      <c r="Q356" s="14" t="str">
        <f t="shared" si="34"/>
        <v xml:space="preserve">Jamie </v>
      </c>
      <c r="R356" s="14" t="str">
        <f t="shared" si="35"/>
        <v>Kunitz</v>
      </c>
    </row>
    <row r="357" spans="2:18" x14ac:dyDescent="0.45">
      <c r="B357" s="14" t="str">
        <f t="shared" si="30"/>
        <v>412221541224</v>
      </c>
      <c r="C357" s="5">
        <v>41222</v>
      </c>
      <c r="D357" s="2" t="s">
        <v>806</v>
      </c>
      <c r="E357" s="14">
        <f t="shared" si="31"/>
        <v>1</v>
      </c>
      <c r="F357" s="2">
        <v>15</v>
      </c>
      <c r="G357" s="19">
        <v>19417.55</v>
      </c>
      <c r="H357" s="20">
        <v>0.03</v>
      </c>
      <c r="I357" s="6"/>
      <c r="J357" s="5">
        <v>41224</v>
      </c>
      <c r="K357" s="25">
        <v>8417.5670000000009</v>
      </c>
      <c r="L357" s="2" t="s">
        <v>42</v>
      </c>
      <c r="M357" s="14">
        <f>+VLOOKUP(L357,Customers!$C$3:$D$797,2,FALSE)</f>
        <v>1</v>
      </c>
      <c r="N357" s="14">
        <f>+INDEX(Customers!$B$2:$D$797,MATCH(TF_Database!L357,Customers!$C$2:$C$797,0),1)</f>
        <v>23006</v>
      </c>
      <c r="O357" s="29">
        <f t="shared" si="32"/>
        <v>6</v>
      </c>
      <c r="P357" s="29">
        <f t="shared" si="33"/>
        <v>12</v>
      </c>
      <c r="Q357" s="14" t="str">
        <f t="shared" si="34"/>
        <v xml:space="preserve">Jamie </v>
      </c>
      <c r="R357" s="14" t="str">
        <f t="shared" si="35"/>
        <v>Kunitz</v>
      </c>
    </row>
    <row r="358" spans="2:18" x14ac:dyDescent="0.45">
      <c r="B358" s="14" t="str">
        <f t="shared" si="30"/>
        <v>406964040696</v>
      </c>
      <c r="C358" s="5">
        <v>40696</v>
      </c>
      <c r="D358" s="2" t="s">
        <v>811</v>
      </c>
      <c r="E358" s="14">
        <f t="shared" si="31"/>
        <v>0</v>
      </c>
      <c r="F358" s="2">
        <v>40</v>
      </c>
      <c r="G358" s="19">
        <v>4842.21</v>
      </c>
      <c r="H358" s="20">
        <v>0.03</v>
      </c>
      <c r="I358" s="6"/>
      <c r="J358" s="5">
        <v>40696</v>
      </c>
      <c r="K358" s="25">
        <v>-1975.26</v>
      </c>
      <c r="L358" s="2" t="s">
        <v>20</v>
      </c>
      <c r="M358" s="14">
        <f>+VLOOKUP(L358,Customers!$C$3:$D$797,2,FALSE)</f>
        <v>4</v>
      </c>
      <c r="N358" s="14">
        <f>+INDEX(Customers!$B$2:$D$797,MATCH(TF_Database!L358,Customers!$C$2:$C$797,0),1)</f>
        <v>6551</v>
      </c>
      <c r="O358" s="29">
        <f t="shared" si="32"/>
        <v>6</v>
      </c>
      <c r="P358" s="29">
        <f t="shared" si="33"/>
        <v>10</v>
      </c>
      <c r="Q358" s="14" t="str">
        <f t="shared" si="34"/>
        <v xml:space="preserve">Julia </v>
      </c>
      <c r="R358" s="14" t="str">
        <f t="shared" si="35"/>
        <v>West</v>
      </c>
    </row>
    <row r="359" spans="2:18" x14ac:dyDescent="0.45">
      <c r="B359" s="14" t="str">
        <f t="shared" si="30"/>
        <v>407653140768</v>
      </c>
      <c r="C359" s="5">
        <v>40765</v>
      </c>
      <c r="D359" s="2" t="s">
        <v>806</v>
      </c>
      <c r="E359" s="14">
        <f t="shared" si="31"/>
        <v>1</v>
      </c>
      <c r="F359" s="2">
        <v>31</v>
      </c>
      <c r="G359" s="19">
        <v>615.58000000000004</v>
      </c>
      <c r="H359" s="20">
        <v>0.04</v>
      </c>
      <c r="I359" s="6"/>
      <c r="J359" s="5">
        <v>40768</v>
      </c>
      <c r="K359" s="25">
        <v>168.0025</v>
      </c>
      <c r="L359" s="2" t="s">
        <v>60</v>
      </c>
      <c r="M359" s="14">
        <f>+VLOOKUP(L359,Customers!$C$3:$D$797,2,FALSE)</f>
        <v>1</v>
      </c>
      <c r="N359" s="14">
        <f>+INDEX(Customers!$B$2:$D$797,MATCH(TF_Database!L359,Customers!$C$2:$C$797,0),1)</f>
        <v>27510</v>
      </c>
      <c r="O359" s="29">
        <f t="shared" si="32"/>
        <v>7</v>
      </c>
      <c r="P359" s="29">
        <f t="shared" si="33"/>
        <v>15</v>
      </c>
      <c r="Q359" s="14" t="str">
        <f t="shared" si="34"/>
        <v xml:space="preserve">Jeremy </v>
      </c>
      <c r="R359" s="14" t="str">
        <f t="shared" si="35"/>
        <v>Lonsdale</v>
      </c>
    </row>
    <row r="360" spans="2:18" x14ac:dyDescent="0.45">
      <c r="B360" s="14" t="str">
        <f t="shared" si="30"/>
        <v>407654140766</v>
      </c>
      <c r="C360" s="5">
        <v>40765</v>
      </c>
      <c r="D360" s="2" t="s">
        <v>806</v>
      </c>
      <c r="E360" s="14">
        <f t="shared" si="31"/>
        <v>1</v>
      </c>
      <c r="F360" s="2">
        <v>41</v>
      </c>
      <c r="G360" s="19">
        <v>8387.1</v>
      </c>
      <c r="H360" s="20">
        <v>0.1</v>
      </c>
      <c r="I360" s="6"/>
      <c r="J360" s="5">
        <v>40766</v>
      </c>
      <c r="K360" s="25">
        <v>2113.9499999999998</v>
      </c>
      <c r="L360" s="2" t="s">
        <v>60</v>
      </c>
      <c r="M360" s="14">
        <f>+VLOOKUP(L360,Customers!$C$3:$D$797,2,FALSE)</f>
        <v>1</v>
      </c>
      <c r="N360" s="14">
        <f>+INDEX(Customers!$B$2:$D$797,MATCH(TF_Database!L360,Customers!$C$2:$C$797,0),1)</f>
        <v>27510</v>
      </c>
      <c r="O360" s="29">
        <f t="shared" si="32"/>
        <v>7</v>
      </c>
      <c r="P360" s="29">
        <f t="shared" si="33"/>
        <v>15</v>
      </c>
      <c r="Q360" s="14" t="str">
        <f t="shared" si="34"/>
        <v xml:space="preserve">Jeremy </v>
      </c>
      <c r="R360" s="14" t="str">
        <f t="shared" si="35"/>
        <v>Lonsdale</v>
      </c>
    </row>
    <row r="361" spans="2:18" x14ac:dyDescent="0.45">
      <c r="B361" s="14" t="str">
        <f t="shared" si="30"/>
        <v>40765640766</v>
      </c>
      <c r="C361" s="5">
        <v>40765</v>
      </c>
      <c r="D361" s="2" t="s">
        <v>806</v>
      </c>
      <c r="E361" s="14">
        <f t="shared" si="31"/>
        <v>1</v>
      </c>
      <c r="F361" s="2">
        <v>6</v>
      </c>
      <c r="G361" s="19">
        <v>126.02</v>
      </c>
      <c r="H361" s="20">
        <v>0.09</v>
      </c>
      <c r="I361" s="6"/>
      <c r="J361" s="5">
        <v>40766</v>
      </c>
      <c r="K361" s="25">
        <v>66.97</v>
      </c>
      <c r="L361" s="2" t="s">
        <v>60</v>
      </c>
      <c r="M361" s="14">
        <f>+VLOOKUP(L361,Customers!$C$3:$D$797,2,FALSE)</f>
        <v>1</v>
      </c>
      <c r="N361" s="14">
        <f>+INDEX(Customers!$B$2:$D$797,MATCH(TF_Database!L361,Customers!$C$2:$C$797,0),1)</f>
        <v>27510</v>
      </c>
      <c r="O361" s="29">
        <f t="shared" si="32"/>
        <v>7</v>
      </c>
      <c r="P361" s="29">
        <f t="shared" si="33"/>
        <v>15</v>
      </c>
      <c r="Q361" s="14" t="str">
        <f t="shared" si="34"/>
        <v xml:space="preserve">Jeremy </v>
      </c>
      <c r="R361" s="14" t="str">
        <f t="shared" si="35"/>
        <v>Lonsdale</v>
      </c>
    </row>
    <row r="362" spans="2:18" x14ac:dyDescent="0.45">
      <c r="B362" s="14" t="str">
        <f t="shared" si="30"/>
        <v>407653040767</v>
      </c>
      <c r="C362" s="5">
        <v>40765</v>
      </c>
      <c r="D362" s="2" t="s">
        <v>806</v>
      </c>
      <c r="E362" s="14">
        <f t="shared" si="31"/>
        <v>1</v>
      </c>
      <c r="F362" s="2">
        <v>30</v>
      </c>
      <c r="G362" s="19">
        <v>68.14</v>
      </c>
      <c r="H362" s="20">
        <v>0</v>
      </c>
      <c r="I362" s="6"/>
      <c r="J362" s="5">
        <v>40767</v>
      </c>
      <c r="K362" s="25">
        <v>6.37</v>
      </c>
      <c r="L362" s="2" t="s">
        <v>60</v>
      </c>
      <c r="M362" s="14">
        <f>+VLOOKUP(L362,Customers!$C$3:$D$797,2,FALSE)</f>
        <v>1</v>
      </c>
      <c r="N362" s="14">
        <f>+INDEX(Customers!$B$2:$D$797,MATCH(TF_Database!L362,Customers!$C$2:$C$797,0),1)</f>
        <v>27510</v>
      </c>
      <c r="O362" s="29">
        <f t="shared" si="32"/>
        <v>7</v>
      </c>
      <c r="P362" s="29">
        <f t="shared" si="33"/>
        <v>15</v>
      </c>
      <c r="Q362" s="14" t="str">
        <f t="shared" si="34"/>
        <v xml:space="preserve">Jeremy </v>
      </c>
      <c r="R362" s="14" t="str">
        <f t="shared" si="35"/>
        <v>Lonsdale</v>
      </c>
    </row>
    <row r="363" spans="2:18" x14ac:dyDescent="0.45">
      <c r="B363" s="14" t="str">
        <f t="shared" si="30"/>
        <v>398711439878</v>
      </c>
      <c r="C363" s="5">
        <v>39871</v>
      </c>
      <c r="D363" s="2" t="s">
        <v>804</v>
      </c>
      <c r="E363" s="14">
        <f t="shared" si="31"/>
        <v>0</v>
      </c>
      <c r="F363" s="2">
        <v>14</v>
      </c>
      <c r="G363" s="19">
        <v>71.47</v>
      </c>
      <c r="H363" s="20">
        <v>0.06</v>
      </c>
      <c r="I363" s="6"/>
      <c r="J363" s="5">
        <v>39878</v>
      </c>
      <c r="K363" s="25">
        <v>-62.73</v>
      </c>
      <c r="L363" s="2" t="s">
        <v>61</v>
      </c>
      <c r="M363" s="14">
        <f>+VLOOKUP(L363,Customers!$C$3:$D$797,2,FALSE)</f>
        <v>5</v>
      </c>
      <c r="N363" s="14">
        <f>+INDEX(Customers!$B$2:$D$797,MATCH(TF_Database!L363,Customers!$C$2:$C$797,0),1)</f>
        <v>8363</v>
      </c>
      <c r="O363" s="29">
        <f t="shared" si="32"/>
        <v>6</v>
      </c>
      <c r="P363" s="29">
        <f t="shared" si="33"/>
        <v>16</v>
      </c>
      <c r="Q363" s="14" t="str">
        <f t="shared" si="34"/>
        <v xml:space="preserve">Cindy </v>
      </c>
      <c r="R363" s="14" t="str">
        <f t="shared" si="35"/>
        <v>Schnelling</v>
      </c>
    </row>
    <row r="364" spans="2:18" x14ac:dyDescent="0.45">
      <c r="B364" s="14" t="str">
        <f t="shared" si="30"/>
        <v>403361040337</v>
      </c>
      <c r="C364" s="5">
        <v>40336</v>
      </c>
      <c r="D364" s="2" t="s">
        <v>808</v>
      </c>
      <c r="E364" s="14">
        <f t="shared" si="31"/>
        <v>0</v>
      </c>
      <c r="F364" s="2">
        <v>10</v>
      </c>
      <c r="G364" s="19">
        <v>568.33550000000002</v>
      </c>
      <c r="H364" s="20">
        <v>0.02</v>
      </c>
      <c r="I364" s="6"/>
      <c r="J364" s="5">
        <v>40337</v>
      </c>
      <c r="K364" s="25">
        <v>-147.35599999999999</v>
      </c>
      <c r="L364" s="2" t="s">
        <v>52</v>
      </c>
      <c r="M364" s="14">
        <f>+VLOOKUP(L364,Customers!$C$3:$D$797,2,FALSE)</f>
        <v>2</v>
      </c>
      <c r="N364" s="14">
        <f>+INDEX(Customers!$B$2:$D$797,MATCH(TF_Database!L364,Customers!$C$2:$C$797,0),1)</f>
        <v>2199</v>
      </c>
      <c r="O364" s="29">
        <f t="shared" si="32"/>
        <v>8</v>
      </c>
      <c r="P364" s="29">
        <f t="shared" si="33"/>
        <v>16</v>
      </c>
      <c r="Q364" s="14" t="str">
        <f t="shared" si="34"/>
        <v xml:space="preserve">Heather </v>
      </c>
      <c r="R364" s="14" t="str">
        <f t="shared" si="35"/>
        <v>Kirkland</v>
      </c>
    </row>
    <row r="365" spans="2:18" x14ac:dyDescent="0.45">
      <c r="B365" s="14" t="str">
        <f t="shared" si="30"/>
        <v>409563840958</v>
      </c>
      <c r="C365" s="5">
        <v>40956</v>
      </c>
      <c r="D365" s="2" t="s">
        <v>804</v>
      </c>
      <c r="E365" s="14">
        <f t="shared" si="31"/>
        <v>0</v>
      </c>
      <c r="F365" s="2">
        <v>38</v>
      </c>
      <c r="G365" s="19">
        <v>2157.3085000000001</v>
      </c>
      <c r="H365" s="20">
        <v>0</v>
      </c>
      <c r="I365" s="6"/>
      <c r="J365" s="5">
        <v>40958</v>
      </c>
      <c r="K365" s="25">
        <v>519.24600000000009</v>
      </c>
      <c r="L365" s="2" t="s">
        <v>18</v>
      </c>
      <c r="M365" s="14">
        <f>+VLOOKUP(L365,Customers!$C$3:$D$797,2,FALSE)</f>
        <v>2</v>
      </c>
      <c r="N365" s="14">
        <f>+INDEX(Customers!$B$2:$D$797,MATCH(TF_Database!L365,Customers!$C$2:$C$797,0),1)</f>
        <v>13968</v>
      </c>
      <c r="O365" s="29">
        <f t="shared" si="32"/>
        <v>5</v>
      </c>
      <c r="P365" s="29">
        <f t="shared" si="33"/>
        <v>11</v>
      </c>
      <c r="Q365" s="14" t="str">
        <f t="shared" si="34"/>
        <v xml:space="preserve">Alan </v>
      </c>
      <c r="R365" s="14" t="str">
        <f t="shared" si="35"/>
        <v>Barnes</v>
      </c>
    </row>
    <row r="366" spans="2:18" x14ac:dyDescent="0.45">
      <c r="B366" s="14" t="str">
        <f t="shared" si="30"/>
        <v>409622640968</v>
      </c>
      <c r="C366" s="5">
        <v>40962</v>
      </c>
      <c r="D366" s="2" t="s">
        <v>804</v>
      </c>
      <c r="E366" s="14">
        <f t="shared" si="31"/>
        <v>0</v>
      </c>
      <c r="F366" s="2">
        <v>26</v>
      </c>
      <c r="G366" s="19">
        <v>1363</v>
      </c>
      <c r="H366" s="20">
        <v>0.04</v>
      </c>
      <c r="I366" s="6"/>
      <c r="J366" s="5">
        <v>40968</v>
      </c>
      <c r="K366" s="25">
        <v>149.83000000000001</v>
      </c>
      <c r="L366" s="2" t="s">
        <v>45</v>
      </c>
      <c r="M366" s="14">
        <f>+VLOOKUP(L366,Customers!$C$3:$D$797,2,FALSE)</f>
        <v>5</v>
      </c>
      <c r="N366" s="14">
        <f>+INDEX(Customers!$B$2:$D$797,MATCH(TF_Database!L366,Customers!$C$2:$C$797,0),1)</f>
        <v>3035</v>
      </c>
      <c r="O366" s="29">
        <f t="shared" si="32"/>
        <v>7</v>
      </c>
      <c r="P366" s="29">
        <f t="shared" si="33"/>
        <v>13</v>
      </c>
      <c r="Q366" s="14" t="str">
        <f t="shared" si="34"/>
        <v xml:space="preserve">Hunter </v>
      </c>
      <c r="R366" s="14" t="str">
        <f t="shared" si="35"/>
        <v>Glantz</v>
      </c>
    </row>
    <row r="367" spans="2:18" x14ac:dyDescent="0.45">
      <c r="B367" s="14" t="str">
        <f t="shared" si="30"/>
        <v>409623640968</v>
      </c>
      <c r="C367" s="5">
        <v>40962</v>
      </c>
      <c r="D367" s="2" t="s">
        <v>804</v>
      </c>
      <c r="E367" s="14">
        <f t="shared" si="31"/>
        <v>0</v>
      </c>
      <c r="F367" s="2">
        <v>36</v>
      </c>
      <c r="G367" s="19">
        <v>4698.5</v>
      </c>
      <c r="H367" s="20">
        <v>0.04</v>
      </c>
      <c r="I367" s="6"/>
      <c r="J367" s="5">
        <v>40968</v>
      </c>
      <c r="K367" s="25">
        <v>-219.375</v>
      </c>
      <c r="L367" s="2" t="s">
        <v>45</v>
      </c>
      <c r="M367" s="14">
        <f>+VLOOKUP(L367,Customers!$C$3:$D$797,2,FALSE)</f>
        <v>5</v>
      </c>
      <c r="N367" s="14">
        <f>+INDEX(Customers!$B$2:$D$797,MATCH(TF_Database!L367,Customers!$C$2:$C$797,0),1)</f>
        <v>3035</v>
      </c>
      <c r="O367" s="29">
        <f t="shared" si="32"/>
        <v>7</v>
      </c>
      <c r="P367" s="29">
        <f t="shared" si="33"/>
        <v>13</v>
      </c>
      <c r="Q367" s="14" t="str">
        <f t="shared" si="34"/>
        <v xml:space="preserve">Hunter </v>
      </c>
      <c r="R367" s="14" t="str">
        <f t="shared" si="35"/>
        <v>Glantz</v>
      </c>
    </row>
    <row r="368" spans="2:18" x14ac:dyDescent="0.45">
      <c r="B368" s="14" t="str">
        <f t="shared" si="30"/>
        <v>409621640970</v>
      </c>
      <c r="C368" s="5">
        <v>40962</v>
      </c>
      <c r="D368" s="2" t="s">
        <v>804</v>
      </c>
      <c r="E368" s="14">
        <f t="shared" si="31"/>
        <v>0</v>
      </c>
      <c r="F368" s="2">
        <v>16</v>
      </c>
      <c r="G368" s="19">
        <v>347.47</v>
      </c>
      <c r="H368" s="20">
        <v>0.09</v>
      </c>
      <c r="I368" s="6"/>
      <c r="J368" s="5">
        <v>40970</v>
      </c>
      <c r="K368" s="25">
        <v>-86.203999999999994</v>
      </c>
      <c r="L368" s="2" t="s">
        <v>45</v>
      </c>
      <c r="M368" s="14">
        <f>+VLOOKUP(L368,Customers!$C$3:$D$797,2,FALSE)</f>
        <v>5</v>
      </c>
      <c r="N368" s="14">
        <f>+INDEX(Customers!$B$2:$D$797,MATCH(TF_Database!L368,Customers!$C$2:$C$797,0),1)</f>
        <v>3035</v>
      </c>
      <c r="O368" s="29">
        <f t="shared" si="32"/>
        <v>7</v>
      </c>
      <c r="P368" s="29">
        <f t="shared" si="33"/>
        <v>13</v>
      </c>
      <c r="Q368" s="14" t="str">
        <f t="shared" si="34"/>
        <v xml:space="preserve">Hunter </v>
      </c>
      <c r="R368" s="14" t="str">
        <f t="shared" si="35"/>
        <v>Glantz</v>
      </c>
    </row>
    <row r="369" spans="2:18" x14ac:dyDescent="0.45">
      <c r="B369" s="14" t="str">
        <f t="shared" si="30"/>
        <v>401012340102</v>
      </c>
      <c r="C369" s="5">
        <v>40101</v>
      </c>
      <c r="D369" s="2" t="s">
        <v>811</v>
      </c>
      <c r="E369" s="14">
        <f t="shared" si="31"/>
        <v>0</v>
      </c>
      <c r="F369" s="2">
        <v>23</v>
      </c>
      <c r="G369" s="19">
        <v>1404.22</v>
      </c>
      <c r="H369" s="20">
        <v>0.1</v>
      </c>
      <c r="I369" s="6"/>
      <c r="J369" s="5">
        <v>40102</v>
      </c>
      <c r="K369" s="25">
        <v>202.87</v>
      </c>
      <c r="L369" s="2" t="s">
        <v>20</v>
      </c>
      <c r="M369" s="14">
        <f>+VLOOKUP(L369,Customers!$C$3:$D$797,2,FALSE)</f>
        <v>4</v>
      </c>
      <c r="N369" s="14">
        <f>+INDEX(Customers!$B$2:$D$797,MATCH(TF_Database!L369,Customers!$C$2:$C$797,0),1)</f>
        <v>6551</v>
      </c>
      <c r="O369" s="29">
        <f t="shared" si="32"/>
        <v>6</v>
      </c>
      <c r="P369" s="29">
        <f t="shared" si="33"/>
        <v>10</v>
      </c>
      <c r="Q369" s="14" t="str">
        <f t="shared" si="34"/>
        <v xml:space="preserve">Julia </v>
      </c>
      <c r="R369" s="14" t="str">
        <f t="shared" si="35"/>
        <v>West</v>
      </c>
    </row>
    <row r="370" spans="2:18" x14ac:dyDescent="0.45">
      <c r="B370" s="14" t="str">
        <f t="shared" si="30"/>
        <v>39885339886</v>
      </c>
      <c r="C370" s="5">
        <v>39885</v>
      </c>
      <c r="D370" s="2" t="s">
        <v>811</v>
      </c>
      <c r="E370" s="14">
        <f t="shared" si="31"/>
        <v>0</v>
      </c>
      <c r="F370" s="2">
        <v>3</v>
      </c>
      <c r="G370" s="19">
        <v>17.52</v>
      </c>
      <c r="H370" s="20">
        <v>0.05</v>
      </c>
      <c r="I370" s="6"/>
      <c r="J370" s="5">
        <v>39886</v>
      </c>
      <c r="K370" s="25">
        <v>-12.1555</v>
      </c>
      <c r="L370" s="2" t="s">
        <v>9</v>
      </c>
      <c r="M370" s="14">
        <f>+VLOOKUP(L370,Customers!$C$3:$D$797,2,FALSE)</f>
        <v>2</v>
      </c>
      <c r="N370" s="14">
        <f>+INDEX(Customers!$B$2:$D$797,MATCH(TF_Database!L370,Customers!$C$2:$C$797,0),1)</f>
        <v>19534</v>
      </c>
      <c r="O370" s="29">
        <f t="shared" si="32"/>
        <v>7</v>
      </c>
      <c r="P370" s="29">
        <f t="shared" si="33"/>
        <v>11</v>
      </c>
      <c r="Q370" s="14" t="str">
        <f t="shared" si="34"/>
        <v xml:space="preserve">Carlos </v>
      </c>
      <c r="R370" s="14" t="str">
        <f t="shared" si="35"/>
        <v>Daly</v>
      </c>
    </row>
    <row r="371" spans="2:18" x14ac:dyDescent="0.45">
      <c r="B371" s="14" t="str">
        <f t="shared" si="30"/>
        <v>402493640251</v>
      </c>
      <c r="C371" s="5">
        <v>40249</v>
      </c>
      <c r="D371" s="2" t="s">
        <v>810</v>
      </c>
      <c r="E371" s="14">
        <f t="shared" si="31"/>
        <v>0</v>
      </c>
      <c r="F371" s="2">
        <v>36</v>
      </c>
      <c r="G371" s="19">
        <v>4273.8</v>
      </c>
      <c r="H371" s="20">
        <v>0.06</v>
      </c>
      <c r="I371" s="6"/>
      <c r="J371" s="5">
        <v>40251</v>
      </c>
      <c r="K371" s="25">
        <v>-1775.83</v>
      </c>
      <c r="L371" s="2" t="s">
        <v>2</v>
      </c>
      <c r="M371" s="14">
        <f>+VLOOKUP(L371,Customers!$C$3:$D$797,2,FALSE)</f>
        <v>5</v>
      </c>
      <c r="N371" s="14">
        <f>+INDEX(Customers!$B$2:$D$797,MATCH(TF_Database!L371,Customers!$C$2:$C$797,0),1)</f>
        <v>31742</v>
      </c>
      <c r="O371" s="29">
        <f t="shared" si="32"/>
        <v>6</v>
      </c>
      <c r="P371" s="29">
        <f t="shared" si="33"/>
        <v>12</v>
      </c>
      <c r="Q371" s="14" t="str">
        <f t="shared" si="34"/>
        <v xml:space="preserve">Barry </v>
      </c>
      <c r="R371" s="14" t="str">
        <f t="shared" si="35"/>
        <v>French</v>
      </c>
    </row>
    <row r="372" spans="2:18" x14ac:dyDescent="0.45">
      <c r="B372" s="14" t="str">
        <f t="shared" si="30"/>
        <v>400012540003</v>
      </c>
      <c r="C372" s="5">
        <v>40001</v>
      </c>
      <c r="D372" s="2" t="s">
        <v>804</v>
      </c>
      <c r="E372" s="14">
        <f t="shared" si="31"/>
        <v>0</v>
      </c>
      <c r="F372" s="2">
        <v>25</v>
      </c>
      <c r="G372" s="19">
        <v>192.18</v>
      </c>
      <c r="H372" s="20">
        <v>0.02</v>
      </c>
      <c r="I372" s="6"/>
      <c r="J372" s="5">
        <v>40003</v>
      </c>
      <c r="K372" s="25">
        <v>-48.875</v>
      </c>
      <c r="L372" s="2" t="s">
        <v>62</v>
      </c>
      <c r="M372" s="14">
        <f>+VLOOKUP(L372,Customers!$C$3:$D$797,2,FALSE)</f>
        <v>1</v>
      </c>
      <c r="N372" s="14">
        <f>+INDEX(Customers!$B$2:$D$797,MATCH(TF_Database!L372,Customers!$C$2:$C$797,0),1)</f>
        <v>23603</v>
      </c>
      <c r="O372" s="29">
        <f t="shared" si="32"/>
        <v>6</v>
      </c>
      <c r="P372" s="29">
        <f t="shared" si="33"/>
        <v>15</v>
      </c>
      <c r="Q372" s="14" t="str">
        <f t="shared" si="34"/>
        <v xml:space="preserve">Susan </v>
      </c>
      <c r="R372" s="14" t="str">
        <f t="shared" si="35"/>
        <v>Vittorini</v>
      </c>
    </row>
    <row r="373" spans="2:18" x14ac:dyDescent="0.45">
      <c r="B373" s="14" t="str">
        <f t="shared" si="30"/>
        <v>412342241236</v>
      </c>
      <c r="C373" s="5">
        <v>41234</v>
      </c>
      <c r="D373" s="2" t="s">
        <v>804</v>
      </c>
      <c r="E373" s="14">
        <f t="shared" si="31"/>
        <v>0</v>
      </c>
      <c r="F373" s="2">
        <v>22</v>
      </c>
      <c r="G373" s="19">
        <v>483.96</v>
      </c>
      <c r="H373" s="20">
        <v>0.01</v>
      </c>
      <c r="I373" s="6"/>
      <c r="J373" s="5">
        <v>41236</v>
      </c>
      <c r="K373" s="25">
        <v>-34.090000000000003</v>
      </c>
      <c r="L373" s="2" t="s">
        <v>5</v>
      </c>
      <c r="M373" s="14">
        <f>+VLOOKUP(L373,Customers!$C$3:$D$797,2,FALSE)</f>
        <v>2</v>
      </c>
      <c r="N373" s="14">
        <f>+INDEX(Customers!$B$2:$D$797,MATCH(TF_Database!L373,Customers!$C$2:$C$797,0),1)</f>
        <v>8990</v>
      </c>
      <c r="O373" s="29">
        <f t="shared" si="32"/>
        <v>5</v>
      </c>
      <c r="P373" s="29">
        <f t="shared" si="33"/>
        <v>12</v>
      </c>
      <c r="Q373" s="14" t="str">
        <f t="shared" si="34"/>
        <v xml:space="preserve">Carl </v>
      </c>
      <c r="R373" s="14" t="str">
        <f t="shared" si="35"/>
        <v>Jackson</v>
      </c>
    </row>
    <row r="374" spans="2:18" x14ac:dyDescent="0.45">
      <c r="B374" s="14" t="str">
        <f t="shared" si="30"/>
        <v>412341041241</v>
      </c>
      <c r="C374" s="5">
        <v>41234</v>
      </c>
      <c r="D374" s="2" t="s">
        <v>804</v>
      </c>
      <c r="E374" s="14">
        <f t="shared" si="31"/>
        <v>0</v>
      </c>
      <c r="F374" s="2">
        <v>10</v>
      </c>
      <c r="G374" s="19">
        <v>308.36299999999994</v>
      </c>
      <c r="H374" s="20">
        <v>0.04</v>
      </c>
      <c r="I374" s="6"/>
      <c r="J374" s="5">
        <v>41241</v>
      </c>
      <c r="K374" s="25">
        <v>42.272999999999954</v>
      </c>
      <c r="L374" s="2" t="s">
        <v>5</v>
      </c>
      <c r="M374" s="14">
        <f>+VLOOKUP(L374,Customers!$C$3:$D$797,2,FALSE)</f>
        <v>2</v>
      </c>
      <c r="N374" s="14">
        <f>+INDEX(Customers!$B$2:$D$797,MATCH(TF_Database!L374,Customers!$C$2:$C$797,0),1)</f>
        <v>8990</v>
      </c>
      <c r="O374" s="29">
        <f t="shared" si="32"/>
        <v>5</v>
      </c>
      <c r="P374" s="29">
        <f t="shared" si="33"/>
        <v>12</v>
      </c>
      <c r="Q374" s="14" t="str">
        <f t="shared" si="34"/>
        <v xml:space="preserve">Carl </v>
      </c>
      <c r="R374" s="14" t="str">
        <f t="shared" si="35"/>
        <v>Jackson</v>
      </c>
    </row>
    <row r="375" spans="2:18" x14ac:dyDescent="0.45">
      <c r="B375" s="14" t="str">
        <f t="shared" si="30"/>
        <v>412342641241</v>
      </c>
      <c r="C375" s="5">
        <v>41234</v>
      </c>
      <c r="D375" s="2" t="s">
        <v>804</v>
      </c>
      <c r="E375" s="14">
        <f t="shared" si="31"/>
        <v>0</v>
      </c>
      <c r="F375" s="2">
        <v>26</v>
      </c>
      <c r="G375" s="19">
        <v>1911.4034999999999</v>
      </c>
      <c r="H375" s="20">
        <v>0.06</v>
      </c>
      <c r="I375" s="6"/>
      <c r="J375" s="5">
        <v>41241</v>
      </c>
      <c r="K375" s="25">
        <v>822.88800000000003</v>
      </c>
      <c r="L375" s="2" t="s">
        <v>5</v>
      </c>
      <c r="M375" s="14">
        <f>+VLOOKUP(L375,Customers!$C$3:$D$797,2,FALSE)</f>
        <v>2</v>
      </c>
      <c r="N375" s="14">
        <f>+INDEX(Customers!$B$2:$D$797,MATCH(TF_Database!L375,Customers!$C$2:$C$797,0),1)</f>
        <v>8990</v>
      </c>
      <c r="O375" s="29">
        <f t="shared" si="32"/>
        <v>5</v>
      </c>
      <c r="P375" s="29">
        <f t="shared" si="33"/>
        <v>12</v>
      </c>
      <c r="Q375" s="14" t="str">
        <f t="shared" si="34"/>
        <v xml:space="preserve">Carl </v>
      </c>
      <c r="R375" s="14" t="str">
        <f t="shared" si="35"/>
        <v>Jackson</v>
      </c>
    </row>
    <row r="376" spans="2:18" x14ac:dyDescent="0.45">
      <c r="B376" s="14" t="str">
        <f t="shared" si="30"/>
        <v>398742939875</v>
      </c>
      <c r="C376" s="5">
        <v>39874</v>
      </c>
      <c r="D376" s="2" t="s">
        <v>810</v>
      </c>
      <c r="E376" s="14">
        <f t="shared" si="31"/>
        <v>0</v>
      </c>
      <c r="F376" s="2">
        <v>29</v>
      </c>
      <c r="G376" s="19">
        <v>862.2</v>
      </c>
      <c r="H376" s="20">
        <v>0.1</v>
      </c>
      <c r="I376" s="6"/>
      <c r="J376" s="5">
        <v>39875</v>
      </c>
      <c r="K376" s="25">
        <v>-45.1</v>
      </c>
      <c r="L376" s="2" t="s">
        <v>18</v>
      </c>
      <c r="M376" s="14">
        <f>+VLOOKUP(L376,Customers!$C$3:$D$797,2,FALSE)</f>
        <v>2</v>
      </c>
      <c r="N376" s="14">
        <f>+INDEX(Customers!$B$2:$D$797,MATCH(TF_Database!L376,Customers!$C$2:$C$797,0),1)</f>
        <v>13968</v>
      </c>
      <c r="O376" s="29">
        <f t="shared" si="32"/>
        <v>5</v>
      </c>
      <c r="P376" s="29">
        <f t="shared" si="33"/>
        <v>11</v>
      </c>
      <c r="Q376" s="14" t="str">
        <f t="shared" si="34"/>
        <v xml:space="preserve">Alan </v>
      </c>
      <c r="R376" s="14" t="str">
        <f t="shared" si="35"/>
        <v>Barnes</v>
      </c>
    </row>
    <row r="377" spans="2:18" x14ac:dyDescent="0.45">
      <c r="B377" s="14" t="str">
        <f t="shared" si="30"/>
        <v>40808740810</v>
      </c>
      <c r="C377" s="5">
        <v>40808</v>
      </c>
      <c r="D377" s="2" t="s">
        <v>806</v>
      </c>
      <c r="E377" s="14">
        <f t="shared" si="31"/>
        <v>1</v>
      </c>
      <c r="F377" s="2">
        <v>7</v>
      </c>
      <c r="G377" s="19">
        <v>120.03</v>
      </c>
      <c r="H377" s="20">
        <v>0.02</v>
      </c>
      <c r="I377" s="6"/>
      <c r="J377" s="5">
        <v>40810</v>
      </c>
      <c r="K377" s="25">
        <v>-56.06</v>
      </c>
      <c r="L377" s="2" t="s">
        <v>57</v>
      </c>
      <c r="M377" s="14">
        <f>+VLOOKUP(L377,Customers!$C$3:$D$797,2,FALSE)</f>
        <v>2</v>
      </c>
      <c r="N377" s="14">
        <f>+INDEX(Customers!$B$2:$D$797,MATCH(TF_Database!L377,Customers!$C$2:$C$797,0),1)</f>
        <v>9944</v>
      </c>
      <c r="O377" s="29">
        <f t="shared" si="32"/>
        <v>10</v>
      </c>
      <c r="P377" s="29">
        <f t="shared" si="33"/>
        <v>16</v>
      </c>
      <c r="Q377" s="14" t="str">
        <f t="shared" si="34"/>
        <v xml:space="preserve">Charlotte </v>
      </c>
      <c r="R377" s="14" t="str">
        <f t="shared" si="35"/>
        <v>Melton</v>
      </c>
    </row>
    <row r="378" spans="2:18" x14ac:dyDescent="0.45">
      <c r="B378" s="14" t="str">
        <f t="shared" si="30"/>
        <v>40745140747</v>
      </c>
      <c r="C378" s="5">
        <v>40745</v>
      </c>
      <c r="D378" s="2" t="s">
        <v>808</v>
      </c>
      <c r="E378" s="14">
        <f t="shared" si="31"/>
        <v>0</v>
      </c>
      <c r="F378" s="2">
        <v>1</v>
      </c>
      <c r="G378" s="19">
        <v>18.920000000000002</v>
      </c>
      <c r="H378" s="20">
        <v>0</v>
      </c>
      <c r="I378" s="6"/>
      <c r="J378" s="5">
        <v>40747</v>
      </c>
      <c r="K378" s="25">
        <v>-18.250499999999999</v>
      </c>
      <c r="L378" s="2" t="s">
        <v>28</v>
      </c>
      <c r="M378" s="14">
        <f>+VLOOKUP(L378,Customers!$C$3:$D$797,2,FALSE)</f>
        <v>2</v>
      </c>
      <c r="N378" s="14">
        <f>+INDEX(Customers!$B$2:$D$797,MATCH(TF_Database!L378,Customers!$C$2:$C$797,0),1)</f>
        <v>15300</v>
      </c>
      <c r="O378" s="29">
        <f t="shared" si="32"/>
        <v>5</v>
      </c>
      <c r="P378" s="29">
        <f t="shared" si="33"/>
        <v>13</v>
      </c>
      <c r="Q378" s="14" t="str">
        <f t="shared" si="34"/>
        <v xml:space="preserve">Beth </v>
      </c>
      <c r="R378" s="14" t="str">
        <f t="shared" si="35"/>
        <v>Thompson</v>
      </c>
    </row>
    <row r="379" spans="2:18" x14ac:dyDescent="0.45">
      <c r="B379" s="14" t="str">
        <f t="shared" si="30"/>
        <v>400074540009</v>
      </c>
      <c r="C379" s="5">
        <v>40007</v>
      </c>
      <c r="D379" s="2" t="s">
        <v>808</v>
      </c>
      <c r="E379" s="14">
        <f t="shared" si="31"/>
        <v>0</v>
      </c>
      <c r="F379" s="2">
        <v>45</v>
      </c>
      <c r="G379" s="19">
        <v>237.28</v>
      </c>
      <c r="H379" s="20">
        <v>0.03</v>
      </c>
      <c r="I379" s="6"/>
      <c r="J379" s="5">
        <v>40009</v>
      </c>
      <c r="K379" s="25">
        <v>-2088.6799999999998</v>
      </c>
      <c r="L379" s="2" t="s">
        <v>50</v>
      </c>
      <c r="M379" s="14">
        <f>+VLOOKUP(L379,Customers!$C$3:$D$797,2,FALSE)</f>
        <v>3</v>
      </c>
      <c r="N379" s="14">
        <f>+INDEX(Customers!$B$2:$D$797,MATCH(TF_Database!L379,Customers!$C$2:$C$797,0),1)</f>
        <v>18955</v>
      </c>
      <c r="O379" s="29">
        <f t="shared" si="32"/>
        <v>6</v>
      </c>
      <c r="P379" s="29">
        <f t="shared" si="33"/>
        <v>11</v>
      </c>
      <c r="Q379" s="14" t="str">
        <f t="shared" si="34"/>
        <v xml:space="preserve">Bryan </v>
      </c>
      <c r="R379" s="14" t="str">
        <f t="shared" si="35"/>
        <v>Mills</v>
      </c>
    </row>
    <row r="380" spans="2:18" x14ac:dyDescent="0.45">
      <c r="B380" s="14" t="str">
        <f t="shared" si="30"/>
        <v>40266540266</v>
      </c>
      <c r="C380" s="5">
        <v>40266</v>
      </c>
      <c r="D380" s="2" t="s">
        <v>806</v>
      </c>
      <c r="E380" s="14">
        <f t="shared" si="31"/>
        <v>1</v>
      </c>
      <c r="F380" s="2">
        <v>5</v>
      </c>
      <c r="G380" s="19">
        <v>324.55</v>
      </c>
      <c r="H380" s="20">
        <v>0.08</v>
      </c>
      <c r="I380" s="6"/>
      <c r="J380" s="5">
        <v>40266</v>
      </c>
      <c r="K380" s="25">
        <v>-12.82</v>
      </c>
      <c r="L380" s="2" t="s">
        <v>18</v>
      </c>
      <c r="M380" s="14">
        <f>+VLOOKUP(L380,Customers!$C$3:$D$797,2,FALSE)</f>
        <v>2</v>
      </c>
      <c r="N380" s="14">
        <f>+INDEX(Customers!$B$2:$D$797,MATCH(TF_Database!L380,Customers!$C$2:$C$797,0),1)</f>
        <v>13968</v>
      </c>
      <c r="O380" s="29">
        <f t="shared" si="32"/>
        <v>5</v>
      </c>
      <c r="P380" s="29">
        <f t="shared" si="33"/>
        <v>11</v>
      </c>
      <c r="Q380" s="14" t="str">
        <f t="shared" si="34"/>
        <v xml:space="preserve">Alan </v>
      </c>
      <c r="R380" s="14" t="str">
        <f t="shared" si="35"/>
        <v>Barnes</v>
      </c>
    </row>
    <row r="381" spans="2:18" x14ac:dyDescent="0.45">
      <c r="B381" s="14" t="str">
        <f t="shared" si="30"/>
        <v>402663140269</v>
      </c>
      <c r="C381" s="5">
        <v>40266</v>
      </c>
      <c r="D381" s="2" t="s">
        <v>806</v>
      </c>
      <c r="E381" s="14">
        <f t="shared" si="31"/>
        <v>1</v>
      </c>
      <c r="F381" s="2">
        <v>31</v>
      </c>
      <c r="G381" s="19">
        <v>8901.7800000000007</v>
      </c>
      <c r="H381" s="20">
        <v>0.04</v>
      </c>
      <c r="I381" s="6"/>
      <c r="J381" s="5">
        <v>40269</v>
      </c>
      <c r="K381" s="25">
        <v>2795.36</v>
      </c>
      <c r="L381" s="2" t="s">
        <v>18</v>
      </c>
      <c r="M381" s="14">
        <f>+VLOOKUP(L381,Customers!$C$3:$D$797,2,FALSE)</f>
        <v>2</v>
      </c>
      <c r="N381" s="14">
        <f>+INDEX(Customers!$B$2:$D$797,MATCH(TF_Database!L381,Customers!$C$2:$C$797,0),1)</f>
        <v>13968</v>
      </c>
      <c r="O381" s="29">
        <f t="shared" si="32"/>
        <v>5</v>
      </c>
      <c r="P381" s="29">
        <f t="shared" si="33"/>
        <v>11</v>
      </c>
      <c r="Q381" s="14" t="str">
        <f t="shared" si="34"/>
        <v xml:space="preserve">Alan </v>
      </c>
      <c r="R381" s="14" t="str">
        <f t="shared" si="35"/>
        <v>Barnes</v>
      </c>
    </row>
    <row r="382" spans="2:18" x14ac:dyDescent="0.45">
      <c r="B382" s="14" t="str">
        <f t="shared" si="30"/>
        <v>402151540217</v>
      </c>
      <c r="C382" s="5">
        <v>40215</v>
      </c>
      <c r="D382" s="2" t="s">
        <v>804</v>
      </c>
      <c r="E382" s="14">
        <f t="shared" si="31"/>
        <v>0</v>
      </c>
      <c r="F382" s="2">
        <v>15</v>
      </c>
      <c r="G382" s="19">
        <v>1062.9589999999998</v>
      </c>
      <c r="H382" s="20">
        <v>7.0000000000000007E-2</v>
      </c>
      <c r="I382" s="6"/>
      <c r="J382" s="5">
        <v>40217</v>
      </c>
      <c r="K382" s="25">
        <v>298.476</v>
      </c>
      <c r="L382" s="2" t="s">
        <v>38</v>
      </c>
      <c r="M382" s="14">
        <f>+VLOOKUP(L382,Customers!$C$3:$D$797,2,FALSE)</f>
        <v>2</v>
      </c>
      <c r="N382" s="14">
        <f>+INDEX(Customers!$B$2:$D$797,MATCH(TF_Database!L382,Customers!$C$2:$C$797,0),1)</f>
        <v>23181</v>
      </c>
      <c r="O382" s="29">
        <f t="shared" si="32"/>
        <v>5</v>
      </c>
      <c r="P382" s="29">
        <f t="shared" si="33"/>
        <v>10</v>
      </c>
      <c r="Q382" s="14" t="str">
        <f t="shared" si="34"/>
        <v xml:space="preserve">Beth </v>
      </c>
      <c r="R382" s="14" t="str">
        <f t="shared" si="35"/>
        <v>Paige</v>
      </c>
    </row>
    <row r="383" spans="2:18" x14ac:dyDescent="0.45">
      <c r="B383" s="14" t="str">
        <f t="shared" si="30"/>
        <v>411643541171</v>
      </c>
      <c r="C383" s="5">
        <v>41164</v>
      </c>
      <c r="D383" s="2" t="s">
        <v>804</v>
      </c>
      <c r="E383" s="14">
        <f t="shared" si="31"/>
        <v>0</v>
      </c>
      <c r="F383" s="2">
        <v>35</v>
      </c>
      <c r="G383" s="19">
        <v>7468.86</v>
      </c>
      <c r="H383" s="20">
        <v>0.02</v>
      </c>
      <c r="I383" s="6"/>
      <c r="J383" s="5">
        <v>41171</v>
      </c>
      <c r="K383" s="25">
        <v>2155.41</v>
      </c>
      <c r="L383" s="2" t="s">
        <v>55</v>
      </c>
      <c r="M383" s="14">
        <f>+VLOOKUP(L383,Customers!$C$3:$D$797,2,FALSE)</f>
        <v>2</v>
      </c>
      <c r="N383" s="14">
        <f>+INDEX(Customers!$B$2:$D$797,MATCH(TF_Database!L383,Customers!$C$2:$C$797,0),1)</f>
        <v>29993</v>
      </c>
      <c r="O383" s="29">
        <f t="shared" si="32"/>
        <v>5</v>
      </c>
      <c r="P383" s="29">
        <f t="shared" si="33"/>
        <v>14</v>
      </c>
      <c r="Q383" s="14" t="str">
        <f t="shared" si="34"/>
        <v xml:space="preserve">Mike </v>
      </c>
      <c r="R383" s="14" t="str">
        <f t="shared" si="35"/>
        <v>Pelletier</v>
      </c>
    </row>
    <row r="384" spans="2:18" x14ac:dyDescent="0.45">
      <c r="B384" s="14" t="str">
        <f t="shared" si="30"/>
        <v>405341240536</v>
      </c>
      <c r="C384" s="5">
        <v>40534</v>
      </c>
      <c r="D384" s="2" t="s">
        <v>808</v>
      </c>
      <c r="E384" s="14">
        <f t="shared" si="31"/>
        <v>0</v>
      </c>
      <c r="F384" s="2">
        <v>12</v>
      </c>
      <c r="G384" s="19">
        <v>710.32799999999997</v>
      </c>
      <c r="H384" s="20">
        <v>0.02</v>
      </c>
      <c r="I384" s="6"/>
      <c r="J384" s="5">
        <v>40536</v>
      </c>
      <c r="K384" s="25">
        <v>-10.295999999999992</v>
      </c>
      <c r="L384" s="2" t="s">
        <v>40</v>
      </c>
      <c r="M384" s="14">
        <f>+VLOOKUP(L384,Customers!$C$3:$D$797,2,FALSE)</f>
        <v>3</v>
      </c>
      <c r="N384" s="14">
        <f>+INDEX(Customers!$B$2:$D$797,MATCH(TF_Database!L384,Customers!$C$2:$C$797,0),1)</f>
        <v>6996</v>
      </c>
      <c r="O384" s="29">
        <f t="shared" si="32"/>
        <v>8</v>
      </c>
      <c r="P384" s="29">
        <f t="shared" si="33"/>
        <v>17</v>
      </c>
      <c r="Q384" s="14" t="str">
        <f t="shared" si="34"/>
        <v xml:space="preserve">Delfina </v>
      </c>
      <c r="R384" s="14" t="str">
        <f t="shared" si="35"/>
        <v>Latchford</v>
      </c>
    </row>
    <row r="385" spans="2:18" x14ac:dyDescent="0.45">
      <c r="B385" s="14" t="str">
        <f t="shared" si="30"/>
        <v>39963439965</v>
      </c>
      <c r="C385" s="5">
        <v>39963</v>
      </c>
      <c r="D385" s="2" t="s">
        <v>811</v>
      </c>
      <c r="E385" s="14">
        <f t="shared" si="31"/>
        <v>0</v>
      </c>
      <c r="F385" s="2">
        <v>4</v>
      </c>
      <c r="G385" s="19">
        <v>3510.82</v>
      </c>
      <c r="H385" s="20">
        <v>0.05</v>
      </c>
      <c r="I385" s="6"/>
      <c r="J385" s="5">
        <v>39965</v>
      </c>
      <c r="K385" s="25">
        <v>232.44099999999997</v>
      </c>
      <c r="L385" s="2" t="s">
        <v>62</v>
      </c>
      <c r="M385" s="14">
        <f>+VLOOKUP(L385,Customers!$C$3:$D$797,2,FALSE)</f>
        <v>1</v>
      </c>
      <c r="N385" s="14">
        <f>+INDEX(Customers!$B$2:$D$797,MATCH(TF_Database!L385,Customers!$C$2:$C$797,0),1)</f>
        <v>23603</v>
      </c>
      <c r="O385" s="29">
        <f t="shared" si="32"/>
        <v>6</v>
      </c>
      <c r="P385" s="29">
        <f t="shared" si="33"/>
        <v>15</v>
      </c>
      <c r="Q385" s="14" t="str">
        <f t="shared" si="34"/>
        <v xml:space="preserve">Susan </v>
      </c>
      <c r="R385" s="14" t="str">
        <f t="shared" si="35"/>
        <v>Vittorini</v>
      </c>
    </row>
    <row r="386" spans="2:18" x14ac:dyDescent="0.45">
      <c r="B386" s="14" t="str">
        <f t="shared" si="30"/>
        <v>412641941265</v>
      </c>
      <c r="C386" s="5">
        <v>41264</v>
      </c>
      <c r="D386" s="2" t="s">
        <v>811</v>
      </c>
      <c r="E386" s="14">
        <f t="shared" si="31"/>
        <v>0</v>
      </c>
      <c r="F386" s="2">
        <v>19</v>
      </c>
      <c r="G386" s="19">
        <v>281.83999999999997</v>
      </c>
      <c r="H386" s="20">
        <v>0.06</v>
      </c>
      <c r="I386" s="6"/>
      <c r="J386" s="5">
        <v>41265</v>
      </c>
      <c r="K386" s="25">
        <v>-21.85</v>
      </c>
      <c r="L386" s="2" t="s">
        <v>25</v>
      </c>
      <c r="M386" s="14">
        <f>+VLOOKUP(L386,Customers!$C$3:$D$797,2,FALSE)</f>
        <v>2</v>
      </c>
      <c r="N386" s="14">
        <f>+INDEX(Customers!$B$2:$D$797,MATCH(TF_Database!L386,Customers!$C$2:$C$797,0),1)</f>
        <v>5289</v>
      </c>
      <c r="O386" s="29">
        <f t="shared" si="32"/>
        <v>8</v>
      </c>
      <c r="P386" s="29">
        <f t="shared" si="33"/>
        <v>14</v>
      </c>
      <c r="Q386" s="14" t="str">
        <f t="shared" si="34"/>
        <v xml:space="preserve">Dorothy </v>
      </c>
      <c r="R386" s="14" t="str">
        <f t="shared" si="35"/>
        <v>Wardle</v>
      </c>
    </row>
    <row r="387" spans="2:18" x14ac:dyDescent="0.45">
      <c r="B387" s="14" t="str">
        <f t="shared" si="30"/>
        <v>412642541265</v>
      </c>
      <c r="C387" s="5">
        <v>41264</v>
      </c>
      <c r="D387" s="2" t="s">
        <v>811</v>
      </c>
      <c r="E387" s="14">
        <f t="shared" si="31"/>
        <v>0</v>
      </c>
      <c r="F387" s="2">
        <v>25</v>
      </c>
      <c r="G387" s="19">
        <v>509.52</v>
      </c>
      <c r="H387" s="20">
        <v>0.05</v>
      </c>
      <c r="I387" s="6"/>
      <c r="J387" s="5">
        <v>41265</v>
      </c>
      <c r="K387" s="25">
        <v>-145.78</v>
      </c>
      <c r="L387" s="2" t="s">
        <v>25</v>
      </c>
      <c r="M387" s="14">
        <f>+VLOOKUP(L387,Customers!$C$3:$D$797,2,FALSE)</f>
        <v>2</v>
      </c>
      <c r="N387" s="14">
        <f>+INDEX(Customers!$B$2:$D$797,MATCH(TF_Database!L387,Customers!$C$2:$C$797,0),1)</f>
        <v>5289</v>
      </c>
      <c r="O387" s="29">
        <f t="shared" si="32"/>
        <v>8</v>
      </c>
      <c r="P387" s="29">
        <f t="shared" si="33"/>
        <v>14</v>
      </c>
      <c r="Q387" s="14" t="str">
        <f t="shared" si="34"/>
        <v xml:space="preserve">Dorothy </v>
      </c>
      <c r="R387" s="14" t="str">
        <f t="shared" si="35"/>
        <v>Wardle</v>
      </c>
    </row>
    <row r="388" spans="2:18" x14ac:dyDescent="0.45">
      <c r="B388" s="14" t="str">
        <f t="shared" si="30"/>
        <v>412641041265</v>
      </c>
      <c r="C388" s="5">
        <v>41264</v>
      </c>
      <c r="D388" s="2" t="s">
        <v>811</v>
      </c>
      <c r="E388" s="14">
        <f t="shared" si="31"/>
        <v>0</v>
      </c>
      <c r="F388" s="2">
        <v>10</v>
      </c>
      <c r="G388" s="19">
        <v>97.02</v>
      </c>
      <c r="H388" s="20">
        <v>0.06</v>
      </c>
      <c r="I388" s="6"/>
      <c r="J388" s="5">
        <v>41265</v>
      </c>
      <c r="K388" s="25">
        <v>-3.96</v>
      </c>
      <c r="L388" s="2" t="s">
        <v>25</v>
      </c>
      <c r="M388" s="14">
        <f>+VLOOKUP(L388,Customers!$C$3:$D$797,2,FALSE)</f>
        <v>2</v>
      </c>
      <c r="N388" s="14">
        <f>+INDEX(Customers!$B$2:$D$797,MATCH(TF_Database!L388,Customers!$C$2:$C$797,0),1)</f>
        <v>5289</v>
      </c>
      <c r="O388" s="29">
        <f t="shared" si="32"/>
        <v>8</v>
      </c>
      <c r="P388" s="29">
        <f t="shared" si="33"/>
        <v>14</v>
      </c>
      <c r="Q388" s="14" t="str">
        <f t="shared" si="34"/>
        <v xml:space="preserve">Dorothy </v>
      </c>
      <c r="R388" s="14" t="str">
        <f t="shared" si="35"/>
        <v>Wardle</v>
      </c>
    </row>
    <row r="389" spans="2:18" x14ac:dyDescent="0.45">
      <c r="B389" s="14" t="str">
        <f t="shared" si="30"/>
        <v>409533240955</v>
      </c>
      <c r="C389" s="5">
        <v>40953</v>
      </c>
      <c r="D389" s="2" t="s">
        <v>808</v>
      </c>
      <c r="E389" s="14">
        <f t="shared" si="31"/>
        <v>0</v>
      </c>
      <c r="F389" s="2">
        <v>32</v>
      </c>
      <c r="G389" s="19">
        <v>225.16</v>
      </c>
      <c r="H389" s="20">
        <v>0.02</v>
      </c>
      <c r="I389" s="6"/>
      <c r="J389" s="5">
        <v>40955</v>
      </c>
      <c r="K389" s="25">
        <v>-33.69</v>
      </c>
      <c r="L389" s="2" t="s">
        <v>62</v>
      </c>
      <c r="M389" s="14">
        <f>+VLOOKUP(L389,Customers!$C$3:$D$797,2,FALSE)</f>
        <v>1</v>
      </c>
      <c r="N389" s="14">
        <f>+INDEX(Customers!$B$2:$D$797,MATCH(TF_Database!L389,Customers!$C$2:$C$797,0),1)</f>
        <v>23603</v>
      </c>
      <c r="O389" s="29">
        <f t="shared" si="32"/>
        <v>6</v>
      </c>
      <c r="P389" s="29">
        <f t="shared" si="33"/>
        <v>15</v>
      </c>
      <c r="Q389" s="14" t="str">
        <f t="shared" si="34"/>
        <v xml:space="preserve">Susan </v>
      </c>
      <c r="R389" s="14" t="str">
        <f t="shared" si="35"/>
        <v>Vittorini</v>
      </c>
    </row>
    <row r="390" spans="2:18" x14ac:dyDescent="0.45">
      <c r="B390" s="14" t="str">
        <f t="shared" si="30"/>
        <v>403622040364</v>
      </c>
      <c r="C390" s="5">
        <v>40362</v>
      </c>
      <c r="D390" s="2" t="s">
        <v>808</v>
      </c>
      <c r="E390" s="14">
        <f t="shared" si="31"/>
        <v>0</v>
      </c>
      <c r="F390" s="2">
        <v>20</v>
      </c>
      <c r="G390" s="19">
        <v>205.33</v>
      </c>
      <c r="H390" s="20">
        <v>0</v>
      </c>
      <c r="I390" s="6"/>
      <c r="J390" s="5">
        <v>40364</v>
      </c>
      <c r="K390" s="25">
        <v>10.68</v>
      </c>
      <c r="L390" s="2" t="s">
        <v>42</v>
      </c>
      <c r="M390" s="14">
        <f>+VLOOKUP(L390,Customers!$C$3:$D$797,2,FALSE)</f>
        <v>1</v>
      </c>
      <c r="N390" s="14">
        <f>+INDEX(Customers!$B$2:$D$797,MATCH(TF_Database!L390,Customers!$C$2:$C$797,0),1)</f>
        <v>23006</v>
      </c>
      <c r="O390" s="29">
        <f t="shared" si="32"/>
        <v>6</v>
      </c>
      <c r="P390" s="29">
        <f t="shared" si="33"/>
        <v>12</v>
      </c>
      <c r="Q390" s="14" t="str">
        <f t="shared" si="34"/>
        <v xml:space="preserve">Jamie </v>
      </c>
      <c r="R390" s="14" t="str">
        <f t="shared" si="35"/>
        <v>Kunitz</v>
      </c>
    </row>
    <row r="391" spans="2:18" x14ac:dyDescent="0.45">
      <c r="B391" s="14" t="str">
        <f t="shared" ref="B391:B454" si="36">+CONCATENATE(C391,F391,J391)</f>
        <v>406791740681</v>
      </c>
      <c r="C391" s="5">
        <v>40679</v>
      </c>
      <c r="D391" s="2" t="s">
        <v>811</v>
      </c>
      <c r="E391" s="14">
        <f t="shared" ref="E391:E454" si="37">+IF(D391="High",1,0)</f>
        <v>0</v>
      </c>
      <c r="F391" s="2">
        <v>17</v>
      </c>
      <c r="G391" s="19">
        <v>1368.14</v>
      </c>
      <c r="H391" s="20">
        <v>0.05</v>
      </c>
      <c r="I391" s="6"/>
      <c r="J391" s="5">
        <v>40681</v>
      </c>
      <c r="K391" s="25">
        <v>171.26</v>
      </c>
      <c r="L391" s="2" t="s">
        <v>53</v>
      </c>
      <c r="M391" s="14">
        <f>+VLOOKUP(L391,Customers!$C$3:$D$797,2,FALSE)</f>
        <v>3</v>
      </c>
      <c r="N391" s="14">
        <f>+INDEX(Customers!$B$2:$D$797,MATCH(TF_Database!L391,Customers!$C$2:$C$797,0),1)</f>
        <v>8063</v>
      </c>
      <c r="O391" s="29">
        <f t="shared" ref="O391:O454" si="38">+SEARCH(" ",L391)</f>
        <v>5</v>
      </c>
      <c r="P391" s="29">
        <f t="shared" ref="P391:P454" si="39">+LEN(L391)</f>
        <v>14</v>
      </c>
      <c r="Q391" s="14" t="str">
        <f t="shared" ref="Q391:Q454" si="40">+LEFT(L391,O391)</f>
        <v xml:space="preserve">Fred </v>
      </c>
      <c r="R391" s="14" t="str">
        <f t="shared" ref="R391:R454" si="41">+RIGHT(L391,P391-O391)</f>
        <v>Wasserman</v>
      </c>
    </row>
    <row r="392" spans="2:18" x14ac:dyDescent="0.45">
      <c r="B392" s="14" t="str">
        <f t="shared" si="36"/>
        <v>402444240247</v>
      </c>
      <c r="C392" s="5">
        <v>40244</v>
      </c>
      <c r="D392" s="2" t="s">
        <v>810</v>
      </c>
      <c r="E392" s="14">
        <f t="shared" si="37"/>
        <v>0</v>
      </c>
      <c r="F392" s="2">
        <v>42</v>
      </c>
      <c r="G392" s="19">
        <v>2475.83</v>
      </c>
      <c r="H392" s="20">
        <v>0.09</v>
      </c>
      <c r="I392" s="6"/>
      <c r="J392" s="5">
        <v>40247</v>
      </c>
      <c r="K392" s="25">
        <v>752.37</v>
      </c>
      <c r="L392" s="2" t="s">
        <v>41</v>
      </c>
      <c r="M392" s="14">
        <f>+VLOOKUP(L392,Customers!$C$3:$D$797,2,FALSE)</f>
        <v>2</v>
      </c>
      <c r="N392" s="14">
        <f>+INDEX(Customers!$B$2:$D$797,MATCH(TF_Database!L392,Customers!$C$2:$C$797,0),1)</f>
        <v>13365</v>
      </c>
      <c r="O392" s="29">
        <f t="shared" si="38"/>
        <v>5</v>
      </c>
      <c r="P392" s="29">
        <f t="shared" si="39"/>
        <v>13</v>
      </c>
      <c r="Q392" s="14" t="str">
        <f t="shared" si="40"/>
        <v xml:space="preserve">Doug </v>
      </c>
      <c r="R392" s="14" t="str">
        <f t="shared" si="41"/>
        <v>Bickford</v>
      </c>
    </row>
    <row r="393" spans="2:18" x14ac:dyDescent="0.45">
      <c r="B393" s="14" t="str">
        <f t="shared" si="36"/>
        <v>399304039931</v>
      </c>
      <c r="C393" s="5">
        <v>39930</v>
      </c>
      <c r="D393" s="2" t="s">
        <v>808</v>
      </c>
      <c r="E393" s="14">
        <f t="shared" si="37"/>
        <v>0</v>
      </c>
      <c r="F393" s="2">
        <v>40</v>
      </c>
      <c r="G393" s="19">
        <v>2205.7584999999999</v>
      </c>
      <c r="H393" s="20">
        <v>0.03</v>
      </c>
      <c r="I393" s="6"/>
      <c r="J393" s="5">
        <v>39931</v>
      </c>
      <c r="K393" s="25">
        <v>337.041</v>
      </c>
      <c r="L393" s="2" t="s">
        <v>53</v>
      </c>
      <c r="M393" s="14">
        <f>+VLOOKUP(L393,Customers!$C$3:$D$797,2,FALSE)</f>
        <v>3</v>
      </c>
      <c r="N393" s="14">
        <f>+INDEX(Customers!$B$2:$D$797,MATCH(TF_Database!L393,Customers!$C$2:$C$797,0),1)</f>
        <v>8063</v>
      </c>
      <c r="O393" s="29">
        <f t="shared" si="38"/>
        <v>5</v>
      </c>
      <c r="P393" s="29">
        <f t="shared" si="39"/>
        <v>14</v>
      </c>
      <c r="Q393" s="14" t="str">
        <f t="shared" si="40"/>
        <v xml:space="preserve">Fred </v>
      </c>
      <c r="R393" s="14" t="str">
        <f t="shared" si="41"/>
        <v>Wasserman</v>
      </c>
    </row>
    <row r="394" spans="2:18" x14ac:dyDescent="0.45">
      <c r="B394" s="14" t="str">
        <f t="shared" si="36"/>
        <v>410062141009</v>
      </c>
      <c r="C394" s="5">
        <v>41006</v>
      </c>
      <c r="D394" s="2" t="s">
        <v>806</v>
      </c>
      <c r="E394" s="14">
        <f t="shared" si="37"/>
        <v>1</v>
      </c>
      <c r="F394" s="2">
        <v>21</v>
      </c>
      <c r="G394" s="19">
        <v>524.20000000000005</v>
      </c>
      <c r="H394" s="20">
        <v>0.04</v>
      </c>
      <c r="I394" s="6"/>
      <c r="J394" s="5">
        <v>41009</v>
      </c>
      <c r="K394" s="25">
        <v>158.97999999999999</v>
      </c>
      <c r="L394" s="2" t="s">
        <v>62</v>
      </c>
      <c r="M394" s="14">
        <f>+VLOOKUP(L394,Customers!$C$3:$D$797,2,FALSE)</f>
        <v>1</v>
      </c>
      <c r="N394" s="14">
        <f>+INDEX(Customers!$B$2:$D$797,MATCH(TF_Database!L394,Customers!$C$2:$C$797,0),1)</f>
        <v>23603</v>
      </c>
      <c r="O394" s="29">
        <f t="shared" si="38"/>
        <v>6</v>
      </c>
      <c r="P394" s="29">
        <f t="shared" si="39"/>
        <v>15</v>
      </c>
      <c r="Q394" s="14" t="str">
        <f t="shared" si="40"/>
        <v xml:space="preserve">Susan </v>
      </c>
      <c r="R394" s="14" t="str">
        <f t="shared" si="41"/>
        <v>Vittorini</v>
      </c>
    </row>
    <row r="395" spans="2:18" x14ac:dyDescent="0.45">
      <c r="B395" s="14" t="str">
        <f t="shared" si="36"/>
        <v>405433940545</v>
      </c>
      <c r="C395" s="5">
        <v>40543</v>
      </c>
      <c r="D395" s="2" t="s">
        <v>810</v>
      </c>
      <c r="E395" s="14">
        <f t="shared" si="37"/>
        <v>0</v>
      </c>
      <c r="F395" s="2">
        <v>39</v>
      </c>
      <c r="G395" s="19">
        <v>6553.45</v>
      </c>
      <c r="H395" s="20">
        <v>0.03</v>
      </c>
      <c r="I395" s="6"/>
      <c r="J395" s="5">
        <v>40545</v>
      </c>
      <c r="K395" s="25">
        <v>2969.81</v>
      </c>
      <c r="L395" s="2" t="s">
        <v>41</v>
      </c>
      <c r="M395" s="14">
        <f>+VLOOKUP(L395,Customers!$C$3:$D$797,2,FALSE)</f>
        <v>2</v>
      </c>
      <c r="N395" s="14">
        <f>+INDEX(Customers!$B$2:$D$797,MATCH(TF_Database!L395,Customers!$C$2:$C$797,0),1)</f>
        <v>13365</v>
      </c>
      <c r="O395" s="29">
        <f t="shared" si="38"/>
        <v>5</v>
      </c>
      <c r="P395" s="29">
        <f t="shared" si="39"/>
        <v>13</v>
      </c>
      <c r="Q395" s="14" t="str">
        <f t="shared" si="40"/>
        <v xml:space="preserve">Doug </v>
      </c>
      <c r="R395" s="14" t="str">
        <f t="shared" si="41"/>
        <v>Bickford</v>
      </c>
    </row>
    <row r="396" spans="2:18" x14ac:dyDescent="0.45">
      <c r="B396" s="14" t="str">
        <f t="shared" si="36"/>
        <v>402114540211</v>
      </c>
      <c r="C396" s="5">
        <v>40211</v>
      </c>
      <c r="D396" s="2" t="s">
        <v>808</v>
      </c>
      <c r="E396" s="14">
        <f t="shared" si="37"/>
        <v>0</v>
      </c>
      <c r="F396" s="2">
        <v>45</v>
      </c>
      <c r="G396" s="19">
        <v>497.14</v>
      </c>
      <c r="H396" s="20">
        <v>0.05</v>
      </c>
      <c r="I396" s="6"/>
      <c r="J396" s="5">
        <v>40211</v>
      </c>
      <c r="K396" s="25">
        <v>240.41</v>
      </c>
      <c r="L396" s="2" t="s">
        <v>10</v>
      </c>
      <c r="M396" s="14">
        <f>+VLOOKUP(L396,Customers!$C$3:$D$797,2,FALSE)</f>
        <v>5</v>
      </c>
      <c r="N396" s="14">
        <f>+INDEX(Customers!$B$2:$D$797,MATCH(TF_Database!L396,Customers!$C$2:$C$797,0),1)</f>
        <v>8816</v>
      </c>
      <c r="O396" s="29">
        <f t="shared" si="38"/>
        <v>8</v>
      </c>
      <c r="P396" s="29">
        <f t="shared" si="39"/>
        <v>13</v>
      </c>
      <c r="Q396" s="14" t="str">
        <f t="shared" si="40"/>
        <v xml:space="preserve">Claudia </v>
      </c>
      <c r="R396" s="14" t="str">
        <f t="shared" si="41"/>
        <v>Miner</v>
      </c>
    </row>
    <row r="397" spans="2:18" x14ac:dyDescent="0.45">
      <c r="B397" s="14" t="str">
        <f t="shared" si="36"/>
        <v>402112140212</v>
      </c>
      <c r="C397" s="5">
        <v>40211</v>
      </c>
      <c r="D397" s="2" t="s">
        <v>808</v>
      </c>
      <c r="E397" s="14">
        <f t="shared" si="37"/>
        <v>0</v>
      </c>
      <c r="F397" s="2">
        <v>21</v>
      </c>
      <c r="G397" s="19">
        <v>917.39</v>
      </c>
      <c r="H397" s="20">
        <v>0.02</v>
      </c>
      <c r="I397" s="6"/>
      <c r="J397" s="5">
        <v>40212</v>
      </c>
      <c r="K397" s="25">
        <v>393.40549999999996</v>
      </c>
      <c r="L397" s="2" t="s">
        <v>10</v>
      </c>
      <c r="M397" s="14">
        <f>+VLOOKUP(L397,Customers!$C$3:$D$797,2,FALSE)</f>
        <v>5</v>
      </c>
      <c r="N397" s="14">
        <f>+INDEX(Customers!$B$2:$D$797,MATCH(TF_Database!L397,Customers!$C$2:$C$797,0),1)</f>
        <v>8816</v>
      </c>
      <c r="O397" s="29">
        <f t="shared" si="38"/>
        <v>8</v>
      </c>
      <c r="P397" s="29">
        <f t="shared" si="39"/>
        <v>13</v>
      </c>
      <c r="Q397" s="14" t="str">
        <f t="shared" si="40"/>
        <v xml:space="preserve">Claudia </v>
      </c>
      <c r="R397" s="14" t="str">
        <f t="shared" si="41"/>
        <v>Miner</v>
      </c>
    </row>
    <row r="398" spans="2:18" x14ac:dyDescent="0.45">
      <c r="B398" s="14" t="str">
        <f t="shared" si="36"/>
        <v>410141941015</v>
      </c>
      <c r="C398" s="5">
        <v>41014</v>
      </c>
      <c r="D398" s="2" t="s">
        <v>808</v>
      </c>
      <c r="E398" s="14">
        <f t="shared" si="37"/>
        <v>0</v>
      </c>
      <c r="F398" s="2">
        <v>19</v>
      </c>
      <c r="G398" s="19">
        <v>110.67</v>
      </c>
      <c r="H398" s="20">
        <v>0.08</v>
      </c>
      <c r="I398" s="6"/>
      <c r="J398" s="5">
        <v>41015</v>
      </c>
      <c r="K398" s="25">
        <v>-43.745999999999995</v>
      </c>
      <c r="L398" s="2" t="s">
        <v>29</v>
      </c>
      <c r="M398" s="14">
        <f>+VLOOKUP(L398,Customers!$C$3:$D$797,2,FALSE)</f>
        <v>3</v>
      </c>
      <c r="N398" s="14">
        <f>+INDEX(Customers!$B$2:$D$797,MATCH(TF_Database!L398,Customers!$C$2:$C$797,0),1)</f>
        <v>5694</v>
      </c>
      <c r="O398" s="29">
        <f t="shared" si="38"/>
        <v>6</v>
      </c>
      <c r="P398" s="29">
        <f t="shared" si="39"/>
        <v>11</v>
      </c>
      <c r="Q398" s="14" t="str">
        <f t="shared" si="40"/>
        <v xml:space="preserve">Frank </v>
      </c>
      <c r="R398" s="14" t="str">
        <f t="shared" si="41"/>
        <v>Price</v>
      </c>
    </row>
    <row r="399" spans="2:18" x14ac:dyDescent="0.45">
      <c r="B399" s="14" t="str">
        <f t="shared" si="36"/>
        <v>410142041015</v>
      </c>
      <c r="C399" s="5">
        <v>41014</v>
      </c>
      <c r="D399" s="2" t="s">
        <v>808</v>
      </c>
      <c r="E399" s="14">
        <f t="shared" si="37"/>
        <v>0</v>
      </c>
      <c r="F399" s="2">
        <v>20</v>
      </c>
      <c r="G399" s="19">
        <v>1163.123</v>
      </c>
      <c r="H399" s="20">
        <v>0</v>
      </c>
      <c r="I399" s="6"/>
      <c r="J399" s="5">
        <v>41015</v>
      </c>
      <c r="K399" s="25">
        <v>83.834999999999994</v>
      </c>
      <c r="L399" s="2" t="s">
        <v>29</v>
      </c>
      <c r="M399" s="14">
        <f>+VLOOKUP(L399,Customers!$C$3:$D$797,2,FALSE)</f>
        <v>3</v>
      </c>
      <c r="N399" s="14">
        <f>+INDEX(Customers!$B$2:$D$797,MATCH(TF_Database!L399,Customers!$C$2:$C$797,0),1)</f>
        <v>5694</v>
      </c>
      <c r="O399" s="29">
        <f t="shared" si="38"/>
        <v>6</v>
      </c>
      <c r="P399" s="29">
        <f t="shared" si="39"/>
        <v>11</v>
      </c>
      <c r="Q399" s="14" t="str">
        <f t="shared" si="40"/>
        <v xml:space="preserve">Frank </v>
      </c>
      <c r="R399" s="14" t="str">
        <f t="shared" si="41"/>
        <v>Price</v>
      </c>
    </row>
    <row r="400" spans="2:18" x14ac:dyDescent="0.45">
      <c r="B400" s="14" t="str">
        <f t="shared" si="36"/>
        <v>403174840318</v>
      </c>
      <c r="C400" s="5">
        <v>40317</v>
      </c>
      <c r="D400" s="2" t="s">
        <v>806</v>
      </c>
      <c r="E400" s="14">
        <f t="shared" si="37"/>
        <v>1</v>
      </c>
      <c r="F400" s="2">
        <v>48</v>
      </c>
      <c r="G400" s="19">
        <v>224.58</v>
      </c>
      <c r="H400" s="20">
        <v>0.03</v>
      </c>
      <c r="I400" s="6"/>
      <c r="J400" s="5">
        <v>40318</v>
      </c>
      <c r="K400" s="25">
        <v>-144.762</v>
      </c>
      <c r="L400" s="2" t="s">
        <v>25</v>
      </c>
      <c r="M400" s="14">
        <f>+VLOOKUP(L400,Customers!$C$3:$D$797,2,FALSE)</f>
        <v>2</v>
      </c>
      <c r="N400" s="14">
        <f>+INDEX(Customers!$B$2:$D$797,MATCH(TF_Database!L400,Customers!$C$2:$C$797,0),1)</f>
        <v>5289</v>
      </c>
      <c r="O400" s="29">
        <f t="shared" si="38"/>
        <v>8</v>
      </c>
      <c r="P400" s="29">
        <f t="shared" si="39"/>
        <v>14</v>
      </c>
      <c r="Q400" s="14" t="str">
        <f t="shared" si="40"/>
        <v xml:space="preserve">Dorothy </v>
      </c>
      <c r="R400" s="14" t="str">
        <f t="shared" si="41"/>
        <v>Wardle</v>
      </c>
    </row>
    <row r="401" spans="2:18" x14ac:dyDescent="0.45">
      <c r="B401" s="14" t="str">
        <f t="shared" si="36"/>
        <v>403173440318</v>
      </c>
      <c r="C401" s="5">
        <v>40317</v>
      </c>
      <c r="D401" s="2" t="s">
        <v>806</v>
      </c>
      <c r="E401" s="14">
        <f t="shared" si="37"/>
        <v>1</v>
      </c>
      <c r="F401" s="2">
        <v>34</v>
      </c>
      <c r="G401" s="19">
        <v>365.77</v>
      </c>
      <c r="H401" s="20">
        <v>7.0000000000000007E-2</v>
      </c>
      <c r="I401" s="6"/>
      <c r="J401" s="5">
        <v>40318</v>
      </c>
      <c r="K401" s="25">
        <v>155.69</v>
      </c>
      <c r="L401" s="2" t="s">
        <v>25</v>
      </c>
      <c r="M401" s="14">
        <f>+VLOOKUP(L401,Customers!$C$3:$D$797,2,FALSE)</f>
        <v>2</v>
      </c>
      <c r="N401" s="14">
        <f>+INDEX(Customers!$B$2:$D$797,MATCH(TF_Database!L401,Customers!$C$2:$C$797,0),1)</f>
        <v>5289</v>
      </c>
      <c r="O401" s="29">
        <f t="shared" si="38"/>
        <v>8</v>
      </c>
      <c r="P401" s="29">
        <f t="shared" si="39"/>
        <v>14</v>
      </c>
      <c r="Q401" s="14" t="str">
        <f t="shared" si="40"/>
        <v xml:space="preserve">Dorothy </v>
      </c>
      <c r="R401" s="14" t="str">
        <f t="shared" si="41"/>
        <v>Wardle</v>
      </c>
    </row>
    <row r="402" spans="2:18" x14ac:dyDescent="0.45">
      <c r="B402" s="14" t="str">
        <f t="shared" si="36"/>
        <v>400211540022</v>
      </c>
      <c r="C402" s="5">
        <v>40021</v>
      </c>
      <c r="D402" s="2" t="s">
        <v>808</v>
      </c>
      <c r="E402" s="14">
        <f t="shared" si="37"/>
        <v>0</v>
      </c>
      <c r="F402" s="2">
        <v>15</v>
      </c>
      <c r="G402" s="19">
        <v>30.68</v>
      </c>
      <c r="H402" s="20">
        <v>0.02</v>
      </c>
      <c r="I402" s="6"/>
      <c r="J402" s="5">
        <v>40022</v>
      </c>
      <c r="K402" s="25">
        <v>-37.39</v>
      </c>
      <c r="L402" s="2" t="s">
        <v>11</v>
      </c>
      <c r="M402" s="14">
        <f>+VLOOKUP(L402,Customers!$C$3:$D$797,2,FALSE)</f>
        <v>5</v>
      </c>
      <c r="N402" s="14">
        <f>+INDEX(Customers!$B$2:$D$797,MATCH(TF_Database!L402,Customers!$C$2:$C$797,0),1)</f>
        <v>696</v>
      </c>
      <c r="O402" s="29">
        <f t="shared" si="38"/>
        <v>6</v>
      </c>
      <c r="P402" s="29">
        <f t="shared" si="39"/>
        <v>16</v>
      </c>
      <c r="Q402" s="14" t="str">
        <f t="shared" si="40"/>
        <v xml:space="preserve">Allen </v>
      </c>
      <c r="R402" s="14" t="str">
        <f t="shared" si="41"/>
        <v>Rosenblatt</v>
      </c>
    </row>
    <row r="403" spans="2:18" x14ac:dyDescent="0.45">
      <c r="B403" s="14" t="str">
        <f t="shared" si="36"/>
        <v>39903139905</v>
      </c>
      <c r="C403" s="5">
        <v>39903</v>
      </c>
      <c r="D403" s="2" t="s">
        <v>808</v>
      </c>
      <c r="E403" s="14">
        <f t="shared" si="37"/>
        <v>0</v>
      </c>
      <c r="F403" s="2">
        <v>1</v>
      </c>
      <c r="G403" s="19">
        <v>54.076999999999998</v>
      </c>
      <c r="H403" s="20">
        <v>7.0000000000000007E-2</v>
      </c>
      <c r="I403" s="6"/>
      <c r="J403" s="5">
        <v>39905</v>
      </c>
      <c r="K403" s="25">
        <v>-232.99100000000001</v>
      </c>
      <c r="L403" s="2" t="s">
        <v>25</v>
      </c>
      <c r="M403" s="14">
        <f>+VLOOKUP(L403,Customers!$C$3:$D$797,2,FALSE)</f>
        <v>2</v>
      </c>
      <c r="N403" s="14">
        <f>+INDEX(Customers!$B$2:$D$797,MATCH(TF_Database!L403,Customers!$C$2:$C$797,0),1)</f>
        <v>5289</v>
      </c>
      <c r="O403" s="29">
        <f t="shared" si="38"/>
        <v>8</v>
      </c>
      <c r="P403" s="29">
        <f t="shared" si="39"/>
        <v>14</v>
      </c>
      <c r="Q403" s="14" t="str">
        <f t="shared" si="40"/>
        <v xml:space="preserve">Dorothy </v>
      </c>
      <c r="R403" s="14" t="str">
        <f t="shared" si="41"/>
        <v>Wardle</v>
      </c>
    </row>
    <row r="404" spans="2:18" x14ac:dyDescent="0.45">
      <c r="B404" s="14" t="str">
        <f t="shared" si="36"/>
        <v>410712741073</v>
      </c>
      <c r="C404" s="5">
        <v>41071</v>
      </c>
      <c r="D404" s="2" t="s">
        <v>811</v>
      </c>
      <c r="E404" s="14">
        <f t="shared" si="37"/>
        <v>0</v>
      </c>
      <c r="F404" s="2">
        <v>27</v>
      </c>
      <c r="G404" s="19">
        <v>899.97</v>
      </c>
      <c r="H404" s="20">
        <v>0.09</v>
      </c>
      <c r="I404" s="6"/>
      <c r="J404" s="5">
        <v>41073</v>
      </c>
      <c r="K404" s="25">
        <v>-246.3</v>
      </c>
      <c r="L404" s="2" t="s">
        <v>20</v>
      </c>
      <c r="M404" s="14">
        <f>+VLOOKUP(L404,Customers!$C$3:$D$797,2,FALSE)</f>
        <v>4</v>
      </c>
      <c r="N404" s="14">
        <f>+INDEX(Customers!$B$2:$D$797,MATCH(TF_Database!L404,Customers!$C$2:$C$797,0),1)</f>
        <v>6551</v>
      </c>
      <c r="O404" s="29">
        <f t="shared" si="38"/>
        <v>6</v>
      </c>
      <c r="P404" s="29">
        <f t="shared" si="39"/>
        <v>10</v>
      </c>
      <c r="Q404" s="14" t="str">
        <f t="shared" si="40"/>
        <v xml:space="preserve">Julia </v>
      </c>
      <c r="R404" s="14" t="str">
        <f t="shared" si="41"/>
        <v>West</v>
      </c>
    </row>
    <row r="405" spans="2:18" x14ac:dyDescent="0.45">
      <c r="B405" s="14" t="str">
        <f t="shared" si="36"/>
        <v>404224040423</v>
      </c>
      <c r="C405" s="5">
        <v>40422</v>
      </c>
      <c r="D405" s="2" t="s">
        <v>808</v>
      </c>
      <c r="E405" s="14">
        <f t="shared" si="37"/>
        <v>0</v>
      </c>
      <c r="F405" s="2">
        <v>40</v>
      </c>
      <c r="G405" s="19">
        <v>6789.9274999999998</v>
      </c>
      <c r="H405" s="20">
        <v>0.08</v>
      </c>
      <c r="I405" s="6"/>
      <c r="J405" s="5">
        <v>40423</v>
      </c>
      <c r="K405" s="25">
        <v>1864.6560000000002</v>
      </c>
      <c r="L405" s="2" t="s">
        <v>37</v>
      </c>
      <c r="M405" s="14">
        <f>+VLOOKUP(L405,Customers!$C$3:$D$797,2,FALSE)</f>
        <v>1</v>
      </c>
      <c r="N405" s="14">
        <f>+INDEX(Customers!$B$2:$D$797,MATCH(TF_Database!L405,Customers!$C$2:$C$797,0),1)</f>
        <v>1950</v>
      </c>
      <c r="O405" s="29">
        <f t="shared" si="38"/>
        <v>6</v>
      </c>
      <c r="P405" s="29">
        <f t="shared" si="39"/>
        <v>12</v>
      </c>
      <c r="Q405" s="14" t="str">
        <f t="shared" si="40"/>
        <v xml:space="preserve">Ralph </v>
      </c>
      <c r="R405" s="14" t="str">
        <f t="shared" si="41"/>
        <v>Knight</v>
      </c>
    </row>
    <row r="406" spans="2:18" x14ac:dyDescent="0.45">
      <c r="B406" s="14" t="str">
        <f t="shared" si="36"/>
        <v>41130541132</v>
      </c>
      <c r="C406" s="5">
        <v>41130</v>
      </c>
      <c r="D406" s="2" t="s">
        <v>811</v>
      </c>
      <c r="E406" s="14">
        <f t="shared" si="37"/>
        <v>0</v>
      </c>
      <c r="F406" s="2">
        <v>5</v>
      </c>
      <c r="G406" s="19">
        <v>748.29</v>
      </c>
      <c r="H406" s="20">
        <v>0.02</v>
      </c>
      <c r="I406" s="6"/>
      <c r="J406" s="5">
        <v>41132</v>
      </c>
      <c r="K406" s="25">
        <v>-183.6</v>
      </c>
      <c r="L406" s="2" t="s">
        <v>30</v>
      </c>
      <c r="M406" s="14">
        <f>+VLOOKUP(L406,Customers!$C$3:$D$797,2,FALSE)</f>
        <v>1</v>
      </c>
      <c r="N406" s="14">
        <f>+INDEX(Customers!$B$2:$D$797,MATCH(TF_Database!L406,Customers!$C$2:$C$797,0),1)</f>
        <v>23763</v>
      </c>
      <c r="O406" s="29">
        <f t="shared" si="38"/>
        <v>9</v>
      </c>
      <c r="P406" s="29">
        <f t="shared" si="39"/>
        <v>17</v>
      </c>
      <c r="Q406" s="14" t="str">
        <f t="shared" si="40"/>
        <v xml:space="preserve">Michelle </v>
      </c>
      <c r="R406" s="14" t="str">
        <f t="shared" si="41"/>
        <v>Lonsdale</v>
      </c>
    </row>
    <row r="407" spans="2:18" x14ac:dyDescent="0.45">
      <c r="B407" s="14" t="str">
        <f t="shared" si="36"/>
        <v>403053740307</v>
      </c>
      <c r="C407" s="5">
        <v>40305</v>
      </c>
      <c r="D407" s="2" t="s">
        <v>806</v>
      </c>
      <c r="E407" s="14">
        <f t="shared" si="37"/>
        <v>1</v>
      </c>
      <c r="F407" s="2">
        <v>37</v>
      </c>
      <c r="G407" s="19">
        <v>2522.21</v>
      </c>
      <c r="H407" s="20">
        <v>0</v>
      </c>
      <c r="I407" s="6"/>
      <c r="J407" s="5">
        <v>40307</v>
      </c>
      <c r="K407" s="25">
        <v>1026.07</v>
      </c>
      <c r="L407" s="2" t="s">
        <v>57</v>
      </c>
      <c r="M407" s="14">
        <f>+VLOOKUP(L407,Customers!$C$3:$D$797,2,FALSE)</f>
        <v>2</v>
      </c>
      <c r="N407" s="14">
        <f>+INDEX(Customers!$B$2:$D$797,MATCH(TF_Database!L407,Customers!$C$2:$C$797,0),1)</f>
        <v>9944</v>
      </c>
      <c r="O407" s="29">
        <f t="shared" si="38"/>
        <v>10</v>
      </c>
      <c r="P407" s="29">
        <f t="shared" si="39"/>
        <v>16</v>
      </c>
      <c r="Q407" s="14" t="str">
        <f t="shared" si="40"/>
        <v xml:space="preserve">Charlotte </v>
      </c>
      <c r="R407" s="14" t="str">
        <f t="shared" si="41"/>
        <v>Melton</v>
      </c>
    </row>
    <row r="408" spans="2:18" x14ac:dyDescent="0.45">
      <c r="B408" s="14" t="str">
        <f t="shared" si="36"/>
        <v>403052840306</v>
      </c>
      <c r="C408" s="5">
        <v>40305</v>
      </c>
      <c r="D408" s="2" t="s">
        <v>806</v>
      </c>
      <c r="E408" s="14">
        <f t="shared" si="37"/>
        <v>1</v>
      </c>
      <c r="F408" s="2">
        <v>28</v>
      </c>
      <c r="G408" s="19">
        <v>4181.82</v>
      </c>
      <c r="H408" s="20">
        <v>0.01</v>
      </c>
      <c r="I408" s="6"/>
      <c r="J408" s="5">
        <v>40306</v>
      </c>
      <c r="K408" s="25">
        <v>1765.48</v>
      </c>
      <c r="L408" s="2" t="s">
        <v>57</v>
      </c>
      <c r="M408" s="14">
        <f>+VLOOKUP(L408,Customers!$C$3:$D$797,2,FALSE)</f>
        <v>2</v>
      </c>
      <c r="N408" s="14">
        <f>+INDEX(Customers!$B$2:$D$797,MATCH(TF_Database!L408,Customers!$C$2:$C$797,0),1)</f>
        <v>9944</v>
      </c>
      <c r="O408" s="29">
        <f t="shared" si="38"/>
        <v>10</v>
      </c>
      <c r="P408" s="29">
        <f t="shared" si="39"/>
        <v>16</v>
      </c>
      <c r="Q408" s="14" t="str">
        <f t="shared" si="40"/>
        <v xml:space="preserve">Charlotte </v>
      </c>
      <c r="R408" s="14" t="str">
        <f t="shared" si="41"/>
        <v>Melton</v>
      </c>
    </row>
    <row r="409" spans="2:18" x14ac:dyDescent="0.45">
      <c r="B409" s="14" t="str">
        <f t="shared" si="36"/>
        <v>407803940780</v>
      </c>
      <c r="C409" s="5">
        <v>40780</v>
      </c>
      <c r="D409" s="2" t="s">
        <v>810</v>
      </c>
      <c r="E409" s="14">
        <f t="shared" si="37"/>
        <v>0</v>
      </c>
      <c r="F409" s="2">
        <v>39</v>
      </c>
      <c r="G409" s="19">
        <v>680.85849999999994</v>
      </c>
      <c r="H409" s="20">
        <v>0.05</v>
      </c>
      <c r="I409" s="6"/>
      <c r="J409" s="5">
        <v>40780</v>
      </c>
      <c r="K409" s="25">
        <v>319.10399999999998</v>
      </c>
      <c r="L409" s="2" t="s">
        <v>11</v>
      </c>
      <c r="M409" s="14">
        <f>+VLOOKUP(L409,Customers!$C$3:$D$797,2,FALSE)</f>
        <v>5</v>
      </c>
      <c r="N409" s="14">
        <f>+INDEX(Customers!$B$2:$D$797,MATCH(TF_Database!L409,Customers!$C$2:$C$797,0),1)</f>
        <v>696</v>
      </c>
      <c r="O409" s="29">
        <f t="shared" si="38"/>
        <v>6</v>
      </c>
      <c r="P409" s="29">
        <f t="shared" si="39"/>
        <v>16</v>
      </c>
      <c r="Q409" s="14" t="str">
        <f t="shared" si="40"/>
        <v xml:space="preserve">Allen </v>
      </c>
      <c r="R409" s="14" t="str">
        <f t="shared" si="41"/>
        <v>Rosenblatt</v>
      </c>
    </row>
    <row r="410" spans="2:18" x14ac:dyDescent="0.45">
      <c r="B410" s="14" t="str">
        <f t="shared" si="36"/>
        <v>404422040444</v>
      </c>
      <c r="C410" s="5">
        <v>40442</v>
      </c>
      <c r="D410" s="2" t="s">
        <v>811</v>
      </c>
      <c r="E410" s="14">
        <f t="shared" si="37"/>
        <v>0</v>
      </c>
      <c r="F410" s="2">
        <v>20</v>
      </c>
      <c r="G410" s="19">
        <v>759.84</v>
      </c>
      <c r="H410" s="20">
        <v>0.06</v>
      </c>
      <c r="I410" s="6"/>
      <c r="J410" s="5">
        <v>40444</v>
      </c>
      <c r="K410" s="25">
        <v>162.83000000000001</v>
      </c>
      <c r="L410" s="2" t="s">
        <v>8</v>
      </c>
      <c r="M410" s="14">
        <f>+VLOOKUP(L410,Customers!$C$3:$D$797,2,FALSE)</f>
        <v>1</v>
      </c>
      <c r="N410" s="14">
        <f>+INDEX(Customers!$B$2:$D$797,MATCH(TF_Database!L410,Customers!$C$2:$C$797,0),1)</f>
        <v>28997</v>
      </c>
      <c r="O410" s="29">
        <f t="shared" si="38"/>
        <v>6</v>
      </c>
      <c r="P410" s="29">
        <f t="shared" si="39"/>
        <v>15</v>
      </c>
      <c r="Q410" s="14" t="str">
        <f t="shared" si="40"/>
        <v xml:space="preserve">Neola </v>
      </c>
      <c r="R410" s="14" t="str">
        <f t="shared" si="41"/>
        <v>Schneider</v>
      </c>
    </row>
    <row r="411" spans="2:18" x14ac:dyDescent="0.45">
      <c r="B411" s="14" t="str">
        <f t="shared" si="36"/>
        <v>404421940444</v>
      </c>
      <c r="C411" s="5">
        <v>40442</v>
      </c>
      <c r="D411" s="2" t="s">
        <v>811</v>
      </c>
      <c r="E411" s="14">
        <f t="shared" si="37"/>
        <v>0</v>
      </c>
      <c r="F411" s="2">
        <v>19</v>
      </c>
      <c r="G411" s="19">
        <v>147.38999999999999</v>
      </c>
      <c r="H411" s="20">
        <v>0.08</v>
      </c>
      <c r="I411" s="6"/>
      <c r="J411" s="5">
        <v>40444</v>
      </c>
      <c r="K411" s="25">
        <v>-30.92</v>
      </c>
      <c r="L411" s="2" t="s">
        <v>8</v>
      </c>
      <c r="M411" s="14">
        <f>+VLOOKUP(L411,Customers!$C$3:$D$797,2,FALSE)</f>
        <v>1</v>
      </c>
      <c r="N411" s="14">
        <f>+INDEX(Customers!$B$2:$D$797,MATCH(TF_Database!L411,Customers!$C$2:$C$797,0),1)</f>
        <v>28997</v>
      </c>
      <c r="O411" s="29">
        <f t="shared" si="38"/>
        <v>6</v>
      </c>
      <c r="P411" s="29">
        <f t="shared" si="39"/>
        <v>15</v>
      </c>
      <c r="Q411" s="14" t="str">
        <f t="shared" si="40"/>
        <v xml:space="preserve">Neola </v>
      </c>
      <c r="R411" s="14" t="str">
        <f t="shared" si="41"/>
        <v>Schneider</v>
      </c>
    </row>
    <row r="412" spans="2:18" x14ac:dyDescent="0.45">
      <c r="B412" s="14" t="str">
        <f t="shared" si="36"/>
        <v>41090541090</v>
      </c>
      <c r="C412" s="5">
        <v>41090</v>
      </c>
      <c r="D412" s="2" t="s">
        <v>804</v>
      </c>
      <c r="E412" s="14">
        <f t="shared" si="37"/>
        <v>0</v>
      </c>
      <c r="F412" s="2">
        <v>5</v>
      </c>
      <c r="G412" s="19">
        <v>294</v>
      </c>
      <c r="H412" s="20">
        <v>0</v>
      </c>
      <c r="I412" s="6"/>
      <c r="J412" s="5">
        <v>41090</v>
      </c>
      <c r="K412" s="25">
        <v>181.53</v>
      </c>
      <c r="L412" s="2" t="s">
        <v>32</v>
      </c>
      <c r="M412" s="14">
        <f>+VLOOKUP(L412,Customers!$C$3:$D$797,2,FALSE)</f>
        <v>5</v>
      </c>
      <c r="N412" s="14">
        <f>+INDEX(Customers!$B$2:$D$797,MATCH(TF_Database!L412,Customers!$C$2:$C$797,0),1)</f>
        <v>4570</v>
      </c>
      <c r="O412" s="29">
        <f t="shared" si="38"/>
        <v>4</v>
      </c>
      <c r="P412" s="29">
        <f t="shared" si="39"/>
        <v>8</v>
      </c>
      <c r="Q412" s="14" t="str">
        <f t="shared" si="40"/>
        <v xml:space="preserve">Joy </v>
      </c>
      <c r="R412" s="14" t="str">
        <f t="shared" si="41"/>
        <v>Bell</v>
      </c>
    </row>
    <row r="413" spans="2:18" x14ac:dyDescent="0.45">
      <c r="B413" s="14" t="str">
        <f t="shared" si="36"/>
        <v>405603440560</v>
      </c>
      <c r="C413" s="5">
        <v>40560</v>
      </c>
      <c r="D413" s="2" t="s">
        <v>811</v>
      </c>
      <c r="E413" s="14">
        <f t="shared" si="37"/>
        <v>0</v>
      </c>
      <c r="F413" s="2">
        <v>34</v>
      </c>
      <c r="G413" s="19">
        <v>216.3</v>
      </c>
      <c r="H413" s="20">
        <v>0.01</v>
      </c>
      <c r="I413" s="6"/>
      <c r="J413" s="5">
        <v>40560</v>
      </c>
      <c r="K413" s="25">
        <v>103.16</v>
      </c>
      <c r="L413" s="2" t="s">
        <v>6</v>
      </c>
      <c r="M413" s="14">
        <f>+VLOOKUP(L413,Customers!$C$3:$D$797,2,FALSE)</f>
        <v>2</v>
      </c>
      <c r="N413" s="14">
        <f>+INDEX(Customers!$B$2:$D$797,MATCH(TF_Database!L413,Customers!$C$2:$C$797,0),1)</f>
        <v>21166</v>
      </c>
      <c r="O413" s="29">
        <f t="shared" si="38"/>
        <v>7</v>
      </c>
      <c r="P413" s="29">
        <f t="shared" si="39"/>
        <v>14</v>
      </c>
      <c r="Q413" s="14" t="str">
        <f t="shared" si="40"/>
        <v xml:space="preserve">Monica </v>
      </c>
      <c r="R413" s="14" t="str">
        <f t="shared" si="41"/>
        <v>Federle</v>
      </c>
    </row>
    <row r="414" spans="2:18" x14ac:dyDescent="0.45">
      <c r="B414" s="14" t="str">
        <f t="shared" si="36"/>
        <v>404611240463</v>
      </c>
      <c r="C414" s="5">
        <v>40461</v>
      </c>
      <c r="D414" s="2" t="s">
        <v>811</v>
      </c>
      <c r="E414" s="14">
        <f t="shared" si="37"/>
        <v>0</v>
      </c>
      <c r="F414" s="2">
        <v>12</v>
      </c>
      <c r="G414" s="19">
        <v>31.6</v>
      </c>
      <c r="H414" s="20">
        <v>0.1</v>
      </c>
      <c r="I414" s="6"/>
      <c r="J414" s="5">
        <v>40463</v>
      </c>
      <c r="K414" s="25">
        <v>-3.64</v>
      </c>
      <c r="L414" s="2" t="s">
        <v>42</v>
      </c>
      <c r="M414" s="14">
        <f>+VLOOKUP(L414,Customers!$C$3:$D$797,2,FALSE)</f>
        <v>1</v>
      </c>
      <c r="N414" s="14">
        <f>+INDEX(Customers!$B$2:$D$797,MATCH(TF_Database!L414,Customers!$C$2:$C$797,0),1)</f>
        <v>23006</v>
      </c>
      <c r="O414" s="29">
        <f t="shared" si="38"/>
        <v>6</v>
      </c>
      <c r="P414" s="29">
        <f t="shared" si="39"/>
        <v>12</v>
      </c>
      <c r="Q414" s="14" t="str">
        <f t="shared" si="40"/>
        <v xml:space="preserve">Jamie </v>
      </c>
      <c r="R414" s="14" t="str">
        <f t="shared" si="41"/>
        <v>Kunitz</v>
      </c>
    </row>
    <row r="415" spans="2:18" x14ac:dyDescent="0.45">
      <c r="B415" s="14" t="str">
        <f t="shared" si="36"/>
        <v>407034340705</v>
      </c>
      <c r="C415" s="5">
        <v>40703</v>
      </c>
      <c r="D415" s="2" t="s">
        <v>806</v>
      </c>
      <c r="E415" s="14">
        <f t="shared" si="37"/>
        <v>1</v>
      </c>
      <c r="F415" s="2">
        <v>43</v>
      </c>
      <c r="G415" s="19">
        <v>154.18</v>
      </c>
      <c r="H415" s="20">
        <v>0.08</v>
      </c>
      <c r="I415" s="6"/>
      <c r="J415" s="5">
        <v>40705</v>
      </c>
      <c r="K415" s="25">
        <v>-166.92250000000001</v>
      </c>
      <c r="L415" s="2" t="s">
        <v>62</v>
      </c>
      <c r="M415" s="14">
        <f>+VLOOKUP(L415,Customers!$C$3:$D$797,2,FALSE)</f>
        <v>1</v>
      </c>
      <c r="N415" s="14">
        <f>+INDEX(Customers!$B$2:$D$797,MATCH(TF_Database!L415,Customers!$C$2:$C$797,0),1)</f>
        <v>23603</v>
      </c>
      <c r="O415" s="29">
        <f t="shared" si="38"/>
        <v>6</v>
      </c>
      <c r="P415" s="29">
        <f t="shared" si="39"/>
        <v>15</v>
      </c>
      <c r="Q415" s="14" t="str">
        <f t="shared" si="40"/>
        <v xml:space="preserve">Susan </v>
      </c>
      <c r="R415" s="14" t="str">
        <f t="shared" si="41"/>
        <v>Vittorini</v>
      </c>
    </row>
    <row r="416" spans="2:18" x14ac:dyDescent="0.45">
      <c r="B416" s="14" t="str">
        <f t="shared" si="36"/>
        <v>407031840705</v>
      </c>
      <c r="C416" s="5">
        <v>40703</v>
      </c>
      <c r="D416" s="2" t="s">
        <v>806</v>
      </c>
      <c r="E416" s="14">
        <f t="shared" si="37"/>
        <v>1</v>
      </c>
      <c r="F416" s="2">
        <v>18</v>
      </c>
      <c r="G416" s="19">
        <v>110.31</v>
      </c>
      <c r="H416" s="20">
        <v>0.05</v>
      </c>
      <c r="I416" s="6"/>
      <c r="J416" s="5">
        <v>40705</v>
      </c>
      <c r="K416" s="25">
        <v>-1.22</v>
      </c>
      <c r="L416" s="2" t="s">
        <v>62</v>
      </c>
      <c r="M416" s="14">
        <f>+VLOOKUP(L416,Customers!$C$3:$D$797,2,FALSE)</f>
        <v>1</v>
      </c>
      <c r="N416" s="14">
        <f>+INDEX(Customers!$B$2:$D$797,MATCH(TF_Database!L416,Customers!$C$2:$C$797,0),1)</f>
        <v>23603</v>
      </c>
      <c r="O416" s="29">
        <f t="shared" si="38"/>
        <v>6</v>
      </c>
      <c r="P416" s="29">
        <f t="shared" si="39"/>
        <v>15</v>
      </c>
      <c r="Q416" s="14" t="str">
        <f t="shared" si="40"/>
        <v xml:space="preserve">Susan </v>
      </c>
      <c r="R416" s="14" t="str">
        <f t="shared" si="41"/>
        <v>Vittorini</v>
      </c>
    </row>
    <row r="417" spans="2:18" x14ac:dyDescent="0.45">
      <c r="B417" s="14" t="str">
        <f t="shared" si="36"/>
        <v>407034140705</v>
      </c>
      <c r="C417" s="5">
        <v>40703</v>
      </c>
      <c r="D417" s="2" t="s">
        <v>806</v>
      </c>
      <c r="E417" s="14">
        <f t="shared" si="37"/>
        <v>1</v>
      </c>
      <c r="F417" s="2">
        <v>41</v>
      </c>
      <c r="G417" s="19">
        <v>137.51</v>
      </c>
      <c r="H417" s="20">
        <v>0.02</v>
      </c>
      <c r="I417" s="6"/>
      <c r="J417" s="5">
        <v>40705</v>
      </c>
      <c r="K417" s="25">
        <v>21.62</v>
      </c>
      <c r="L417" s="2" t="s">
        <v>62</v>
      </c>
      <c r="M417" s="14">
        <f>+VLOOKUP(L417,Customers!$C$3:$D$797,2,FALSE)</f>
        <v>1</v>
      </c>
      <c r="N417" s="14">
        <f>+INDEX(Customers!$B$2:$D$797,MATCH(TF_Database!L417,Customers!$C$2:$C$797,0),1)</f>
        <v>23603</v>
      </c>
      <c r="O417" s="29">
        <f t="shared" si="38"/>
        <v>6</v>
      </c>
      <c r="P417" s="29">
        <f t="shared" si="39"/>
        <v>15</v>
      </c>
      <c r="Q417" s="14" t="str">
        <f t="shared" si="40"/>
        <v xml:space="preserve">Susan </v>
      </c>
      <c r="R417" s="14" t="str">
        <f t="shared" si="41"/>
        <v>Vittorini</v>
      </c>
    </row>
    <row r="418" spans="2:18" x14ac:dyDescent="0.45">
      <c r="B418" s="14" t="str">
        <f t="shared" si="36"/>
        <v>410862741095</v>
      </c>
      <c r="C418" s="5">
        <v>41086</v>
      </c>
      <c r="D418" s="2" t="s">
        <v>804</v>
      </c>
      <c r="E418" s="14">
        <f t="shared" si="37"/>
        <v>0</v>
      </c>
      <c r="F418" s="2">
        <v>27</v>
      </c>
      <c r="G418" s="19">
        <v>302.2</v>
      </c>
      <c r="H418" s="20">
        <v>0.04</v>
      </c>
      <c r="I418" s="6"/>
      <c r="J418" s="5">
        <v>41095</v>
      </c>
      <c r="K418" s="25">
        <v>20.27</v>
      </c>
      <c r="L418" s="2" t="s">
        <v>56</v>
      </c>
      <c r="M418" s="14">
        <f>+VLOOKUP(L418,Customers!$C$3:$D$797,2,FALSE)</f>
        <v>1</v>
      </c>
      <c r="N418" s="14">
        <f>+INDEX(Customers!$B$2:$D$797,MATCH(TF_Database!L418,Customers!$C$2:$C$797,0),1)</f>
        <v>9394</v>
      </c>
      <c r="O418" s="29">
        <f t="shared" si="38"/>
        <v>8</v>
      </c>
      <c r="P418" s="29">
        <f t="shared" si="39"/>
        <v>17</v>
      </c>
      <c r="Q418" s="14" t="str">
        <f t="shared" si="40"/>
        <v xml:space="preserve">Charles </v>
      </c>
      <c r="R418" s="14" t="str">
        <f t="shared" si="41"/>
        <v>McCrossin</v>
      </c>
    </row>
    <row r="419" spans="2:18" x14ac:dyDescent="0.45">
      <c r="B419" s="14" t="str">
        <f t="shared" si="36"/>
        <v>402534640253</v>
      </c>
      <c r="C419" s="5">
        <v>40253</v>
      </c>
      <c r="D419" s="2" t="s">
        <v>810</v>
      </c>
      <c r="E419" s="14">
        <f t="shared" si="37"/>
        <v>0</v>
      </c>
      <c r="F419" s="2">
        <v>46</v>
      </c>
      <c r="G419" s="19">
        <v>399.58</v>
      </c>
      <c r="H419" s="20">
        <v>0.04</v>
      </c>
      <c r="I419" s="6"/>
      <c r="J419" s="5">
        <v>40253</v>
      </c>
      <c r="K419" s="25">
        <v>-188.53</v>
      </c>
      <c r="L419" s="2" t="s">
        <v>48</v>
      </c>
      <c r="M419" s="14">
        <f>+VLOOKUP(L419,Customers!$C$3:$D$797,2,FALSE)</f>
        <v>2</v>
      </c>
      <c r="N419" s="14">
        <f>+INDEX(Customers!$B$2:$D$797,MATCH(TF_Database!L419,Customers!$C$2:$C$797,0),1)</f>
        <v>25133</v>
      </c>
      <c r="O419" s="29">
        <f t="shared" si="38"/>
        <v>5</v>
      </c>
      <c r="P419" s="29">
        <f t="shared" si="39"/>
        <v>15</v>
      </c>
      <c r="Q419" s="14" t="str">
        <f t="shared" si="40"/>
        <v xml:space="preserve">Cari </v>
      </c>
      <c r="R419" s="14" t="str">
        <f t="shared" si="41"/>
        <v>Schnelling</v>
      </c>
    </row>
    <row r="420" spans="2:18" x14ac:dyDescent="0.45">
      <c r="B420" s="14" t="str">
        <f t="shared" si="36"/>
        <v>40495840497</v>
      </c>
      <c r="C420" s="5">
        <v>40495</v>
      </c>
      <c r="D420" s="2" t="s">
        <v>811</v>
      </c>
      <c r="E420" s="14">
        <f t="shared" si="37"/>
        <v>0</v>
      </c>
      <c r="F420" s="2">
        <v>8</v>
      </c>
      <c r="G420" s="19">
        <v>52.39</v>
      </c>
      <c r="H420" s="20">
        <v>0.08</v>
      </c>
      <c r="I420" s="6"/>
      <c r="J420" s="5">
        <v>40497</v>
      </c>
      <c r="K420" s="25">
        <v>-17.38</v>
      </c>
      <c r="L420" s="2" t="s">
        <v>41</v>
      </c>
      <c r="M420" s="14">
        <f>+VLOOKUP(L420,Customers!$C$3:$D$797,2,FALSE)</f>
        <v>2</v>
      </c>
      <c r="N420" s="14">
        <f>+INDEX(Customers!$B$2:$D$797,MATCH(TF_Database!L420,Customers!$C$2:$C$797,0),1)</f>
        <v>13365</v>
      </c>
      <c r="O420" s="29">
        <f t="shared" si="38"/>
        <v>5</v>
      </c>
      <c r="P420" s="29">
        <f t="shared" si="39"/>
        <v>13</v>
      </c>
      <c r="Q420" s="14" t="str">
        <f t="shared" si="40"/>
        <v xml:space="preserve">Doug </v>
      </c>
      <c r="R420" s="14" t="str">
        <f t="shared" si="41"/>
        <v>Bickford</v>
      </c>
    </row>
    <row r="421" spans="2:18" x14ac:dyDescent="0.45">
      <c r="B421" s="14" t="str">
        <f t="shared" si="36"/>
        <v>401311240131</v>
      </c>
      <c r="C421" s="5">
        <v>40131</v>
      </c>
      <c r="D421" s="2" t="s">
        <v>810</v>
      </c>
      <c r="E421" s="14">
        <f t="shared" si="37"/>
        <v>0</v>
      </c>
      <c r="F421" s="2">
        <v>12</v>
      </c>
      <c r="G421" s="19">
        <v>61.09</v>
      </c>
      <c r="H421" s="20">
        <v>0.04</v>
      </c>
      <c r="I421" s="6"/>
      <c r="J421" s="5">
        <v>40131</v>
      </c>
      <c r="K421" s="25">
        <v>24.06</v>
      </c>
      <c r="L421" s="2" t="s">
        <v>15</v>
      </c>
      <c r="M421" s="14">
        <f>+VLOOKUP(L421,Customers!$C$3:$D$797,2,FALSE)</f>
        <v>2</v>
      </c>
      <c r="N421" s="14">
        <f>+INDEX(Customers!$B$2:$D$797,MATCH(TF_Database!L421,Customers!$C$2:$C$797,0),1)</f>
        <v>28113</v>
      </c>
      <c r="O421" s="29">
        <f t="shared" si="38"/>
        <v>4</v>
      </c>
      <c r="P421" s="29">
        <f t="shared" si="39"/>
        <v>10</v>
      </c>
      <c r="Q421" s="14" t="str">
        <f t="shared" si="40"/>
        <v xml:space="preserve">Don </v>
      </c>
      <c r="R421" s="14" t="str">
        <f t="shared" si="41"/>
        <v>Miller</v>
      </c>
    </row>
    <row r="422" spans="2:18" x14ac:dyDescent="0.45">
      <c r="B422" s="14" t="str">
        <f t="shared" si="36"/>
        <v>401314840132</v>
      </c>
      <c r="C422" s="5">
        <v>40131</v>
      </c>
      <c r="D422" s="2" t="s">
        <v>810</v>
      </c>
      <c r="E422" s="14">
        <f t="shared" si="37"/>
        <v>0</v>
      </c>
      <c r="F422" s="2">
        <v>48</v>
      </c>
      <c r="G422" s="19">
        <v>777.76</v>
      </c>
      <c r="H422" s="20">
        <v>0.02</v>
      </c>
      <c r="I422" s="6"/>
      <c r="J422" s="5">
        <v>40132</v>
      </c>
      <c r="K422" s="25">
        <v>63.46</v>
      </c>
      <c r="L422" s="2" t="s">
        <v>15</v>
      </c>
      <c r="M422" s="14">
        <f>+VLOOKUP(L422,Customers!$C$3:$D$797,2,FALSE)</f>
        <v>2</v>
      </c>
      <c r="N422" s="14">
        <f>+INDEX(Customers!$B$2:$D$797,MATCH(TF_Database!L422,Customers!$C$2:$C$797,0),1)</f>
        <v>28113</v>
      </c>
      <c r="O422" s="29">
        <f t="shared" si="38"/>
        <v>4</v>
      </c>
      <c r="P422" s="29">
        <f t="shared" si="39"/>
        <v>10</v>
      </c>
      <c r="Q422" s="14" t="str">
        <f t="shared" si="40"/>
        <v xml:space="preserve">Don </v>
      </c>
      <c r="R422" s="14" t="str">
        <f t="shared" si="41"/>
        <v>Miller</v>
      </c>
    </row>
    <row r="423" spans="2:18" x14ac:dyDescent="0.45">
      <c r="B423" s="14" t="str">
        <f t="shared" si="36"/>
        <v>40798440800</v>
      </c>
      <c r="C423" s="5">
        <v>40798</v>
      </c>
      <c r="D423" s="2" t="s">
        <v>806</v>
      </c>
      <c r="E423" s="14">
        <f t="shared" si="37"/>
        <v>1</v>
      </c>
      <c r="F423" s="2">
        <v>4</v>
      </c>
      <c r="G423" s="19">
        <v>108.87</v>
      </c>
      <c r="H423" s="20">
        <v>0.05</v>
      </c>
      <c r="I423" s="6"/>
      <c r="J423" s="5">
        <v>40800</v>
      </c>
      <c r="K423" s="25">
        <v>-39.92</v>
      </c>
      <c r="L423" s="2" t="s">
        <v>53</v>
      </c>
      <c r="M423" s="14">
        <f>+VLOOKUP(L423,Customers!$C$3:$D$797,2,FALSE)</f>
        <v>3</v>
      </c>
      <c r="N423" s="14">
        <f>+INDEX(Customers!$B$2:$D$797,MATCH(TF_Database!L423,Customers!$C$2:$C$797,0),1)</f>
        <v>8063</v>
      </c>
      <c r="O423" s="29">
        <f t="shared" si="38"/>
        <v>5</v>
      </c>
      <c r="P423" s="29">
        <f t="shared" si="39"/>
        <v>14</v>
      </c>
      <c r="Q423" s="14" t="str">
        <f t="shared" si="40"/>
        <v xml:space="preserve">Fred </v>
      </c>
      <c r="R423" s="14" t="str">
        <f t="shared" si="41"/>
        <v>Wasserman</v>
      </c>
    </row>
    <row r="424" spans="2:18" x14ac:dyDescent="0.45">
      <c r="B424" s="14" t="str">
        <f t="shared" si="36"/>
        <v>401404840142</v>
      </c>
      <c r="C424" s="5">
        <v>40140</v>
      </c>
      <c r="D424" s="2" t="s">
        <v>810</v>
      </c>
      <c r="E424" s="14">
        <f t="shared" si="37"/>
        <v>0</v>
      </c>
      <c r="F424" s="2">
        <v>48</v>
      </c>
      <c r="G424" s="19">
        <v>10051.52</v>
      </c>
      <c r="H424" s="20">
        <v>0.05</v>
      </c>
      <c r="I424" s="6"/>
      <c r="J424" s="5">
        <v>40142</v>
      </c>
      <c r="K424" s="25">
        <v>4938.78</v>
      </c>
      <c r="L424" s="2" t="s">
        <v>50</v>
      </c>
      <c r="M424" s="14">
        <f>+VLOOKUP(L424,Customers!$C$3:$D$797,2,FALSE)</f>
        <v>3</v>
      </c>
      <c r="N424" s="14">
        <f>+INDEX(Customers!$B$2:$D$797,MATCH(TF_Database!L424,Customers!$C$2:$C$797,0),1)</f>
        <v>18955</v>
      </c>
      <c r="O424" s="29">
        <f t="shared" si="38"/>
        <v>6</v>
      </c>
      <c r="P424" s="29">
        <f t="shared" si="39"/>
        <v>11</v>
      </c>
      <c r="Q424" s="14" t="str">
        <f t="shared" si="40"/>
        <v xml:space="preserve">Bryan </v>
      </c>
      <c r="R424" s="14" t="str">
        <f t="shared" si="41"/>
        <v>Mills</v>
      </c>
    </row>
    <row r="425" spans="2:18" x14ac:dyDescent="0.45">
      <c r="B425" s="14" t="str">
        <f t="shared" si="36"/>
        <v>40369140371</v>
      </c>
      <c r="C425" s="5">
        <v>40369</v>
      </c>
      <c r="D425" s="2" t="s">
        <v>811</v>
      </c>
      <c r="E425" s="14">
        <f t="shared" si="37"/>
        <v>0</v>
      </c>
      <c r="F425" s="2">
        <v>1</v>
      </c>
      <c r="G425" s="19">
        <v>97.13</v>
      </c>
      <c r="H425" s="20">
        <v>0.05</v>
      </c>
      <c r="I425" s="6"/>
      <c r="J425" s="5">
        <v>40371</v>
      </c>
      <c r="K425" s="25">
        <v>-37.06</v>
      </c>
      <c r="L425" s="2" t="s">
        <v>9</v>
      </c>
      <c r="M425" s="14">
        <f>+VLOOKUP(L425,Customers!$C$3:$D$797,2,FALSE)</f>
        <v>2</v>
      </c>
      <c r="N425" s="14">
        <f>+INDEX(Customers!$B$2:$D$797,MATCH(TF_Database!L425,Customers!$C$2:$C$797,0),1)</f>
        <v>19534</v>
      </c>
      <c r="O425" s="29">
        <f t="shared" si="38"/>
        <v>7</v>
      </c>
      <c r="P425" s="29">
        <f t="shared" si="39"/>
        <v>11</v>
      </c>
      <c r="Q425" s="14" t="str">
        <f t="shared" si="40"/>
        <v xml:space="preserve">Carlos </v>
      </c>
      <c r="R425" s="14" t="str">
        <f t="shared" si="41"/>
        <v>Daly</v>
      </c>
    </row>
    <row r="426" spans="2:18" x14ac:dyDescent="0.45">
      <c r="B426" s="14" t="str">
        <f t="shared" si="36"/>
        <v>398782639879</v>
      </c>
      <c r="C426" s="5">
        <v>39878</v>
      </c>
      <c r="D426" s="2" t="s">
        <v>810</v>
      </c>
      <c r="E426" s="14">
        <f t="shared" si="37"/>
        <v>0</v>
      </c>
      <c r="F426" s="2">
        <v>26</v>
      </c>
      <c r="G426" s="19">
        <v>1523.5</v>
      </c>
      <c r="H426" s="20">
        <v>7.0000000000000007E-2</v>
      </c>
      <c r="I426" s="6"/>
      <c r="J426" s="5">
        <v>39879</v>
      </c>
      <c r="K426" s="25">
        <v>-807.89</v>
      </c>
      <c r="L426" s="2" t="s">
        <v>32</v>
      </c>
      <c r="M426" s="14">
        <f>+VLOOKUP(L426,Customers!$C$3:$D$797,2,FALSE)</f>
        <v>5</v>
      </c>
      <c r="N426" s="14">
        <f>+INDEX(Customers!$B$2:$D$797,MATCH(TF_Database!L426,Customers!$C$2:$C$797,0),1)</f>
        <v>4570</v>
      </c>
      <c r="O426" s="29">
        <f t="shared" si="38"/>
        <v>4</v>
      </c>
      <c r="P426" s="29">
        <f t="shared" si="39"/>
        <v>8</v>
      </c>
      <c r="Q426" s="14" t="str">
        <f t="shared" si="40"/>
        <v xml:space="preserve">Joy </v>
      </c>
      <c r="R426" s="14" t="str">
        <f t="shared" si="41"/>
        <v>Bell</v>
      </c>
    </row>
    <row r="427" spans="2:18" x14ac:dyDescent="0.45">
      <c r="B427" s="14" t="str">
        <f t="shared" si="36"/>
        <v>40591540595</v>
      </c>
      <c r="C427" s="5">
        <v>40591</v>
      </c>
      <c r="D427" s="2" t="s">
        <v>804</v>
      </c>
      <c r="E427" s="14">
        <f t="shared" si="37"/>
        <v>0</v>
      </c>
      <c r="F427" s="2">
        <v>5</v>
      </c>
      <c r="G427" s="19">
        <v>756.15</v>
      </c>
      <c r="H427" s="20">
        <v>0.06</v>
      </c>
      <c r="I427" s="6"/>
      <c r="J427" s="5">
        <v>40595</v>
      </c>
      <c r="K427" s="25">
        <v>-280.2792</v>
      </c>
      <c r="L427" s="2" t="s">
        <v>10</v>
      </c>
      <c r="M427" s="14">
        <f>+VLOOKUP(L427,Customers!$C$3:$D$797,2,FALSE)</f>
        <v>5</v>
      </c>
      <c r="N427" s="14">
        <f>+INDEX(Customers!$B$2:$D$797,MATCH(TF_Database!L427,Customers!$C$2:$C$797,0),1)</f>
        <v>8816</v>
      </c>
      <c r="O427" s="29">
        <f t="shared" si="38"/>
        <v>8</v>
      </c>
      <c r="P427" s="29">
        <f t="shared" si="39"/>
        <v>13</v>
      </c>
      <c r="Q427" s="14" t="str">
        <f t="shared" si="40"/>
        <v xml:space="preserve">Claudia </v>
      </c>
      <c r="R427" s="14" t="str">
        <f t="shared" si="41"/>
        <v>Miner</v>
      </c>
    </row>
    <row r="428" spans="2:18" x14ac:dyDescent="0.45">
      <c r="B428" s="14" t="str">
        <f t="shared" si="36"/>
        <v>40591140593</v>
      </c>
      <c r="C428" s="5">
        <v>40591</v>
      </c>
      <c r="D428" s="2" t="s">
        <v>804</v>
      </c>
      <c r="E428" s="14">
        <f t="shared" si="37"/>
        <v>0</v>
      </c>
      <c r="F428" s="2">
        <v>1</v>
      </c>
      <c r="G428" s="19">
        <v>18.149999999999999</v>
      </c>
      <c r="H428" s="20">
        <v>0.04</v>
      </c>
      <c r="I428" s="6"/>
      <c r="J428" s="5">
        <v>40593</v>
      </c>
      <c r="K428" s="25">
        <v>-7.26</v>
      </c>
      <c r="L428" s="2" t="s">
        <v>10</v>
      </c>
      <c r="M428" s="14">
        <f>+VLOOKUP(L428,Customers!$C$3:$D$797,2,FALSE)</f>
        <v>5</v>
      </c>
      <c r="N428" s="14">
        <f>+INDEX(Customers!$B$2:$D$797,MATCH(TF_Database!L428,Customers!$C$2:$C$797,0),1)</f>
        <v>8816</v>
      </c>
      <c r="O428" s="29">
        <f t="shared" si="38"/>
        <v>8</v>
      </c>
      <c r="P428" s="29">
        <f t="shared" si="39"/>
        <v>13</v>
      </c>
      <c r="Q428" s="14" t="str">
        <f t="shared" si="40"/>
        <v xml:space="preserve">Claudia </v>
      </c>
      <c r="R428" s="14" t="str">
        <f t="shared" si="41"/>
        <v>Miner</v>
      </c>
    </row>
    <row r="429" spans="2:18" x14ac:dyDescent="0.45">
      <c r="B429" s="14" t="str">
        <f t="shared" si="36"/>
        <v>408661240867</v>
      </c>
      <c r="C429" s="5">
        <v>40866</v>
      </c>
      <c r="D429" s="2" t="s">
        <v>806</v>
      </c>
      <c r="E429" s="14">
        <f t="shared" si="37"/>
        <v>1</v>
      </c>
      <c r="F429" s="2">
        <v>12</v>
      </c>
      <c r="G429" s="19">
        <v>1323.67</v>
      </c>
      <c r="H429" s="20">
        <v>0.04</v>
      </c>
      <c r="I429" s="6"/>
      <c r="J429" s="5">
        <v>40867</v>
      </c>
      <c r="K429" s="25">
        <v>630.28</v>
      </c>
      <c r="L429" s="2" t="s">
        <v>28</v>
      </c>
      <c r="M429" s="14">
        <f>+VLOOKUP(L429,Customers!$C$3:$D$797,2,FALSE)</f>
        <v>2</v>
      </c>
      <c r="N429" s="14">
        <f>+INDEX(Customers!$B$2:$D$797,MATCH(TF_Database!L429,Customers!$C$2:$C$797,0),1)</f>
        <v>15300</v>
      </c>
      <c r="O429" s="29">
        <f t="shared" si="38"/>
        <v>5</v>
      </c>
      <c r="P429" s="29">
        <f t="shared" si="39"/>
        <v>13</v>
      </c>
      <c r="Q429" s="14" t="str">
        <f t="shared" si="40"/>
        <v xml:space="preserve">Beth </v>
      </c>
      <c r="R429" s="14" t="str">
        <f t="shared" si="41"/>
        <v>Thompson</v>
      </c>
    </row>
    <row r="430" spans="2:18" x14ac:dyDescent="0.45">
      <c r="B430" s="14" t="str">
        <f t="shared" si="36"/>
        <v>406971740699</v>
      </c>
      <c r="C430" s="5">
        <v>40697</v>
      </c>
      <c r="D430" s="2" t="s">
        <v>811</v>
      </c>
      <c r="E430" s="14">
        <f t="shared" si="37"/>
        <v>0</v>
      </c>
      <c r="F430" s="2">
        <v>17</v>
      </c>
      <c r="G430" s="19">
        <v>47.44</v>
      </c>
      <c r="H430" s="20">
        <v>0.09</v>
      </c>
      <c r="I430" s="6"/>
      <c r="J430" s="5">
        <v>40699</v>
      </c>
      <c r="K430" s="25">
        <v>14.49</v>
      </c>
      <c r="L430" s="2" t="s">
        <v>11</v>
      </c>
      <c r="M430" s="14">
        <f>+VLOOKUP(L430,Customers!$C$3:$D$797,2,FALSE)</f>
        <v>5</v>
      </c>
      <c r="N430" s="14">
        <f>+INDEX(Customers!$B$2:$D$797,MATCH(TF_Database!L430,Customers!$C$2:$C$797,0),1)</f>
        <v>696</v>
      </c>
      <c r="O430" s="29">
        <f t="shared" si="38"/>
        <v>6</v>
      </c>
      <c r="P430" s="29">
        <f t="shared" si="39"/>
        <v>16</v>
      </c>
      <c r="Q430" s="14" t="str">
        <f t="shared" si="40"/>
        <v xml:space="preserve">Allen </v>
      </c>
      <c r="R430" s="14" t="str">
        <f t="shared" si="41"/>
        <v>Rosenblatt</v>
      </c>
    </row>
    <row r="431" spans="2:18" x14ac:dyDescent="0.45">
      <c r="B431" s="14" t="str">
        <f t="shared" si="36"/>
        <v>40323240323</v>
      </c>
      <c r="C431" s="5">
        <v>40323</v>
      </c>
      <c r="D431" s="2" t="s">
        <v>806</v>
      </c>
      <c r="E431" s="14">
        <f t="shared" si="37"/>
        <v>1</v>
      </c>
      <c r="F431" s="2">
        <v>2</v>
      </c>
      <c r="G431" s="19">
        <v>51.21</v>
      </c>
      <c r="H431" s="20">
        <v>0</v>
      </c>
      <c r="I431" s="6"/>
      <c r="J431" s="5">
        <v>40323</v>
      </c>
      <c r="K431" s="25">
        <v>-27.531000000000002</v>
      </c>
      <c r="L431" s="2" t="s">
        <v>28</v>
      </c>
      <c r="M431" s="14">
        <f>+VLOOKUP(L431,Customers!$C$3:$D$797,2,FALSE)</f>
        <v>2</v>
      </c>
      <c r="N431" s="14">
        <f>+INDEX(Customers!$B$2:$D$797,MATCH(TF_Database!L431,Customers!$C$2:$C$797,0),1)</f>
        <v>15300</v>
      </c>
      <c r="O431" s="29">
        <f t="shared" si="38"/>
        <v>5</v>
      </c>
      <c r="P431" s="29">
        <f t="shared" si="39"/>
        <v>13</v>
      </c>
      <c r="Q431" s="14" t="str">
        <f t="shared" si="40"/>
        <v xml:space="preserve">Beth </v>
      </c>
      <c r="R431" s="14" t="str">
        <f t="shared" si="41"/>
        <v>Thompson</v>
      </c>
    </row>
    <row r="432" spans="2:18" x14ac:dyDescent="0.45">
      <c r="B432" s="14" t="str">
        <f t="shared" si="36"/>
        <v>403232040325</v>
      </c>
      <c r="C432" s="5">
        <v>40323</v>
      </c>
      <c r="D432" s="2" t="s">
        <v>806</v>
      </c>
      <c r="E432" s="14">
        <f t="shared" si="37"/>
        <v>1</v>
      </c>
      <c r="F432" s="2">
        <v>20</v>
      </c>
      <c r="G432" s="19">
        <v>2195.5500000000002</v>
      </c>
      <c r="H432" s="20">
        <v>0.01</v>
      </c>
      <c r="I432" s="6"/>
      <c r="J432" s="5">
        <v>40325</v>
      </c>
      <c r="K432" s="25">
        <v>-355.94100000000003</v>
      </c>
      <c r="L432" s="2" t="s">
        <v>28</v>
      </c>
      <c r="M432" s="14">
        <f>+VLOOKUP(L432,Customers!$C$3:$D$797,2,FALSE)</f>
        <v>2</v>
      </c>
      <c r="N432" s="14">
        <f>+INDEX(Customers!$B$2:$D$797,MATCH(TF_Database!L432,Customers!$C$2:$C$797,0),1)</f>
        <v>15300</v>
      </c>
      <c r="O432" s="29">
        <f t="shared" si="38"/>
        <v>5</v>
      </c>
      <c r="P432" s="29">
        <f t="shared" si="39"/>
        <v>13</v>
      </c>
      <c r="Q432" s="14" t="str">
        <f t="shared" si="40"/>
        <v xml:space="preserve">Beth </v>
      </c>
      <c r="R432" s="14" t="str">
        <f t="shared" si="41"/>
        <v>Thompson</v>
      </c>
    </row>
    <row r="433" spans="2:18" x14ac:dyDescent="0.45">
      <c r="B433" s="14" t="str">
        <f t="shared" si="36"/>
        <v>399633039964</v>
      </c>
      <c r="C433" s="5">
        <v>39963</v>
      </c>
      <c r="D433" s="2" t="s">
        <v>808</v>
      </c>
      <c r="E433" s="14">
        <f t="shared" si="37"/>
        <v>0</v>
      </c>
      <c r="F433" s="2">
        <v>30</v>
      </c>
      <c r="G433" s="19">
        <v>3482.41</v>
      </c>
      <c r="H433" s="20">
        <v>0.05</v>
      </c>
      <c r="I433" s="6"/>
      <c r="J433" s="5">
        <v>39964</v>
      </c>
      <c r="K433" s="25">
        <v>1443.3509999999999</v>
      </c>
      <c r="L433" s="2" t="s">
        <v>62</v>
      </c>
      <c r="M433" s="14">
        <f>+VLOOKUP(L433,Customers!$C$3:$D$797,2,FALSE)</f>
        <v>1</v>
      </c>
      <c r="N433" s="14">
        <f>+INDEX(Customers!$B$2:$D$797,MATCH(TF_Database!L433,Customers!$C$2:$C$797,0),1)</f>
        <v>23603</v>
      </c>
      <c r="O433" s="29">
        <f t="shared" si="38"/>
        <v>6</v>
      </c>
      <c r="P433" s="29">
        <f t="shared" si="39"/>
        <v>15</v>
      </c>
      <c r="Q433" s="14" t="str">
        <f t="shared" si="40"/>
        <v xml:space="preserve">Susan </v>
      </c>
      <c r="R433" s="14" t="str">
        <f t="shared" si="41"/>
        <v>Vittorini</v>
      </c>
    </row>
    <row r="434" spans="2:18" x14ac:dyDescent="0.45">
      <c r="B434" s="14" t="str">
        <f t="shared" si="36"/>
        <v>411514341151</v>
      </c>
      <c r="C434" s="5">
        <v>41151</v>
      </c>
      <c r="D434" s="2" t="s">
        <v>806</v>
      </c>
      <c r="E434" s="14">
        <f t="shared" si="37"/>
        <v>1</v>
      </c>
      <c r="F434" s="2">
        <v>43</v>
      </c>
      <c r="G434" s="19">
        <v>683.46</v>
      </c>
      <c r="H434" s="20">
        <v>0.09</v>
      </c>
      <c r="I434" s="6"/>
      <c r="J434" s="5">
        <v>41151</v>
      </c>
      <c r="K434" s="25">
        <v>-138.82</v>
      </c>
      <c r="L434" s="2" t="s">
        <v>12</v>
      </c>
      <c r="M434" s="14">
        <f>+VLOOKUP(L434,Customers!$C$3:$D$797,2,FALSE)</f>
        <v>2</v>
      </c>
      <c r="N434" s="14">
        <f>+INDEX(Customers!$B$2:$D$797,MATCH(TF_Database!L434,Customers!$C$2:$C$797,0),1)</f>
        <v>12210</v>
      </c>
      <c r="O434" s="29">
        <f t="shared" si="38"/>
        <v>7</v>
      </c>
      <c r="P434" s="29">
        <f t="shared" si="39"/>
        <v>15</v>
      </c>
      <c r="Q434" s="14" t="str">
        <f t="shared" si="40"/>
        <v xml:space="preserve">Sylvia </v>
      </c>
      <c r="R434" s="14" t="str">
        <f t="shared" si="41"/>
        <v>Foulston</v>
      </c>
    </row>
    <row r="435" spans="2:18" x14ac:dyDescent="0.45">
      <c r="B435" s="14" t="str">
        <f t="shared" si="36"/>
        <v>408935040894</v>
      </c>
      <c r="C435" s="5">
        <v>40893</v>
      </c>
      <c r="D435" s="2" t="s">
        <v>811</v>
      </c>
      <c r="E435" s="14">
        <f t="shared" si="37"/>
        <v>0</v>
      </c>
      <c r="F435" s="2">
        <v>50</v>
      </c>
      <c r="G435" s="19">
        <v>600.22</v>
      </c>
      <c r="H435" s="20">
        <v>0.08</v>
      </c>
      <c r="I435" s="6"/>
      <c r="J435" s="5">
        <v>40894</v>
      </c>
      <c r="K435" s="25">
        <v>27.86</v>
      </c>
      <c r="L435" s="2" t="s">
        <v>32</v>
      </c>
      <c r="M435" s="14">
        <f>+VLOOKUP(L435,Customers!$C$3:$D$797,2,FALSE)</f>
        <v>5</v>
      </c>
      <c r="N435" s="14">
        <f>+INDEX(Customers!$B$2:$D$797,MATCH(TF_Database!L435,Customers!$C$2:$C$797,0),1)</f>
        <v>4570</v>
      </c>
      <c r="O435" s="29">
        <f t="shared" si="38"/>
        <v>4</v>
      </c>
      <c r="P435" s="29">
        <f t="shared" si="39"/>
        <v>8</v>
      </c>
      <c r="Q435" s="14" t="str">
        <f t="shared" si="40"/>
        <v xml:space="preserve">Joy </v>
      </c>
      <c r="R435" s="14" t="str">
        <f t="shared" si="41"/>
        <v>Bell</v>
      </c>
    </row>
    <row r="436" spans="2:18" x14ac:dyDescent="0.45">
      <c r="B436" s="14" t="str">
        <f t="shared" si="36"/>
        <v>40156940157</v>
      </c>
      <c r="C436" s="5">
        <v>40156</v>
      </c>
      <c r="D436" s="2" t="s">
        <v>808</v>
      </c>
      <c r="E436" s="14">
        <f t="shared" si="37"/>
        <v>0</v>
      </c>
      <c r="F436" s="2">
        <v>9</v>
      </c>
      <c r="G436" s="19">
        <v>64.030500000000004</v>
      </c>
      <c r="H436" s="20">
        <v>0.06</v>
      </c>
      <c r="I436" s="6"/>
      <c r="J436" s="5">
        <v>40157</v>
      </c>
      <c r="K436" s="25">
        <v>-58.344000000000001</v>
      </c>
      <c r="L436" s="2" t="s">
        <v>47</v>
      </c>
      <c r="M436" s="14">
        <f>+VLOOKUP(L436,Customers!$C$3:$D$797,2,FALSE)</f>
        <v>3</v>
      </c>
      <c r="N436" s="14">
        <f>+INDEX(Customers!$B$2:$D$797,MATCH(TF_Database!L436,Customers!$C$2:$C$797,0),1)</f>
        <v>21585</v>
      </c>
      <c r="O436" s="29">
        <f t="shared" si="38"/>
        <v>6</v>
      </c>
      <c r="P436" s="29">
        <f t="shared" si="39"/>
        <v>13</v>
      </c>
      <c r="Q436" s="14" t="str">
        <f t="shared" si="40"/>
        <v xml:space="preserve">Becky </v>
      </c>
      <c r="R436" s="14" t="str">
        <f t="shared" si="41"/>
        <v>Castell</v>
      </c>
    </row>
    <row r="437" spans="2:18" x14ac:dyDescent="0.45">
      <c r="B437" s="14" t="str">
        <f t="shared" si="36"/>
        <v>410934941093</v>
      </c>
      <c r="C437" s="5">
        <v>41093</v>
      </c>
      <c r="D437" s="2" t="s">
        <v>811</v>
      </c>
      <c r="E437" s="14">
        <f t="shared" si="37"/>
        <v>0</v>
      </c>
      <c r="F437" s="2">
        <v>49</v>
      </c>
      <c r="G437" s="19">
        <v>8551.5439999999999</v>
      </c>
      <c r="H437" s="20">
        <v>0.03</v>
      </c>
      <c r="I437" s="6"/>
      <c r="J437" s="5">
        <v>41093</v>
      </c>
      <c r="K437" s="25">
        <v>2763.1259999999997</v>
      </c>
      <c r="L437" s="2" t="s">
        <v>9</v>
      </c>
      <c r="M437" s="14">
        <f>+VLOOKUP(L437,Customers!$C$3:$D$797,2,FALSE)</f>
        <v>2</v>
      </c>
      <c r="N437" s="14">
        <f>+INDEX(Customers!$B$2:$D$797,MATCH(TF_Database!L437,Customers!$C$2:$C$797,0),1)</f>
        <v>19534</v>
      </c>
      <c r="O437" s="29">
        <f t="shared" si="38"/>
        <v>7</v>
      </c>
      <c r="P437" s="29">
        <f t="shared" si="39"/>
        <v>11</v>
      </c>
      <c r="Q437" s="14" t="str">
        <f t="shared" si="40"/>
        <v xml:space="preserve">Carlos </v>
      </c>
      <c r="R437" s="14" t="str">
        <f t="shared" si="41"/>
        <v>Daly</v>
      </c>
    </row>
    <row r="438" spans="2:18" x14ac:dyDescent="0.45">
      <c r="B438" s="14" t="str">
        <f t="shared" si="36"/>
        <v>40536240538</v>
      </c>
      <c r="C438" s="5">
        <v>40536</v>
      </c>
      <c r="D438" s="2" t="s">
        <v>806</v>
      </c>
      <c r="E438" s="14">
        <f t="shared" si="37"/>
        <v>1</v>
      </c>
      <c r="F438" s="2">
        <v>2</v>
      </c>
      <c r="G438" s="19">
        <v>291.66000000000003</v>
      </c>
      <c r="H438" s="20">
        <v>0.08</v>
      </c>
      <c r="I438" s="6"/>
      <c r="J438" s="5">
        <v>40538</v>
      </c>
      <c r="K438" s="25">
        <v>-192.92</v>
      </c>
      <c r="L438" s="2" t="s">
        <v>48</v>
      </c>
      <c r="M438" s="14">
        <f>+VLOOKUP(L438,Customers!$C$3:$D$797,2,FALSE)</f>
        <v>2</v>
      </c>
      <c r="N438" s="14">
        <f>+INDEX(Customers!$B$2:$D$797,MATCH(TF_Database!L438,Customers!$C$2:$C$797,0),1)</f>
        <v>25133</v>
      </c>
      <c r="O438" s="29">
        <f t="shared" si="38"/>
        <v>5</v>
      </c>
      <c r="P438" s="29">
        <f t="shared" si="39"/>
        <v>15</v>
      </c>
      <c r="Q438" s="14" t="str">
        <f t="shared" si="40"/>
        <v xml:space="preserve">Cari </v>
      </c>
      <c r="R438" s="14" t="str">
        <f t="shared" si="41"/>
        <v>Schnelling</v>
      </c>
    </row>
    <row r="439" spans="2:18" x14ac:dyDescent="0.45">
      <c r="B439" s="14" t="str">
        <f t="shared" si="36"/>
        <v>40680540684</v>
      </c>
      <c r="C439" s="5">
        <v>40680</v>
      </c>
      <c r="D439" s="2" t="s">
        <v>804</v>
      </c>
      <c r="E439" s="14">
        <f t="shared" si="37"/>
        <v>0</v>
      </c>
      <c r="F439" s="2">
        <v>5</v>
      </c>
      <c r="G439" s="19">
        <v>503.32749999999999</v>
      </c>
      <c r="H439" s="20">
        <v>0.06</v>
      </c>
      <c r="I439" s="6"/>
      <c r="J439" s="5">
        <v>40684</v>
      </c>
      <c r="K439" s="25">
        <v>-488.31200000000001</v>
      </c>
      <c r="L439" s="2" t="s">
        <v>13</v>
      </c>
      <c r="M439" s="14">
        <f>+VLOOKUP(L439,Customers!$C$3:$D$797,2,FALSE)</f>
        <v>5</v>
      </c>
      <c r="N439" s="14">
        <f>+INDEX(Customers!$B$2:$D$797,MATCH(TF_Database!L439,Customers!$C$2:$C$797,0),1)</f>
        <v>8526</v>
      </c>
      <c r="O439" s="29">
        <f t="shared" si="38"/>
        <v>4</v>
      </c>
      <c r="P439" s="29">
        <f t="shared" si="39"/>
        <v>11</v>
      </c>
      <c r="Q439" s="14" t="str">
        <f t="shared" si="40"/>
        <v xml:space="preserve">Jim </v>
      </c>
      <c r="R439" s="14" t="str">
        <f t="shared" si="41"/>
        <v>Radford</v>
      </c>
    </row>
    <row r="440" spans="2:18" x14ac:dyDescent="0.45">
      <c r="B440" s="14" t="str">
        <f t="shared" si="36"/>
        <v>40919140921</v>
      </c>
      <c r="C440" s="5">
        <v>40919</v>
      </c>
      <c r="D440" s="2" t="s">
        <v>808</v>
      </c>
      <c r="E440" s="14">
        <f t="shared" si="37"/>
        <v>0</v>
      </c>
      <c r="F440" s="2">
        <v>1</v>
      </c>
      <c r="G440" s="19">
        <v>171.71</v>
      </c>
      <c r="H440" s="20">
        <v>0.06</v>
      </c>
      <c r="I440" s="6"/>
      <c r="J440" s="5">
        <v>40921</v>
      </c>
      <c r="K440" s="25">
        <v>-343.46730000000002</v>
      </c>
      <c r="L440" s="2" t="s">
        <v>11</v>
      </c>
      <c r="M440" s="14">
        <f>+VLOOKUP(L440,Customers!$C$3:$D$797,2,FALSE)</f>
        <v>5</v>
      </c>
      <c r="N440" s="14">
        <f>+INDEX(Customers!$B$2:$D$797,MATCH(TF_Database!L440,Customers!$C$2:$C$797,0),1)</f>
        <v>696</v>
      </c>
      <c r="O440" s="29">
        <f t="shared" si="38"/>
        <v>6</v>
      </c>
      <c r="P440" s="29">
        <f t="shared" si="39"/>
        <v>16</v>
      </c>
      <c r="Q440" s="14" t="str">
        <f t="shared" si="40"/>
        <v xml:space="preserve">Allen </v>
      </c>
      <c r="R440" s="14" t="str">
        <f t="shared" si="41"/>
        <v>Rosenblatt</v>
      </c>
    </row>
    <row r="441" spans="2:18" x14ac:dyDescent="0.45">
      <c r="B441" s="14" t="str">
        <f t="shared" si="36"/>
        <v>408193940821</v>
      </c>
      <c r="C441" s="5">
        <v>40819</v>
      </c>
      <c r="D441" s="2" t="s">
        <v>808</v>
      </c>
      <c r="E441" s="14">
        <f t="shared" si="37"/>
        <v>0</v>
      </c>
      <c r="F441" s="2">
        <v>39</v>
      </c>
      <c r="G441" s="19">
        <v>1326.04</v>
      </c>
      <c r="H441" s="20">
        <v>0.02</v>
      </c>
      <c r="I441" s="6"/>
      <c r="J441" s="5">
        <v>40821</v>
      </c>
      <c r="K441" s="25">
        <v>-1129.96</v>
      </c>
      <c r="L441" s="2" t="s">
        <v>7</v>
      </c>
      <c r="M441" s="14">
        <f>+VLOOKUP(L441,Customers!$C$3:$D$797,2,FALSE)</f>
        <v>2</v>
      </c>
      <c r="N441" s="14">
        <f>+INDEX(Customers!$B$2:$D$797,MATCH(TF_Database!L441,Customers!$C$2:$C$797,0),1)</f>
        <v>14836</v>
      </c>
      <c r="O441" s="29">
        <f t="shared" si="38"/>
        <v>8</v>
      </c>
      <c r="P441" s="29">
        <f t="shared" si="39"/>
        <v>15</v>
      </c>
      <c r="Q441" s="14" t="str">
        <f t="shared" si="40"/>
        <v xml:space="preserve">Dorothy </v>
      </c>
      <c r="R441" s="14" t="str">
        <f t="shared" si="41"/>
        <v>Badders</v>
      </c>
    </row>
    <row r="442" spans="2:18" x14ac:dyDescent="0.45">
      <c r="B442" s="14" t="str">
        <f t="shared" si="36"/>
        <v>408192240821</v>
      </c>
      <c r="C442" s="5">
        <v>40819</v>
      </c>
      <c r="D442" s="2" t="s">
        <v>808</v>
      </c>
      <c r="E442" s="14">
        <f t="shared" si="37"/>
        <v>0</v>
      </c>
      <c r="F442" s="2">
        <v>22</v>
      </c>
      <c r="G442" s="19">
        <v>3881.89</v>
      </c>
      <c r="H442" s="20">
        <v>0.06</v>
      </c>
      <c r="I442" s="6"/>
      <c r="J442" s="5">
        <v>40821</v>
      </c>
      <c r="K442" s="25">
        <v>-803.52</v>
      </c>
      <c r="L442" s="2" t="s">
        <v>7</v>
      </c>
      <c r="M442" s="14">
        <f>+VLOOKUP(L442,Customers!$C$3:$D$797,2,FALSE)</f>
        <v>2</v>
      </c>
      <c r="N442" s="14">
        <f>+INDEX(Customers!$B$2:$D$797,MATCH(TF_Database!L442,Customers!$C$2:$C$797,0),1)</f>
        <v>14836</v>
      </c>
      <c r="O442" s="29">
        <f t="shared" si="38"/>
        <v>8</v>
      </c>
      <c r="P442" s="29">
        <f t="shared" si="39"/>
        <v>15</v>
      </c>
      <c r="Q442" s="14" t="str">
        <f t="shared" si="40"/>
        <v xml:space="preserve">Dorothy </v>
      </c>
      <c r="R442" s="14" t="str">
        <f t="shared" si="41"/>
        <v>Badders</v>
      </c>
    </row>
    <row r="443" spans="2:18" x14ac:dyDescent="0.45">
      <c r="B443" s="14" t="str">
        <f t="shared" si="36"/>
        <v>40242140244</v>
      </c>
      <c r="C443" s="5">
        <v>40242</v>
      </c>
      <c r="D443" s="2" t="s">
        <v>808</v>
      </c>
      <c r="E443" s="14">
        <f t="shared" si="37"/>
        <v>0</v>
      </c>
      <c r="F443" s="2">
        <v>1</v>
      </c>
      <c r="G443" s="19">
        <v>17.89</v>
      </c>
      <c r="H443" s="20">
        <v>0.04</v>
      </c>
      <c r="I443" s="6"/>
      <c r="J443" s="5">
        <v>40244</v>
      </c>
      <c r="K443" s="25">
        <v>10.51</v>
      </c>
      <c r="L443" s="2" t="s">
        <v>55</v>
      </c>
      <c r="M443" s="14">
        <f>+VLOOKUP(L443,Customers!$C$3:$D$797,2,FALSE)</f>
        <v>2</v>
      </c>
      <c r="N443" s="14">
        <f>+INDEX(Customers!$B$2:$D$797,MATCH(TF_Database!L443,Customers!$C$2:$C$797,0),1)</f>
        <v>29993</v>
      </c>
      <c r="O443" s="29">
        <f t="shared" si="38"/>
        <v>5</v>
      </c>
      <c r="P443" s="29">
        <f t="shared" si="39"/>
        <v>14</v>
      </c>
      <c r="Q443" s="14" t="str">
        <f t="shared" si="40"/>
        <v xml:space="preserve">Mike </v>
      </c>
      <c r="R443" s="14" t="str">
        <f t="shared" si="41"/>
        <v>Pelletier</v>
      </c>
    </row>
    <row r="444" spans="2:18" x14ac:dyDescent="0.45">
      <c r="B444" s="14" t="str">
        <f t="shared" si="36"/>
        <v>402424740244</v>
      </c>
      <c r="C444" s="5">
        <v>40242</v>
      </c>
      <c r="D444" s="2" t="s">
        <v>808</v>
      </c>
      <c r="E444" s="14">
        <f t="shared" si="37"/>
        <v>0</v>
      </c>
      <c r="F444" s="2">
        <v>47</v>
      </c>
      <c r="G444" s="19">
        <v>137.18</v>
      </c>
      <c r="H444" s="20">
        <v>7.0000000000000007E-2</v>
      </c>
      <c r="I444" s="6"/>
      <c r="J444" s="5">
        <v>40244</v>
      </c>
      <c r="K444" s="25">
        <v>6.04</v>
      </c>
      <c r="L444" s="2" t="s">
        <v>55</v>
      </c>
      <c r="M444" s="14">
        <f>+VLOOKUP(L444,Customers!$C$3:$D$797,2,FALSE)</f>
        <v>2</v>
      </c>
      <c r="N444" s="14">
        <f>+INDEX(Customers!$B$2:$D$797,MATCH(TF_Database!L444,Customers!$C$2:$C$797,0),1)</f>
        <v>29993</v>
      </c>
      <c r="O444" s="29">
        <f t="shared" si="38"/>
        <v>5</v>
      </c>
      <c r="P444" s="29">
        <f t="shared" si="39"/>
        <v>14</v>
      </c>
      <c r="Q444" s="14" t="str">
        <f t="shared" si="40"/>
        <v xml:space="preserve">Mike </v>
      </c>
      <c r="R444" s="14" t="str">
        <f t="shared" si="41"/>
        <v>Pelletier</v>
      </c>
    </row>
    <row r="445" spans="2:18" x14ac:dyDescent="0.45">
      <c r="B445" s="14" t="str">
        <f t="shared" si="36"/>
        <v>408524840854</v>
      </c>
      <c r="C445" s="5">
        <v>40852</v>
      </c>
      <c r="D445" s="2" t="s">
        <v>806</v>
      </c>
      <c r="E445" s="14">
        <f t="shared" si="37"/>
        <v>1</v>
      </c>
      <c r="F445" s="2">
        <v>48</v>
      </c>
      <c r="G445" s="19">
        <v>617.26</v>
      </c>
      <c r="H445" s="20">
        <v>0.04</v>
      </c>
      <c r="I445" s="6"/>
      <c r="J445" s="5">
        <v>40854</v>
      </c>
      <c r="K445" s="25">
        <v>-37.520000000000003</v>
      </c>
      <c r="L445" s="2" t="s">
        <v>41</v>
      </c>
      <c r="M445" s="14">
        <f>+VLOOKUP(L445,Customers!$C$3:$D$797,2,FALSE)</f>
        <v>2</v>
      </c>
      <c r="N445" s="14">
        <f>+INDEX(Customers!$B$2:$D$797,MATCH(TF_Database!L445,Customers!$C$2:$C$797,0),1)</f>
        <v>13365</v>
      </c>
      <c r="O445" s="29">
        <f t="shared" si="38"/>
        <v>5</v>
      </c>
      <c r="P445" s="29">
        <f t="shared" si="39"/>
        <v>13</v>
      </c>
      <c r="Q445" s="14" t="str">
        <f t="shared" si="40"/>
        <v xml:space="preserve">Doug </v>
      </c>
      <c r="R445" s="14" t="str">
        <f t="shared" si="41"/>
        <v>Bickford</v>
      </c>
    </row>
    <row r="446" spans="2:18" x14ac:dyDescent="0.45">
      <c r="B446" s="14" t="str">
        <f t="shared" si="36"/>
        <v>408524540852</v>
      </c>
      <c r="C446" s="5">
        <v>40852</v>
      </c>
      <c r="D446" s="2" t="s">
        <v>806</v>
      </c>
      <c r="E446" s="14">
        <f t="shared" si="37"/>
        <v>1</v>
      </c>
      <c r="F446" s="2">
        <v>45</v>
      </c>
      <c r="G446" s="19">
        <v>13104.992</v>
      </c>
      <c r="H446" s="20">
        <v>0.03</v>
      </c>
      <c r="I446" s="6"/>
      <c r="J446" s="5">
        <v>40852</v>
      </c>
      <c r="K446" s="25">
        <v>5626.42</v>
      </c>
      <c r="L446" s="2" t="s">
        <v>41</v>
      </c>
      <c r="M446" s="14">
        <f>+VLOOKUP(L446,Customers!$C$3:$D$797,2,FALSE)</f>
        <v>2</v>
      </c>
      <c r="N446" s="14">
        <f>+INDEX(Customers!$B$2:$D$797,MATCH(TF_Database!L446,Customers!$C$2:$C$797,0),1)</f>
        <v>13365</v>
      </c>
      <c r="O446" s="29">
        <f t="shared" si="38"/>
        <v>5</v>
      </c>
      <c r="P446" s="29">
        <f t="shared" si="39"/>
        <v>13</v>
      </c>
      <c r="Q446" s="14" t="str">
        <f t="shared" si="40"/>
        <v xml:space="preserve">Doug </v>
      </c>
      <c r="R446" s="14" t="str">
        <f t="shared" si="41"/>
        <v>Bickford</v>
      </c>
    </row>
    <row r="447" spans="2:18" x14ac:dyDescent="0.45">
      <c r="B447" s="14" t="str">
        <f t="shared" si="36"/>
        <v>39818639820</v>
      </c>
      <c r="C447" s="5">
        <v>39818</v>
      </c>
      <c r="D447" s="2" t="s">
        <v>806</v>
      </c>
      <c r="E447" s="14">
        <f t="shared" si="37"/>
        <v>1</v>
      </c>
      <c r="F447" s="2">
        <v>6</v>
      </c>
      <c r="G447" s="19">
        <v>700.73</v>
      </c>
      <c r="H447" s="20">
        <v>0.08</v>
      </c>
      <c r="I447" s="6"/>
      <c r="J447" s="5">
        <v>39820</v>
      </c>
      <c r="K447" s="25">
        <v>-188.5812</v>
      </c>
      <c r="L447" s="2" t="s">
        <v>62</v>
      </c>
      <c r="M447" s="14">
        <f>+VLOOKUP(L447,Customers!$C$3:$D$797,2,FALSE)</f>
        <v>1</v>
      </c>
      <c r="N447" s="14">
        <f>+INDEX(Customers!$B$2:$D$797,MATCH(TF_Database!L447,Customers!$C$2:$C$797,0),1)</f>
        <v>23603</v>
      </c>
      <c r="O447" s="29">
        <f t="shared" si="38"/>
        <v>6</v>
      </c>
      <c r="P447" s="29">
        <f t="shared" si="39"/>
        <v>15</v>
      </c>
      <c r="Q447" s="14" t="str">
        <f t="shared" si="40"/>
        <v xml:space="preserve">Susan </v>
      </c>
      <c r="R447" s="14" t="str">
        <f t="shared" si="41"/>
        <v>Vittorini</v>
      </c>
    </row>
    <row r="448" spans="2:18" x14ac:dyDescent="0.45">
      <c r="B448" s="14" t="str">
        <f t="shared" si="36"/>
        <v>405072840509</v>
      </c>
      <c r="C448" s="5">
        <v>40507</v>
      </c>
      <c r="D448" s="2" t="s">
        <v>810</v>
      </c>
      <c r="E448" s="14">
        <f t="shared" si="37"/>
        <v>0</v>
      </c>
      <c r="F448" s="2">
        <v>28</v>
      </c>
      <c r="G448" s="19">
        <v>667.55</v>
      </c>
      <c r="H448" s="20">
        <v>0</v>
      </c>
      <c r="I448" s="6"/>
      <c r="J448" s="5">
        <v>40509</v>
      </c>
      <c r="K448" s="25">
        <v>204.74</v>
      </c>
      <c r="L448" s="2" t="s">
        <v>36</v>
      </c>
      <c r="M448" s="14">
        <f>+VLOOKUP(L448,Customers!$C$3:$D$797,2,FALSE)</f>
        <v>3</v>
      </c>
      <c r="N448" s="14">
        <f>+INDEX(Customers!$B$2:$D$797,MATCH(TF_Database!L448,Customers!$C$2:$C$797,0),1)</f>
        <v>31949</v>
      </c>
      <c r="O448" s="29">
        <f t="shared" si="38"/>
        <v>7</v>
      </c>
      <c r="P448" s="29">
        <f t="shared" si="39"/>
        <v>15</v>
      </c>
      <c r="Q448" s="14" t="str">
        <f t="shared" si="40"/>
        <v xml:space="preserve">Andrew </v>
      </c>
      <c r="R448" s="14" t="str">
        <f t="shared" si="41"/>
        <v>Gjertsen</v>
      </c>
    </row>
    <row r="449" spans="2:18" x14ac:dyDescent="0.45">
      <c r="B449" s="14" t="str">
        <f t="shared" si="36"/>
        <v>406414340642</v>
      </c>
      <c r="C449" s="5">
        <v>40641</v>
      </c>
      <c r="D449" s="2" t="s">
        <v>806</v>
      </c>
      <c r="E449" s="14">
        <f t="shared" si="37"/>
        <v>1</v>
      </c>
      <c r="F449" s="2">
        <v>43</v>
      </c>
      <c r="G449" s="19">
        <v>701.46</v>
      </c>
      <c r="H449" s="20">
        <v>0.04</v>
      </c>
      <c r="I449" s="6"/>
      <c r="J449" s="5">
        <v>40642</v>
      </c>
      <c r="K449" s="25">
        <v>-90.140699999999995</v>
      </c>
      <c r="L449" s="2" t="s">
        <v>1</v>
      </c>
      <c r="M449" s="14">
        <f>+VLOOKUP(L449,Customers!$C$3:$D$797,2,FALSE)</f>
        <v>3</v>
      </c>
      <c r="N449" s="14">
        <f>+INDEX(Customers!$B$2:$D$797,MATCH(TF_Database!L449,Customers!$C$2:$C$797,0),1)</f>
        <v>17475</v>
      </c>
      <c r="O449" s="29">
        <f t="shared" si="38"/>
        <v>9</v>
      </c>
      <c r="P449" s="29">
        <f t="shared" si="39"/>
        <v>18</v>
      </c>
      <c r="Q449" s="14" t="str">
        <f t="shared" si="40"/>
        <v xml:space="preserve">Muhammed </v>
      </c>
      <c r="R449" s="14" t="str">
        <f t="shared" si="41"/>
        <v>MacIntyre</v>
      </c>
    </row>
    <row r="450" spans="2:18" x14ac:dyDescent="0.45">
      <c r="B450" s="14" t="str">
        <f t="shared" si="36"/>
        <v>406411940642</v>
      </c>
      <c r="C450" s="5">
        <v>40641</v>
      </c>
      <c r="D450" s="2" t="s">
        <v>806</v>
      </c>
      <c r="E450" s="14">
        <f t="shared" si="37"/>
        <v>1</v>
      </c>
      <c r="F450" s="2">
        <v>19</v>
      </c>
      <c r="G450" s="19">
        <v>53.94</v>
      </c>
      <c r="H450" s="20">
        <v>0.05</v>
      </c>
      <c r="I450" s="6"/>
      <c r="J450" s="5">
        <v>40642</v>
      </c>
      <c r="K450" s="25">
        <v>-6.53</v>
      </c>
      <c r="L450" s="2" t="s">
        <v>1</v>
      </c>
      <c r="M450" s="14">
        <f>+VLOOKUP(L450,Customers!$C$3:$D$797,2,FALSE)</f>
        <v>3</v>
      </c>
      <c r="N450" s="14">
        <f>+INDEX(Customers!$B$2:$D$797,MATCH(TF_Database!L450,Customers!$C$2:$C$797,0),1)</f>
        <v>17475</v>
      </c>
      <c r="O450" s="29">
        <f t="shared" si="38"/>
        <v>9</v>
      </c>
      <c r="P450" s="29">
        <f t="shared" si="39"/>
        <v>18</v>
      </c>
      <c r="Q450" s="14" t="str">
        <f t="shared" si="40"/>
        <v xml:space="preserve">Muhammed </v>
      </c>
      <c r="R450" s="14" t="str">
        <f t="shared" si="41"/>
        <v>MacIntyre</v>
      </c>
    </row>
    <row r="451" spans="2:18" x14ac:dyDescent="0.45">
      <c r="B451" s="14" t="str">
        <f t="shared" si="36"/>
        <v>40641740642</v>
      </c>
      <c r="C451" s="5">
        <v>40641</v>
      </c>
      <c r="D451" s="2" t="s">
        <v>806</v>
      </c>
      <c r="E451" s="14">
        <f t="shared" si="37"/>
        <v>1</v>
      </c>
      <c r="F451" s="2">
        <v>7</v>
      </c>
      <c r="G451" s="19">
        <v>46.94</v>
      </c>
      <c r="H451" s="20">
        <v>0.02</v>
      </c>
      <c r="I451" s="6"/>
      <c r="J451" s="5">
        <v>40642</v>
      </c>
      <c r="K451" s="25">
        <v>7.34</v>
      </c>
      <c r="L451" s="2" t="s">
        <v>1</v>
      </c>
      <c r="M451" s="14">
        <f>+VLOOKUP(L451,Customers!$C$3:$D$797,2,FALSE)</f>
        <v>3</v>
      </c>
      <c r="N451" s="14">
        <f>+INDEX(Customers!$B$2:$D$797,MATCH(TF_Database!L451,Customers!$C$2:$C$797,0),1)</f>
        <v>17475</v>
      </c>
      <c r="O451" s="29">
        <f t="shared" si="38"/>
        <v>9</v>
      </c>
      <c r="P451" s="29">
        <f t="shared" si="39"/>
        <v>18</v>
      </c>
      <c r="Q451" s="14" t="str">
        <f t="shared" si="40"/>
        <v xml:space="preserve">Muhammed </v>
      </c>
      <c r="R451" s="14" t="str">
        <f t="shared" si="41"/>
        <v>MacIntyre</v>
      </c>
    </row>
    <row r="452" spans="2:18" x14ac:dyDescent="0.45">
      <c r="B452" s="14" t="str">
        <f t="shared" si="36"/>
        <v>406412040642</v>
      </c>
      <c r="C452" s="5">
        <v>40641</v>
      </c>
      <c r="D452" s="2" t="s">
        <v>806</v>
      </c>
      <c r="E452" s="14">
        <f t="shared" si="37"/>
        <v>1</v>
      </c>
      <c r="F452" s="2">
        <v>20</v>
      </c>
      <c r="G452" s="19">
        <v>77.989999999999995</v>
      </c>
      <c r="H452" s="20">
        <v>0.03</v>
      </c>
      <c r="I452" s="6"/>
      <c r="J452" s="5">
        <v>40642</v>
      </c>
      <c r="K452" s="25">
        <v>19.68</v>
      </c>
      <c r="L452" s="2" t="s">
        <v>1</v>
      </c>
      <c r="M452" s="14">
        <f>+VLOOKUP(L452,Customers!$C$3:$D$797,2,FALSE)</f>
        <v>3</v>
      </c>
      <c r="N452" s="14">
        <f>+INDEX(Customers!$B$2:$D$797,MATCH(TF_Database!L452,Customers!$C$2:$C$797,0),1)</f>
        <v>17475</v>
      </c>
      <c r="O452" s="29">
        <f t="shared" si="38"/>
        <v>9</v>
      </c>
      <c r="P452" s="29">
        <f t="shared" si="39"/>
        <v>18</v>
      </c>
      <c r="Q452" s="14" t="str">
        <f t="shared" si="40"/>
        <v xml:space="preserve">Muhammed </v>
      </c>
      <c r="R452" s="14" t="str">
        <f t="shared" si="41"/>
        <v>MacIntyre</v>
      </c>
    </row>
    <row r="453" spans="2:18" x14ac:dyDescent="0.45">
      <c r="B453" s="14" t="str">
        <f t="shared" si="36"/>
        <v>402684440269</v>
      </c>
      <c r="C453" s="5">
        <v>40268</v>
      </c>
      <c r="D453" s="2" t="s">
        <v>811</v>
      </c>
      <c r="E453" s="14">
        <f t="shared" si="37"/>
        <v>0</v>
      </c>
      <c r="F453" s="2">
        <v>44</v>
      </c>
      <c r="G453" s="19">
        <v>5735.79</v>
      </c>
      <c r="H453" s="20">
        <v>0.08</v>
      </c>
      <c r="I453" s="6"/>
      <c r="J453" s="5">
        <v>40269</v>
      </c>
      <c r="K453" s="25">
        <v>828.27</v>
      </c>
      <c r="L453" s="2" t="s">
        <v>13</v>
      </c>
      <c r="M453" s="14">
        <f>+VLOOKUP(L453,Customers!$C$3:$D$797,2,FALSE)</f>
        <v>5</v>
      </c>
      <c r="N453" s="14">
        <f>+INDEX(Customers!$B$2:$D$797,MATCH(TF_Database!L453,Customers!$C$2:$C$797,0),1)</f>
        <v>8526</v>
      </c>
      <c r="O453" s="29">
        <f t="shared" si="38"/>
        <v>4</v>
      </c>
      <c r="P453" s="29">
        <f t="shared" si="39"/>
        <v>11</v>
      </c>
      <c r="Q453" s="14" t="str">
        <f t="shared" si="40"/>
        <v xml:space="preserve">Jim </v>
      </c>
      <c r="R453" s="14" t="str">
        <f t="shared" si="41"/>
        <v>Radford</v>
      </c>
    </row>
    <row r="454" spans="2:18" x14ac:dyDescent="0.45">
      <c r="B454" s="14" t="str">
        <f t="shared" si="36"/>
        <v>409784740979</v>
      </c>
      <c r="C454" s="5">
        <v>40978</v>
      </c>
      <c r="D454" s="2" t="s">
        <v>808</v>
      </c>
      <c r="E454" s="14">
        <f t="shared" si="37"/>
        <v>0</v>
      </c>
      <c r="F454" s="2">
        <v>47</v>
      </c>
      <c r="G454" s="19">
        <v>186.93</v>
      </c>
      <c r="H454" s="20">
        <v>7.0000000000000007E-2</v>
      </c>
      <c r="I454" s="6"/>
      <c r="J454" s="5">
        <v>40979</v>
      </c>
      <c r="K454" s="25">
        <v>56.44</v>
      </c>
      <c r="L454" s="2" t="s">
        <v>39</v>
      </c>
      <c r="M454" s="14">
        <f>+VLOOKUP(L454,Customers!$C$3:$D$797,2,FALSE)</f>
        <v>3</v>
      </c>
      <c r="N454" s="14">
        <f>+INDEX(Customers!$B$2:$D$797,MATCH(TF_Database!L454,Customers!$C$2:$C$797,0),1)</f>
        <v>29376</v>
      </c>
      <c r="O454" s="29">
        <f t="shared" si="38"/>
        <v>6</v>
      </c>
      <c r="P454" s="29">
        <f t="shared" si="39"/>
        <v>11</v>
      </c>
      <c r="Q454" s="14" t="str">
        <f t="shared" si="40"/>
        <v xml:space="preserve">Bryan </v>
      </c>
      <c r="R454" s="14" t="str">
        <f t="shared" si="41"/>
        <v>Davis</v>
      </c>
    </row>
    <row r="455" spans="2:18" x14ac:dyDescent="0.45">
      <c r="B455" s="14" t="str">
        <f t="shared" ref="B455:B518" si="42">+CONCATENATE(C455,F455,J455)</f>
        <v>398644139866</v>
      </c>
      <c r="C455" s="5">
        <v>39864</v>
      </c>
      <c r="D455" s="2" t="s">
        <v>810</v>
      </c>
      <c r="E455" s="14">
        <f t="shared" ref="E455:E518" si="43">+IF(D455="High",1,0)</f>
        <v>0</v>
      </c>
      <c r="F455" s="2">
        <v>41</v>
      </c>
      <c r="G455" s="19">
        <v>241.1</v>
      </c>
      <c r="H455" s="20">
        <v>7.0000000000000007E-2</v>
      </c>
      <c r="I455" s="6"/>
      <c r="J455" s="5">
        <v>39866</v>
      </c>
      <c r="K455" s="25">
        <v>-243.23649999999998</v>
      </c>
      <c r="L455" s="2" t="s">
        <v>43</v>
      </c>
      <c r="M455" s="14">
        <f>+VLOOKUP(L455,Customers!$C$3:$D$797,2,FALSE)</f>
        <v>1</v>
      </c>
      <c r="N455" s="14">
        <f>+INDEX(Customers!$B$2:$D$797,MATCH(TF_Database!L455,Customers!$C$2:$C$797,0),1)</f>
        <v>21212</v>
      </c>
      <c r="O455" s="29">
        <f t="shared" ref="O455:O518" si="44">+SEARCH(" ",L455)</f>
        <v>8</v>
      </c>
      <c r="P455" s="29">
        <f t="shared" ref="P455:P518" si="45">+LEN(L455)</f>
        <v>15</v>
      </c>
      <c r="Q455" s="14" t="str">
        <f t="shared" ref="Q455:Q518" si="46">+LEFT(L455,O455)</f>
        <v xml:space="preserve">Anthony </v>
      </c>
      <c r="R455" s="14" t="str">
        <f t="shared" ref="R455:R518" si="47">+RIGHT(L455,P455-O455)</f>
        <v>Johnson</v>
      </c>
    </row>
    <row r="456" spans="2:18" x14ac:dyDescent="0.45">
      <c r="B456" s="14" t="str">
        <f t="shared" si="42"/>
        <v>398644939865</v>
      </c>
      <c r="C456" s="5">
        <v>39864</v>
      </c>
      <c r="D456" s="2" t="s">
        <v>810</v>
      </c>
      <c r="E456" s="14">
        <f t="shared" si="43"/>
        <v>0</v>
      </c>
      <c r="F456" s="2">
        <v>49</v>
      </c>
      <c r="G456" s="19">
        <v>491.93</v>
      </c>
      <c r="H456" s="20">
        <v>0.04</v>
      </c>
      <c r="I456" s="6"/>
      <c r="J456" s="5">
        <v>39865</v>
      </c>
      <c r="K456" s="25">
        <v>-53.62</v>
      </c>
      <c r="L456" s="2" t="s">
        <v>43</v>
      </c>
      <c r="M456" s="14">
        <f>+VLOOKUP(L456,Customers!$C$3:$D$797,2,FALSE)</f>
        <v>1</v>
      </c>
      <c r="N456" s="14">
        <f>+INDEX(Customers!$B$2:$D$797,MATCH(TF_Database!L456,Customers!$C$2:$C$797,0),1)</f>
        <v>21212</v>
      </c>
      <c r="O456" s="29">
        <f t="shared" si="44"/>
        <v>8</v>
      </c>
      <c r="P456" s="29">
        <f t="shared" si="45"/>
        <v>15</v>
      </c>
      <c r="Q456" s="14" t="str">
        <f t="shared" si="46"/>
        <v xml:space="preserve">Anthony </v>
      </c>
      <c r="R456" s="14" t="str">
        <f t="shared" si="47"/>
        <v>Johnson</v>
      </c>
    </row>
    <row r="457" spans="2:18" x14ac:dyDescent="0.45">
      <c r="B457" s="14" t="str">
        <f t="shared" si="42"/>
        <v>400871040087</v>
      </c>
      <c r="C457" s="5">
        <v>40087</v>
      </c>
      <c r="D457" s="2" t="s">
        <v>811</v>
      </c>
      <c r="E457" s="14">
        <f t="shared" si="43"/>
        <v>0</v>
      </c>
      <c r="F457" s="2">
        <v>10</v>
      </c>
      <c r="G457" s="19">
        <v>623.71</v>
      </c>
      <c r="H457" s="20">
        <v>0.01</v>
      </c>
      <c r="I457" s="6"/>
      <c r="J457" s="5">
        <v>40087</v>
      </c>
      <c r="K457" s="25">
        <v>-213.32</v>
      </c>
      <c r="L457" s="2" t="s">
        <v>41</v>
      </c>
      <c r="M457" s="14">
        <f>+VLOOKUP(L457,Customers!$C$3:$D$797,2,FALSE)</f>
        <v>2</v>
      </c>
      <c r="N457" s="14">
        <f>+INDEX(Customers!$B$2:$D$797,MATCH(TF_Database!L457,Customers!$C$2:$C$797,0),1)</f>
        <v>13365</v>
      </c>
      <c r="O457" s="29">
        <f t="shared" si="44"/>
        <v>5</v>
      </c>
      <c r="P457" s="29">
        <f t="shared" si="45"/>
        <v>13</v>
      </c>
      <c r="Q457" s="14" t="str">
        <f t="shared" si="46"/>
        <v xml:space="preserve">Doug </v>
      </c>
      <c r="R457" s="14" t="str">
        <f t="shared" si="47"/>
        <v>Bickford</v>
      </c>
    </row>
    <row r="458" spans="2:18" x14ac:dyDescent="0.45">
      <c r="B458" s="14" t="str">
        <f t="shared" si="42"/>
        <v>412144441215</v>
      </c>
      <c r="C458" s="5">
        <v>41214</v>
      </c>
      <c r="D458" s="2" t="s">
        <v>808</v>
      </c>
      <c r="E458" s="14">
        <f t="shared" si="43"/>
        <v>0</v>
      </c>
      <c r="F458" s="2">
        <v>44</v>
      </c>
      <c r="G458" s="19">
        <v>4263.9315000000006</v>
      </c>
      <c r="H458" s="20">
        <v>0.04</v>
      </c>
      <c r="I458" s="6"/>
      <c r="J458" s="5">
        <v>41215</v>
      </c>
      <c r="K458" s="25">
        <v>1411.029</v>
      </c>
      <c r="L458" s="2" t="s">
        <v>9</v>
      </c>
      <c r="M458" s="14">
        <f>+VLOOKUP(L458,Customers!$C$3:$D$797,2,FALSE)</f>
        <v>2</v>
      </c>
      <c r="N458" s="14">
        <f>+INDEX(Customers!$B$2:$D$797,MATCH(TF_Database!L458,Customers!$C$2:$C$797,0),1)</f>
        <v>19534</v>
      </c>
      <c r="O458" s="29">
        <f t="shared" si="44"/>
        <v>7</v>
      </c>
      <c r="P458" s="29">
        <f t="shared" si="45"/>
        <v>11</v>
      </c>
      <c r="Q458" s="14" t="str">
        <f t="shared" si="46"/>
        <v xml:space="preserve">Carlos </v>
      </c>
      <c r="R458" s="14" t="str">
        <f t="shared" si="47"/>
        <v>Daly</v>
      </c>
    </row>
    <row r="459" spans="2:18" x14ac:dyDescent="0.45">
      <c r="B459" s="14" t="str">
        <f t="shared" si="42"/>
        <v>407451040747</v>
      </c>
      <c r="C459" s="5">
        <v>40745</v>
      </c>
      <c r="D459" s="2" t="s">
        <v>806</v>
      </c>
      <c r="E459" s="14">
        <f t="shared" si="43"/>
        <v>1</v>
      </c>
      <c r="F459" s="2">
        <v>10</v>
      </c>
      <c r="G459" s="19">
        <v>2700.41</v>
      </c>
      <c r="H459" s="20">
        <v>0.08</v>
      </c>
      <c r="I459" s="6"/>
      <c r="J459" s="5">
        <v>40747</v>
      </c>
      <c r="K459" s="25">
        <v>258.01</v>
      </c>
      <c r="L459" s="2" t="s">
        <v>15</v>
      </c>
      <c r="M459" s="14">
        <f>+VLOOKUP(L459,Customers!$C$3:$D$797,2,FALSE)</f>
        <v>2</v>
      </c>
      <c r="N459" s="14">
        <f>+INDEX(Customers!$B$2:$D$797,MATCH(TF_Database!L459,Customers!$C$2:$C$797,0),1)</f>
        <v>28113</v>
      </c>
      <c r="O459" s="29">
        <f t="shared" si="44"/>
        <v>4</v>
      </c>
      <c r="P459" s="29">
        <f t="shared" si="45"/>
        <v>10</v>
      </c>
      <c r="Q459" s="14" t="str">
        <f t="shared" si="46"/>
        <v xml:space="preserve">Don </v>
      </c>
      <c r="R459" s="14" t="str">
        <f t="shared" si="47"/>
        <v>Miller</v>
      </c>
    </row>
    <row r="460" spans="2:18" x14ac:dyDescent="0.45">
      <c r="B460" s="14" t="str">
        <f t="shared" si="42"/>
        <v>405052040507</v>
      </c>
      <c r="C460" s="5">
        <v>40505</v>
      </c>
      <c r="D460" s="2" t="s">
        <v>808</v>
      </c>
      <c r="E460" s="14">
        <f t="shared" si="43"/>
        <v>0</v>
      </c>
      <c r="F460" s="2">
        <v>20</v>
      </c>
      <c r="G460" s="19">
        <v>1583.06</v>
      </c>
      <c r="H460" s="20">
        <v>0.05</v>
      </c>
      <c r="I460" s="6"/>
      <c r="J460" s="5">
        <v>40507</v>
      </c>
      <c r="K460" s="25">
        <v>328</v>
      </c>
      <c r="L460" s="2" t="s">
        <v>27</v>
      </c>
      <c r="M460" s="14">
        <f>+VLOOKUP(L460,Customers!$C$3:$D$797,2,FALSE)</f>
        <v>1</v>
      </c>
      <c r="N460" s="14">
        <f>+INDEX(Customers!$B$2:$D$797,MATCH(TF_Database!L460,Customers!$C$2:$C$797,0),1)</f>
        <v>18535</v>
      </c>
      <c r="O460" s="29">
        <f t="shared" si="44"/>
        <v>4</v>
      </c>
      <c r="P460" s="29">
        <f t="shared" si="45"/>
        <v>9</v>
      </c>
      <c r="Q460" s="14" t="str">
        <f t="shared" si="46"/>
        <v xml:space="preserve">Don </v>
      </c>
      <c r="R460" s="14" t="str">
        <f t="shared" si="47"/>
        <v>Jones</v>
      </c>
    </row>
    <row r="461" spans="2:18" x14ac:dyDescent="0.45">
      <c r="B461" s="14" t="str">
        <f t="shared" si="42"/>
        <v>402152140216</v>
      </c>
      <c r="C461" s="5">
        <v>40215</v>
      </c>
      <c r="D461" s="2" t="s">
        <v>808</v>
      </c>
      <c r="E461" s="14">
        <f t="shared" si="43"/>
        <v>0</v>
      </c>
      <c r="F461" s="2">
        <v>21</v>
      </c>
      <c r="G461" s="19">
        <v>756.6</v>
      </c>
      <c r="H461" s="20">
        <v>0</v>
      </c>
      <c r="I461" s="6"/>
      <c r="J461" s="5">
        <v>40216</v>
      </c>
      <c r="K461" s="25">
        <v>299.58999999999997</v>
      </c>
      <c r="L461" s="2" t="s">
        <v>49</v>
      </c>
      <c r="M461" s="14">
        <f>+VLOOKUP(L461,Customers!$C$3:$D$797,2,FALSE)</f>
        <v>1</v>
      </c>
      <c r="N461" s="14">
        <f>+INDEX(Customers!$B$2:$D$797,MATCH(TF_Database!L461,Customers!$C$2:$C$797,0),1)</f>
        <v>13313</v>
      </c>
      <c r="O461" s="29">
        <f t="shared" si="44"/>
        <v>5</v>
      </c>
      <c r="P461" s="29">
        <f t="shared" si="45"/>
        <v>15</v>
      </c>
      <c r="Q461" s="14" t="str">
        <f t="shared" si="46"/>
        <v xml:space="preserve">Chad </v>
      </c>
      <c r="R461" s="14" t="str">
        <f t="shared" si="47"/>
        <v>Cunningham</v>
      </c>
    </row>
    <row r="462" spans="2:18" x14ac:dyDescent="0.45">
      <c r="B462" s="14" t="str">
        <f t="shared" si="42"/>
        <v>405471740549</v>
      </c>
      <c r="C462" s="5">
        <v>40547</v>
      </c>
      <c r="D462" s="2" t="s">
        <v>810</v>
      </c>
      <c r="E462" s="14">
        <f t="shared" si="43"/>
        <v>0</v>
      </c>
      <c r="F462" s="2">
        <v>17</v>
      </c>
      <c r="G462" s="19">
        <v>207.19</v>
      </c>
      <c r="H462" s="20">
        <v>0.01</v>
      </c>
      <c r="I462" s="6"/>
      <c r="J462" s="5">
        <v>40549</v>
      </c>
      <c r="K462" s="25">
        <v>-85.91</v>
      </c>
      <c r="L462" s="2" t="s">
        <v>64</v>
      </c>
      <c r="M462" s="14">
        <f>+VLOOKUP(L462,Customers!$C$3:$D$797,2,FALSE)</f>
        <v>3</v>
      </c>
      <c r="N462" s="14">
        <f>+INDEX(Customers!$B$2:$D$797,MATCH(TF_Database!L462,Customers!$C$2:$C$797,0),1)</f>
        <v>10493</v>
      </c>
      <c r="O462" s="29">
        <f t="shared" si="44"/>
        <v>6</v>
      </c>
      <c r="P462" s="29">
        <f t="shared" si="45"/>
        <v>12</v>
      </c>
      <c r="Q462" s="14" t="str">
        <f t="shared" si="46"/>
        <v xml:space="preserve">Ralph </v>
      </c>
      <c r="R462" s="14" t="str">
        <f t="shared" si="47"/>
        <v>Arnett</v>
      </c>
    </row>
    <row r="463" spans="2:18" x14ac:dyDescent="0.45">
      <c r="B463" s="14" t="str">
        <f t="shared" si="42"/>
        <v>40547840549</v>
      </c>
      <c r="C463" s="5">
        <v>40547</v>
      </c>
      <c r="D463" s="2" t="s">
        <v>810</v>
      </c>
      <c r="E463" s="14">
        <f t="shared" si="43"/>
        <v>0</v>
      </c>
      <c r="F463" s="2">
        <v>8</v>
      </c>
      <c r="G463" s="19">
        <v>88</v>
      </c>
      <c r="H463" s="20">
        <v>0.06</v>
      </c>
      <c r="I463" s="6"/>
      <c r="J463" s="5">
        <v>40549</v>
      </c>
      <c r="K463" s="25">
        <v>-6.38</v>
      </c>
      <c r="L463" s="2" t="s">
        <v>64</v>
      </c>
      <c r="M463" s="14">
        <f>+VLOOKUP(L463,Customers!$C$3:$D$797,2,FALSE)</f>
        <v>3</v>
      </c>
      <c r="N463" s="14">
        <f>+INDEX(Customers!$B$2:$D$797,MATCH(TF_Database!L463,Customers!$C$2:$C$797,0),1)</f>
        <v>10493</v>
      </c>
      <c r="O463" s="29">
        <f t="shared" si="44"/>
        <v>6</v>
      </c>
      <c r="P463" s="29">
        <f t="shared" si="45"/>
        <v>12</v>
      </c>
      <c r="Q463" s="14" t="str">
        <f t="shared" si="46"/>
        <v xml:space="preserve">Ralph </v>
      </c>
      <c r="R463" s="14" t="str">
        <f t="shared" si="47"/>
        <v>Arnett</v>
      </c>
    </row>
    <row r="464" spans="2:18" x14ac:dyDescent="0.45">
      <c r="B464" s="14" t="str">
        <f t="shared" si="42"/>
        <v>400273140029</v>
      </c>
      <c r="C464" s="5">
        <v>40027</v>
      </c>
      <c r="D464" s="2" t="s">
        <v>810</v>
      </c>
      <c r="E464" s="14">
        <f t="shared" si="43"/>
        <v>0</v>
      </c>
      <c r="F464" s="2">
        <v>31</v>
      </c>
      <c r="G464" s="19">
        <v>196.74</v>
      </c>
      <c r="H464" s="20">
        <v>0.09</v>
      </c>
      <c r="I464" s="6"/>
      <c r="J464" s="5">
        <v>40029</v>
      </c>
      <c r="K464" s="25">
        <v>-61.59</v>
      </c>
      <c r="L464" s="2" t="s">
        <v>24</v>
      </c>
      <c r="M464" s="14">
        <f>+VLOOKUP(L464,Customers!$C$3:$D$797,2,FALSE)</f>
        <v>2</v>
      </c>
      <c r="N464" s="14">
        <f>+INDEX(Customers!$B$2:$D$797,MATCH(TF_Database!L464,Customers!$C$2:$C$797,0),1)</f>
        <v>21669</v>
      </c>
      <c r="O464" s="29">
        <f t="shared" si="44"/>
        <v>7</v>
      </c>
      <c r="P464" s="29">
        <f t="shared" si="45"/>
        <v>13</v>
      </c>
      <c r="Q464" s="14" t="str">
        <f t="shared" si="46"/>
        <v xml:space="preserve">Nicole </v>
      </c>
      <c r="R464" s="14" t="str">
        <f t="shared" si="47"/>
        <v>Hansen</v>
      </c>
    </row>
    <row r="465" spans="2:18" x14ac:dyDescent="0.45">
      <c r="B465" s="14" t="str">
        <f t="shared" si="42"/>
        <v>403342140335</v>
      </c>
      <c r="C465" s="5">
        <v>40334</v>
      </c>
      <c r="D465" s="2" t="s">
        <v>806</v>
      </c>
      <c r="E465" s="14">
        <f t="shared" si="43"/>
        <v>1</v>
      </c>
      <c r="F465" s="2">
        <v>21</v>
      </c>
      <c r="G465" s="19">
        <v>471.24</v>
      </c>
      <c r="H465" s="20">
        <v>7.0000000000000007E-2</v>
      </c>
      <c r="I465" s="6"/>
      <c r="J465" s="5">
        <v>40335</v>
      </c>
      <c r="K465" s="25">
        <v>115.54</v>
      </c>
      <c r="L465" s="2" t="s">
        <v>53</v>
      </c>
      <c r="M465" s="14">
        <f>+VLOOKUP(L465,Customers!$C$3:$D$797,2,FALSE)</f>
        <v>3</v>
      </c>
      <c r="N465" s="14">
        <f>+INDEX(Customers!$B$2:$D$797,MATCH(TF_Database!L465,Customers!$C$2:$C$797,0),1)</f>
        <v>8063</v>
      </c>
      <c r="O465" s="29">
        <f t="shared" si="44"/>
        <v>5</v>
      </c>
      <c r="P465" s="29">
        <f t="shared" si="45"/>
        <v>14</v>
      </c>
      <c r="Q465" s="14" t="str">
        <f t="shared" si="46"/>
        <v xml:space="preserve">Fred </v>
      </c>
      <c r="R465" s="14" t="str">
        <f t="shared" si="47"/>
        <v>Wasserman</v>
      </c>
    </row>
    <row r="466" spans="2:18" x14ac:dyDescent="0.45">
      <c r="B466" s="14" t="str">
        <f t="shared" si="42"/>
        <v>40027140028</v>
      </c>
      <c r="C466" s="5">
        <v>40027</v>
      </c>
      <c r="D466" s="2" t="s">
        <v>811</v>
      </c>
      <c r="E466" s="14">
        <f t="shared" si="43"/>
        <v>0</v>
      </c>
      <c r="F466" s="2">
        <v>1</v>
      </c>
      <c r="G466" s="19">
        <v>368.66</v>
      </c>
      <c r="H466" s="20">
        <v>0.01</v>
      </c>
      <c r="I466" s="6"/>
      <c r="J466" s="5">
        <v>40028</v>
      </c>
      <c r="K466" s="25">
        <v>-165.6</v>
      </c>
      <c r="L466" s="2" t="s">
        <v>50</v>
      </c>
      <c r="M466" s="14">
        <f>+VLOOKUP(L466,Customers!$C$3:$D$797,2,FALSE)</f>
        <v>3</v>
      </c>
      <c r="N466" s="14">
        <f>+INDEX(Customers!$B$2:$D$797,MATCH(TF_Database!L466,Customers!$C$2:$C$797,0),1)</f>
        <v>18955</v>
      </c>
      <c r="O466" s="29">
        <f t="shared" si="44"/>
        <v>6</v>
      </c>
      <c r="P466" s="29">
        <f t="shared" si="45"/>
        <v>11</v>
      </c>
      <c r="Q466" s="14" t="str">
        <f t="shared" si="46"/>
        <v xml:space="preserve">Bryan </v>
      </c>
      <c r="R466" s="14" t="str">
        <f t="shared" si="47"/>
        <v>Mills</v>
      </c>
    </row>
    <row r="467" spans="2:18" x14ac:dyDescent="0.45">
      <c r="B467" s="14" t="str">
        <f t="shared" si="42"/>
        <v>405401440542</v>
      </c>
      <c r="C467" s="5">
        <v>40540</v>
      </c>
      <c r="D467" s="2" t="s">
        <v>806</v>
      </c>
      <c r="E467" s="14">
        <f t="shared" si="43"/>
        <v>1</v>
      </c>
      <c r="F467" s="2">
        <v>14</v>
      </c>
      <c r="G467" s="19">
        <v>2232.06</v>
      </c>
      <c r="H467" s="20">
        <v>0.03</v>
      </c>
      <c r="I467" s="6"/>
      <c r="J467" s="5">
        <v>40542</v>
      </c>
      <c r="K467" s="25">
        <v>542.16</v>
      </c>
      <c r="L467" s="2" t="s">
        <v>64</v>
      </c>
      <c r="M467" s="14">
        <f>+VLOOKUP(L467,Customers!$C$3:$D$797,2,FALSE)</f>
        <v>3</v>
      </c>
      <c r="N467" s="14">
        <f>+INDEX(Customers!$B$2:$D$797,MATCH(TF_Database!L467,Customers!$C$2:$C$797,0),1)</f>
        <v>10493</v>
      </c>
      <c r="O467" s="29">
        <f t="shared" si="44"/>
        <v>6</v>
      </c>
      <c r="P467" s="29">
        <f t="shared" si="45"/>
        <v>12</v>
      </c>
      <c r="Q467" s="14" t="str">
        <f t="shared" si="46"/>
        <v xml:space="preserve">Ralph </v>
      </c>
      <c r="R467" s="14" t="str">
        <f t="shared" si="47"/>
        <v>Arnett</v>
      </c>
    </row>
    <row r="468" spans="2:18" x14ac:dyDescent="0.45">
      <c r="B468" s="14" t="str">
        <f t="shared" si="42"/>
        <v>41192741193</v>
      </c>
      <c r="C468" s="5">
        <v>41192</v>
      </c>
      <c r="D468" s="2" t="s">
        <v>811</v>
      </c>
      <c r="E468" s="14">
        <f t="shared" si="43"/>
        <v>0</v>
      </c>
      <c r="F468" s="2">
        <v>7</v>
      </c>
      <c r="G468" s="19">
        <v>387.17</v>
      </c>
      <c r="H468" s="20">
        <v>0.1</v>
      </c>
      <c r="I468" s="6"/>
      <c r="J468" s="5">
        <v>41193</v>
      </c>
      <c r="K468" s="25">
        <v>-204.65</v>
      </c>
      <c r="L468" s="2" t="s">
        <v>41</v>
      </c>
      <c r="M468" s="14">
        <f>+VLOOKUP(L468,Customers!$C$3:$D$797,2,FALSE)</f>
        <v>2</v>
      </c>
      <c r="N468" s="14">
        <f>+INDEX(Customers!$B$2:$D$797,MATCH(TF_Database!L468,Customers!$C$2:$C$797,0),1)</f>
        <v>13365</v>
      </c>
      <c r="O468" s="29">
        <f t="shared" si="44"/>
        <v>5</v>
      </c>
      <c r="P468" s="29">
        <f t="shared" si="45"/>
        <v>13</v>
      </c>
      <c r="Q468" s="14" t="str">
        <f t="shared" si="46"/>
        <v xml:space="preserve">Doug </v>
      </c>
      <c r="R468" s="14" t="str">
        <f t="shared" si="47"/>
        <v>Bickford</v>
      </c>
    </row>
    <row r="469" spans="2:18" x14ac:dyDescent="0.45">
      <c r="B469" s="14" t="str">
        <f t="shared" si="42"/>
        <v>406352840637</v>
      </c>
      <c r="C469" s="5">
        <v>40635</v>
      </c>
      <c r="D469" s="2" t="s">
        <v>811</v>
      </c>
      <c r="E469" s="14">
        <f t="shared" si="43"/>
        <v>0</v>
      </c>
      <c r="F469" s="2">
        <v>28</v>
      </c>
      <c r="G469" s="19">
        <v>168.57</v>
      </c>
      <c r="H469" s="20">
        <v>0.02</v>
      </c>
      <c r="I469" s="6"/>
      <c r="J469" s="5">
        <v>40637</v>
      </c>
      <c r="K469" s="25">
        <v>16.651499999999999</v>
      </c>
      <c r="L469" s="2" t="s">
        <v>21</v>
      </c>
      <c r="M469" s="14">
        <f>+VLOOKUP(L469,Customers!$C$3:$D$797,2,FALSE)</f>
        <v>3</v>
      </c>
      <c r="N469" s="14">
        <f>+INDEX(Customers!$B$2:$D$797,MATCH(TF_Database!L469,Customers!$C$2:$C$797,0),1)</f>
        <v>29892</v>
      </c>
      <c r="O469" s="29">
        <f t="shared" si="44"/>
        <v>7</v>
      </c>
      <c r="P469" s="29">
        <f t="shared" si="45"/>
        <v>14</v>
      </c>
      <c r="Q469" s="14" t="str">
        <f t="shared" si="46"/>
        <v xml:space="preserve">Eugene </v>
      </c>
      <c r="R469" s="14" t="str">
        <f t="shared" si="47"/>
        <v>Barchas</v>
      </c>
    </row>
    <row r="470" spans="2:18" x14ac:dyDescent="0.45">
      <c r="B470" s="14" t="str">
        <f t="shared" si="42"/>
        <v>401425040145</v>
      </c>
      <c r="C470" s="5">
        <v>40142</v>
      </c>
      <c r="D470" s="2" t="s">
        <v>811</v>
      </c>
      <c r="E470" s="14">
        <f t="shared" si="43"/>
        <v>0</v>
      </c>
      <c r="F470" s="2">
        <v>50</v>
      </c>
      <c r="G470" s="19">
        <v>413.86</v>
      </c>
      <c r="H470" s="20">
        <v>0</v>
      </c>
      <c r="I470" s="6"/>
      <c r="J470" s="5">
        <v>40145</v>
      </c>
      <c r="K470" s="25">
        <v>39.29</v>
      </c>
      <c r="L470" s="2" t="s">
        <v>23</v>
      </c>
      <c r="M470" s="14">
        <f>+VLOOKUP(L470,Customers!$C$3:$D$797,2,FALSE)</f>
        <v>5</v>
      </c>
      <c r="N470" s="14">
        <f>+INDEX(Customers!$B$2:$D$797,MATCH(TF_Database!L470,Customers!$C$2:$C$797,0),1)</f>
        <v>15835</v>
      </c>
      <c r="O470" s="29">
        <f t="shared" si="44"/>
        <v>5</v>
      </c>
      <c r="P470" s="29">
        <f t="shared" si="45"/>
        <v>10</v>
      </c>
      <c r="Q470" s="14" t="str">
        <f t="shared" si="46"/>
        <v xml:space="preserve">Brad </v>
      </c>
      <c r="R470" s="14" t="str">
        <f t="shared" si="47"/>
        <v>Eason</v>
      </c>
    </row>
    <row r="471" spans="2:18" x14ac:dyDescent="0.45">
      <c r="B471" s="14" t="str">
        <f t="shared" si="42"/>
        <v>401423140142</v>
      </c>
      <c r="C471" s="5">
        <v>40142</v>
      </c>
      <c r="D471" s="2" t="s">
        <v>811</v>
      </c>
      <c r="E471" s="14">
        <f t="shared" si="43"/>
        <v>0</v>
      </c>
      <c r="F471" s="2">
        <v>31</v>
      </c>
      <c r="G471" s="19">
        <v>178.45</v>
      </c>
      <c r="H471" s="20">
        <v>0.09</v>
      </c>
      <c r="I471" s="6"/>
      <c r="J471" s="5">
        <v>40142</v>
      </c>
      <c r="K471" s="25">
        <v>-104.96</v>
      </c>
      <c r="L471" s="2" t="s">
        <v>23</v>
      </c>
      <c r="M471" s="14">
        <f>+VLOOKUP(L471,Customers!$C$3:$D$797,2,FALSE)</f>
        <v>5</v>
      </c>
      <c r="N471" s="14">
        <f>+INDEX(Customers!$B$2:$D$797,MATCH(TF_Database!L471,Customers!$C$2:$C$797,0),1)</f>
        <v>15835</v>
      </c>
      <c r="O471" s="29">
        <f t="shared" si="44"/>
        <v>5</v>
      </c>
      <c r="P471" s="29">
        <f t="shared" si="45"/>
        <v>10</v>
      </c>
      <c r="Q471" s="14" t="str">
        <f t="shared" si="46"/>
        <v xml:space="preserve">Brad </v>
      </c>
      <c r="R471" s="14" t="str">
        <f t="shared" si="47"/>
        <v>Eason</v>
      </c>
    </row>
    <row r="472" spans="2:18" x14ac:dyDescent="0.45">
      <c r="B472" s="14" t="str">
        <f t="shared" si="42"/>
        <v>41010141011</v>
      </c>
      <c r="C472" s="5">
        <v>41010</v>
      </c>
      <c r="D472" s="2" t="s">
        <v>811</v>
      </c>
      <c r="E472" s="14">
        <f t="shared" si="43"/>
        <v>0</v>
      </c>
      <c r="F472" s="2">
        <v>1</v>
      </c>
      <c r="G472" s="19">
        <v>2728.65</v>
      </c>
      <c r="H472" s="20">
        <v>0</v>
      </c>
      <c r="I472" s="6"/>
      <c r="J472" s="5">
        <v>41011</v>
      </c>
      <c r="K472" s="25">
        <v>-5572.3935000000001</v>
      </c>
      <c r="L472" s="2" t="s">
        <v>25</v>
      </c>
      <c r="M472" s="14">
        <f>+VLOOKUP(L472,Customers!$C$3:$D$797,2,FALSE)</f>
        <v>2</v>
      </c>
      <c r="N472" s="14">
        <f>+INDEX(Customers!$B$2:$D$797,MATCH(TF_Database!L472,Customers!$C$2:$C$797,0),1)</f>
        <v>5289</v>
      </c>
      <c r="O472" s="29">
        <f t="shared" si="44"/>
        <v>8</v>
      </c>
      <c r="P472" s="29">
        <f t="shared" si="45"/>
        <v>14</v>
      </c>
      <c r="Q472" s="14" t="str">
        <f t="shared" si="46"/>
        <v xml:space="preserve">Dorothy </v>
      </c>
      <c r="R472" s="14" t="str">
        <f t="shared" si="47"/>
        <v>Wardle</v>
      </c>
    </row>
    <row r="473" spans="2:18" x14ac:dyDescent="0.45">
      <c r="B473" s="14" t="str">
        <f t="shared" si="42"/>
        <v>402251340227</v>
      </c>
      <c r="C473" s="5">
        <v>40225</v>
      </c>
      <c r="D473" s="2" t="s">
        <v>804</v>
      </c>
      <c r="E473" s="14">
        <f t="shared" si="43"/>
        <v>0</v>
      </c>
      <c r="F473" s="2">
        <v>13</v>
      </c>
      <c r="G473" s="19">
        <v>735.54</v>
      </c>
      <c r="H473" s="20">
        <v>0</v>
      </c>
      <c r="I473" s="6"/>
      <c r="J473" s="5">
        <v>40227</v>
      </c>
      <c r="K473" s="25">
        <v>171.82</v>
      </c>
      <c r="L473" s="2" t="s">
        <v>37</v>
      </c>
      <c r="M473" s="14">
        <f>+VLOOKUP(L473,Customers!$C$3:$D$797,2,FALSE)</f>
        <v>1</v>
      </c>
      <c r="N473" s="14">
        <f>+INDEX(Customers!$B$2:$D$797,MATCH(TF_Database!L473,Customers!$C$2:$C$797,0),1)</f>
        <v>1950</v>
      </c>
      <c r="O473" s="29">
        <f t="shared" si="44"/>
        <v>6</v>
      </c>
      <c r="P473" s="29">
        <f t="shared" si="45"/>
        <v>12</v>
      </c>
      <c r="Q473" s="14" t="str">
        <f t="shared" si="46"/>
        <v xml:space="preserve">Ralph </v>
      </c>
      <c r="R473" s="14" t="str">
        <f t="shared" si="47"/>
        <v>Knight</v>
      </c>
    </row>
    <row r="474" spans="2:18" x14ac:dyDescent="0.45">
      <c r="B474" s="14" t="str">
        <f t="shared" si="42"/>
        <v>404454740447</v>
      </c>
      <c r="C474" s="5">
        <v>40445</v>
      </c>
      <c r="D474" s="2" t="s">
        <v>806</v>
      </c>
      <c r="E474" s="14">
        <f t="shared" si="43"/>
        <v>1</v>
      </c>
      <c r="F474" s="2">
        <v>47</v>
      </c>
      <c r="G474" s="19">
        <v>1060.0605</v>
      </c>
      <c r="H474" s="20">
        <v>0.1</v>
      </c>
      <c r="I474" s="6"/>
      <c r="J474" s="5">
        <v>40447</v>
      </c>
      <c r="K474" s="25">
        <v>-71.026999999999987</v>
      </c>
      <c r="L474" s="2" t="s">
        <v>12</v>
      </c>
      <c r="M474" s="14">
        <f>+VLOOKUP(L474,Customers!$C$3:$D$797,2,FALSE)</f>
        <v>2</v>
      </c>
      <c r="N474" s="14">
        <f>+INDEX(Customers!$B$2:$D$797,MATCH(TF_Database!L474,Customers!$C$2:$C$797,0),1)</f>
        <v>12210</v>
      </c>
      <c r="O474" s="29">
        <f t="shared" si="44"/>
        <v>7</v>
      </c>
      <c r="P474" s="29">
        <f t="shared" si="45"/>
        <v>15</v>
      </c>
      <c r="Q474" s="14" t="str">
        <f t="shared" si="46"/>
        <v xml:space="preserve">Sylvia </v>
      </c>
      <c r="R474" s="14" t="str">
        <f t="shared" si="47"/>
        <v>Foulston</v>
      </c>
    </row>
    <row r="475" spans="2:18" x14ac:dyDescent="0.45">
      <c r="B475" s="14" t="str">
        <f t="shared" si="42"/>
        <v>398653939865</v>
      </c>
      <c r="C475" s="5">
        <v>39865</v>
      </c>
      <c r="D475" s="2" t="s">
        <v>804</v>
      </c>
      <c r="E475" s="14">
        <f t="shared" si="43"/>
        <v>0</v>
      </c>
      <c r="F475" s="2">
        <v>39</v>
      </c>
      <c r="G475" s="19">
        <v>199.39</v>
      </c>
      <c r="H475" s="20">
        <v>0.1</v>
      </c>
      <c r="I475" s="6"/>
      <c r="J475" s="5">
        <v>39865</v>
      </c>
      <c r="K475" s="25">
        <v>101.13</v>
      </c>
      <c r="L475" s="2" t="s">
        <v>8</v>
      </c>
      <c r="M475" s="14">
        <f>+VLOOKUP(L475,Customers!$C$3:$D$797,2,FALSE)</f>
        <v>1</v>
      </c>
      <c r="N475" s="14">
        <f>+INDEX(Customers!$B$2:$D$797,MATCH(TF_Database!L475,Customers!$C$2:$C$797,0),1)</f>
        <v>28997</v>
      </c>
      <c r="O475" s="29">
        <f t="shared" si="44"/>
        <v>6</v>
      </c>
      <c r="P475" s="29">
        <f t="shared" si="45"/>
        <v>15</v>
      </c>
      <c r="Q475" s="14" t="str">
        <f t="shared" si="46"/>
        <v xml:space="preserve">Neola </v>
      </c>
      <c r="R475" s="14" t="str">
        <f t="shared" si="47"/>
        <v>Schneider</v>
      </c>
    </row>
    <row r="476" spans="2:18" x14ac:dyDescent="0.45">
      <c r="B476" s="14" t="str">
        <f t="shared" si="42"/>
        <v>398651139870</v>
      </c>
      <c r="C476" s="5">
        <v>39865</v>
      </c>
      <c r="D476" s="2" t="s">
        <v>804</v>
      </c>
      <c r="E476" s="14">
        <f t="shared" si="43"/>
        <v>0</v>
      </c>
      <c r="F476" s="2">
        <v>11</v>
      </c>
      <c r="G476" s="19">
        <v>2770.35</v>
      </c>
      <c r="H476" s="20">
        <v>0.09</v>
      </c>
      <c r="I476" s="6"/>
      <c r="J476" s="5">
        <v>39870</v>
      </c>
      <c r="K476" s="25">
        <v>-202.58100000000002</v>
      </c>
      <c r="L476" s="2" t="s">
        <v>8</v>
      </c>
      <c r="M476" s="14">
        <f>+VLOOKUP(L476,Customers!$C$3:$D$797,2,FALSE)</f>
        <v>1</v>
      </c>
      <c r="N476" s="14">
        <f>+INDEX(Customers!$B$2:$D$797,MATCH(TF_Database!L476,Customers!$C$2:$C$797,0),1)</f>
        <v>28997</v>
      </c>
      <c r="O476" s="29">
        <f t="shared" si="44"/>
        <v>6</v>
      </c>
      <c r="P476" s="29">
        <f t="shared" si="45"/>
        <v>15</v>
      </c>
      <c r="Q476" s="14" t="str">
        <f t="shared" si="46"/>
        <v xml:space="preserve">Neola </v>
      </c>
      <c r="R476" s="14" t="str">
        <f t="shared" si="47"/>
        <v>Schneider</v>
      </c>
    </row>
    <row r="477" spans="2:18" x14ac:dyDescent="0.45">
      <c r="B477" s="14" t="str">
        <f t="shared" si="42"/>
        <v>412243241226</v>
      </c>
      <c r="C477" s="5">
        <v>41224</v>
      </c>
      <c r="D477" s="2" t="s">
        <v>811</v>
      </c>
      <c r="E477" s="14">
        <f t="shared" si="43"/>
        <v>0</v>
      </c>
      <c r="F477" s="2">
        <v>32</v>
      </c>
      <c r="G477" s="19">
        <v>1882.12</v>
      </c>
      <c r="H477" s="20">
        <v>0.05</v>
      </c>
      <c r="I477" s="6"/>
      <c r="J477" s="5">
        <v>41226</v>
      </c>
      <c r="K477" s="25">
        <v>584.14549999999997</v>
      </c>
      <c r="L477" s="2" t="s">
        <v>17</v>
      </c>
      <c r="M477" s="14">
        <f>+VLOOKUP(L477,Customers!$C$3:$D$797,2,FALSE)</f>
        <v>3</v>
      </c>
      <c r="N477" s="14">
        <f>+INDEX(Customers!$B$2:$D$797,MATCH(TF_Database!L477,Customers!$C$2:$C$797,0),1)</f>
        <v>31287</v>
      </c>
      <c r="O477" s="29">
        <f t="shared" si="44"/>
        <v>6</v>
      </c>
      <c r="P477" s="29">
        <f t="shared" si="45"/>
        <v>13</v>
      </c>
      <c r="Q477" s="14" t="str">
        <f t="shared" si="46"/>
        <v xml:space="preserve">Grant </v>
      </c>
      <c r="R477" s="14" t="str">
        <f t="shared" si="47"/>
        <v>Carroll</v>
      </c>
    </row>
    <row r="478" spans="2:18" x14ac:dyDescent="0.45">
      <c r="B478" s="14" t="str">
        <f t="shared" si="42"/>
        <v>412244441226</v>
      </c>
      <c r="C478" s="5">
        <v>41224</v>
      </c>
      <c r="D478" s="2" t="s">
        <v>811</v>
      </c>
      <c r="E478" s="14">
        <f t="shared" si="43"/>
        <v>0</v>
      </c>
      <c r="F478" s="2">
        <v>44</v>
      </c>
      <c r="G478" s="19">
        <v>186.94</v>
      </c>
      <c r="H478" s="20">
        <v>0.05</v>
      </c>
      <c r="I478" s="6"/>
      <c r="J478" s="5">
        <v>41226</v>
      </c>
      <c r="K478" s="25">
        <v>85.81</v>
      </c>
      <c r="L478" s="2" t="s">
        <v>17</v>
      </c>
      <c r="M478" s="14">
        <f>+VLOOKUP(L478,Customers!$C$3:$D$797,2,FALSE)</f>
        <v>3</v>
      </c>
      <c r="N478" s="14">
        <f>+INDEX(Customers!$B$2:$D$797,MATCH(TF_Database!L478,Customers!$C$2:$C$797,0),1)</f>
        <v>31287</v>
      </c>
      <c r="O478" s="29">
        <f t="shared" si="44"/>
        <v>6</v>
      </c>
      <c r="P478" s="29">
        <f t="shared" si="45"/>
        <v>13</v>
      </c>
      <c r="Q478" s="14" t="str">
        <f t="shared" si="46"/>
        <v xml:space="preserve">Grant </v>
      </c>
      <c r="R478" s="14" t="str">
        <f t="shared" si="47"/>
        <v>Carroll</v>
      </c>
    </row>
    <row r="479" spans="2:18" x14ac:dyDescent="0.45">
      <c r="B479" s="14" t="str">
        <f t="shared" si="42"/>
        <v>412241241226</v>
      </c>
      <c r="C479" s="5">
        <v>41224</v>
      </c>
      <c r="D479" s="2" t="s">
        <v>811</v>
      </c>
      <c r="E479" s="14">
        <f t="shared" si="43"/>
        <v>0</v>
      </c>
      <c r="F479" s="2">
        <v>12</v>
      </c>
      <c r="G479" s="19">
        <v>407.2</v>
      </c>
      <c r="H479" s="20">
        <v>0.01</v>
      </c>
      <c r="I479" s="6"/>
      <c r="J479" s="5">
        <v>41226</v>
      </c>
      <c r="K479" s="25">
        <v>-8.42</v>
      </c>
      <c r="L479" s="2" t="s">
        <v>17</v>
      </c>
      <c r="M479" s="14">
        <f>+VLOOKUP(L479,Customers!$C$3:$D$797,2,FALSE)</f>
        <v>3</v>
      </c>
      <c r="N479" s="14">
        <f>+INDEX(Customers!$B$2:$D$797,MATCH(TF_Database!L479,Customers!$C$2:$C$797,0),1)</f>
        <v>31287</v>
      </c>
      <c r="O479" s="29">
        <f t="shared" si="44"/>
        <v>6</v>
      </c>
      <c r="P479" s="29">
        <f t="shared" si="45"/>
        <v>13</v>
      </c>
      <c r="Q479" s="14" t="str">
        <f t="shared" si="46"/>
        <v xml:space="preserve">Grant </v>
      </c>
      <c r="R479" s="14" t="str">
        <f t="shared" si="47"/>
        <v>Carroll</v>
      </c>
    </row>
    <row r="480" spans="2:18" x14ac:dyDescent="0.45">
      <c r="B480" s="14" t="str">
        <f t="shared" si="42"/>
        <v>408432640845</v>
      </c>
      <c r="C480" s="5">
        <v>40843</v>
      </c>
      <c r="D480" s="2" t="s">
        <v>811</v>
      </c>
      <c r="E480" s="14">
        <f t="shared" si="43"/>
        <v>0</v>
      </c>
      <c r="F480" s="2">
        <v>26</v>
      </c>
      <c r="G480" s="19">
        <v>208.6</v>
      </c>
      <c r="H480" s="20">
        <v>0</v>
      </c>
      <c r="I480" s="6"/>
      <c r="J480" s="5">
        <v>40845</v>
      </c>
      <c r="K480" s="25">
        <v>-56.45</v>
      </c>
      <c r="L480" s="2" t="s">
        <v>20</v>
      </c>
      <c r="M480" s="14">
        <f>+VLOOKUP(L480,Customers!$C$3:$D$797,2,FALSE)</f>
        <v>4</v>
      </c>
      <c r="N480" s="14">
        <f>+INDEX(Customers!$B$2:$D$797,MATCH(TF_Database!L480,Customers!$C$2:$C$797,0),1)</f>
        <v>6551</v>
      </c>
      <c r="O480" s="29">
        <f t="shared" si="44"/>
        <v>6</v>
      </c>
      <c r="P480" s="29">
        <f t="shared" si="45"/>
        <v>10</v>
      </c>
      <c r="Q480" s="14" t="str">
        <f t="shared" si="46"/>
        <v xml:space="preserve">Julia </v>
      </c>
      <c r="R480" s="14" t="str">
        <f t="shared" si="47"/>
        <v>West</v>
      </c>
    </row>
    <row r="481" spans="2:18" x14ac:dyDescent="0.45">
      <c r="B481" s="14" t="str">
        <f t="shared" si="42"/>
        <v>401632940170</v>
      </c>
      <c r="C481" s="5">
        <v>40163</v>
      </c>
      <c r="D481" s="2" t="s">
        <v>804</v>
      </c>
      <c r="E481" s="14">
        <f t="shared" si="43"/>
        <v>0</v>
      </c>
      <c r="F481" s="2">
        <v>29</v>
      </c>
      <c r="G481" s="19">
        <v>778.38</v>
      </c>
      <c r="H481" s="20">
        <v>0.01</v>
      </c>
      <c r="I481" s="6"/>
      <c r="J481" s="5">
        <v>40170</v>
      </c>
      <c r="K481" s="25">
        <v>257.32</v>
      </c>
      <c r="L481" s="2" t="s">
        <v>1</v>
      </c>
      <c r="M481" s="14">
        <f>+VLOOKUP(L481,Customers!$C$3:$D$797,2,FALSE)</f>
        <v>3</v>
      </c>
      <c r="N481" s="14">
        <f>+INDEX(Customers!$B$2:$D$797,MATCH(TF_Database!L481,Customers!$C$2:$C$797,0),1)</f>
        <v>17475</v>
      </c>
      <c r="O481" s="29">
        <f t="shared" si="44"/>
        <v>9</v>
      </c>
      <c r="P481" s="29">
        <f t="shared" si="45"/>
        <v>18</v>
      </c>
      <c r="Q481" s="14" t="str">
        <f t="shared" si="46"/>
        <v xml:space="preserve">Muhammed </v>
      </c>
      <c r="R481" s="14" t="str">
        <f t="shared" si="47"/>
        <v>MacIntyre</v>
      </c>
    </row>
    <row r="482" spans="2:18" x14ac:dyDescent="0.45">
      <c r="B482" s="14" t="str">
        <f t="shared" si="42"/>
        <v>403052440305</v>
      </c>
      <c r="C482" s="5">
        <v>40305</v>
      </c>
      <c r="D482" s="2" t="s">
        <v>811</v>
      </c>
      <c r="E482" s="14">
        <f t="shared" si="43"/>
        <v>0</v>
      </c>
      <c r="F482" s="2">
        <v>24</v>
      </c>
      <c r="G482" s="19">
        <v>60.36</v>
      </c>
      <c r="H482" s="20">
        <v>0.03</v>
      </c>
      <c r="I482" s="6"/>
      <c r="J482" s="5">
        <v>40305</v>
      </c>
      <c r="K482" s="25">
        <v>-119.62299999999999</v>
      </c>
      <c r="L482" s="2" t="s">
        <v>62</v>
      </c>
      <c r="M482" s="14">
        <f>+VLOOKUP(L482,Customers!$C$3:$D$797,2,FALSE)</f>
        <v>1</v>
      </c>
      <c r="N482" s="14">
        <f>+INDEX(Customers!$B$2:$D$797,MATCH(TF_Database!L482,Customers!$C$2:$C$797,0),1)</f>
        <v>23603</v>
      </c>
      <c r="O482" s="29">
        <f t="shared" si="44"/>
        <v>6</v>
      </c>
      <c r="P482" s="29">
        <f t="shared" si="45"/>
        <v>15</v>
      </c>
      <c r="Q482" s="14" t="str">
        <f t="shared" si="46"/>
        <v xml:space="preserve">Susan </v>
      </c>
      <c r="R482" s="14" t="str">
        <f t="shared" si="47"/>
        <v>Vittorini</v>
      </c>
    </row>
    <row r="483" spans="2:18" x14ac:dyDescent="0.45">
      <c r="B483" s="14" t="str">
        <f t="shared" si="42"/>
        <v>405513640552</v>
      </c>
      <c r="C483" s="5">
        <v>40551</v>
      </c>
      <c r="D483" s="2" t="s">
        <v>810</v>
      </c>
      <c r="E483" s="14">
        <f t="shared" si="43"/>
        <v>0</v>
      </c>
      <c r="F483" s="2">
        <v>36</v>
      </c>
      <c r="G483" s="19">
        <v>1936.3</v>
      </c>
      <c r="H483" s="20">
        <v>0.03</v>
      </c>
      <c r="I483" s="6"/>
      <c r="J483" s="5">
        <v>40552</v>
      </c>
      <c r="K483" s="25">
        <v>278.12</v>
      </c>
      <c r="L483" s="2" t="s">
        <v>12</v>
      </c>
      <c r="M483" s="14">
        <f>+VLOOKUP(L483,Customers!$C$3:$D$797,2,FALSE)</f>
        <v>2</v>
      </c>
      <c r="N483" s="14">
        <f>+INDEX(Customers!$B$2:$D$797,MATCH(TF_Database!L483,Customers!$C$2:$C$797,0),1)</f>
        <v>12210</v>
      </c>
      <c r="O483" s="29">
        <f t="shared" si="44"/>
        <v>7</v>
      </c>
      <c r="P483" s="29">
        <f t="shared" si="45"/>
        <v>15</v>
      </c>
      <c r="Q483" s="14" t="str">
        <f t="shared" si="46"/>
        <v xml:space="preserve">Sylvia </v>
      </c>
      <c r="R483" s="14" t="str">
        <f t="shared" si="47"/>
        <v>Foulston</v>
      </c>
    </row>
    <row r="484" spans="2:18" x14ac:dyDescent="0.45">
      <c r="B484" s="14" t="str">
        <f t="shared" si="42"/>
        <v>41099441101</v>
      </c>
      <c r="C484" s="5">
        <v>41099</v>
      </c>
      <c r="D484" s="2" t="s">
        <v>806</v>
      </c>
      <c r="E484" s="14">
        <f t="shared" si="43"/>
        <v>1</v>
      </c>
      <c r="F484" s="2">
        <v>4</v>
      </c>
      <c r="G484" s="19">
        <v>14.23</v>
      </c>
      <c r="H484" s="20">
        <v>0</v>
      </c>
      <c r="I484" s="6"/>
      <c r="J484" s="5">
        <v>41101</v>
      </c>
      <c r="K484" s="25">
        <v>-4.43</v>
      </c>
      <c r="L484" s="2" t="s">
        <v>41</v>
      </c>
      <c r="M484" s="14">
        <f>+VLOOKUP(L484,Customers!$C$3:$D$797,2,FALSE)</f>
        <v>2</v>
      </c>
      <c r="N484" s="14">
        <f>+INDEX(Customers!$B$2:$D$797,MATCH(TF_Database!L484,Customers!$C$2:$C$797,0),1)</f>
        <v>13365</v>
      </c>
      <c r="O484" s="29">
        <f t="shared" si="44"/>
        <v>5</v>
      </c>
      <c r="P484" s="29">
        <f t="shared" si="45"/>
        <v>13</v>
      </c>
      <c r="Q484" s="14" t="str">
        <f t="shared" si="46"/>
        <v xml:space="preserve">Doug </v>
      </c>
      <c r="R484" s="14" t="str">
        <f t="shared" si="47"/>
        <v>Bickford</v>
      </c>
    </row>
    <row r="485" spans="2:18" x14ac:dyDescent="0.45">
      <c r="B485" s="14" t="str">
        <f t="shared" si="42"/>
        <v>410993941100</v>
      </c>
      <c r="C485" s="5">
        <v>41099</v>
      </c>
      <c r="D485" s="2" t="s">
        <v>806</v>
      </c>
      <c r="E485" s="14">
        <f t="shared" si="43"/>
        <v>1</v>
      </c>
      <c r="F485" s="2">
        <v>39</v>
      </c>
      <c r="G485" s="19">
        <v>272.07</v>
      </c>
      <c r="H485" s="20">
        <v>0.02</v>
      </c>
      <c r="I485" s="6"/>
      <c r="J485" s="5">
        <v>41100</v>
      </c>
      <c r="K485" s="25">
        <v>-206.46</v>
      </c>
      <c r="L485" s="2" t="s">
        <v>41</v>
      </c>
      <c r="M485" s="14">
        <f>+VLOOKUP(L485,Customers!$C$3:$D$797,2,FALSE)</f>
        <v>2</v>
      </c>
      <c r="N485" s="14">
        <f>+INDEX(Customers!$B$2:$D$797,MATCH(TF_Database!L485,Customers!$C$2:$C$797,0),1)</f>
        <v>13365</v>
      </c>
      <c r="O485" s="29">
        <f t="shared" si="44"/>
        <v>5</v>
      </c>
      <c r="P485" s="29">
        <f t="shared" si="45"/>
        <v>13</v>
      </c>
      <c r="Q485" s="14" t="str">
        <f t="shared" si="46"/>
        <v xml:space="preserve">Doug </v>
      </c>
      <c r="R485" s="14" t="str">
        <f t="shared" si="47"/>
        <v>Bickford</v>
      </c>
    </row>
    <row r="486" spans="2:18" x14ac:dyDescent="0.45">
      <c r="B486" s="14" t="str">
        <f t="shared" si="42"/>
        <v>41099541099</v>
      </c>
      <c r="C486" s="5">
        <v>41099</v>
      </c>
      <c r="D486" s="2" t="s">
        <v>806</v>
      </c>
      <c r="E486" s="14">
        <f t="shared" si="43"/>
        <v>1</v>
      </c>
      <c r="F486" s="2">
        <v>5</v>
      </c>
      <c r="G486" s="19">
        <v>325.43</v>
      </c>
      <c r="H486" s="20">
        <v>0.09</v>
      </c>
      <c r="I486" s="6"/>
      <c r="J486" s="5">
        <v>41099</v>
      </c>
      <c r="K486" s="25">
        <v>-76.11</v>
      </c>
      <c r="L486" s="2" t="s">
        <v>41</v>
      </c>
      <c r="M486" s="14">
        <f>+VLOOKUP(L486,Customers!$C$3:$D$797,2,FALSE)</f>
        <v>2</v>
      </c>
      <c r="N486" s="14">
        <f>+INDEX(Customers!$B$2:$D$797,MATCH(TF_Database!L486,Customers!$C$2:$C$797,0),1)</f>
        <v>13365</v>
      </c>
      <c r="O486" s="29">
        <f t="shared" si="44"/>
        <v>5</v>
      </c>
      <c r="P486" s="29">
        <f t="shared" si="45"/>
        <v>13</v>
      </c>
      <c r="Q486" s="14" t="str">
        <f t="shared" si="46"/>
        <v xml:space="preserve">Doug </v>
      </c>
      <c r="R486" s="14" t="str">
        <f t="shared" si="47"/>
        <v>Bickford</v>
      </c>
    </row>
    <row r="487" spans="2:18" x14ac:dyDescent="0.45">
      <c r="B487" s="14" t="str">
        <f t="shared" si="42"/>
        <v>398814239882</v>
      </c>
      <c r="C487" s="5">
        <v>39881</v>
      </c>
      <c r="D487" s="2" t="s">
        <v>806</v>
      </c>
      <c r="E487" s="14">
        <f t="shared" si="43"/>
        <v>1</v>
      </c>
      <c r="F487" s="2">
        <v>42</v>
      </c>
      <c r="G487" s="19">
        <v>843.53</v>
      </c>
      <c r="H487" s="20">
        <v>0.04</v>
      </c>
      <c r="I487" s="6"/>
      <c r="J487" s="5">
        <v>39882</v>
      </c>
      <c r="K487" s="25">
        <v>268.32</v>
      </c>
      <c r="L487" s="2" t="s">
        <v>7</v>
      </c>
      <c r="M487" s="14">
        <f>+VLOOKUP(L487,Customers!$C$3:$D$797,2,FALSE)</f>
        <v>2</v>
      </c>
      <c r="N487" s="14">
        <f>+INDEX(Customers!$B$2:$D$797,MATCH(TF_Database!L487,Customers!$C$2:$C$797,0),1)</f>
        <v>14836</v>
      </c>
      <c r="O487" s="29">
        <f t="shared" si="44"/>
        <v>8</v>
      </c>
      <c r="P487" s="29">
        <f t="shared" si="45"/>
        <v>15</v>
      </c>
      <c r="Q487" s="14" t="str">
        <f t="shared" si="46"/>
        <v xml:space="preserve">Dorothy </v>
      </c>
      <c r="R487" s="14" t="str">
        <f t="shared" si="47"/>
        <v>Badders</v>
      </c>
    </row>
    <row r="488" spans="2:18" x14ac:dyDescent="0.45">
      <c r="B488" s="14" t="str">
        <f t="shared" si="42"/>
        <v>409072340909</v>
      </c>
      <c r="C488" s="5">
        <v>40907</v>
      </c>
      <c r="D488" s="2" t="s">
        <v>806</v>
      </c>
      <c r="E488" s="14">
        <f t="shared" si="43"/>
        <v>1</v>
      </c>
      <c r="F488" s="2">
        <v>23</v>
      </c>
      <c r="G488" s="19">
        <v>6641.14</v>
      </c>
      <c r="H488" s="20">
        <v>0.05</v>
      </c>
      <c r="I488" s="6"/>
      <c r="J488" s="5">
        <v>40909</v>
      </c>
      <c r="K488" s="25">
        <v>673.77</v>
      </c>
      <c r="L488" s="2" t="s">
        <v>58</v>
      </c>
      <c r="M488" s="14">
        <f>+VLOOKUP(L488,Customers!$C$3:$D$797,2,FALSE)</f>
        <v>1</v>
      </c>
      <c r="N488" s="14">
        <f>+INDEX(Customers!$B$2:$D$797,MATCH(TF_Database!L488,Customers!$C$2:$C$797,0),1)</f>
        <v>12037</v>
      </c>
      <c r="O488" s="29">
        <f t="shared" si="44"/>
        <v>6</v>
      </c>
      <c r="P488" s="29">
        <f t="shared" si="45"/>
        <v>13</v>
      </c>
      <c r="Q488" s="14" t="str">
        <f t="shared" si="46"/>
        <v xml:space="preserve">Henry </v>
      </c>
      <c r="R488" s="14" t="str">
        <f t="shared" si="47"/>
        <v>Goldwyn</v>
      </c>
    </row>
    <row r="489" spans="2:18" x14ac:dyDescent="0.45">
      <c r="B489" s="14" t="str">
        <f t="shared" si="42"/>
        <v>409072140910</v>
      </c>
      <c r="C489" s="5">
        <v>40907</v>
      </c>
      <c r="D489" s="2" t="s">
        <v>806</v>
      </c>
      <c r="E489" s="14">
        <f t="shared" si="43"/>
        <v>1</v>
      </c>
      <c r="F489" s="2">
        <v>21</v>
      </c>
      <c r="G489" s="19">
        <v>10469.030000000001</v>
      </c>
      <c r="H489" s="20">
        <v>7.0000000000000007E-2</v>
      </c>
      <c r="I489" s="6"/>
      <c r="J489" s="5">
        <v>40910</v>
      </c>
      <c r="K489" s="25">
        <v>2608.7199999999998</v>
      </c>
      <c r="L489" s="2" t="s">
        <v>58</v>
      </c>
      <c r="M489" s="14">
        <f>+VLOOKUP(L489,Customers!$C$3:$D$797,2,FALSE)</f>
        <v>1</v>
      </c>
      <c r="N489" s="14">
        <f>+INDEX(Customers!$B$2:$D$797,MATCH(TF_Database!L489,Customers!$C$2:$C$797,0),1)</f>
        <v>12037</v>
      </c>
      <c r="O489" s="29">
        <f t="shared" si="44"/>
        <v>6</v>
      </c>
      <c r="P489" s="29">
        <f t="shared" si="45"/>
        <v>13</v>
      </c>
      <c r="Q489" s="14" t="str">
        <f t="shared" si="46"/>
        <v xml:space="preserve">Henry </v>
      </c>
      <c r="R489" s="14" t="str">
        <f t="shared" si="47"/>
        <v>Goldwyn</v>
      </c>
    </row>
    <row r="490" spans="2:18" x14ac:dyDescent="0.45">
      <c r="B490" s="14" t="str">
        <f t="shared" si="42"/>
        <v>409071840908</v>
      </c>
      <c r="C490" s="5">
        <v>40907</v>
      </c>
      <c r="D490" s="2" t="s">
        <v>806</v>
      </c>
      <c r="E490" s="14">
        <f t="shared" si="43"/>
        <v>1</v>
      </c>
      <c r="F490" s="2">
        <v>18</v>
      </c>
      <c r="G490" s="19">
        <v>835.55</v>
      </c>
      <c r="H490" s="20">
        <v>0.04</v>
      </c>
      <c r="I490" s="6"/>
      <c r="J490" s="5">
        <v>40908</v>
      </c>
      <c r="K490" s="25">
        <v>171.59</v>
      </c>
      <c r="L490" s="2" t="s">
        <v>58</v>
      </c>
      <c r="M490" s="14">
        <f>+VLOOKUP(L490,Customers!$C$3:$D$797,2,FALSE)</f>
        <v>1</v>
      </c>
      <c r="N490" s="14">
        <f>+INDEX(Customers!$B$2:$D$797,MATCH(TF_Database!L490,Customers!$C$2:$C$797,0),1)</f>
        <v>12037</v>
      </c>
      <c r="O490" s="29">
        <f t="shared" si="44"/>
        <v>6</v>
      </c>
      <c r="P490" s="29">
        <f t="shared" si="45"/>
        <v>13</v>
      </c>
      <c r="Q490" s="14" t="str">
        <f t="shared" si="46"/>
        <v xml:space="preserve">Henry </v>
      </c>
      <c r="R490" s="14" t="str">
        <f t="shared" si="47"/>
        <v>Goldwyn</v>
      </c>
    </row>
    <row r="491" spans="2:18" x14ac:dyDescent="0.45">
      <c r="B491" s="14" t="str">
        <f t="shared" si="42"/>
        <v>399011839903</v>
      </c>
      <c r="C491" s="5">
        <v>39901</v>
      </c>
      <c r="D491" s="2" t="s">
        <v>808</v>
      </c>
      <c r="E491" s="14">
        <f t="shared" si="43"/>
        <v>0</v>
      </c>
      <c r="F491" s="2">
        <v>18</v>
      </c>
      <c r="G491" s="19">
        <v>215.93</v>
      </c>
      <c r="H491" s="20">
        <v>0.08</v>
      </c>
      <c r="I491" s="6"/>
      <c r="J491" s="5">
        <v>39903</v>
      </c>
      <c r="K491" s="25">
        <v>-41.87</v>
      </c>
      <c r="L491" s="2" t="s">
        <v>17</v>
      </c>
      <c r="M491" s="14">
        <f>+VLOOKUP(L491,Customers!$C$3:$D$797,2,FALSE)</f>
        <v>3</v>
      </c>
      <c r="N491" s="14">
        <f>+INDEX(Customers!$B$2:$D$797,MATCH(TF_Database!L491,Customers!$C$2:$C$797,0),1)</f>
        <v>31287</v>
      </c>
      <c r="O491" s="29">
        <f t="shared" si="44"/>
        <v>6</v>
      </c>
      <c r="P491" s="29">
        <f t="shared" si="45"/>
        <v>13</v>
      </c>
      <c r="Q491" s="14" t="str">
        <f t="shared" si="46"/>
        <v xml:space="preserve">Grant </v>
      </c>
      <c r="R491" s="14" t="str">
        <f t="shared" si="47"/>
        <v>Carroll</v>
      </c>
    </row>
    <row r="492" spans="2:18" x14ac:dyDescent="0.45">
      <c r="B492" s="14" t="str">
        <f t="shared" si="42"/>
        <v>405873040589</v>
      </c>
      <c r="C492" s="5">
        <v>40587</v>
      </c>
      <c r="D492" s="2" t="s">
        <v>811</v>
      </c>
      <c r="E492" s="14">
        <f t="shared" si="43"/>
        <v>0</v>
      </c>
      <c r="F492" s="2">
        <v>30</v>
      </c>
      <c r="G492" s="19">
        <v>140.24</v>
      </c>
      <c r="H492" s="20">
        <v>0.05</v>
      </c>
      <c r="I492" s="6"/>
      <c r="J492" s="5">
        <v>40589</v>
      </c>
      <c r="K492" s="25">
        <v>32.869500000000002</v>
      </c>
      <c r="L492" s="2" t="s">
        <v>49</v>
      </c>
      <c r="M492" s="14">
        <f>+VLOOKUP(L492,Customers!$C$3:$D$797,2,FALSE)</f>
        <v>1</v>
      </c>
      <c r="N492" s="14">
        <f>+INDEX(Customers!$B$2:$D$797,MATCH(TF_Database!L492,Customers!$C$2:$C$797,0),1)</f>
        <v>13313</v>
      </c>
      <c r="O492" s="29">
        <f t="shared" si="44"/>
        <v>5</v>
      </c>
      <c r="P492" s="29">
        <f t="shared" si="45"/>
        <v>15</v>
      </c>
      <c r="Q492" s="14" t="str">
        <f t="shared" si="46"/>
        <v xml:space="preserve">Chad </v>
      </c>
      <c r="R492" s="14" t="str">
        <f t="shared" si="47"/>
        <v>Cunningham</v>
      </c>
    </row>
    <row r="493" spans="2:18" x14ac:dyDescent="0.45">
      <c r="B493" s="14" t="str">
        <f t="shared" si="42"/>
        <v>405711040571</v>
      </c>
      <c r="C493" s="5">
        <v>40571</v>
      </c>
      <c r="D493" s="2" t="s">
        <v>808</v>
      </c>
      <c r="E493" s="14">
        <f t="shared" si="43"/>
        <v>0</v>
      </c>
      <c r="F493" s="2">
        <v>10</v>
      </c>
      <c r="G493" s="19">
        <v>266.94</v>
      </c>
      <c r="H493" s="20">
        <v>0.09</v>
      </c>
      <c r="I493" s="6"/>
      <c r="J493" s="5">
        <v>40571</v>
      </c>
      <c r="K493" s="25">
        <v>19.2</v>
      </c>
      <c r="L493" s="2" t="s">
        <v>28</v>
      </c>
      <c r="M493" s="14">
        <f>+VLOOKUP(L493,Customers!$C$3:$D$797,2,FALSE)</f>
        <v>2</v>
      </c>
      <c r="N493" s="14">
        <f>+INDEX(Customers!$B$2:$D$797,MATCH(TF_Database!L493,Customers!$C$2:$C$797,0),1)</f>
        <v>15300</v>
      </c>
      <c r="O493" s="29">
        <f t="shared" si="44"/>
        <v>5</v>
      </c>
      <c r="P493" s="29">
        <f t="shared" si="45"/>
        <v>13</v>
      </c>
      <c r="Q493" s="14" t="str">
        <f t="shared" si="46"/>
        <v xml:space="preserve">Beth </v>
      </c>
      <c r="R493" s="14" t="str">
        <f t="shared" si="47"/>
        <v>Thompson</v>
      </c>
    </row>
    <row r="494" spans="2:18" x14ac:dyDescent="0.45">
      <c r="B494" s="14" t="str">
        <f t="shared" si="42"/>
        <v>405712640573</v>
      </c>
      <c r="C494" s="5">
        <v>40571</v>
      </c>
      <c r="D494" s="2" t="s">
        <v>808</v>
      </c>
      <c r="E494" s="14">
        <f t="shared" si="43"/>
        <v>0</v>
      </c>
      <c r="F494" s="2">
        <v>26</v>
      </c>
      <c r="G494" s="19">
        <v>113.85</v>
      </c>
      <c r="H494" s="20">
        <v>0.06</v>
      </c>
      <c r="I494" s="6"/>
      <c r="J494" s="5">
        <v>40573</v>
      </c>
      <c r="K494" s="25">
        <v>-93.93</v>
      </c>
      <c r="L494" s="2" t="s">
        <v>28</v>
      </c>
      <c r="M494" s="14">
        <f>+VLOOKUP(L494,Customers!$C$3:$D$797,2,FALSE)</f>
        <v>2</v>
      </c>
      <c r="N494" s="14">
        <f>+INDEX(Customers!$B$2:$D$797,MATCH(TF_Database!L494,Customers!$C$2:$C$797,0),1)</f>
        <v>15300</v>
      </c>
      <c r="O494" s="29">
        <f t="shared" si="44"/>
        <v>5</v>
      </c>
      <c r="P494" s="29">
        <f t="shared" si="45"/>
        <v>13</v>
      </c>
      <c r="Q494" s="14" t="str">
        <f t="shared" si="46"/>
        <v xml:space="preserve">Beth </v>
      </c>
      <c r="R494" s="14" t="str">
        <f t="shared" si="47"/>
        <v>Thompson</v>
      </c>
    </row>
    <row r="495" spans="2:18" x14ac:dyDescent="0.45">
      <c r="B495" s="14" t="str">
        <f t="shared" si="42"/>
        <v>41160741160</v>
      </c>
      <c r="C495" s="5">
        <v>41160</v>
      </c>
      <c r="D495" s="2" t="s">
        <v>810</v>
      </c>
      <c r="E495" s="14">
        <f t="shared" si="43"/>
        <v>0</v>
      </c>
      <c r="F495" s="2">
        <v>7</v>
      </c>
      <c r="G495" s="19">
        <v>83.81</v>
      </c>
      <c r="H495" s="20">
        <v>0.09</v>
      </c>
      <c r="I495" s="6"/>
      <c r="J495" s="5">
        <v>41160</v>
      </c>
      <c r="K495" s="25">
        <v>21.92</v>
      </c>
      <c r="L495" s="2" t="s">
        <v>36</v>
      </c>
      <c r="M495" s="14">
        <f>+VLOOKUP(L495,Customers!$C$3:$D$797,2,FALSE)</f>
        <v>3</v>
      </c>
      <c r="N495" s="14">
        <f>+INDEX(Customers!$B$2:$D$797,MATCH(TF_Database!L495,Customers!$C$2:$C$797,0),1)</f>
        <v>31949</v>
      </c>
      <c r="O495" s="29">
        <f t="shared" si="44"/>
        <v>7</v>
      </c>
      <c r="P495" s="29">
        <f t="shared" si="45"/>
        <v>15</v>
      </c>
      <c r="Q495" s="14" t="str">
        <f t="shared" si="46"/>
        <v xml:space="preserve">Andrew </v>
      </c>
      <c r="R495" s="14" t="str">
        <f t="shared" si="47"/>
        <v>Gjertsen</v>
      </c>
    </row>
    <row r="496" spans="2:18" x14ac:dyDescent="0.45">
      <c r="B496" s="14" t="str">
        <f t="shared" si="42"/>
        <v>411603641161</v>
      </c>
      <c r="C496" s="5">
        <v>41160</v>
      </c>
      <c r="D496" s="2" t="s">
        <v>810</v>
      </c>
      <c r="E496" s="14">
        <f t="shared" si="43"/>
        <v>0</v>
      </c>
      <c r="F496" s="2">
        <v>36</v>
      </c>
      <c r="G496" s="19">
        <v>218.81</v>
      </c>
      <c r="H496" s="20">
        <v>0.03</v>
      </c>
      <c r="I496" s="6"/>
      <c r="J496" s="5">
        <v>41161</v>
      </c>
      <c r="K496" s="25">
        <v>7.45</v>
      </c>
      <c r="L496" s="2" t="s">
        <v>36</v>
      </c>
      <c r="M496" s="14">
        <f>+VLOOKUP(L496,Customers!$C$3:$D$797,2,FALSE)</f>
        <v>3</v>
      </c>
      <c r="N496" s="14">
        <f>+INDEX(Customers!$B$2:$D$797,MATCH(TF_Database!L496,Customers!$C$2:$C$797,0),1)</f>
        <v>31949</v>
      </c>
      <c r="O496" s="29">
        <f t="shared" si="44"/>
        <v>7</v>
      </c>
      <c r="P496" s="29">
        <f t="shared" si="45"/>
        <v>15</v>
      </c>
      <c r="Q496" s="14" t="str">
        <f t="shared" si="46"/>
        <v xml:space="preserve">Andrew </v>
      </c>
      <c r="R496" s="14" t="str">
        <f t="shared" si="47"/>
        <v>Gjertsen</v>
      </c>
    </row>
    <row r="497" spans="2:18" x14ac:dyDescent="0.45">
      <c r="B497" s="14" t="str">
        <f t="shared" si="42"/>
        <v>399514239951</v>
      </c>
      <c r="C497" s="5">
        <v>39951</v>
      </c>
      <c r="D497" s="2" t="s">
        <v>811</v>
      </c>
      <c r="E497" s="14">
        <f t="shared" si="43"/>
        <v>0</v>
      </c>
      <c r="F497" s="2">
        <v>42</v>
      </c>
      <c r="G497" s="19">
        <v>9502.7360000000008</v>
      </c>
      <c r="H497" s="20">
        <v>0.02</v>
      </c>
      <c r="I497" s="6"/>
      <c r="J497" s="5">
        <v>39951</v>
      </c>
      <c r="K497" s="25">
        <v>-945.55799999999988</v>
      </c>
      <c r="L497" s="2" t="s">
        <v>12</v>
      </c>
      <c r="M497" s="14">
        <f>+VLOOKUP(L497,Customers!$C$3:$D$797,2,FALSE)</f>
        <v>2</v>
      </c>
      <c r="N497" s="14">
        <f>+INDEX(Customers!$B$2:$D$797,MATCH(TF_Database!L497,Customers!$C$2:$C$797,0),1)</f>
        <v>12210</v>
      </c>
      <c r="O497" s="29">
        <f t="shared" si="44"/>
        <v>7</v>
      </c>
      <c r="P497" s="29">
        <f t="shared" si="45"/>
        <v>15</v>
      </c>
      <c r="Q497" s="14" t="str">
        <f t="shared" si="46"/>
        <v xml:space="preserve">Sylvia </v>
      </c>
      <c r="R497" s="14" t="str">
        <f t="shared" si="47"/>
        <v>Foulston</v>
      </c>
    </row>
    <row r="498" spans="2:18" x14ac:dyDescent="0.45">
      <c r="B498" s="14" t="str">
        <f t="shared" si="42"/>
        <v>411193241123</v>
      </c>
      <c r="C498" s="5">
        <v>41119</v>
      </c>
      <c r="D498" s="2" t="s">
        <v>804</v>
      </c>
      <c r="E498" s="14">
        <f t="shared" si="43"/>
        <v>0</v>
      </c>
      <c r="F498" s="2">
        <v>32</v>
      </c>
      <c r="G498" s="19">
        <v>5686.25</v>
      </c>
      <c r="H498" s="20">
        <v>0.04</v>
      </c>
      <c r="I498" s="6"/>
      <c r="J498" s="5">
        <v>41123</v>
      </c>
      <c r="K498" s="25">
        <v>2109.21</v>
      </c>
      <c r="L498" s="2" t="s">
        <v>30</v>
      </c>
      <c r="M498" s="14">
        <f>+VLOOKUP(L498,Customers!$C$3:$D$797,2,FALSE)</f>
        <v>1</v>
      </c>
      <c r="N498" s="14">
        <f>+INDEX(Customers!$B$2:$D$797,MATCH(TF_Database!L498,Customers!$C$2:$C$797,0),1)</f>
        <v>23763</v>
      </c>
      <c r="O498" s="29">
        <f t="shared" si="44"/>
        <v>9</v>
      </c>
      <c r="P498" s="29">
        <f t="shared" si="45"/>
        <v>17</v>
      </c>
      <c r="Q498" s="14" t="str">
        <f t="shared" si="46"/>
        <v xml:space="preserve">Michelle </v>
      </c>
      <c r="R498" s="14" t="str">
        <f t="shared" si="47"/>
        <v>Lonsdale</v>
      </c>
    </row>
    <row r="499" spans="2:18" x14ac:dyDescent="0.45">
      <c r="B499" s="14" t="str">
        <f t="shared" si="42"/>
        <v>411191641124</v>
      </c>
      <c r="C499" s="5">
        <v>41119</v>
      </c>
      <c r="D499" s="2" t="s">
        <v>804</v>
      </c>
      <c r="E499" s="14">
        <f t="shared" si="43"/>
        <v>0</v>
      </c>
      <c r="F499" s="2">
        <v>16</v>
      </c>
      <c r="G499" s="19">
        <v>797.24</v>
      </c>
      <c r="H499" s="20">
        <v>0.04</v>
      </c>
      <c r="I499" s="6"/>
      <c r="J499" s="5">
        <v>41124</v>
      </c>
      <c r="K499" s="25">
        <v>11.46</v>
      </c>
      <c r="L499" s="2" t="s">
        <v>30</v>
      </c>
      <c r="M499" s="14">
        <f>+VLOOKUP(L499,Customers!$C$3:$D$797,2,FALSE)</f>
        <v>1</v>
      </c>
      <c r="N499" s="14">
        <f>+INDEX(Customers!$B$2:$D$797,MATCH(TF_Database!L499,Customers!$C$2:$C$797,0),1)</f>
        <v>23763</v>
      </c>
      <c r="O499" s="29">
        <f t="shared" si="44"/>
        <v>9</v>
      </c>
      <c r="P499" s="29">
        <f t="shared" si="45"/>
        <v>17</v>
      </c>
      <c r="Q499" s="14" t="str">
        <f t="shared" si="46"/>
        <v xml:space="preserve">Michelle </v>
      </c>
      <c r="R499" s="14" t="str">
        <f t="shared" si="47"/>
        <v>Lonsdale</v>
      </c>
    </row>
    <row r="500" spans="2:18" x14ac:dyDescent="0.45">
      <c r="B500" s="14" t="str">
        <f t="shared" si="42"/>
        <v>410212041023</v>
      </c>
      <c r="C500" s="5">
        <v>41021</v>
      </c>
      <c r="D500" s="2" t="s">
        <v>811</v>
      </c>
      <c r="E500" s="14">
        <f t="shared" si="43"/>
        <v>0</v>
      </c>
      <c r="F500" s="2">
        <v>20</v>
      </c>
      <c r="G500" s="19">
        <v>963.3</v>
      </c>
      <c r="H500" s="20">
        <v>0.06</v>
      </c>
      <c r="I500" s="6"/>
      <c r="J500" s="5">
        <v>41023</v>
      </c>
      <c r="K500" s="25">
        <v>367.12</v>
      </c>
      <c r="L500" s="2" t="s">
        <v>48</v>
      </c>
      <c r="M500" s="14">
        <f>+VLOOKUP(L500,Customers!$C$3:$D$797,2,FALSE)</f>
        <v>2</v>
      </c>
      <c r="N500" s="14">
        <f>+INDEX(Customers!$B$2:$D$797,MATCH(TF_Database!L500,Customers!$C$2:$C$797,0),1)</f>
        <v>25133</v>
      </c>
      <c r="O500" s="29">
        <f t="shared" si="44"/>
        <v>5</v>
      </c>
      <c r="P500" s="29">
        <f t="shared" si="45"/>
        <v>15</v>
      </c>
      <c r="Q500" s="14" t="str">
        <f t="shared" si="46"/>
        <v xml:space="preserve">Cari </v>
      </c>
      <c r="R500" s="14" t="str">
        <f t="shared" si="47"/>
        <v>Schnelling</v>
      </c>
    </row>
    <row r="501" spans="2:18" x14ac:dyDescent="0.45">
      <c r="B501" s="14" t="str">
        <f t="shared" si="42"/>
        <v>411063441109</v>
      </c>
      <c r="C501" s="5">
        <v>41106</v>
      </c>
      <c r="D501" s="2" t="s">
        <v>808</v>
      </c>
      <c r="E501" s="14">
        <f t="shared" si="43"/>
        <v>0</v>
      </c>
      <c r="F501" s="2">
        <v>34</v>
      </c>
      <c r="G501" s="19">
        <v>94.56</v>
      </c>
      <c r="H501" s="20">
        <v>0</v>
      </c>
      <c r="I501" s="6"/>
      <c r="J501" s="5">
        <v>41109</v>
      </c>
      <c r="K501" s="25">
        <v>37.729999999999997</v>
      </c>
      <c r="L501" s="2" t="s">
        <v>58</v>
      </c>
      <c r="M501" s="14">
        <f>+VLOOKUP(L501,Customers!$C$3:$D$797,2,FALSE)</f>
        <v>1</v>
      </c>
      <c r="N501" s="14">
        <f>+INDEX(Customers!$B$2:$D$797,MATCH(TF_Database!L501,Customers!$C$2:$C$797,0),1)</f>
        <v>12037</v>
      </c>
      <c r="O501" s="29">
        <f t="shared" si="44"/>
        <v>6</v>
      </c>
      <c r="P501" s="29">
        <f t="shared" si="45"/>
        <v>13</v>
      </c>
      <c r="Q501" s="14" t="str">
        <f t="shared" si="46"/>
        <v xml:space="preserve">Henry </v>
      </c>
      <c r="R501" s="14" t="str">
        <f t="shared" si="47"/>
        <v>Goldwyn</v>
      </c>
    </row>
    <row r="502" spans="2:18" x14ac:dyDescent="0.45">
      <c r="B502" s="14" t="str">
        <f t="shared" si="42"/>
        <v>411744541175</v>
      </c>
      <c r="C502" s="5">
        <v>41174</v>
      </c>
      <c r="D502" s="2" t="s">
        <v>806</v>
      </c>
      <c r="E502" s="14">
        <f t="shared" si="43"/>
        <v>1</v>
      </c>
      <c r="F502" s="2">
        <v>45</v>
      </c>
      <c r="G502" s="19">
        <v>712.04</v>
      </c>
      <c r="H502" s="20">
        <v>7.0000000000000007E-2</v>
      </c>
      <c r="I502" s="6"/>
      <c r="J502" s="5">
        <v>41175</v>
      </c>
      <c r="K502" s="25">
        <v>-110.925</v>
      </c>
      <c r="L502" s="2" t="s">
        <v>22</v>
      </c>
      <c r="M502" s="14">
        <f>+VLOOKUP(L502,Customers!$C$3:$D$797,2,FALSE)</f>
        <v>4</v>
      </c>
      <c r="N502" s="14">
        <f>+INDEX(Customers!$B$2:$D$797,MATCH(TF_Database!L502,Customers!$C$2:$C$797,0),1)</f>
        <v>714</v>
      </c>
      <c r="O502" s="29">
        <f t="shared" si="44"/>
        <v>7</v>
      </c>
      <c r="P502" s="29">
        <f t="shared" si="45"/>
        <v>12</v>
      </c>
      <c r="Q502" s="14" t="str">
        <f t="shared" si="46"/>
        <v xml:space="preserve">Edward </v>
      </c>
      <c r="R502" s="14" t="str">
        <f t="shared" si="47"/>
        <v>Hooks</v>
      </c>
    </row>
    <row r="503" spans="2:18" x14ac:dyDescent="0.45">
      <c r="B503" s="14" t="str">
        <f t="shared" si="42"/>
        <v>403183640320</v>
      </c>
      <c r="C503" s="5">
        <v>40318</v>
      </c>
      <c r="D503" s="2" t="s">
        <v>811</v>
      </c>
      <c r="E503" s="14">
        <f t="shared" si="43"/>
        <v>0</v>
      </c>
      <c r="F503" s="2">
        <v>36</v>
      </c>
      <c r="G503" s="19">
        <v>283.20999999999998</v>
      </c>
      <c r="H503" s="20">
        <v>0.08</v>
      </c>
      <c r="I503" s="6"/>
      <c r="J503" s="5">
        <v>40320</v>
      </c>
      <c r="K503" s="25">
        <v>-196.0635</v>
      </c>
      <c r="L503" s="2" t="s">
        <v>44</v>
      </c>
      <c r="M503" s="14">
        <f>+VLOOKUP(L503,Customers!$C$3:$D$797,2,FALSE)</f>
        <v>4</v>
      </c>
      <c r="N503" s="14">
        <f>+INDEX(Customers!$B$2:$D$797,MATCH(TF_Database!L503,Customers!$C$2:$C$797,0),1)</f>
        <v>20687</v>
      </c>
      <c r="O503" s="29">
        <f t="shared" si="44"/>
        <v>8</v>
      </c>
      <c r="P503" s="29">
        <f t="shared" si="45"/>
        <v>14</v>
      </c>
      <c r="Q503" s="14" t="str">
        <f t="shared" si="46"/>
        <v xml:space="preserve">Brendan </v>
      </c>
      <c r="R503" s="14" t="str">
        <f t="shared" si="47"/>
        <v>Dodson</v>
      </c>
    </row>
    <row r="504" spans="2:18" x14ac:dyDescent="0.45">
      <c r="B504" s="14" t="str">
        <f t="shared" si="42"/>
        <v>403181840320</v>
      </c>
      <c r="C504" s="5">
        <v>40318</v>
      </c>
      <c r="D504" s="2" t="s">
        <v>811</v>
      </c>
      <c r="E504" s="14">
        <f t="shared" si="43"/>
        <v>0</v>
      </c>
      <c r="F504" s="2">
        <v>18</v>
      </c>
      <c r="G504" s="19">
        <v>45.8</v>
      </c>
      <c r="H504" s="20">
        <v>0.04</v>
      </c>
      <c r="I504" s="6"/>
      <c r="J504" s="5">
        <v>40320</v>
      </c>
      <c r="K504" s="25">
        <v>-52.92</v>
      </c>
      <c r="L504" s="2" t="s">
        <v>44</v>
      </c>
      <c r="M504" s="14">
        <f>+VLOOKUP(L504,Customers!$C$3:$D$797,2,FALSE)</f>
        <v>4</v>
      </c>
      <c r="N504" s="14">
        <f>+INDEX(Customers!$B$2:$D$797,MATCH(TF_Database!L504,Customers!$C$2:$C$797,0),1)</f>
        <v>20687</v>
      </c>
      <c r="O504" s="29">
        <f t="shared" si="44"/>
        <v>8</v>
      </c>
      <c r="P504" s="29">
        <f t="shared" si="45"/>
        <v>14</v>
      </c>
      <c r="Q504" s="14" t="str">
        <f t="shared" si="46"/>
        <v xml:space="preserve">Brendan </v>
      </c>
      <c r="R504" s="14" t="str">
        <f t="shared" si="47"/>
        <v>Dodson</v>
      </c>
    </row>
    <row r="505" spans="2:18" x14ac:dyDescent="0.45">
      <c r="B505" s="14" t="str">
        <f t="shared" si="42"/>
        <v>401494240151</v>
      </c>
      <c r="C505" s="5">
        <v>40149</v>
      </c>
      <c r="D505" s="2" t="s">
        <v>806</v>
      </c>
      <c r="E505" s="14">
        <f t="shared" si="43"/>
        <v>1</v>
      </c>
      <c r="F505" s="2">
        <v>42</v>
      </c>
      <c r="G505" s="19">
        <v>557.85</v>
      </c>
      <c r="H505" s="20">
        <v>0.05</v>
      </c>
      <c r="I505" s="6"/>
      <c r="J505" s="5">
        <v>40151</v>
      </c>
      <c r="K505" s="25">
        <v>89.44550000000001</v>
      </c>
      <c r="L505" s="2" t="s">
        <v>65</v>
      </c>
      <c r="M505" s="14">
        <f>+VLOOKUP(L505,Customers!$C$3:$D$797,2,FALSE)</f>
        <v>3</v>
      </c>
      <c r="N505" s="14">
        <f>+INDEX(Customers!$B$2:$D$797,MATCH(TF_Database!L505,Customers!$C$2:$C$797,0),1)</f>
        <v>31462</v>
      </c>
      <c r="O505" s="29">
        <f t="shared" si="44"/>
        <v>7</v>
      </c>
      <c r="P505" s="29">
        <f t="shared" si="45"/>
        <v>12</v>
      </c>
      <c r="Q505" s="14" t="str">
        <f t="shared" si="46"/>
        <v xml:space="preserve">Harold </v>
      </c>
      <c r="R505" s="14" t="str">
        <f t="shared" si="47"/>
        <v>Engle</v>
      </c>
    </row>
    <row r="506" spans="2:18" x14ac:dyDescent="0.45">
      <c r="B506" s="14" t="str">
        <f t="shared" si="42"/>
        <v>403303740331</v>
      </c>
      <c r="C506" s="5">
        <v>40330</v>
      </c>
      <c r="D506" s="2" t="s">
        <v>810</v>
      </c>
      <c r="E506" s="14">
        <f t="shared" si="43"/>
        <v>0</v>
      </c>
      <c r="F506" s="2">
        <v>37</v>
      </c>
      <c r="G506" s="19">
        <v>4261.9399999999996</v>
      </c>
      <c r="H506" s="20">
        <v>0.02</v>
      </c>
      <c r="I506" s="6"/>
      <c r="J506" s="5">
        <v>40331</v>
      </c>
      <c r="K506" s="25">
        <v>4.1500000000000057</v>
      </c>
      <c r="L506" s="2" t="s">
        <v>66</v>
      </c>
      <c r="M506" s="14">
        <f>+VLOOKUP(L506,Customers!$C$3:$D$797,2,FALSE)</f>
        <v>2</v>
      </c>
      <c r="N506" s="14">
        <f>+INDEX(Customers!$B$2:$D$797,MATCH(TF_Database!L506,Customers!$C$2:$C$797,0),1)</f>
        <v>24327</v>
      </c>
      <c r="O506" s="29">
        <f t="shared" si="44"/>
        <v>4</v>
      </c>
      <c r="P506" s="29">
        <f t="shared" si="45"/>
        <v>10</v>
      </c>
      <c r="Q506" s="14" t="str">
        <f t="shared" si="46"/>
        <v xml:space="preserve">Roy </v>
      </c>
      <c r="R506" s="14" t="str">
        <f t="shared" si="47"/>
        <v>French</v>
      </c>
    </row>
    <row r="507" spans="2:18" x14ac:dyDescent="0.45">
      <c r="B507" s="14" t="str">
        <f t="shared" si="42"/>
        <v>404463840447</v>
      </c>
      <c r="C507" s="5">
        <v>40446</v>
      </c>
      <c r="D507" s="2" t="s">
        <v>810</v>
      </c>
      <c r="E507" s="14">
        <f t="shared" si="43"/>
        <v>0</v>
      </c>
      <c r="F507" s="2">
        <v>38</v>
      </c>
      <c r="G507" s="19">
        <v>2071.3395</v>
      </c>
      <c r="H507" s="20">
        <v>0.06</v>
      </c>
      <c r="I507" s="6"/>
      <c r="J507" s="5">
        <v>40447</v>
      </c>
      <c r="K507" s="25">
        <v>324.92699999999996</v>
      </c>
      <c r="L507" s="2" t="s">
        <v>67</v>
      </c>
      <c r="M507" s="14">
        <f>+VLOOKUP(L507,Customers!$C$3:$D$797,2,FALSE)</f>
        <v>2</v>
      </c>
      <c r="N507" s="14">
        <f>+INDEX(Customers!$B$2:$D$797,MATCH(TF_Database!L507,Customers!$C$2:$C$797,0),1)</f>
        <v>10058</v>
      </c>
      <c r="O507" s="29">
        <f t="shared" si="44"/>
        <v>6</v>
      </c>
      <c r="P507" s="29">
        <f t="shared" si="45"/>
        <v>13</v>
      </c>
      <c r="Q507" s="14" t="str">
        <f t="shared" si="46"/>
        <v xml:space="preserve">Helen </v>
      </c>
      <c r="R507" s="14" t="str">
        <f t="shared" si="47"/>
        <v>Abelman</v>
      </c>
    </row>
    <row r="508" spans="2:18" x14ac:dyDescent="0.45">
      <c r="B508" s="14" t="str">
        <f t="shared" si="42"/>
        <v>412321441233</v>
      </c>
      <c r="C508" s="5">
        <v>41232</v>
      </c>
      <c r="D508" s="2" t="s">
        <v>810</v>
      </c>
      <c r="E508" s="14">
        <f t="shared" si="43"/>
        <v>0</v>
      </c>
      <c r="F508" s="2">
        <v>14</v>
      </c>
      <c r="G508" s="19">
        <v>222.91</v>
      </c>
      <c r="H508" s="20">
        <v>0.05</v>
      </c>
      <c r="I508" s="6"/>
      <c r="J508" s="5">
        <v>41233</v>
      </c>
      <c r="K508" s="25">
        <v>20.21</v>
      </c>
      <c r="L508" s="2" t="s">
        <v>68</v>
      </c>
      <c r="M508" s="14">
        <f>+VLOOKUP(L508,Customers!$C$3:$D$797,2,FALSE)</f>
        <v>3</v>
      </c>
      <c r="N508" s="14">
        <f>+INDEX(Customers!$B$2:$D$797,MATCH(TF_Database!L508,Customers!$C$2:$C$797,0),1)</f>
        <v>1213</v>
      </c>
      <c r="O508" s="29">
        <f t="shared" si="44"/>
        <v>4</v>
      </c>
      <c r="P508" s="29">
        <f t="shared" si="45"/>
        <v>13</v>
      </c>
      <c r="Q508" s="14" t="str">
        <f t="shared" si="46"/>
        <v xml:space="preserve">Guy </v>
      </c>
      <c r="R508" s="14" t="str">
        <f t="shared" si="47"/>
        <v>Armstrong</v>
      </c>
    </row>
    <row r="509" spans="2:18" x14ac:dyDescent="0.45">
      <c r="B509" s="14" t="str">
        <f t="shared" si="42"/>
        <v>405261240528</v>
      </c>
      <c r="C509" s="5">
        <v>40526</v>
      </c>
      <c r="D509" s="2" t="s">
        <v>804</v>
      </c>
      <c r="E509" s="14">
        <f t="shared" si="43"/>
        <v>0</v>
      </c>
      <c r="F509" s="2">
        <v>12</v>
      </c>
      <c r="G509" s="19">
        <v>1634.98</v>
      </c>
      <c r="H509" s="20">
        <v>0.09</v>
      </c>
      <c r="I509" s="6"/>
      <c r="J509" s="5">
        <v>40528</v>
      </c>
      <c r="K509" s="25">
        <v>-120.45</v>
      </c>
      <c r="L509" s="2" t="s">
        <v>69</v>
      </c>
      <c r="M509" s="14">
        <f>+VLOOKUP(L509,Customers!$C$3:$D$797,2,FALSE)</f>
        <v>2</v>
      </c>
      <c r="N509" s="14">
        <f>+INDEX(Customers!$B$2:$D$797,MATCH(TF_Database!L509,Customers!$C$2:$C$797,0),1)</f>
        <v>6968</v>
      </c>
      <c r="O509" s="29">
        <f t="shared" si="44"/>
        <v>9</v>
      </c>
      <c r="P509" s="29">
        <f t="shared" si="45"/>
        <v>16</v>
      </c>
      <c r="Q509" s="14" t="str">
        <f t="shared" si="46"/>
        <v xml:space="preserve">Jennifer </v>
      </c>
      <c r="R509" s="14" t="str">
        <f t="shared" si="47"/>
        <v>Braxton</v>
      </c>
    </row>
    <row r="510" spans="2:18" x14ac:dyDescent="0.45">
      <c r="B510" s="14" t="str">
        <f t="shared" si="42"/>
        <v>412075041209</v>
      </c>
      <c r="C510" s="5">
        <v>41207</v>
      </c>
      <c r="D510" s="2" t="s">
        <v>804</v>
      </c>
      <c r="E510" s="14">
        <f t="shared" si="43"/>
        <v>0</v>
      </c>
      <c r="F510" s="2">
        <v>50</v>
      </c>
      <c r="G510" s="19">
        <v>204.11</v>
      </c>
      <c r="H510" s="20">
        <v>0.06</v>
      </c>
      <c r="I510" s="6"/>
      <c r="J510" s="5">
        <v>41209</v>
      </c>
      <c r="K510" s="25">
        <v>28.71</v>
      </c>
      <c r="L510" s="2" t="s">
        <v>70</v>
      </c>
      <c r="M510" s="14">
        <f>+VLOOKUP(L510,Customers!$C$3:$D$797,2,FALSE)</f>
        <v>4</v>
      </c>
      <c r="N510" s="14">
        <f>+INDEX(Customers!$B$2:$D$797,MATCH(TF_Database!L510,Customers!$C$2:$C$797,0),1)</f>
        <v>19558</v>
      </c>
      <c r="O510" s="29">
        <f t="shared" si="44"/>
        <v>10</v>
      </c>
      <c r="P510" s="29">
        <f t="shared" si="45"/>
        <v>17</v>
      </c>
      <c r="Q510" s="14" t="str">
        <f t="shared" si="46"/>
        <v xml:space="preserve">Giulietta </v>
      </c>
      <c r="R510" s="14" t="str">
        <f t="shared" si="47"/>
        <v>Baptist</v>
      </c>
    </row>
    <row r="511" spans="2:18" x14ac:dyDescent="0.45">
      <c r="B511" s="14" t="str">
        <f t="shared" si="42"/>
        <v>403461840347</v>
      </c>
      <c r="C511" s="5">
        <v>40346</v>
      </c>
      <c r="D511" s="2" t="s">
        <v>806</v>
      </c>
      <c r="E511" s="14">
        <f t="shared" si="43"/>
        <v>1</v>
      </c>
      <c r="F511" s="2">
        <v>18</v>
      </c>
      <c r="G511" s="19">
        <v>1038.4000000000001</v>
      </c>
      <c r="H511" s="20">
        <v>0.01</v>
      </c>
      <c r="I511" s="6"/>
      <c r="J511" s="5">
        <v>40347</v>
      </c>
      <c r="K511" s="25">
        <v>112.36</v>
      </c>
      <c r="L511" s="2" t="s">
        <v>54</v>
      </c>
      <c r="M511" s="14">
        <f>+VLOOKUP(L511,Customers!$C$3:$D$797,2,FALSE)</f>
        <v>4</v>
      </c>
      <c r="N511" s="14">
        <f>+INDEX(Customers!$B$2:$D$797,MATCH(TF_Database!L511,Customers!$C$2:$C$797,0),1)</f>
        <v>29764</v>
      </c>
      <c r="O511" s="29">
        <f t="shared" si="44"/>
        <v>5</v>
      </c>
      <c r="P511" s="29">
        <f t="shared" si="45"/>
        <v>11</v>
      </c>
      <c r="Q511" s="14" t="str">
        <f t="shared" si="46"/>
        <v xml:space="preserve">Jack </v>
      </c>
      <c r="R511" s="14" t="str">
        <f t="shared" si="47"/>
        <v>Lebron</v>
      </c>
    </row>
    <row r="512" spans="2:18" x14ac:dyDescent="0.45">
      <c r="B512" s="14" t="str">
        <f t="shared" si="42"/>
        <v>40346140347</v>
      </c>
      <c r="C512" s="5">
        <v>40346</v>
      </c>
      <c r="D512" s="2" t="s">
        <v>806</v>
      </c>
      <c r="E512" s="14">
        <f t="shared" si="43"/>
        <v>1</v>
      </c>
      <c r="F512" s="2">
        <v>1</v>
      </c>
      <c r="G512" s="19">
        <v>305.82</v>
      </c>
      <c r="H512" s="20">
        <v>0.05</v>
      </c>
      <c r="I512" s="6"/>
      <c r="J512" s="5">
        <v>40347</v>
      </c>
      <c r="K512" s="25">
        <v>-232.24</v>
      </c>
      <c r="L512" s="2" t="s">
        <v>54</v>
      </c>
      <c r="M512" s="14">
        <f>+VLOOKUP(L512,Customers!$C$3:$D$797,2,FALSE)</f>
        <v>4</v>
      </c>
      <c r="N512" s="14">
        <f>+INDEX(Customers!$B$2:$D$797,MATCH(TF_Database!L512,Customers!$C$2:$C$797,0),1)</f>
        <v>29764</v>
      </c>
      <c r="O512" s="29">
        <f t="shared" si="44"/>
        <v>5</v>
      </c>
      <c r="P512" s="29">
        <f t="shared" si="45"/>
        <v>11</v>
      </c>
      <c r="Q512" s="14" t="str">
        <f t="shared" si="46"/>
        <v xml:space="preserve">Jack </v>
      </c>
      <c r="R512" s="14" t="str">
        <f t="shared" si="47"/>
        <v>Lebron</v>
      </c>
    </row>
    <row r="513" spans="2:18" x14ac:dyDescent="0.45">
      <c r="B513" s="14" t="str">
        <f t="shared" si="42"/>
        <v>410894641093</v>
      </c>
      <c r="C513" s="5">
        <v>41089</v>
      </c>
      <c r="D513" s="2" t="s">
        <v>804</v>
      </c>
      <c r="E513" s="14">
        <f t="shared" si="43"/>
        <v>0</v>
      </c>
      <c r="F513" s="2">
        <v>46</v>
      </c>
      <c r="G513" s="19">
        <v>7441.29</v>
      </c>
      <c r="H513" s="20">
        <v>0.1</v>
      </c>
      <c r="I513" s="6"/>
      <c r="J513" s="5">
        <v>41093</v>
      </c>
      <c r="K513" s="25">
        <v>2665.3960000000002</v>
      </c>
      <c r="L513" s="2" t="s">
        <v>71</v>
      </c>
      <c r="M513" s="14">
        <f>+VLOOKUP(L513,Customers!$C$3:$D$797,2,FALSE)</f>
        <v>5</v>
      </c>
      <c r="N513" s="14">
        <f>+INDEX(Customers!$B$2:$D$797,MATCH(TF_Database!L513,Customers!$C$2:$C$797,0),1)</f>
        <v>29316</v>
      </c>
      <c r="O513" s="29">
        <f t="shared" si="44"/>
        <v>6</v>
      </c>
      <c r="P513" s="29">
        <f t="shared" si="45"/>
        <v>10</v>
      </c>
      <c r="Q513" s="14" t="str">
        <f t="shared" si="46"/>
        <v xml:space="preserve">Erica </v>
      </c>
      <c r="R513" s="14" t="str">
        <f t="shared" si="47"/>
        <v>Bern</v>
      </c>
    </row>
    <row r="514" spans="2:18" x14ac:dyDescent="0.45">
      <c r="B514" s="14" t="str">
        <f t="shared" si="42"/>
        <v>398451739850</v>
      </c>
      <c r="C514" s="5">
        <v>39845</v>
      </c>
      <c r="D514" s="2" t="s">
        <v>804</v>
      </c>
      <c r="E514" s="14">
        <f t="shared" si="43"/>
        <v>0</v>
      </c>
      <c r="F514" s="2">
        <v>17</v>
      </c>
      <c r="G514" s="19">
        <v>55.45</v>
      </c>
      <c r="H514" s="20">
        <v>0.01</v>
      </c>
      <c r="I514" s="6"/>
      <c r="J514" s="5">
        <v>39850</v>
      </c>
      <c r="K514" s="25">
        <v>21.42</v>
      </c>
      <c r="L514" s="2" t="s">
        <v>71</v>
      </c>
      <c r="M514" s="14">
        <f>+VLOOKUP(L514,Customers!$C$3:$D$797,2,FALSE)</f>
        <v>5</v>
      </c>
      <c r="N514" s="14">
        <f>+INDEX(Customers!$B$2:$D$797,MATCH(TF_Database!L514,Customers!$C$2:$C$797,0),1)</f>
        <v>29316</v>
      </c>
      <c r="O514" s="29">
        <f t="shared" si="44"/>
        <v>6</v>
      </c>
      <c r="P514" s="29">
        <f t="shared" si="45"/>
        <v>10</v>
      </c>
      <c r="Q514" s="14" t="str">
        <f t="shared" si="46"/>
        <v xml:space="preserve">Erica </v>
      </c>
      <c r="R514" s="14" t="str">
        <f t="shared" si="47"/>
        <v>Bern</v>
      </c>
    </row>
    <row r="515" spans="2:18" x14ac:dyDescent="0.45">
      <c r="B515" s="14" t="str">
        <f t="shared" si="42"/>
        <v>407803740782</v>
      </c>
      <c r="C515" s="5">
        <v>40780</v>
      </c>
      <c r="D515" s="2" t="s">
        <v>811</v>
      </c>
      <c r="E515" s="14">
        <f t="shared" si="43"/>
        <v>0</v>
      </c>
      <c r="F515" s="2">
        <v>37</v>
      </c>
      <c r="G515" s="19">
        <v>4896.93</v>
      </c>
      <c r="H515" s="20">
        <v>0.04</v>
      </c>
      <c r="I515" s="6"/>
      <c r="J515" s="5">
        <v>40782</v>
      </c>
      <c r="K515" s="25">
        <v>1467.82</v>
      </c>
      <c r="L515" s="2" t="s">
        <v>67</v>
      </c>
      <c r="M515" s="14">
        <f>+VLOOKUP(L515,Customers!$C$3:$D$797,2,FALSE)</f>
        <v>2</v>
      </c>
      <c r="N515" s="14">
        <f>+INDEX(Customers!$B$2:$D$797,MATCH(TF_Database!L515,Customers!$C$2:$C$797,0),1)</f>
        <v>10058</v>
      </c>
      <c r="O515" s="29">
        <f t="shared" si="44"/>
        <v>6</v>
      </c>
      <c r="P515" s="29">
        <f t="shared" si="45"/>
        <v>13</v>
      </c>
      <c r="Q515" s="14" t="str">
        <f t="shared" si="46"/>
        <v xml:space="preserve">Helen </v>
      </c>
      <c r="R515" s="14" t="str">
        <f t="shared" si="47"/>
        <v>Abelman</v>
      </c>
    </row>
    <row r="516" spans="2:18" x14ac:dyDescent="0.45">
      <c r="B516" s="14" t="str">
        <f t="shared" si="42"/>
        <v>399844239991</v>
      </c>
      <c r="C516" s="5">
        <v>39984</v>
      </c>
      <c r="D516" s="2" t="s">
        <v>804</v>
      </c>
      <c r="E516" s="14">
        <f t="shared" si="43"/>
        <v>0</v>
      </c>
      <c r="F516" s="2">
        <v>42</v>
      </c>
      <c r="G516" s="19">
        <v>433.68</v>
      </c>
      <c r="H516" s="20">
        <v>7.0000000000000007E-2</v>
      </c>
      <c r="I516" s="6"/>
      <c r="J516" s="5">
        <v>39991</v>
      </c>
      <c r="K516" s="25">
        <v>44.1</v>
      </c>
      <c r="L516" s="2" t="s">
        <v>68</v>
      </c>
      <c r="M516" s="14">
        <f>+VLOOKUP(L516,Customers!$C$3:$D$797,2,FALSE)</f>
        <v>3</v>
      </c>
      <c r="N516" s="14">
        <f>+INDEX(Customers!$B$2:$D$797,MATCH(TF_Database!L516,Customers!$C$2:$C$797,0),1)</f>
        <v>1213</v>
      </c>
      <c r="O516" s="29">
        <f t="shared" si="44"/>
        <v>4</v>
      </c>
      <c r="P516" s="29">
        <f t="shared" si="45"/>
        <v>13</v>
      </c>
      <c r="Q516" s="14" t="str">
        <f t="shared" si="46"/>
        <v xml:space="preserve">Guy </v>
      </c>
      <c r="R516" s="14" t="str">
        <f t="shared" si="47"/>
        <v>Armstrong</v>
      </c>
    </row>
    <row r="517" spans="2:18" x14ac:dyDescent="0.45">
      <c r="B517" s="14" t="str">
        <f t="shared" si="42"/>
        <v>403012440301</v>
      </c>
      <c r="C517" s="5">
        <v>40301</v>
      </c>
      <c r="D517" s="2" t="s">
        <v>811</v>
      </c>
      <c r="E517" s="14">
        <f t="shared" si="43"/>
        <v>0</v>
      </c>
      <c r="F517" s="2">
        <v>24</v>
      </c>
      <c r="G517" s="19">
        <v>717.29</v>
      </c>
      <c r="H517" s="20">
        <v>0.01</v>
      </c>
      <c r="I517" s="6"/>
      <c r="J517" s="5">
        <v>40301</v>
      </c>
      <c r="K517" s="25">
        <v>191.29</v>
      </c>
      <c r="L517" s="2" t="s">
        <v>67</v>
      </c>
      <c r="M517" s="14">
        <f>+VLOOKUP(L517,Customers!$C$3:$D$797,2,FALSE)</f>
        <v>2</v>
      </c>
      <c r="N517" s="14">
        <f>+INDEX(Customers!$B$2:$D$797,MATCH(TF_Database!L517,Customers!$C$2:$C$797,0),1)</f>
        <v>10058</v>
      </c>
      <c r="O517" s="29">
        <f t="shared" si="44"/>
        <v>6</v>
      </c>
      <c r="P517" s="29">
        <f t="shared" si="45"/>
        <v>13</v>
      </c>
      <c r="Q517" s="14" t="str">
        <f t="shared" si="46"/>
        <v xml:space="preserve">Helen </v>
      </c>
      <c r="R517" s="14" t="str">
        <f t="shared" si="47"/>
        <v>Abelman</v>
      </c>
    </row>
    <row r="518" spans="2:18" x14ac:dyDescent="0.45">
      <c r="B518" s="14" t="str">
        <f t="shared" si="42"/>
        <v>399103639912</v>
      </c>
      <c r="C518" s="5">
        <v>39910</v>
      </c>
      <c r="D518" s="2" t="s">
        <v>804</v>
      </c>
      <c r="E518" s="14">
        <f t="shared" si="43"/>
        <v>0</v>
      </c>
      <c r="F518" s="2">
        <v>36</v>
      </c>
      <c r="G518" s="19">
        <v>1423.35</v>
      </c>
      <c r="H518" s="20">
        <v>0.1</v>
      </c>
      <c r="I518" s="6"/>
      <c r="J518" s="5">
        <v>39912</v>
      </c>
      <c r="K518" s="25">
        <v>-580.32000000000005</v>
      </c>
      <c r="L518" s="2" t="s">
        <v>72</v>
      </c>
      <c r="M518" s="14">
        <f>+VLOOKUP(L518,Customers!$C$3:$D$797,2,FALSE)</f>
        <v>1</v>
      </c>
      <c r="N518" s="14">
        <f>+INDEX(Customers!$B$2:$D$797,MATCH(TF_Database!L518,Customers!$C$2:$C$797,0),1)</f>
        <v>14868</v>
      </c>
      <c r="O518" s="29">
        <f t="shared" si="44"/>
        <v>12</v>
      </c>
      <c r="P518" s="29">
        <f t="shared" si="45"/>
        <v>18</v>
      </c>
      <c r="Q518" s="14" t="str">
        <f t="shared" si="46"/>
        <v xml:space="preserve">Christopher </v>
      </c>
      <c r="R518" s="14" t="str">
        <f t="shared" si="47"/>
        <v>Schild</v>
      </c>
    </row>
    <row r="519" spans="2:18" x14ac:dyDescent="0.45">
      <c r="B519" s="14" t="str">
        <f t="shared" ref="B519:B582" si="48">+CONCATENATE(C519,F519,J519)</f>
        <v>407883040797</v>
      </c>
      <c r="C519" s="5">
        <v>40788</v>
      </c>
      <c r="D519" s="2" t="s">
        <v>804</v>
      </c>
      <c r="E519" s="14">
        <f t="shared" ref="E519:E582" si="49">+IF(D519="High",1,0)</f>
        <v>0</v>
      </c>
      <c r="F519" s="2">
        <v>30</v>
      </c>
      <c r="G519" s="19">
        <v>932.89199999999994</v>
      </c>
      <c r="H519" s="20">
        <v>0.05</v>
      </c>
      <c r="I519" s="6"/>
      <c r="J519" s="5">
        <v>40797</v>
      </c>
      <c r="K519" s="25">
        <v>458.98200000000003</v>
      </c>
      <c r="L519" s="2" t="s">
        <v>66</v>
      </c>
      <c r="M519" s="14">
        <f>+VLOOKUP(L519,Customers!$C$3:$D$797,2,FALSE)</f>
        <v>2</v>
      </c>
      <c r="N519" s="14">
        <f>+INDEX(Customers!$B$2:$D$797,MATCH(TF_Database!L519,Customers!$C$2:$C$797,0),1)</f>
        <v>24327</v>
      </c>
      <c r="O519" s="29">
        <f t="shared" ref="O519:O582" si="50">+SEARCH(" ",L519)</f>
        <v>4</v>
      </c>
      <c r="P519" s="29">
        <f t="shared" ref="P519:P582" si="51">+LEN(L519)</f>
        <v>10</v>
      </c>
      <c r="Q519" s="14" t="str">
        <f t="shared" ref="Q519:Q582" si="52">+LEFT(L519,O519)</f>
        <v xml:space="preserve">Roy </v>
      </c>
      <c r="R519" s="14" t="str">
        <f t="shared" ref="R519:R582" si="53">+RIGHT(L519,P519-O519)</f>
        <v>French</v>
      </c>
    </row>
    <row r="520" spans="2:18" x14ac:dyDescent="0.45">
      <c r="B520" s="14" t="str">
        <f t="shared" si="48"/>
        <v>406473640649</v>
      </c>
      <c r="C520" s="5">
        <v>40647</v>
      </c>
      <c r="D520" s="2" t="s">
        <v>810</v>
      </c>
      <c r="E520" s="14">
        <f t="shared" si="49"/>
        <v>0</v>
      </c>
      <c r="F520" s="2">
        <v>36</v>
      </c>
      <c r="G520" s="19">
        <v>5977.63</v>
      </c>
      <c r="H520" s="20">
        <v>0.1</v>
      </c>
      <c r="I520" s="6"/>
      <c r="J520" s="5">
        <v>40649</v>
      </c>
      <c r="K520" s="25">
        <v>-86.68</v>
      </c>
      <c r="L520" s="2" t="s">
        <v>66</v>
      </c>
      <c r="M520" s="14">
        <f>+VLOOKUP(L520,Customers!$C$3:$D$797,2,FALSE)</f>
        <v>2</v>
      </c>
      <c r="N520" s="14">
        <f>+INDEX(Customers!$B$2:$D$797,MATCH(TF_Database!L520,Customers!$C$2:$C$797,0),1)</f>
        <v>24327</v>
      </c>
      <c r="O520" s="29">
        <f t="shared" si="50"/>
        <v>4</v>
      </c>
      <c r="P520" s="29">
        <f t="shared" si="51"/>
        <v>10</v>
      </c>
      <c r="Q520" s="14" t="str">
        <f t="shared" si="52"/>
        <v xml:space="preserve">Roy </v>
      </c>
      <c r="R520" s="14" t="str">
        <f t="shared" si="53"/>
        <v>French</v>
      </c>
    </row>
    <row r="521" spans="2:18" x14ac:dyDescent="0.45">
      <c r="B521" s="14" t="str">
        <f t="shared" si="48"/>
        <v>40587640589</v>
      </c>
      <c r="C521" s="5">
        <v>40587</v>
      </c>
      <c r="D521" s="2" t="s">
        <v>808</v>
      </c>
      <c r="E521" s="14">
        <f t="shared" si="49"/>
        <v>0</v>
      </c>
      <c r="F521" s="2">
        <v>6</v>
      </c>
      <c r="G521" s="19">
        <v>906.02</v>
      </c>
      <c r="H521" s="20">
        <v>0.1</v>
      </c>
      <c r="I521" s="6"/>
      <c r="J521" s="5">
        <v>40589</v>
      </c>
      <c r="K521" s="25">
        <v>-382.38</v>
      </c>
      <c r="L521" s="2" t="s">
        <v>69</v>
      </c>
      <c r="M521" s="14">
        <f>+VLOOKUP(L521,Customers!$C$3:$D$797,2,FALSE)</f>
        <v>2</v>
      </c>
      <c r="N521" s="14">
        <f>+INDEX(Customers!$B$2:$D$797,MATCH(TF_Database!L521,Customers!$C$2:$C$797,0),1)</f>
        <v>6968</v>
      </c>
      <c r="O521" s="29">
        <f t="shared" si="50"/>
        <v>9</v>
      </c>
      <c r="P521" s="29">
        <f t="shared" si="51"/>
        <v>16</v>
      </c>
      <c r="Q521" s="14" t="str">
        <f t="shared" si="52"/>
        <v xml:space="preserve">Jennifer </v>
      </c>
      <c r="R521" s="14" t="str">
        <f t="shared" si="53"/>
        <v>Braxton</v>
      </c>
    </row>
    <row r="522" spans="2:18" x14ac:dyDescent="0.45">
      <c r="B522" s="14" t="str">
        <f t="shared" si="48"/>
        <v>405874340589</v>
      </c>
      <c r="C522" s="5">
        <v>40587</v>
      </c>
      <c r="D522" s="2" t="s">
        <v>808</v>
      </c>
      <c r="E522" s="14">
        <f t="shared" si="49"/>
        <v>0</v>
      </c>
      <c r="F522" s="2">
        <v>43</v>
      </c>
      <c r="G522" s="19">
        <v>170.88</v>
      </c>
      <c r="H522" s="20">
        <v>0.01</v>
      </c>
      <c r="I522" s="6"/>
      <c r="J522" s="5">
        <v>40589</v>
      </c>
      <c r="K522" s="25">
        <v>-149.08599999999998</v>
      </c>
      <c r="L522" s="2" t="s">
        <v>69</v>
      </c>
      <c r="M522" s="14">
        <f>+VLOOKUP(L522,Customers!$C$3:$D$797,2,FALSE)</f>
        <v>2</v>
      </c>
      <c r="N522" s="14">
        <f>+INDEX(Customers!$B$2:$D$797,MATCH(TF_Database!L522,Customers!$C$2:$C$797,0),1)</f>
        <v>6968</v>
      </c>
      <c r="O522" s="29">
        <f t="shared" si="50"/>
        <v>9</v>
      </c>
      <c r="P522" s="29">
        <f t="shared" si="51"/>
        <v>16</v>
      </c>
      <c r="Q522" s="14" t="str">
        <f t="shared" si="52"/>
        <v xml:space="preserve">Jennifer </v>
      </c>
      <c r="R522" s="14" t="str">
        <f t="shared" si="53"/>
        <v>Braxton</v>
      </c>
    </row>
    <row r="523" spans="2:18" x14ac:dyDescent="0.45">
      <c r="B523" s="14" t="str">
        <f t="shared" si="48"/>
        <v>407544040755</v>
      </c>
      <c r="C523" s="5">
        <v>40754</v>
      </c>
      <c r="D523" s="2" t="s">
        <v>810</v>
      </c>
      <c r="E523" s="14">
        <f t="shared" si="49"/>
        <v>0</v>
      </c>
      <c r="F523" s="2">
        <v>40</v>
      </c>
      <c r="G523" s="19">
        <v>434.62</v>
      </c>
      <c r="H523" s="20">
        <v>0.08</v>
      </c>
      <c r="I523" s="6"/>
      <c r="J523" s="5">
        <v>40755</v>
      </c>
      <c r="K523" s="25">
        <v>-68.977000000000004</v>
      </c>
      <c r="L523" s="2" t="s">
        <v>73</v>
      </c>
      <c r="M523" s="14">
        <f>+VLOOKUP(L523,Customers!$C$3:$D$797,2,FALSE)</f>
        <v>5</v>
      </c>
      <c r="N523" s="14">
        <f>+INDEX(Customers!$B$2:$D$797,MATCH(TF_Database!L523,Customers!$C$2:$C$797,0),1)</f>
        <v>7173</v>
      </c>
      <c r="O523" s="29">
        <f t="shared" si="50"/>
        <v>4</v>
      </c>
      <c r="P523" s="29">
        <f t="shared" si="51"/>
        <v>9</v>
      </c>
      <c r="Q523" s="14" t="str">
        <f t="shared" si="52"/>
        <v xml:space="preserve">Joy </v>
      </c>
      <c r="R523" s="14" t="str">
        <f t="shared" si="53"/>
        <v>Smith</v>
      </c>
    </row>
    <row r="524" spans="2:18" x14ac:dyDescent="0.45">
      <c r="B524" s="14" t="str">
        <f t="shared" si="48"/>
        <v>404003840402</v>
      </c>
      <c r="C524" s="5">
        <v>40400</v>
      </c>
      <c r="D524" s="2" t="s">
        <v>810</v>
      </c>
      <c r="E524" s="14">
        <f t="shared" si="49"/>
        <v>0</v>
      </c>
      <c r="F524" s="2">
        <v>38</v>
      </c>
      <c r="G524" s="19">
        <v>871.25</v>
      </c>
      <c r="H524" s="20">
        <v>0.06</v>
      </c>
      <c r="I524" s="6"/>
      <c r="J524" s="5">
        <v>40402</v>
      </c>
      <c r="K524" s="25">
        <v>-14.31</v>
      </c>
      <c r="L524" s="2" t="s">
        <v>74</v>
      </c>
      <c r="M524" s="14">
        <f>+VLOOKUP(L524,Customers!$C$3:$D$797,2,FALSE)</f>
        <v>5</v>
      </c>
      <c r="N524" s="14">
        <f>+INDEX(Customers!$B$2:$D$797,MATCH(TF_Database!L524,Customers!$C$2:$C$797,0),1)</f>
        <v>1950</v>
      </c>
      <c r="O524" s="29">
        <f t="shared" si="50"/>
        <v>5</v>
      </c>
      <c r="P524" s="29">
        <f t="shared" si="51"/>
        <v>13</v>
      </c>
      <c r="Q524" s="14" t="str">
        <f t="shared" si="52"/>
        <v xml:space="preserve">Evan </v>
      </c>
      <c r="R524" s="14" t="str">
        <f t="shared" si="53"/>
        <v>Minnotte</v>
      </c>
    </row>
    <row r="525" spans="2:18" x14ac:dyDescent="0.45">
      <c r="B525" s="14" t="str">
        <f t="shared" si="48"/>
        <v>404004640401</v>
      </c>
      <c r="C525" s="5">
        <v>40400</v>
      </c>
      <c r="D525" s="2" t="s">
        <v>810</v>
      </c>
      <c r="E525" s="14">
        <f t="shared" si="49"/>
        <v>0</v>
      </c>
      <c r="F525" s="2">
        <v>46</v>
      </c>
      <c r="G525" s="19">
        <v>537.87</v>
      </c>
      <c r="H525" s="20">
        <v>0.05</v>
      </c>
      <c r="I525" s="6"/>
      <c r="J525" s="5">
        <v>40401</v>
      </c>
      <c r="K525" s="25">
        <v>-162.24</v>
      </c>
      <c r="L525" s="2" t="s">
        <v>74</v>
      </c>
      <c r="M525" s="14">
        <f>+VLOOKUP(L525,Customers!$C$3:$D$797,2,FALSE)</f>
        <v>5</v>
      </c>
      <c r="N525" s="14">
        <f>+INDEX(Customers!$B$2:$D$797,MATCH(TF_Database!L525,Customers!$C$2:$C$797,0),1)</f>
        <v>1950</v>
      </c>
      <c r="O525" s="29">
        <f t="shared" si="50"/>
        <v>5</v>
      </c>
      <c r="P525" s="29">
        <f t="shared" si="51"/>
        <v>13</v>
      </c>
      <c r="Q525" s="14" t="str">
        <f t="shared" si="52"/>
        <v xml:space="preserve">Evan </v>
      </c>
      <c r="R525" s="14" t="str">
        <f t="shared" si="53"/>
        <v>Minnotte</v>
      </c>
    </row>
    <row r="526" spans="2:18" x14ac:dyDescent="0.45">
      <c r="B526" s="14" t="str">
        <f t="shared" si="48"/>
        <v>399095039909</v>
      </c>
      <c r="C526" s="5">
        <v>39909</v>
      </c>
      <c r="D526" s="2" t="s">
        <v>806</v>
      </c>
      <c r="E526" s="14">
        <f t="shared" si="49"/>
        <v>1</v>
      </c>
      <c r="F526" s="2">
        <v>50</v>
      </c>
      <c r="G526" s="19">
        <v>608.21</v>
      </c>
      <c r="H526" s="20">
        <v>0.09</v>
      </c>
      <c r="I526" s="6"/>
      <c r="J526" s="5">
        <v>39909</v>
      </c>
      <c r="K526" s="25">
        <v>-175.13</v>
      </c>
      <c r="L526" s="2" t="s">
        <v>75</v>
      </c>
      <c r="M526" s="14">
        <f>+VLOOKUP(L526,Customers!$C$3:$D$797,2,FALSE)</f>
        <v>3</v>
      </c>
      <c r="N526" s="14">
        <f>+INDEX(Customers!$B$2:$D$797,MATCH(TF_Database!L526,Customers!$C$2:$C$797,0),1)</f>
        <v>25986</v>
      </c>
      <c r="O526" s="29">
        <f t="shared" si="50"/>
        <v>6</v>
      </c>
      <c r="P526" s="29">
        <f t="shared" si="51"/>
        <v>12</v>
      </c>
      <c r="Q526" s="14" t="str">
        <f t="shared" si="52"/>
        <v xml:space="preserve">Jenna </v>
      </c>
      <c r="R526" s="14" t="str">
        <f t="shared" si="53"/>
        <v>Caffey</v>
      </c>
    </row>
    <row r="527" spans="2:18" x14ac:dyDescent="0.45">
      <c r="B527" s="14" t="str">
        <f t="shared" si="48"/>
        <v>404771740479</v>
      </c>
      <c r="C527" s="5">
        <v>40477</v>
      </c>
      <c r="D527" s="2" t="s">
        <v>806</v>
      </c>
      <c r="E527" s="14">
        <f t="shared" si="49"/>
        <v>1</v>
      </c>
      <c r="F527" s="2">
        <v>17</v>
      </c>
      <c r="G527" s="19">
        <v>285.83999999999997</v>
      </c>
      <c r="H527" s="20">
        <v>0.02</v>
      </c>
      <c r="I527" s="6"/>
      <c r="J527" s="5">
        <v>40479</v>
      </c>
      <c r="K527" s="25">
        <v>-27.254999999999999</v>
      </c>
      <c r="L527" s="2" t="s">
        <v>65</v>
      </c>
      <c r="M527" s="14">
        <f>+VLOOKUP(L527,Customers!$C$3:$D$797,2,FALSE)</f>
        <v>3</v>
      </c>
      <c r="N527" s="14">
        <f>+INDEX(Customers!$B$2:$D$797,MATCH(TF_Database!L527,Customers!$C$2:$C$797,0),1)</f>
        <v>31462</v>
      </c>
      <c r="O527" s="29">
        <f t="shared" si="50"/>
        <v>7</v>
      </c>
      <c r="P527" s="29">
        <f t="shared" si="51"/>
        <v>12</v>
      </c>
      <c r="Q527" s="14" t="str">
        <f t="shared" si="52"/>
        <v xml:space="preserve">Harold </v>
      </c>
      <c r="R527" s="14" t="str">
        <f t="shared" si="53"/>
        <v>Engle</v>
      </c>
    </row>
    <row r="528" spans="2:18" x14ac:dyDescent="0.45">
      <c r="B528" s="14" t="str">
        <f t="shared" si="48"/>
        <v>404774040478</v>
      </c>
      <c r="C528" s="5">
        <v>40477</v>
      </c>
      <c r="D528" s="2" t="s">
        <v>806</v>
      </c>
      <c r="E528" s="14">
        <f t="shared" si="49"/>
        <v>1</v>
      </c>
      <c r="F528" s="2">
        <v>40</v>
      </c>
      <c r="G528" s="19">
        <v>12450.48</v>
      </c>
      <c r="H528" s="20">
        <v>0.01</v>
      </c>
      <c r="I528" s="6"/>
      <c r="J528" s="5">
        <v>40478</v>
      </c>
      <c r="K528" s="25">
        <v>3030.16</v>
      </c>
      <c r="L528" s="2" t="s">
        <v>65</v>
      </c>
      <c r="M528" s="14">
        <f>+VLOOKUP(L528,Customers!$C$3:$D$797,2,FALSE)</f>
        <v>3</v>
      </c>
      <c r="N528" s="14">
        <f>+INDEX(Customers!$B$2:$D$797,MATCH(TF_Database!L528,Customers!$C$2:$C$797,0),1)</f>
        <v>31462</v>
      </c>
      <c r="O528" s="29">
        <f t="shared" si="50"/>
        <v>7</v>
      </c>
      <c r="P528" s="29">
        <f t="shared" si="51"/>
        <v>12</v>
      </c>
      <c r="Q528" s="14" t="str">
        <f t="shared" si="52"/>
        <v xml:space="preserve">Harold </v>
      </c>
      <c r="R528" s="14" t="str">
        <f t="shared" si="53"/>
        <v>Engle</v>
      </c>
    </row>
    <row r="529" spans="2:18" x14ac:dyDescent="0.45">
      <c r="B529" s="14" t="str">
        <f t="shared" si="48"/>
        <v>410553941059</v>
      </c>
      <c r="C529" s="5">
        <v>41055</v>
      </c>
      <c r="D529" s="2" t="s">
        <v>804</v>
      </c>
      <c r="E529" s="14">
        <f t="shared" si="49"/>
        <v>0</v>
      </c>
      <c r="F529" s="2">
        <v>39</v>
      </c>
      <c r="G529" s="19">
        <v>2083.0525000000002</v>
      </c>
      <c r="H529" s="20">
        <v>0.09</v>
      </c>
      <c r="I529" s="6"/>
      <c r="J529" s="5">
        <v>41059</v>
      </c>
      <c r="K529" s="25">
        <v>354.96</v>
      </c>
      <c r="L529" s="2" t="s">
        <v>65</v>
      </c>
      <c r="M529" s="14">
        <f>+VLOOKUP(L529,Customers!$C$3:$D$797,2,FALSE)</f>
        <v>3</v>
      </c>
      <c r="N529" s="14">
        <f>+INDEX(Customers!$B$2:$D$797,MATCH(TF_Database!L529,Customers!$C$2:$C$797,0),1)</f>
        <v>31462</v>
      </c>
      <c r="O529" s="29">
        <f t="shared" si="50"/>
        <v>7</v>
      </c>
      <c r="P529" s="29">
        <f t="shared" si="51"/>
        <v>12</v>
      </c>
      <c r="Q529" s="14" t="str">
        <f t="shared" si="52"/>
        <v xml:space="preserve">Harold </v>
      </c>
      <c r="R529" s="14" t="str">
        <f t="shared" si="53"/>
        <v>Engle</v>
      </c>
    </row>
    <row r="530" spans="2:18" x14ac:dyDescent="0.45">
      <c r="B530" s="14" t="str">
        <f t="shared" si="48"/>
        <v>410554941062</v>
      </c>
      <c r="C530" s="5">
        <v>41055</v>
      </c>
      <c r="D530" s="2" t="s">
        <v>804</v>
      </c>
      <c r="E530" s="14">
        <f t="shared" si="49"/>
        <v>0</v>
      </c>
      <c r="F530" s="2">
        <v>49</v>
      </c>
      <c r="G530" s="19">
        <v>233.28</v>
      </c>
      <c r="H530" s="20">
        <v>0.04</v>
      </c>
      <c r="I530" s="6"/>
      <c r="J530" s="5">
        <v>41062</v>
      </c>
      <c r="K530" s="25">
        <v>112.35</v>
      </c>
      <c r="L530" s="2" t="s">
        <v>65</v>
      </c>
      <c r="M530" s="14">
        <f>+VLOOKUP(L530,Customers!$C$3:$D$797,2,FALSE)</f>
        <v>3</v>
      </c>
      <c r="N530" s="14">
        <f>+INDEX(Customers!$B$2:$D$797,MATCH(TF_Database!L530,Customers!$C$2:$C$797,0),1)</f>
        <v>31462</v>
      </c>
      <c r="O530" s="29">
        <f t="shared" si="50"/>
        <v>7</v>
      </c>
      <c r="P530" s="29">
        <f t="shared" si="51"/>
        <v>12</v>
      </c>
      <c r="Q530" s="14" t="str">
        <f t="shared" si="52"/>
        <v xml:space="preserve">Harold </v>
      </c>
      <c r="R530" s="14" t="str">
        <f t="shared" si="53"/>
        <v>Engle</v>
      </c>
    </row>
    <row r="531" spans="2:18" x14ac:dyDescent="0.45">
      <c r="B531" s="14" t="str">
        <f t="shared" si="48"/>
        <v>41055141062</v>
      </c>
      <c r="C531" s="5">
        <v>41055</v>
      </c>
      <c r="D531" s="2" t="s">
        <v>804</v>
      </c>
      <c r="E531" s="14">
        <f t="shared" si="49"/>
        <v>0</v>
      </c>
      <c r="F531" s="2">
        <v>1</v>
      </c>
      <c r="G531" s="19">
        <v>47.01</v>
      </c>
      <c r="H531" s="20">
        <v>0.09</v>
      </c>
      <c r="I531" s="6"/>
      <c r="J531" s="5">
        <v>41062</v>
      </c>
      <c r="K531" s="25">
        <v>-19.32</v>
      </c>
      <c r="L531" s="2" t="s">
        <v>65</v>
      </c>
      <c r="M531" s="14">
        <f>+VLOOKUP(L531,Customers!$C$3:$D$797,2,FALSE)</f>
        <v>3</v>
      </c>
      <c r="N531" s="14">
        <f>+INDEX(Customers!$B$2:$D$797,MATCH(TF_Database!L531,Customers!$C$2:$C$797,0),1)</f>
        <v>31462</v>
      </c>
      <c r="O531" s="29">
        <f t="shared" si="50"/>
        <v>7</v>
      </c>
      <c r="P531" s="29">
        <f t="shared" si="51"/>
        <v>12</v>
      </c>
      <c r="Q531" s="14" t="str">
        <f t="shared" si="52"/>
        <v xml:space="preserve">Harold </v>
      </c>
      <c r="R531" s="14" t="str">
        <f t="shared" si="53"/>
        <v>Engle</v>
      </c>
    </row>
    <row r="532" spans="2:18" x14ac:dyDescent="0.45">
      <c r="B532" s="14" t="str">
        <f t="shared" si="48"/>
        <v>411623241164</v>
      </c>
      <c r="C532" s="5">
        <v>41162</v>
      </c>
      <c r="D532" s="2" t="s">
        <v>804</v>
      </c>
      <c r="E532" s="14">
        <f t="shared" si="49"/>
        <v>0</v>
      </c>
      <c r="F532" s="2">
        <v>32</v>
      </c>
      <c r="G532" s="19">
        <v>3245.73</v>
      </c>
      <c r="H532" s="20">
        <v>0.09</v>
      </c>
      <c r="I532" s="6"/>
      <c r="J532" s="5">
        <v>41164</v>
      </c>
      <c r="K532" s="25">
        <v>569.57000000000005</v>
      </c>
      <c r="L532" s="2" t="s">
        <v>76</v>
      </c>
      <c r="M532" s="14">
        <f>+VLOOKUP(L532,Customers!$C$3:$D$797,2,FALSE)</f>
        <v>5</v>
      </c>
      <c r="N532" s="14">
        <f>+INDEX(Customers!$B$2:$D$797,MATCH(TF_Database!L532,Customers!$C$2:$C$797,0),1)</f>
        <v>12150</v>
      </c>
      <c r="O532" s="29">
        <f t="shared" si="50"/>
        <v>7</v>
      </c>
      <c r="P532" s="29">
        <f t="shared" si="51"/>
        <v>13</v>
      </c>
      <c r="Q532" s="14" t="str">
        <f t="shared" si="52"/>
        <v xml:space="preserve">Hilary </v>
      </c>
      <c r="R532" s="14" t="str">
        <f t="shared" si="53"/>
        <v>Holden</v>
      </c>
    </row>
    <row r="533" spans="2:18" x14ac:dyDescent="0.45">
      <c r="B533" s="14" t="str">
        <f t="shared" si="48"/>
        <v>411622741164</v>
      </c>
      <c r="C533" s="5">
        <v>41162</v>
      </c>
      <c r="D533" s="2" t="s">
        <v>804</v>
      </c>
      <c r="E533" s="14">
        <f t="shared" si="49"/>
        <v>0</v>
      </c>
      <c r="F533" s="2">
        <v>27</v>
      </c>
      <c r="G533" s="19">
        <v>63.02</v>
      </c>
      <c r="H533" s="20">
        <v>7.0000000000000007E-2</v>
      </c>
      <c r="I533" s="6"/>
      <c r="J533" s="5">
        <v>41164</v>
      </c>
      <c r="K533" s="25">
        <v>-119.66</v>
      </c>
      <c r="L533" s="2" t="s">
        <v>76</v>
      </c>
      <c r="M533" s="14">
        <f>+VLOOKUP(L533,Customers!$C$3:$D$797,2,FALSE)</f>
        <v>5</v>
      </c>
      <c r="N533" s="14">
        <f>+INDEX(Customers!$B$2:$D$797,MATCH(TF_Database!L533,Customers!$C$2:$C$797,0),1)</f>
        <v>12150</v>
      </c>
      <c r="O533" s="29">
        <f t="shared" si="50"/>
        <v>7</v>
      </c>
      <c r="P533" s="29">
        <f t="shared" si="51"/>
        <v>13</v>
      </c>
      <c r="Q533" s="14" t="str">
        <f t="shared" si="52"/>
        <v xml:space="preserve">Hilary </v>
      </c>
      <c r="R533" s="14" t="str">
        <f t="shared" si="53"/>
        <v>Holden</v>
      </c>
    </row>
    <row r="534" spans="2:18" x14ac:dyDescent="0.45">
      <c r="B534" s="14" t="str">
        <f t="shared" si="48"/>
        <v>41162941167</v>
      </c>
      <c r="C534" s="5">
        <v>41162</v>
      </c>
      <c r="D534" s="2" t="s">
        <v>804</v>
      </c>
      <c r="E534" s="14">
        <f t="shared" si="49"/>
        <v>0</v>
      </c>
      <c r="F534" s="2">
        <v>9</v>
      </c>
      <c r="G534" s="19">
        <v>6420.87</v>
      </c>
      <c r="H534" s="20">
        <v>0.02</v>
      </c>
      <c r="I534" s="6"/>
      <c r="J534" s="5">
        <v>41167</v>
      </c>
      <c r="K534" s="25">
        <v>-690.21</v>
      </c>
      <c r="L534" s="2" t="s">
        <v>76</v>
      </c>
      <c r="M534" s="14">
        <f>+VLOOKUP(L534,Customers!$C$3:$D$797,2,FALSE)</f>
        <v>5</v>
      </c>
      <c r="N534" s="14">
        <f>+INDEX(Customers!$B$2:$D$797,MATCH(TF_Database!L534,Customers!$C$2:$C$797,0),1)</f>
        <v>12150</v>
      </c>
      <c r="O534" s="29">
        <f t="shared" si="50"/>
        <v>7</v>
      </c>
      <c r="P534" s="29">
        <f t="shared" si="51"/>
        <v>13</v>
      </c>
      <c r="Q534" s="14" t="str">
        <f t="shared" si="52"/>
        <v xml:space="preserve">Hilary </v>
      </c>
      <c r="R534" s="14" t="str">
        <f t="shared" si="53"/>
        <v>Holden</v>
      </c>
    </row>
    <row r="535" spans="2:18" x14ac:dyDescent="0.45">
      <c r="B535" s="14" t="str">
        <f t="shared" si="48"/>
        <v>411622541166</v>
      </c>
      <c r="C535" s="5">
        <v>41162</v>
      </c>
      <c r="D535" s="2" t="s">
        <v>804</v>
      </c>
      <c r="E535" s="14">
        <f t="shared" si="49"/>
        <v>0</v>
      </c>
      <c r="F535" s="2">
        <v>25</v>
      </c>
      <c r="G535" s="19">
        <v>2407.6929999999998</v>
      </c>
      <c r="H535" s="20">
        <v>0.04</v>
      </c>
      <c r="I535" s="6"/>
      <c r="J535" s="5">
        <v>41166</v>
      </c>
      <c r="K535" s="25">
        <v>424.14299999999997</v>
      </c>
      <c r="L535" s="2" t="s">
        <v>76</v>
      </c>
      <c r="M535" s="14">
        <f>+VLOOKUP(L535,Customers!$C$3:$D$797,2,FALSE)</f>
        <v>5</v>
      </c>
      <c r="N535" s="14">
        <f>+INDEX(Customers!$B$2:$D$797,MATCH(TF_Database!L535,Customers!$C$2:$C$797,0),1)</f>
        <v>12150</v>
      </c>
      <c r="O535" s="29">
        <f t="shared" si="50"/>
        <v>7</v>
      </c>
      <c r="P535" s="29">
        <f t="shared" si="51"/>
        <v>13</v>
      </c>
      <c r="Q535" s="14" t="str">
        <f t="shared" si="52"/>
        <v xml:space="preserve">Hilary </v>
      </c>
      <c r="R535" s="14" t="str">
        <f t="shared" si="53"/>
        <v>Holden</v>
      </c>
    </row>
    <row r="536" spans="2:18" x14ac:dyDescent="0.45">
      <c r="B536" s="14" t="str">
        <f t="shared" si="48"/>
        <v>406183140618</v>
      </c>
      <c r="C536" s="5">
        <v>40618</v>
      </c>
      <c r="D536" s="2" t="s">
        <v>804</v>
      </c>
      <c r="E536" s="14">
        <f t="shared" si="49"/>
        <v>0</v>
      </c>
      <c r="F536" s="2">
        <v>31</v>
      </c>
      <c r="G536" s="19">
        <v>109.49</v>
      </c>
      <c r="H536" s="20">
        <v>0.04</v>
      </c>
      <c r="I536" s="6"/>
      <c r="J536" s="5">
        <v>40618</v>
      </c>
      <c r="K536" s="25">
        <v>26.09</v>
      </c>
      <c r="L536" s="2" t="s">
        <v>72</v>
      </c>
      <c r="M536" s="14">
        <f>+VLOOKUP(L536,Customers!$C$3:$D$797,2,FALSE)</f>
        <v>1</v>
      </c>
      <c r="N536" s="14">
        <f>+INDEX(Customers!$B$2:$D$797,MATCH(TF_Database!L536,Customers!$C$2:$C$797,0),1)</f>
        <v>14868</v>
      </c>
      <c r="O536" s="29">
        <f t="shared" si="50"/>
        <v>12</v>
      </c>
      <c r="P536" s="29">
        <f t="shared" si="51"/>
        <v>18</v>
      </c>
      <c r="Q536" s="14" t="str">
        <f t="shared" si="52"/>
        <v xml:space="preserve">Christopher </v>
      </c>
      <c r="R536" s="14" t="str">
        <f t="shared" si="53"/>
        <v>Schild</v>
      </c>
    </row>
    <row r="537" spans="2:18" x14ac:dyDescent="0.45">
      <c r="B537" s="14" t="str">
        <f t="shared" si="48"/>
        <v>407123140713</v>
      </c>
      <c r="C537" s="5">
        <v>40712</v>
      </c>
      <c r="D537" s="2" t="s">
        <v>806</v>
      </c>
      <c r="E537" s="14">
        <f t="shared" si="49"/>
        <v>1</v>
      </c>
      <c r="F537" s="2">
        <v>31</v>
      </c>
      <c r="G537" s="19">
        <v>283.17</v>
      </c>
      <c r="H537" s="20">
        <v>0</v>
      </c>
      <c r="I537" s="6"/>
      <c r="J537" s="5">
        <v>40713</v>
      </c>
      <c r="K537" s="25">
        <v>119.64</v>
      </c>
      <c r="L537" s="2" t="s">
        <v>65</v>
      </c>
      <c r="M537" s="14">
        <f>+VLOOKUP(L537,Customers!$C$3:$D$797,2,FALSE)</f>
        <v>3</v>
      </c>
      <c r="N537" s="14">
        <f>+INDEX(Customers!$B$2:$D$797,MATCH(TF_Database!L537,Customers!$C$2:$C$797,0),1)</f>
        <v>31462</v>
      </c>
      <c r="O537" s="29">
        <f t="shared" si="50"/>
        <v>7</v>
      </c>
      <c r="P537" s="29">
        <f t="shared" si="51"/>
        <v>12</v>
      </c>
      <c r="Q537" s="14" t="str">
        <f t="shared" si="52"/>
        <v xml:space="preserve">Harold </v>
      </c>
      <c r="R537" s="14" t="str">
        <f t="shared" si="53"/>
        <v>Engle</v>
      </c>
    </row>
    <row r="538" spans="2:18" x14ac:dyDescent="0.45">
      <c r="B538" s="14" t="str">
        <f t="shared" si="48"/>
        <v>40554640556</v>
      </c>
      <c r="C538" s="5">
        <v>40554</v>
      </c>
      <c r="D538" s="2" t="s">
        <v>804</v>
      </c>
      <c r="E538" s="14">
        <f t="shared" si="49"/>
        <v>0</v>
      </c>
      <c r="F538" s="2">
        <v>6</v>
      </c>
      <c r="G538" s="19">
        <v>17</v>
      </c>
      <c r="H538" s="20">
        <v>7.0000000000000007E-2</v>
      </c>
      <c r="I538" s="6"/>
      <c r="J538" s="5">
        <v>40556</v>
      </c>
      <c r="K538" s="25">
        <v>-4.6114999999999995</v>
      </c>
      <c r="L538" s="2" t="s">
        <v>77</v>
      </c>
      <c r="M538" s="14">
        <f>+VLOOKUP(L538,Customers!$C$3:$D$797,2,FALSE)</f>
        <v>5</v>
      </c>
      <c r="N538" s="14">
        <f>+INDEX(Customers!$B$2:$D$797,MATCH(TF_Database!L538,Customers!$C$2:$C$797,0),1)</f>
        <v>655</v>
      </c>
      <c r="O538" s="29">
        <f t="shared" si="50"/>
        <v>5</v>
      </c>
      <c r="P538" s="29">
        <f t="shared" si="51"/>
        <v>12</v>
      </c>
      <c r="Q538" s="14" t="str">
        <f t="shared" si="52"/>
        <v xml:space="preserve">Greg </v>
      </c>
      <c r="R538" s="14" t="str">
        <f t="shared" si="53"/>
        <v>Guthrie</v>
      </c>
    </row>
    <row r="539" spans="2:18" x14ac:dyDescent="0.45">
      <c r="B539" s="14" t="str">
        <f t="shared" si="48"/>
        <v>405541540563</v>
      </c>
      <c r="C539" s="5">
        <v>40554</v>
      </c>
      <c r="D539" s="2" t="s">
        <v>804</v>
      </c>
      <c r="E539" s="14">
        <f t="shared" si="49"/>
        <v>0</v>
      </c>
      <c r="F539" s="2">
        <v>15</v>
      </c>
      <c r="G539" s="19">
        <v>67.41</v>
      </c>
      <c r="H539" s="20">
        <v>0.04</v>
      </c>
      <c r="I539" s="6"/>
      <c r="J539" s="5">
        <v>40563</v>
      </c>
      <c r="K539" s="25">
        <v>-49.6</v>
      </c>
      <c r="L539" s="2" t="s">
        <v>77</v>
      </c>
      <c r="M539" s="14">
        <f>+VLOOKUP(L539,Customers!$C$3:$D$797,2,FALSE)</f>
        <v>5</v>
      </c>
      <c r="N539" s="14">
        <f>+INDEX(Customers!$B$2:$D$797,MATCH(TF_Database!L539,Customers!$C$2:$C$797,0),1)</f>
        <v>655</v>
      </c>
      <c r="O539" s="29">
        <f t="shared" si="50"/>
        <v>5</v>
      </c>
      <c r="P539" s="29">
        <f t="shared" si="51"/>
        <v>12</v>
      </c>
      <c r="Q539" s="14" t="str">
        <f t="shared" si="52"/>
        <v xml:space="preserve">Greg </v>
      </c>
      <c r="R539" s="14" t="str">
        <f t="shared" si="53"/>
        <v>Guthrie</v>
      </c>
    </row>
    <row r="540" spans="2:18" x14ac:dyDescent="0.45">
      <c r="B540" s="14" t="str">
        <f t="shared" si="48"/>
        <v>405541940559</v>
      </c>
      <c r="C540" s="5">
        <v>40554</v>
      </c>
      <c r="D540" s="2" t="s">
        <v>804</v>
      </c>
      <c r="E540" s="14">
        <f t="shared" si="49"/>
        <v>0</v>
      </c>
      <c r="F540" s="2">
        <v>19</v>
      </c>
      <c r="G540" s="19">
        <v>130.66999999999999</v>
      </c>
      <c r="H540" s="20">
        <v>0.05</v>
      </c>
      <c r="I540" s="6"/>
      <c r="J540" s="5">
        <v>40559</v>
      </c>
      <c r="K540" s="25">
        <v>-77.180000000000007</v>
      </c>
      <c r="L540" s="2" t="s">
        <v>77</v>
      </c>
      <c r="M540" s="14">
        <f>+VLOOKUP(L540,Customers!$C$3:$D$797,2,FALSE)</f>
        <v>5</v>
      </c>
      <c r="N540" s="14">
        <f>+INDEX(Customers!$B$2:$D$797,MATCH(TF_Database!L540,Customers!$C$2:$C$797,0),1)</f>
        <v>655</v>
      </c>
      <c r="O540" s="29">
        <f t="shared" si="50"/>
        <v>5</v>
      </c>
      <c r="P540" s="29">
        <f t="shared" si="51"/>
        <v>12</v>
      </c>
      <c r="Q540" s="14" t="str">
        <f t="shared" si="52"/>
        <v xml:space="preserve">Greg </v>
      </c>
      <c r="R540" s="14" t="str">
        <f t="shared" si="53"/>
        <v>Guthrie</v>
      </c>
    </row>
    <row r="541" spans="2:18" x14ac:dyDescent="0.45">
      <c r="B541" s="14" t="str">
        <f t="shared" si="48"/>
        <v>405542140559</v>
      </c>
      <c r="C541" s="5">
        <v>40554</v>
      </c>
      <c r="D541" s="2" t="s">
        <v>804</v>
      </c>
      <c r="E541" s="14">
        <f t="shared" si="49"/>
        <v>0</v>
      </c>
      <c r="F541" s="2">
        <v>21</v>
      </c>
      <c r="G541" s="19">
        <v>77.62</v>
      </c>
      <c r="H541" s="20">
        <v>0.01</v>
      </c>
      <c r="I541" s="6"/>
      <c r="J541" s="5">
        <v>40559</v>
      </c>
      <c r="K541" s="25">
        <v>-50.88</v>
      </c>
      <c r="L541" s="2" t="s">
        <v>77</v>
      </c>
      <c r="M541" s="14">
        <f>+VLOOKUP(L541,Customers!$C$3:$D$797,2,FALSE)</f>
        <v>5</v>
      </c>
      <c r="N541" s="14">
        <f>+INDEX(Customers!$B$2:$D$797,MATCH(TF_Database!L541,Customers!$C$2:$C$797,0),1)</f>
        <v>655</v>
      </c>
      <c r="O541" s="29">
        <f t="shared" si="50"/>
        <v>5</v>
      </c>
      <c r="P541" s="29">
        <f t="shared" si="51"/>
        <v>12</v>
      </c>
      <c r="Q541" s="14" t="str">
        <f t="shared" si="52"/>
        <v xml:space="preserve">Greg </v>
      </c>
      <c r="R541" s="14" t="str">
        <f t="shared" si="53"/>
        <v>Guthrie</v>
      </c>
    </row>
    <row r="542" spans="2:18" x14ac:dyDescent="0.45">
      <c r="B542" s="14" t="str">
        <f t="shared" si="48"/>
        <v>398774539878</v>
      </c>
      <c r="C542" s="5">
        <v>39877</v>
      </c>
      <c r="D542" s="2" t="s">
        <v>808</v>
      </c>
      <c r="E542" s="14">
        <f t="shared" si="49"/>
        <v>0</v>
      </c>
      <c r="F542" s="2">
        <v>45</v>
      </c>
      <c r="G542" s="19">
        <v>440.39</v>
      </c>
      <c r="H542" s="20">
        <v>0.05</v>
      </c>
      <c r="I542" s="6"/>
      <c r="J542" s="5">
        <v>39878</v>
      </c>
      <c r="K542" s="25">
        <v>186.64</v>
      </c>
      <c r="L542" s="2" t="s">
        <v>68</v>
      </c>
      <c r="M542" s="14">
        <f>+VLOOKUP(L542,Customers!$C$3:$D$797,2,FALSE)</f>
        <v>3</v>
      </c>
      <c r="N542" s="14">
        <f>+INDEX(Customers!$B$2:$D$797,MATCH(TF_Database!L542,Customers!$C$2:$C$797,0),1)</f>
        <v>1213</v>
      </c>
      <c r="O542" s="29">
        <f t="shared" si="50"/>
        <v>4</v>
      </c>
      <c r="P542" s="29">
        <f t="shared" si="51"/>
        <v>13</v>
      </c>
      <c r="Q542" s="14" t="str">
        <f t="shared" si="52"/>
        <v xml:space="preserve">Guy </v>
      </c>
      <c r="R542" s="14" t="str">
        <f t="shared" si="53"/>
        <v>Armstrong</v>
      </c>
    </row>
    <row r="543" spans="2:18" x14ac:dyDescent="0.45">
      <c r="B543" s="14" t="str">
        <f t="shared" si="48"/>
        <v>398772739878</v>
      </c>
      <c r="C543" s="5">
        <v>39877</v>
      </c>
      <c r="D543" s="2" t="s">
        <v>808</v>
      </c>
      <c r="E543" s="14">
        <f t="shared" si="49"/>
        <v>0</v>
      </c>
      <c r="F543" s="2">
        <v>27</v>
      </c>
      <c r="G543" s="19">
        <v>96.99</v>
      </c>
      <c r="H543" s="20">
        <v>0.02</v>
      </c>
      <c r="I543" s="6"/>
      <c r="J543" s="5">
        <v>39878</v>
      </c>
      <c r="K543" s="25">
        <v>-66.349999999999994</v>
      </c>
      <c r="L543" s="2" t="s">
        <v>68</v>
      </c>
      <c r="M543" s="14">
        <f>+VLOOKUP(L543,Customers!$C$3:$D$797,2,FALSE)</f>
        <v>3</v>
      </c>
      <c r="N543" s="14">
        <f>+INDEX(Customers!$B$2:$D$797,MATCH(TF_Database!L543,Customers!$C$2:$C$797,0),1)</f>
        <v>1213</v>
      </c>
      <c r="O543" s="29">
        <f t="shared" si="50"/>
        <v>4</v>
      </c>
      <c r="P543" s="29">
        <f t="shared" si="51"/>
        <v>13</v>
      </c>
      <c r="Q543" s="14" t="str">
        <f t="shared" si="52"/>
        <v xml:space="preserve">Guy </v>
      </c>
      <c r="R543" s="14" t="str">
        <f t="shared" si="53"/>
        <v>Armstrong</v>
      </c>
    </row>
    <row r="544" spans="2:18" x14ac:dyDescent="0.45">
      <c r="B544" s="14" t="str">
        <f t="shared" si="48"/>
        <v>401614640168</v>
      </c>
      <c r="C544" s="5">
        <v>40161</v>
      </c>
      <c r="D544" s="2" t="s">
        <v>804</v>
      </c>
      <c r="E544" s="14">
        <f t="shared" si="49"/>
        <v>0</v>
      </c>
      <c r="F544" s="2">
        <v>46</v>
      </c>
      <c r="G544" s="19">
        <v>590.42999999999995</v>
      </c>
      <c r="H544" s="20">
        <v>0.09</v>
      </c>
      <c r="I544" s="6"/>
      <c r="J544" s="5">
        <v>40168</v>
      </c>
      <c r="K544" s="25">
        <v>82.594499999999996</v>
      </c>
      <c r="L544" s="2" t="s">
        <v>73</v>
      </c>
      <c r="M544" s="14">
        <f>+VLOOKUP(L544,Customers!$C$3:$D$797,2,FALSE)</f>
        <v>5</v>
      </c>
      <c r="N544" s="14">
        <f>+INDEX(Customers!$B$2:$D$797,MATCH(TF_Database!L544,Customers!$C$2:$C$797,0),1)</f>
        <v>7173</v>
      </c>
      <c r="O544" s="29">
        <f t="shared" si="50"/>
        <v>4</v>
      </c>
      <c r="P544" s="29">
        <f t="shared" si="51"/>
        <v>9</v>
      </c>
      <c r="Q544" s="14" t="str">
        <f t="shared" si="52"/>
        <v xml:space="preserve">Joy </v>
      </c>
      <c r="R544" s="14" t="str">
        <f t="shared" si="53"/>
        <v>Smith</v>
      </c>
    </row>
    <row r="545" spans="2:18" x14ac:dyDescent="0.45">
      <c r="B545" s="14" t="str">
        <f t="shared" si="48"/>
        <v>40161840161</v>
      </c>
      <c r="C545" s="5">
        <v>40161</v>
      </c>
      <c r="D545" s="2" t="s">
        <v>804</v>
      </c>
      <c r="E545" s="14">
        <f t="shared" si="49"/>
        <v>0</v>
      </c>
      <c r="F545" s="2">
        <v>8</v>
      </c>
      <c r="G545" s="19">
        <v>216.33</v>
      </c>
      <c r="H545" s="20">
        <v>0</v>
      </c>
      <c r="I545" s="6"/>
      <c r="J545" s="5">
        <v>40161</v>
      </c>
      <c r="K545" s="25">
        <v>-17.364999999999998</v>
      </c>
      <c r="L545" s="2" t="s">
        <v>73</v>
      </c>
      <c r="M545" s="14">
        <f>+VLOOKUP(L545,Customers!$C$3:$D$797,2,FALSE)</f>
        <v>5</v>
      </c>
      <c r="N545" s="14">
        <f>+INDEX(Customers!$B$2:$D$797,MATCH(TF_Database!L545,Customers!$C$2:$C$797,0),1)</f>
        <v>7173</v>
      </c>
      <c r="O545" s="29">
        <f t="shared" si="50"/>
        <v>4</v>
      </c>
      <c r="P545" s="29">
        <f t="shared" si="51"/>
        <v>9</v>
      </c>
      <c r="Q545" s="14" t="str">
        <f t="shared" si="52"/>
        <v xml:space="preserve">Joy </v>
      </c>
      <c r="R545" s="14" t="str">
        <f t="shared" si="53"/>
        <v>Smith</v>
      </c>
    </row>
    <row r="546" spans="2:18" x14ac:dyDescent="0.45">
      <c r="B546" s="14" t="str">
        <f t="shared" si="48"/>
        <v>398463839848</v>
      </c>
      <c r="C546" s="5">
        <v>39846</v>
      </c>
      <c r="D546" s="2" t="s">
        <v>808</v>
      </c>
      <c r="E546" s="14">
        <f t="shared" si="49"/>
        <v>0</v>
      </c>
      <c r="F546" s="2">
        <v>38</v>
      </c>
      <c r="G546" s="19">
        <v>3152.75</v>
      </c>
      <c r="H546" s="20">
        <v>0.04</v>
      </c>
      <c r="I546" s="6"/>
      <c r="J546" s="5">
        <v>39848</v>
      </c>
      <c r="K546" s="25">
        <v>1166.4000000000001</v>
      </c>
      <c r="L546" s="2" t="s">
        <v>71</v>
      </c>
      <c r="M546" s="14">
        <f>+VLOOKUP(L546,Customers!$C$3:$D$797,2,FALSE)</f>
        <v>5</v>
      </c>
      <c r="N546" s="14">
        <f>+INDEX(Customers!$B$2:$D$797,MATCH(TF_Database!L546,Customers!$C$2:$C$797,0),1)</f>
        <v>29316</v>
      </c>
      <c r="O546" s="29">
        <f t="shared" si="50"/>
        <v>6</v>
      </c>
      <c r="P546" s="29">
        <f t="shared" si="51"/>
        <v>10</v>
      </c>
      <c r="Q546" s="14" t="str">
        <f t="shared" si="52"/>
        <v xml:space="preserve">Erica </v>
      </c>
      <c r="R546" s="14" t="str">
        <f t="shared" si="53"/>
        <v>Bern</v>
      </c>
    </row>
    <row r="547" spans="2:18" x14ac:dyDescent="0.45">
      <c r="B547" s="14" t="str">
        <f t="shared" si="48"/>
        <v>398464239849</v>
      </c>
      <c r="C547" s="5">
        <v>39846</v>
      </c>
      <c r="D547" s="2" t="s">
        <v>808</v>
      </c>
      <c r="E547" s="14">
        <f t="shared" si="49"/>
        <v>0</v>
      </c>
      <c r="F547" s="2">
        <v>42</v>
      </c>
      <c r="G547" s="19">
        <v>3609.88</v>
      </c>
      <c r="H547" s="20">
        <v>7.0000000000000007E-2</v>
      </c>
      <c r="I547" s="6"/>
      <c r="J547" s="5">
        <v>39849</v>
      </c>
      <c r="K547" s="25">
        <v>-1396.22</v>
      </c>
      <c r="L547" s="2" t="s">
        <v>71</v>
      </c>
      <c r="M547" s="14">
        <f>+VLOOKUP(L547,Customers!$C$3:$D$797,2,FALSE)</f>
        <v>5</v>
      </c>
      <c r="N547" s="14">
        <f>+INDEX(Customers!$B$2:$D$797,MATCH(TF_Database!L547,Customers!$C$2:$C$797,0),1)</f>
        <v>29316</v>
      </c>
      <c r="O547" s="29">
        <f t="shared" si="50"/>
        <v>6</v>
      </c>
      <c r="P547" s="29">
        <f t="shared" si="51"/>
        <v>10</v>
      </c>
      <c r="Q547" s="14" t="str">
        <f t="shared" si="52"/>
        <v xml:space="preserve">Erica </v>
      </c>
      <c r="R547" s="14" t="str">
        <f t="shared" si="53"/>
        <v>Bern</v>
      </c>
    </row>
    <row r="548" spans="2:18" x14ac:dyDescent="0.45">
      <c r="B548" s="14" t="str">
        <f t="shared" si="48"/>
        <v>400512640058</v>
      </c>
      <c r="C548" s="5">
        <v>40051</v>
      </c>
      <c r="D548" s="2" t="s">
        <v>804</v>
      </c>
      <c r="E548" s="14">
        <f t="shared" si="49"/>
        <v>0</v>
      </c>
      <c r="F548" s="2">
        <v>26</v>
      </c>
      <c r="G548" s="19">
        <v>188.05</v>
      </c>
      <c r="H548" s="20">
        <v>0.04</v>
      </c>
      <c r="I548" s="6"/>
      <c r="J548" s="5">
        <v>40058</v>
      </c>
      <c r="K548" s="25">
        <v>-21.41</v>
      </c>
      <c r="L548" s="2" t="s">
        <v>78</v>
      </c>
      <c r="M548" s="14">
        <f>+VLOOKUP(L548,Customers!$C$3:$D$797,2,FALSE)</f>
        <v>2</v>
      </c>
      <c r="N548" s="14">
        <f>+INDEX(Customers!$B$2:$D$797,MATCH(TF_Database!L548,Customers!$C$2:$C$797,0),1)</f>
        <v>22458</v>
      </c>
      <c r="O548" s="29">
        <f t="shared" si="50"/>
        <v>4</v>
      </c>
      <c r="P548" s="29">
        <f t="shared" si="51"/>
        <v>15</v>
      </c>
      <c r="Q548" s="14" t="str">
        <f t="shared" si="52"/>
        <v xml:space="preserve">Dan </v>
      </c>
      <c r="R548" s="14" t="str">
        <f t="shared" si="53"/>
        <v>Reichenbach</v>
      </c>
    </row>
    <row r="549" spans="2:18" x14ac:dyDescent="0.45">
      <c r="B549" s="14" t="str">
        <f t="shared" si="48"/>
        <v>409744240978</v>
      </c>
      <c r="C549" s="5">
        <v>40974</v>
      </c>
      <c r="D549" s="2" t="s">
        <v>804</v>
      </c>
      <c r="E549" s="14">
        <f t="shared" si="49"/>
        <v>0</v>
      </c>
      <c r="F549" s="2">
        <v>42</v>
      </c>
      <c r="G549" s="19">
        <v>1681.6</v>
      </c>
      <c r="H549" s="20">
        <v>7.0000000000000007E-2</v>
      </c>
      <c r="I549" s="6"/>
      <c r="J549" s="5">
        <v>40978</v>
      </c>
      <c r="K549" s="25">
        <v>167.37</v>
      </c>
      <c r="L549" s="2" t="s">
        <v>71</v>
      </c>
      <c r="M549" s="14">
        <f>+VLOOKUP(L549,Customers!$C$3:$D$797,2,FALSE)</f>
        <v>5</v>
      </c>
      <c r="N549" s="14">
        <f>+INDEX(Customers!$B$2:$D$797,MATCH(TF_Database!L549,Customers!$C$2:$C$797,0),1)</f>
        <v>29316</v>
      </c>
      <c r="O549" s="29">
        <f t="shared" si="50"/>
        <v>6</v>
      </c>
      <c r="P549" s="29">
        <f t="shared" si="51"/>
        <v>10</v>
      </c>
      <c r="Q549" s="14" t="str">
        <f t="shared" si="52"/>
        <v xml:space="preserve">Erica </v>
      </c>
      <c r="R549" s="14" t="str">
        <f t="shared" si="53"/>
        <v>Bern</v>
      </c>
    </row>
    <row r="550" spans="2:18" x14ac:dyDescent="0.45">
      <c r="B550" s="14" t="str">
        <f t="shared" si="48"/>
        <v>401361740138</v>
      </c>
      <c r="C550" s="5">
        <v>40136</v>
      </c>
      <c r="D550" s="2" t="s">
        <v>806</v>
      </c>
      <c r="E550" s="14">
        <f t="shared" si="49"/>
        <v>1</v>
      </c>
      <c r="F550" s="2">
        <v>17</v>
      </c>
      <c r="G550" s="19">
        <v>5203.8999999999996</v>
      </c>
      <c r="H550" s="20">
        <v>7.0000000000000007E-2</v>
      </c>
      <c r="I550" s="6"/>
      <c r="J550" s="5">
        <v>40138</v>
      </c>
      <c r="K550" s="25">
        <v>636.20000000000005</v>
      </c>
      <c r="L550" s="2" t="s">
        <v>68</v>
      </c>
      <c r="M550" s="14">
        <f>+VLOOKUP(L550,Customers!$C$3:$D$797,2,FALSE)</f>
        <v>3</v>
      </c>
      <c r="N550" s="14">
        <f>+INDEX(Customers!$B$2:$D$797,MATCH(TF_Database!L550,Customers!$C$2:$C$797,0),1)</f>
        <v>1213</v>
      </c>
      <c r="O550" s="29">
        <f t="shared" si="50"/>
        <v>4</v>
      </c>
      <c r="P550" s="29">
        <f t="shared" si="51"/>
        <v>13</v>
      </c>
      <c r="Q550" s="14" t="str">
        <f t="shared" si="52"/>
        <v xml:space="preserve">Guy </v>
      </c>
      <c r="R550" s="14" t="str">
        <f t="shared" si="53"/>
        <v>Armstrong</v>
      </c>
    </row>
    <row r="551" spans="2:18" x14ac:dyDescent="0.45">
      <c r="B551" s="14" t="str">
        <f t="shared" si="48"/>
        <v>401363340136</v>
      </c>
      <c r="C551" s="5">
        <v>40136</v>
      </c>
      <c r="D551" s="2" t="s">
        <v>806</v>
      </c>
      <c r="E551" s="14">
        <f t="shared" si="49"/>
        <v>1</v>
      </c>
      <c r="F551" s="2">
        <v>33</v>
      </c>
      <c r="G551" s="19">
        <v>744.12</v>
      </c>
      <c r="H551" s="20">
        <v>0.01</v>
      </c>
      <c r="I551" s="6"/>
      <c r="J551" s="5">
        <v>40136</v>
      </c>
      <c r="K551" s="25">
        <v>-1163.21</v>
      </c>
      <c r="L551" s="2" t="s">
        <v>68</v>
      </c>
      <c r="M551" s="14">
        <f>+VLOOKUP(L551,Customers!$C$3:$D$797,2,FALSE)</f>
        <v>3</v>
      </c>
      <c r="N551" s="14">
        <f>+INDEX(Customers!$B$2:$D$797,MATCH(TF_Database!L551,Customers!$C$2:$C$797,0),1)</f>
        <v>1213</v>
      </c>
      <c r="O551" s="29">
        <f t="shared" si="50"/>
        <v>4</v>
      </c>
      <c r="P551" s="29">
        <f t="shared" si="51"/>
        <v>13</v>
      </c>
      <c r="Q551" s="14" t="str">
        <f t="shared" si="52"/>
        <v xml:space="preserve">Guy </v>
      </c>
      <c r="R551" s="14" t="str">
        <f t="shared" si="53"/>
        <v>Armstrong</v>
      </c>
    </row>
    <row r="552" spans="2:18" x14ac:dyDescent="0.45">
      <c r="B552" s="14" t="str">
        <f t="shared" si="48"/>
        <v>403834840385</v>
      </c>
      <c r="C552" s="5">
        <v>40383</v>
      </c>
      <c r="D552" s="2" t="s">
        <v>804</v>
      </c>
      <c r="E552" s="14">
        <f t="shared" si="49"/>
        <v>0</v>
      </c>
      <c r="F552" s="2">
        <v>48</v>
      </c>
      <c r="G552" s="19">
        <v>293.3</v>
      </c>
      <c r="H552" s="20">
        <v>0.04</v>
      </c>
      <c r="I552" s="6"/>
      <c r="J552" s="5">
        <v>40385</v>
      </c>
      <c r="K552" s="25">
        <v>-193.48</v>
      </c>
      <c r="L552" s="2" t="s">
        <v>74</v>
      </c>
      <c r="M552" s="14">
        <f>+VLOOKUP(L552,Customers!$C$3:$D$797,2,FALSE)</f>
        <v>5</v>
      </c>
      <c r="N552" s="14">
        <f>+INDEX(Customers!$B$2:$D$797,MATCH(TF_Database!L552,Customers!$C$2:$C$797,0),1)</f>
        <v>1950</v>
      </c>
      <c r="O552" s="29">
        <f t="shared" si="50"/>
        <v>5</v>
      </c>
      <c r="P552" s="29">
        <f t="shared" si="51"/>
        <v>13</v>
      </c>
      <c r="Q552" s="14" t="str">
        <f t="shared" si="52"/>
        <v xml:space="preserve">Evan </v>
      </c>
      <c r="R552" s="14" t="str">
        <f t="shared" si="53"/>
        <v>Minnotte</v>
      </c>
    </row>
    <row r="553" spans="2:18" x14ac:dyDescent="0.45">
      <c r="B553" s="14" t="str">
        <f t="shared" si="48"/>
        <v>40394940397</v>
      </c>
      <c r="C553" s="5">
        <v>40394</v>
      </c>
      <c r="D553" s="2" t="s">
        <v>810</v>
      </c>
      <c r="E553" s="14">
        <f t="shared" si="49"/>
        <v>0</v>
      </c>
      <c r="F553" s="2">
        <v>9</v>
      </c>
      <c r="G553" s="19">
        <v>50.93</v>
      </c>
      <c r="H553" s="20">
        <v>0.06</v>
      </c>
      <c r="I553" s="6"/>
      <c r="J553" s="5">
        <v>40397</v>
      </c>
      <c r="K553" s="25">
        <v>-34.979999999999997</v>
      </c>
      <c r="L553" s="2" t="s">
        <v>73</v>
      </c>
      <c r="M553" s="14">
        <f>+VLOOKUP(L553,Customers!$C$3:$D$797,2,FALSE)</f>
        <v>5</v>
      </c>
      <c r="N553" s="14">
        <f>+INDEX(Customers!$B$2:$D$797,MATCH(TF_Database!L553,Customers!$C$2:$C$797,0),1)</f>
        <v>7173</v>
      </c>
      <c r="O553" s="29">
        <f t="shared" si="50"/>
        <v>4</v>
      </c>
      <c r="P553" s="29">
        <f t="shared" si="51"/>
        <v>9</v>
      </c>
      <c r="Q553" s="14" t="str">
        <f t="shared" si="52"/>
        <v xml:space="preserve">Joy </v>
      </c>
      <c r="R553" s="14" t="str">
        <f t="shared" si="53"/>
        <v>Smith</v>
      </c>
    </row>
    <row r="554" spans="2:18" x14ac:dyDescent="0.45">
      <c r="B554" s="14" t="str">
        <f t="shared" si="48"/>
        <v>403944440396</v>
      </c>
      <c r="C554" s="5">
        <v>40394</v>
      </c>
      <c r="D554" s="2" t="s">
        <v>810</v>
      </c>
      <c r="E554" s="14">
        <f t="shared" si="49"/>
        <v>0</v>
      </c>
      <c r="F554" s="2">
        <v>44</v>
      </c>
      <c r="G554" s="19">
        <v>792.8</v>
      </c>
      <c r="H554" s="20">
        <v>0.08</v>
      </c>
      <c r="I554" s="6"/>
      <c r="J554" s="5">
        <v>40396</v>
      </c>
      <c r="K554" s="25">
        <v>26.27</v>
      </c>
      <c r="L554" s="2" t="s">
        <v>73</v>
      </c>
      <c r="M554" s="14">
        <f>+VLOOKUP(L554,Customers!$C$3:$D$797,2,FALSE)</f>
        <v>5</v>
      </c>
      <c r="N554" s="14">
        <f>+INDEX(Customers!$B$2:$D$797,MATCH(TF_Database!L554,Customers!$C$2:$C$797,0),1)</f>
        <v>7173</v>
      </c>
      <c r="O554" s="29">
        <f t="shared" si="50"/>
        <v>4</v>
      </c>
      <c r="P554" s="29">
        <f t="shared" si="51"/>
        <v>9</v>
      </c>
      <c r="Q554" s="14" t="str">
        <f t="shared" si="52"/>
        <v xml:space="preserve">Joy </v>
      </c>
      <c r="R554" s="14" t="str">
        <f t="shared" si="53"/>
        <v>Smith</v>
      </c>
    </row>
    <row r="555" spans="2:18" x14ac:dyDescent="0.45">
      <c r="B555" s="14" t="str">
        <f t="shared" si="48"/>
        <v>403941440396</v>
      </c>
      <c r="C555" s="5">
        <v>40394</v>
      </c>
      <c r="D555" s="2" t="s">
        <v>810</v>
      </c>
      <c r="E555" s="14">
        <f t="shared" si="49"/>
        <v>0</v>
      </c>
      <c r="F555" s="2">
        <v>14</v>
      </c>
      <c r="G555" s="19">
        <v>782.45049999999992</v>
      </c>
      <c r="H555" s="20">
        <v>0.06</v>
      </c>
      <c r="I555" s="6"/>
      <c r="J555" s="5">
        <v>40396</v>
      </c>
      <c r="K555" s="25">
        <v>-11.395999999999999</v>
      </c>
      <c r="L555" s="2" t="s">
        <v>73</v>
      </c>
      <c r="M555" s="14">
        <f>+VLOOKUP(L555,Customers!$C$3:$D$797,2,FALSE)</f>
        <v>5</v>
      </c>
      <c r="N555" s="14">
        <f>+INDEX(Customers!$B$2:$D$797,MATCH(TF_Database!L555,Customers!$C$2:$C$797,0),1)</f>
        <v>7173</v>
      </c>
      <c r="O555" s="29">
        <f t="shared" si="50"/>
        <v>4</v>
      </c>
      <c r="P555" s="29">
        <f t="shared" si="51"/>
        <v>9</v>
      </c>
      <c r="Q555" s="14" t="str">
        <f t="shared" si="52"/>
        <v xml:space="preserve">Joy </v>
      </c>
      <c r="R555" s="14" t="str">
        <f t="shared" si="53"/>
        <v>Smith</v>
      </c>
    </row>
    <row r="556" spans="2:18" x14ac:dyDescent="0.45">
      <c r="B556" s="14" t="str">
        <f t="shared" si="48"/>
        <v>406094440610</v>
      </c>
      <c r="C556" s="5">
        <v>40609</v>
      </c>
      <c r="D556" s="2" t="s">
        <v>810</v>
      </c>
      <c r="E556" s="14">
        <f t="shared" si="49"/>
        <v>0</v>
      </c>
      <c r="F556" s="2">
        <v>44</v>
      </c>
      <c r="G556" s="19">
        <v>226.18</v>
      </c>
      <c r="H556" s="20">
        <v>0.01</v>
      </c>
      <c r="I556" s="6"/>
      <c r="J556" s="5">
        <v>40610</v>
      </c>
      <c r="K556" s="25">
        <v>-115.54</v>
      </c>
      <c r="L556" s="2" t="s">
        <v>79</v>
      </c>
      <c r="M556" s="14">
        <f>+VLOOKUP(L556,Customers!$C$3:$D$797,2,FALSE)</f>
        <v>4</v>
      </c>
      <c r="N556" s="14">
        <f>+INDEX(Customers!$B$2:$D$797,MATCH(TF_Database!L556,Customers!$C$2:$C$797,0),1)</f>
        <v>21724</v>
      </c>
      <c r="O556" s="29">
        <f t="shared" si="50"/>
        <v>5</v>
      </c>
      <c r="P556" s="29">
        <f t="shared" si="51"/>
        <v>13</v>
      </c>
      <c r="Q556" s="14" t="str">
        <f t="shared" si="52"/>
        <v xml:space="preserve">Paul </v>
      </c>
      <c r="R556" s="14" t="str">
        <f t="shared" si="53"/>
        <v>Gonzalez</v>
      </c>
    </row>
    <row r="557" spans="2:18" x14ac:dyDescent="0.45">
      <c r="B557" s="14" t="str">
        <f t="shared" si="48"/>
        <v>408361740838</v>
      </c>
      <c r="C557" s="5">
        <v>40836</v>
      </c>
      <c r="D557" s="2" t="s">
        <v>808</v>
      </c>
      <c r="E557" s="14">
        <f t="shared" si="49"/>
        <v>0</v>
      </c>
      <c r="F557" s="2">
        <v>17</v>
      </c>
      <c r="G557" s="19">
        <v>1856.9694999999999</v>
      </c>
      <c r="H557" s="20">
        <v>0</v>
      </c>
      <c r="I557" s="6"/>
      <c r="J557" s="5">
        <v>40838</v>
      </c>
      <c r="K557" s="25">
        <v>176.86799999999999</v>
      </c>
      <c r="L557" s="2" t="s">
        <v>80</v>
      </c>
      <c r="M557" s="14">
        <f>+VLOOKUP(L557,Customers!$C$3:$D$797,2,FALSE)</f>
        <v>4</v>
      </c>
      <c r="N557" s="14">
        <f>+INDEX(Customers!$B$2:$D$797,MATCH(TF_Database!L557,Customers!$C$2:$C$797,0),1)</f>
        <v>27566</v>
      </c>
      <c r="O557" s="29">
        <f t="shared" si="50"/>
        <v>6</v>
      </c>
      <c r="P557" s="29">
        <f t="shared" si="51"/>
        <v>13</v>
      </c>
      <c r="Q557" s="14" t="str">
        <f t="shared" si="52"/>
        <v xml:space="preserve">Filia </v>
      </c>
      <c r="R557" s="14" t="str">
        <f t="shared" si="53"/>
        <v>McAdams</v>
      </c>
    </row>
    <row r="558" spans="2:18" x14ac:dyDescent="0.45">
      <c r="B558" s="14" t="str">
        <f t="shared" si="48"/>
        <v>400294340030</v>
      </c>
      <c r="C558" s="5">
        <v>40029</v>
      </c>
      <c r="D558" s="2" t="s">
        <v>808</v>
      </c>
      <c r="E558" s="14">
        <f t="shared" si="49"/>
        <v>0</v>
      </c>
      <c r="F558" s="2">
        <v>43</v>
      </c>
      <c r="G558" s="19">
        <v>241.19</v>
      </c>
      <c r="H558" s="20">
        <v>0.08</v>
      </c>
      <c r="I558" s="6"/>
      <c r="J558" s="5">
        <v>40030</v>
      </c>
      <c r="K558" s="25">
        <v>-103.65</v>
      </c>
      <c r="L558" s="2" t="s">
        <v>73</v>
      </c>
      <c r="M558" s="14">
        <f>+VLOOKUP(L558,Customers!$C$3:$D$797,2,FALSE)</f>
        <v>5</v>
      </c>
      <c r="N558" s="14">
        <f>+INDEX(Customers!$B$2:$D$797,MATCH(TF_Database!L558,Customers!$C$2:$C$797,0),1)</f>
        <v>7173</v>
      </c>
      <c r="O558" s="29">
        <f t="shared" si="50"/>
        <v>4</v>
      </c>
      <c r="P558" s="29">
        <f t="shared" si="51"/>
        <v>9</v>
      </c>
      <c r="Q558" s="14" t="str">
        <f t="shared" si="52"/>
        <v xml:space="preserve">Joy </v>
      </c>
      <c r="R558" s="14" t="str">
        <f t="shared" si="53"/>
        <v>Smith</v>
      </c>
    </row>
    <row r="559" spans="2:18" x14ac:dyDescent="0.45">
      <c r="B559" s="14" t="str">
        <f t="shared" si="48"/>
        <v>402963040298</v>
      </c>
      <c r="C559" s="5">
        <v>40296</v>
      </c>
      <c r="D559" s="2" t="s">
        <v>804</v>
      </c>
      <c r="E559" s="14">
        <f t="shared" si="49"/>
        <v>0</v>
      </c>
      <c r="F559" s="2">
        <v>30</v>
      </c>
      <c r="G559" s="19">
        <v>4177.5200000000004</v>
      </c>
      <c r="H559" s="20">
        <v>0.04</v>
      </c>
      <c r="I559" s="6"/>
      <c r="J559" s="5">
        <v>40298</v>
      </c>
      <c r="K559" s="25">
        <v>-443.78</v>
      </c>
      <c r="L559" s="2" t="s">
        <v>77</v>
      </c>
      <c r="M559" s="14">
        <f>+VLOOKUP(L559,Customers!$C$3:$D$797,2,FALSE)</f>
        <v>5</v>
      </c>
      <c r="N559" s="14">
        <f>+INDEX(Customers!$B$2:$D$797,MATCH(TF_Database!L559,Customers!$C$2:$C$797,0),1)</f>
        <v>655</v>
      </c>
      <c r="O559" s="29">
        <f t="shared" si="50"/>
        <v>5</v>
      </c>
      <c r="P559" s="29">
        <f t="shared" si="51"/>
        <v>12</v>
      </c>
      <c r="Q559" s="14" t="str">
        <f t="shared" si="52"/>
        <v xml:space="preserve">Greg </v>
      </c>
      <c r="R559" s="14" t="str">
        <f t="shared" si="53"/>
        <v>Guthrie</v>
      </c>
    </row>
    <row r="560" spans="2:18" x14ac:dyDescent="0.45">
      <c r="B560" s="14" t="str">
        <f t="shared" si="48"/>
        <v>402962640301</v>
      </c>
      <c r="C560" s="5">
        <v>40296</v>
      </c>
      <c r="D560" s="2" t="s">
        <v>804</v>
      </c>
      <c r="E560" s="14">
        <f t="shared" si="49"/>
        <v>0</v>
      </c>
      <c r="F560" s="2">
        <v>26</v>
      </c>
      <c r="G560" s="19">
        <v>3351.08</v>
      </c>
      <c r="H560" s="20">
        <v>0.05</v>
      </c>
      <c r="I560" s="6"/>
      <c r="J560" s="5">
        <v>40301</v>
      </c>
      <c r="K560" s="25">
        <v>-1086.43</v>
      </c>
      <c r="L560" s="2" t="s">
        <v>77</v>
      </c>
      <c r="M560" s="14">
        <f>+VLOOKUP(L560,Customers!$C$3:$D$797,2,FALSE)</f>
        <v>5</v>
      </c>
      <c r="N560" s="14">
        <f>+INDEX(Customers!$B$2:$D$797,MATCH(TF_Database!L560,Customers!$C$2:$C$797,0),1)</f>
        <v>655</v>
      </c>
      <c r="O560" s="29">
        <f t="shared" si="50"/>
        <v>5</v>
      </c>
      <c r="P560" s="29">
        <f t="shared" si="51"/>
        <v>12</v>
      </c>
      <c r="Q560" s="14" t="str">
        <f t="shared" si="52"/>
        <v xml:space="preserve">Greg </v>
      </c>
      <c r="R560" s="14" t="str">
        <f t="shared" si="53"/>
        <v>Guthrie</v>
      </c>
    </row>
    <row r="561" spans="2:18" x14ac:dyDescent="0.45">
      <c r="B561" s="14" t="str">
        <f t="shared" si="48"/>
        <v>399252939929</v>
      </c>
      <c r="C561" s="5">
        <v>39925</v>
      </c>
      <c r="D561" s="2" t="s">
        <v>804</v>
      </c>
      <c r="E561" s="14">
        <f t="shared" si="49"/>
        <v>0</v>
      </c>
      <c r="F561" s="2">
        <v>29</v>
      </c>
      <c r="G561" s="19">
        <v>159.11000000000001</v>
      </c>
      <c r="H561" s="20">
        <v>7.0000000000000007E-2</v>
      </c>
      <c r="I561" s="6"/>
      <c r="J561" s="5">
        <v>39929</v>
      </c>
      <c r="K561" s="25">
        <v>64.010000000000005</v>
      </c>
      <c r="L561" s="2" t="s">
        <v>73</v>
      </c>
      <c r="M561" s="14">
        <f>+VLOOKUP(L561,Customers!$C$3:$D$797,2,FALSE)</f>
        <v>5</v>
      </c>
      <c r="N561" s="14">
        <f>+INDEX(Customers!$B$2:$D$797,MATCH(TF_Database!L561,Customers!$C$2:$C$797,0),1)</f>
        <v>7173</v>
      </c>
      <c r="O561" s="29">
        <f t="shared" si="50"/>
        <v>4</v>
      </c>
      <c r="P561" s="29">
        <f t="shared" si="51"/>
        <v>9</v>
      </c>
      <c r="Q561" s="14" t="str">
        <f t="shared" si="52"/>
        <v xml:space="preserve">Joy </v>
      </c>
      <c r="R561" s="14" t="str">
        <f t="shared" si="53"/>
        <v>Smith</v>
      </c>
    </row>
    <row r="562" spans="2:18" x14ac:dyDescent="0.45">
      <c r="B562" s="14" t="str">
        <f t="shared" si="48"/>
        <v>408814440883</v>
      </c>
      <c r="C562" s="5">
        <v>40881</v>
      </c>
      <c r="D562" s="2" t="s">
        <v>806</v>
      </c>
      <c r="E562" s="14">
        <f t="shared" si="49"/>
        <v>1</v>
      </c>
      <c r="F562" s="2">
        <v>44</v>
      </c>
      <c r="G562" s="19">
        <v>1127.81</v>
      </c>
      <c r="H562" s="20">
        <v>0.1</v>
      </c>
      <c r="I562" s="6"/>
      <c r="J562" s="5">
        <v>40883</v>
      </c>
      <c r="K562" s="25">
        <v>425.08</v>
      </c>
      <c r="L562" s="2" t="s">
        <v>73</v>
      </c>
      <c r="M562" s="14">
        <f>+VLOOKUP(L562,Customers!$C$3:$D$797,2,FALSE)</f>
        <v>5</v>
      </c>
      <c r="N562" s="14">
        <f>+INDEX(Customers!$B$2:$D$797,MATCH(TF_Database!L562,Customers!$C$2:$C$797,0),1)</f>
        <v>7173</v>
      </c>
      <c r="O562" s="29">
        <f t="shared" si="50"/>
        <v>4</v>
      </c>
      <c r="P562" s="29">
        <f t="shared" si="51"/>
        <v>9</v>
      </c>
      <c r="Q562" s="14" t="str">
        <f t="shared" si="52"/>
        <v xml:space="preserve">Joy </v>
      </c>
      <c r="R562" s="14" t="str">
        <f t="shared" si="53"/>
        <v>Smith</v>
      </c>
    </row>
    <row r="563" spans="2:18" x14ac:dyDescent="0.45">
      <c r="B563" s="14" t="str">
        <f t="shared" si="48"/>
        <v>403962740397</v>
      </c>
      <c r="C563" s="5">
        <v>40396</v>
      </c>
      <c r="D563" s="2" t="s">
        <v>808</v>
      </c>
      <c r="E563" s="14">
        <f t="shared" si="49"/>
        <v>0</v>
      </c>
      <c r="F563" s="2">
        <v>27</v>
      </c>
      <c r="G563" s="19">
        <v>9293.82</v>
      </c>
      <c r="H563" s="20">
        <v>0.08</v>
      </c>
      <c r="I563" s="6"/>
      <c r="J563" s="5">
        <v>40397</v>
      </c>
      <c r="K563" s="25">
        <v>2437.17</v>
      </c>
      <c r="L563" s="2" t="s">
        <v>77</v>
      </c>
      <c r="M563" s="14">
        <f>+VLOOKUP(L563,Customers!$C$3:$D$797,2,FALSE)</f>
        <v>5</v>
      </c>
      <c r="N563" s="14">
        <f>+INDEX(Customers!$B$2:$D$797,MATCH(TF_Database!L563,Customers!$C$2:$C$797,0),1)</f>
        <v>655</v>
      </c>
      <c r="O563" s="29">
        <f t="shared" si="50"/>
        <v>5</v>
      </c>
      <c r="P563" s="29">
        <f t="shared" si="51"/>
        <v>12</v>
      </c>
      <c r="Q563" s="14" t="str">
        <f t="shared" si="52"/>
        <v xml:space="preserve">Greg </v>
      </c>
      <c r="R563" s="14" t="str">
        <f t="shared" si="53"/>
        <v>Guthrie</v>
      </c>
    </row>
    <row r="564" spans="2:18" x14ac:dyDescent="0.45">
      <c r="B564" s="14" t="str">
        <f t="shared" si="48"/>
        <v>408011840803</v>
      </c>
      <c r="C564" s="5">
        <v>40801</v>
      </c>
      <c r="D564" s="2" t="s">
        <v>804</v>
      </c>
      <c r="E564" s="14">
        <f t="shared" si="49"/>
        <v>0</v>
      </c>
      <c r="F564" s="2">
        <v>18</v>
      </c>
      <c r="G564" s="19">
        <v>925.03</v>
      </c>
      <c r="H564" s="20">
        <v>0.06</v>
      </c>
      <c r="I564" s="6"/>
      <c r="J564" s="5">
        <v>40803</v>
      </c>
      <c r="K564" s="25">
        <v>-3.680000000000021</v>
      </c>
      <c r="L564" s="2" t="s">
        <v>54</v>
      </c>
      <c r="M564" s="14">
        <f>+VLOOKUP(L564,Customers!$C$3:$D$797,2,FALSE)</f>
        <v>4</v>
      </c>
      <c r="N564" s="14">
        <f>+INDEX(Customers!$B$2:$D$797,MATCH(TF_Database!L564,Customers!$C$2:$C$797,0),1)</f>
        <v>29764</v>
      </c>
      <c r="O564" s="29">
        <f t="shared" si="50"/>
        <v>5</v>
      </c>
      <c r="P564" s="29">
        <f t="shared" si="51"/>
        <v>11</v>
      </c>
      <c r="Q564" s="14" t="str">
        <f t="shared" si="52"/>
        <v xml:space="preserve">Jack </v>
      </c>
      <c r="R564" s="14" t="str">
        <f t="shared" si="53"/>
        <v>Lebron</v>
      </c>
    </row>
    <row r="565" spans="2:18" x14ac:dyDescent="0.45">
      <c r="B565" s="14" t="str">
        <f t="shared" si="48"/>
        <v>400882740089</v>
      </c>
      <c r="C565" s="5">
        <v>40088</v>
      </c>
      <c r="D565" s="2" t="s">
        <v>808</v>
      </c>
      <c r="E565" s="14">
        <f t="shared" si="49"/>
        <v>0</v>
      </c>
      <c r="F565" s="2">
        <v>27</v>
      </c>
      <c r="G565" s="19">
        <v>566.12</v>
      </c>
      <c r="H565" s="20">
        <v>0.03</v>
      </c>
      <c r="I565" s="6"/>
      <c r="J565" s="5">
        <v>40089</v>
      </c>
      <c r="K565" s="25">
        <v>-19.329999999999998</v>
      </c>
      <c r="L565" s="2" t="s">
        <v>73</v>
      </c>
      <c r="M565" s="14">
        <f>+VLOOKUP(L565,Customers!$C$3:$D$797,2,FALSE)</f>
        <v>5</v>
      </c>
      <c r="N565" s="14">
        <f>+INDEX(Customers!$B$2:$D$797,MATCH(TF_Database!L565,Customers!$C$2:$C$797,0),1)</f>
        <v>7173</v>
      </c>
      <c r="O565" s="29">
        <f t="shared" si="50"/>
        <v>4</v>
      </c>
      <c r="P565" s="29">
        <f t="shared" si="51"/>
        <v>9</v>
      </c>
      <c r="Q565" s="14" t="str">
        <f t="shared" si="52"/>
        <v xml:space="preserve">Joy </v>
      </c>
      <c r="R565" s="14" t="str">
        <f t="shared" si="53"/>
        <v>Smith</v>
      </c>
    </row>
    <row r="566" spans="2:18" x14ac:dyDescent="0.45">
      <c r="B566" s="14" t="str">
        <f t="shared" si="48"/>
        <v>39873839874</v>
      </c>
      <c r="C566" s="5">
        <v>39873</v>
      </c>
      <c r="D566" s="2" t="s">
        <v>811</v>
      </c>
      <c r="E566" s="14">
        <f t="shared" si="49"/>
        <v>0</v>
      </c>
      <c r="F566" s="2">
        <v>8</v>
      </c>
      <c r="G566" s="19">
        <v>327.61</v>
      </c>
      <c r="H566" s="20">
        <v>7.0000000000000007E-2</v>
      </c>
      <c r="I566" s="6"/>
      <c r="J566" s="5">
        <v>39874</v>
      </c>
      <c r="K566" s="25">
        <v>54.901500000000006</v>
      </c>
      <c r="L566" s="2" t="s">
        <v>74</v>
      </c>
      <c r="M566" s="14">
        <f>+VLOOKUP(L566,Customers!$C$3:$D$797,2,FALSE)</f>
        <v>5</v>
      </c>
      <c r="N566" s="14">
        <f>+INDEX(Customers!$B$2:$D$797,MATCH(TF_Database!L566,Customers!$C$2:$C$797,0),1)</f>
        <v>1950</v>
      </c>
      <c r="O566" s="29">
        <f t="shared" si="50"/>
        <v>5</v>
      </c>
      <c r="P566" s="29">
        <f t="shared" si="51"/>
        <v>13</v>
      </c>
      <c r="Q566" s="14" t="str">
        <f t="shared" si="52"/>
        <v xml:space="preserve">Evan </v>
      </c>
      <c r="R566" s="14" t="str">
        <f t="shared" si="53"/>
        <v>Minnotte</v>
      </c>
    </row>
    <row r="567" spans="2:18" x14ac:dyDescent="0.45">
      <c r="B567" s="14" t="str">
        <f t="shared" si="48"/>
        <v>399881639989</v>
      </c>
      <c r="C567" s="5">
        <v>39988</v>
      </c>
      <c r="D567" s="2" t="s">
        <v>808</v>
      </c>
      <c r="E567" s="14">
        <f t="shared" si="49"/>
        <v>0</v>
      </c>
      <c r="F567" s="2">
        <v>16</v>
      </c>
      <c r="G567" s="19">
        <v>178.4</v>
      </c>
      <c r="H567" s="20">
        <v>0.04</v>
      </c>
      <c r="I567" s="6"/>
      <c r="J567" s="5">
        <v>39989</v>
      </c>
      <c r="K567" s="25">
        <v>20.079999999999998</v>
      </c>
      <c r="L567" s="2" t="s">
        <v>81</v>
      </c>
      <c r="M567" s="14">
        <f>+VLOOKUP(L567,Customers!$C$3:$D$797,2,FALSE)</f>
        <v>3</v>
      </c>
      <c r="N567" s="14">
        <f>+INDEX(Customers!$B$2:$D$797,MATCH(TF_Database!L567,Customers!$C$2:$C$797,0),1)</f>
        <v>26567</v>
      </c>
      <c r="O567" s="29">
        <f t="shared" si="50"/>
        <v>6</v>
      </c>
      <c r="P567" s="29">
        <f t="shared" si="51"/>
        <v>11</v>
      </c>
      <c r="Q567" s="14" t="str">
        <f t="shared" si="52"/>
        <v xml:space="preserve">Chuck </v>
      </c>
      <c r="R567" s="14" t="str">
        <f t="shared" si="53"/>
        <v>Magee</v>
      </c>
    </row>
    <row r="568" spans="2:18" x14ac:dyDescent="0.45">
      <c r="B568" s="14" t="str">
        <f t="shared" si="48"/>
        <v>399884039990</v>
      </c>
      <c r="C568" s="5">
        <v>39988</v>
      </c>
      <c r="D568" s="2" t="s">
        <v>808</v>
      </c>
      <c r="E568" s="14">
        <f t="shared" si="49"/>
        <v>0</v>
      </c>
      <c r="F568" s="2">
        <v>40</v>
      </c>
      <c r="G568" s="19">
        <v>115.01</v>
      </c>
      <c r="H568" s="20">
        <v>0.03</v>
      </c>
      <c r="I568" s="6"/>
      <c r="J568" s="5">
        <v>39990</v>
      </c>
      <c r="K568" s="25">
        <v>5.81</v>
      </c>
      <c r="L568" s="2" t="s">
        <v>81</v>
      </c>
      <c r="M568" s="14">
        <f>+VLOOKUP(L568,Customers!$C$3:$D$797,2,FALSE)</f>
        <v>3</v>
      </c>
      <c r="N568" s="14">
        <f>+INDEX(Customers!$B$2:$D$797,MATCH(TF_Database!L568,Customers!$C$2:$C$797,0),1)</f>
        <v>26567</v>
      </c>
      <c r="O568" s="29">
        <f t="shared" si="50"/>
        <v>6</v>
      </c>
      <c r="P568" s="29">
        <f t="shared" si="51"/>
        <v>11</v>
      </c>
      <c r="Q568" s="14" t="str">
        <f t="shared" si="52"/>
        <v xml:space="preserve">Chuck </v>
      </c>
      <c r="R568" s="14" t="str">
        <f t="shared" si="53"/>
        <v>Magee</v>
      </c>
    </row>
    <row r="569" spans="2:18" x14ac:dyDescent="0.45">
      <c r="B569" s="14" t="str">
        <f t="shared" si="48"/>
        <v>405592940560</v>
      </c>
      <c r="C569" s="5">
        <v>40559</v>
      </c>
      <c r="D569" s="2" t="s">
        <v>810</v>
      </c>
      <c r="E569" s="14">
        <f t="shared" si="49"/>
        <v>0</v>
      </c>
      <c r="F569" s="2">
        <v>29</v>
      </c>
      <c r="G569" s="19">
        <v>181.83</v>
      </c>
      <c r="H569" s="20">
        <v>0.03</v>
      </c>
      <c r="I569" s="6"/>
      <c r="J569" s="5">
        <v>40560</v>
      </c>
      <c r="K569" s="25">
        <v>-43.36</v>
      </c>
      <c r="L569" s="2" t="s">
        <v>80</v>
      </c>
      <c r="M569" s="14">
        <f>+VLOOKUP(L569,Customers!$C$3:$D$797,2,FALSE)</f>
        <v>4</v>
      </c>
      <c r="N569" s="14">
        <f>+INDEX(Customers!$B$2:$D$797,MATCH(TF_Database!L569,Customers!$C$2:$C$797,0),1)</f>
        <v>27566</v>
      </c>
      <c r="O569" s="29">
        <f t="shared" si="50"/>
        <v>6</v>
      </c>
      <c r="P569" s="29">
        <f t="shared" si="51"/>
        <v>13</v>
      </c>
      <c r="Q569" s="14" t="str">
        <f t="shared" si="52"/>
        <v xml:space="preserve">Filia </v>
      </c>
      <c r="R569" s="14" t="str">
        <f t="shared" si="53"/>
        <v>McAdams</v>
      </c>
    </row>
    <row r="570" spans="2:18" x14ac:dyDescent="0.45">
      <c r="B570" s="14" t="str">
        <f t="shared" si="48"/>
        <v>409283840930</v>
      </c>
      <c r="C570" s="5">
        <v>40928</v>
      </c>
      <c r="D570" s="2" t="s">
        <v>804</v>
      </c>
      <c r="E570" s="14">
        <f t="shared" si="49"/>
        <v>0</v>
      </c>
      <c r="F570" s="2">
        <v>38</v>
      </c>
      <c r="G570" s="19">
        <v>952.47</v>
      </c>
      <c r="H570" s="20">
        <v>0.03</v>
      </c>
      <c r="I570" s="6"/>
      <c r="J570" s="5">
        <v>40930</v>
      </c>
      <c r="K570" s="25">
        <v>270.69</v>
      </c>
      <c r="L570" s="2" t="s">
        <v>54</v>
      </c>
      <c r="M570" s="14">
        <f>+VLOOKUP(L570,Customers!$C$3:$D$797,2,FALSE)</f>
        <v>4</v>
      </c>
      <c r="N570" s="14">
        <f>+INDEX(Customers!$B$2:$D$797,MATCH(TF_Database!L570,Customers!$C$2:$C$797,0),1)</f>
        <v>29764</v>
      </c>
      <c r="O570" s="29">
        <f t="shared" si="50"/>
        <v>5</v>
      </c>
      <c r="P570" s="29">
        <f t="shared" si="51"/>
        <v>11</v>
      </c>
      <c r="Q570" s="14" t="str">
        <f t="shared" si="52"/>
        <v xml:space="preserve">Jack </v>
      </c>
      <c r="R570" s="14" t="str">
        <f t="shared" si="53"/>
        <v>Lebron</v>
      </c>
    </row>
    <row r="571" spans="2:18" x14ac:dyDescent="0.45">
      <c r="B571" s="14" t="str">
        <f t="shared" si="48"/>
        <v>40928340928</v>
      </c>
      <c r="C571" s="5">
        <v>40928</v>
      </c>
      <c r="D571" s="2" t="s">
        <v>804</v>
      </c>
      <c r="E571" s="14">
        <f t="shared" si="49"/>
        <v>0</v>
      </c>
      <c r="F571" s="2">
        <v>3</v>
      </c>
      <c r="G571" s="19">
        <v>171.96350000000001</v>
      </c>
      <c r="H571" s="20">
        <v>7.0000000000000007E-2</v>
      </c>
      <c r="I571" s="6"/>
      <c r="J571" s="5">
        <v>40928</v>
      </c>
      <c r="K571" s="25">
        <v>-296.37299999999999</v>
      </c>
      <c r="L571" s="2" t="s">
        <v>54</v>
      </c>
      <c r="M571" s="14">
        <f>+VLOOKUP(L571,Customers!$C$3:$D$797,2,FALSE)</f>
        <v>4</v>
      </c>
      <c r="N571" s="14">
        <f>+INDEX(Customers!$B$2:$D$797,MATCH(TF_Database!L571,Customers!$C$2:$C$797,0),1)</f>
        <v>29764</v>
      </c>
      <c r="O571" s="29">
        <f t="shared" si="50"/>
        <v>5</v>
      </c>
      <c r="P571" s="29">
        <f t="shared" si="51"/>
        <v>11</v>
      </c>
      <c r="Q571" s="14" t="str">
        <f t="shared" si="52"/>
        <v xml:space="preserve">Jack </v>
      </c>
      <c r="R571" s="14" t="str">
        <f t="shared" si="53"/>
        <v>Lebron</v>
      </c>
    </row>
    <row r="572" spans="2:18" x14ac:dyDescent="0.45">
      <c r="B572" s="14" t="str">
        <f t="shared" si="48"/>
        <v>40319540321</v>
      </c>
      <c r="C572" s="5">
        <v>40319</v>
      </c>
      <c r="D572" s="2" t="s">
        <v>811</v>
      </c>
      <c r="E572" s="14">
        <f t="shared" si="49"/>
        <v>0</v>
      </c>
      <c r="F572" s="2">
        <v>5</v>
      </c>
      <c r="G572" s="19">
        <v>2543.9499999999998</v>
      </c>
      <c r="H572" s="20">
        <v>0.04</v>
      </c>
      <c r="I572" s="6"/>
      <c r="J572" s="5">
        <v>40321</v>
      </c>
      <c r="K572" s="25">
        <v>-1011.32</v>
      </c>
      <c r="L572" s="2" t="s">
        <v>54</v>
      </c>
      <c r="M572" s="14">
        <f>+VLOOKUP(L572,Customers!$C$3:$D$797,2,FALSE)</f>
        <v>4</v>
      </c>
      <c r="N572" s="14">
        <f>+INDEX(Customers!$B$2:$D$797,MATCH(TF_Database!L572,Customers!$C$2:$C$797,0),1)</f>
        <v>29764</v>
      </c>
      <c r="O572" s="29">
        <f t="shared" si="50"/>
        <v>5</v>
      </c>
      <c r="P572" s="29">
        <f t="shared" si="51"/>
        <v>11</v>
      </c>
      <c r="Q572" s="14" t="str">
        <f t="shared" si="52"/>
        <v xml:space="preserve">Jack </v>
      </c>
      <c r="R572" s="14" t="str">
        <f t="shared" si="53"/>
        <v>Lebron</v>
      </c>
    </row>
    <row r="573" spans="2:18" x14ac:dyDescent="0.45">
      <c r="B573" s="14" t="str">
        <f t="shared" si="48"/>
        <v>40983340984</v>
      </c>
      <c r="C573" s="5">
        <v>40983</v>
      </c>
      <c r="D573" s="2" t="s">
        <v>808</v>
      </c>
      <c r="E573" s="14">
        <f t="shared" si="49"/>
        <v>0</v>
      </c>
      <c r="F573" s="2">
        <v>3</v>
      </c>
      <c r="G573" s="19">
        <v>317.95</v>
      </c>
      <c r="H573" s="20">
        <v>0.1</v>
      </c>
      <c r="I573" s="6"/>
      <c r="J573" s="5">
        <v>40984</v>
      </c>
      <c r="K573" s="25">
        <v>-144.43</v>
      </c>
      <c r="L573" s="2" t="s">
        <v>65</v>
      </c>
      <c r="M573" s="14">
        <f>+VLOOKUP(L573,Customers!$C$3:$D$797,2,FALSE)</f>
        <v>3</v>
      </c>
      <c r="N573" s="14">
        <f>+INDEX(Customers!$B$2:$D$797,MATCH(TF_Database!L573,Customers!$C$2:$C$797,0),1)</f>
        <v>31462</v>
      </c>
      <c r="O573" s="29">
        <f t="shared" si="50"/>
        <v>7</v>
      </c>
      <c r="P573" s="29">
        <f t="shared" si="51"/>
        <v>12</v>
      </c>
      <c r="Q573" s="14" t="str">
        <f t="shared" si="52"/>
        <v xml:space="preserve">Harold </v>
      </c>
      <c r="R573" s="14" t="str">
        <f t="shared" si="53"/>
        <v>Engle</v>
      </c>
    </row>
    <row r="574" spans="2:18" x14ac:dyDescent="0.45">
      <c r="B574" s="14" t="str">
        <f t="shared" si="48"/>
        <v>40983840984</v>
      </c>
      <c r="C574" s="5">
        <v>40983</v>
      </c>
      <c r="D574" s="2" t="s">
        <v>808</v>
      </c>
      <c r="E574" s="14">
        <f t="shared" si="49"/>
        <v>0</v>
      </c>
      <c r="F574" s="2">
        <v>8</v>
      </c>
      <c r="G574" s="19">
        <v>435.29</v>
      </c>
      <c r="H574" s="20">
        <v>0.03</v>
      </c>
      <c r="I574" s="6"/>
      <c r="J574" s="5">
        <v>40984</v>
      </c>
      <c r="K574" s="25">
        <v>122.41</v>
      </c>
      <c r="L574" s="2" t="s">
        <v>65</v>
      </c>
      <c r="M574" s="14">
        <f>+VLOOKUP(L574,Customers!$C$3:$D$797,2,FALSE)</f>
        <v>3</v>
      </c>
      <c r="N574" s="14">
        <f>+INDEX(Customers!$B$2:$D$797,MATCH(TF_Database!L574,Customers!$C$2:$C$797,0),1)</f>
        <v>31462</v>
      </c>
      <c r="O574" s="29">
        <f t="shared" si="50"/>
        <v>7</v>
      </c>
      <c r="P574" s="29">
        <f t="shared" si="51"/>
        <v>12</v>
      </c>
      <c r="Q574" s="14" t="str">
        <f t="shared" si="52"/>
        <v xml:space="preserve">Harold </v>
      </c>
      <c r="R574" s="14" t="str">
        <f t="shared" si="53"/>
        <v>Engle</v>
      </c>
    </row>
    <row r="575" spans="2:18" x14ac:dyDescent="0.45">
      <c r="B575" s="14" t="str">
        <f t="shared" si="48"/>
        <v>407623440763</v>
      </c>
      <c r="C575" s="5">
        <v>40762</v>
      </c>
      <c r="D575" s="2" t="s">
        <v>810</v>
      </c>
      <c r="E575" s="14">
        <f t="shared" si="49"/>
        <v>0</v>
      </c>
      <c r="F575" s="2">
        <v>34</v>
      </c>
      <c r="G575" s="19">
        <v>937.04</v>
      </c>
      <c r="H575" s="20">
        <v>0.08</v>
      </c>
      <c r="I575" s="6"/>
      <c r="J575" s="5">
        <v>40763</v>
      </c>
      <c r="K575" s="25">
        <v>391.6035</v>
      </c>
      <c r="L575" s="2" t="s">
        <v>54</v>
      </c>
      <c r="M575" s="14">
        <f>+VLOOKUP(L575,Customers!$C$3:$D$797,2,FALSE)</f>
        <v>4</v>
      </c>
      <c r="N575" s="14">
        <f>+INDEX(Customers!$B$2:$D$797,MATCH(TF_Database!L575,Customers!$C$2:$C$797,0),1)</f>
        <v>29764</v>
      </c>
      <c r="O575" s="29">
        <f t="shared" si="50"/>
        <v>5</v>
      </c>
      <c r="P575" s="29">
        <f t="shared" si="51"/>
        <v>11</v>
      </c>
      <c r="Q575" s="14" t="str">
        <f t="shared" si="52"/>
        <v xml:space="preserve">Jack </v>
      </c>
      <c r="R575" s="14" t="str">
        <f t="shared" si="53"/>
        <v>Lebron</v>
      </c>
    </row>
    <row r="576" spans="2:18" x14ac:dyDescent="0.45">
      <c r="B576" s="14" t="str">
        <f t="shared" si="48"/>
        <v>407621740765</v>
      </c>
      <c r="C576" s="5">
        <v>40762</v>
      </c>
      <c r="D576" s="2" t="s">
        <v>810</v>
      </c>
      <c r="E576" s="14">
        <f t="shared" si="49"/>
        <v>0</v>
      </c>
      <c r="F576" s="2">
        <v>17</v>
      </c>
      <c r="G576" s="19">
        <v>1616.64</v>
      </c>
      <c r="H576" s="20">
        <v>7.0000000000000007E-2</v>
      </c>
      <c r="I576" s="6"/>
      <c r="J576" s="5">
        <v>40765</v>
      </c>
      <c r="K576" s="25">
        <v>26.94</v>
      </c>
      <c r="L576" s="2" t="s">
        <v>54</v>
      </c>
      <c r="M576" s="14">
        <f>+VLOOKUP(L576,Customers!$C$3:$D$797,2,FALSE)</f>
        <v>4</v>
      </c>
      <c r="N576" s="14">
        <f>+INDEX(Customers!$B$2:$D$797,MATCH(TF_Database!L576,Customers!$C$2:$C$797,0),1)</f>
        <v>29764</v>
      </c>
      <c r="O576" s="29">
        <f t="shared" si="50"/>
        <v>5</v>
      </c>
      <c r="P576" s="29">
        <f t="shared" si="51"/>
        <v>11</v>
      </c>
      <c r="Q576" s="14" t="str">
        <f t="shared" si="52"/>
        <v xml:space="preserve">Jack </v>
      </c>
      <c r="R576" s="14" t="str">
        <f t="shared" si="53"/>
        <v>Lebron</v>
      </c>
    </row>
    <row r="577" spans="2:18" x14ac:dyDescent="0.45">
      <c r="B577" s="14" t="str">
        <f t="shared" si="48"/>
        <v>406841840685</v>
      </c>
      <c r="C577" s="5">
        <v>40684</v>
      </c>
      <c r="D577" s="2" t="s">
        <v>806</v>
      </c>
      <c r="E577" s="14">
        <f t="shared" si="49"/>
        <v>1</v>
      </c>
      <c r="F577" s="2">
        <v>18</v>
      </c>
      <c r="G577" s="19">
        <v>404.3</v>
      </c>
      <c r="H577" s="20">
        <v>0.04</v>
      </c>
      <c r="I577" s="6"/>
      <c r="J577" s="5">
        <v>40685</v>
      </c>
      <c r="K577" s="25">
        <v>-27.34</v>
      </c>
      <c r="L577" s="2" t="s">
        <v>82</v>
      </c>
      <c r="M577" s="14">
        <f>+VLOOKUP(L577,Customers!$C$3:$D$797,2,FALSE)</f>
        <v>4</v>
      </c>
      <c r="N577" s="14">
        <f>+INDEX(Customers!$B$2:$D$797,MATCH(TF_Database!L577,Customers!$C$2:$C$797,0),1)</f>
        <v>3216</v>
      </c>
      <c r="O577" s="29">
        <f t="shared" si="50"/>
        <v>6</v>
      </c>
      <c r="P577" s="29">
        <f t="shared" si="51"/>
        <v>14</v>
      </c>
      <c r="Q577" s="14" t="str">
        <f t="shared" si="52"/>
        <v xml:space="preserve">Frank </v>
      </c>
      <c r="R577" s="14" t="str">
        <f t="shared" si="53"/>
        <v>Atkinson</v>
      </c>
    </row>
    <row r="578" spans="2:18" x14ac:dyDescent="0.45">
      <c r="B578" s="14" t="str">
        <f t="shared" si="48"/>
        <v>406844340685</v>
      </c>
      <c r="C578" s="5">
        <v>40684</v>
      </c>
      <c r="D578" s="2" t="s">
        <v>806</v>
      </c>
      <c r="E578" s="14">
        <f t="shared" si="49"/>
        <v>1</v>
      </c>
      <c r="F578" s="2">
        <v>43</v>
      </c>
      <c r="G578" s="19">
        <v>11674.968000000001</v>
      </c>
      <c r="H578" s="20">
        <v>0.05</v>
      </c>
      <c r="I578" s="6"/>
      <c r="J578" s="5">
        <v>40685</v>
      </c>
      <c r="K578" s="25">
        <v>715.18</v>
      </c>
      <c r="L578" s="2" t="s">
        <v>82</v>
      </c>
      <c r="M578" s="14">
        <f>+VLOOKUP(L578,Customers!$C$3:$D$797,2,FALSE)</f>
        <v>4</v>
      </c>
      <c r="N578" s="14">
        <f>+INDEX(Customers!$B$2:$D$797,MATCH(TF_Database!L578,Customers!$C$2:$C$797,0),1)</f>
        <v>3216</v>
      </c>
      <c r="O578" s="29">
        <f t="shared" si="50"/>
        <v>6</v>
      </c>
      <c r="P578" s="29">
        <f t="shared" si="51"/>
        <v>14</v>
      </c>
      <c r="Q578" s="14" t="str">
        <f t="shared" si="52"/>
        <v xml:space="preserve">Frank </v>
      </c>
      <c r="R578" s="14" t="str">
        <f t="shared" si="53"/>
        <v>Atkinson</v>
      </c>
    </row>
    <row r="579" spans="2:18" x14ac:dyDescent="0.45">
      <c r="B579" s="14" t="str">
        <f t="shared" si="48"/>
        <v>404622440464</v>
      </c>
      <c r="C579" s="5">
        <v>40462</v>
      </c>
      <c r="D579" s="2" t="s">
        <v>806</v>
      </c>
      <c r="E579" s="14">
        <f t="shared" si="49"/>
        <v>1</v>
      </c>
      <c r="F579" s="2">
        <v>24</v>
      </c>
      <c r="G579" s="19">
        <v>1482.81</v>
      </c>
      <c r="H579" s="20">
        <v>0.03</v>
      </c>
      <c r="I579" s="6"/>
      <c r="J579" s="5">
        <v>40464</v>
      </c>
      <c r="K579" s="25">
        <v>-678.63</v>
      </c>
      <c r="L579" s="2" t="s">
        <v>54</v>
      </c>
      <c r="M579" s="14">
        <f>+VLOOKUP(L579,Customers!$C$3:$D$797,2,FALSE)</f>
        <v>4</v>
      </c>
      <c r="N579" s="14">
        <f>+INDEX(Customers!$B$2:$D$797,MATCH(TF_Database!L579,Customers!$C$2:$C$797,0),1)</f>
        <v>29764</v>
      </c>
      <c r="O579" s="29">
        <f t="shared" si="50"/>
        <v>5</v>
      </c>
      <c r="P579" s="29">
        <f t="shared" si="51"/>
        <v>11</v>
      </c>
      <c r="Q579" s="14" t="str">
        <f t="shared" si="52"/>
        <v xml:space="preserve">Jack </v>
      </c>
      <c r="R579" s="14" t="str">
        <f t="shared" si="53"/>
        <v>Lebron</v>
      </c>
    </row>
    <row r="580" spans="2:18" x14ac:dyDescent="0.45">
      <c r="B580" s="14" t="str">
        <f t="shared" si="48"/>
        <v>404622340464</v>
      </c>
      <c r="C580" s="5">
        <v>40462</v>
      </c>
      <c r="D580" s="2" t="s">
        <v>806</v>
      </c>
      <c r="E580" s="14">
        <f t="shared" si="49"/>
        <v>1</v>
      </c>
      <c r="F580" s="2">
        <v>23</v>
      </c>
      <c r="G580" s="19">
        <v>6693.28</v>
      </c>
      <c r="H580" s="20">
        <v>0.02</v>
      </c>
      <c r="I580" s="6"/>
      <c r="J580" s="5">
        <v>40464</v>
      </c>
      <c r="K580" s="25">
        <v>40.319999999999936</v>
      </c>
      <c r="L580" s="2" t="s">
        <v>54</v>
      </c>
      <c r="M580" s="14">
        <f>+VLOOKUP(L580,Customers!$C$3:$D$797,2,FALSE)</f>
        <v>4</v>
      </c>
      <c r="N580" s="14">
        <f>+INDEX(Customers!$B$2:$D$797,MATCH(TF_Database!L580,Customers!$C$2:$C$797,0),1)</f>
        <v>29764</v>
      </c>
      <c r="O580" s="29">
        <f t="shared" si="50"/>
        <v>5</v>
      </c>
      <c r="P580" s="29">
        <f t="shared" si="51"/>
        <v>11</v>
      </c>
      <c r="Q580" s="14" t="str">
        <f t="shared" si="52"/>
        <v xml:space="preserve">Jack </v>
      </c>
      <c r="R580" s="14" t="str">
        <f t="shared" si="53"/>
        <v>Lebron</v>
      </c>
    </row>
    <row r="581" spans="2:18" x14ac:dyDescent="0.45">
      <c r="B581" s="14" t="str">
        <f t="shared" si="48"/>
        <v>405341040536</v>
      </c>
      <c r="C581" s="5">
        <v>40534</v>
      </c>
      <c r="D581" s="2" t="s">
        <v>808</v>
      </c>
      <c r="E581" s="14">
        <f t="shared" si="49"/>
        <v>0</v>
      </c>
      <c r="F581" s="2">
        <v>10</v>
      </c>
      <c r="G581" s="19">
        <v>309.3</v>
      </c>
      <c r="H581" s="20">
        <v>0.05</v>
      </c>
      <c r="I581" s="6"/>
      <c r="J581" s="5">
        <v>40536</v>
      </c>
      <c r="K581" s="25">
        <v>-77.89</v>
      </c>
      <c r="L581" s="2" t="s">
        <v>74</v>
      </c>
      <c r="M581" s="14">
        <f>+VLOOKUP(L581,Customers!$C$3:$D$797,2,FALSE)</f>
        <v>5</v>
      </c>
      <c r="N581" s="14">
        <f>+INDEX(Customers!$B$2:$D$797,MATCH(TF_Database!L581,Customers!$C$2:$C$797,0),1)</f>
        <v>1950</v>
      </c>
      <c r="O581" s="29">
        <f t="shared" si="50"/>
        <v>5</v>
      </c>
      <c r="P581" s="29">
        <f t="shared" si="51"/>
        <v>13</v>
      </c>
      <c r="Q581" s="14" t="str">
        <f t="shared" si="52"/>
        <v xml:space="preserve">Evan </v>
      </c>
      <c r="R581" s="14" t="str">
        <f t="shared" si="53"/>
        <v>Minnotte</v>
      </c>
    </row>
    <row r="582" spans="2:18" x14ac:dyDescent="0.45">
      <c r="B582" s="14" t="str">
        <f t="shared" si="48"/>
        <v>399974440002</v>
      </c>
      <c r="C582" s="5">
        <v>39997</v>
      </c>
      <c r="D582" s="2" t="s">
        <v>804</v>
      </c>
      <c r="E582" s="14">
        <f t="shared" si="49"/>
        <v>0</v>
      </c>
      <c r="F582" s="2">
        <v>44</v>
      </c>
      <c r="G582" s="19">
        <v>444.52</v>
      </c>
      <c r="H582" s="20">
        <v>0.02</v>
      </c>
      <c r="I582" s="6"/>
      <c r="J582" s="5">
        <v>40002</v>
      </c>
      <c r="K582" s="25">
        <v>161.13</v>
      </c>
      <c r="L582" s="2" t="s">
        <v>73</v>
      </c>
      <c r="M582" s="14">
        <f>+VLOOKUP(L582,Customers!$C$3:$D$797,2,FALSE)</f>
        <v>5</v>
      </c>
      <c r="N582" s="14">
        <f>+INDEX(Customers!$B$2:$D$797,MATCH(TF_Database!L582,Customers!$C$2:$C$797,0),1)</f>
        <v>7173</v>
      </c>
      <c r="O582" s="29">
        <f t="shared" si="50"/>
        <v>4</v>
      </c>
      <c r="P582" s="29">
        <f t="shared" si="51"/>
        <v>9</v>
      </c>
      <c r="Q582" s="14" t="str">
        <f t="shared" si="52"/>
        <v xml:space="preserve">Joy </v>
      </c>
      <c r="R582" s="14" t="str">
        <f t="shared" si="53"/>
        <v>Smith</v>
      </c>
    </row>
    <row r="583" spans="2:18" x14ac:dyDescent="0.45">
      <c r="B583" s="14" t="str">
        <f t="shared" ref="B583:B646" si="54">+CONCATENATE(C583,F583,J583)</f>
        <v>399605039961</v>
      </c>
      <c r="C583" s="5">
        <v>39960</v>
      </c>
      <c r="D583" s="2" t="s">
        <v>811</v>
      </c>
      <c r="E583" s="14">
        <f t="shared" ref="E583:E646" si="55">+IF(D583="High",1,0)</f>
        <v>0</v>
      </c>
      <c r="F583" s="2">
        <v>50</v>
      </c>
      <c r="G583" s="19">
        <v>742.21</v>
      </c>
      <c r="H583" s="20">
        <v>0.03</v>
      </c>
      <c r="I583" s="6"/>
      <c r="J583" s="5">
        <v>39961</v>
      </c>
      <c r="K583" s="25">
        <v>122.21</v>
      </c>
      <c r="L583" s="2" t="s">
        <v>78</v>
      </c>
      <c r="M583" s="14">
        <f>+VLOOKUP(L583,Customers!$C$3:$D$797,2,FALSE)</f>
        <v>2</v>
      </c>
      <c r="N583" s="14">
        <f>+INDEX(Customers!$B$2:$D$797,MATCH(TF_Database!L583,Customers!$C$2:$C$797,0),1)</f>
        <v>22458</v>
      </c>
      <c r="O583" s="29">
        <f t="shared" ref="O583:O646" si="56">+SEARCH(" ",L583)</f>
        <v>4</v>
      </c>
      <c r="P583" s="29">
        <f t="shared" ref="P583:P646" si="57">+LEN(L583)</f>
        <v>15</v>
      </c>
      <c r="Q583" s="14" t="str">
        <f t="shared" ref="Q583:Q646" si="58">+LEFT(L583,O583)</f>
        <v xml:space="preserve">Dan </v>
      </c>
      <c r="R583" s="14" t="str">
        <f t="shared" ref="R583:R646" si="59">+RIGHT(L583,P583-O583)</f>
        <v>Reichenbach</v>
      </c>
    </row>
    <row r="584" spans="2:18" x14ac:dyDescent="0.45">
      <c r="B584" s="14" t="str">
        <f t="shared" si="54"/>
        <v>407141540716</v>
      </c>
      <c r="C584" s="5">
        <v>40714</v>
      </c>
      <c r="D584" s="2" t="s">
        <v>806</v>
      </c>
      <c r="E584" s="14">
        <f t="shared" si="55"/>
        <v>1</v>
      </c>
      <c r="F584" s="2">
        <v>15</v>
      </c>
      <c r="G584" s="19">
        <v>896.18049999999994</v>
      </c>
      <c r="H584" s="20">
        <v>0</v>
      </c>
      <c r="I584" s="6"/>
      <c r="J584" s="5">
        <v>40716</v>
      </c>
      <c r="K584" s="25">
        <v>82.043999999999997</v>
      </c>
      <c r="L584" s="2" t="s">
        <v>54</v>
      </c>
      <c r="M584" s="14">
        <f>+VLOOKUP(L584,Customers!$C$3:$D$797,2,FALSE)</f>
        <v>4</v>
      </c>
      <c r="N584" s="14">
        <f>+INDEX(Customers!$B$2:$D$797,MATCH(TF_Database!L584,Customers!$C$2:$C$797,0),1)</f>
        <v>29764</v>
      </c>
      <c r="O584" s="29">
        <f t="shared" si="56"/>
        <v>5</v>
      </c>
      <c r="P584" s="29">
        <f t="shared" si="57"/>
        <v>11</v>
      </c>
      <c r="Q584" s="14" t="str">
        <f t="shared" si="58"/>
        <v xml:space="preserve">Jack </v>
      </c>
      <c r="R584" s="14" t="str">
        <f t="shared" si="59"/>
        <v>Lebron</v>
      </c>
    </row>
    <row r="585" spans="2:18" x14ac:dyDescent="0.45">
      <c r="B585" s="14" t="str">
        <f t="shared" si="54"/>
        <v>411431941144</v>
      </c>
      <c r="C585" s="5">
        <v>41143</v>
      </c>
      <c r="D585" s="2" t="s">
        <v>806</v>
      </c>
      <c r="E585" s="14">
        <f t="shared" si="55"/>
        <v>1</v>
      </c>
      <c r="F585" s="2">
        <v>19</v>
      </c>
      <c r="G585" s="19">
        <v>120.56</v>
      </c>
      <c r="H585" s="20">
        <v>7.0000000000000007E-2</v>
      </c>
      <c r="I585" s="6"/>
      <c r="J585" s="5">
        <v>41144</v>
      </c>
      <c r="K585" s="25">
        <v>-79.349999999999994</v>
      </c>
      <c r="L585" s="2" t="s">
        <v>82</v>
      </c>
      <c r="M585" s="14">
        <f>+VLOOKUP(L585,Customers!$C$3:$D$797,2,FALSE)</f>
        <v>4</v>
      </c>
      <c r="N585" s="14">
        <f>+INDEX(Customers!$B$2:$D$797,MATCH(TF_Database!L585,Customers!$C$2:$C$797,0),1)</f>
        <v>3216</v>
      </c>
      <c r="O585" s="29">
        <f t="shared" si="56"/>
        <v>6</v>
      </c>
      <c r="P585" s="29">
        <f t="shared" si="57"/>
        <v>14</v>
      </c>
      <c r="Q585" s="14" t="str">
        <f t="shared" si="58"/>
        <v xml:space="preserve">Frank </v>
      </c>
      <c r="R585" s="14" t="str">
        <f t="shared" si="59"/>
        <v>Atkinson</v>
      </c>
    </row>
    <row r="586" spans="2:18" x14ac:dyDescent="0.45">
      <c r="B586" s="14" t="str">
        <f t="shared" si="54"/>
        <v>411434641144</v>
      </c>
      <c r="C586" s="5">
        <v>41143</v>
      </c>
      <c r="D586" s="2" t="s">
        <v>806</v>
      </c>
      <c r="E586" s="14">
        <f t="shared" si="55"/>
        <v>1</v>
      </c>
      <c r="F586" s="2">
        <v>46</v>
      </c>
      <c r="G586" s="19">
        <v>2640.6864999999998</v>
      </c>
      <c r="H586" s="20">
        <v>0.03</v>
      </c>
      <c r="I586" s="6"/>
      <c r="J586" s="5">
        <v>41144</v>
      </c>
      <c r="K586" s="25">
        <v>751.38300000000004</v>
      </c>
      <c r="L586" s="2" t="s">
        <v>82</v>
      </c>
      <c r="M586" s="14">
        <f>+VLOOKUP(L586,Customers!$C$3:$D$797,2,FALSE)</f>
        <v>4</v>
      </c>
      <c r="N586" s="14">
        <f>+INDEX(Customers!$B$2:$D$797,MATCH(TF_Database!L586,Customers!$C$2:$C$797,0),1)</f>
        <v>3216</v>
      </c>
      <c r="O586" s="29">
        <f t="shared" si="56"/>
        <v>6</v>
      </c>
      <c r="P586" s="29">
        <f t="shared" si="57"/>
        <v>14</v>
      </c>
      <c r="Q586" s="14" t="str">
        <f t="shared" si="58"/>
        <v xml:space="preserve">Frank </v>
      </c>
      <c r="R586" s="14" t="str">
        <f t="shared" si="59"/>
        <v>Atkinson</v>
      </c>
    </row>
    <row r="587" spans="2:18" x14ac:dyDescent="0.45">
      <c r="B587" s="14" t="str">
        <f t="shared" si="54"/>
        <v>405691540570</v>
      </c>
      <c r="C587" s="5">
        <v>40569</v>
      </c>
      <c r="D587" s="2" t="s">
        <v>811</v>
      </c>
      <c r="E587" s="14">
        <f t="shared" si="55"/>
        <v>0</v>
      </c>
      <c r="F587" s="2">
        <v>15</v>
      </c>
      <c r="G587" s="19">
        <v>8662.34</v>
      </c>
      <c r="H587" s="20">
        <v>0</v>
      </c>
      <c r="I587" s="6"/>
      <c r="J587" s="5">
        <v>40570</v>
      </c>
      <c r="K587" s="25">
        <v>-704.66</v>
      </c>
      <c r="L587" s="2" t="s">
        <v>71</v>
      </c>
      <c r="M587" s="14">
        <f>+VLOOKUP(L587,Customers!$C$3:$D$797,2,FALSE)</f>
        <v>5</v>
      </c>
      <c r="N587" s="14">
        <f>+INDEX(Customers!$B$2:$D$797,MATCH(TF_Database!L587,Customers!$C$2:$C$797,0),1)</f>
        <v>29316</v>
      </c>
      <c r="O587" s="29">
        <f t="shared" si="56"/>
        <v>6</v>
      </c>
      <c r="P587" s="29">
        <f t="shared" si="57"/>
        <v>10</v>
      </c>
      <c r="Q587" s="14" t="str">
        <f t="shared" si="58"/>
        <v xml:space="preserve">Erica </v>
      </c>
      <c r="R587" s="14" t="str">
        <f t="shared" si="59"/>
        <v>Bern</v>
      </c>
    </row>
    <row r="588" spans="2:18" x14ac:dyDescent="0.45">
      <c r="B588" s="14" t="str">
        <f t="shared" si="54"/>
        <v>412462441247</v>
      </c>
      <c r="C588" s="5">
        <v>41246</v>
      </c>
      <c r="D588" s="2" t="s">
        <v>811</v>
      </c>
      <c r="E588" s="14">
        <f t="shared" si="55"/>
        <v>0</v>
      </c>
      <c r="F588" s="2">
        <v>24</v>
      </c>
      <c r="G588" s="19">
        <v>1689.97</v>
      </c>
      <c r="H588" s="20">
        <v>0.06</v>
      </c>
      <c r="I588" s="6"/>
      <c r="J588" s="5">
        <v>41247</v>
      </c>
      <c r="K588" s="25">
        <v>-564.74</v>
      </c>
      <c r="L588" s="2" t="s">
        <v>54</v>
      </c>
      <c r="M588" s="14">
        <f>+VLOOKUP(L588,Customers!$C$3:$D$797,2,FALSE)</f>
        <v>4</v>
      </c>
      <c r="N588" s="14">
        <f>+INDEX(Customers!$B$2:$D$797,MATCH(TF_Database!L588,Customers!$C$2:$C$797,0),1)</f>
        <v>29764</v>
      </c>
      <c r="O588" s="29">
        <f t="shared" si="56"/>
        <v>5</v>
      </c>
      <c r="P588" s="29">
        <f t="shared" si="57"/>
        <v>11</v>
      </c>
      <c r="Q588" s="14" t="str">
        <f t="shared" si="58"/>
        <v xml:space="preserve">Jack </v>
      </c>
      <c r="R588" s="14" t="str">
        <f t="shared" si="59"/>
        <v>Lebron</v>
      </c>
    </row>
    <row r="589" spans="2:18" x14ac:dyDescent="0.45">
      <c r="B589" s="14" t="str">
        <f t="shared" si="54"/>
        <v>404272040429</v>
      </c>
      <c r="C589" s="5">
        <v>40427</v>
      </c>
      <c r="D589" s="2" t="s">
        <v>808</v>
      </c>
      <c r="E589" s="14">
        <f t="shared" si="55"/>
        <v>0</v>
      </c>
      <c r="F589" s="2">
        <v>20</v>
      </c>
      <c r="G589" s="19">
        <v>112.03</v>
      </c>
      <c r="H589" s="20">
        <v>0.05</v>
      </c>
      <c r="I589" s="6"/>
      <c r="J589" s="5">
        <v>40429</v>
      </c>
      <c r="K589" s="25">
        <v>-57.994500000000002</v>
      </c>
      <c r="L589" s="2" t="s">
        <v>80</v>
      </c>
      <c r="M589" s="14">
        <f>+VLOOKUP(L589,Customers!$C$3:$D$797,2,FALSE)</f>
        <v>4</v>
      </c>
      <c r="N589" s="14">
        <f>+INDEX(Customers!$B$2:$D$797,MATCH(TF_Database!L589,Customers!$C$2:$C$797,0),1)</f>
        <v>27566</v>
      </c>
      <c r="O589" s="29">
        <f t="shared" si="56"/>
        <v>6</v>
      </c>
      <c r="P589" s="29">
        <f t="shared" si="57"/>
        <v>13</v>
      </c>
      <c r="Q589" s="14" t="str">
        <f t="shared" si="58"/>
        <v xml:space="preserve">Filia </v>
      </c>
      <c r="R589" s="14" t="str">
        <f t="shared" si="59"/>
        <v>McAdams</v>
      </c>
    </row>
    <row r="590" spans="2:18" x14ac:dyDescent="0.45">
      <c r="B590" s="14" t="str">
        <f t="shared" si="54"/>
        <v>40631640636</v>
      </c>
      <c r="C590" s="5">
        <v>40631</v>
      </c>
      <c r="D590" s="2" t="s">
        <v>804</v>
      </c>
      <c r="E590" s="14">
        <f t="shared" si="55"/>
        <v>0</v>
      </c>
      <c r="F590" s="2">
        <v>6</v>
      </c>
      <c r="G590" s="19">
        <v>2528.4899999999998</v>
      </c>
      <c r="H590" s="20">
        <v>7.0000000000000007E-2</v>
      </c>
      <c r="I590" s="6"/>
      <c r="J590" s="5">
        <v>40636</v>
      </c>
      <c r="K590" s="25">
        <v>580.15049999999997</v>
      </c>
      <c r="L590" s="2" t="s">
        <v>54</v>
      </c>
      <c r="M590" s="14">
        <f>+VLOOKUP(L590,Customers!$C$3:$D$797,2,FALSE)</f>
        <v>4</v>
      </c>
      <c r="N590" s="14">
        <f>+INDEX(Customers!$B$2:$D$797,MATCH(TF_Database!L590,Customers!$C$2:$C$797,0),1)</f>
        <v>29764</v>
      </c>
      <c r="O590" s="29">
        <f t="shared" si="56"/>
        <v>5</v>
      </c>
      <c r="P590" s="29">
        <f t="shared" si="57"/>
        <v>11</v>
      </c>
      <c r="Q590" s="14" t="str">
        <f t="shared" si="58"/>
        <v xml:space="preserve">Jack </v>
      </c>
      <c r="R590" s="14" t="str">
        <f t="shared" si="59"/>
        <v>Lebron</v>
      </c>
    </row>
    <row r="591" spans="2:18" x14ac:dyDescent="0.45">
      <c r="B591" s="14" t="str">
        <f t="shared" si="54"/>
        <v>406314240631</v>
      </c>
      <c r="C591" s="5">
        <v>40631</v>
      </c>
      <c r="D591" s="2" t="s">
        <v>804</v>
      </c>
      <c r="E591" s="14">
        <f t="shared" si="55"/>
        <v>0</v>
      </c>
      <c r="F591" s="2">
        <v>42</v>
      </c>
      <c r="G591" s="19">
        <v>1146.1099999999999</v>
      </c>
      <c r="H591" s="20">
        <v>0.09</v>
      </c>
      <c r="I591" s="6"/>
      <c r="J591" s="5">
        <v>40631</v>
      </c>
      <c r="K591" s="25">
        <v>330.63</v>
      </c>
      <c r="L591" s="2" t="s">
        <v>54</v>
      </c>
      <c r="M591" s="14">
        <f>+VLOOKUP(L591,Customers!$C$3:$D$797,2,FALSE)</f>
        <v>4</v>
      </c>
      <c r="N591" s="14">
        <f>+INDEX(Customers!$B$2:$D$797,MATCH(TF_Database!L591,Customers!$C$2:$C$797,0),1)</f>
        <v>29764</v>
      </c>
      <c r="O591" s="29">
        <f t="shared" si="56"/>
        <v>5</v>
      </c>
      <c r="P591" s="29">
        <f t="shared" si="57"/>
        <v>11</v>
      </c>
      <c r="Q591" s="14" t="str">
        <f t="shared" si="58"/>
        <v xml:space="preserve">Jack </v>
      </c>
      <c r="R591" s="14" t="str">
        <f t="shared" si="59"/>
        <v>Lebron</v>
      </c>
    </row>
    <row r="592" spans="2:18" x14ac:dyDescent="0.45">
      <c r="B592" s="14" t="str">
        <f t="shared" si="54"/>
        <v>404101640411</v>
      </c>
      <c r="C592" s="5">
        <v>40410</v>
      </c>
      <c r="D592" s="2" t="s">
        <v>806</v>
      </c>
      <c r="E592" s="14">
        <f t="shared" si="55"/>
        <v>1</v>
      </c>
      <c r="F592" s="2">
        <v>16</v>
      </c>
      <c r="G592" s="19">
        <v>102.5</v>
      </c>
      <c r="H592" s="20">
        <v>0.1</v>
      </c>
      <c r="I592" s="6"/>
      <c r="J592" s="5">
        <v>40411</v>
      </c>
      <c r="K592" s="25">
        <v>13.84</v>
      </c>
      <c r="L592" s="2" t="s">
        <v>70</v>
      </c>
      <c r="M592" s="14">
        <f>+VLOOKUP(L592,Customers!$C$3:$D$797,2,FALSE)</f>
        <v>4</v>
      </c>
      <c r="N592" s="14">
        <f>+INDEX(Customers!$B$2:$D$797,MATCH(TF_Database!L592,Customers!$C$2:$C$797,0),1)</f>
        <v>19558</v>
      </c>
      <c r="O592" s="29">
        <f t="shared" si="56"/>
        <v>10</v>
      </c>
      <c r="P592" s="29">
        <f t="shared" si="57"/>
        <v>17</v>
      </c>
      <c r="Q592" s="14" t="str">
        <f t="shared" si="58"/>
        <v xml:space="preserve">Giulietta </v>
      </c>
      <c r="R592" s="14" t="str">
        <f t="shared" si="59"/>
        <v>Baptist</v>
      </c>
    </row>
    <row r="593" spans="2:18" x14ac:dyDescent="0.45">
      <c r="B593" s="14" t="str">
        <f t="shared" si="54"/>
        <v>405143640514</v>
      </c>
      <c r="C593" s="5">
        <v>40514</v>
      </c>
      <c r="D593" s="2" t="s">
        <v>804</v>
      </c>
      <c r="E593" s="14">
        <f t="shared" si="55"/>
        <v>0</v>
      </c>
      <c r="F593" s="2">
        <v>36</v>
      </c>
      <c r="G593" s="19">
        <v>7783.36</v>
      </c>
      <c r="H593" s="20">
        <v>7.0000000000000007E-2</v>
      </c>
      <c r="I593" s="6"/>
      <c r="J593" s="5">
        <v>40514</v>
      </c>
      <c r="K593" s="25">
        <v>3506.24</v>
      </c>
      <c r="L593" s="2" t="s">
        <v>73</v>
      </c>
      <c r="M593" s="14">
        <f>+VLOOKUP(L593,Customers!$C$3:$D$797,2,FALSE)</f>
        <v>5</v>
      </c>
      <c r="N593" s="14">
        <f>+INDEX(Customers!$B$2:$D$797,MATCH(TF_Database!L593,Customers!$C$2:$C$797,0),1)</f>
        <v>7173</v>
      </c>
      <c r="O593" s="29">
        <f t="shared" si="56"/>
        <v>4</v>
      </c>
      <c r="P593" s="29">
        <f t="shared" si="57"/>
        <v>9</v>
      </c>
      <c r="Q593" s="14" t="str">
        <f t="shared" si="58"/>
        <v xml:space="preserve">Joy </v>
      </c>
      <c r="R593" s="14" t="str">
        <f t="shared" si="59"/>
        <v>Smith</v>
      </c>
    </row>
    <row r="594" spans="2:18" x14ac:dyDescent="0.45">
      <c r="B594" s="14" t="str">
        <f t="shared" si="54"/>
        <v>405142140514</v>
      </c>
      <c r="C594" s="5">
        <v>40514</v>
      </c>
      <c r="D594" s="2" t="s">
        <v>804</v>
      </c>
      <c r="E594" s="14">
        <f t="shared" si="55"/>
        <v>0</v>
      </c>
      <c r="F594" s="2">
        <v>21</v>
      </c>
      <c r="G594" s="19">
        <v>61.76</v>
      </c>
      <c r="H594" s="20">
        <v>0</v>
      </c>
      <c r="I594" s="6"/>
      <c r="J594" s="5">
        <v>40514</v>
      </c>
      <c r="K594" s="25">
        <v>4.34</v>
      </c>
      <c r="L594" s="2" t="s">
        <v>73</v>
      </c>
      <c r="M594" s="14">
        <f>+VLOOKUP(L594,Customers!$C$3:$D$797,2,FALSE)</f>
        <v>5</v>
      </c>
      <c r="N594" s="14">
        <f>+INDEX(Customers!$B$2:$D$797,MATCH(TF_Database!L594,Customers!$C$2:$C$797,0),1)</f>
        <v>7173</v>
      </c>
      <c r="O594" s="29">
        <f t="shared" si="56"/>
        <v>4</v>
      </c>
      <c r="P594" s="29">
        <f t="shared" si="57"/>
        <v>9</v>
      </c>
      <c r="Q594" s="14" t="str">
        <f t="shared" si="58"/>
        <v xml:space="preserve">Joy </v>
      </c>
      <c r="R594" s="14" t="str">
        <f t="shared" si="59"/>
        <v>Smith</v>
      </c>
    </row>
    <row r="595" spans="2:18" x14ac:dyDescent="0.45">
      <c r="B595" s="14" t="str">
        <f t="shared" si="54"/>
        <v>405143640516</v>
      </c>
      <c r="C595" s="5">
        <v>40514</v>
      </c>
      <c r="D595" s="2" t="s">
        <v>804</v>
      </c>
      <c r="E595" s="14">
        <f t="shared" si="55"/>
        <v>0</v>
      </c>
      <c r="F595" s="2">
        <v>36</v>
      </c>
      <c r="G595" s="19">
        <v>1280.3399999999999</v>
      </c>
      <c r="H595" s="20">
        <v>0</v>
      </c>
      <c r="I595" s="6"/>
      <c r="J595" s="5">
        <v>40516</v>
      </c>
      <c r="K595" s="25">
        <v>-1048.248</v>
      </c>
      <c r="L595" s="2" t="s">
        <v>73</v>
      </c>
      <c r="M595" s="14">
        <f>+VLOOKUP(L595,Customers!$C$3:$D$797,2,FALSE)</f>
        <v>5</v>
      </c>
      <c r="N595" s="14">
        <f>+INDEX(Customers!$B$2:$D$797,MATCH(TF_Database!L595,Customers!$C$2:$C$797,0),1)</f>
        <v>7173</v>
      </c>
      <c r="O595" s="29">
        <f t="shared" si="56"/>
        <v>4</v>
      </c>
      <c r="P595" s="29">
        <f t="shared" si="57"/>
        <v>9</v>
      </c>
      <c r="Q595" s="14" t="str">
        <f t="shared" si="58"/>
        <v xml:space="preserve">Joy </v>
      </c>
      <c r="R595" s="14" t="str">
        <f t="shared" si="59"/>
        <v>Smith</v>
      </c>
    </row>
    <row r="596" spans="2:18" x14ac:dyDescent="0.45">
      <c r="B596" s="14" t="str">
        <f t="shared" si="54"/>
        <v>406281240629</v>
      </c>
      <c r="C596" s="5">
        <v>40628</v>
      </c>
      <c r="D596" s="2" t="s">
        <v>811</v>
      </c>
      <c r="E596" s="14">
        <f t="shared" si="55"/>
        <v>0</v>
      </c>
      <c r="F596" s="2">
        <v>12</v>
      </c>
      <c r="G596" s="19">
        <v>76.61</v>
      </c>
      <c r="H596" s="20">
        <v>0.09</v>
      </c>
      <c r="I596" s="6"/>
      <c r="J596" s="5">
        <v>40629</v>
      </c>
      <c r="K596" s="25">
        <v>-31.83</v>
      </c>
      <c r="L596" s="2" t="s">
        <v>77</v>
      </c>
      <c r="M596" s="14">
        <f>+VLOOKUP(L596,Customers!$C$3:$D$797,2,FALSE)</f>
        <v>5</v>
      </c>
      <c r="N596" s="14">
        <f>+INDEX(Customers!$B$2:$D$797,MATCH(TF_Database!L596,Customers!$C$2:$C$797,0),1)</f>
        <v>655</v>
      </c>
      <c r="O596" s="29">
        <f t="shared" si="56"/>
        <v>5</v>
      </c>
      <c r="P596" s="29">
        <f t="shared" si="57"/>
        <v>12</v>
      </c>
      <c r="Q596" s="14" t="str">
        <f t="shared" si="58"/>
        <v xml:space="preserve">Greg </v>
      </c>
      <c r="R596" s="14" t="str">
        <f t="shared" si="59"/>
        <v>Guthrie</v>
      </c>
    </row>
    <row r="597" spans="2:18" x14ac:dyDescent="0.45">
      <c r="B597" s="14" t="str">
        <f t="shared" si="54"/>
        <v>401663840169</v>
      </c>
      <c r="C597" s="5">
        <v>40166</v>
      </c>
      <c r="D597" s="2" t="s">
        <v>811</v>
      </c>
      <c r="E597" s="14">
        <f t="shared" si="55"/>
        <v>0</v>
      </c>
      <c r="F597" s="2">
        <v>38</v>
      </c>
      <c r="G597" s="19">
        <v>1483.44</v>
      </c>
      <c r="H597" s="20">
        <v>0.04</v>
      </c>
      <c r="I597" s="6"/>
      <c r="J597" s="5">
        <v>40169</v>
      </c>
      <c r="K597" s="25">
        <v>439.77</v>
      </c>
      <c r="L597" s="2" t="s">
        <v>4</v>
      </c>
      <c r="M597" s="14">
        <f>+VLOOKUP(L597,Customers!$C$3:$D$797,2,FALSE)</f>
        <v>3</v>
      </c>
      <c r="N597" s="14">
        <f>+INDEX(Customers!$B$2:$D$797,MATCH(TF_Database!L597,Customers!$C$2:$C$797,0),1)</f>
        <v>4355</v>
      </c>
      <c r="O597" s="29">
        <f t="shared" si="56"/>
        <v>7</v>
      </c>
      <c r="P597" s="29">
        <f t="shared" si="57"/>
        <v>14</v>
      </c>
      <c r="Q597" s="14" t="str">
        <f t="shared" si="58"/>
        <v xml:space="preserve">Carlos </v>
      </c>
      <c r="R597" s="14" t="str">
        <f t="shared" si="59"/>
        <v>Soltero</v>
      </c>
    </row>
    <row r="598" spans="2:18" x14ac:dyDescent="0.45">
      <c r="B598" s="14" t="str">
        <f t="shared" si="54"/>
        <v>401663940167</v>
      </c>
      <c r="C598" s="5">
        <v>40166</v>
      </c>
      <c r="D598" s="2" t="s">
        <v>811</v>
      </c>
      <c r="E598" s="14">
        <f t="shared" si="55"/>
        <v>0</v>
      </c>
      <c r="F598" s="2">
        <v>39</v>
      </c>
      <c r="G598" s="19">
        <v>145.68</v>
      </c>
      <c r="H598" s="20">
        <v>0.04</v>
      </c>
      <c r="I598" s="6"/>
      <c r="J598" s="5">
        <v>40167</v>
      </c>
      <c r="K598" s="25">
        <v>12</v>
      </c>
      <c r="L598" s="2" t="s">
        <v>4</v>
      </c>
      <c r="M598" s="14">
        <f>+VLOOKUP(L598,Customers!$C$3:$D$797,2,FALSE)</f>
        <v>3</v>
      </c>
      <c r="N598" s="14">
        <f>+INDEX(Customers!$B$2:$D$797,MATCH(TF_Database!L598,Customers!$C$2:$C$797,0),1)</f>
        <v>4355</v>
      </c>
      <c r="O598" s="29">
        <f t="shared" si="56"/>
        <v>7</v>
      </c>
      <c r="P598" s="29">
        <f t="shared" si="57"/>
        <v>14</v>
      </c>
      <c r="Q598" s="14" t="str">
        <f t="shared" si="58"/>
        <v xml:space="preserve">Carlos </v>
      </c>
      <c r="R598" s="14" t="str">
        <f t="shared" si="59"/>
        <v>Soltero</v>
      </c>
    </row>
    <row r="599" spans="2:18" x14ac:dyDescent="0.45">
      <c r="B599" s="14" t="str">
        <f t="shared" si="54"/>
        <v>406624540669</v>
      </c>
      <c r="C599" s="5">
        <v>40662</v>
      </c>
      <c r="D599" s="2" t="s">
        <v>804</v>
      </c>
      <c r="E599" s="14">
        <f t="shared" si="55"/>
        <v>0</v>
      </c>
      <c r="F599" s="2">
        <v>45</v>
      </c>
      <c r="G599" s="19">
        <v>500.48</v>
      </c>
      <c r="H599" s="20">
        <v>0.08</v>
      </c>
      <c r="I599" s="6"/>
      <c r="J599" s="5">
        <v>40669</v>
      </c>
      <c r="K599" s="25">
        <v>-48.2</v>
      </c>
      <c r="L599" s="2" t="s">
        <v>65</v>
      </c>
      <c r="M599" s="14">
        <f>+VLOOKUP(L599,Customers!$C$3:$D$797,2,FALSE)</f>
        <v>3</v>
      </c>
      <c r="N599" s="14">
        <f>+INDEX(Customers!$B$2:$D$797,MATCH(TF_Database!L599,Customers!$C$2:$C$797,0),1)</f>
        <v>31462</v>
      </c>
      <c r="O599" s="29">
        <f t="shared" si="56"/>
        <v>7</v>
      </c>
      <c r="P599" s="29">
        <f t="shared" si="57"/>
        <v>12</v>
      </c>
      <c r="Q599" s="14" t="str">
        <f t="shared" si="58"/>
        <v xml:space="preserve">Harold </v>
      </c>
      <c r="R599" s="14" t="str">
        <f t="shared" si="59"/>
        <v>Engle</v>
      </c>
    </row>
    <row r="600" spans="2:18" x14ac:dyDescent="0.45">
      <c r="B600" s="14" t="str">
        <f t="shared" si="54"/>
        <v>404755040476</v>
      </c>
      <c r="C600" s="5">
        <v>40475</v>
      </c>
      <c r="D600" s="2" t="s">
        <v>806</v>
      </c>
      <c r="E600" s="14">
        <f t="shared" si="55"/>
        <v>1</v>
      </c>
      <c r="F600" s="2">
        <v>50</v>
      </c>
      <c r="G600" s="19">
        <v>8221.2934999999998</v>
      </c>
      <c r="H600" s="20">
        <v>0.06</v>
      </c>
      <c r="I600" s="6"/>
      <c r="J600" s="5">
        <v>40476</v>
      </c>
      <c r="K600" s="25">
        <v>2342.2139999999999</v>
      </c>
      <c r="L600" s="2" t="s">
        <v>71</v>
      </c>
      <c r="M600" s="14">
        <f>+VLOOKUP(L600,Customers!$C$3:$D$797,2,FALSE)</f>
        <v>5</v>
      </c>
      <c r="N600" s="14">
        <f>+INDEX(Customers!$B$2:$D$797,MATCH(TF_Database!L600,Customers!$C$2:$C$797,0),1)</f>
        <v>29316</v>
      </c>
      <c r="O600" s="29">
        <f t="shared" si="56"/>
        <v>6</v>
      </c>
      <c r="P600" s="29">
        <f t="shared" si="57"/>
        <v>10</v>
      </c>
      <c r="Q600" s="14" t="str">
        <f t="shared" si="58"/>
        <v xml:space="preserve">Erica </v>
      </c>
      <c r="R600" s="14" t="str">
        <f t="shared" si="59"/>
        <v>Bern</v>
      </c>
    </row>
    <row r="601" spans="2:18" x14ac:dyDescent="0.45">
      <c r="B601" s="14" t="str">
        <f t="shared" si="54"/>
        <v>40475740477</v>
      </c>
      <c r="C601" s="5">
        <v>40475</v>
      </c>
      <c r="D601" s="2" t="s">
        <v>806</v>
      </c>
      <c r="E601" s="14">
        <f t="shared" si="55"/>
        <v>1</v>
      </c>
      <c r="F601" s="2">
        <v>7</v>
      </c>
      <c r="G601" s="19">
        <v>1158.26</v>
      </c>
      <c r="H601" s="20">
        <v>0.06</v>
      </c>
      <c r="I601" s="6"/>
      <c r="J601" s="5">
        <v>40477</v>
      </c>
      <c r="K601" s="25">
        <v>170.07650000000001</v>
      </c>
      <c r="L601" s="2" t="s">
        <v>71</v>
      </c>
      <c r="M601" s="14">
        <f>+VLOOKUP(L601,Customers!$C$3:$D$797,2,FALSE)</f>
        <v>5</v>
      </c>
      <c r="N601" s="14">
        <f>+INDEX(Customers!$B$2:$D$797,MATCH(TF_Database!L601,Customers!$C$2:$C$797,0),1)</f>
        <v>29316</v>
      </c>
      <c r="O601" s="29">
        <f t="shared" si="56"/>
        <v>6</v>
      </c>
      <c r="P601" s="29">
        <f t="shared" si="57"/>
        <v>10</v>
      </c>
      <c r="Q601" s="14" t="str">
        <f t="shared" si="58"/>
        <v xml:space="preserve">Erica </v>
      </c>
      <c r="R601" s="14" t="str">
        <f t="shared" si="59"/>
        <v>Bern</v>
      </c>
    </row>
    <row r="602" spans="2:18" x14ac:dyDescent="0.45">
      <c r="B602" s="14" t="str">
        <f t="shared" si="54"/>
        <v>40310940311</v>
      </c>
      <c r="C602" s="5">
        <v>40310</v>
      </c>
      <c r="D602" s="2" t="s">
        <v>806</v>
      </c>
      <c r="E602" s="14">
        <f t="shared" si="55"/>
        <v>1</v>
      </c>
      <c r="F602" s="2">
        <v>9</v>
      </c>
      <c r="G602" s="19">
        <v>298.52</v>
      </c>
      <c r="H602" s="20">
        <v>0</v>
      </c>
      <c r="I602" s="6"/>
      <c r="J602" s="5">
        <v>40311</v>
      </c>
      <c r="K602" s="25">
        <v>73.19</v>
      </c>
      <c r="L602" s="2" t="s">
        <v>76</v>
      </c>
      <c r="M602" s="14">
        <f>+VLOOKUP(L602,Customers!$C$3:$D$797,2,FALSE)</f>
        <v>5</v>
      </c>
      <c r="N602" s="14">
        <f>+INDEX(Customers!$B$2:$D$797,MATCH(TF_Database!L602,Customers!$C$2:$C$797,0),1)</f>
        <v>12150</v>
      </c>
      <c r="O602" s="29">
        <f t="shared" si="56"/>
        <v>7</v>
      </c>
      <c r="P602" s="29">
        <f t="shared" si="57"/>
        <v>13</v>
      </c>
      <c r="Q602" s="14" t="str">
        <f t="shared" si="58"/>
        <v xml:space="preserve">Hilary </v>
      </c>
      <c r="R602" s="14" t="str">
        <f t="shared" si="59"/>
        <v>Holden</v>
      </c>
    </row>
    <row r="603" spans="2:18" x14ac:dyDescent="0.45">
      <c r="B603" s="14" t="str">
        <f t="shared" si="54"/>
        <v>403103440311</v>
      </c>
      <c r="C603" s="5">
        <v>40310</v>
      </c>
      <c r="D603" s="2" t="s">
        <v>806</v>
      </c>
      <c r="E603" s="14">
        <f t="shared" si="55"/>
        <v>1</v>
      </c>
      <c r="F603" s="2">
        <v>34</v>
      </c>
      <c r="G603" s="19">
        <v>667.35</v>
      </c>
      <c r="H603" s="20">
        <v>0.04</v>
      </c>
      <c r="I603" s="6"/>
      <c r="J603" s="5">
        <v>40311</v>
      </c>
      <c r="K603" s="25">
        <v>80.92</v>
      </c>
      <c r="L603" s="2" t="s">
        <v>76</v>
      </c>
      <c r="M603" s="14">
        <f>+VLOOKUP(L603,Customers!$C$3:$D$797,2,FALSE)</f>
        <v>5</v>
      </c>
      <c r="N603" s="14">
        <f>+INDEX(Customers!$B$2:$D$797,MATCH(TF_Database!L603,Customers!$C$2:$C$797,0),1)</f>
        <v>12150</v>
      </c>
      <c r="O603" s="29">
        <f t="shared" si="56"/>
        <v>7</v>
      </c>
      <c r="P603" s="29">
        <f t="shared" si="57"/>
        <v>13</v>
      </c>
      <c r="Q603" s="14" t="str">
        <f t="shared" si="58"/>
        <v xml:space="preserve">Hilary </v>
      </c>
      <c r="R603" s="14" t="str">
        <f t="shared" si="59"/>
        <v>Holden</v>
      </c>
    </row>
    <row r="604" spans="2:18" x14ac:dyDescent="0.45">
      <c r="B604" s="14" t="str">
        <f t="shared" si="54"/>
        <v>402793140281</v>
      </c>
      <c r="C604" s="5">
        <v>40279</v>
      </c>
      <c r="D604" s="2" t="s">
        <v>810</v>
      </c>
      <c r="E604" s="14">
        <f t="shared" si="55"/>
        <v>0</v>
      </c>
      <c r="F604" s="2">
        <v>31</v>
      </c>
      <c r="G604" s="19">
        <v>3206.9650000000001</v>
      </c>
      <c r="H604" s="20">
        <v>0.08</v>
      </c>
      <c r="I604" s="6"/>
      <c r="J604" s="5">
        <v>40281</v>
      </c>
      <c r="K604" s="25">
        <v>575.33399999999995</v>
      </c>
      <c r="L604" s="2" t="s">
        <v>54</v>
      </c>
      <c r="M604" s="14">
        <f>+VLOOKUP(L604,Customers!$C$3:$D$797,2,FALSE)</f>
        <v>4</v>
      </c>
      <c r="N604" s="14">
        <f>+INDEX(Customers!$B$2:$D$797,MATCH(TF_Database!L604,Customers!$C$2:$C$797,0),1)</f>
        <v>29764</v>
      </c>
      <c r="O604" s="29">
        <f t="shared" si="56"/>
        <v>5</v>
      </c>
      <c r="P604" s="29">
        <f t="shared" si="57"/>
        <v>11</v>
      </c>
      <c r="Q604" s="14" t="str">
        <f t="shared" si="58"/>
        <v xml:space="preserve">Jack </v>
      </c>
      <c r="R604" s="14" t="str">
        <f t="shared" si="59"/>
        <v>Lebron</v>
      </c>
    </row>
    <row r="605" spans="2:18" x14ac:dyDescent="0.45">
      <c r="B605" s="14" t="str">
        <f t="shared" si="54"/>
        <v>398373039839</v>
      </c>
      <c r="C605" s="5">
        <v>39837</v>
      </c>
      <c r="D605" s="2" t="s">
        <v>804</v>
      </c>
      <c r="E605" s="14">
        <f t="shared" si="55"/>
        <v>0</v>
      </c>
      <c r="F605" s="2">
        <v>30</v>
      </c>
      <c r="G605" s="19">
        <v>6654.39</v>
      </c>
      <c r="H605" s="20">
        <v>0.1</v>
      </c>
      <c r="I605" s="6"/>
      <c r="J605" s="5">
        <v>39839</v>
      </c>
      <c r="K605" s="25">
        <v>1151.69</v>
      </c>
      <c r="L605" s="2" t="s">
        <v>80</v>
      </c>
      <c r="M605" s="14">
        <f>+VLOOKUP(L605,Customers!$C$3:$D$797,2,FALSE)</f>
        <v>4</v>
      </c>
      <c r="N605" s="14">
        <f>+INDEX(Customers!$B$2:$D$797,MATCH(TF_Database!L605,Customers!$C$2:$C$797,0),1)</f>
        <v>27566</v>
      </c>
      <c r="O605" s="29">
        <f t="shared" si="56"/>
        <v>6</v>
      </c>
      <c r="P605" s="29">
        <f t="shared" si="57"/>
        <v>13</v>
      </c>
      <c r="Q605" s="14" t="str">
        <f t="shared" si="58"/>
        <v xml:space="preserve">Filia </v>
      </c>
      <c r="R605" s="14" t="str">
        <f t="shared" si="59"/>
        <v>McAdams</v>
      </c>
    </row>
    <row r="606" spans="2:18" x14ac:dyDescent="0.45">
      <c r="B606" s="14" t="str">
        <f t="shared" si="54"/>
        <v>398372139839</v>
      </c>
      <c r="C606" s="5">
        <v>39837</v>
      </c>
      <c r="D606" s="2" t="s">
        <v>804</v>
      </c>
      <c r="E606" s="14">
        <f t="shared" si="55"/>
        <v>0</v>
      </c>
      <c r="F606" s="2">
        <v>21</v>
      </c>
      <c r="G606" s="19">
        <v>4429.6899999999996</v>
      </c>
      <c r="H606" s="20">
        <v>0.03</v>
      </c>
      <c r="I606" s="6"/>
      <c r="J606" s="5">
        <v>39839</v>
      </c>
      <c r="K606" s="25">
        <v>983.55</v>
      </c>
      <c r="L606" s="2" t="s">
        <v>80</v>
      </c>
      <c r="M606" s="14">
        <f>+VLOOKUP(L606,Customers!$C$3:$D$797,2,FALSE)</f>
        <v>4</v>
      </c>
      <c r="N606" s="14">
        <f>+INDEX(Customers!$B$2:$D$797,MATCH(TF_Database!L606,Customers!$C$2:$C$797,0),1)</f>
        <v>27566</v>
      </c>
      <c r="O606" s="29">
        <f t="shared" si="56"/>
        <v>6</v>
      </c>
      <c r="P606" s="29">
        <f t="shared" si="57"/>
        <v>13</v>
      </c>
      <c r="Q606" s="14" t="str">
        <f t="shared" si="58"/>
        <v xml:space="preserve">Filia </v>
      </c>
      <c r="R606" s="14" t="str">
        <f t="shared" si="59"/>
        <v>McAdams</v>
      </c>
    </row>
    <row r="607" spans="2:18" x14ac:dyDescent="0.45">
      <c r="B607" s="14" t="str">
        <f t="shared" si="54"/>
        <v>404994240502</v>
      </c>
      <c r="C607" s="5">
        <v>40499</v>
      </c>
      <c r="D607" s="2" t="s">
        <v>806</v>
      </c>
      <c r="E607" s="14">
        <f t="shared" si="55"/>
        <v>1</v>
      </c>
      <c r="F607" s="2">
        <v>42</v>
      </c>
      <c r="G607" s="19">
        <v>239.35</v>
      </c>
      <c r="H607" s="20">
        <v>0.05</v>
      </c>
      <c r="I607" s="6"/>
      <c r="J607" s="5">
        <v>40502</v>
      </c>
      <c r="K607" s="25">
        <v>78.959999999999994</v>
      </c>
      <c r="L607" s="2" t="s">
        <v>77</v>
      </c>
      <c r="M607" s="14">
        <f>+VLOOKUP(L607,Customers!$C$3:$D$797,2,FALSE)</f>
        <v>5</v>
      </c>
      <c r="N607" s="14">
        <f>+INDEX(Customers!$B$2:$D$797,MATCH(TF_Database!L607,Customers!$C$2:$C$797,0),1)</f>
        <v>655</v>
      </c>
      <c r="O607" s="29">
        <f t="shared" si="56"/>
        <v>5</v>
      </c>
      <c r="P607" s="29">
        <f t="shared" si="57"/>
        <v>12</v>
      </c>
      <c r="Q607" s="14" t="str">
        <f t="shared" si="58"/>
        <v xml:space="preserve">Greg </v>
      </c>
      <c r="R607" s="14" t="str">
        <f t="shared" si="59"/>
        <v>Guthrie</v>
      </c>
    </row>
    <row r="608" spans="2:18" x14ac:dyDescent="0.45">
      <c r="B608" s="14" t="str">
        <f t="shared" si="54"/>
        <v>404993440501</v>
      </c>
      <c r="C608" s="5">
        <v>40499</v>
      </c>
      <c r="D608" s="2" t="s">
        <v>806</v>
      </c>
      <c r="E608" s="14">
        <f t="shared" si="55"/>
        <v>1</v>
      </c>
      <c r="F608" s="2">
        <v>34</v>
      </c>
      <c r="G608" s="19">
        <v>684.66</v>
      </c>
      <c r="H608" s="20">
        <v>7.0000000000000007E-2</v>
      </c>
      <c r="I608" s="6"/>
      <c r="J608" s="5">
        <v>40501</v>
      </c>
      <c r="K608" s="25">
        <v>35.090000000000003</v>
      </c>
      <c r="L608" s="2" t="s">
        <v>77</v>
      </c>
      <c r="M608" s="14">
        <f>+VLOOKUP(L608,Customers!$C$3:$D$797,2,FALSE)</f>
        <v>5</v>
      </c>
      <c r="N608" s="14">
        <f>+INDEX(Customers!$B$2:$D$797,MATCH(TF_Database!L608,Customers!$C$2:$C$797,0),1)</f>
        <v>655</v>
      </c>
      <c r="O608" s="29">
        <f t="shared" si="56"/>
        <v>5</v>
      </c>
      <c r="P608" s="29">
        <f t="shared" si="57"/>
        <v>12</v>
      </c>
      <c r="Q608" s="14" t="str">
        <f t="shared" si="58"/>
        <v xml:space="preserve">Greg </v>
      </c>
      <c r="R608" s="14" t="str">
        <f t="shared" si="59"/>
        <v>Guthrie</v>
      </c>
    </row>
    <row r="609" spans="2:18" x14ac:dyDescent="0.45">
      <c r="B609" s="14" t="str">
        <f t="shared" si="54"/>
        <v>404502840452</v>
      </c>
      <c r="C609" s="5">
        <v>40450</v>
      </c>
      <c r="D609" s="2" t="s">
        <v>806</v>
      </c>
      <c r="E609" s="14">
        <f t="shared" si="55"/>
        <v>1</v>
      </c>
      <c r="F609" s="2">
        <v>28</v>
      </c>
      <c r="G609" s="19">
        <v>2531.35</v>
      </c>
      <c r="H609" s="20">
        <v>0.09</v>
      </c>
      <c r="I609" s="6"/>
      <c r="J609" s="5">
        <v>40452</v>
      </c>
      <c r="K609" s="25">
        <v>415.55</v>
      </c>
      <c r="L609" s="2" t="s">
        <v>65</v>
      </c>
      <c r="M609" s="14">
        <f>+VLOOKUP(L609,Customers!$C$3:$D$797,2,FALSE)</f>
        <v>3</v>
      </c>
      <c r="N609" s="14">
        <f>+INDEX(Customers!$B$2:$D$797,MATCH(TF_Database!L609,Customers!$C$2:$C$797,0),1)</f>
        <v>31462</v>
      </c>
      <c r="O609" s="29">
        <f t="shared" si="56"/>
        <v>7</v>
      </c>
      <c r="P609" s="29">
        <f t="shared" si="57"/>
        <v>12</v>
      </c>
      <c r="Q609" s="14" t="str">
        <f t="shared" si="58"/>
        <v xml:space="preserve">Harold </v>
      </c>
      <c r="R609" s="14" t="str">
        <f t="shared" si="59"/>
        <v>Engle</v>
      </c>
    </row>
    <row r="610" spans="2:18" x14ac:dyDescent="0.45">
      <c r="B610" s="14" t="str">
        <f t="shared" si="54"/>
        <v>403931540395</v>
      </c>
      <c r="C610" s="5">
        <v>40393</v>
      </c>
      <c r="D610" s="2" t="s">
        <v>811</v>
      </c>
      <c r="E610" s="14">
        <f t="shared" si="55"/>
        <v>0</v>
      </c>
      <c r="F610" s="2">
        <v>15</v>
      </c>
      <c r="G610" s="19">
        <v>22.45</v>
      </c>
      <c r="H610" s="20">
        <v>0.03</v>
      </c>
      <c r="I610" s="6"/>
      <c r="J610" s="5">
        <v>40395</v>
      </c>
      <c r="K610" s="25">
        <v>0.78</v>
      </c>
      <c r="L610" s="2" t="s">
        <v>83</v>
      </c>
      <c r="M610" s="14">
        <f>+VLOOKUP(L610,Customers!$C$3:$D$797,2,FALSE)</f>
        <v>2</v>
      </c>
      <c r="N610" s="14">
        <f>+INDEX(Customers!$B$2:$D$797,MATCH(TF_Database!L610,Customers!$C$2:$C$797,0),1)</f>
        <v>24644</v>
      </c>
      <c r="O610" s="29">
        <f t="shared" si="56"/>
        <v>7</v>
      </c>
      <c r="P610" s="29">
        <f t="shared" si="57"/>
        <v>12</v>
      </c>
      <c r="Q610" s="14" t="str">
        <f t="shared" si="58"/>
        <v xml:space="preserve">Philip </v>
      </c>
      <c r="R610" s="14" t="str">
        <f t="shared" si="59"/>
        <v>Brown</v>
      </c>
    </row>
    <row r="611" spans="2:18" x14ac:dyDescent="0.45">
      <c r="B611" s="14" t="str">
        <f t="shared" si="54"/>
        <v>407074440709</v>
      </c>
      <c r="C611" s="5">
        <v>40707</v>
      </c>
      <c r="D611" s="2" t="s">
        <v>810</v>
      </c>
      <c r="E611" s="14">
        <f t="shared" si="55"/>
        <v>0</v>
      </c>
      <c r="F611" s="2">
        <v>44</v>
      </c>
      <c r="G611" s="19">
        <v>7765.13</v>
      </c>
      <c r="H611" s="20">
        <v>0.06</v>
      </c>
      <c r="I611" s="6"/>
      <c r="J611" s="5">
        <v>40709</v>
      </c>
      <c r="K611" s="25">
        <v>433.63</v>
      </c>
      <c r="L611" s="2" t="s">
        <v>67</v>
      </c>
      <c r="M611" s="14">
        <f>+VLOOKUP(L611,Customers!$C$3:$D$797,2,FALSE)</f>
        <v>2</v>
      </c>
      <c r="N611" s="14">
        <f>+INDEX(Customers!$B$2:$D$797,MATCH(TF_Database!L611,Customers!$C$2:$C$797,0),1)</f>
        <v>10058</v>
      </c>
      <c r="O611" s="29">
        <f t="shared" si="56"/>
        <v>6</v>
      </c>
      <c r="P611" s="29">
        <f t="shared" si="57"/>
        <v>13</v>
      </c>
      <c r="Q611" s="14" t="str">
        <f t="shared" si="58"/>
        <v xml:space="preserve">Helen </v>
      </c>
      <c r="R611" s="14" t="str">
        <f t="shared" si="59"/>
        <v>Abelman</v>
      </c>
    </row>
    <row r="612" spans="2:18" x14ac:dyDescent="0.45">
      <c r="B612" s="14" t="str">
        <f t="shared" si="54"/>
        <v>403034440305</v>
      </c>
      <c r="C612" s="5">
        <v>40303</v>
      </c>
      <c r="D612" s="2" t="s">
        <v>811</v>
      </c>
      <c r="E612" s="14">
        <f t="shared" si="55"/>
        <v>0</v>
      </c>
      <c r="F612" s="2">
        <v>44</v>
      </c>
      <c r="G612" s="19">
        <v>2435.3200000000002</v>
      </c>
      <c r="H612" s="20">
        <v>0.09</v>
      </c>
      <c r="I612" s="6"/>
      <c r="J612" s="5">
        <v>40305</v>
      </c>
      <c r="K612" s="25">
        <v>650.55999999999995</v>
      </c>
      <c r="L612" s="2" t="s">
        <v>76</v>
      </c>
      <c r="M612" s="14">
        <f>+VLOOKUP(L612,Customers!$C$3:$D$797,2,FALSE)</f>
        <v>5</v>
      </c>
      <c r="N612" s="14">
        <f>+INDEX(Customers!$B$2:$D$797,MATCH(TF_Database!L612,Customers!$C$2:$C$797,0),1)</f>
        <v>12150</v>
      </c>
      <c r="O612" s="29">
        <f t="shared" si="56"/>
        <v>7</v>
      </c>
      <c r="P612" s="29">
        <f t="shared" si="57"/>
        <v>13</v>
      </c>
      <c r="Q612" s="14" t="str">
        <f t="shared" si="58"/>
        <v xml:space="preserve">Hilary </v>
      </c>
      <c r="R612" s="14" t="str">
        <f t="shared" si="59"/>
        <v>Holden</v>
      </c>
    </row>
    <row r="613" spans="2:18" x14ac:dyDescent="0.45">
      <c r="B613" s="14" t="str">
        <f t="shared" si="54"/>
        <v>403032140305</v>
      </c>
      <c r="C613" s="5">
        <v>40303</v>
      </c>
      <c r="D613" s="2" t="s">
        <v>811</v>
      </c>
      <c r="E613" s="14">
        <f t="shared" si="55"/>
        <v>0</v>
      </c>
      <c r="F613" s="2">
        <v>21</v>
      </c>
      <c r="G613" s="19">
        <v>4242.76</v>
      </c>
      <c r="H613" s="20">
        <v>7.0000000000000007E-2</v>
      </c>
      <c r="I613" s="6"/>
      <c r="J613" s="5">
        <v>40305</v>
      </c>
      <c r="K613" s="25">
        <v>340.88</v>
      </c>
      <c r="L613" s="2" t="s">
        <v>76</v>
      </c>
      <c r="M613" s="14">
        <f>+VLOOKUP(L613,Customers!$C$3:$D$797,2,FALSE)</f>
        <v>5</v>
      </c>
      <c r="N613" s="14">
        <f>+INDEX(Customers!$B$2:$D$797,MATCH(TF_Database!L613,Customers!$C$2:$C$797,0),1)</f>
        <v>12150</v>
      </c>
      <c r="O613" s="29">
        <f t="shared" si="56"/>
        <v>7</v>
      </c>
      <c r="P613" s="29">
        <f t="shared" si="57"/>
        <v>13</v>
      </c>
      <c r="Q613" s="14" t="str">
        <f t="shared" si="58"/>
        <v xml:space="preserve">Hilary </v>
      </c>
      <c r="R613" s="14" t="str">
        <f t="shared" si="59"/>
        <v>Holden</v>
      </c>
    </row>
    <row r="614" spans="2:18" x14ac:dyDescent="0.45">
      <c r="B614" s="14" t="str">
        <f t="shared" si="54"/>
        <v>40420140422</v>
      </c>
      <c r="C614" s="5">
        <v>40420</v>
      </c>
      <c r="D614" s="2" t="s">
        <v>806</v>
      </c>
      <c r="E614" s="14">
        <f t="shared" si="55"/>
        <v>1</v>
      </c>
      <c r="F614" s="2">
        <v>1</v>
      </c>
      <c r="G614" s="19">
        <v>14.4</v>
      </c>
      <c r="H614" s="20">
        <v>0.1</v>
      </c>
      <c r="I614" s="6"/>
      <c r="J614" s="5">
        <v>40422</v>
      </c>
      <c r="K614" s="25">
        <v>-7.39</v>
      </c>
      <c r="L614" s="2" t="s">
        <v>72</v>
      </c>
      <c r="M614" s="14">
        <f>+VLOOKUP(L614,Customers!$C$3:$D$797,2,FALSE)</f>
        <v>1</v>
      </c>
      <c r="N614" s="14">
        <f>+INDEX(Customers!$B$2:$D$797,MATCH(TF_Database!L614,Customers!$C$2:$C$797,0),1)</f>
        <v>14868</v>
      </c>
      <c r="O614" s="29">
        <f t="shared" si="56"/>
        <v>12</v>
      </c>
      <c r="P614" s="29">
        <f t="shared" si="57"/>
        <v>18</v>
      </c>
      <c r="Q614" s="14" t="str">
        <f t="shared" si="58"/>
        <v xml:space="preserve">Christopher </v>
      </c>
      <c r="R614" s="14" t="str">
        <f t="shared" si="59"/>
        <v>Schild</v>
      </c>
    </row>
    <row r="615" spans="2:18" x14ac:dyDescent="0.45">
      <c r="B615" s="14" t="str">
        <f t="shared" si="54"/>
        <v>412121641214</v>
      </c>
      <c r="C615" s="5">
        <v>41212</v>
      </c>
      <c r="D615" s="2" t="s">
        <v>806</v>
      </c>
      <c r="E615" s="14">
        <f t="shared" si="55"/>
        <v>1</v>
      </c>
      <c r="F615" s="2">
        <v>16</v>
      </c>
      <c r="G615" s="19">
        <v>92.06</v>
      </c>
      <c r="H615" s="20">
        <v>0.1</v>
      </c>
      <c r="I615" s="6"/>
      <c r="J615" s="5">
        <v>41214</v>
      </c>
      <c r="K615" s="25">
        <v>5.66</v>
      </c>
      <c r="L615" s="2" t="s">
        <v>4</v>
      </c>
      <c r="M615" s="14">
        <f>+VLOOKUP(L615,Customers!$C$3:$D$797,2,FALSE)</f>
        <v>3</v>
      </c>
      <c r="N615" s="14">
        <f>+INDEX(Customers!$B$2:$D$797,MATCH(TF_Database!L615,Customers!$C$2:$C$797,0),1)</f>
        <v>4355</v>
      </c>
      <c r="O615" s="29">
        <f t="shared" si="56"/>
        <v>7</v>
      </c>
      <c r="P615" s="29">
        <f t="shared" si="57"/>
        <v>14</v>
      </c>
      <c r="Q615" s="14" t="str">
        <f t="shared" si="58"/>
        <v xml:space="preserve">Carlos </v>
      </c>
      <c r="R615" s="14" t="str">
        <f t="shared" si="59"/>
        <v>Soltero</v>
      </c>
    </row>
    <row r="616" spans="2:18" x14ac:dyDescent="0.45">
      <c r="B616" s="14" t="str">
        <f t="shared" si="54"/>
        <v>412123341214</v>
      </c>
      <c r="C616" s="5">
        <v>41212</v>
      </c>
      <c r="D616" s="2" t="s">
        <v>806</v>
      </c>
      <c r="E616" s="14">
        <f t="shared" si="55"/>
        <v>1</v>
      </c>
      <c r="F616" s="2">
        <v>33</v>
      </c>
      <c r="G616" s="19">
        <v>199.62</v>
      </c>
      <c r="H616" s="20">
        <v>0.01</v>
      </c>
      <c r="I616" s="6"/>
      <c r="J616" s="5">
        <v>41214</v>
      </c>
      <c r="K616" s="25">
        <v>42.34</v>
      </c>
      <c r="L616" s="2" t="s">
        <v>4</v>
      </c>
      <c r="M616" s="14">
        <f>+VLOOKUP(L616,Customers!$C$3:$D$797,2,FALSE)</f>
        <v>3</v>
      </c>
      <c r="N616" s="14">
        <f>+INDEX(Customers!$B$2:$D$797,MATCH(TF_Database!L616,Customers!$C$2:$C$797,0),1)</f>
        <v>4355</v>
      </c>
      <c r="O616" s="29">
        <f t="shared" si="56"/>
        <v>7</v>
      </c>
      <c r="P616" s="29">
        <f t="shared" si="57"/>
        <v>14</v>
      </c>
      <c r="Q616" s="14" t="str">
        <f t="shared" si="58"/>
        <v xml:space="preserve">Carlos </v>
      </c>
      <c r="R616" s="14" t="str">
        <f t="shared" si="59"/>
        <v>Soltero</v>
      </c>
    </row>
    <row r="617" spans="2:18" x14ac:dyDescent="0.45">
      <c r="B617" s="14" t="str">
        <f t="shared" si="54"/>
        <v>400094040010</v>
      </c>
      <c r="C617" s="5">
        <v>40009</v>
      </c>
      <c r="D617" s="2" t="s">
        <v>806</v>
      </c>
      <c r="E617" s="14">
        <f t="shared" si="55"/>
        <v>1</v>
      </c>
      <c r="F617" s="2">
        <v>40</v>
      </c>
      <c r="G617" s="19">
        <v>196.5</v>
      </c>
      <c r="H617" s="20">
        <v>0.08</v>
      </c>
      <c r="I617" s="6"/>
      <c r="J617" s="5">
        <v>40010</v>
      </c>
      <c r="K617" s="25">
        <v>-99.762500000000003</v>
      </c>
      <c r="L617" s="2" t="s">
        <v>71</v>
      </c>
      <c r="M617" s="14">
        <f>+VLOOKUP(L617,Customers!$C$3:$D$797,2,FALSE)</f>
        <v>5</v>
      </c>
      <c r="N617" s="14">
        <f>+INDEX(Customers!$B$2:$D$797,MATCH(TF_Database!L617,Customers!$C$2:$C$797,0),1)</f>
        <v>29316</v>
      </c>
      <c r="O617" s="29">
        <f t="shared" si="56"/>
        <v>6</v>
      </c>
      <c r="P617" s="29">
        <f t="shared" si="57"/>
        <v>10</v>
      </c>
      <c r="Q617" s="14" t="str">
        <f t="shared" si="58"/>
        <v xml:space="preserve">Erica </v>
      </c>
      <c r="R617" s="14" t="str">
        <f t="shared" si="59"/>
        <v>Bern</v>
      </c>
    </row>
    <row r="618" spans="2:18" x14ac:dyDescent="0.45">
      <c r="B618" s="14" t="str">
        <f t="shared" si="54"/>
        <v>40009140010</v>
      </c>
      <c r="C618" s="5">
        <v>40009</v>
      </c>
      <c r="D618" s="2" t="s">
        <v>806</v>
      </c>
      <c r="E618" s="14">
        <f t="shared" si="55"/>
        <v>1</v>
      </c>
      <c r="F618" s="2">
        <v>1</v>
      </c>
      <c r="G618" s="19">
        <v>3672.89</v>
      </c>
      <c r="H618" s="20">
        <v>0.01</v>
      </c>
      <c r="I618" s="6"/>
      <c r="J618" s="5">
        <v>40010</v>
      </c>
      <c r="K618" s="25">
        <v>-3061.82</v>
      </c>
      <c r="L618" s="2" t="s">
        <v>71</v>
      </c>
      <c r="M618" s="14">
        <f>+VLOOKUP(L618,Customers!$C$3:$D$797,2,FALSE)</f>
        <v>5</v>
      </c>
      <c r="N618" s="14">
        <f>+INDEX(Customers!$B$2:$D$797,MATCH(TF_Database!L618,Customers!$C$2:$C$797,0),1)</f>
        <v>29316</v>
      </c>
      <c r="O618" s="29">
        <f t="shared" si="56"/>
        <v>6</v>
      </c>
      <c r="P618" s="29">
        <f t="shared" si="57"/>
        <v>10</v>
      </c>
      <c r="Q618" s="14" t="str">
        <f t="shared" si="58"/>
        <v xml:space="preserve">Erica </v>
      </c>
      <c r="R618" s="14" t="str">
        <f t="shared" si="59"/>
        <v>Bern</v>
      </c>
    </row>
    <row r="619" spans="2:18" x14ac:dyDescent="0.45">
      <c r="B619" s="14" t="str">
        <f t="shared" si="54"/>
        <v>40009840011</v>
      </c>
      <c r="C619" s="5">
        <v>40009</v>
      </c>
      <c r="D619" s="2" t="s">
        <v>806</v>
      </c>
      <c r="E619" s="14">
        <f t="shared" si="55"/>
        <v>1</v>
      </c>
      <c r="F619" s="2">
        <v>8</v>
      </c>
      <c r="G619" s="19">
        <v>46.97</v>
      </c>
      <c r="H619" s="20">
        <v>0.03</v>
      </c>
      <c r="I619" s="6"/>
      <c r="J619" s="5">
        <v>40011</v>
      </c>
      <c r="K619" s="25">
        <v>-9.9999999999997868E-3</v>
      </c>
      <c r="L619" s="2" t="s">
        <v>71</v>
      </c>
      <c r="M619" s="14">
        <f>+VLOOKUP(L619,Customers!$C$3:$D$797,2,FALSE)</f>
        <v>5</v>
      </c>
      <c r="N619" s="14">
        <f>+INDEX(Customers!$B$2:$D$797,MATCH(TF_Database!L619,Customers!$C$2:$C$797,0),1)</f>
        <v>29316</v>
      </c>
      <c r="O619" s="29">
        <f t="shared" si="56"/>
        <v>6</v>
      </c>
      <c r="P619" s="29">
        <f t="shared" si="57"/>
        <v>10</v>
      </c>
      <c r="Q619" s="14" t="str">
        <f t="shared" si="58"/>
        <v xml:space="preserve">Erica </v>
      </c>
      <c r="R619" s="14" t="str">
        <f t="shared" si="59"/>
        <v>Bern</v>
      </c>
    </row>
    <row r="620" spans="2:18" x14ac:dyDescent="0.45">
      <c r="B620" s="14" t="str">
        <f t="shared" si="54"/>
        <v>411284541135</v>
      </c>
      <c r="C620" s="5">
        <v>41128</v>
      </c>
      <c r="D620" s="2" t="s">
        <v>804</v>
      </c>
      <c r="E620" s="14">
        <f t="shared" si="55"/>
        <v>0</v>
      </c>
      <c r="F620" s="2">
        <v>45</v>
      </c>
      <c r="G620" s="19">
        <v>20333.816000000003</v>
      </c>
      <c r="H620" s="20">
        <v>0.02</v>
      </c>
      <c r="I620" s="6"/>
      <c r="J620" s="5">
        <v>41135</v>
      </c>
      <c r="K620" s="25">
        <v>-1430.451</v>
      </c>
      <c r="L620" s="2" t="s">
        <v>71</v>
      </c>
      <c r="M620" s="14">
        <f>+VLOOKUP(L620,Customers!$C$3:$D$797,2,FALSE)</f>
        <v>5</v>
      </c>
      <c r="N620" s="14">
        <f>+INDEX(Customers!$B$2:$D$797,MATCH(TF_Database!L620,Customers!$C$2:$C$797,0),1)</f>
        <v>29316</v>
      </c>
      <c r="O620" s="29">
        <f t="shared" si="56"/>
        <v>6</v>
      </c>
      <c r="P620" s="29">
        <f t="shared" si="57"/>
        <v>10</v>
      </c>
      <c r="Q620" s="14" t="str">
        <f t="shared" si="58"/>
        <v xml:space="preserve">Erica </v>
      </c>
      <c r="R620" s="14" t="str">
        <f t="shared" si="59"/>
        <v>Bern</v>
      </c>
    </row>
    <row r="621" spans="2:18" x14ac:dyDescent="0.45">
      <c r="B621" s="14" t="str">
        <f t="shared" si="54"/>
        <v>398453739848</v>
      </c>
      <c r="C621" s="5">
        <v>39845</v>
      </c>
      <c r="D621" s="2" t="s">
        <v>811</v>
      </c>
      <c r="E621" s="14">
        <f t="shared" si="55"/>
        <v>0</v>
      </c>
      <c r="F621" s="2">
        <v>37</v>
      </c>
      <c r="G621" s="19">
        <v>1697.44</v>
      </c>
      <c r="H621" s="20">
        <v>0.06</v>
      </c>
      <c r="I621" s="6"/>
      <c r="J621" s="5">
        <v>39848</v>
      </c>
      <c r="K621" s="25">
        <v>523.42999999999995</v>
      </c>
      <c r="L621" s="2" t="s">
        <v>73</v>
      </c>
      <c r="M621" s="14">
        <f>+VLOOKUP(L621,Customers!$C$3:$D$797,2,FALSE)</f>
        <v>5</v>
      </c>
      <c r="N621" s="14">
        <f>+INDEX(Customers!$B$2:$D$797,MATCH(TF_Database!L621,Customers!$C$2:$C$797,0),1)</f>
        <v>7173</v>
      </c>
      <c r="O621" s="29">
        <f t="shared" si="56"/>
        <v>4</v>
      </c>
      <c r="P621" s="29">
        <f t="shared" si="57"/>
        <v>9</v>
      </c>
      <c r="Q621" s="14" t="str">
        <f t="shared" si="58"/>
        <v xml:space="preserve">Joy </v>
      </c>
      <c r="R621" s="14" t="str">
        <f t="shared" si="59"/>
        <v>Smith</v>
      </c>
    </row>
    <row r="622" spans="2:18" x14ac:dyDescent="0.45">
      <c r="B622" s="14" t="str">
        <f t="shared" si="54"/>
        <v>410971541099</v>
      </c>
      <c r="C622" s="5">
        <v>41097</v>
      </c>
      <c r="D622" s="2" t="s">
        <v>810</v>
      </c>
      <c r="E622" s="14">
        <f t="shared" si="55"/>
        <v>0</v>
      </c>
      <c r="F622" s="2">
        <v>15</v>
      </c>
      <c r="G622" s="19">
        <v>572.4325</v>
      </c>
      <c r="H622" s="20">
        <v>0.05</v>
      </c>
      <c r="I622" s="6"/>
      <c r="J622" s="5">
        <v>41099</v>
      </c>
      <c r="K622" s="25">
        <v>-19.437000000000001</v>
      </c>
      <c r="L622" s="2" t="s">
        <v>73</v>
      </c>
      <c r="M622" s="14">
        <f>+VLOOKUP(L622,Customers!$C$3:$D$797,2,FALSE)</f>
        <v>5</v>
      </c>
      <c r="N622" s="14">
        <f>+INDEX(Customers!$B$2:$D$797,MATCH(TF_Database!L622,Customers!$C$2:$C$797,0),1)</f>
        <v>7173</v>
      </c>
      <c r="O622" s="29">
        <f t="shared" si="56"/>
        <v>4</v>
      </c>
      <c r="P622" s="29">
        <f t="shared" si="57"/>
        <v>9</v>
      </c>
      <c r="Q622" s="14" t="str">
        <f t="shared" si="58"/>
        <v xml:space="preserve">Joy </v>
      </c>
      <c r="R622" s="14" t="str">
        <f t="shared" si="59"/>
        <v>Smith</v>
      </c>
    </row>
    <row r="623" spans="2:18" x14ac:dyDescent="0.45">
      <c r="B623" s="14" t="str">
        <f t="shared" si="54"/>
        <v>398994139900</v>
      </c>
      <c r="C623" s="5">
        <v>39899</v>
      </c>
      <c r="D623" s="2" t="s">
        <v>810</v>
      </c>
      <c r="E623" s="14">
        <f t="shared" si="55"/>
        <v>0</v>
      </c>
      <c r="F623" s="2">
        <v>41</v>
      </c>
      <c r="G623" s="19">
        <v>322.02999999999997</v>
      </c>
      <c r="H623" s="20">
        <v>0.06</v>
      </c>
      <c r="I623" s="6"/>
      <c r="J623" s="5">
        <v>39900</v>
      </c>
      <c r="K623" s="25">
        <v>-82.83</v>
      </c>
      <c r="L623" s="2" t="s">
        <v>72</v>
      </c>
      <c r="M623" s="14">
        <f>+VLOOKUP(L623,Customers!$C$3:$D$797,2,FALSE)</f>
        <v>1</v>
      </c>
      <c r="N623" s="14">
        <f>+INDEX(Customers!$B$2:$D$797,MATCH(TF_Database!L623,Customers!$C$2:$C$797,0),1)</f>
        <v>14868</v>
      </c>
      <c r="O623" s="29">
        <f t="shared" si="56"/>
        <v>12</v>
      </c>
      <c r="P623" s="29">
        <f t="shared" si="57"/>
        <v>18</v>
      </c>
      <c r="Q623" s="14" t="str">
        <f t="shared" si="58"/>
        <v xml:space="preserve">Christopher </v>
      </c>
      <c r="R623" s="14" t="str">
        <f t="shared" si="59"/>
        <v>Schild</v>
      </c>
    </row>
    <row r="624" spans="2:18" x14ac:dyDescent="0.45">
      <c r="B624" s="14" t="str">
        <f t="shared" si="54"/>
        <v>398994939900</v>
      </c>
      <c r="C624" s="5">
        <v>39899</v>
      </c>
      <c r="D624" s="2" t="s">
        <v>810</v>
      </c>
      <c r="E624" s="14">
        <f t="shared" si="55"/>
        <v>0</v>
      </c>
      <c r="F624" s="2">
        <v>49</v>
      </c>
      <c r="G624" s="19">
        <v>2470.84</v>
      </c>
      <c r="H624" s="20">
        <v>0.05</v>
      </c>
      <c r="I624" s="6"/>
      <c r="J624" s="5">
        <v>39900</v>
      </c>
      <c r="K624" s="25">
        <v>25.04</v>
      </c>
      <c r="L624" s="2" t="s">
        <v>72</v>
      </c>
      <c r="M624" s="14">
        <f>+VLOOKUP(L624,Customers!$C$3:$D$797,2,FALSE)</f>
        <v>1</v>
      </c>
      <c r="N624" s="14">
        <f>+INDEX(Customers!$B$2:$D$797,MATCH(TF_Database!L624,Customers!$C$2:$C$797,0),1)</f>
        <v>14868</v>
      </c>
      <c r="O624" s="29">
        <f t="shared" si="56"/>
        <v>12</v>
      </c>
      <c r="P624" s="29">
        <f t="shared" si="57"/>
        <v>18</v>
      </c>
      <c r="Q624" s="14" t="str">
        <f t="shared" si="58"/>
        <v xml:space="preserve">Christopher </v>
      </c>
      <c r="R624" s="14" t="str">
        <f t="shared" si="59"/>
        <v>Schild</v>
      </c>
    </row>
    <row r="625" spans="2:18" x14ac:dyDescent="0.45">
      <c r="B625" s="14" t="str">
        <f t="shared" si="54"/>
        <v>39899239900</v>
      </c>
      <c r="C625" s="5">
        <v>39899</v>
      </c>
      <c r="D625" s="2" t="s">
        <v>810</v>
      </c>
      <c r="E625" s="14">
        <f t="shared" si="55"/>
        <v>0</v>
      </c>
      <c r="F625" s="2">
        <v>2</v>
      </c>
      <c r="G625" s="19">
        <v>15.26</v>
      </c>
      <c r="H625" s="20">
        <v>0.01</v>
      </c>
      <c r="I625" s="6"/>
      <c r="J625" s="5">
        <v>39900</v>
      </c>
      <c r="K625" s="25">
        <v>-7.51</v>
      </c>
      <c r="L625" s="2" t="s">
        <v>72</v>
      </c>
      <c r="M625" s="14">
        <f>+VLOOKUP(L625,Customers!$C$3:$D$797,2,FALSE)</f>
        <v>1</v>
      </c>
      <c r="N625" s="14">
        <f>+INDEX(Customers!$B$2:$D$797,MATCH(TF_Database!L625,Customers!$C$2:$C$797,0),1)</f>
        <v>14868</v>
      </c>
      <c r="O625" s="29">
        <f t="shared" si="56"/>
        <v>12</v>
      </c>
      <c r="P625" s="29">
        <f t="shared" si="57"/>
        <v>18</v>
      </c>
      <c r="Q625" s="14" t="str">
        <f t="shared" si="58"/>
        <v xml:space="preserve">Christopher </v>
      </c>
      <c r="R625" s="14" t="str">
        <f t="shared" si="59"/>
        <v>Schild</v>
      </c>
    </row>
    <row r="626" spans="2:18" x14ac:dyDescent="0.45">
      <c r="B626" s="14" t="str">
        <f t="shared" si="54"/>
        <v>398993939900</v>
      </c>
      <c r="C626" s="5">
        <v>39899</v>
      </c>
      <c r="D626" s="2" t="s">
        <v>810</v>
      </c>
      <c r="E626" s="14">
        <f t="shared" si="55"/>
        <v>0</v>
      </c>
      <c r="F626" s="2">
        <v>39</v>
      </c>
      <c r="G626" s="19">
        <v>5250.6624999999995</v>
      </c>
      <c r="H626" s="20">
        <v>0.1</v>
      </c>
      <c r="I626" s="6"/>
      <c r="J626" s="5">
        <v>39900</v>
      </c>
      <c r="K626" s="25">
        <v>930.98700000000008</v>
      </c>
      <c r="L626" s="2" t="s">
        <v>72</v>
      </c>
      <c r="M626" s="14">
        <f>+VLOOKUP(L626,Customers!$C$3:$D$797,2,FALSE)</f>
        <v>1</v>
      </c>
      <c r="N626" s="14">
        <f>+INDEX(Customers!$B$2:$D$797,MATCH(TF_Database!L626,Customers!$C$2:$C$797,0),1)</f>
        <v>14868</v>
      </c>
      <c r="O626" s="29">
        <f t="shared" si="56"/>
        <v>12</v>
      </c>
      <c r="P626" s="29">
        <f t="shared" si="57"/>
        <v>18</v>
      </c>
      <c r="Q626" s="14" t="str">
        <f t="shared" si="58"/>
        <v xml:space="preserve">Christopher </v>
      </c>
      <c r="R626" s="14" t="str">
        <f t="shared" si="59"/>
        <v>Schild</v>
      </c>
    </row>
    <row r="627" spans="2:18" x14ac:dyDescent="0.45">
      <c r="B627" s="14" t="str">
        <f t="shared" si="54"/>
        <v>404442340446</v>
      </c>
      <c r="C627" s="5">
        <v>40444</v>
      </c>
      <c r="D627" s="2" t="s">
        <v>808</v>
      </c>
      <c r="E627" s="14">
        <f t="shared" si="55"/>
        <v>0</v>
      </c>
      <c r="F627" s="2">
        <v>23</v>
      </c>
      <c r="G627" s="19">
        <v>10791.38</v>
      </c>
      <c r="H627" s="20">
        <v>0.08</v>
      </c>
      <c r="I627" s="6"/>
      <c r="J627" s="5">
        <v>40446</v>
      </c>
      <c r="K627" s="25">
        <v>-234.79</v>
      </c>
      <c r="L627" s="2" t="s">
        <v>74</v>
      </c>
      <c r="M627" s="14">
        <f>+VLOOKUP(L627,Customers!$C$3:$D$797,2,FALSE)</f>
        <v>5</v>
      </c>
      <c r="N627" s="14">
        <f>+INDEX(Customers!$B$2:$D$797,MATCH(TF_Database!L627,Customers!$C$2:$C$797,0),1)</f>
        <v>1950</v>
      </c>
      <c r="O627" s="29">
        <f t="shared" si="56"/>
        <v>5</v>
      </c>
      <c r="P627" s="29">
        <f t="shared" si="57"/>
        <v>13</v>
      </c>
      <c r="Q627" s="14" t="str">
        <f t="shared" si="58"/>
        <v xml:space="preserve">Evan </v>
      </c>
      <c r="R627" s="14" t="str">
        <f t="shared" si="59"/>
        <v>Minnotte</v>
      </c>
    </row>
    <row r="628" spans="2:18" x14ac:dyDescent="0.45">
      <c r="B628" s="14" t="str">
        <f t="shared" si="54"/>
        <v>40630140632</v>
      </c>
      <c r="C628" s="5">
        <v>40630</v>
      </c>
      <c r="D628" s="2" t="s">
        <v>804</v>
      </c>
      <c r="E628" s="14">
        <f t="shared" si="55"/>
        <v>0</v>
      </c>
      <c r="F628" s="2">
        <v>1</v>
      </c>
      <c r="G628" s="19">
        <v>26.68</v>
      </c>
      <c r="H628" s="20">
        <v>0.04</v>
      </c>
      <c r="I628" s="6"/>
      <c r="J628" s="5">
        <v>40632</v>
      </c>
      <c r="K628" s="25">
        <v>-10.74</v>
      </c>
      <c r="L628" s="2" t="s">
        <v>72</v>
      </c>
      <c r="M628" s="14">
        <f>+VLOOKUP(L628,Customers!$C$3:$D$797,2,FALSE)</f>
        <v>1</v>
      </c>
      <c r="N628" s="14">
        <f>+INDEX(Customers!$B$2:$D$797,MATCH(TF_Database!L628,Customers!$C$2:$C$797,0),1)</f>
        <v>14868</v>
      </c>
      <c r="O628" s="29">
        <f t="shared" si="56"/>
        <v>12</v>
      </c>
      <c r="P628" s="29">
        <f t="shared" si="57"/>
        <v>18</v>
      </c>
      <c r="Q628" s="14" t="str">
        <f t="shared" si="58"/>
        <v xml:space="preserve">Christopher </v>
      </c>
      <c r="R628" s="14" t="str">
        <f t="shared" si="59"/>
        <v>Schild</v>
      </c>
    </row>
    <row r="629" spans="2:18" x14ac:dyDescent="0.45">
      <c r="B629" s="14" t="str">
        <f t="shared" si="54"/>
        <v>399952739997</v>
      </c>
      <c r="C629" s="5">
        <v>39995</v>
      </c>
      <c r="D629" s="2" t="s">
        <v>804</v>
      </c>
      <c r="E629" s="14">
        <f t="shared" si="55"/>
        <v>0</v>
      </c>
      <c r="F629" s="2">
        <v>27</v>
      </c>
      <c r="G629" s="19">
        <v>123.46</v>
      </c>
      <c r="H629" s="20">
        <v>7.0000000000000007E-2</v>
      </c>
      <c r="I629" s="6"/>
      <c r="J629" s="5">
        <v>39997</v>
      </c>
      <c r="K629" s="25">
        <v>26.66</v>
      </c>
      <c r="L629" s="2" t="s">
        <v>77</v>
      </c>
      <c r="M629" s="14">
        <f>+VLOOKUP(L629,Customers!$C$3:$D$797,2,FALSE)</f>
        <v>5</v>
      </c>
      <c r="N629" s="14">
        <f>+INDEX(Customers!$B$2:$D$797,MATCH(TF_Database!L629,Customers!$C$2:$C$797,0),1)</f>
        <v>655</v>
      </c>
      <c r="O629" s="29">
        <f t="shared" si="56"/>
        <v>5</v>
      </c>
      <c r="P629" s="29">
        <f t="shared" si="57"/>
        <v>12</v>
      </c>
      <c r="Q629" s="14" t="str">
        <f t="shared" si="58"/>
        <v xml:space="preserve">Greg </v>
      </c>
      <c r="R629" s="14" t="str">
        <f t="shared" si="59"/>
        <v>Guthrie</v>
      </c>
    </row>
    <row r="630" spans="2:18" x14ac:dyDescent="0.45">
      <c r="B630" s="14" t="str">
        <f t="shared" si="54"/>
        <v>405232840524</v>
      </c>
      <c r="C630" s="5">
        <v>40523</v>
      </c>
      <c r="D630" s="2" t="s">
        <v>806</v>
      </c>
      <c r="E630" s="14">
        <f t="shared" si="55"/>
        <v>1</v>
      </c>
      <c r="F630" s="2">
        <v>28</v>
      </c>
      <c r="G630" s="19">
        <v>588.54</v>
      </c>
      <c r="H630" s="20">
        <v>0.04</v>
      </c>
      <c r="I630" s="6"/>
      <c r="J630" s="5">
        <v>40524</v>
      </c>
      <c r="K630" s="25">
        <v>-30.72</v>
      </c>
      <c r="L630" s="2" t="s">
        <v>65</v>
      </c>
      <c r="M630" s="14">
        <f>+VLOOKUP(L630,Customers!$C$3:$D$797,2,FALSE)</f>
        <v>3</v>
      </c>
      <c r="N630" s="14">
        <f>+INDEX(Customers!$B$2:$D$797,MATCH(TF_Database!L630,Customers!$C$2:$C$797,0),1)</f>
        <v>31462</v>
      </c>
      <c r="O630" s="29">
        <f t="shared" si="56"/>
        <v>7</v>
      </c>
      <c r="P630" s="29">
        <f t="shared" si="57"/>
        <v>12</v>
      </c>
      <c r="Q630" s="14" t="str">
        <f t="shared" si="58"/>
        <v xml:space="preserve">Harold </v>
      </c>
      <c r="R630" s="14" t="str">
        <f t="shared" si="59"/>
        <v>Engle</v>
      </c>
    </row>
    <row r="631" spans="2:18" x14ac:dyDescent="0.45">
      <c r="B631" s="14" t="str">
        <f t="shared" si="54"/>
        <v>400724440073</v>
      </c>
      <c r="C631" s="5">
        <v>40072</v>
      </c>
      <c r="D631" s="2" t="s">
        <v>806</v>
      </c>
      <c r="E631" s="14">
        <f t="shared" si="55"/>
        <v>1</v>
      </c>
      <c r="F631" s="2">
        <v>44</v>
      </c>
      <c r="G631" s="19">
        <v>284.38</v>
      </c>
      <c r="H631" s="20">
        <v>0.04</v>
      </c>
      <c r="I631" s="6"/>
      <c r="J631" s="5">
        <v>40073</v>
      </c>
      <c r="K631" s="25">
        <v>-62.43</v>
      </c>
      <c r="L631" s="2" t="s">
        <v>83</v>
      </c>
      <c r="M631" s="14">
        <f>+VLOOKUP(L631,Customers!$C$3:$D$797,2,FALSE)</f>
        <v>2</v>
      </c>
      <c r="N631" s="14">
        <f>+INDEX(Customers!$B$2:$D$797,MATCH(TF_Database!L631,Customers!$C$2:$C$797,0),1)</f>
        <v>24644</v>
      </c>
      <c r="O631" s="29">
        <f t="shared" si="56"/>
        <v>7</v>
      </c>
      <c r="P631" s="29">
        <f t="shared" si="57"/>
        <v>12</v>
      </c>
      <c r="Q631" s="14" t="str">
        <f t="shared" si="58"/>
        <v xml:space="preserve">Philip </v>
      </c>
      <c r="R631" s="14" t="str">
        <f t="shared" si="59"/>
        <v>Brown</v>
      </c>
    </row>
    <row r="632" spans="2:18" x14ac:dyDescent="0.45">
      <c r="B632" s="14" t="str">
        <f t="shared" si="54"/>
        <v>405784940580</v>
      </c>
      <c r="C632" s="5">
        <v>40578</v>
      </c>
      <c r="D632" s="2" t="s">
        <v>806</v>
      </c>
      <c r="E632" s="14">
        <f t="shared" si="55"/>
        <v>1</v>
      </c>
      <c r="F632" s="2">
        <v>49</v>
      </c>
      <c r="G632" s="19">
        <v>165.51</v>
      </c>
      <c r="H632" s="20">
        <v>0.08</v>
      </c>
      <c r="I632" s="6"/>
      <c r="J632" s="5">
        <v>40580</v>
      </c>
      <c r="K632" s="25">
        <v>-269.90499999999997</v>
      </c>
      <c r="L632" s="2" t="s">
        <v>4</v>
      </c>
      <c r="M632" s="14">
        <f>+VLOOKUP(L632,Customers!$C$3:$D$797,2,FALSE)</f>
        <v>3</v>
      </c>
      <c r="N632" s="14">
        <f>+INDEX(Customers!$B$2:$D$797,MATCH(TF_Database!L632,Customers!$C$2:$C$797,0),1)</f>
        <v>4355</v>
      </c>
      <c r="O632" s="29">
        <f t="shared" si="56"/>
        <v>7</v>
      </c>
      <c r="P632" s="29">
        <f t="shared" si="57"/>
        <v>14</v>
      </c>
      <c r="Q632" s="14" t="str">
        <f t="shared" si="58"/>
        <v xml:space="preserve">Carlos </v>
      </c>
      <c r="R632" s="14" t="str">
        <f t="shared" si="59"/>
        <v>Soltero</v>
      </c>
    </row>
    <row r="633" spans="2:18" x14ac:dyDescent="0.45">
      <c r="B633" s="14" t="str">
        <f t="shared" si="54"/>
        <v>404322940433</v>
      </c>
      <c r="C633" s="5">
        <v>40432</v>
      </c>
      <c r="D633" s="2" t="s">
        <v>810</v>
      </c>
      <c r="E633" s="14">
        <f t="shared" si="55"/>
        <v>0</v>
      </c>
      <c r="F633" s="2">
        <v>29</v>
      </c>
      <c r="G633" s="19">
        <v>2046.81</v>
      </c>
      <c r="H633" s="20">
        <v>0.02</v>
      </c>
      <c r="I633" s="6"/>
      <c r="J633" s="5">
        <v>40433</v>
      </c>
      <c r="K633" s="25">
        <v>469.27650000000006</v>
      </c>
      <c r="L633" s="2" t="s">
        <v>69</v>
      </c>
      <c r="M633" s="14">
        <f>+VLOOKUP(L633,Customers!$C$3:$D$797,2,FALSE)</f>
        <v>2</v>
      </c>
      <c r="N633" s="14">
        <f>+INDEX(Customers!$B$2:$D$797,MATCH(TF_Database!L633,Customers!$C$2:$C$797,0),1)</f>
        <v>6968</v>
      </c>
      <c r="O633" s="29">
        <f t="shared" si="56"/>
        <v>9</v>
      </c>
      <c r="P633" s="29">
        <f t="shared" si="57"/>
        <v>16</v>
      </c>
      <c r="Q633" s="14" t="str">
        <f t="shared" si="58"/>
        <v xml:space="preserve">Jennifer </v>
      </c>
      <c r="R633" s="14" t="str">
        <f t="shared" si="59"/>
        <v>Braxton</v>
      </c>
    </row>
    <row r="634" spans="2:18" x14ac:dyDescent="0.45">
      <c r="B634" s="14" t="str">
        <f t="shared" si="54"/>
        <v>402391040240</v>
      </c>
      <c r="C634" s="5">
        <v>40239</v>
      </c>
      <c r="D634" s="2" t="s">
        <v>810</v>
      </c>
      <c r="E634" s="14">
        <f t="shared" si="55"/>
        <v>0</v>
      </c>
      <c r="F634" s="2">
        <v>10</v>
      </c>
      <c r="G634" s="19">
        <v>28.81</v>
      </c>
      <c r="H634" s="20">
        <v>0.02</v>
      </c>
      <c r="I634" s="6"/>
      <c r="J634" s="5">
        <v>40240</v>
      </c>
      <c r="K634" s="25">
        <v>7.15</v>
      </c>
      <c r="L634" s="2" t="s">
        <v>78</v>
      </c>
      <c r="M634" s="14">
        <f>+VLOOKUP(L634,Customers!$C$3:$D$797,2,FALSE)</f>
        <v>2</v>
      </c>
      <c r="N634" s="14">
        <f>+INDEX(Customers!$B$2:$D$797,MATCH(TF_Database!L634,Customers!$C$2:$C$797,0),1)</f>
        <v>22458</v>
      </c>
      <c r="O634" s="29">
        <f t="shared" si="56"/>
        <v>4</v>
      </c>
      <c r="P634" s="29">
        <f t="shared" si="57"/>
        <v>15</v>
      </c>
      <c r="Q634" s="14" t="str">
        <f t="shared" si="58"/>
        <v xml:space="preserve">Dan </v>
      </c>
      <c r="R634" s="14" t="str">
        <f t="shared" si="59"/>
        <v>Reichenbach</v>
      </c>
    </row>
    <row r="635" spans="2:18" x14ac:dyDescent="0.45">
      <c r="B635" s="14" t="str">
        <f t="shared" si="54"/>
        <v>402393540242</v>
      </c>
      <c r="C635" s="5">
        <v>40239</v>
      </c>
      <c r="D635" s="2" t="s">
        <v>810</v>
      </c>
      <c r="E635" s="14">
        <f t="shared" si="55"/>
        <v>0</v>
      </c>
      <c r="F635" s="2">
        <v>35</v>
      </c>
      <c r="G635" s="19">
        <v>1445.6</v>
      </c>
      <c r="H635" s="20">
        <v>0.08</v>
      </c>
      <c r="I635" s="6"/>
      <c r="J635" s="5">
        <v>40242</v>
      </c>
      <c r="K635" s="25">
        <v>126.03</v>
      </c>
      <c r="L635" s="2" t="s">
        <v>78</v>
      </c>
      <c r="M635" s="14">
        <f>+VLOOKUP(L635,Customers!$C$3:$D$797,2,FALSE)</f>
        <v>2</v>
      </c>
      <c r="N635" s="14">
        <f>+INDEX(Customers!$B$2:$D$797,MATCH(TF_Database!L635,Customers!$C$2:$C$797,0),1)</f>
        <v>22458</v>
      </c>
      <c r="O635" s="29">
        <f t="shared" si="56"/>
        <v>4</v>
      </c>
      <c r="P635" s="29">
        <f t="shared" si="57"/>
        <v>15</v>
      </c>
      <c r="Q635" s="14" t="str">
        <f t="shared" si="58"/>
        <v xml:space="preserve">Dan </v>
      </c>
      <c r="R635" s="14" t="str">
        <f t="shared" si="59"/>
        <v>Reichenbach</v>
      </c>
    </row>
    <row r="636" spans="2:18" x14ac:dyDescent="0.45">
      <c r="B636" s="14" t="str">
        <f t="shared" si="54"/>
        <v>402391340240</v>
      </c>
      <c r="C636" s="5">
        <v>40239</v>
      </c>
      <c r="D636" s="2" t="s">
        <v>810</v>
      </c>
      <c r="E636" s="14">
        <f t="shared" si="55"/>
        <v>0</v>
      </c>
      <c r="F636" s="2">
        <v>13</v>
      </c>
      <c r="G636" s="19">
        <v>119.03</v>
      </c>
      <c r="H636" s="20">
        <v>0.06</v>
      </c>
      <c r="I636" s="6"/>
      <c r="J636" s="5">
        <v>40240</v>
      </c>
      <c r="K636" s="25">
        <v>29.62</v>
      </c>
      <c r="L636" s="2" t="s">
        <v>78</v>
      </c>
      <c r="M636" s="14">
        <f>+VLOOKUP(L636,Customers!$C$3:$D$797,2,FALSE)</f>
        <v>2</v>
      </c>
      <c r="N636" s="14">
        <f>+INDEX(Customers!$B$2:$D$797,MATCH(TF_Database!L636,Customers!$C$2:$C$797,0),1)</f>
        <v>22458</v>
      </c>
      <c r="O636" s="29">
        <f t="shared" si="56"/>
        <v>4</v>
      </c>
      <c r="P636" s="29">
        <f t="shared" si="57"/>
        <v>15</v>
      </c>
      <c r="Q636" s="14" t="str">
        <f t="shared" si="58"/>
        <v xml:space="preserve">Dan </v>
      </c>
      <c r="R636" s="14" t="str">
        <f t="shared" si="59"/>
        <v>Reichenbach</v>
      </c>
    </row>
    <row r="637" spans="2:18" x14ac:dyDescent="0.45">
      <c r="B637" s="14" t="str">
        <f t="shared" si="54"/>
        <v>40071240073</v>
      </c>
      <c r="C637" s="5">
        <v>40071</v>
      </c>
      <c r="D637" s="2" t="s">
        <v>811</v>
      </c>
      <c r="E637" s="14">
        <f t="shared" si="55"/>
        <v>0</v>
      </c>
      <c r="F637" s="2">
        <v>2</v>
      </c>
      <c r="G637" s="19">
        <v>34.880000000000003</v>
      </c>
      <c r="H637" s="20">
        <v>0.09</v>
      </c>
      <c r="I637" s="6"/>
      <c r="J637" s="5">
        <v>40073</v>
      </c>
      <c r="K637" s="25">
        <v>-22.12</v>
      </c>
      <c r="L637" s="2" t="s">
        <v>4</v>
      </c>
      <c r="M637" s="14">
        <f>+VLOOKUP(L637,Customers!$C$3:$D$797,2,FALSE)</f>
        <v>3</v>
      </c>
      <c r="N637" s="14">
        <f>+INDEX(Customers!$B$2:$D$797,MATCH(TF_Database!L637,Customers!$C$2:$C$797,0),1)</f>
        <v>4355</v>
      </c>
      <c r="O637" s="29">
        <f t="shared" si="56"/>
        <v>7</v>
      </c>
      <c r="P637" s="29">
        <f t="shared" si="57"/>
        <v>14</v>
      </c>
      <c r="Q637" s="14" t="str">
        <f t="shared" si="58"/>
        <v xml:space="preserve">Carlos </v>
      </c>
      <c r="R637" s="14" t="str">
        <f t="shared" si="59"/>
        <v>Soltero</v>
      </c>
    </row>
    <row r="638" spans="2:18" x14ac:dyDescent="0.45">
      <c r="B638" s="14" t="str">
        <f t="shared" si="54"/>
        <v>405421340553</v>
      </c>
      <c r="C638" s="5">
        <v>40542</v>
      </c>
      <c r="D638" s="2" t="s">
        <v>810</v>
      </c>
      <c r="E638" s="14">
        <f t="shared" si="55"/>
        <v>0</v>
      </c>
      <c r="F638" s="2">
        <v>13</v>
      </c>
      <c r="G638" s="19">
        <v>1272.83</v>
      </c>
      <c r="H638" s="20">
        <v>0.04</v>
      </c>
      <c r="I638" s="6"/>
      <c r="J638" s="5">
        <v>40553</v>
      </c>
      <c r="K638" s="25">
        <v>250.47</v>
      </c>
      <c r="L638" s="2" t="s">
        <v>4</v>
      </c>
      <c r="M638" s="14">
        <f>+VLOOKUP(L638,Customers!$C$3:$D$797,2,FALSE)</f>
        <v>3</v>
      </c>
      <c r="N638" s="14">
        <f>+INDEX(Customers!$B$2:$D$797,MATCH(TF_Database!L638,Customers!$C$2:$C$797,0),1)</f>
        <v>4355</v>
      </c>
      <c r="O638" s="29">
        <f t="shared" si="56"/>
        <v>7</v>
      </c>
      <c r="P638" s="29">
        <f t="shared" si="57"/>
        <v>14</v>
      </c>
      <c r="Q638" s="14" t="str">
        <f t="shared" si="58"/>
        <v xml:space="preserve">Carlos </v>
      </c>
      <c r="R638" s="14" t="str">
        <f t="shared" si="59"/>
        <v>Soltero</v>
      </c>
    </row>
    <row r="639" spans="2:18" x14ac:dyDescent="0.45">
      <c r="B639" s="14" t="str">
        <f t="shared" si="54"/>
        <v>405422540557</v>
      </c>
      <c r="C639" s="5">
        <v>40542</v>
      </c>
      <c r="D639" s="2" t="s">
        <v>810</v>
      </c>
      <c r="E639" s="14">
        <f t="shared" si="55"/>
        <v>0</v>
      </c>
      <c r="F639" s="2">
        <v>25</v>
      </c>
      <c r="G639" s="19">
        <v>165.36</v>
      </c>
      <c r="H639" s="20">
        <v>0.09</v>
      </c>
      <c r="I639" s="6"/>
      <c r="J639" s="5">
        <v>40557</v>
      </c>
      <c r="K639" s="25">
        <v>-94.79</v>
      </c>
      <c r="L639" s="2" t="s">
        <v>4</v>
      </c>
      <c r="M639" s="14">
        <f>+VLOOKUP(L639,Customers!$C$3:$D$797,2,FALSE)</f>
        <v>3</v>
      </c>
      <c r="N639" s="14">
        <f>+INDEX(Customers!$B$2:$D$797,MATCH(TF_Database!L639,Customers!$C$2:$C$797,0),1)</f>
        <v>4355</v>
      </c>
      <c r="O639" s="29">
        <f t="shared" si="56"/>
        <v>7</v>
      </c>
      <c r="P639" s="29">
        <f t="shared" si="57"/>
        <v>14</v>
      </c>
      <c r="Q639" s="14" t="str">
        <f t="shared" si="58"/>
        <v xml:space="preserve">Carlos </v>
      </c>
      <c r="R639" s="14" t="str">
        <f t="shared" si="59"/>
        <v>Soltero</v>
      </c>
    </row>
    <row r="640" spans="2:18" x14ac:dyDescent="0.45">
      <c r="B640" s="14" t="str">
        <f t="shared" si="54"/>
        <v>40749940752</v>
      </c>
      <c r="C640" s="5">
        <v>40749</v>
      </c>
      <c r="D640" s="2" t="s">
        <v>810</v>
      </c>
      <c r="E640" s="14">
        <f t="shared" si="55"/>
        <v>0</v>
      </c>
      <c r="F640" s="2">
        <v>9</v>
      </c>
      <c r="G640" s="19">
        <v>883.37</v>
      </c>
      <c r="H640" s="20">
        <v>0.1</v>
      </c>
      <c r="I640" s="6"/>
      <c r="J640" s="5">
        <v>40752</v>
      </c>
      <c r="K640" s="25">
        <v>51.3</v>
      </c>
      <c r="L640" s="2" t="s">
        <v>70</v>
      </c>
      <c r="M640" s="14">
        <f>+VLOOKUP(L640,Customers!$C$3:$D$797,2,FALSE)</f>
        <v>4</v>
      </c>
      <c r="N640" s="14">
        <f>+INDEX(Customers!$B$2:$D$797,MATCH(TF_Database!L640,Customers!$C$2:$C$797,0),1)</f>
        <v>19558</v>
      </c>
      <c r="O640" s="29">
        <f t="shared" si="56"/>
        <v>10</v>
      </c>
      <c r="P640" s="29">
        <f t="shared" si="57"/>
        <v>17</v>
      </c>
      <c r="Q640" s="14" t="str">
        <f t="shared" si="58"/>
        <v xml:space="preserve">Giulietta </v>
      </c>
      <c r="R640" s="14" t="str">
        <f t="shared" si="59"/>
        <v>Baptist</v>
      </c>
    </row>
    <row r="641" spans="2:18" x14ac:dyDescent="0.45">
      <c r="B641" s="14" t="str">
        <f t="shared" si="54"/>
        <v>401703840172</v>
      </c>
      <c r="C641" s="5">
        <v>40170</v>
      </c>
      <c r="D641" s="2" t="s">
        <v>804</v>
      </c>
      <c r="E641" s="14">
        <f t="shared" si="55"/>
        <v>0</v>
      </c>
      <c r="F641" s="2">
        <v>38</v>
      </c>
      <c r="G641" s="19">
        <v>23255.61</v>
      </c>
      <c r="H641" s="20">
        <v>0</v>
      </c>
      <c r="I641" s="6"/>
      <c r="J641" s="5">
        <v>40172</v>
      </c>
      <c r="K641" s="25">
        <v>-734.33</v>
      </c>
      <c r="L641" s="2" t="s">
        <v>54</v>
      </c>
      <c r="M641" s="14">
        <f>+VLOOKUP(L641,Customers!$C$3:$D$797,2,FALSE)</f>
        <v>4</v>
      </c>
      <c r="N641" s="14">
        <f>+INDEX(Customers!$B$2:$D$797,MATCH(TF_Database!L641,Customers!$C$2:$C$797,0),1)</f>
        <v>29764</v>
      </c>
      <c r="O641" s="29">
        <f t="shared" si="56"/>
        <v>5</v>
      </c>
      <c r="P641" s="29">
        <f t="shared" si="57"/>
        <v>11</v>
      </c>
      <c r="Q641" s="14" t="str">
        <f t="shared" si="58"/>
        <v xml:space="preserve">Jack </v>
      </c>
      <c r="R641" s="14" t="str">
        <f t="shared" si="59"/>
        <v>Lebron</v>
      </c>
    </row>
    <row r="642" spans="2:18" x14ac:dyDescent="0.45">
      <c r="B642" s="14" t="str">
        <f t="shared" si="54"/>
        <v>41213841214</v>
      </c>
      <c r="C642" s="5">
        <v>41213</v>
      </c>
      <c r="D642" s="2" t="s">
        <v>806</v>
      </c>
      <c r="E642" s="14">
        <f t="shared" si="55"/>
        <v>1</v>
      </c>
      <c r="F642" s="2">
        <v>8</v>
      </c>
      <c r="G642" s="19">
        <v>23.19</v>
      </c>
      <c r="H642" s="20">
        <v>0.02</v>
      </c>
      <c r="I642" s="6"/>
      <c r="J642" s="5">
        <v>41214</v>
      </c>
      <c r="K642" s="25">
        <v>-13.27</v>
      </c>
      <c r="L642" s="2" t="s">
        <v>68</v>
      </c>
      <c r="M642" s="14">
        <f>+VLOOKUP(L642,Customers!$C$3:$D$797,2,FALSE)</f>
        <v>3</v>
      </c>
      <c r="N642" s="14">
        <f>+INDEX(Customers!$B$2:$D$797,MATCH(TF_Database!L642,Customers!$C$2:$C$797,0),1)</f>
        <v>1213</v>
      </c>
      <c r="O642" s="29">
        <f t="shared" si="56"/>
        <v>4</v>
      </c>
      <c r="P642" s="29">
        <f t="shared" si="57"/>
        <v>13</v>
      </c>
      <c r="Q642" s="14" t="str">
        <f t="shared" si="58"/>
        <v xml:space="preserve">Guy </v>
      </c>
      <c r="R642" s="14" t="str">
        <f t="shared" si="59"/>
        <v>Armstrong</v>
      </c>
    </row>
    <row r="643" spans="2:18" x14ac:dyDescent="0.45">
      <c r="B643" s="14" t="str">
        <f t="shared" si="54"/>
        <v>401693140171</v>
      </c>
      <c r="C643" s="5">
        <v>40169</v>
      </c>
      <c r="D643" s="2" t="s">
        <v>811</v>
      </c>
      <c r="E643" s="14">
        <f t="shared" si="55"/>
        <v>0</v>
      </c>
      <c r="F643" s="2">
        <v>31</v>
      </c>
      <c r="G643" s="19">
        <v>639.19000000000005</v>
      </c>
      <c r="H643" s="20">
        <v>0.09</v>
      </c>
      <c r="I643" s="6"/>
      <c r="J643" s="5">
        <v>40171</v>
      </c>
      <c r="K643" s="25">
        <v>274.89850000000001</v>
      </c>
      <c r="L643" s="2" t="s">
        <v>76</v>
      </c>
      <c r="M643" s="14">
        <f>+VLOOKUP(L643,Customers!$C$3:$D$797,2,FALSE)</f>
        <v>5</v>
      </c>
      <c r="N643" s="14">
        <f>+INDEX(Customers!$B$2:$D$797,MATCH(TF_Database!L643,Customers!$C$2:$C$797,0),1)</f>
        <v>12150</v>
      </c>
      <c r="O643" s="29">
        <f t="shared" si="56"/>
        <v>7</v>
      </c>
      <c r="P643" s="29">
        <f t="shared" si="57"/>
        <v>13</v>
      </c>
      <c r="Q643" s="14" t="str">
        <f t="shared" si="58"/>
        <v xml:space="preserve">Hilary </v>
      </c>
      <c r="R643" s="14" t="str">
        <f t="shared" si="59"/>
        <v>Holden</v>
      </c>
    </row>
    <row r="644" spans="2:18" x14ac:dyDescent="0.45">
      <c r="B644" s="14" t="str">
        <f t="shared" si="54"/>
        <v>41013441016</v>
      </c>
      <c r="C644" s="5">
        <v>41013</v>
      </c>
      <c r="D644" s="2" t="s">
        <v>806</v>
      </c>
      <c r="E644" s="14">
        <f t="shared" si="55"/>
        <v>1</v>
      </c>
      <c r="F644" s="2">
        <v>4</v>
      </c>
      <c r="G644" s="19">
        <v>62.45</v>
      </c>
      <c r="H644" s="20">
        <v>0.08</v>
      </c>
      <c r="I644" s="6"/>
      <c r="J644" s="5">
        <v>41016</v>
      </c>
      <c r="K644" s="25">
        <v>-141.76</v>
      </c>
      <c r="L644" s="2" t="s">
        <v>54</v>
      </c>
      <c r="M644" s="14">
        <f>+VLOOKUP(L644,Customers!$C$3:$D$797,2,FALSE)</f>
        <v>4</v>
      </c>
      <c r="N644" s="14">
        <f>+INDEX(Customers!$B$2:$D$797,MATCH(TF_Database!L644,Customers!$C$2:$C$797,0),1)</f>
        <v>29764</v>
      </c>
      <c r="O644" s="29">
        <f t="shared" si="56"/>
        <v>5</v>
      </c>
      <c r="P644" s="29">
        <f t="shared" si="57"/>
        <v>11</v>
      </c>
      <c r="Q644" s="14" t="str">
        <f t="shared" si="58"/>
        <v xml:space="preserve">Jack </v>
      </c>
      <c r="R644" s="14" t="str">
        <f t="shared" si="59"/>
        <v>Lebron</v>
      </c>
    </row>
    <row r="645" spans="2:18" x14ac:dyDescent="0.45">
      <c r="B645" s="14" t="str">
        <f t="shared" si="54"/>
        <v>406764240678</v>
      </c>
      <c r="C645" s="5">
        <v>40676</v>
      </c>
      <c r="D645" s="2" t="s">
        <v>810</v>
      </c>
      <c r="E645" s="14">
        <f t="shared" si="55"/>
        <v>0</v>
      </c>
      <c r="F645" s="2">
        <v>42</v>
      </c>
      <c r="G645" s="19">
        <v>152.55000000000001</v>
      </c>
      <c r="H645" s="20">
        <v>0.06</v>
      </c>
      <c r="I645" s="6"/>
      <c r="J645" s="5">
        <v>40678</v>
      </c>
      <c r="K645" s="25">
        <v>-20.27</v>
      </c>
      <c r="L645" s="2" t="s">
        <v>71</v>
      </c>
      <c r="M645" s="14">
        <f>+VLOOKUP(L645,Customers!$C$3:$D$797,2,FALSE)</f>
        <v>5</v>
      </c>
      <c r="N645" s="14">
        <f>+INDEX(Customers!$B$2:$D$797,MATCH(TF_Database!L645,Customers!$C$2:$C$797,0),1)</f>
        <v>29316</v>
      </c>
      <c r="O645" s="29">
        <f t="shared" si="56"/>
        <v>6</v>
      </c>
      <c r="P645" s="29">
        <f t="shared" si="57"/>
        <v>10</v>
      </c>
      <c r="Q645" s="14" t="str">
        <f t="shared" si="58"/>
        <v xml:space="preserve">Erica </v>
      </c>
      <c r="R645" s="14" t="str">
        <f t="shared" si="59"/>
        <v>Bern</v>
      </c>
    </row>
    <row r="646" spans="2:18" x14ac:dyDescent="0.45">
      <c r="B646" s="14" t="str">
        <f t="shared" si="54"/>
        <v>406763640678</v>
      </c>
      <c r="C646" s="5">
        <v>40676</v>
      </c>
      <c r="D646" s="2" t="s">
        <v>810</v>
      </c>
      <c r="E646" s="14">
        <f t="shared" si="55"/>
        <v>0</v>
      </c>
      <c r="F646" s="2">
        <v>36</v>
      </c>
      <c r="G646" s="19">
        <v>152.96</v>
      </c>
      <c r="H646" s="20">
        <v>0.09</v>
      </c>
      <c r="I646" s="6"/>
      <c r="J646" s="5">
        <v>40678</v>
      </c>
      <c r="K646" s="25">
        <v>-123.87</v>
      </c>
      <c r="L646" s="2" t="s">
        <v>71</v>
      </c>
      <c r="M646" s="14">
        <f>+VLOOKUP(L646,Customers!$C$3:$D$797,2,FALSE)</f>
        <v>5</v>
      </c>
      <c r="N646" s="14">
        <f>+INDEX(Customers!$B$2:$D$797,MATCH(TF_Database!L646,Customers!$C$2:$C$797,0),1)</f>
        <v>29316</v>
      </c>
      <c r="O646" s="29">
        <f t="shared" si="56"/>
        <v>6</v>
      </c>
      <c r="P646" s="29">
        <f t="shared" si="57"/>
        <v>10</v>
      </c>
      <c r="Q646" s="14" t="str">
        <f t="shared" si="58"/>
        <v xml:space="preserve">Erica </v>
      </c>
      <c r="R646" s="14" t="str">
        <f t="shared" si="59"/>
        <v>Bern</v>
      </c>
    </row>
    <row r="647" spans="2:18" x14ac:dyDescent="0.45">
      <c r="B647" s="14" t="str">
        <f t="shared" ref="B647:B710" si="60">+CONCATENATE(C647,F647,J647)</f>
        <v>408841940884</v>
      </c>
      <c r="C647" s="5">
        <v>40884</v>
      </c>
      <c r="D647" s="2" t="s">
        <v>811</v>
      </c>
      <c r="E647" s="14">
        <f t="shared" ref="E647:E710" si="61">+IF(D647="High",1,0)</f>
        <v>0</v>
      </c>
      <c r="F647" s="2">
        <v>19</v>
      </c>
      <c r="G647" s="19">
        <v>7608.88</v>
      </c>
      <c r="H647" s="20">
        <v>0.06</v>
      </c>
      <c r="I647" s="6"/>
      <c r="J647" s="5">
        <v>40884</v>
      </c>
      <c r="K647" s="25">
        <v>3049.4515000000001</v>
      </c>
      <c r="L647" s="2" t="s">
        <v>65</v>
      </c>
      <c r="M647" s="14">
        <f>+VLOOKUP(L647,Customers!$C$3:$D$797,2,FALSE)</f>
        <v>3</v>
      </c>
      <c r="N647" s="14">
        <f>+INDEX(Customers!$B$2:$D$797,MATCH(TF_Database!L647,Customers!$C$2:$C$797,0),1)</f>
        <v>31462</v>
      </c>
      <c r="O647" s="29">
        <f t="shared" ref="O647:O710" si="62">+SEARCH(" ",L647)</f>
        <v>7</v>
      </c>
      <c r="P647" s="29">
        <f t="shared" ref="P647:P710" si="63">+LEN(L647)</f>
        <v>12</v>
      </c>
      <c r="Q647" s="14" t="str">
        <f t="shared" ref="Q647:Q710" si="64">+LEFT(L647,O647)</f>
        <v xml:space="preserve">Harold </v>
      </c>
      <c r="R647" s="14" t="str">
        <f t="shared" ref="R647:R710" si="65">+RIGHT(L647,P647-O647)</f>
        <v>Engle</v>
      </c>
    </row>
    <row r="648" spans="2:18" x14ac:dyDescent="0.45">
      <c r="B648" s="14" t="str">
        <f t="shared" si="60"/>
        <v>408845040886</v>
      </c>
      <c r="C648" s="5">
        <v>40884</v>
      </c>
      <c r="D648" s="2" t="s">
        <v>811</v>
      </c>
      <c r="E648" s="14">
        <f t="shared" si="61"/>
        <v>0</v>
      </c>
      <c r="F648" s="2">
        <v>50</v>
      </c>
      <c r="G648" s="19">
        <v>1270.03</v>
      </c>
      <c r="H648" s="20">
        <v>0.1</v>
      </c>
      <c r="I648" s="6"/>
      <c r="J648" s="5">
        <v>40886</v>
      </c>
      <c r="K648" s="25">
        <v>221.81</v>
      </c>
      <c r="L648" s="2" t="s">
        <v>65</v>
      </c>
      <c r="M648" s="14">
        <f>+VLOOKUP(L648,Customers!$C$3:$D$797,2,FALSE)</f>
        <v>3</v>
      </c>
      <c r="N648" s="14">
        <f>+INDEX(Customers!$B$2:$D$797,MATCH(TF_Database!L648,Customers!$C$2:$C$797,0),1)</f>
        <v>31462</v>
      </c>
      <c r="O648" s="29">
        <f t="shared" si="62"/>
        <v>7</v>
      </c>
      <c r="P648" s="29">
        <f t="shared" si="63"/>
        <v>12</v>
      </c>
      <c r="Q648" s="14" t="str">
        <f t="shared" si="64"/>
        <v xml:space="preserve">Harold </v>
      </c>
      <c r="R648" s="14" t="str">
        <f t="shared" si="65"/>
        <v>Engle</v>
      </c>
    </row>
    <row r="649" spans="2:18" x14ac:dyDescent="0.45">
      <c r="B649" s="14" t="str">
        <f t="shared" si="60"/>
        <v>405161840518</v>
      </c>
      <c r="C649" s="5">
        <v>40516</v>
      </c>
      <c r="D649" s="2" t="s">
        <v>808</v>
      </c>
      <c r="E649" s="14">
        <f t="shared" si="61"/>
        <v>0</v>
      </c>
      <c r="F649" s="2">
        <v>18</v>
      </c>
      <c r="G649" s="19">
        <v>101.34</v>
      </c>
      <c r="H649" s="20">
        <v>0.06</v>
      </c>
      <c r="I649" s="6"/>
      <c r="J649" s="5">
        <v>40518</v>
      </c>
      <c r="K649" s="25">
        <v>26.11</v>
      </c>
      <c r="L649" s="2" t="s">
        <v>84</v>
      </c>
      <c r="M649" s="14">
        <f>+VLOOKUP(L649,Customers!$C$3:$D$797,2,FALSE)</f>
        <v>4</v>
      </c>
      <c r="N649" s="14">
        <f>+INDEX(Customers!$B$2:$D$797,MATCH(TF_Database!L649,Customers!$C$2:$C$797,0),1)</f>
        <v>26974</v>
      </c>
      <c r="O649" s="29">
        <f t="shared" si="62"/>
        <v>4</v>
      </c>
      <c r="P649" s="29">
        <f t="shared" si="63"/>
        <v>8</v>
      </c>
      <c r="Q649" s="14" t="str">
        <f t="shared" si="64"/>
        <v xml:space="preserve">Jim </v>
      </c>
      <c r="R649" s="14" t="str">
        <f t="shared" si="65"/>
        <v>Sink</v>
      </c>
    </row>
    <row r="650" spans="2:18" x14ac:dyDescent="0.45">
      <c r="B650" s="14" t="str">
        <f t="shared" si="60"/>
        <v>401412640143</v>
      </c>
      <c r="C650" s="5">
        <v>40141</v>
      </c>
      <c r="D650" s="2" t="s">
        <v>806</v>
      </c>
      <c r="E650" s="14">
        <f t="shared" si="61"/>
        <v>1</v>
      </c>
      <c r="F650" s="2">
        <v>26</v>
      </c>
      <c r="G650" s="19">
        <v>393.59</v>
      </c>
      <c r="H650" s="20">
        <v>0.06</v>
      </c>
      <c r="I650" s="6"/>
      <c r="J650" s="5">
        <v>40143</v>
      </c>
      <c r="K650" s="25">
        <v>-8.0845000000000002</v>
      </c>
      <c r="L650" s="2" t="s">
        <v>69</v>
      </c>
      <c r="M650" s="14">
        <f>+VLOOKUP(L650,Customers!$C$3:$D$797,2,FALSE)</f>
        <v>2</v>
      </c>
      <c r="N650" s="14">
        <f>+INDEX(Customers!$B$2:$D$797,MATCH(TF_Database!L650,Customers!$C$2:$C$797,0),1)</f>
        <v>6968</v>
      </c>
      <c r="O650" s="29">
        <f t="shared" si="62"/>
        <v>9</v>
      </c>
      <c r="P650" s="29">
        <f t="shared" si="63"/>
        <v>16</v>
      </c>
      <c r="Q650" s="14" t="str">
        <f t="shared" si="64"/>
        <v xml:space="preserve">Jennifer </v>
      </c>
      <c r="R650" s="14" t="str">
        <f t="shared" si="65"/>
        <v>Braxton</v>
      </c>
    </row>
    <row r="651" spans="2:18" x14ac:dyDescent="0.45">
      <c r="B651" s="14" t="str">
        <f t="shared" si="60"/>
        <v>401411440143</v>
      </c>
      <c r="C651" s="5">
        <v>40141</v>
      </c>
      <c r="D651" s="2" t="s">
        <v>806</v>
      </c>
      <c r="E651" s="14">
        <f t="shared" si="61"/>
        <v>1</v>
      </c>
      <c r="F651" s="2">
        <v>14</v>
      </c>
      <c r="G651" s="19">
        <v>551.17999999999995</v>
      </c>
      <c r="H651" s="20">
        <v>0.09</v>
      </c>
      <c r="I651" s="6"/>
      <c r="J651" s="5">
        <v>40143</v>
      </c>
      <c r="K651" s="25">
        <v>-326.97000000000003</v>
      </c>
      <c r="L651" s="2" t="s">
        <v>69</v>
      </c>
      <c r="M651" s="14">
        <f>+VLOOKUP(L651,Customers!$C$3:$D$797,2,FALSE)</f>
        <v>2</v>
      </c>
      <c r="N651" s="14">
        <f>+INDEX(Customers!$B$2:$D$797,MATCH(TF_Database!L651,Customers!$C$2:$C$797,0),1)</f>
        <v>6968</v>
      </c>
      <c r="O651" s="29">
        <f t="shared" si="62"/>
        <v>9</v>
      </c>
      <c r="P651" s="29">
        <f t="shared" si="63"/>
        <v>16</v>
      </c>
      <c r="Q651" s="14" t="str">
        <f t="shared" si="64"/>
        <v xml:space="preserve">Jennifer </v>
      </c>
      <c r="R651" s="14" t="str">
        <f t="shared" si="65"/>
        <v>Braxton</v>
      </c>
    </row>
    <row r="652" spans="2:18" x14ac:dyDescent="0.45">
      <c r="B652" s="14" t="str">
        <f t="shared" si="60"/>
        <v>40141140142</v>
      </c>
      <c r="C652" s="5">
        <v>40141</v>
      </c>
      <c r="D652" s="2" t="s">
        <v>806</v>
      </c>
      <c r="E652" s="14">
        <f t="shared" si="61"/>
        <v>1</v>
      </c>
      <c r="F652" s="2">
        <v>1</v>
      </c>
      <c r="G652" s="19">
        <v>18.73</v>
      </c>
      <c r="H652" s="20">
        <v>0.05</v>
      </c>
      <c r="I652" s="6"/>
      <c r="J652" s="5">
        <v>40142</v>
      </c>
      <c r="K652" s="25">
        <v>-6.68</v>
      </c>
      <c r="L652" s="2" t="s">
        <v>69</v>
      </c>
      <c r="M652" s="14">
        <f>+VLOOKUP(L652,Customers!$C$3:$D$797,2,FALSE)</f>
        <v>2</v>
      </c>
      <c r="N652" s="14">
        <f>+INDEX(Customers!$B$2:$D$797,MATCH(TF_Database!L652,Customers!$C$2:$C$797,0),1)</f>
        <v>6968</v>
      </c>
      <c r="O652" s="29">
        <f t="shared" si="62"/>
        <v>9</v>
      </c>
      <c r="P652" s="29">
        <f t="shared" si="63"/>
        <v>16</v>
      </c>
      <c r="Q652" s="14" t="str">
        <f t="shared" si="64"/>
        <v xml:space="preserve">Jennifer </v>
      </c>
      <c r="R652" s="14" t="str">
        <f t="shared" si="65"/>
        <v>Braxton</v>
      </c>
    </row>
    <row r="653" spans="2:18" x14ac:dyDescent="0.45">
      <c r="B653" s="14" t="str">
        <f t="shared" si="60"/>
        <v>407993240801</v>
      </c>
      <c r="C653" s="5">
        <v>40799</v>
      </c>
      <c r="D653" s="2" t="s">
        <v>808</v>
      </c>
      <c r="E653" s="14">
        <f t="shared" si="61"/>
        <v>0</v>
      </c>
      <c r="F653" s="2">
        <v>32</v>
      </c>
      <c r="G653" s="19">
        <v>294.04000000000002</v>
      </c>
      <c r="H653" s="20">
        <v>0.03</v>
      </c>
      <c r="I653" s="6"/>
      <c r="J653" s="5">
        <v>40801</v>
      </c>
      <c r="K653" s="25">
        <v>-5.5314999999999994</v>
      </c>
      <c r="L653" s="2" t="s">
        <v>73</v>
      </c>
      <c r="M653" s="14">
        <f>+VLOOKUP(L653,Customers!$C$3:$D$797,2,FALSE)</f>
        <v>5</v>
      </c>
      <c r="N653" s="14">
        <f>+INDEX(Customers!$B$2:$D$797,MATCH(TF_Database!L653,Customers!$C$2:$C$797,0),1)</f>
        <v>7173</v>
      </c>
      <c r="O653" s="29">
        <f t="shared" si="62"/>
        <v>4</v>
      </c>
      <c r="P653" s="29">
        <f t="shared" si="63"/>
        <v>9</v>
      </c>
      <c r="Q653" s="14" t="str">
        <f t="shared" si="64"/>
        <v xml:space="preserve">Joy </v>
      </c>
      <c r="R653" s="14" t="str">
        <f t="shared" si="65"/>
        <v>Smith</v>
      </c>
    </row>
    <row r="654" spans="2:18" x14ac:dyDescent="0.45">
      <c r="B654" s="14" t="str">
        <f t="shared" si="60"/>
        <v>407991840801</v>
      </c>
      <c r="C654" s="5">
        <v>40799</v>
      </c>
      <c r="D654" s="2" t="s">
        <v>808</v>
      </c>
      <c r="E654" s="14">
        <f t="shared" si="61"/>
        <v>0</v>
      </c>
      <c r="F654" s="2">
        <v>18</v>
      </c>
      <c r="G654" s="19">
        <v>2022.65</v>
      </c>
      <c r="H654" s="20">
        <v>0.05</v>
      </c>
      <c r="I654" s="6"/>
      <c r="J654" s="5">
        <v>40801</v>
      </c>
      <c r="K654" s="25">
        <v>-157.63</v>
      </c>
      <c r="L654" s="2" t="s">
        <v>73</v>
      </c>
      <c r="M654" s="14">
        <f>+VLOOKUP(L654,Customers!$C$3:$D$797,2,FALSE)</f>
        <v>5</v>
      </c>
      <c r="N654" s="14">
        <f>+INDEX(Customers!$B$2:$D$797,MATCH(TF_Database!L654,Customers!$C$2:$C$797,0),1)</f>
        <v>7173</v>
      </c>
      <c r="O654" s="29">
        <f t="shared" si="62"/>
        <v>4</v>
      </c>
      <c r="P654" s="29">
        <f t="shared" si="63"/>
        <v>9</v>
      </c>
      <c r="Q654" s="14" t="str">
        <f t="shared" si="64"/>
        <v xml:space="preserve">Joy </v>
      </c>
      <c r="R654" s="14" t="str">
        <f t="shared" si="65"/>
        <v>Smith</v>
      </c>
    </row>
    <row r="655" spans="2:18" x14ac:dyDescent="0.45">
      <c r="B655" s="14" t="str">
        <f t="shared" si="60"/>
        <v>405152440517</v>
      </c>
      <c r="C655" s="5">
        <v>40515</v>
      </c>
      <c r="D655" s="2" t="s">
        <v>808</v>
      </c>
      <c r="E655" s="14">
        <f t="shared" si="61"/>
        <v>0</v>
      </c>
      <c r="F655" s="2">
        <v>24</v>
      </c>
      <c r="G655" s="19">
        <v>2289.92</v>
      </c>
      <c r="H655" s="20">
        <v>0.09</v>
      </c>
      <c r="I655" s="6"/>
      <c r="J655" s="5">
        <v>40517</v>
      </c>
      <c r="K655" s="25">
        <v>1037.55</v>
      </c>
      <c r="L655" s="2" t="s">
        <v>65</v>
      </c>
      <c r="M655" s="14">
        <f>+VLOOKUP(L655,Customers!$C$3:$D$797,2,FALSE)</f>
        <v>3</v>
      </c>
      <c r="N655" s="14">
        <f>+INDEX(Customers!$B$2:$D$797,MATCH(TF_Database!L655,Customers!$C$2:$C$797,0),1)</f>
        <v>31462</v>
      </c>
      <c r="O655" s="29">
        <f t="shared" si="62"/>
        <v>7</v>
      </c>
      <c r="P655" s="29">
        <f t="shared" si="63"/>
        <v>12</v>
      </c>
      <c r="Q655" s="14" t="str">
        <f t="shared" si="64"/>
        <v xml:space="preserve">Harold </v>
      </c>
      <c r="R655" s="14" t="str">
        <f t="shared" si="65"/>
        <v>Engle</v>
      </c>
    </row>
    <row r="656" spans="2:18" x14ac:dyDescent="0.45">
      <c r="B656" s="14" t="str">
        <f t="shared" si="60"/>
        <v>408953640900</v>
      </c>
      <c r="C656" s="5">
        <v>40895</v>
      </c>
      <c r="D656" s="2" t="s">
        <v>804</v>
      </c>
      <c r="E656" s="14">
        <f t="shared" si="61"/>
        <v>0</v>
      </c>
      <c r="F656" s="2">
        <v>36</v>
      </c>
      <c r="G656" s="19">
        <v>1773.86</v>
      </c>
      <c r="H656" s="20">
        <v>0.06</v>
      </c>
      <c r="I656" s="6"/>
      <c r="J656" s="5">
        <v>40900</v>
      </c>
      <c r="K656" s="25">
        <v>133.30000000000001</v>
      </c>
      <c r="L656" s="2" t="s">
        <v>83</v>
      </c>
      <c r="M656" s="14">
        <f>+VLOOKUP(L656,Customers!$C$3:$D$797,2,FALSE)</f>
        <v>2</v>
      </c>
      <c r="N656" s="14">
        <f>+INDEX(Customers!$B$2:$D$797,MATCH(TF_Database!L656,Customers!$C$2:$C$797,0),1)</f>
        <v>24644</v>
      </c>
      <c r="O656" s="29">
        <f t="shared" si="62"/>
        <v>7</v>
      </c>
      <c r="P656" s="29">
        <f t="shared" si="63"/>
        <v>12</v>
      </c>
      <c r="Q656" s="14" t="str">
        <f t="shared" si="64"/>
        <v xml:space="preserve">Philip </v>
      </c>
      <c r="R656" s="14" t="str">
        <f t="shared" si="65"/>
        <v>Brown</v>
      </c>
    </row>
    <row r="657" spans="2:18" x14ac:dyDescent="0.45">
      <c r="B657" s="14" t="str">
        <f t="shared" si="60"/>
        <v>408953540899</v>
      </c>
      <c r="C657" s="5">
        <v>40895</v>
      </c>
      <c r="D657" s="2" t="s">
        <v>804</v>
      </c>
      <c r="E657" s="14">
        <f t="shared" si="61"/>
        <v>0</v>
      </c>
      <c r="F657" s="2">
        <v>35</v>
      </c>
      <c r="G657" s="19">
        <v>543.22</v>
      </c>
      <c r="H657" s="20">
        <v>0</v>
      </c>
      <c r="I657" s="6"/>
      <c r="J657" s="5">
        <v>40899</v>
      </c>
      <c r="K657" s="25">
        <v>68.44</v>
      </c>
      <c r="L657" s="2" t="s">
        <v>83</v>
      </c>
      <c r="M657" s="14">
        <f>+VLOOKUP(L657,Customers!$C$3:$D$797,2,FALSE)</f>
        <v>2</v>
      </c>
      <c r="N657" s="14">
        <f>+INDEX(Customers!$B$2:$D$797,MATCH(TF_Database!L657,Customers!$C$2:$C$797,0),1)</f>
        <v>24644</v>
      </c>
      <c r="O657" s="29">
        <f t="shared" si="62"/>
        <v>7</v>
      </c>
      <c r="P657" s="29">
        <f t="shared" si="63"/>
        <v>12</v>
      </c>
      <c r="Q657" s="14" t="str">
        <f t="shared" si="64"/>
        <v xml:space="preserve">Philip </v>
      </c>
      <c r="R657" s="14" t="str">
        <f t="shared" si="65"/>
        <v>Brown</v>
      </c>
    </row>
    <row r="658" spans="2:18" x14ac:dyDescent="0.45">
      <c r="B658" s="14" t="str">
        <f t="shared" si="60"/>
        <v>408951840899</v>
      </c>
      <c r="C658" s="5">
        <v>40895</v>
      </c>
      <c r="D658" s="2" t="s">
        <v>804</v>
      </c>
      <c r="E658" s="14">
        <f t="shared" si="61"/>
        <v>0</v>
      </c>
      <c r="F658" s="2">
        <v>18</v>
      </c>
      <c r="G658" s="19">
        <v>813.9</v>
      </c>
      <c r="H658" s="20">
        <v>0.06</v>
      </c>
      <c r="I658" s="6"/>
      <c r="J658" s="5">
        <v>40899</v>
      </c>
      <c r="K658" s="25">
        <v>256.66000000000003</v>
      </c>
      <c r="L658" s="2" t="s">
        <v>83</v>
      </c>
      <c r="M658" s="14">
        <f>+VLOOKUP(L658,Customers!$C$3:$D$797,2,FALSE)</f>
        <v>2</v>
      </c>
      <c r="N658" s="14">
        <f>+INDEX(Customers!$B$2:$D$797,MATCH(TF_Database!L658,Customers!$C$2:$C$797,0),1)</f>
        <v>24644</v>
      </c>
      <c r="O658" s="29">
        <f t="shared" si="62"/>
        <v>7</v>
      </c>
      <c r="P658" s="29">
        <f t="shared" si="63"/>
        <v>12</v>
      </c>
      <c r="Q658" s="14" t="str">
        <f t="shared" si="64"/>
        <v xml:space="preserve">Philip </v>
      </c>
      <c r="R658" s="14" t="str">
        <f t="shared" si="65"/>
        <v>Brown</v>
      </c>
    </row>
    <row r="659" spans="2:18" x14ac:dyDescent="0.45">
      <c r="B659" s="14" t="str">
        <f t="shared" si="60"/>
        <v>411304441132</v>
      </c>
      <c r="C659" s="5">
        <v>41130</v>
      </c>
      <c r="D659" s="2" t="s">
        <v>804</v>
      </c>
      <c r="E659" s="14">
        <f t="shared" si="61"/>
        <v>0</v>
      </c>
      <c r="F659" s="2">
        <v>44</v>
      </c>
      <c r="G659" s="19">
        <v>865.27</v>
      </c>
      <c r="H659" s="20">
        <v>0.03</v>
      </c>
      <c r="I659" s="6"/>
      <c r="J659" s="5">
        <v>41132</v>
      </c>
      <c r="K659" s="25">
        <v>11.55</v>
      </c>
      <c r="L659" s="2" t="s">
        <v>70</v>
      </c>
      <c r="M659" s="14">
        <f>+VLOOKUP(L659,Customers!$C$3:$D$797,2,FALSE)</f>
        <v>4</v>
      </c>
      <c r="N659" s="14">
        <f>+INDEX(Customers!$B$2:$D$797,MATCH(TF_Database!L659,Customers!$C$2:$C$797,0),1)</f>
        <v>19558</v>
      </c>
      <c r="O659" s="29">
        <f t="shared" si="62"/>
        <v>10</v>
      </c>
      <c r="P659" s="29">
        <f t="shared" si="63"/>
        <v>17</v>
      </c>
      <c r="Q659" s="14" t="str">
        <f t="shared" si="64"/>
        <v xml:space="preserve">Giulietta </v>
      </c>
      <c r="R659" s="14" t="str">
        <f t="shared" si="65"/>
        <v>Baptist</v>
      </c>
    </row>
    <row r="660" spans="2:18" x14ac:dyDescent="0.45">
      <c r="B660" s="14" t="str">
        <f t="shared" si="60"/>
        <v>411304141135</v>
      </c>
      <c r="C660" s="5">
        <v>41130</v>
      </c>
      <c r="D660" s="2" t="s">
        <v>804</v>
      </c>
      <c r="E660" s="14">
        <f t="shared" si="61"/>
        <v>0</v>
      </c>
      <c r="F660" s="2">
        <v>41</v>
      </c>
      <c r="G660" s="19">
        <v>429.28</v>
      </c>
      <c r="H660" s="20">
        <v>0.06</v>
      </c>
      <c r="I660" s="6"/>
      <c r="J660" s="5">
        <v>41135</v>
      </c>
      <c r="K660" s="25">
        <v>-168.95</v>
      </c>
      <c r="L660" s="2" t="s">
        <v>70</v>
      </c>
      <c r="M660" s="14">
        <f>+VLOOKUP(L660,Customers!$C$3:$D$797,2,FALSE)</f>
        <v>4</v>
      </c>
      <c r="N660" s="14">
        <f>+INDEX(Customers!$B$2:$D$797,MATCH(TF_Database!L660,Customers!$C$2:$C$797,0),1)</f>
        <v>19558</v>
      </c>
      <c r="O660" s="29">
        <f t="shared" si="62"/>
        <v>10</v>
      </c>
      <c r="P660" s="29">
        <f t="shared" si="63"/>
        <v>17</v>
      </c>
      <c r="Q660" s="14" t="str">
        <f t="shared" si="64"/>
        <v xml:space="preserve">Giulietta </v>
      </c>
      <c r="R660" s="14" t="str">
        <f t="shared" si="65"/>
        <v>Baptist</v>
      </c>
    </row>
    <row r="661" spans="2:18" x14ac:dyDescent="0.45">
      <c r="B661" s="14" t="str">
        <f t="shared" si="60"/>
        <v>404143140415</v>
      </c>
      <c r="C661" s="5">
        <v>40414</v>
      </c>
      <c r="D661" s="2" t="s">
        <v>811</v>
      </c>
      <c r="E661" s="14">
        <f t="shared" si="61"/>
        <v>0</v>
      </c>
      <c r="F661" s="2">
        <v>31</v>
      </c>
      <c r="G661" s="19">
        <v>341.71</v>
      </c>
      <c r="H661" s="20">
        <v>0.04</v>
      </c>
      <c r="I661" s="6"/>
      <c r="J661" s="5">
        <v>40415</v>
      </c>
      <c r="K661" s="25">
        <v>32.189499999999995</v>
      </c>
      <c r="L661" s="2" t="s">
        <v>79</v>
      </c>
      <c r="M661" s="14">
        <f>+VLOOKUP(L661,Customers!$C$3:$D$797,2,FALSE)</f>
        <v>4</v>
      </c>
      <c r="N661" s="14">
        <f>+INDEX(Customers!$B$2:$D$797,MATCH(TF_Database!L661,Customers!$C$2:$C$797,0),1)</f>
        <v>21724</v>
      </c>
      <c r="O661" s="29">
        <f t="shared" si="62"/>
        <v>5</v>
      </c>
      <c r="P661" s="29">
        <f t="shared" si="63"/>
        <v>13</v>
      </c>
      <c r="Q661" s="14" t="str">
        <f t="shared" si="64"/>
        <v xml:space="preserve">Paul </v>
      </c>
      <c r="R661" s="14" t="str">
        <f t="shared" si="65"/>
        <v>Gonzalez</v>
      </c>
    </row>
    <row r="662" spans="2:18" x14ac:dyDescent="0.45">
      <c r="B662" s="14" t="str">
        <f t="shared" si="60"/>
        <v>406854640687</v>
      </c>
      <c r="C662" s="5">
        <v>40685</v>
      </c>
      <c r="D662" s="2" t="s">
        <v>806</v>
      </c>
      <c r="E662" s="14">
        <f t="shared" si="61"/>
        <v>1</v>
      </c>
      <c r="F662" s="2">
        <v>46</v>
      </c>
      <c r="G662" s="19">
        <v>648.26</v>
      </c>
      <c r="H662" s="20">
        <v>7.0000000000000007E-2</v>
      </c>
      <c r="I662" s="6"/>
      <c r="J662" s="5">
        <v>40687</v>
      </c>
      <c r="K662" s="25">
        <v>30.481000000000002</v>
      </c>
      <c r="L662" s="2" t="s">
        <v>85</v>
      </c>
      <c r="M662" s="14">
        <f>+VLOOKUP(L662,Customers!$C$3:$D$797,2,FALSE)</f>
        <v>4</v>
      </c>
      <c r="N662" s="14">
        <f>+INDEX(Customers!$B$2:$D$797,MATCH(TF_Database!L662,Customers!$C$2:$C$797,0),1)</f>
        <v>5916</v>
      </c>
      <c r="O662" s="29">
        <f t="shared" si="62"/>
        <v>6</v>
      </c>
      <c r="P662" s="29">
        <f t="shared" si="63"/>
        <v>16</v>
      </c>
      <c r="Q662" s="14" t="str">
        <f t="shared" si="64"/>
        <v xml:space="preserve">Logan </v>
      </c>
      <c r="R662" s="14" t="str">
        <f t="shared" si="65"/>
        <v>Haushalter</v>
      </c>
    </row>
    <row r="663" spans="2:18" x14ac:dyDescent="0.45">
      <c r="B663" s="14" t="str">
        <f t="shared" si="60"/>
        <v>412314341232</v>
      </c>
      <c r="C663" s="5">
        <v>41231</v>
      </c>
      <c r="D663" s="2" t="s">
        <v>811</v>
      </c>
      <c r="E663" s="14">
        <f t="shared" si="61"/>
        <v>0</v>
      </c>
      <c r="F663" s="2">
        <v>43</v>
      </c>
      <c r="G663" s="19">
        <v>9750.5499999999993</v>
      </c>
      <c r="H663" s="20">
        <v>0</v>
      </c>
      <c r="I663" s="6"/>
      <c r="J663" s="5">
        <v>41232</v>
      </c>
      <c r="K663" s="25">
        <v>1061.6099999999999</v>
      </c>
      <c r="L663" s="2" t="s">
        <v>80</v>
      </c>
      <c r="M663" s="14">
        <f>+VLOOKUP(L663,Customers!$C$3:$D$797,2,FALSE)</f>
        <v>4</v>
      </c>
      <c r="N663" s="14">
        <f>+INDEX(Customers!$B$2:$D$797,MATCH(TF_Database!L663,Customers!$C$2:$C$797,0),1)</f>
        <v>27566</v>
      </c>
      <c r="O663" s="29">
        <f t="shared" si="62"/>
        <v>6</v>
      </c>
      <c r="P663" s="29">
        <f t="shared" si="63"/>
        <v>13</v>
      </c>
      <c r="Q663" s="14" t="str">
        <f t="shared" si="64"/>
        <v xml:space="preserve">Filia </v>
      </c>
      <c r="R663" s="14" t="str">
        <f t="shared" si="65"/>
        <v>McAdams</v>
      </c>
    </row>
    <row r="664" spans="2:18" x14ac:dyDescent="0.45">
      <c r="B664" s="14" t="str">
        <f t="shared" si="60"/>
        <v>410883941090</v>
      </c>
      <c r="C664" s="5">
        <v>41088</v>
      </c>
      <c r="D664" s="2" t="s">
        <v>806</v>
      </c>
      <c r="E664" s="14">
        <f t="shared" si="61"/>
        <v>1</v>
      </c>
      <c r="F664" s="2">
        <v>39</v>
      </c>
      <c r="G664" s="19">
        <v>835.55</v>
      </c>
      <c r="H664" s="20">
        <v>7.0000000000000007E-2</v>
      </c>
      <c r="I664" s="6"/>
      <c r="J664" s="5">
        <v>41090</v>
      </c>
      <c r="K664" s="25">
        <v>326.43</v>
      </c>
      <c r="L664" s="2" t="s">
        <v>4</v>
      </c>
      <c r="M664" s="14">
        <f>+VLOOKUP(L664,Customers!$C$3:$D$797,2,FALSE)</f>
        <v>3</v>
      </c>
      <c r="N664" s="14">
        <f>+INDEX(Customers!$B$2:$D$797,MATCH(TF_Database!L664,Customers!$C$2:$C$797,0),1)</f>
        <v>4355</v>
      </c>
      <c r="O664" s="29">
        <f t="shared" si="62"/>
        <v>7</v>
      </c>
      <c r="P664" s="29">
        <f t="shared" si="63"/>
        <v>14</v>
      </c>
      <c r="Q664" s="14" t="str">
        <f t="shared" si="64"/>
        <v xml:space="preserve">Carlos </v>
      </c>
      <c r="R664" s="14" t="str">
        <f t="shared" si="65"/>
        <v>Soltero</v>
      </c>
    </row>
    <row r="665" spans="2:18" x14ac:dyDescent="0.45">
      <c r="B665" s="14" t="str">
        <f t="shared" si="60"/>
        <v>410883841090</v>
      </c>
      <c r="C665" s="5">
        <v>41088</v>
      </c>
      <c r="D665" s="2" t="s">
        <v>806</v>
      </c>
      <c r="E665" s="14">
        <f t="shared" si="61"/>
        <v>1</v>
      </c>
      <c r="F665" s="2">
        <v>38</v>
      </c>
      <c r="G665" s="19">
        <v>1799.6115</v>
      </c>
      <c r="H665" s="20">
        <v>7.0000000000000007E-2</v>
      </c>
      <c r="I665" s="6"/>
      <c r="J665" s="5">
        <v>41090</v>
      </c>
      <c r="K665" s="25">
        <v>557.59500000000003</v>
      </c>
      <c r="L665" s="2" t="s">
        <v>4</v>
      </c>
      <c r="M665" s="14">
        <f>+VLOOKUP(L665,Customers!$C$3:$D$797,2,FALSE)</f>
        <v>3</v>
      </c>
      <c r="N665" s="14">
        <f>+INDEX(Customers!$B$2:$D$797,MATCH(TF_Database!L665,Customers!$C$2:$C$797,0),1)</f>
        <v>4355</v>
      </c>
      <c r="O665" s="29">
        <f t="shared" si="62"/>
        <v>7</v>
      </c>
      <c r="P665" s="29">
        <f t="shared" si="63"/>
        <v>14</v>
      </c>
      <c r="Q665" s="14" t="str">
        <f t="shared" si="64"/>
        <v xml:space="preserve">Carlos </v>
      </c>
      <c r="R665" s="14" t="str">
        <f t="shared" si="65"/>
        <v>Soltero</v>
      </c>
    </row>
    <row r="666" spans="2:18" x14ac:dyDescent="0.45">
      <c r="B666" s="14" t="str">
        <f t="shared" si="60"/>
        <v>398485039853</v>
      </c>
      <c r="C666" s="5">
        <v>39848</v>
      </c>
      <c r="D666" s="2" t="s">
        <v>804</v>
      </c>
      <c r="E666" s="14">
        <f t="shared" si="61"/>
        <v>0</v>
      </c>
      <c r="F666" s="2">
        <v>50</v>
      </c>
      <c r="G666" s="19">
        <v>1441.57</v>
      </c>
      <c r="H666" s="20">
        <v>7.0000000000000007E-2</v>
      </c>
      <c r="I666" s="6"/>
      <c r="J666" s="5">
        <v>39853</v>
      </c>
      <c r="K666" s="25">
        <v>475.26</v>
      </c>
      <c r="L666" s="2" t="s">
        <v>71</v>
      </c>
      <c r="M666" s="14">
        <f>+VLOOKUP(L666,Customers!$C$3:$D$797,2,FALSE)</f>
        <v>5</v>
      </c>
      <c r="N666" s="14">
        <f>+INDEX(Customers!$B$2:$D$797,MATCH(TF_Database!L666,Customers!$C$2:$C$797,0),1)</f>
        <v>29316</v>
      </c>
      <c r="O666" s="29">
        <f t="shared" si="62"/>
        <v>6</v>
      </c>
      <c r="P666" s="29">
        <f t="shared" si="63"/>
        <v>10</v>
      </c>
      <c r="Q666" s="14" t="str">
        <f t="shared" si="64"/>
        <v xml:space="preserve">Erica </v>
      </c>
      <c r="R666" s="14" t="str">
        <f t="shared" si="65"/>
        <v>Bern</v>
      </c>
    </row>
    <row r="667" spans="2:18" x14ac:dyDescent="0.45">
      <c r="B667" s="14" t="str">
        <f t="shared" si="60"/>
        <v>398482039852</v>
      </c>
      <c r="C667" s="5">
        <v>39848</v>
      </c>
      <c r="D667" s="2" t="s">
        <v>804</v>
      </c>
      <c r="E667" s="14">
        <f t="shared" si="61"/>
        <v>0</v>
      </c>
      <c r="F667" s="2">
        <v>20</v>
      </c>
      <c r="G667" s="19">
        <v>173.09</v>
      </c>
      <c r="H667" s="20">
        <v>0.03</v>
      </c>
      <c r="I667" s="6"/>
      <c r="J667" s="5">
        <v>39852</v>
      </c>
      <c r="K667" s="25">
        <v>-6.71</v>
      </c>
      <c r="L667" s="2" t="s">
        <v>71</v>
      </c>
      <c r="M667" s="14">
        <f>+VLOOKUP(L667,Customers!$C$3:$D$797,2,FALSE)</f>
        <v>5</v>
      </c>
      <c r="N667" s="14">
        <f>+INDEX(Customers!$B$2:$D$797,MATCH(TF_Database!L667,Customers!$C$2:$C$797,0),1)</f>
        <v>29316</v>
      </c>
      <c r="O667" s="29">
        <f t="shared" si="62"/>
        <v>6</v>
      </c>
      <c r="P667" s="29">
        <f t="shared" si="63"/>
        <v>10</v>
      </c>
      <c r="Q667" s="14" t="str">
        <f t="shared" si="64"/>
        <v xml:space="preserve">Erica </v>
      </c>
      <c r="R667" s="14" t="str">
        <f t="shared" si="65"/>
        <v>Bern</v>
      </c>
    </row>
    <row r="668" spans="2:18" x14ac:dyDescent="0.45">
      <c r="B668" s="14" t="str">
        <f t="shared" si="60"/>
        <v>401723840173</v>
      </c>
      <c r="C668" s="5">
        <v>40172</v>
      </c>
      <c r="D668" s="2" t="s">
        <v>808</v>
      </c>
      <c r="E668" s="14">
        <f t="shared" si="61"/>
        <v>0</v>
      </c>
      <c r="F668" s="2">
        <v>38</v>
      </c>
      <c r="G668" s="19">
        <v>5016.25</v>
      </c>
      <c r="H668" s="20">
        <v>0.01</v>
      </c>
      <c r="I668" s="6"/>
      <c r="J668" s="5">
        <v>40173</v>
      </c>
      <c r="K668" s="25">
        <v>-189.34929</v>
      </c>
      <c r="L668" s="2" t="s">
        <v>77</v>
      </c>
      <c r="M668" s="14">
        <f>+VLOOKUP(L668,Customers!$C$3:$D$797,2,FALSE)</f>
        <v>5</v>
      </c>
      <c r="N668" s="14">
        <f>+INDEX(Customers!$B$2:$D$797,MATCH(TF_Database!L668,Customers!$C$2:$C$797,0),1)</f>
        <v>655</v>
      </c>
      <c r="O668" s="29">
        <f t="shared" si="62"/>
        <v>5</v>
      </c>
      <c r="P668" s="29">
        <f t="shared" si="63"/>
        <v>12</v>
      </c>
      <c r="Q668" s="14" t="str">
        <f t="shared" si="64"/>
        <v xml:space="preserve">Greg </v>
      </c>
      <c r="R668" s="14" t="str">
        <f t="shared" si="65"/>
        <v>Guthrie</v>
      </c>
    </row>
    <row r="669" spans="2:18" x14ac:dyDescent="0.45">
      <c r="B669" s="14" t="str">
        <f t="shared" si="60"/>
        <v>408124740814</v>
      </c>
      <c r="C669" s="5">
        <v>40812</v>
      </c>
      <c r="D669" s="2" t="s">
        <v>806</v>
      </c>
      <c r="E669" s="14">
        <f t="shared" si="61"/>
        <v>1</v>
      </c>
      <c r="F669" s="2">
        <v>47</v>
      </c>
      <c r="G669" s="19">
        <v>945.03</v>
      </c>
      <c r="H669" s="20">
        <v>0</v>
      </c>
      <c r="I669" s="6"/>
      <c r="J669" s="5">
        <v>40814</v>
      </c>
      <c r="K669" s="25">
        <v>267.64</v>
      </c>
      <c r="L669" s="2" t="s">
        <v>78</v>
      </c>
      <c r="M669" s="14">
        <f>+VLOOKUP(L669,Customers!$C$3:$D$797,2,FALSE)</f>
        <v>2</v>
      </c>
      <c r="N669" s="14">
        <f>+INDEX(Customers!$B$2:$D$797,MATCH(TF_Database!L669,Customers!$C$2:$C$797,0),1)</f>
        <v>22458</v>
      </c>
      <c r="O669" s="29">
        <f t="shared" si="62"/>
        <v>4</v>
      </c>
      <c r="P669" s="29">
        <f t="shared" si="63"/>
        <v>15</v>
      </c>
      <c r="Q669" s="14" t="str">
        <f t="shared" si="64"/>
        <v xml:space="preserve">Dan </v>
      </c>
      <c r="R669" s="14" t="str">
        <f t="shared" si="65"/>
        <v>Reichenbach</v>
      </c>
    </row>
    <row r="670" spans="2:18" x14ac:dyDescent="0.45">
      <c r="B670" s="14" t="str">
        <f t="shared" si="60"/>
        <v>408083840810</v>
      </c>
      <c r="C670" s="5">
        <v>40808</v>
      </c>
      <c r="D670" s="2" t="s">
        <v>810</v>
      </c>
      <c r="E670" s="14">
        <f t="shared" si="61"/>
        <v>0</v>
      </c>
      <c r="F670" s="2">
        <v>38</v>
      </c>
      <c r="G670" s="19">
        <v>325.75</v>
      </c>
      <c r="H670" s="20">
        <v>0.1</v>
      </c>
      <c r="I670" s="6"/>
      <c r="J670" s="5">
        <v>40810</v>
      </c>
      <c r="K670" s="25">
        <v>-124.25</v>
      </c>
      <c r="L670" s="2" t="s">
        <v>84</v>
      </c>
      <c r="M670" s="14">
        <f>+VLOOKUP(L670,Customers!$C$3:$D$797,2,FALSE)</f>
        <v>4</v>
      </c>
      <c r="N670" s="14">
        <f>+INDEX(Customers!$B$2:$D$797,MATCH(TF_Database!L670,Customers!$C$2:$C$797,0),1)</f>
        <v>26974</v>
      </c>
      <c r="O670" s="29">
        <f t="shared" si="62"/>
        <v>4</v>
      </c>
      <c r="P670" s="29">
        <f t="shared" si="63"/>
        <v>8</v>
      </c>
      <c r="Q670" s="14" t="str">
        <f t="shared" si="64"/>
        <v xml:space="preserve">Jim </v>
      </c>
      <c r="R670" s="14" t="str">
        <f t="shared" si="65"/>
        <v>Sink</v>
      </c>
    </row>
    <row r="671" spans="2:18" x14ac:dyDescent="0.45">
      <c r="B671" s="14" t="str">
        <f t="shared" si="60"/>
        <v>408082440809</v>
      </c>
      <c r="C671" s="5">
        <v>40808</v>
      </c>
      <c r="D671" s="2" t="s">
        <v>810</v>
      </c>
      <c r="E671" s="14">
        <f t="shared" si="61"/>
        <v>0</v>
      </c>
      <c r="F671" s="2">
        <v>24</v>
      </c>
      <c r="G671" s="19">
        <v>136.41999999999999</v>
      </c>
      <c r="H671" s="20">
        <v>0.09</v>
      </c>
      <c r="I671" s="6"/>
      <c r="J671" s="5">
        <v>40809</v>
      </c>
      <c r="K671" s="25">
        <v>-8.3800000000000008</v>
      </c>
      <c r="L671" s="2" t="s">
        <v>84</v>
      </c>
      <c r="M671" s="14">
        <f>+VLOOKUP(L671,Customers!$C$3:$D$797,2,FALSE)</f>
        <v>4</v>
      </c>
      <c r="N671" s="14">
        <f>+INDEX(Customers!$B$2:$D$797,MATCH(TF_Database!L671,Customers!$C$2:$C$797,0),1)</f>
        <v>26974</v>
      </c>
      <c r="O671" s="29">
        <f t="shared" si="62"/>
        <v>4</v>
      </c>
      <c r="P671" s="29">
        <f t="shared" si="63"/>
        <v>8</v>
      </c>
      <c r="Q671" s="14" t="str">
        <f t="shared" si="64"/>
        <v xml:space="preserve">Jim </v>
      </c>
      <c r="R671" s="14" t="str">
        <f t="shared" si="65"/>
        <v>Sink</v>
      </c>
    </row>
    <row r="672" spans="2:18" x14ac:dyDescent="0.45">
      <c r="B672" s="14" t="str">
        <f t="shared" si="60"/>
        <v>398592339861</v>
      </c>
      <c r="C672" s="5">
        <v>39859</v>
      </c>
      <c r="D672" s="2" t="s">
        <v>811</v>
      </c>
      <c r="E672" s="14">
        <f t="shared" si="61"/>
        <v>0</v>
      </c>
      <c r="F672" s="2">
        <v>23</v>
      </c>
      <c r="G672" s="19">
        <v>93.05</v>
      </c>
      <c r="H672" s="20">
        <v>0.03</v>
      </c>
      <c r="I672" s="6"/>
      <c r="J672" s="5">
        <v>39861</v>
      </c>
      <c r="K672" s="25">
        <v>15.2745</v>
      </c>
      <c r="L672" s="2" t="s">
        <v>4</v>
      </c>
      <c r="M672" s="14">
        <f>+VLOOKUP(L672,Customers!$C$3:$D$797,2,FALSE)</f>
        <v>3</v>
      </c>
      <c r="N672" s="14">
        <f>+INDEX(Customers!$B$2:$D$797,MATCH(TF_Database!L672,Customers!$C$2:$C$797,0),1)</f>
        <v>4355</v>
      </c>
      <c r="O672" s="29">
        <f t="shared" si="62"/>
        <v>7</v>
      </c>
      <c r="P672" s="29">
        <f t="shared" si="63"/>
        <v>14</v>
      </c>
      <c r="Q672" s="14" t="str">
        <f t="shared" si="64"/>
        <v xml:space="preserve">Carlos </v>
      </c>
      <c r="R672" s="14" t="str">
        <f t="shared" si="65"/>
        <v>Soltero</v>
      </c>
    </row>
    <row r="673" spans="2:18" x14ac:dyDescent="0.45">
      <c r="B673" s="14" t="str">
        <f t="shared" si="60"/>
        <v>398592039861</v>
      </c>
      <c r="C673" s="5">
        <v>39859</v>
      </c>
      <c r="D673" s="2" t="s">
        <v>811</v>
      </c>
      <c r="E673" s="14">
        <f t="shared" si="61"/>
        <v>0</v>
      </c>
      <c r="F673" s="2">
        <v>20</v>
      </c>
      <c r="G673" s="19">
        <v>154.13</v>
      </c>
      <c r="H673" s="20">
        <v>7.0000000000000007E-2</v>
      </c>
      <c r="I673" s="6"/>
      <c r="J673" s="5">
        <v>39861</v>
      </c>
      <c r="K673" s="25">
        <v>57.31</v>
      </c>
      <c r="L673" s="2" t="s">
        <v>4</v>
      </c>
      <c r="M673" s="14">
        <f>+VLOOKUP(L673,Customers!$C$3:$D$797,2,FALSE)</f>
        <v>3</v>
      </c>
      <c r="N673" s="14">
        <f>+INDEX(Customers!$B$2:$D$797,MATCH(TF_Database!L673,Customers!$C$2:$C$797,0),1)</f>
        <v>4355</v>
      </c>
      <c r="O673" s="29">
        <f t="shared" si="62"/>
        <v>7</v>
      </c>
      <c r="P673" s="29">
        <f t="shared" si="63"/>
        <v>14</v>
      </c>
      <c r="Q673" s="14" t="str">
        <f t="shared" si="64"/>
        <v xml:space="preserve">Carlos </v>
      </c>
      <c r="R673" s="14" t="str">
        <f t="shared" si="65"/>
        <v>Soltero</v>
      </c>
    </row>
    <row r="674" spans="2:18" x14ac:dyDescent="0.45">
      <c r="B674" s="14" t="str">
        <f t="shared" si="60"/>
        <v>398594639860</v>
      </c>
      <c r="C674" s="5">
        <v>39859</v>
      </c>
      <c r="D674" s="2" t="s">
        <v>811</v>
      </c>
      <c r="E674" s="14">
        <f t="shared" si="61"/>
        <v>0</v>
      </c>
      <c r="F674" s="2">
        <v>46</v>
      </c>
      <c r="G674" s="19">
        <v>18824.419999999998</v>
      </c>
      <c r="H674" s="20">
        <v>7.0000000000000007E-2</v>
      </c>
      <c r="I674" s="6"/>
      <c r="J674" s="5">
        <v>39860</v>
      </c>
      <c r="K674" s="25">
        <v>-575.35199999999998</v>
      </c>
      <c r="L674" s="2" t="s">
        <v>4</v>
      </c>
      <c r="M674" s="14">
        <f>+VLOOKUP(L674,Customers!$C$3:$D$797,2,FALSE)</f>
        <v>3</v>
      </c>
      <c r="N674" s="14">
        <f>+INDEX(Customers!$B$2:$D$797,MATCH(TF_Database!L674,Customers!$C$2:$C$797,0),1)</f>
        <v>4355</v>
      </c>
      <c r="O674" s="29">
        <f t="shared" si="62"/>
        <v>7</v>
      </c>
      <c r="P674" s="29">
        <f t="shared" si="63"/>
        <v>14</v>
      </c>
      <c r="Q674" s="14" t="str">
        <f t="shared" si="64"/>
        <v xml:space="preserve">Carlos </v>
      </c>
      <c r="R674" s="14" t="str">
        <f t="shared" si="65"/>
        <v>Soltero</v>
      </c>
    </row>
    <row r="675" spans="2:18" x14ac:dyDescent="0.45">
      <c r="B675" s="14" t="str">
        <f t="shared" si="60"/>
        <v>40097340099</v>
      </c>
      <c r="C675" s="5">
        <v>40097</v>
      </c>
      <c r="D675" s="2" t="s">
        <v>810</v>
      </c>
      <c r="E675" s="14">
        <f t="shared" si="61"/>
        <v>0</v>
      </c>
      <c r="F675" s="2">
        <v>3</v>
      </c>
      <c r="G675" s="19">
        <v>33.64</v>
      </c>
      <c r="H675" s="20">
        <v>0.01</v>
      </c>
      <c r="I675" s="6"/>
      <c r="J675" s="5">
        <v>40099</v>
      </c>
      <c r="K675" s="25">
        <v>-22.45</v>
      </c>
      <c r="L675" s="2" t="s">
        <v>81</v>
      </c>
      <c r="M675" s="14">
        <f>+VLOOKUP(L675,Customers!$C$3:$D$797,2,FALSE)</f>
        <v>3</v>
      </c>
      <c r="N675" s="14">
        <f>+INDEX(Customers!$B$2:$D$797,MATCH(TF_Database!L675,Customers!$C$2:$C$797,0),1)</f>
        <v>26567</v>
      </c>
      <c r="O675" s="29">
        <f t="shared" si="62"/>
        <v>6</v>
      </c>
      <c r="P675" s="29">
        <f t="shared" si="63"/>
        <v>11</v>
      </c>
      <c r="Q675" s="14" t="str">
        <f t="shared" si="64"/>
        <v xml:space="preserve">Chuck </v>
      </c>
      <c r="R675" s="14" t="str">
        <f t="shared" si="65"/>
        <v>Magee</v>
      </c>
    </row>
    <row r="676" spans="2:18" x14ac:dyDescent="0.45">
      <c r="B676" s="14" t="str">
        <f t="shared" si="60"/>
        <v>406123040613</v>
      </c>
      <c r="C676" s="5">
        <v>40612</v>
      </c>
      <c r="D676" s="2" t="s">
        <v>810</v>
      </c>
      <c r="E676" s="14">
        <f t="shared" si="61"/>
        <v>0</v>
      </c>
      <c r="F676" s="2">
        <v>30</v>
      </c>
      <c r="G676" s="19">
        <v>176.15</v>
      </c>
      <c r="H676" s="20">
        <v>0.01</v>
      </c>
      <c r="I676" s="6"/>
      <c r="J676" s="5">
        <v>40613</v>
      </c>
      <c r="K676" s="25">
        <v>-125.36150000000001</v>
      </c>
      <c r="L676" s="2" t="s">
        <v>83</v>
      </c>
      <c r="M676" s="14">
        <f>+VLOOKUP(L676,Customers!$C$3:$D$797,2,FALSE)</f>
        <v>2</v>
      </c>
      <c r="N676" s="14">
        <f>+INDEX(Customers!$B$2:$D$797,MATCH(TF_Database!L676,Customers!$C$2:$C$797,0),1)</f>
        <v>24644</v>
      </c>
      <c r="O676" s="29">
        <f t="shared" si="62"/>
        <v>7</v>
      </c>
      <c r="P676" s="29">
        <f t="shared" si="63"/>
        <v>12</v>
      </c>
      <c r="Q676" s="14" t="str">
        <f t="shared" si="64"/>
        <v xml:space="preserve">Philip </v>
      </c>
      <c r="R676" s="14" t="str">
        <f t="shared" si="65"/>
        <v>Brown</v>
      </c>
    </row>
    <row r="677" spans="2:18" x14ac:dyDescent="0.45">
      <c r="B677" s="14" t="str">
        <f t="shared" si="60"/>
        <v>41132541134</v>
      </c>
      <c r="C677" s="5">
        <v>41132</v>
      </c>
      <c r="D677" s="2" t="s">
        <v>806</v>
      </c>
      <c r="E677" s="14">
        <f t="shared" si="61"/>
        <v>1</v>
      </c>
      <c r="F677" s="2">
        <v>5</v>
      </c>
      <c r="G677" s="19">
        <v>66.430000000000007</v>
      </c>
      <c r="H677" s="20">
        <v>0.01</v>
      </c>
      <c r="I677" s="6"/>
      <c r="J677" s="5">
        <v>41134</v>
      </c>
      <c r="K677" s="25">
        <v>-9.4499999999999993</v>
      </c>
      <c r="L677" s="2" t="s">
        <v>76</v>
      </c>
      <c r="M677" s="14">
        <f>+VLOOKUP(L677,Customers!$C$3:$D$797,2,FALSE)</f>
        <v>5</v>
      </c>
      <c r="N677" s="14">
        <f>+INDEX(Customers!$B$2:$D$797,MATCH(TF_Database!L677,Customers!$C$2:$C$797,0),1)</f>
        <v>12150</v>
      </c>
      <c r="O677" s="29">
        <f t="shared" si="62"/>
        <v>7</v>
      </c>
      <c r="P677" s="29">
        <f t="shared" si="63"/>
        <v>13</v>
      </c>
      <c r="Q677" s="14" t="str">
        <f t="shared" si="64"/>
        <v xml:space="preserve">Hilary </v>
      </c>
      <c r="R677" s="14" t="str">
        <f t="shared" si="65"/>
        <v>Holden</v>
      </c>
    </row>
    <row r="678" spans="2:18" x14ac:dyDescent="0.45">
      <c r="B678" s="14" t="str">
        <f t="shared" si="60"/>
        <v>411322541134</v>
      </c>
      <c r="C678" s="5">
        <v>41132</v>
      </c>
      <c r="D678" s="2" t="s">
        <v>806</v>
      </c>
      <c r="E678" s="14">
        <f t="shared" si="61"/>
        <v>1</v>
      </c>
      <c r="F678" s="2">
        <v>25</v>
      </c>
      <c r="G678" s="19">
        <v>2674.18</v>
      </c>
      <c r="H678" s="20">
        <v>0.06</v>
      </c>
      <c r="I678" s="6"/>
      <c r="J678" s="5">
        <v>41134</v>
      </c>
      <c r="K678" s="25">
        <v>631.99</v>
      </c>
      <c r="L678" s="2" t="s">
        <v>76</v>
      </c>
      <c r="M678" s="14">
        <f>+VLOOKUP(L678,Customers!$C$3:$D$797,2,FALSE)</f>
        <v>5</v>
      </c>
      <c r="N678" s="14">
        <f>+INDEX(Customers!$B$2:$D$797,MATCH(TF_Database!L678,Customers!$C$2:$C$797,0),1)</f>
        <v>12150</v>
      </c>
      <c r="O678" s="29">
        <f t="shared" si="62"/>
        <v>7</v>
      </c>
      <c r="P678" s="29">
        <f t="shared" si="63"/>
        <v>13</v>
      </c>
      <c r="Q678" s="14" t="str">
        <f t="shared" si="64"/>
        <v xml:space="preserve">Hilary </v>
      </c>
      <c r="R678" s="14" t="str">
        <f t="shared" si="65"/>
        <v>Holden</v>
      </c>
    </row>
    <row r="679" spans="2:18" x14ac:dyDescent="0.45">
      <c r="B679" s="14" t="str">
        <f t="shared" si="60"/>
        <v>411325041133</v>
      </c>
      <c r="C679" s="5">
        <v>41132</v>
      </c>
      <c r="D679" s="2" t="s">
        <v>806</v>
      </c>
      <c r="E679" s="14">
        <f t="shared" si="61"/>
        <v>1</v>
      </c>
      <c r="F679" s="2">
        <v>50</v>
      </c>
      <c r="G679" s="19">
        <v>5513.82</v>
      </c>
      <c r="H679" s="20">
        <v>0.03</v>
      </c>
      <c r="I679" s="6"/>
      <c r="J679" s="5">
        <v>41133</v>
      </c>
      <c r="K679" s="25">
        <v>1581.93</v>
      </c>
      <c r="L679" s="2" t="s">
        <v>76</v>
      </c>
      <c r="M679" s="14">
        <f>+VLOOKUP(L679,Customers!$C$3:$D$797,2,FALSE)</f>
        <v>5</v>
      </c>
      <c r="N679" s="14">
        <f>+INDEX(Customers!$B$2:$D$797,MATCH(TF_Database!L679,Customers!$C$2:$C$797,0),1)</f>
        <v>12150</v>
      </c>
      <c r="O679" s="29">
        <f t="shared" si="62"/>
        <v>7</v>
      </c>
      <c r="P679" s="29">
        <f t="shared" si="63"/>
        <v>13</v>
      </c>
      <c r="Q679" s="14" t="str">
        <f t="shared" si="64"/>
        <v xml:space="preserve">Hilary </v>
      </c>
      <c r="R679" s="14" t="str">
        <f t="shared" si="65"/>
        <v>Holden</v>
      </c>
    </row>
    <row r="680" spans="2:18" x14ac:dyDescent="0.45">
      <c r="B680" s="14" t="str">
        <f t="shared" si="60"/>
        <v>411323741133</v>
      </c>
      <c r="C680" s="5">
        <v>41132</v>
      </c>
      <c r="D680" s="2" t="s">
        <v>806</v>
      </c>
      <c r="E680" s="14">
        <f t="shared" si="61"/>
        <v>1</v>
      </c>
      <c r="F680" s="2">
        <v>37</v>
      </c>
      <c r="G680" s="19">
        <v>241.14</v>
      </c>
      <c r="H680" s="20">
        <v>0.08</v>
      </c>
      <c r="I680" s="6"/>
      <c r="J680" s="5">
        <v>41133</v>
      </c>
      <c r="K680" s="25">
        <v>-120.08</v>
      </c>
      <c r="L680" s="2" t="s">
        <v>76</v>
      </c>
      <c r="M680" s="14">
        <f>+VLOOKUP(L680,Customers!$C$3:$D$797,2,FALSE)</f>
        <v>5</v>
      </c>
      <c r="N680" s="14">
        <f>+INDEX(Customers!$B$2:$D$797,MATCH(TF_Database!L680,Customers!$C$2:$C$797,0),1)</f>
        <v>12150</v>
      </c>
      <c r="O680" s="29">
        <f t="shared" si="62"/>
        <v>7</v>
      </c>
      <c r="P680" s="29">
        <f t="shared" si="63"/>
        <v>13</v>
      </c>
      <c r="Q680" s="14" t="str">
        <f t="shared" si="64"/>
        <v xml:space="preserve">Hilary </v>
      </c>
      <c r="R680" s="14" t="str">
        <f t="shared" si="65"/>
        <v>Holden</v>
      </c>
    </row>
    <row r="681" spans="2:18" x14ac:dyDescent="0.45">
      <c r="B681" s="14" t="str">
        <f t="shared" si="60"/>
        <v>40172840174</v>
      </c>
      <c r="C681" s="5">
        <v>40172</v>
      </c>
      <c r="D681" s="2" t="s">
        <v>806</v>
      </c>
      <c r="E681" s="14">
        <f t="shared" si="61"/>
        <v>1</v>
      </c>
      <c r="F681" s="2">
        <v>8</v>
      </c>
      <c r="G681" s="19">
        <v>365.22</v>
      </c>
      <c r="H681" s="20">
        <v>0.04</v>
      </c>
      <c r="I681" s="6"/>
      <c r="J681" s="5">
        <v>40174</v>
      </c>
      <c r="K681" s="25">
        <v>58.08</v>
      </c>
      <c r="L681" s="2" t="s">
        <v>77</v>
      </c>
      <c r="M681" s="14">
        <f>+VLOOKUP(L681,Customers!$C$3:$D$797,2,FALSE)</f>
        <v>5</v>
      </c>
      <c r="N681" s="14">
        <f>+INDEX(Customers!$B$2:$D$797,MATCH(TF_Database!L681,Customers!$C$2:$C$797,0),1)</f>
        <v>655</v>
      </c>
      <c r="O681" s="29">
        <f t="shared" si="62"/>
        <v>5</v>
      </c>
      <c r="P681" s="29">
        <f t="shared" si="63"/>
        <v>12</v>
      </c>
      <c r="Q681" s="14" t="str">
        <f t="shared" si="64"/>
        <v xml:space="preserve">Greg </v>
      </c>
      <c r="R681" s="14" t="str">
        <f t="shared" si="65"/>
        <v>Guthrie</v>
      </c>
    </row>
    <row r="682" spans="2:18" x14ac:dyDescent="0.45">
      <c r="B682" s="14" t="str">
        <f t="shared" si="60"/>
        <v>410893141091</v>
      </c>
      <c r="C682" s="5">
        <v>41089</v>
      </c>
      <c r="D682" s="2" t="s">
        <v>804</v>
      </c>
      <c r="E682" s="14">
        <f t="shared" si="61"/>
        <v>0</v>
      </c>
      <c r="F682" s="2">
        <v>31</v>
      </c>
      <c r="G682" s="19">
        <v>3229.66</v>
      </c>
      <c r="H682" s="20">
        <v>0.05</v>
      </c>
      <c r="I682" s="6"/>
      <c r="J682" s="5">
        <v>41091</v>
      </c>
      <c r="K682" s="25">
        <v>695.06099999999992</v>
      </c>
      <c r="L682" s="2" t="s">
        <v>69</v>
      </c>
      <c r="M682" s="14">
        <f>+VLOOKUP(L682,Customers!$C$3:$D$797,2,FALSE)</f>
        <v>2</v>
      </c>
      <c r="N682" s="14">
        <f>+INDEX(Customers!$B$2:$D$797,MATCH(TF_Database!L682,Customers!$C$2:$C$797,0),1)</f>
        <v>6968</v>
      </c>
      <c r="O682" s="29">
        <f t="shared" si="62"/>
        <v>9</v>
      </c>
      <c r="P682" s="29">
        <f t="shared" si="63"/>
        <v>16</v>
      </c>
      <c r="Q682" s="14" t="str">
        <f t="shared" si="64"/>
        <v xml:space="preserve">Jennifer </v>
      </c>
      <c r="R682" s="14" t="str">
        <f t="shared" si="65"/>
        <v>Braxton</v>
      </c>
    </row>
    <row r="683" spans="2:18" x14ac:dyDescent="0.45">
      <c r="B683" s="14" t="str">
        <f t="shared" si="60"/>
        <v>410892441089</v>
      </c>
      <c r="C683" s="5">
        <v>41089</v>
      </c>
      <c r="D683" s="2" t="s">
        <v>804</v>
      </c>
      <c r="E683" s="14">
        <f t="shared" si="61"/>
        <v>0</v>
      </c>
      <c r="F683" s="2">
        <v>24</v>
      </c>
      <c r="G683" s="19">
        <v>4010.9375</v>
      </c>
      <c r="H683" s="20">
        <v>0</v>
      </c>
      <c r="I683" s="6"/>
      <c r="J683" s="5">
        <v>41089</v>
      </c>
      <c r="K683" s="25">
        <v>630.702</v>
      </c>
      <c r="L683" s="2" t="s">
        <v>69</v>
      </c>
      <c r="M683" s="14">
        <f>+VLOOKUP(L683,Customers!$C$3:$D$797,2,FALSE)</f>
        <v>2</v>
      </c>
      <c r="N683" s="14">
        <f>+INDEX(Customers!$B$2:$D$797,MATCH(TF_Database!L683,Customers!$C$2:$C$797,0),1)</f>
        <v>6968</v>
      </c>
      <c r="O683" s="29">
        <f t="shared" si="62"/>
        <v>9</v>
      </c>
      <c r="P683" s="29">
        <f t="shared" si="63"/>
        <v>16</v>
      </c>
      <c r="Q683" s="14" t="str">
        <f t="shared" si="64"/>
        <v xml:space="preserve">Jennifer </v>
      </c>
      <c r="R683" s="14" t="str">
        <f t="shared" si="65"/>
        <v>Braxton</v>
      </c>
    </row>
    <row r="684" spans="2:18" x14ac:dyDescent="0.45">
      <c r="B684" s="14" t="str">
        <f t="shared" si="60"/>
        <v>398314739834</v>
      </c>
      <c r="C684" s="5">
        <v>39831</v>
      </c>
      <c r="D684" s="2" t="s">
        <v>808</v>
      </c>
      <c r="E684" s="14">
        <f t="shared" si="61"/>
        <v>0</v>
      </c>
      <c r="F684" s="2">
        <v>47</v>
      </c>
      <c r="G684" s="19">
        <v>672.46</v>
      </c>
      <c r="H684" s="20">
        <v>0.1</v>
      </c>
      <c r="I684" s="6"/>
      <c r="J684" s="5">
        <v>39834</v>
      </c>
      <c r="K684" s="25">
        <v>279.74</v>
      </c>
      <c r="L684" s="2" t="s">
        <v>71</v>
      </c>
      <c r="M684" s="14">
        <f>+VLOOKUP(L684,Customers!$C$3:$D$797,2,FALSE)</f>
        <v>5</v>
      </c>
      <c r="N684" s="14">
        <f>+INDEX(Customers!$B$2:$D$797,MATCH(TF_Database!L684,Customers!$C$2:$C$797,0),1)</f>
        <v>29316</v>
      </c>
      <c r="O684" s="29">
        <f t="shared" si="62"/>
        <v>6</v>
      </c>
      <c r="P684" s="29">
        <f t="shared" si="63"/>
        <v>10</v>
      </c>
      <c r="Q684" s="14" t="str">
        <f t="shared" si="64"/>
        <v xml:space="preserve">Erica </v>
      </c>
      <c r="R684" s="14" t="str">
        <f t="shared" si="65"/>
        <v>Bern</v>
      </c>
    </row>
    <row r="685" spans="2:18" x14ac:dyDescent="0.45">
      <c r="B685" s="14" t="str">
        <f t="shared" si="60"/>
        <v>410494941051</v>
      </c>
      <c r="C685" s="5">
        <v>41049</v>
      </c>
      <c r="D685" s="2" t="s">
        <v>806</v>
      </c>
      <c r="E685" s="14">
        <f t="shared" si="61"/>
        <v>1</v>
      </c>
      <c r="F685" s="2">
        <v>49</v>
      </c>
      <c r="G685" s="19">
        <v>8223.07</v>
      </c>
      <c r="H685" s="20">
        <v>0.06</v>
      </c>
      <c r="I685" s="6"/>
      <c r="J685" s="5">
        <v>41051</v>
      </c>
      <c r="K685" s="25">
        <v>2549.4030000000002</v>
      </c>
      <c r="L685" s="2" t="s">
        <v>84</v>
      </c>
      <c r="M685" s="14">
        <f>+VLOOKUP(L685,Customers!$C$3:$D$797,2,FALSE)</f>
        <v>4</v>
      </c>
      <c r="N685" s="14">
        <f>+INDEX(Customers!$B$2:$D$797,MATCH(TF_Database!L685,Customers!$C$2:$C$797,0),1)</f>
        <v>26974</v>
      </c>
      <c r="O685" s="29">
        <f t="shared" si="62"/>
        <v>4</v>
      </c>
      <c r="P685" s="29">
        <f t="shared" si="63"/>
        <v>8</v>
      </c>
      <c r="Q685" s="14" t="str">
        <f t="shared" si="64"/>
        <v xml:space="preserve">Jim </v>
      </c>
      <c r="R685" s="14" t="str">
        <f t="shared" si="65"/>
        <v>Sink</v>
      </c>
    </row>
    <row r="686" spans="2:18" x14ac:dyDescent="0.45">
      <c r="B686" s="14" t="str">
        <f t="shared" si="60"/>
        <v>398911139891</v>
      </c>
      <c r="C686" s="5">
        <v>39891</v>
      </c>
      <c r="D686" s="2" t="s">
        <v>806</v>
      </c>
      <c r="E686" s="14">
        <f t="shared" si="61"/>
        <v>1</v>
      </c>
      <c r="F686" s="2">
        <v>11</v>
      </c>
      <c r="G686" s="19">
        <v>259.69</v>
      </c>
      <c r="H686" s="20">
        <v>0.1</v>
      </c>
      <c r="I686" s="6"/>
      <c r="J686" s="5">
        <v>39891</v>
      </c>
      <c r="K686" s="25">
        <v>-45.816000000000003</v>
      </c>
      <c r="L686" s="2" t="s">
        <v>86</v>
      </c>
      <c r="M686" s="14">
        <f>+VLOOKUP(L686,Customers!$C$3:$D$797,2,FALSE)</f>
        <v>4</v>
      </c>
      <c r="N686" s="14">
        <f>+INDEX(Customers!$B$2:$D$797,MATCH(TF_Database!L686,Customers!$C$2:$C$797,0),1)</f>
        <v>28265</v>
      </c>
      <c r="O686" s="29">
        <f t="shared" si="62"/>
        <v>5</v>
      </c>
      <c r="P686" s="29">
        <f t="shared" si="63"/>
        <v>11</v>
      </c>
      <c r="Q686" s="14" t="str">
        <f t="shared" si="64"/>
        <v xml:space="preserve">Noah </v>
      </c>
      <c r="R686" s="14" t="str">
        <f t="shared" si="65"/>
        <v>Childs</v>
      </c>
    </row>
    <row r="687" spans="2:18" x14ac:dyDescent="0.45">
      <c r="B687" s="14" t="str">
        <f t="shared" si="60"/>
        <v>39891939891</v>
      </c>
      <c r="C687" s="5">
        <v>39891</v>
      </c>
      <c r="D687" s="2" t="s">
        <v>806</v>
      </c>
      <c r="E687" s="14">
        <f t="shared" si="61"/>
        <v>1</v>
      </c>
      <c r="F687" s="2">
        <v>9</v>
      </c>
      <c r="G687" s="19">
        <v>2503.86</v>
      </c>
      <c r="H687" s="20">
        <v>0.06</v>
      </c>
      <c r="I687" s="6"/>
      <c r="J687" s="5">
        <v>39891</v>
      </c>
      <c r="K687" s="25">
        <v>-172.47749999999999</v>
      </c>
      <c r="L687" s="2" t="s">
        <v>86</v>
      </c>
      <c r="M687" s="14">
        <f>+VLOOKUP(L687,Customers!$C$3:$D$797,2,FALSE)</f>
        <v>4</v>
      </c>
      <c r="N687" s="14">
        <f>+INDEX(Customers!$B$2:$D$797,MATCH(TF_Database!L687,Customers!$C$2:$C$797,0),1)</f>
        <v>28265</v>
      </c>
      <c r="O687" s="29">
        <f t="shared" si="62"/>
        <v>5</v>
      </c>
      <c r="P687" s="29">
        <f t="shared" si="63"/>
        <v>11</v>
      </c>
      <c r="Q687" s="14" t="str">
        <f t="shared" si="64"/>
        <v xml:space="preserve">Noah </v>
      </c>
      <c r="R687" s="14" t="str">
        <f t="shared" si="65"/>
        <v>Childs</v>
      </c>
    </row>
    <row r="688" spans="2:18" x14ac:dyDescent="0.45">
      <c r="B688" s="14" t="str">
        <f t="shared" si="60"/>
        <v>398912939892</v>
      </c>
      <c r="C688" s="5">
        <v>39891</v>
      </c>
      <c r="D688" s="2" t="s">
        <v>806</v>
      </c>
      <c r="E688" s="14">
        <f t="shared" si="61"/>
        <v>1</v>
      </c>
      <c r="F688" s="2">
        <v>29</v>
      </c>
      <c r="G688" s="19">
        <v>374.67</v>
      </c>
      <c r="H688" s="20">
        <v>0</v>
      </c>
      <c r="I688" s="6"/>
      <c r="J688" s="5">
        <v>39892</v>
      </c>
      <c r="K688" s="25">
        <v>30.63</v>
      </c>
      <c r="L688" s="2" t="s">
        <v>86</v>
      </c>
      <c r="M688" s="14">
        <f>+VLOOKUP(L688,Customers!$C$3:$D$797,2,FALSE)</f>
        <v>4</v>
      </c>
      <c r="N688" s="14">
        <f>+INDEX(Customers!$B$2:$D$797,MATCH(TF_Database!L688,Customers!$C$2:$C$797,0),1)</f>
        <v>28265</v>
      </c>
      <c r="O688" s="29">
        <f t="shared" si="62"/>
        <v>5</v>
      </c>
      <c r="P688" s="29">
        <f t="shared" si="63"/>
        <v>11</v>
      </c>
      <c r="Q688" s="14" t="str">
        <f t="shared" si="64"/>
        <v xml:space="preserve">Noah </v>
      </c>
      <c r="R688" s="14" t="str">
        <f t="shared" si="65"/>
        <v>Childs</v>
      </c>
    </row>
    <row r="689" spans="2:18" x14ac:dyDescent="0.45">
      <c r="B689" s="14" t="str">
        <f t="shared" si="60"/>
        <v>400611140061</v>
      </c>
      <c r="C689" s="5">
        <v>40061</v>
      </c>
      <c r="D689" s="2" t="s">
        <v>808</v>
      </c>
      <c r="E689" s="14">
        <f t="shared" si="61"/>
        <v>0</v>
      </c>
      <c r="F689" s="2">
        <v>11</v>
      </c>
      <c r="G689" s="19">
        <v>5155.3500000000004</v>
      </c>
      <c r="H689" s="20">
        <v>0</v>
      </c>
      <c r="I689" s="6"/>
      <c r="J689" s="5">
        <v>40061</v>
      </c>
      <c r="K689" s="25">
        <v>501.51</v>
      </c>
      <c r="L689" s="2" t="s">
        <v>74</v>
      </c>
      <c r="M689" s="14">
        <f>+VLOOKUP(L689,Customers!$C$3:$D$797,2,FALSE)</f>
        <v>5</v>
      </c>
      <c r="N689" s="14">
        <f>+INDEX(Customers!$B$2:$D$797,MATCH(TF_Database!L689,Customers!$C$2:$C$797,0),1)</f>
        <v>1950</v>
      </c>
      <c r="O689" s="29">
        <f t="shared" si="62"/>
        <v>5</v>
      </c>
      <c r="P689" s="29">
        <f t="shared" si="63"/>
        <v>13</v>
      </c>
      <c r="Q689" s="14" t="str">
        <f t="shared" si="64"/>
        <v xml:space="preserve">Evan </v>
      </c>
      <c r="R689" s="14" t="str">
        <f t="shared" si="65"/>
        <v>Minnotte</v>
      </c>
    </row>
    <row r="690" spans="2:18" x14ac:dyDescent="0.45">
      <c r="B690" s="14" t="str">
        <f t="shared" si="60"/>
        <v>40120740121</v>
      </c>
      <c r="C690" s="5">
        <v>40120</v>
      </c>
      <c r="D690" s="2" t="s">
        <v>808</v>
      </c>
      <c r="E690" s="14">
        <f t="shared" si="61"/>
        <v>0</v>
      </c>
      <c r="F690" s="2">
        <v>7</v>
      </c>
      <c r="G690" s="19">
        <v>538.51</v>
      </c>
      <c r="H690" s="20">
        <v>0</v>
      </c>
      <c r="I690" s="6"/>
      <c r="J690" s="5">
        <v>40121</v>
      </c>
      <c r="K690" s="25">
        <v>-88.75</v>
      </c>
      <c r="L690" s="2" t="s">
        <v>68</v>
      </c>
      <c r="M690" s="14">
        <f>+VLOOKUP(L690,Customers!$C$3:$D$797,2,FALSE)</f>
        <v>3</v>
      </c>
      <c r="N690" s="14">
        <f>+INDEX(Customers!$B$2:$D$797,MATCH(TF_Database!L690,Customers!$C$2:$C$797,0),1)</f>
        <v>1213</v>
      </c>
      <c r="O690" s="29">
        <f t="shared" si="62"/>
        <v>4</v>
      </c>
      <c r="P690" s="29">
        <f t="shared" si="63"/>
        <v>13</v>
      </c>
      <c r="Q690" s="14" t="str">
        <f t="shared" si="64"/>
        <v xml:space="preserve">Guy </v>
      </c>
      <c r="R690" s="14" t="str">
        <f t="shared" si="65"/>
        <v>Armstrong</v>
      </c>
    </row>
    <row r="691" spans="2:18" x14ac:dyDescent="0.45">
      <c r="B691" s="14" t="str">
        <f t="shared" si="60"/>
        <v>406281840629</v>
      </c>
      <c r="C691" s="5">
        <v>40628</v>
      </c>
      <c r="D691" s="2" t="s">
        <v>806</v>
      </c>
      <c r="E691" s="14">
        <f t="shared" si="61"/>
        <v>1</v>
      </c>
      <c r="F691" s="2">
        <v>18</v>
      </c>
      <c r="G691" s="19">
        <v>3780.43</v>
      </c>
      <c r="H691" s="20">
        <v>0.05</v>
      </c>
      <c r="I691" s="6"/>
      <c r="J691" s="5">
        <v>40629</v>
      </c>
      <c r="K691" s="25">
        <v>905.57</v>
      </c>
      <c r="L691" s="2" t="s">
        <v>68</v>
      </c>
      <c r="M691" s="14">
        <f>+VLOOKUP(L691,Customers!$C$3:$D$797,2,FALSE)</f>
        <v>3</v>
      </c>
      <c r="N691" s="14">
        <f>+INDEX(Customers!$B$2:$D$797,MATCH(TF_Database!L691,Customers!$C$2:$C$797,0),1)</f>
        <v>1213</v>
      </c>
      <c r="O691" s="29">
        <f t="shared" si="62"/>
        <v>4</v>
      </c>
      <c r="P691" s="29">
        <f t="shared" si="63"/>
        <v>13</v>
      </c>
      <c r="Q691" s="14" t="str">
        <f t="shared" si="64"/>
        <v xml:space="preserve">Guy </v>
      </c>
      <c r="R691" s="14" t="str">
        <f t="shared" si="65"/>
        <v>Armstrong</v>
      </c>
    </row>
    <row r="692" spans="2:18" x14ac:dyDescent="0.45">
      <c r="B692" s="14" t="str">
        <f t="shared" si="60"/>
        <v>406281040630</v>
      </c>
      <c r="C692" s="5">
        <v>40628</v>
      </c>
      <c r="D692" s="2" t="s">
        <v>806</v>
      </c>
      <c r="E692" s="14">
        <f t="shared" si="61"/>
        <v>1</v>
      </c>
      <c r="F692" s="2">
        <v>10</v>
      </c>
      <c r="G692" s="19">
        <v>1961.68</v>
      </c>
      <c r="H692" s="20">
        <v>0.04</v>
      </c>
      <c r="I692" s="6"/>
      <c r="J692" s="5">
        <v>40630</v>
      </c>
      <c r="K692" s="25">
        <v>-367.00200000000001</v>
      </c>
      <c r="L692" s="2" t="s">
        <v>68</v>
      </c>
      <c r="M692" s="14">
        <f>+VLOOKUP(L692,Customers!$C$3:$D$797,2,FALSE)</f>
        <v>3</v>
      </c>
      <c r="N692" s="14">
        <f>+INDEX(Customers!$B$2:$D$797,MATCH(TF_Database!L692,Customers!$C$2:$C$797,0),1)</f>
        <v>1213</v>
      </c>
      <c r="O692" s="29">
        <f t="shared" si="62"/>
        <v>4</v>
      </c>
      <c r="P692" s="29">
        <f t="shared" si="63"/>
        <v>13</v>
      </c>
      <c r="Q692" s="14" t="str">
        <f t="shared" si="64"/>
        <v xml:space="preserve">Guy </v>
      </c>
      <c r="R692" s="14" t="str">
        <f t="shared" si="65"/>
        <v>Armstrong</v>
      </c>
    </row>
    <row r="693" spans="2:18" x14ac:dyDescent="0.45">
      <c r="B693" s="14" t="str">
        <f t="shared" si="60"/>
        <v>409492040950</v>
      </c>
      <c r="C693" s="5">
        <v>40949</v>
      </c>
      <c r="D693" s="2" t="s">
        <v>806</v>
      </c>
      <c r="E693" s="14">
        <f t="shared" si="61"/>
        <v>1</v>
      </c>
      <c r="F693" s="2">
        <v>20</v>
      </c>
      <c r="G693" s="19">
        <v>638.72</v>
      </c>
      <c r="H693" s="20">
        <v>0.04</v>
      </c>
      <c r="I693" s="6"/>
      <c r="J693" s="5">
        <v>40950</v>
      </c>
      <c r="K693" s="25">
        <v>-130.88</v>
      </c>
      <c r="L693" s="2" t="s">
        <v>81</v>
      </c>
      <c r="M693" s="14">
        <f>+VLOOKUP(L693,Customers!$C$3:$D$797,2,FALSE)</f>
        <v>3</v>
      </c>
      <c r="N693" s="14">
        <f>+INDEX(Customers!$B$2:$D$797,MATCH(TF_Database!L693,Customers!$C$2:$C$797,0),1)</f>
        <v>26567</v>
      </c>
      <c r="O693" s="29">
        <f t="shared" si="62"/>
        <v>6</v>
      </c>
      <c r="P693" s="29">
        <f t="shared" si="63"/>
        <v>11</v>
      </c>
      <c r="Q693" s="14" t="str">
        <f t="shared" si="64"/>
        <v xml:space="preserve">Chuck </v>
      </c>
      <c r="R693" s="14" t="str">
        <f t="shared" si="65"/>
        <v>Magee</v>
      </c>
    </row>
    <row r="694" spans="2:18" x14ac:dyDescent="0.45">
      <c r="B694" s="14" t="str">
        <f t="shared" si="60"/>
        <v>399393739941</v>
      </c>
      <c r="C694" s="5">
        <v>39939</v>
      </c>
      <c r="D694" s="2" t="s">
        <v>811</v>
      </c>
      <c r="E694" s="14">
        <f t="shared" si="61"/>
        <v>0</v>
      </c>
      <c r="F694" s="2">
        <v>37</v>
      </c>
      <c r="G694" s="19">
        <v>1599.54</v>
      </c>
      <c r="H694" s="20">
        <v>0</v>
      </c>
      <c r="I694" s="6"/>
      <c r="J694" s="5">
        <v>39941</v>
      </c>
      <c r="K694" s="25">
        <v>578.14449999999999</v>
      </c>
      <c r="L694" s="2" t="s">
        <v>77</v>
      </c>
      <c r="M694" s="14">
        <f>+VLOOKUP(L694,Customers!$C$3:$D$797,2,FALSE)</f>
        <v>5</v>
      </c>
      <c r="N694" s="14">
        <f>+INDEX(Customers!$B$2:$D$797,MATCH(TF_Database!L694,Customers!$C$2:$C$797,0),1)</f>
        <v>655</v>
      </c>
      <c r="O694" s="29">
        <f t="shared" si="62"/>
        <v>5</v>
      </c>
      <c r="P694" s="29">
        <f t="shared" si="63"/>
        <v>12</v>
      </c>
      <c r="Q694" s="14" t="str">
        <f t="shared" si="64"/>
        <v xml:space="preserve">Greg </v>
      </c>
      <c r="R694" s="14" t="str">
        <f t="shared" si="65"/>
        <v>Guthrie</v>
      </c>
    </row>
    <row r="695" spans="2:18" x14ac:dyDescent="0.45">
      <c r="B695" s="14" t="str">
        <f t="shared" si="60"/>
        <v>39939239940</v>
      </c>
      <c r="C695" s="5">
        <v>39939</v>
      </c>
      <c r="D695" s="2" t="s">
        <v>811</v>
      </c>
      <c r="E695" s="14">
        <f t="shared" si="61"/>
        <v>0</v>
      </c>
      <c r="F695" s="2">
        <v>2</v>
      </c>
      <c r="G695" s="19">
        <v>942.42</v>
      </c>
      <c r="H695" s="20">
        <v>0.02</v>
      </c>
      <c r="I695" s="6"/>
      <c r="J695" s="5">
        <v>39940</v>
      </c>
      <c r="K695" s="25">
        <v>-634.86540000000002</v>
      </c>
      <c r="L695" s="2" t="s">
        <v>77</v>
      </c>
      <c r="M695" s="14">
        <f>+VLOOKUP(L695,Customers!$C$3:$D$797,2,FALSE)</f>
        <v>5</v>
      </c>
      <c r="N695" s="14">
        <f>+INDEX(Customers!$B$2:$D$797,MATCH(TF_Database!L695,Customers!$C$2:$C$797,0),1)</f>
        <v>655</v>
      </c>
      <c r="O695" s="29">
        <f t="shared" si="62"/>
        <v>5</v>
      </c>
      <c r="P695" s="29">
        <f t="shared" si="63"/>
        <v>12</v>
      </c>
      <c r="Q695" s="14" t="str">
        <f t="shared" si="64"/>
        <v xml:space="preserve">Greg </v>
      </c>
      <c r="R695" s="14" t="str">
        <f t="shared" si="65"/>
        <v>Guthrie</v>
      </c>
    </row>
    <row r="696" spans="2:18" x14ac:dyDescent="0.45">
      <c r="B696" s="14" t="str">
        <f t="shared" si="60"/>
        <v>405844340586</v>
      </c>
      <c r="C696" s="5">
        <v>40584</v>
      </c>
      <c r="D696" s="2" t="s">
        <v>808</v>
      </c>
      <c r="E696" s="14">
        <f t="shared" si="61"/>
        <v>0</v>
      </c>
      <c r="F696" s="2">
        <v>43</v>
      </c>
      <c r="G696" s="19">
        <v>858.53</v>
      </c>
      <c r="H696" s="20">
        <v>7.0000000000000007E-2</v>
      </c>
      <c r="I696" s="6"/>
      <c r="J696" s="5">
        <v>40586</v>
      </c>
      <c r="K696" s="25">
        <v>-97.54</v>
      </c>
      <c r="L696" s="2" t="s">
        <v>77</v>
      </c>
      <c r="M696" s="14">
        <f>+VLOOKUP(L696,Customers!$C$3:$D$797,2,FALSE)</f>
        <v>5</v>
      </c>
      <c r="N696" s="14">
        <f>+INDEX(Customers!$B$2:$D$797,MATCH(TF_Database!L696,Customers!$C$2:$C$797,0),1)</f>
        <v>655</v>
      </c>
      <c r="O696" s="29">
        <f t="shared" si="62"/>
        <v>5</v>
      </c>
      <c r="P696" s="29">
        <f t="shared" si="63"/>
        <v>12</v>
      </c>
      <c r="Q696" s="14" t="str">
        <f t="shared" si="64"/>
        <v xml:space="preserve">Greg </v>
      </c>
      <c r="R696" s="14" t="str">
        <f t="shared" si="65"/>
        <v>Guthrie</v>
      </c>
    </row>
    <row r="697" spans="2:18" x14ac:dyDescent="0.45">
      <c r="B697" s="14" t="str">
        <f t="shared" si="60"/>
        <v>402663440266</v>
      </c>
      <c r="C697" s="5">
        <v>40266</v>
      </c>
      <c r="D697" s="2" t="s">
        <v>808</v>
      </c>
      <c r="E697" s="14">
        <f t="shared" si="61"/>
        <v>0</v>
      </c>
      <c r="F697" s="2">
        <v>34</v>
      </c>
      <c r="G697" s="19">
        <v>245.4</v>
      </c>
      <c r="H697" s="20">
        <v>0</v>
      </c>
      <c r="I697" s="6"/>
      <c r="J697" s="5">
        <v>40266</v>
      </c>
      <c r="K697" s="25">
        <v>-87.27</v>
      </c>
      <c r="L697" s="2" t="s">
        <v>77</v>
      </c>
      <c r="M697" s="14">
        <f>+VLOOKUP(L697,Customers!$C$3:$D$797,2,FALSE)</f>
        <v>5</v>
      </c>
      <c r="N697" s="14">
        <f>+INDEX(Customers!$B$2:$D$797,MATCH(TF_Database!L697,Customers!$C$2:$C$797,0),1)</f>
        <v>655</v>
      </c>
      <c r="O697" s="29">
        <f t="shared" si="62"/>
        <v>5</v>
      </c>
      <c r="P697" s="29">
        <f t="shared" si="63"/>
        <v>12</v>
      </c>
      <c r="Q697" s="14" t="str">
        <f t="shared" si="64"/>
        <v xml:space="preserve">Greg </v>
      </c>
      <c r="R697" s="14" t="str">
        <f t="shared" si="65"/>
        <v>Guthrie</v>
      </c>
    </row>
    <row r="698" spans="2:18" x14ac:dyDescent="0.45">
      <c r="B698" s="14" t="str">
        <f t="shared" si="60"/>
        <v>402664740266</v>
      </c>
      <c r="C698" s="5">
        <v>40266</v>
      </c>
      <c r="D698" s="2" t="s">
        <v>808</v>
      </c>
      <c r="E698" s="14">
        <f t="shared" si="61"/>
        <v>0</v>
      </c>
      <c r="F698" s="2">
        <v>47</v>
      </c>
      <c r="G698" s="19">
        <v>4177.66</v>
      </c>
      <c r="H698" s="20">
        <v>0.04</v>
      </c>
      <c r="I698" s="6"/>
      <c r="J698" s="5">
        <v>40266</v>
      </c>
      <c r="K698" s="25">
        <v>85.29</v>
      </c>
      <c r="L698" s="2" t="s">
        <v>77</v>
      </c>
      <c r="M698" s="14">
        <f>+VLOOKUP(L698,Customers!$C$3:$D$797,2,FALSE)</f>
        <v>5</v>
      </c>
      <c r="N698" s="14">
        <f>+INDEX(Customers!$B$2:$D$797,MATCH(TF_Database!L698,Customers!$C$2:$C$797,0),1)</f>
        <v>655</v>
      </c>
      <c r="O698" s="29">
        <f t="shared" si="62"/>
        <v>5</v>
      </c>
      <c r="P698" s="29">
        <f t="shared" si="63"/>
        <v>12</v>
      </c>
      <c r="Q698" s="14" t="str">
        <f t="shared" si="64"/>
        <v xml:space="preserve">Greg </v>
      </c>
      <c r="R698" s="14" t="str">
        <f t="shared" si="65"/>
        <v>Guthrie</v>
      </c>
    </row>
    <row r="699" spans="2:18" x14ac:dyDescent="0.45">
      <c r="B699" s="14" t="str">
        <f t="shared" si="60"/>
        <v>411571341159</v>
      </c>
      <c r="C699" s="5">
        <v>41157</v>
      </c>
      <c r="D699" s="2" t="s">
        <v>804</v>
      </c>
      <c r="E699" s="14">
        <f t="shared" si="61"/>
        <v>0</v>
      </c>
      <c r="F699" s="2">
        <v>13</v>
      </c>
      <c r="G699" s="19">
        <v>63.33</v>
      </c>
      <c r="H699" s="20">
        <v>0</v>
      </c>
      <c r="I699" s="6"/>
      <c r="J699" s="5">
        <v>41159</v>
      </c>
      <c r="K699" s="25">
        <v>-39.962499999999999</v>
      </c>
      <c r="L699" s="2" t="s">
        <v>4</v>
      </c>
      <c r="M699" s="14">
        <f>+VLOOKUP(L699,Customers!$C$3:$D$797,2,FALSE)</f>
        <v>3</v>
      </c>
      <c r="N699" s="14">
        <f>+INDEX(Customers!$B$2:$D$797,MATCH(TF_Database!L699,Customers!$C$2:$C$797,0),1)</f>
        <v>4355</v>
      </c>
      <c r="O699" s="29">
        <f t="shared" si="62"/>
        <v>7</v>
      </c>
      <c r="P699" s="29">
        <f t="shared" si="63"/>
        <v>14</v>
      </c>
      <c r="Q699" s="14" t="str">
        <f t="shared" si="64"/>
        <v xml:space="preserve">Carlos </v>
      </c>
      <c r="R699" s="14" t="str">
        <f t="shared" si="65"/>
        <v>Soltero</v>
      </c>
    </row>
    <row r="700" spans="2:18" x14ac:dyDescent="0.45">
      <c r="B700" s="14" t="str">
        <f t="shared" si="60"/>
        <v>411573641159</v>
      </c>
      <c r="C700" s="5">
        <v>41157</v>
      </c>
      <c r="D700" s="2" t="s">
        <v>804</v>
      </c>
      <c r="E700" s="14">
        <f t="shared" si="61"/>
        <v>0</v>
      </c>
      <c r="F700" s="2">
        <v>36</v>
      </c>
      <c r="G700" s="19">
        <v>1436.55</v>
      </c>
      <c r="H700" s="20">
        <v>0.1</v>
      </c>
      <c r="I700" s="6"/>
      <c r="J700" s="5">
        <v>41159</v>
      </c>
      <c r="K700" s="25">
        <v>-4.0099999999999909</v>
      </c>
      <c r="L700" s="2" t="s">
        <v>4</v>
      </c>
      <c r="M700" s="14">
        <f>+VLOOKUP(L700,Customers!$C$3:$D$797,2,FALSE)</f>
        <v>3</v>
      </c>
      <c r="N700" s="14">
        <f>+INDEX(Customers!$B$2:$D$797,MATCH(TF_Database!L700,Customers!$C$2:$C$797,0),1)</f>
        <v>4355</v>
      </c>
      <c r="O700" s="29">
        <f t="shared" si="62"/>
        <v>7</v>
      </c>
      <c r="P700" s="29">
        <f t="shared" si="63"/>
        <v>14</v>
      </c>
      <c r="Q700" s="14" t="str">
        <f t="shared" si="64"/>
        <v xml:space="preserve">Carlos </v>
      </c>
      <c r="R700" s="14" t="str">
        <f t="shared" si="65"/>
        <v>Soltero</v>
      </c>
    </row>
    <row r="701" spans="2:18" x14ac:dyDescent="0.45">
      <c r="B701" s="14" t="str">
        <f t="shared" si="60"/>
        <v>405742140574</v>
      </c>
      <c r="C701" s="5">
        <v>40574</v>
      </c>
      <c r="D701" s="2" t="s">
        <v>811</v>
      </c>
      <c r="E701" s="14">
        <f t="shared" si="61"/>
        <v>0</v>
      </c>
      <c r="F701" s="2">
        <v>21</v>
      </c>
      <c r="G701" s="19">
        <v>848.2</v>
      </c>
      <c r="H701" s="20">
        <v>0.06</v>
      </c>
      <c r="I701" s="6"/>
      <c r="J701" s="5">
        <v>40574</v>
      </c>
      <c r="K701" s="25">
        <v>163.78</v>
      </c>
      <c r="L701" s="2" t="s">
        <v>77</v>
      </c>
      <c r="M701" s="14">
        <f>+VLOOKUP(L701,Customers!$C$3:$D$797,2,FALSE)</f>
        <v>5</v>
      </c>
      <c r="N701" s="14">
        <f>+INDEX(Customers!$B$2:$D$797,MATCH(TF_Database!L701,Customers!$C$2:$C$797,0),1)</f>
        <v>655</v>
      </c>
      <c r="O701" s="29">
        <f t="shared" si="62"/>
        <v>5</v>
      </c>
      <c r="P701" s="29">
        <f t="shared" si="63"/>
        <v>12</v>
      </c>
      <c r="Q701" s="14" t="str">
        <f t="shared" si="64"/>
        <v xml:space="preserve">Greg </v>
      </c>
      <c r="R701" s="14" t="str">
        <f t="shared" si="65"/>
        <v>Guthrie</v>
      </c>
    </row>
    <row r="702" spans="2:18" x14ac:dyDescent="0.45">
      <c r="B702" s="14" t="str">
        <f t="shared" si="60"/>
        <v>405743040576</v>
      </c>
      <c r="C702" s="5">
        <v>40574</v>
      </c>
      <c r="D702" s="2" t="s">
        <v>811</v>
      </c>
      <c r="E702" s="14">
        <f t="shared" si="61"/>
        <v>0</v>
      </c>
      <c r="F702" s="2">
        <v>30</v>
      </c>
      <c r="G702" s="19">
        <v>717.21</v>
      </c>
      <c r="H702" s="20">
        <v>0</v>
      </c>
      <c r="I702" s="6"/>
      <c r="J702" s="5">
        <v>40576</v>
      </c>
      <c r="K702" s="25">
        <v>217.06</v>
      </c>
      <c r="L702" s="2" t="s">
        <v>77</v>
      </c>
      <c r="M702" s="14">
        <f>+VLOOKUP(L702,Customers!$C$3:$D$797,2,FALSE)</f>
        <v>5</v>
      </c>
      <c r="N702" s="14">
        <f>+INDEX(Customers!$B$2:$D$797,MATCH(TF_Database!L702,Customers!$C$2:$C$797,0),1)</f>
        <v>655</v>
      </c>
      <c r="O702" s="29">
        <f t="shared" si="62"/>
        <v>5</v>
      </c>
      <c r="P702" s="29">
        <f t="shared" si="63"/>
        <v>12</v>
      </c>
      <c r="Q702" s="14" t="str">
        <f t="shared" si="64"/>
        <v xml:space="preserve">Greg </v>
      </c>
      <c r="R702" s="14" t="str">
        <f t="shared" si="65"/>
        <v>Guthrie</v>
      </c>
    </row>
    <row r="703" spans="2:18" x14ac:dyDescent="0.45">
      <c r="B703" s="14" t="str">
        <f t="shared" si="60"/>
        <v>400324440034</v>
      </c>
      <c r="C703" s="5">
        <v>40032</v>
      </c>
      <c r="D703" s="2" t="s">
        <v>811</v>
      </c>
      <c r="E703" s="14">
        <f t="shared" si="61"/>
        <v>0</v>
      </c>
      <c r="F703" s="2">
        <v>44</v>
      </c>
      <c r="G703" s="19">
        <v>642.79999999999995</v>
      </c>
      <c r="H703" s="20">
        <v>0.08</v>
      </c>
      <c r="I703" s="6"/>
      <c r="J703" s="5">
        <v>40034</v>
      </c>
      <c r="K703" s="25">
        <v>-253.11</v>
      </c>
      <c r="L703" s="2" t="s">
        <v>72</v>
      </c>
      <c r="M703" s="14">
        <f>+VLOOKUP(L703,Customers!$C$3:$D$797,2,FALSE)</f>
        <v>1</v>
      </c>
      <c r="N703" s="14">
        <f>+INDEX(Customers!$B$2:$D$797,MATCH(TF_Database!L703,Customers!$C$2:$C$797,0),1)</f>
        <v>14868</v>
      </c>
      <c r="O703" s="29">
        <f t="shared" si="62"/>
        <v>12</v>
      </c>
      <c r="P703" s="29">
        <f t="shared" si="63"/>
        <v>18</v>
      </c>
      <c r="Q703" s="14" t="str">
        <f t="shared" si="64"/>
        <v xml:space="preserve">Christopher </v>
      </c>
      <c r="R703" s="14" t="str">
        <f t="shared" si="65"/>
        <v>Schild</v>
      </c>
    </row>
    <row r="704" spans="2:18" x14ac:dyDescent="0.45">
      <c r="B704" s="14" t="str">
        <f t="shared" si="60"/>
        <v>410343241036</v>
      </c>
      <c r="C704" s="5">
        <v>41034</v>
      </c>
      <c r="D704" s="2" t="s">
        <v>806</v>
      </c>
      <c r="E704" s="14">
        <f t="shared" si="61"/>
        <v>1</v>
      </c>
      <c r="F704" s="2">
        <v>32</v>
      </c>
      <c r="G704" s="19">
        <v>3114.05</v>
      </c>
      <c r="H704" s="20">
        <v>0.01</v>
      </c>
      <c r="I704" s="6"/>
      <c r="J704" s="5">
        <v>41036</v>
      </c>
      <c r="K704" s="25">
        <v>-1207.18</v>
      </c>
      <c r="L704" s="2" t="s">
        <v>73</v>
      </c>
      <c r="M704" s="14">
        <f>+VLOOKUP(L704,Customers!$C$3:$D$797,2,FALSE)</f>
        <v>5</v>
      </c>
      <c r="N704" s="14">
        <f>+INDEX(Customers!$B$2:$D$797,MATCH(TF_Database!L704,Customers!$C$2:$C$797,0),1)</f>
        <v>7173</v>
      </c>
      <c r="O704" s="29">
        <f t="shared" si="62"/>
        <v>4</v>
      </c>
      <c r="P704" s="29">
        <f t="shared" si="63"/>
        <v>9</v>
      </c>
      <c r="Q704" s="14" t="str">
        <f t="shared" si="64"/>
        <v xml:space="preserve">Joy </v>
      </c>
      <c r="R704" s="14" t="str">
        <f t="shared" si="65"/>
        <v>Smith</v>
      </c>
    </row>
    <row r="705" spans="2:18" x14ac:dyDescent="0.45">
      <c r="B705" s="14" t="str">
        <f t="shared" si="60"/>
        <v>410342741035</v>
      </c>
      <c r="C705" s="5">
        <v>41034</v>
      </c>
      <c r="D705" s="2" t="s">
        <v>806</v>
      </c>
      <c r="E705" s="14">
        <f t="shared" si="61"/>
        <v>1</v>
      </c>
      <c r="F705" s="2">
        <v>27</v>
      </c>
      <c r="G705" s="19">
        <v>8161.93</v>
      </c>
      <c r="H705" s="20">
        <v>0.06</v>
      </c>
      <c r="I705" s="6"/>
      <c r="J705" s="5">
        <v>41035</v>
      </c>
      <c r="K705" s="25">
        <v>1261.44</v>
      </c>
      <c r="L705" s="2" t="s">
        <v>73</v>
      </c>
      <c r="M705" s="14">
        <f>+VLOOKUP(L705,Customers!$C$3:$D$797,2,FALSE)</f>
        <v>5</v>
      </c>
      <c r="N705" s="14">
        <f>+INDEX(Customers!$B$2:$D$797,MATCH(TF_Database!L705,Customers!$C$2:$C$797,0),1)</f>
        <v>7173</v>
      </c>
      <c r="O705" s="29">
        <f t="shared" si="62"/>
        <v>4</v>
      </c>
      <c r="P705" s="29">
        <f t="shared" si="63"/>
        <v>9</v>
      </c>
      <c r="Q705" s="14" t="str">
        <f t="shared" si="64"/>
        <v xml:space="preserve">Joy </v>
      </c>
      <c r="R705" s="14" t="str">
        <f t="shared" si="65"/>
        <v>Smith</v>
      </c>
    </row>
    <row r="706" spans="2:18" x14ac:dyDescent="0.45">
      <c r="B706" s="14" t="str">
        <f t="shared" si="60"/>
        <v>410343641036</v>
      </c>
      <c r="C706" s="5">
        <v>41034</v>
      </c>
      <c r="D706" s="2" t="s">
        <v>806</v>
      </c>
      <c r="E706" s="14">
        <f t="shared" si="61"/>
        <v>1</v>
      </c>
      <c r="F706" s="2">
        <v>36</v>
      </c>
      <c r="G706" s="19">
        <v>1314.65</v>
      </c>
      <c r="H706" s="20">
        <v>0.06</v>
      </c>
      <c r="I706" s="6"/>
      <c r="J706" s="5">
        <v>41036</v>
      </c>
      <c r="K706" s="25">
        <v>536.87</v>
      </c>
      <c r="L706" s="2" t="s">
        <v>73</v>
      </c>
      <c r="M706" s="14">
        <f>+VLOOKUP(L706,Customers!$C$3:$D$797,2,FALSE)</f>
        <v>5</v>
      </c>
      <c r="N706" s="14">
        <f>+INDEX(Customers!$B$2:$D$797,MATCH(TF_Database!L706,Customers!$C$2:$C$797,0),1)</f>
        <v>7173</v>
      </c>
      <c r="O706" s="29">
        <f t="shared" si="62"/>
        <v>4</v>
      </c>
      <c r="P706" s="29">
        <f t="shared" si="63"/>
        <v>9</v>
      </c>
      <c r="Q706" s="14" t="str">
        <f t="shared" si="64"/>
        <v xml:space="preserve">Joy </v>
      </c>
      <c r="R706" s="14" t="str">
        <f t="shared" si="65"/>
        <v>Smith</v>
      </c>
    </row>
    <row r="707" spans="2:18" x14ac:dyDescent="0.45">
      <c r="B707" s="14" t="str">
        <f t="shared" si="60"/>
        <v>410342841036</v>
      </c>
      <c r="C707" s="5">
        <v>41034</v>
      </c>
      <c r="D707" s="2" t="s">
        <v>806</v>
      </c>
      <c r="E707" s="14">
        <f t="shared" si="61"/>
        <v>1</v>
      </c>
      <c r="F707" s="2">
        <v>28</v>
      </c>
      <c r="G707" s="19">
        <v>4479.16</v>
      </c>
      <c r="H707" s="20">
        <v>7.0000000000000007E-2</v>
      </c>
      <c r="I707" s="6"/>
      <c r="J707" s="5">
        <v>41036</v>
      </c>
      <c r="K707" s="25">
        <v>610.9</v>
      </c>
      <c r="L707" s="2" t="s">
        <v>73</v>
      </c>
      <c r="M707" s="14">
        <f>+VLOOKUP(L707,Customers!$C$3:$D$797,2,FALSE)</f>
        <v>5</v>
      </c>
      <c r="N707" s="14">
        <f>+INDEX(Customers!$B$2:$D$797,MATCH(TF_Database!L707,Customers!$C$2:$C$797,0),1)</f>
        <v>7173</v>
      </c>
      <c r="O707" s="29">
        <f t="shared" si="62"/>
        <v>4</v>
      </c>
      <c r="P707" s="29">
        <f t="shared" si="63"/>
        <v>9</v>
      </c>
      <c r="Q707" s="14" t="str">
        <f t="shared" si="64"/>
        <v xml:space="preserve">Joy </v>
      </c>
      <c r="R707" s="14" t="str">
        <f t="shared" si="65"/>
        <v>Smith</v>
      </c>
    </row>
    <row r="708" spans="2:18" x14ac:dyDescent="0.45">
      <c r="B708" s="14" t="str">
        <f t="shared" si="60"/>
        <v>401271340129</v>
      </c>
      <c r="C708" s="5">
        <v>40127</v>
      </c>
      <c r="D708" s="2" t="s">
        <v>806</v>
      </c>
      <c r="E708" s="14">
        <f t="shared" si="61"/>
        <v>1</v>
      </c>
      <c r="F708" s="2">
        <v>13</v>
      </c>
      <c r="G708" s="19">
        <v>1072.22</v>
      </c>
      <c r="H708" s="20">
        <v>0.03</v>
      </c>
      <c r="I708" s="6"/>
      <c r="J708" s="5">
        <v>40129</v>
      </c>
      <c r="K708" s="25">
        <v>149.63999999999999</v>
      </c>
      <c r="L708" s="2" t="s">
        <v>73</v>
      </c>
      <c r="M708" s="14">
        <f>+VLOOKUP(L708,Customers!$C$3:$D$797,2,FALSE)</f>
        <v>5</v>
      </c>
      <c r="N708" s="14">
        <f>+INDEX(Customers!$B$2:$D$797,MATCH(TF_Database!L708,Customers!$C$2:$C$797,0),1)</f>
        <v>7173</v>
      </c>
      <c r="O708" s="29">
        <f t="shared" si="62"/>
        <v>4</v>
      </c>
      <c r="P708" s="29">
        <f t="shared" si="63"/>
        <v>9</v>
      </c>
      <c r="Q708" s="14" t="str">
        <f t="shared" si="64"/>
        <v xml:space="preserve">Joy </v>
      </c>
      <c r="R708" s="14" t="str">
        <f t="shared" si="65"/>
        <v>Smith</v>
      </c>
    </row>
    <row r="709" spans="2:18" x14ac:dyDescent="0.45">
      <c r="B709" s="14" t="str">
        <f t="shared" si="60"/>
        <v>401272540129</v>
      </c>
      <c r="C709" s="5">
        <v>40127</v>
      </c>
      <c r="D709" s="2" t="s">
        <v>806</v>
      </c>
      <c r="E709" s="14">
        <f t="shared" si="61"/>
        <v>1</v>
      </c>
      <c r="F709" s="2">
        <v>25</v>
      </c>
      <c r="G709" s="19">
        <v>342.85</v>
      </c>
      <c r="H709" s="20">
        <v>0.06</v>
      </c>
      <c r="I709" s="6"/>
      <c r="J709" s="5">
        <v>40129</v>
      </c>
      <c r="K709" s="25">
        <v>-32.416199999999996</v>
      </c>
      <c r="L709" s="2" t="s">
        <v>73</v>
      </c>
      <c r="M709" s="14">
        <f>+VLOOKUP(L709,Customers!$C$3:$D$797,2,FALSE)</f>
        <v>5</v>
      </c>
      <c r="N709" s="14">
        <f>+INDEX(Customers!$B$2:$D$797,MATCH(TF_Database!L709,Customers!$C$2:$C$797,0),1)</f>
        <v>7173</v>
      </c>
      <c r="O709" s="29">
        <f t="shared" si="62"/>
        <v>4</v>
      </c>
      <c r="P709" s="29">
        <f t="shared" si="63"/>
        <v>9</v>
      </c>
      <c r="Q709" s="14" t="str">
        <f t="shared" si="64"/>
        <v xml:space="preserve">Joy </v>
      </c>
      <c r="R709" s="14" t="str">
        <f t="shared" si="65"/>
        <v>Smith</v>
      </c>
    </row>
    <row r="710" spans="2:18" x14ac:dyDescent="0.45">
      <c r="B710" s="14" t="str">
        <f t="shared" si="60"/>
        <v>40127440127</v>
      </c>
      <c r="C710" s="5">
        <v>40127</v>
      </c>
      <c r="D710" s="2" t="s">
        <v>806</v>
      </c>
      <c r="E710" s="14">
        <f t="shared" si="61"/>
        <v>1</v>
      </c>
      <c r="F710" s="2">
        <v>4</v>
      </c>
      <c r="G710" s="19">
        <v>62.48</v>
      </c>
      <c r="H710" s="20">
        <v>0.06</v>
      </c>
      <c r="I710" s="6"/>
      <c r="J710" s="5">
        <v>40127</v>
      </c>
      <c r="K710" s="25">
        <v>1.06</v>
      </c>
      <c r="L710" s="2" t="s">
        <v>73</v>
      </c>
      <c r="M710" s="14">
        <f>+VLOOKUP(L710,Customers!$C$3:$D$797,2,FALSE)</f>
        <v>5</v>
      </c>
      <c r="N710" s="14">
        <f>+INDEX(Customers!$B$2:$D$797,MATCH(TF_Database!L710,Customers!$C$2:$C$797,0),1)</f>
        <v>7173</v>
      </c>
      <c r="O710" s="29">
        <f t="shared" si="62"/>
        <v>4</v>
      </c>
      <c r="P710" s="29">
        <f t="shared" si="63"/>
        <v>9</v>
      </c>
      <c r="Q710" s="14" t="str">
        <f t="shared" si="64"/>
        <v xml:space="preserve">Joy </v>
      </c>
      <c r="R710" s="14" t="str">
        <f t="shared" si="65"/>
        <v>Smith</v>
      </c>
    </row>
    <row r="711" spans="2:18" x14ac:dyDescent="0.45">
      <c r="B711" s="14" t="str">
        <f t="shared" ref="B711:B774" si="66">+CONCATENATE(C711,F711,J711)</f>
        <v>403431440344</v>
      </c>
      <c r="C711" s="5">
        <v>40343</v>
      </c>
      <c r="D711" s="2" t="s">
        <v>808</v>
      </c>
      <c r="E711" s="14">
        <f t="shared" ref="E711:E774" si="67">+IF(D711="High",1,0)</f>
        <v>0</v>
      </c>
      <c r="F711" s="2">
        <v>14</v>
      </c>
      <c r="G711" s="19">
        <v>1966.26</v>
      </c>
      <c r="H711" s="20">
        <v>0.06</v>
      </c>
      <c r="I711" s="6"/>
      <c r="J711" s="5">
        <v>40344</v>
      </c>
      <c r="K711" s="25">
        <v>-34.79</v>
      </c>
      <c r="L711" s="2" t="s">
        <v>68</v>
      </c>
      <c r="M711" s="14">
        <f>+VLOOKUP(L711,Customers!$C$3:$D$797,2,FALSE)</f>
        <v>3</v>
      </c>
      <c r="N711" s="14">
        <f>+INDEX(Customers!$B$2:$D$797,MATCH(TF_Database!L711,Customers!$C$2:$C$797,0),1)</f>
        <v>1213</v>
      </c>
      <c r="O711" s="29">
        <f t="shared" ref="O711:O774" si="68">+SEARCH(" ",L711)</f>
        <v>4</v>
      </c>
      <c r="P711" s="29">
        <f t="shared" ref="P711:P774" si="69">+LEN(L711)</f>
        <v>13</v>
      </c>
      <c r="Q711" s="14" t="str">
        <f t="shared" ref="Q711:Q774" si="70">+LEFT(L711,O711)</f>
        <v xml:space="preserve">Guy </v>
      </c>
      <c r="R711" s="14" t="str">
        <f t="shared" ref="R711:R774" si="71">+RIGHT(L711,P711-O711)</f>
        <v>Armstrong</v>
      </c>
    </row>
    <row r="712" spans="2:18" x14ac:dyDescent="0.45">
      <c r="B712" s="14" t="str">
        <f t="shared" si="66"/>
        <v>409152440920</v>
      </c>
      <c r="C712" s="5">
        <v>40915</v>
      </c>
      <c r="D712" s="2" t="s">
        <v>804</v>
      </c>
      <c r="E712" s="14">
        <f t="shared" si="67"/>
        <v>0</v>
      </c>
      <c r="F712" s="2">
        <v>24</v>
      </c>
      <c r="G712" s="19">
        <v>114.17</v>
      </c>
      <c r="H712" s="20">
        <v>0.01</v>
      </c>
      <c r="I712" s="6"/>
      <c r="J712" s="5">
        <v>40920</v>
      </c>
      <c r="K712" s="25">
        <v>-80.05</v>
      </c>
      <c r="L712" s="2" t="s">
        <v>87</v>
      </c>
      <c r="M712" s="14">
        <f>+VLOOKUP(L712,Customers!$C$3:$D$797,2,FALSE)</f>
        <v>3</v>
      </c>
      <c r="N712" s="14">
        <f>+INDEX(Customers!$B$2:$D$797,MATCH(TF_Database!L712,Customers!$C$2:$C$797,0),1)</f>
        <v>19829</v>
      </c>
      <c r="O712" s="29">
        <f t="shared" si="68"/>
        <v>6</v>
      </c>
      <c r="P712" s="29">
        <f t="shared" si="69"/>
        <v>10</v>
      </c>
      <c r="Q712" s="14" t="str">
        <f t="shared" si="70"/>
        <v xml:space="preserve">Brian </v>
      </c>
      <c r="R712" s="14" t="str">
        <f t="shared" si="71"/>
        <v>Moss</v>
      </c>
    </row>
    <row r="713" spans="2:18" x14ac:dyDescent="0.45">
      <c r="B713" s="14" t="str">
        <f t="shared" si="66"/>
        <v>409153940920</v>
      </c>
      <c r="C713" s="5">
        <v>40915</v>
      </c>
      <c r="D713" s="2" t="s">
        <v>804</v>
      </c>
      <c r="E713" s="14">
        <f t="shared" si="67"/>
        <v>0</v>
      </c>
      <c r="F713" s="2">
        <v>39</v>
      </c>
      <c r="G713" s="19">
        <v>197.11</v>
      </c>
      <c r="H713" s="20">
        <v>0.03</v>
      </c>
      <c r="I713" s="6"/>
      <c r="J713" s="5">
        <v>40920</v>
      </c>
      <c r="K713" s="25">
        <v>-89.424000000000007</v>
      </c>
      <c r="L713" s="2" t="s">
        <v>87</v>
      </c>
      <c r="M713" s="14">
        <f>+VLOOKUP(L713,Customers!$C$3:$D$797,2,FALSE)</f>
        <v>3</v>
      </c>
      <c r="N713" s="14">
        <f>+INDEX(Customers!$B$2:$D$797,MATCH(TF_Database!L713,Customers!$C$2:$C$797,0),1)</f>
        <v>19829</v>
      </c>
      <c r="O713" s="29">
        <f t="shared" si="68"/>
        <v>6</v>
      </c>
      <c r="P713" s="29">
        <f t="shared" si="69"/>
        <v>10</v>
      </c>
      <c r="Q713" s="14" t="str">
        <f t="shared" si="70"/>
        <v xml:space="preserve">Brian </v>
      </c>
      <c r="R713" s="14" t="str">
        <f t="shared" si="71"/>
        <v>Moss</v>
      </c>
    </row>
    <row r="714" spans="2:18" x14ac:dyDescent="0.45">
      <c r="B714" s="14" t="str">
        <f t="shared" si="66"/>
        <v>405311540531</v>
      </c>
      <c r="C714" s="5">
        <v>40531</v>
      </c>
      <c r="D714" s="2" t="s">
        <v>806</v>
      </c>
      <c r="E714" s="14">
        <f t="shared" si="67"/>
        <v>1</v>
      </c>
      <c r="F714" s="2">
        <v>15</v>
      </c>
      <c r="G714" s="19">
        <v>653.87099999999998</v>
      </c>
      <c r="H714" s="20">
        <v>0.09</v>
      </c>
      <c r="I714" s="6"/>
      <c r="J714" s="5">
        <v>40531</v>
      </c>
      <c r="K714" s="25">
        <v>-311.04699999999997</v>
      </c>
      <c r="L714" s="2" t="s">
        <v>85</v>
      </c>
      <c r="M714" s="14">
        <f>+VLOOKUP(L714,Customers!$C$3:$D$797,2,FALSE)</f>
        <v>4</v>
      </c>
      <c r="N714" s="14">
        <f>+INDEX(Customers!$B$2:$D$797,MATCH(TF_Database!L714,Customers!$C$2:$C$797,0),1)</f>
        <v>5916</v>
      </c>
      <c r="O714" s="29">
        <f t="shared" si="68"/>
        <v>6</v>
      </c>
      <c r="P714" s="29">
        <f t="shared" si="69"/>
        <v>16</v>
      </c>
      <c r="Q714" s="14" t="str">
        <f t="shared" si="70"/>
        <v xml:space="preserve">Logan </v>
      </c>
      <c r="R714" s="14" t="str">
        <f t="shared" si="71"/>
        <v>Haushalter</v>
      </c>
    </row>
    <row r="715" spans="2:18" x14ac:dyDescent="0.45">
      <c r="B715" s="14" t="str">
        <f t="shared" si="66"/>
        <v>412423641243</v>
      </c>
      <c r="C715" s="5">
        <v>41242</v>
      </c>
      <c r="D715" s="2" t="s">
        <v>811</v>
      </c>
      <c r="E715" s="14">
        <f t="shared" si="67"/>
        <v>0</v>
      </c>
      <c r="F715" s="2">
        <v>36</v>
      </c>
      <c r="G715" s="19">
        <v>2039.0820000000001</v>
      </c>
      <c r="H715" s="20">
        <v>0.01</v>
      </c>
      <c r="I715" s="6"/>
      <c r="J715" s="5">
        <v>41243</v>
      </c>
      <c r="K715" s="25">
        <v>481.69800000000004</v>
      </c>
      <c r="L715" s="2" t="s">
        <v>68</v>
      </c>
      <c r="M715" s="14">
        <f>+VLOOKUP(L715,Customers!$C$3:$D$797,2,FALSE)</f>
        <v>3</v>
      </c>
      <c r="N715" s="14">
        <f>+INDEX(Customers!$B$2:$D$797,MATCH(TF_Database!L715,Customers!$C$2:$C$797,0),1)</f>
        <v>1213</v>
      </c>
      <c r="O715" s="29">
        <f t="shared" si="68"/>
        <v>4</v>
      </c>
      <c r="P715" s="29">
        <f t="shared" si="69"/>
        <v>13</v>
      </c>
      <c r="Q715" s="14" t="str">
        <f t="shared" si="70"/>
        <v xml:space="preserve">Guy </v>
      </c>
      <c r="R715" s="14" t="str">
        <f t="shared" si="71"/>
        <v>Armstrong</v>
      </c>
    </row>
    <row r="716" spans="2:18" x14ac:dyDescent="0.45">
      <c r="B716" s="14" t="str">
        <f t="shared" si="66"/>
        <v>412421641244</v>
      </c>
      <c r="C716" s="5">
        <v>41242</v>
      </c>
      <c r="D716" s="2" t="s">
        <v>811</v>
      </c>
      <c r="E716" s="14">
        <f t="shared" si="67"/>
        <v>0</v>
      </c>
      <c r="F716" s="2">
        <v>16</v>
      </c>
      <c r="G716" s="19">
        <v>225.46</v>
      </c>
      <c r="H716" s="20">
        <v>0.09</v>
      </c>
      <c r="I716" s="6"/>
      <c r="J716" s="5">
        <v>41244</v>
      </c>
      <c r="K716" s="25">
        <v>-33.025199999999998</v>
      </c>
      <c r="L716" s="2" t="s">
        <v>68</v>
      </c>
      <c r="M716" s="14">
        <f>+VLOOKUP(L716,Customers!$C$3:$D$797,2,FALSE)</f>
        <v>3</v>
      </c>
      <c r="N716" s="14">
        <f>+INDEX(Customers!$B$2:$D$797,MATCH(TF_Database!L716,Customers!$C$2:$C$797,0),1)</f>
        <v>1213</v>
      </c>
      <c r="O716" s="29">
        <f t="shared" si="68"/>
        <v>4</v>
      </c>
      <c r="P716" s="29">
        <f t="shared" si="69"/>
        <v>13</v>
      </c>
      <c r="Q716" s="14" t="str">
        <f t="shared" si="70"/>
        <v xml:space="preserve">Guy </v>
      </c>
      <c r="R716" s="14" t="str">
        <f t="shared" si="71"/>
        <v>Armstrong</v>
      </c>
    </row>
    <row r="717" spans="2:18" x14ac:dyDescent="0.45">
      <c r="B717" s="14" t="str">
        <f t="shared" si="66"/>
        <v>412423841244</v>
      </c>
      <c r="C717" s="5">
        <v>41242</v>
      </c>
      <c r="D717" s="2" t="s">
        <v>811</v>
      </c>
      <c r="E717" s="14">
        <f t="shared" si="67"/>
        <v>0</v>
      </c>
      <c r="F717" s="2">
        <v>38</v>
      </c>
      <c r="G717" s="19">
        <v>783.96</v>
      </c>
      <c r="H717" s="20">
        <v>0.05</v>
      </c>
      <c r="I717" s="6"/>
      <c r="J717" s="5">
        <v>41244</v>
      </c>
      <c r="K717" s="25">
        <v>-1195.29</v>
      </c>
      <c r="L717" s="2" t="s">
        <v>68</v>
      </c>
      <c r="M717" s="14">
        <f>+VLOOKUP(L717,Customers!$C$3:$D$797,2,FALSE)</f>
        <v>3</v>
      </c>
      <c r="N717" s="14">
        <f>+INDEX(Customers!$B$2:$D$797,MATCH(TF_Database!L717,Customers!$C$2:$C$797,0),1)</f>
        <v>1213</v>
      </c>
      <c r="O717" s="29">
        <f t="shared" si="68"/>
        <v>4</v>
      </c>
      <c r="P717" s="29">
        <f t="shared" si="69"/>
        <v>13</v>
      </c>
      <c r="Q717" s="14" t="str">
        <f t="shared" si="70"/>
        <v xml:space="preserve">Guy </v>
      </c>
      <c r="R717" s="14" t="str">
        <f t="shared" si="71"/>
        <v>Armstrong</v>
      </c>
    </row>
    <row r="718" spans="2:18" x14ac:dyDescent="0.45">
      <c r="B718" s="14" t="str">
        <f t="shared" si="66"/>
        <v>399213639922</v>
      </c>
      <c r="C718" s="5">
        <v>39921</v>
      </c>
      <c r="D718" s="2" t="s">
        <v>810</v>
      </c>
      <c r="E718" s="14">
        <f t="shared" si="67"/>
        <v>0</v>
      </c>
      <c r="F718" s="2">
        <v>36</v>
      </c>
      <c r="G718" s="19">
        <v>4711.2440000000006</v>
      </c>
      <c r="H718" s="20">
        <v>0.06</v>
      </c>
      <c r="I718" s="6"/>
      <c r="J718" s="5">
        <v>39922</v>
      </c>
      <c r="K718" s="25">
        <v>1380.3210000000001</v>
      </c>
      <c r="L718" s="2" t="s">
        <v>72</v>
      </c>
      <c r="M718" s="14">
        <f>+VLOOKUP(L718,Customers!$C$3:$D$797,2,FALSE)</f>
        <v>1</v>
      </c>
      <c r="N718" s="14">
        <f>+INDEX(Customers!$B$2:$D$797,MATCH(TF_Database!L718,Customers!$C$2:$C$797,0),1)</f>
        <v>14868</v>
      </c>
      <c r="O718" s="29">
        <f t="shared" si="68"/>
        <v>12</v>
      </c>
      <c r="P718" s="29">
        <f t="shared" si="69"/>
        <v>18</v>
      </c>
      <c r="Q718" s="14" t="str">
        <f t="shared" si="70"/>
        <v xml:space="preserve">Christopher </v>
      </c>
      <c r="R718" s="14" t="str">
        <f t="shared" si="71"/>
        <v>Schild</v>
      </c>
    </row>
    <row r="719" spans="2:18" x14ac:dyDescent="0.45">
      <c r="B719" s="14" t="str">
        <f t="shared" si="66"/>
        <v>400802240081</v>
      </c>
      <c r="C719" s="5">
        <v>40080</v>
      </c>
      <c r="D719" s="2" t="s">
        <v>806</v>
      </c>
      <c r="E719" s="14">
        <f t="shared" si="67"/>
        <v>1</v>
      </c>
      <c r="F719" s="2">
        <v>22</v>
      </c>
      <c r="G719" s="19">
        <v>1132.54</v>
      </c>
      <c r="H719" s="20">
        <v>0</v>
      </c>
      <c r="I719" s="6"/>
      <c r="J719" s="5">
        <v>40081</v>
      </c>
      <c r="K719" s="25">
        <v>-628.38</v>
      </c>
      <c r="L719" s="2" t="s">
        <v>84</v>
      </c>
      <c r="M719" s="14">
        <f>+VLOOKUP(L719,Customers!$C$3:$D$797,2,FALSE)</f>
        <v>4</v>
      </c>
      <c r="N719" s="14">
        <f>+INDEX(Customers!$B$2:$D$797,MATCH(TF_Database!L719,Customers!$C$2:$C$797,0),1)</f>
        <v>26974</v>
      </c>
      <c r="O719" s="29">
        <f t="shared" si="68"/>
        <v>4</v>
      </c>
      <c r="P719" s="29">
        <f t="shared" si="69"/>
        <v>8</v>
      </c>
      <c r="Q719" s="14" t="str">
        <f t="shared" si="70"/>
        <v xml:space="preserve">Jim </v>
      </c>
      <c r="R719" s="14" t="str">
        <f t="shared" si="71"/>
        <v>Sink</v>
      </c>
    </row>
    <row r="720" spans="2:18" x14ac:dyDescent="0.45">
      <c r="B720" s="14" t="str">
        <f t="shared" si="66"/>
        <v>406131640615</v>
      </c>
      <c r="C720" s="5">
        <v>40613</v>
      </c>
      <c r="D720" s="2" t="s">
        <v>810</v>
      </c>
      <c r="E720" s="14">
        <f t="shared" si="67"/>
        <v>0</v>
      </c>
      <c r="F720" s="2">
        <v>16</v>
      </c>
      <c r="G720" s="19">
        <v>1648.33</v>
      </c>
      <c r="H720" s="20">
        <v>7.0000000000000007E-2</v>
      </c>
      <c r="I720" s="6"/>
      <c r="J720" s="5">
        <v>40615</v>
      </c>
      <c r="K720" s="25">
        <v>-210.14</v>
      </c>
      <c r="L720" s="2" t="s">
        <v>4</v>
      </c>
      <c r="M720" s="14">
        <f>+VLOOKUP(L720,Customers!$C$3:$D$797,2,FALSE)</f>
        <v>3</v>
      </c>
      <c r="N720" s="14">
        <f>+INDEX(Customers!$B$2:$D$797,MATCH(TF_Database!L720,Customers!$C$2:$C$797,0),1)</f>
        <v>4355</v>
      </c>
      <c r="O720" s="29">
        <f t="shared" si="68"/>
        <v>7</v>
      </c>
      <c r="P720" s="29">
        <f t="shared" si="69"/>
        <v>14</v>
      </c>
      <c r="Q720" s="14" t="str">
        <f t="shared" si="70"/>
        <v xml:space="preserve">Carlos </v>
      </c>
      <c r="R720" s="14" t="str">
        <f t="shared" si="71"/>
        <v>Soltero</v>
      </c>
    </row>
    <row r="721" spans="2:18" x14ac:dyDescent="0.45">
      <c r="B721" s="14" t="str">
        <f t="shared" si="66"/>
        <v>405251340527</v>
      </c>
      <c r="C721" s="5">
        <v>40525</v>
      </c>
      <c r="D721" s="2" t="s">
        <v>806</v>
      </c>
      <c r="E721" s="14">
        <f t="shared" si="67"/>
        <v>1</v>
      </c>
      <c r="F721" s="2">
        <v>13</v>
      </c>
      <c r="G721" s="19">
        <v>50.35</v>
      </c>
      <c r="H721" s="20">
        <v>0.05</v>
      </c>
      <c r="I721" s="6"/>
      <c r="J721" s="5">
        <v>40527</v>
      </c>
      <c r="K721" s="25">
        <v>-8.24</v>
      </c>
      <c r="L721" s="2" t="s">
        <v>69</v>
      </c>
      <c r="M721" s="14">
        <f>+VLOOKUP(L721,Customers!$C$3:$D$797,2,FALSE)</f>
        <v>2</v>
      </c>
      <c r="N721" s="14">
        <f>+INDEX(Customers!$B$2:$D$797,MATCH(TF_Database!L721,Customers!$C$2:$C$797,0),1)</f>
        <v>6968</v>
      </c>
      <c r="O721" s="29">
        <f t="shared" si="68"/>
        <v>9</v>
      </c>
      <c r="P721" s="29">
        <f t="shared" si="69"/>
        <v>16</v>
      </c>
      <c r="Q721" s="14" t="str">
        <f t="shared" si="70"/>
        <v xml:space="preserve">Jennifer </v>
      </c>
      <c r="R721" s="14" t="str">
        <f t="shared" si="71"/>
        <v>Braxton</v>
      </c>
    </row>
    <row r="722" spans="2:18" x14ac:dyDescent="0.45">
      <c r="B722" s="14" t="str">
        <f t="shared" si="66"/>
        <v>409294840930</v>
      </c>
      <c r="C722" s="5">
        <v>40929</v>
      </c>
      <c r="D722" s="2" t="s">
        <v>810</v>
      </c>
      <c r="E722" s="14">
        <f t="shared" si="67"/>
        <v>0</v>
      </c>
      <c r="F722" s="2">
        <v>48</v>
      </c>
      <c r="G722" s="19">
        <v>1494.232</v>
      </c>
      <c r="H722" s="20">
        <v>0.04</v>
      </c>
      <c r="I722" s="6"/>
      <c r="J722" s="5">
        <v>40930</v>
      </c>
      <c r="K722" s="25">
        <v>479.952</v>
      </c>
      <c r="L722" s="2" t="s">
        <v>87</v>
      </c>
      <c r="M722" s="14">
        <f>+VLOOKUP(L722,Customers!$C$3:$D$797,2,FALSE)</f>
        <v>3</v>
      </c>
      <c r="N722" s="14">
        <f>+INDEX(Customers!$B$2:$D$797,MATCH(TF_Database!L722,Customers!$C$2:$C$797,0),1)</f>
        <v>19829</v>
      </c>
      <c r="O722" s="29">
        <f t="shared" si="68"/>
        <v>6</v>
      </c>
      <c r="P722" s="29">
        <f t="shared" si="69"/>
        <v>10</v>
      </c>
      <c r="Q722" s="14" t="str">
        <f t="shared" si="70"/>
        <v xml:space="preserve">Brian </v>
      </c>
      <c r="R722" s="14" t="str">
        <f t="shared" si="71"/>
        <v>Moss</v>
      </c>
    </row>
    <row r="723" spans="2:18" x14ac:dyDescent="0.45">
      <c r="B723" s="14" t="str">
        <f t="shared" si="66"/>
        <v>409144640914</v>
      </c>
      <c r="C723" s="5">
        <v>40914</v>
      </c>
      <c r="D723" s="2" t="s">
        <v>804</v>
      </c>
      <c r="E723" s="14">
        <f t="shared" si="67"/>
        <v>0</v>
      </c>
      <c r="F723" s="2">
        <v>46</v>
      </c>
      <c r="G723" s="19">
        <v>1483.49</v>
      </c>
      <c r="H723" s="20">
        <v>0.02</v>
      </c>
      <c r="I723" s="6"/>
      <c r="J723" s="5">
        <v>40914</v>
      </c>
      <c r="K723" s="25">
        <v>65.819999999999993</v>
      </c>
      <c r="L723" s="2" t="s">
        <v>65</v>
      </c>
      <c r="M723" s="14">
        <f>+VLOOKUP(L723,Customers!$C$3:$D$797,2,FALSE)</f>
        <v>3</v>
      </c>
      <c r="N723" s="14">
        <f>+INDEX(Customers!$B$2:$D$797,MATCH(TF_Database!L723,Customers!$C$2:$C$797,0),1)</f>
        <v>31462</v>
      </c>
      <c r="O723" s="29">
        <f t="shared" si="68"/>
        <v>7</v>
      </c>
      <c r="P723" s="29">
        <f t="shared" si="69"/>
        <v>12</v>
      </c>
      <c r="Q723" s="14" t="str">
        <f t="shared" si="70"/>
        <v xml:space="preserve">Harold </v>
      </c>
      <c r="R723" s="14" t="str">
        <f t="shared" si="71"/>
        <v>Engle</v>
      </c>
    </row>
    <row r="724" spans="2:18" x14ac:dyDescent="0.45">
      <c r="B724" s="14" t="str">
        <f t="shared" si="66"/>
        <v>409144240916</v>
      </c>
      <c r="C724" s="5">
        <v>40914</v>
      </c>
      <c r="D724" s="2" t="s">
        <v>804</v>
      </c>
      <c r="E724" s="14">
        <f t="shared" si="67"/>
        <v>0</v>
      </c>
      <c r="F724" s="2">
        <v>42</v>
      </c>
      <c r="G724" s="19">
        <v>14729.36</v>
      </c>
      <c r="H724" s="20">
        <v>7.0000000000000007E-2</v>
      </c>
      <c r="I724" s="6"/>
      <c r="J724" s="5">
        <v>40916</v>
      </c>
      <c r="K724" s="25">
        <v>3277.57</v>
      </c>
      <c r="L724" s="2" t="s">
        <v>65</v>
      </c>
      <c r="M724" s="14">
        <f>+VLOOKUP(L724,Customers!$C$3:$D$797,2,FALSE)</f>
        <v>3</v>
      </c>
      <c r="N724" s="14">
        <f>+INDEX(Customers!$B$2:$D$797,MATCH(TF_Database!L724,Customers!$C$2:$C$797,0),1)</f>
        <v>31462</v>
      </c>
      <c r="O724" s="29">
        <f t="shared" si="68"/>
        <v>7</v>
      </c>
      <c r="P724" s="29">
        <f t="shared" si="69"/>
        <v>12</v>
      </c>
      <c r="Q724" s="14" t="str">
        <f t="shared" si="70"/>
        <v xml:space="preserve">Harold </v>
      </c>
      <c r="R724" s="14" t="str">
        <f t="shared" si="71"/>
        <v>Engle</v>
      </c>
    </row>
    <row r="725" spans="2:18" x14ac:dyDescent="0.45">
      <c r="B725" s="14" t="str">
        <f t="shared" si="66"/>
        <v>401574240157</v>
      </c>
      <c r="C725" s="5">
        <v>40157</v>
      </c>
      <c r="D725" s="2" t="s">
        <v>808</v>
      </c>
      <c r="E725" s="14">
        <f t="shared" si="67"/>
        <v>0</v>
      </c>
      <c r="F725" s="2">
        <v>42</v>
      </c>
      <c r="G725" s="19">
        <v>258.19</v>
      </c>
      <c r="H725" s="20">
        <v>0.1</v>
      </c>
      <c r="I725" s="6"/>
      <c r="J725" s="5">
        <v>40157</v>
      </c>
      <c r="K725" s="25">
        <v>-103.27</v>
      </c>
      <c r="L725" s="2" t="s">
        <v>4</v>
      </c>
      <c r="M725" s="14">
        <f>+VLOOKUP(L725,Customers!$C$3:$D$797,2,FALSE)</f>
        <v>3</v>
      </c>
      <c r="N725" s="14">
        <f>+INDEX(Customers!$B$2:$D$797,MATCH(TF_Database!L725,Customers!$C$2:$C$797,0),1)</f>
        <v>4355</v>
      </c>
      <c r="O725" s="29">
        <f t="shared" si="68"/>
        <v>7</v>
      </c>
      <c r="P725" s="29">
        <f t="shared" si="69"/>
        <v>14</v>
      </c>
      <c r="Q725" s="14" t="str">
        <f t="shared" si="70"/>
        <v xml:space="preserve">Carlos </v>
      </c>
      <c r="R725" s="14" t="str">
        <f t="shared" si="71"/>
        <v>Soltero</v>
      </c>
    </row>
    <row r="726" spans="2:18" x14ac:dyDescent="0.45">
      <c r="B726" s="14" t="str">
        <f t="shared" si="66"/>
        <v>402211740222</v>
      </c>
      <c r="C726" s="5">
        <v>40221</v>
      </c>
      <c r="D726" s="2" t="s">
        <v>811</v>
      </c>
      <c r="E726" s="14">
        <f t="shared" si="67"/>
        <v>0</v>
      </c>
      <c r="F726" s="2">
        <v>17</v>
      </c>
      <c r="G726" s="19">
        <v>4621.1000000000004</v>
      </c>
      <c r="H726" s="20">
        <v>0.09</v>
      </c>
      <c r="I726" s="6"/>
      <c r="J726" s="5">
        <v>40222</v>
      </c>
      <c r="K726" s="25">
        <v>-635.65</v>
      </c>
      <c r="L726" s="2" t="s">
        <v>76</v>
      </c>
      <c r="M726" s="14">
        <f>+VLOOKUP(L726,Customers!$C$3:$D$797,2,FALSE)</f>
        <v>5</v>
      </c>
      <c r="N726" s="14">
        <f>+INDEX(Customers!$B$2:$D$797,MATCH(TF_Database!L726,Customers!$C$2:$C$797,0),1)</f>
        <v>12150</v>
      </c>
      <c r="O726" s="29">
        <f t="shared" si="68"/>
        <v>7</v>
      </c>
      <c r="P726" s="29">
        <f t="shared" si="69"/>
        <v>13</v>
      </c>
      <c r="Q726" s="14" t="str">
        <f t="shared" si="70"/>
        <v xml:space="preserve">Hilary </v>
      </c>
      <c r="R726" s="14" t="str">
        <f t="shared" si="71"/>
        <v>Holden</v>
      </c>
    </row>
    <row r="727" spans="2:18" x14ac:dyDescent="0.45">
      <c r="B727" s="14" t="str">
        <f t="shared" si="66"/>
        <v>402214240221</v>
      </c>
      <c r="C727" s="5">
        <v>40221</v>
      </c>
      <c r="D727" s="2" t="s">
        <v>811</v>
      </c>
      <c r="E727" s="14">
        <f t="shared" si="67"/>
        <v>0</v>
      </c>
      <c r="F727" s="2">
        <v>42</v>
      </c>
      <c r="G727" s="19">
        <v>460.2</v>
      </c>
      <c r="H727" s="20">
        <v>0.01</v>
      </c>
      <c r="I727" s="6"/>
      <c r="J727" s="5">
        <v>40221</v>
      </c>
      <c r="K727" s="25">
        <v>-214.39</v>
      </c>
      <c r="L727" s="2" t="s">
        <v>76</v>
      </c>
      <c r="M727" s="14">
        <f>+VLOOKUP(L727,Customers!$C$3:$D$797,2,FALSE)</f>
        <v>5</v>
      </c>
      <c r="N727" s="14">
        <f>+INDEX(Customers!$B$2:$D$797,MATCH(TF_Database!L727,Customers!$C$2:$C$797,0),1)</f>
        <v>12150</v>
      </c>
      <c r="O727" s="29">
        <f t="shared" si="68"/>
        <v>7</v>
      </c>
      <c r="P727" s="29">
        <f t="shared" si="69"/>
        <v>13</v>
      </c>
      <c r="Q727" s="14" t="str">
        <f t="shared" si="70"/>
        <v xml:space="preserve">Hilary </v>
      </c>
      <c r="R727" s="14" t="str">
        <f t="shared" si="71"/>
        <v>Holden</v>
      </c>
    </row>
    <row r="728" spans="2:18" x14ac:dyDescent="0.45">
      <c r="B728" s="14" t="str">
        <f t="shared" si="66"/>
        <v>399901039993</v>
      </c>
      <c r="C728" s="5">
        <v>39990</v>
      </c>
      <c r="D728" s="2" t="s">
        <v>811</v>
      </c>
      <c r="E728" s="14">
        <f t="shared" si="67"/>
        <v>0</v>
      </c>
      <c r="F728" s="2">
        <v>10</v>
      </c>
      <c r="G728" s="19">
        <v>155.44999999999999</v>
      </c>
      <c r="H728" s="20">
        <v>0.03</v>
      </c>
      <c r="I728" s="6"/>
      <c r="J728" s="5">
        <v>39993</v>
      </c>
      <c r="K728" s="25">
        <v>-19.676500000000001</v>
      </c>
      <c r="L728" s="2" t="s">
        <v>85</v>
      </c>
      <c r="M728" s="14">
        <f>+VLOOKUP(L728,Customers!$C$3:$D$797,2,FALSE)</f>
        <v>4</v>
      </c>
      <c r="N728" s="14">
        <f>+INDEX(Customers!$B$2:$D$797,MATCH(TF_Database!L728,Customers!$C$2:$C$797,0),1)</f>
        <v>5916</v>
      </c>
      <c r="O728" s="29">
        <f t="shared" si="68"/>
        <v>6</v>
      </c>
      <c r="P728" s="29">
        <f t="shared" si="69"/>
        <v>16</v>
      </c>
      <c r="Q728" s="14" t="str">
        <f t="shared" si="70"/>
        <v xml:space="preserve">Logan </v>
      </c>
      <c r="R728" s="14" t="str">
        <f t="shared" si="71"/>
        <v>Haushalter</v>
      </c>
    </row>
    <row r="729" spans="2:18" x14ac:dyDescent="0.45">
      <c r="B729" s="14" t="str">
        <f t="shared" si="66"/>
        <v>405825040582</v>
      </c>
      <c r="C729" s="5">
        <v>40582</v>
      </c>
      <c r="D729" s="2" t="s">
        <v>811</v>
      </c>
      <c r="E729" s="14">
        <f t="shared" si="67"/>
        <v>0</v>
      </c>
      <c r="F729" s="2">
        <v>50</v>
      </c>
      <c r="G729" s="19">
        <v>343.26</v>
      </c>
      <c r="H729" s="20">
        <v>0.04</v>
      </c>
      <c r="I729" s="6"/>
      <c r="J729" s="5">
        <v>40582</v>
      </c>
      <c r="K729" s="25">
        <v>-287.27999999999997</v>
      </c>
      <c r="L729" s="2" t="s">
        <v>68</v>
      </c>
      <c r="M729" s="14">
        <f>+VLOOKUP(L729,Customers!$C$3:$D$797,2,FALSE)</f>
        <v>3</v>
      </c>
      <c r="N729" s="14">
        <f>+INDEX(Customers!$B$2:$D$797,MATCH(TF_Database!L729,Customers!$C$2:$C$797,0),1)</f>
        <v>1213</v>
      </c>
      <c r="O729" s="29">
        <f t="shared" si="68"/>
        <v>4</v>
      </c>
      <c r="P729" s="29">
        <f t="shared" si="69"/>
        <v>13</v>
      </c>
      <c r="Q729" s="14" t="str">
        <f t="shared" si="70"/>
        <v xml:space="preserve">Guy </v>
      </c>
      <c r="R729" s="14" t="str">
        <f t="shared" si="71"/>
        <v>Armstrong</v>
      </c>
    </row>
    <row r="730" spans="2:18" x14ac:dyDescent="0.45">
      <c r="B730" s="14" t="str">
        <f t="shared" si="66"/>
        <v>405944240595</v>
      </c>
      <c r="C730" s="5">
        <v>40594</v>
      </c>
      <c r="D730" s="2" t="s">
        <v>811</v>
      </c>
      <c r="E730" s="14">
        <f t="shared" si="67"/>
        <v>0</v>
      </c>
      <c r="F730" s="2">
        <v>42</v>
      </c>
      <c r="G730" s="19">
        <v>134.86000000000001</v>
      </c>
      <c r="H730" s="20">
        <v>0.04</v>
      </c>
      <c r="I730" s="6"/>
      <c r="J730" s="5">
        <v>40595</v>
      </c>
      <c r="K730" s="25">
        <v>-62.84</v>
      </c>
      <c r="L730" s="2" t="s">
        <v>71</v>
      </c>
      <c r="M730" s="14">
        <f>+VLOOKUP(L730,Customers!$C$3:$D$797,2,FALSE)</f>
        <v>5</v>
      </c>
      <c r="N730" s="14">
        <f>+INDEX(Customers!$B$2:$D$797,MATCH(TF_Database!L730,Customers!$C$2:$C$797,0),1)</f>
        <v>29316</v>
      </c>
      <c r="O730" s="29">
        <f t="shared" si="68"/>
        <v>6</v>
      </c>
      <c r="P730" s="29">
        <f t="shared" si="69"/>
        <v>10</v>
      </c>
      <c r="Q730" s="14" t="str">
        <f t="shared" si="70"/>
        <v xml:space="preserve">Erica </v>
      </c>
      <c r="R730" s="14" t="str">
        <f t="shared" si="71"/>
        <v>Bern</v>
      </c>
    </row>
    <row r="731" spans="2:18" x14ac:dyDescent="0.45">
      <c r="B731" s="14" t="str">
        <f t="shared" si="66"/>
        <v>411623741164</v>
      </c>
      <c r="C731" s="5">
        <v>41162</v>
      </c>
      <c r="D731" s="2" t="s">
        <v>806</v>
      </c>
      <c r="E731" s="14">
        <f t="shared" si="67"/>
        <v>1</v>
      </c>
      <c r="F731" s="2">
        <v>37</v>
      </c>
      <c r="G731" s="19">
        <v>3512.9</v>
      </c>
      <c r="H731" s="20">
        <v>0.08</v>
      </c>
      <c r="I731" s="6"/>
      <c r="J731" s="5">
        <v>41164</v>
      </c>
      <c r="K731" s="25">
        <v>2093.6999999999998</v>
      </c>
      <c r="L731" s="2" t="s">
        <v>85</v>
      </c>
      <c r="M731" s="14">
        <f>+VLOOKUP(L731,Customers!$C$3:$D$797,2,FALSE)</f>
        <v>4</v>
      </c>
      <c r="N731" s="14">
        <f>+INDEX(Customers!$B$2:$D$797,MATCH(TF_Database!L731,Customers!$C$2:$C$797,0),1)</f>
        <v>5916</v>
      </c>
      <c r="O731" s="29">
        <f t="shared" si="68"/>
        <v>6</v>
      </c>
      <c r="P731" s="29">
        <f t="shared" si="69"/>
        <v>16</v>
      </c>
      <c r="Q731" s="14" t="str">
        <f t="shared" si="70"/>
        <v xml:space="preserve">Logan </v>
      </c>
      <c r="R731" s="14" t="str">
        <f t="shared" si="71"/>
        <v>Haushalter</v>
      </c>
    </row>
    <row r="732" spans="2:18" x14ac:dyDescent="0.45">
      <c r="B732" s="14" t="str">
        <f t="shared" si="66"/>
        <v>41162441165</v>
      </c>
      <c r="C732" s="5">
        <v>41162</v>
      </c>
      <c r="D732" s="2" t="s">
        <v>806</v>
      </c>
      <c r="E732" s="14">
        <f t="shared" si="67"/>
        <v>1</v>
      </c>
      <c r="F732" s="2">
        <v>4</v>
      </c>
      <c r="G732" s="19">
        <v>281.5455</v>
      </c>
      <c r="H732" s="20">
        <v>0.1</v>
      </c>
      <c r="I732" s="6"/>
      <c r="J732" s="5">
        <v>41165</v>
      </c>
      <c r="K732" s="25">
        <v>-434.55500000000001</v>
      </c>
      <c r="L732" s="2" t="s">
        <v>85</v>
      </c>
      <c r="M732" s="14">
        <f>+VLOOKUP(L732,Customers!$C$3:$D$797,2,FALSE)</f>
        <v>4</v>
      </c>
      <c r="N732" s="14">
        <f>+INDEX(Customers!$B$2:$D$797,MATCH(TF_Database!L732,Customers!$C$2:$C$797,0),1)</f>
        <v>5916</v>
      </c>
      <c r="O732" s="29">
        <f t="shared" si="68"/>
        <v>6</v>
      </c>
      <c r="P732" s="29">
        <f t="shared" si="69"/>
        <v>16</v>
      </c>
      <c r="Q732" s="14" t="str">
        <f t="shared" si="70"/>
        <v xml:space="preserve">Logan </v>
      </c>
      <c r="R732" s="14" t="str">
        <f t="shared" si="71"/>
        <v>Haushalter</v>
      </c>
    </row>
    <row r="733" spans="2:18" x14ac:dyDescent="0.45">
      <c r="B733" s="14" t="str">
        <f t="shared" si="66"/>
        <v>402212340223</v>
      </c>
      <c r="C733" s="5">
        <v>40221</v>
      </c>
      <c r="D733" s="2" t="s">
        <v>811</v>
      </c>
      <c r="E733" s="14">
        <f t="shared" si="67"/>
        <v>0</v>
      </c>
      <c r="F733" s="2">
        <v>23</v>
      </c>
      <c r="G733" s="19">
        <v>5186.3100000000004</v>
      </c>
      <c r="H733" s="20">
        <v>0.03</v>
      </c>
      <c r="I733" s="6"/>
      <c r="J733" s="5">
        <v>40223</v>
      </c>
      <c r="K733" s="25">
        <v>1009.38</v>
      </c>
      <c r="L733" s="2" t="s">
        <v>65</v>
      </c>
      <c r="M733" s="14">
        <f>+VLOOKUP(L733,Customers!$C$3:$D$797,2,FALSE)</f>
        <v>3</v>
      </c>
      <c r="N733" s="14">
        <f>+INDEX(Customers!$B$2:$D$797,MATCH(TF_Database!L733,Customers!$C$2:$C$797,0),1)</f>
        <v>31462</v>
      </c>
      <c r="O733" s="29">
        <f t="shared" si="68"/>
        <v>7</v>
      </c>
      <c r="P733" s="29">
        <f t="shared" si="69"/>
        <v>12</v>
      </c>
      <c r="Q733" s="14" t="str">
        <f t="shared" si="70"/>
        <v xml:space="preserve">Harold </v>
      </c>
      <c r="R733" s="14" t="str">
        <f t="shared" si="71"/>
        <v>Engle</v>
      </c>
    </row>
    <row r="734" spans="2:18" x14ac:dyDescent="0.45">
      <c r="B734" s="14" t="str">
        <f t="shared" si="66"/>
        <v>402103140212</v>
      </c>
      <c r="C734" s="5">
        <v>40210</v>
      </c>
      <c r="D734" s="2" t="s">
        <v>804</v>
      </c>
      <c r="E734" s="14">
        <f t="shared" si="67"/>
        <v>0</v>
      </c>
      <c r="F734" s="2">
        <v>31</v>
      </c>
      <c r="G734" s="19">
        <v>983.78</v>
      </c>
      <c r="H734" s="20">
        <v>0.04</v>
      </c>
      <c r="I734" s="6"/>
      <c r="J734" s="5">
        <v>40212</v>
      </c>
      <c r="K734" s="25">
        <v>43.72</v>
      </c>
      <c r="L734" s="2" t="s">
        <v>72</v>
      </c>
      <c r="M734" s="14">
        <f>+VLOOKUP(L734,Customers!$C$3:$D$797,2,FALSE)</f>
        <v>1</v>
      </c>
      <c r="N734" s="14">
        <f>+INDEX(Customers!$B$2:$D$797,MATCH(TF_Database!L734,Customers!$C$2:$C$797,0),1)</f>
        <v>14868</v>
      </c>
      <c r="O734" s="29">
        <f t="shared" si="68"/>
        <v>12</v>
      </c>
      <c r="P734" s="29">
        <f t="shared" si="69"/>
        <v>18</v>
      </c>
      <c r="Q734" s="14" t="str">
        <f t="shared" si="70"/>
        <v xml:space="preserve">Christopher </v>
      </c>
      <c r="R734" s="14" t="str">
        <f t="shared" si="71"/>
        <v>Schild</v>
      </c>
    </row>
    <row r="735" spans="2:18" x14ac:dyDescent="0.45">
      <c r="B735" s="14" t="str">
        <f t="shared" si="66"/>
        <v>408124840812</v>
      </c>
      <c r="C735" s="5">
        <v>40812</v>
      </c>
      <c r="D735" s="2" t="s">
        <v>808</v>
      </c>
      <c r="E735" s="14">
        <f t="shared" si="67"/>
        <v>0</v>
      </c>
      <c r="F735" s="2">
        <v>48</v>
      </c>
      <c r="G735" s="19">
        <v>410.15</v>
      </c>
      <c r="H735" s="20">
        <v>0.01</v>
      </c>
      <c r="I735" s="6"/>
      <c r="J735" s="5">
        <v>40812</v>
      </c>
      <c r="K735" s="25">
        <v>102.58</v>
      </c>
      <c r="L735" s="2" t="s">
        <v>67</v>
      </c>
      <c r="M735" s="14">
        <f>+VLOOKUP(L735,Customers!$C$3:$D$797,2,FALSE)</f>
        <v>2</v>
      </c>
      <c r="N735" s="14">
        <f>+INDEX(Customers!$B$2:$D$797,MATCH(TF_Database!L735,Customers!$C$2:$C$797,0),1)</f>
        <v>10058</v>
      </c>
      <c r="O735" s="29">
        <f t="shared" si="68"/>
        <v>6</v>
      </c>
      <c r="P735" s="29">
        <f t="shared" si="69"/>
        <v>13</v>
      </c>
      <c r="Q735" s="14" t="str">
        <f t="shared" si="70"/>
        <v xml:space="preserve">Helen </v>
      </c>
      <c r="R735" s="14" t="str">
        <f t="shared" si="71"/>
        <v>Abelman</v>
      </c>
    </row>
    <row r="736" spans="2:18" x14ac:dyDescent="0.45">
      <c r="B736" s="14" t="str">
        <f t="shared" si="66"/>
        <v>408122840813</v>
      </c>
      <c r="C736" s="5">
        <v>40812</v>
      </c>
      <c r="D736" s="2" t="s">
        <v>808</v>
      </c>
      <c r="E736" s="14">
        <f t="shared" si="67"/>
        <v>0</v>
      </c>
      <c r="F736" s="2">
        <v>28</v>
      </c>
      <c r="G736" s="19">
        <v>135.72</v>
      </c>
      <c r="H736" s="20">
        <v>0.09</v>
      </c>
      <c r="I736" s="6"/>
      <c r="J736" s="5">
        <v>40813</v>
      </c>
      <c r="K736" s="25">
        <v>-67.790000000000006</v>
      </c>
      <c r="L736" s="2" t="s">
        <v>67</v>
      </c>
      <c r="M736" s="14">
        <f>+VLOOKUP(L736,Customers!$C$3:$D$797,2,FALSE)</f>
        <v>2</v>
      </c>
      <c r="N736" s="14">
        <f>+INDEX(Customers!$B$2:$D$797,MATCH(TF_Database!L736,Customers!$C$2:$C$797,0),1)</f>
        <v>10058</v>
      </c>
      <c r="O736" s="29">
        <f t="shared" si="68"/>
        <v>6</v>
      </c>
      <c r="P736" s="29">
        <f t="shared" si="69"/>
        <v>13</v>
      </c>
      <c r="Q736" s="14" t="str">
        <f t="shared" si="70"/>
        <v xml:space="preserve">Helen </v>
      </c>
      <c r="R736" s="14" t="str">
        <f t="shared" si="71"/>
        <v>Abelman</v>
      </c>
    </row>
    <row r="737" spans="2:18" x14ac:dyDescent="0.45">
      <c r="B737" s="14" t="str">
        <f t="shared" si="66"/>
        <v>404023740404</v>
      </c>
      <c r="C737" s="5">
        <v>40402</v>
      </c>
      <c r="D737" s="2" t="s">
        <v>804</v>
      </c>
      <c r="E737" s="14">
        <f t="shared" si="67"/>
        <v>0</v>
      </c>
      <c r="F737" s="2">
        <v>37</v>
      </c>
      <c r="G737" s="19">
        <v>589.63</v>
      </c>
      <c r="H737" s="20">
        <v>0.03</v>
      </c>
      <c r="I737" s="6"/>
      <c r="J737" s="5">
        <v>40404</v>
      </c>
      <c r="K737" s="25">
        <v>70.8</v>
      </c>
      <c r="L737" s="2" t="s">
        <v>54</v>
      </c>
      <c r="M737" s="14">
        <f>+VLOOKUP(L737,Customers!$C$3:$D$797,2,FALSE)</f>
        <v>4</v>
      </c>
      <c r="N737" s="14">
        <f>+INDEX(Customers!$B$2:$D$797,MATCH(TF_Database!L737,Customers!$C$2:$C$797,0),1)</f>
        <v>29764</v>
      </c>
      <c r="O737" s="29">
        <f t="shared" si="68"/>
        <v>5</v>
      </c>
      <c r="P737" s="29">
        <f t="shared" si="69"/>
        <v>11</v>
      </c>
      <c r="Q737" s="14" t="str">
        <f t="shared" si="70"/>
        <v xml:space="preserve">Jack </v>
      </c>
      <c r="R737" s="14" t="str">
        <f t="shared" si="71"/>
        <v>Lebron</v>
      </c>
    </row>
    <row r="738" spans="2:18" x14ac:dyDescent="0.45">
      <c r="B738" s="14" t="str">
        <f t="shared" si="66"/>
        <v>40410340412</v>
      </c>
      <c r="C738" s="5">
        <v>40410</v>
      </c>
      <c r="D738" s="2" t="s">
        <v>806</v>
      </c>
      <c r="E738" s="14">
        <f t="shared" si="67"/>
        <v>1</v>
      </c>
      <c r="F738" s="2">
        <v>3</v>
      </c>
      <c r="G738" s="19">
        <v>336.84</v>
      </c>
      <c r="H738" s="20">
        <v>0.08</v>
      </c>
      <c r="I738" s="6"/>
      <c r="J738" s="5">
        <v>40412</v>
      </c>
      <c r="K738" s="25">
        <v>-160.46</v>
      </c>
      <c r="L738" s="2" t="s">
        <v>54</v>
      </c>
      <c r="M738" s="14">
        <f>+VLOOKUP(L738,Customers!$C$3:$D$797,2,FALSE)</f>
        <v>4</v>
      </c>
      <c r="N738" s="14">
        <f>+INDEX(Customers!$B$2:$D$797,MATCH(TF_Database!L738,Customers!$C$2:$C$797,0),1)</f>
        <v>29764</v>
      </c>
      <c r="O738" s="29">
        <f t="shared" si="68"/>
        <v>5</v>
      </c>
      <c r="P738" s="29">
        <f t="shared" si="69"/>
        <v>11</v>
      </c>
      <c r="Q738" s="14" t="str">
        <f t="shared" si="70"/>
        <v xml:space="preserve">Jack </v>
      </c>
      <c r="R738" s="14" t="str">
        <f t="shared" si="71"/>
        <v>Lebron</v>
      </c>
    </row>
    <row r="739" spans="2:18" x14ac:dyDescent="0.45">
      <c r="B739" s="14" t="str">
        <f t="shared" si="66"/>
        <v>404103040410</v>
      </c>
      <c r="C739" s="5">
        <v>40410</v>
      </c>
      <c r="D739" s="2" t="s">
        <v>806</v>
      </c>
      <c r="E739" s="14">
        <f t="shared" si="67"/>
        <v>1</v>
      </c>
      <c r="F739" s="2">
        <v>30</v>
      </c>
      <c r="G739" s="19">
        <v>397.17</v>
      </c>
      <c r="H739" s="20">
        <v>0.1</v>
      </c>
      <c r="I739" s="6"/>
      <c r="J739" s="5">
        <v>40410</v>
      </c>
      <c r="K739" s="25">
        <v>7.69</v>
      </c>
      <c r="L739" s="2" t="s">
        <v>54</v>
      </c>
      <c r="M739" s="14">
        <f>+VLOOKUP(L739,Customers!$C$3:$D$797,2,FALSE)</f>
        <v>4</v>
      </c>
      <c r="N739" s="14">
        <f>+INDEX(Customers!$B$2:$D$797,MATCH(TF_Database!L739,Customers!$C$2:$C$797,0),1)</f>
        <v>29764</v>
      </c>
      <c r="O739" s="29">
        <f t="shared" si="68"/>
        <v>5</v>
      </c>
      <c r="P739" s="29">
        <f t="shared" si="69"/>
        <v>11</v>
      </c>
      <c r="Q739" s="14" t="str">
        <f t="shared" si="70"/>
        <v xml:space="preserve">Jack </v>
      </c>
      <c r="R739" s="14" t="str">
        <f t="shared" si="71"/>
        <v>Lebron</v>
      </c>
    </row>
    <row r="740" spans="2:18" x14ac:dyDescent="0.45">
      <c r="B740" s="14" t="str">
        <f t="shared" si="66"/>
        <v>410462441048</v>
      </c>
      <c r="C740" s="5">
        <v>41046</v>
      </c>
      <c r="D740" s="2" t="s">
        <v>810</v>
      </c>
      <c r="E740" s="14">
        <f t="shared" si="67"/>
        <v>0</v>
      </c>
      <c r="F740" s="2">
        <v>24</v>
      </c>
      <c r="G740" s="19">
        <v>2094.12</v>
      </c>
      <c r="H740" s="20">
        <v>0</v>
      </c>
      <c r="I740" s="6"/>
      <c r="J740" s="5">
        <v>41048</v>
      </c>
      <c r="K740" s="25">
        <v>717.12</v>
      </c>
      <c r="L740" s="2" t="s">
        <v>70</v>
      </c>
      <c r="M740" s="14">
        <f>+VLOOKUP(L740,Customers!$C$3:$D$797,2,FALSE)</f>
        <v>4</v>
      </c>
      <c r="N740" s="14">
        <f>+INDEX(Customers!$B$2:$D$797,MATCH(TF_Database!L740,Customers!$C$2:$C$797,0),1)</f>
        <v>19558</v>
      </c>
      <c r="O740" s="29">
        <f t="shared" si="68"/>
        <v>10</v>
      </c>
      <c r="P740" s="29">
        <f t="shared" si="69"/>
        <v>17</v>
      </c>
      <c r="Q740" s="14" t="str">
        <f t="shared" si="70"/>
        <v xml:space="preserve">Giulietta </v>
      </c>
      <c r="R740" s="14" t="str">
        <f t="shared" si="71"/>
        <v>Baptist</v>
      </c>
    </row>
    <row r="741" spans="2:18" x14ac:dyDescent="0.45">
      <c r="B741" s="14" t="str">
        <f t="shared" si="66"/>
        <v>410464641049</v>
      </c>
      <c r="C741" s="5">
        <v>41046</v>
      </c>
      <c r="D741" s="2" t="s">
        <v>810</v>
      </c>
      <c r="E741" s="14">
        <f t="shared" si="67"/>
        <v>0</v>
      </c>
      <c r="F741" s="2">
        <v>46</v>
      </c>
      <c r="G741" s="19">
        <v>1714.02</v>
      </c>
      <c r="H741" s="20">
        <v>0.04</v>
      </c>
      <c r="I741" s="6"/>
      <c r="J741" s="5">
        <v>41049</v>
      </c>
      <c r="K741" s="25">
        <v>741.27</v>
      </c>
      <c r="L741" s="2" t="s">
        <v>70</v>
      </c>
      <c r="M741" s="14">
        <f>+VLOOKUP(L741,Customers!$C$3:$D$797,2,FALSE)</f>
        <v>4</v>
      </c>
      <c r="N741" s="14">
        <f>+INDEX(Customers!$B$2:$D$797,MATCH(TF_Database!L741,Customers!$C$2:$C$797,0),1)</f>
        <v>19558</v>
      </c>
      <c r="O741" s="29">
        <f t="shared" si="68"/>
        <v>10</v>
      </c>
      <c r="P741" s="29">
        <f t="shared" si="69"/>
        <v>17</v>
      </c>
      <c r="Q741" s="14" t="str">
        <f t="shared" si="70"/>
        <v xml:space="preserve">Giulietta </v>
      </c>
      <c r="R741" s="14" t="str">
        <f t="shared" si="71"/>
        <v>Baptist</v>
      </c>
    </row>
    <row r="742" spans="2:18" x14ac:dyDescent="0.45">
      <c r="B742" s="14" t="str">
        <f t="shared" si="66"/>
        <v>403683440372</v>
      </c>
      <c r="C742" s="5">
        <v>40368</v>
      </c>
      <c r="D742" s="2" t="s">
        <v>804</v>
      </c>
      <c r="E742" s="14">
        <f t="shared" si="67"/>
        <v>0</v>
      </c>
      <c r="F742" s="2">
        <v>34</v>
      </c>
      <c r="G742" s="19">
        <v>223.59</v>
      </c>
      <c r="H742" s="20">
        <v>0.04</v>
      </c>
      <c r="I742" s="6"/>
      <c r="J742" s="5">
        <v>40372</v>
      </c>
      <c r="K742" s="25">
        <v>-66.05</v>
      </c>
      <c r="L742" s="2" t="s">
        <v>84</v>
      </c>
      <c r="M742" s="14">
        <f>+VLOOKUP(L742,Customers!$C$3:$D$797,2,FALSE)</f>
        <v>4</v>
      </c>
      <c r="N742" s="14">
        <f>+INDEX(Customers!$B$2:$D$797,MATCH(TF_Database!L742,Customers!$C$2:$C$797,0),1)</f>
        <v>26974</v>
      </c>
      <c r="O742" s="29">
        <f t="shared" si="68"/>
        <v>4</v>
      </c>
      <c r="P742" s="29">
        <f t="shared" si="69"/>
        <v>8</v>
      </c>
      <c r="Q742" s="14" t="str">
        <f t="shared" si="70"/>
        <v xml:space="preserve">Jim </v>
      </c>
      <c r="R742" s="14" t="str">
        <f t="shared" si="71"/>
        <v>Sink</v>
      </c>
    </row>
    <row r="743" spans="2:18" x14ac:dyDescent="0.45">
      <c r="B743" s="14" t="str">
        <f t="shared" si="66"/>
        <v>408383040839</v>
      </c>
      <c r="C743" s="5">
        <v>40838</v>
      </c>
      <c r="D743" s="2" t="s">
        <v>808</v>
      </c>
      <c r="E743" s="14">
        <f t="shared" si="67"/>
        <v>0</v>
      </c>
      <c r="F743" s="2">
        <v>30</v>
      </c>
      <c r="G743" s="19">
        <v>288.56</v>
      </c>
      <c r="H743" s="20">
        <v>0.03</v>
      </c>
      <c r="I743" s="6"/>
      <c r="J743" s="5">
        <v>40839</v>
      </c>
      <c r="K743" s="25">
        <v>60.72</v>
      </c>
      <c r="L743" s="2" t="s">
        <v>88</v>
      </c>
      <c r="M743" s="14">
        <f>+VLOOKUP(L743,Customers!$C$3:$D$797,2,FALSE)</f>
        <v>5</v>
      </c>
      <c r="N743" s="14">
        <f>+INDEX(Customers!$B$2:$D$797,MATCH(TF_Database!L743,Customers!$C$2:$C$797,0),1)</f>
        <v>28397</v>
      </c>
      <c r="O743" s="29">
        <f t="shared" si="68"/>
        <v>6</v>
      </c>
      <c r="P743" s="29">
        <f t="shared" si="69"/>
        <v>15</v>
      </c>
      <c r="Q743" s="14" t="str">
        <f t="shared" si="70"/>
        <v xml:space="preserve">Julie </v>
      </c>
      <c r="R743" s="14" t="str">
        <f t="shared" si="71"/>
        <v>Creighton</v>
      </c>
    </row>
    <row r="744" spans="2:18" x14ac:dyDescent="0.45">
      <c r="B744" s="14" t="str">
        <f t="shared" si="66"/>
        <v>408381440840</v>
      </c>
      <c r="C744" s="5">
        <v>40838</v>
      </c>
      <c r="D744" s="2" t="s">
        <v>808</v>
      </c>
      <c r="E744" s="14">
        <f t="shared" si="67"/>
        <v>0</v>
      </c>
      <c r="F744" s="2">
        <v>14</v>
      </c>
      <c r="G744" s="19">
        <v>1892.848</v>
      </c>
      <c r="H744" s="20">
        <v>0.01</v>
      </c>
      <c r="I744" s="6"/>
      <c r="J744" s="5">
        <v>40840</v>
      </c>
      <c r="K744" s="25">
        <v>48.987000000000002</v>
      </c>
      <c r="L744" s="2" t="s">
        <v>88</v>
      </c>
      <c r="M744" s="14">
        <f>+VLOOKUP(L744,Customers!$C$3:$D$797,2,FALSE)</f>
        <v>5</v>
      </c>
      <c r="N744" s="14">
        <f>+INDEX(Customers!$B$2:$D$797,MATCH(TF_Database!L744,Customers!$C$2:$C$797,0),1)</f>
        <v>28397</v>
      </c>
      <c r="O744" s="29">
        <f t="shared" si="68"/>
        <v>6</v>
      </c>
      <c r="P744" s="29">
        <f t="shared" si="69"/>
        <v>15</v>
      </c>
      <c r="Q744" s="14" t="str">
        <f t="shared" si="70"/>
        <v xml:space="preserve">Julie </v>
      </c>
      <c r="R744" s="14" t="str">
        <f t="shared" si="71"/>
        <v>Creighton</v>
      </c>
    </row>
    <row r="745" spans="2:18" x14ac:dyDescent="0.45">
      <c r="B745" s="14" t="str">
        <f t="shared" si="66"/>
        <v>403743540375</v>
      </c>
      <c r="C745" s="5">
        <v>40374</v>
      </c>
      <c r="D745" s="2" t="s">
        <v>810</v>
      </c>
      <c r="E745" s="14">
        <f t="shared" si="67"/>
        <v>0</v>
      </c>
      <c r="F745" s="2">
        <v>35</v>
      </c>
      <c r="G745" s="19">
        <v>6375.28</v>
      </c>
      <c r="H745" s="20">
        <v>0.06</v>
      </c>
      <c r="I745" s="6"/>
      <c r="J745" s="5">
        <v>40375</v>
      </c>
      <c r="K745" s="25">
        <v>489.02</v>
      </c>
      <c r="L745" s="2" t="s">
        <v>89</v>
      </c>
      <c r="M745" s="14">
        <f>+VLOOKUP(L745,Customers!$C$3:$D$797,2,FALSE)</f>
        <v>5</v>
      </c>
      <c r="N745" s="14">
        <f>+INDEX(Customers!$B$2:$D$797,MATCH(TF_Database!L745,Customers!$C$2:$C$797,0),1)</f>
        <v>17911</v>
      </c>
      <c r="O745" s="29">
        <f t="shared" si="68"/>
        <v>7</v>
      </c>
      <c r="P745" s="29">
        <f t="shared" si="69"/>
        <v>12</v>
      </c>
      <c r="Q745" s="14" t="str">
        <f t="shared" si="70"/>
        <v xml:space="preserve">Sanjit </v>
      </c>
      <c r="R745" s="14" t="str">
        <f t="shared" si="71"/>
        <v>Chand</v>
      </c>
    </row>
    <row r="746" spans="2:18" x14ac:dyDescent="0.45">
      <c r="B746" s="14" t="str">
        <f t="shared" si="66"/>
        <v>406062940607</v>
      </c>
      <c r="C746" s="5">
        <v>40606</v>
      </c>
      <c r="D746" s="2" t="s">
        <v>808</v>
      </c>
      <c r="E746" s="14">
        <f t="shared" si="67"/>
        <v>0</v>
      </c>
      <c r="F746" s="2">
        <v>29</v>
      </c>
      <c r="G746" s="19">
        <v>1000.78</v>
      </c>
      <c r="H746" s="20">
        <v>0.05</v>
      </c>
      <c r="I746" s="6"/>
      <c r="J746" s="5">
        <v>40607</v>
      </c>
      <c r="K746" s="25">
        <v>109.33</v>
      </c>
      <c r="L746" s="2" t="s">
        <v>90</v>
      </c>
      <c r="M746" s="14">
        <f>+VLOOKUP(L746,Customers!$C$3:$D$797,2,FALSE)</f>
        <v>4</v>
      </c>
      <c r="N746" s="14">
        <f>+INDEX(Customers!$B$2:$D$797,MATCH(TF_Database!L746,Customers!$C$2:$C$797,0),1)</f>
        <v>24980</v>
      </c>
      <c r="O746" s="29">
        <f t="shared" si="68"/>
        <v>5</v>
      </c>
      <c r="P746" s="29">
        <f t="shared" si="69"/>
        <v>12</v>
      </c>
      <c r="Q746" s="14" t="str">
        <f t="shared" si="70"/>
        <v xml:space="preserve">Matt </v>
      </c>
      <c r="R746" s="14" t="str">
        <f t="shared" si="71"/>
        <v>Collins</v>
      </c>
    </row>
    <row r="747" spans="2:18" x14ac:dyDescent="0.45">
      <c r="B747" s="14" t="str">
        <f t="shared" si="66"/>
        <v>406063540608</v>
      </c>
      <c r="C747" s="5">
        <v>40606</v>
      </c>
      <c r="D747" s="2" t="s">
        <v>808</v>
      </c>
      <c r="E747" s="14">
        <f t="shared" si="67"/>
        <v>0</v>
      </c>
      <c r="F747" s="2">
        <v>35</v>
      </c>
      <c r="G747" s="19">
        <v>543.72</v>
      </c>
      <c r="H747" s="20">
        <v>0.05</v>
      </c>
      <c r="I747" s="6"/>
      <c r="J747" s="5">
        <v>40608</v>
      </c>
      <c r="K747" s="25">
        <v>-211.13</v>
      </c>
      <c r="L747" s="2" t="s">
        <v>90</v>
      </c>
      <c r="M747" s="14">
        <f>+VLOOKUP(L747,Customers!$C$3:$D$797,2,FALSE)</f>
        <v>4</v>
      </c>
      <c r="N747" s="14">
        <f>+INDEX(Customers!$B$2:$D$797,MATCH(TF_Database!L747,Customers!$C$2:$C$797,0),1)</f>
        <v>24980</v>
      </c>
      <c r="O747" s="29">
        <f t="shared" si="68"/>
        <v>5</v>
      </c>
      <c r="P747" s="29">
        <f t="shared" si="69"/>
        <v>12</v>
      </c>
      <c r="Q747" s="14" t="str">
        <f t="shared" si="70"/>
        <v xml:space="preserve">Matt </v>
      </c>
      <c r="R747" s="14" t="str">
        <f t="shared" si="71"/>
        <v>Collins</v>
      </c>
    </row>
    <row r="748" spans="2:18" x14ac:dyDescent="0.45">
      <c r="B748" s="14" t="str">
        <f t="shared" si="66"/>
        <v>39818639819</v>
      </c>
      <c r="C748" s="5">
        <v>39818</v>
      </c>
      <c r="D748" s="2" t="s">
        <v>806</v>
      </c>
      <c r="E748" s="14">
        <f t="shared" si="67"/>
        <v>1</v>
      </c>
      <c r="F748" s="2">
        <v>6</v>
      </c>
      <c r="G748" s="19">
        <v>165.75</v>
      </c>
      <c r="H748" s="20">
        <v>0.03</v>
      </c>
      <c r="I748" s="6"/>
      <c r="J748" s="5">
        <v>39819</v>
      </c>
      <c r="K748" s="25">
        <v>-28.46</v>
      </c>
      <c r="L748" s="2" t="s">
        <v>90</v>
      </c>
      <c r="M748" s="14">
        <f>+VLOOKUP(L748,Customers!$C$3:$D$797,2,FALSE)</f>
        <v>4</v>
      </c>
      <c r="N748" s="14">
        <f>+INDEX(Customers!$B$2:$D$797,MATCH(TF_Database!L748,Customers!$C$2:$C$797,0),1)</f>
        <v>24980</v>
      </c>
      <c r="O748" s="29">
        <f t="shared" si="68"/>
        <v>5</v>
      </c>
      <c r="P748" s="29">
        <f t="shared" si="69"/>
        <v>12</v>
      </c>
      <c r="Q748" s="14" t="str">
        <f t="shared" si="70"/>
        <v xml:space="preserve">Matt </v>
      </c>
      <c r="R748" s="14" t="str">
        <f t="shared" si="71"/>
        <v>Collins</v>
      </c>
    </row>
    <row r="749" spans="2:18" x14ac:dyDescent="0.45">
      <c r="B749" s="14" t="str">
        <f t="shared" si="66"/>
        <v>398181139820</v>
      </c>
      <c r="C749" s="5">
        <v>39818</v>
      </c>
      <c r="D749" s="2" t="s">
        <v>806</v>
      </c>
      <c r="E749" s="14">
        <f t="shared" si="67"/>
        <v>1</v>
      </c>
      <c r="F749" s="2">
        <v>11</v>
      </c>
      <c r="G749" s="19">
        <v>2021.1470000000002</v>
      </c>
      <c r="H749" s="20">
        <v>0.01</v>
      </c>
      <c r="I749" s="6"/>
      <c r="J749" s="5">
        <v>39820</v>
      </c>
      <c r="K749" s="25">
        <v>-60.39</v>
      </c>
      <c r="L749" s="2" t="s">
        <v>90</v>
      </c>
      <c r="M749" s="14">
        <f>+VLOOKUP(L749,Customers!$C$3:$D$797,2,FALSE)</f>
        <v>4</v>
      </c>
      <c r="N749" s="14">
        <f>+INDEX(Customers!$B$2:$D$797,MATCH(TF_Database!L749,Customers!$C$2:$C$797,0),1)</f>
        <v>24980</v>
      </c>
      <c r="O749" s="29">
        <f t="shared" si="68"/>
        <v>5</v>
      </c>
      <c r="P749" s="29">
        <f t="shared" si="69"/>
        <v>12</v>
      </c>
      <c r="Q749" s="14" t="str">
        <f t="shared" si="70"/>
        <v xml:space="preserve">Matt </v>
      </c>
      <c r="R749" s="14" t="str">
        <f t="shared" si="71"/>
        <v>Collins</v>
      </c>
    </row>
    <row r="750" spans="2:18" x14ac:dyDescent="0.45">
      <c r="B750" s="14" t="str">
        <f t="shared" si="66"/>
        <v>39945439947</v>
      </c>
      <c r="C750" s="5">
        <v>39945</v>
      </c>
      <c r="D750" s="2" t="s">
        <v>810</v>
      </c>
      <c r="E750" s="14">
        <f t="shared" si="67"/>
        <v>0</v>
      </c>
      <c r="F750" s="2">
        <v>4</v>
      </c>
      <c r="G750" s="19">
        <v>42.58</v>
      </c>
      <c r="H750" s="20">
        <v>0</v>
      </c>
      <c r="I750" s="6"/>
      <c r="J750" s="5">
        <v>39947</v>
      </c>
      <c r="K750" s="25">
        <v>-7.61</v>
      </c>
      <c r="L750" s="2" t="s">
        <v>91</v>
      </c>
      <c r="M750" s="14">
        <f>+VLOOKUP(L750,Customers!$C$3:$D$797,2,FALSE)</f>
        <v>1</v>
      </c>
      <c r="N750" s="14">
        <f>+INDEX(Customers!$B$2:$D$797,MATCH(TF_Database!L750,Customers!$C$2:$C$797,0),1)</f>
        <v>10203</v>
      </c>
      <c r="O750" s="29">
        <f t="shared" si="68"/>
        <v>7</v>
      </c>
      <c r="P750" s="29">
        <f t="shared" si="69"/>
        <v>13</v>
      </c>
      <c r="Q750" s="14" t="str">
        <f t="shared" si="70"/>
        <v xml:space="preserve">Justin </v>
      </c>
      <c r="R750" s="14" t="str">
        <f t="shared" si="71"/>
        <v>Knight</v>
      </c>
    </row>
    <row r="751" spans="2:18" x14ac:dyDescent="0.45">
      <c r="B751" s="14" t="str">
        <f t="shared" si="66"/>
        <v>402314940232</v>
      </c>
      <c r="C751" s="5">
        <v>40231</v>
      </c>
      <c r="D751" s="2" t="s">
        <v>810</v>
      </c>
      <c r="E751" s="14">
        <f t="shared" si="67"/>
        <v>0</v>
      </c>
      <c r="F751" s="2">
        <v>49</v>
      </c>
      <c r="G751" s="19">
        <v>4577.18</v>
      </c>
      <c r="H751" s="20">
        <v>0</v>
      </c>
      <c r="I751" s="6"/>
      <c r="J751" s="5">
        <v>40232</v>
      </c>
      <c r="K751" s="25">
        <v>205.83</v>
      </c>
      <c r="L751" s="2" t="s">
        <v>92</v>
      </c>
      <c r="M751" s="14">
        <f>+VLOOKUP(L751,Customers!$C$3:$D$797,2,FALSE)</f>
        <v>2</v>
      </c>
      <c r="N751" s="14">
        <f>+INDEX(Customers!$B$2:$D$797,MATCH(TF_Database!L751,Customers!$C$2:$C$797,0),1)</f>
        <v>15485</v>
      </c>
      <c r="O751" s="29">
        <f t="shared" si="68"/>
        <v>4</v>
      </c>
      <c r="P751" s="29">
        <f t="shared" si="69"/>
        <v>12</v>
      </c>
      <c r="Q751" s="14" t="str">
        <f t="shared" si="70"/>
        <v xml:space="preserve">Rob </v>
      </c>
      <c r="R751" s="14" t="str">
        <f t="shared" si="71"/>
        <v>Haberlin</v>
      </c>
    </row>
    <row r="752" spans="2:18" x14ac:dyDescent="0.45">
      <c r="B752" s="14" t="str">
        <f t="shared" si="66"/>
        <v>402313940233</v>
      </c>
      <c r="C752" s="5">
        <v>40231</v>
      </c>
      <c r="D752" s="2" t="s">
        <v>810</v>
      </c>
      <c r="E752" s="14">
        <f t="shared" si="67"/>
        <v>0</v>
      </c>
      <c r="F752" s="2">
        <v>39</v>
      </c>
      <c r="G752" s="19">
        <v>845.9</v>
      </c>
      <c r="H752" s="20">
        <v>0.04</v>
      </c>
      <c r="I752" s="6"/>
      <c r="J752" s="5">
        <v>40233</v>
      </c>
      <c r="K752" s="25">
        <v>52.53</v>
      </c>
      <c r="L752" s="2" t="s">
        <v>92</v>
      </c>
      <c r="M752" s="14">
        <f>+VLOOKUP(L752,Customers!$C$3:$D$797,2,FALSE)</f>
        <v>2</v>
      </c>
      <c r="N752" s="14">
        <f>+INDEX(Customers!$B$2:$D$797,MATCH(TF_Database!L752,Customers!$C$2:$C$797,0),1)</f>
        <v>15485</v>
      </c>
      <c r="O752" s="29">
        <f t="shared" si="68"/>
        <v>4</v>
      </c>
      <c r="P752" s="29">
        <f t="shared" si="69"/>
        <v>12</v>
      </c>
      <c r="Q752" s="14" t="str">
        <f t="shared" si="70"/>
        <v xml:space="preserve">Rob </v>
      </c>
      <c r="R752" s="14" t="str">
        <f t="shared" si="71"/>
        <v>Haberlin</v>
      </c>
    </row>
    <row r="753" spans="2:18" x14ac:dyDescent="0.45">
      <c r="B753" s="14" t="str">
        <f t="shared" si="66"/>
        <v>407172840719</v>
      </c>
      <c r="C753" s="5">
        <v>40717</v>
      </c>
      <c r="D753" s="2" t="s">
        <v>811</v>
      </c>
      <c r="E753" s="14">
        <f t="shared" si="67"/>
        <v>0</v>
      </c>
      <c r="F753" s="2">
        <v>28</v>
      </c>
      <c r="G753" s="19">
        <v>1082.45</v>
      </c>
      <c r="H753" s="20">
        <v>0.04</v>
      </c>
      <c r="I753" s="6"/>
      <c r="J753" s="5">
        <v>40719</v>
      </c>
      <c r="K753" s="25">
        <v>271.87</v>
      </c>
      <c r="L753" s="2" t="s">
        <v>92</v>
      </c>
      <c r="M753" s="14">
        <f>+VLOOKUP(L753,Customers!$C$3:$D$797,2,FALSE)</f>
        <v>2</v>
      </c>
      <c r="N753" s="14">
        <f>+INDEX(Customers!$B$2:$D$797,MATCH(TF_Database!L753,Customers!$C$2:$C$797,0),1)</f>
        <v>15485</v>
      </c>
      <c r="O753" s="29">
        <f t="shared" si="68"/>
        <v>4</v>
      </c>
      <c r="P753" s="29">
        <f t="shared" si="69"/>
        <v>12</v>
      </c>
      <c r="Q753" s="14" t="str">
        <f t="shared" si="70"/>
        <v xml:space="preserve">Rob </v>
      </c>
      <c r="R753" s="14" t="str">
        <f t="shared" si="71"/>
        <v>Haberlin</v>
      </c>
    </row>
    <row r="754" spans="2:18" x14ac:dyDescent="0.45">
      <c r="B754" s="14" t="str">
        <f t="shared" si="66"/>
        <v>39892939894</v>
      </c>
      <c r="C754" s="5">
        <v>39892</v>
      </c>
      <c r="D754" s="2" t="s">
        <v>810</v>
      </c>
      <c r="E754" s="14">
        <f t="shared" si="67"/>
        <v>0</v>
      </c>
      <c r="F754" s="2">
        <v>9</v>
      </c>
      <c r="G754" s="19">
        <v>23.46</v>
      </c>
      <c r="H754" s="20">
        <v>0.06</v>
      </c>
      <c r="I754" s="6"/>
      <c r="J754" s="5">
        <v>39894</v>
      </c>
      <c r="K754" s="25">
        <v>4.58</v>
      </c>
      <c r="L754" s="2" t="s">
        <v>92</v>
      </c>
      <c r="M754" s="14">
        <f>+VLOOKUP(L754,Customers!$C$3:$D$797,2,FALSE)</f>
        <v>2</v>
      </c>
      <c r="N754" s="14">
        <f>+INDEX(Customers!$B$2:$D$797,MATCH(TF_Database!L754,Customers!$C$2:$C$797,0),1)</f>
        <v>15485</v>
      </c>
      <c r="O754" s="29">
        <f t="shared" si="68"/>
        <v>4</v>
      </c>
      <c r="P754" s="29">
        <f t="shared" si="69"/>
        <v>12</v>
      </c>
      <c r="Q754" s="14" t="str">
        <f t="shared" si="70"/>
        <v xml:space="preserve">Rob </v>
      </c>
      <c r="R754" s="14" t="str">
        <f t="shared" si="71"/>
        <v>Haberlin</v>
      </c>
    </row>
    <row r="755" spans="2:18" x14ac:dyDescent="0.45">
      <c r="B755" s="14" t="str">
        <f t="shared" si="66"/>
        <v>405653440567</v>
      </c>
      <c r="C755" s="5">
        <v>40565</v>
      </c>
      <c r="D755" s="2" t="s">
        <v>804</v>
      </c>
      <c r="E755" s="14">
        <f t="shared" si="67"/>
        <v>0</v>
      </c>
      <c r="F755" s="2">
        <v>34</v>
      </c>
      <c r="G755" s="19">
        <v>2154.34</v>
      </c>
      <c r="H755" s="20">
        <v>0.1</v>
      </c>
      <c r="I755" s="6"/>
      <c r="J755" s="5">
        <v>40567</v>
      </c>
      <c r="K755" s="25">
        <v>177.66</v>
      </c>
      <c r="L755" s="2" t="s">
        <v>92</v>
      </c>
      <c r="M755" s="14">
        <f>+VLOOKUP(L755,Customers!$C$3:$D$797,2,FALSE)</f>
        <v>2</v>
      </c>
      <c r="N755" s="14">
        <f>+INDEX(Customers!$B$2:$D$797,MATCH(TF_Database!L755,Customers!$C$2:$C$797,0),1)</f>
        <v>15485</v>
      </c>
      <c r="O755" s="29">
        <f t="shared" si="68"/>
        <v>4</v>
      </c>
      <c r="P755" s="29">
        <f t="shared" si="69"/>
        <v>12</v>
      </c>
      <c r="Q755" s="14" t="str">
        <f t="shared" si="70"/>
        <v xml:space="preserve">Rob </v>
      </c>
      <c r="R755" s="14" t="str">
        <f t="shared" si="71"/>
        <v>Haberlin</v>
      </c>
    </row>
    <row r="756" spans="2:18" x14ac:dyDescent="0.45">
      <c r="B756" s="14" t="str">
        <f t="shared" si="66"/>
        <v>407524040756</v>
      </c>
      <c r="C756" s="5">
        <v>40752</v>
      </c>
      <c r="D756" s="2" t="s">
        <v>804</v>
      </c>
      <c r="E756" s="14">
        <f t="shared" si="67"/>
        <v>0</v>
      </c>
      <c r="F756" s="2">
        <v>40</v>
      </c>
      <c r="G756" s="19">
        <v>1699.52</v>
      </c>
      <c r="H756" s="20">
        <v>0.04</v>
      </c>
      <c r="I756" s="6"/>
      <c r="J756" s="5">
        <v>40756</v>
      </c>
      <c r="K756" s="25">
        <v>734.75</v>
      </c>
      <c r="L756" s="2" t="s">
        <v>93</v>
      </c>
      <c r="M756" s="14">
        <f>+VLOOKUP(L756,Customers!$C$3:$D$797,2,FALSE)</f>
        <v>5</v>
      </c>
      <c r="N756" s="14">
        <f>+INDEX(Customers!$B$2:$D$797,MATCH(TF_Database!L756,Customers!$C$2:$C$797,0),1)</f>
        <v>27775</v>
      </c>
      <c r="O756" s="29">
        <f t="shared" si="68"/>
        <v>10</v>
      </c>
      <c r="P756" s="29">
        <f t="shared" si="69"/>
        <v>22</v>
      </c>
      <c r="Q756" s="14" t="str">
        <f t="shared" si="70"/>
        <v xml:space="preserve">Christina </v>
      </c>
      <c r="R756" s="14" t="str">
        <f t="shared" si="71"/>
        <v>Vanderzanden</v>
      </c>
    </row>
    <row r="757" spans="2:18" x14ac:dyDescent="0.45">
      <c r="B757" s="14" t="str">
        <f t="shared" si="66"/>
        <v>407525040761</v>
      </c>
      <c r="C757" s="5">
        <v>40752</v>
      </c>
      <c r="D757" s="2" t="s">
        <v>804</v>
      </c>
      <c r="E757" s="14">
        <f t="shared" si="67"/>
        <v>0</v>
      </c>
      <c r="F757" s="2">
        <v>50</v>
      </c>
      <c r="G757" s="19">
        <v>760.85</v>
      </c>
      <c r="H757" s="20">
        <v>0.03</v>
      </c>
      <c r="I757" s="6"/>
      <c r="J757" s="5">
        <v>40761</v>
      </c>
      <c r="K757" s="25">
        <v>-109.1</v>
      </c>
      <c r="L757" s="2" t="s">
        <v>93</v>
      </c>
      <c r="M757" s="14">
        <f>+VLOOKUP(L757,Customers!$C$3:$D$797,2,FALSE)</f>
        <v>5</v>
      </c>
      <c r="N757" s="14">
        <f>+INDEX(Customers!$B$2:$D$797,MATCH(TF_Database!L757,Customers!$C$2:$C$797,0),1)</f>
        <v>27775</v>
      </c>
      <c r="O757" s="29">
        <f t="shared" si="68"/>
        <v>10</v>
      </c>
      <c r="P757" s="29">
        <f t="shared" si="69"/>
        <v>22</v>
      </c>
      <c r="Q757" s="14" t="str">
        <f t="shared" si="70"/>
        <v xml:space="preserve">Christina </v>
      </c>
      <c r="R757" s="14" t="str">
        <f t="shared" si="71"/>
        <v>Vanderzanden</v>
      </c>
    </row>
    <row r="758" spans="2:18" x14ac:dyDescent="0.45">
      <c r="B758" s="14" t="str">
        <f t="shared" si="66"/>
        <v>40271840273</v>
      </c>
      <c r="C758" s="5">
        <v>40271</v>
      </c>
      <c r="D758" s="2" t="s">
        <v>806</v>
      </c>
      <c r="E758" s="14">
        <f t="shared" si="67"/>
        <v>1</v>
      </c>
      <c r="F758" s="2">
        <v>8</v>
      </c>
      <c r="G758" s="19">
        <v>1042.25</v>
      </c>
      <c r="H758" s="20">
        <v>0.08</v>
      </c>
      <c r="I758" s="6"/>
      <c r="J758" s="5">
        <v>40273</v>
      </c>
      <c r="K758" s="25">
        <v>195.16</v>
      </c>
      <c r="L758" s="2" t="s">
        <v>90</v>
      </c>
      <c r="M758" s="14">
        <f>+VLOOKUP(L758,Customers!$C$3:$D$797,2,FALSE)</f>
        <v>4</v>
      </c>
      <c r="N758" s="14">
        <f>+INDEX(Customers!$B$2:$D$797,MATCH(TF_Database!L758,Customers!$C$2:$C$797,0),1)</f>
        <v>24980</v>
      </c>
      <c r="O758" s="29">
        <f t="shared" si="68"/>
        <v>5</v>
      </c>
      <c r="P758" s="29">
        <f t="shared" si="69"/>
        <v>12</v>
      </c>
      <c r="Q758" s="14" t="str">
        <f t="shared" si="70"/>
        <v xml:space="preserve">Matt </v>
      </c>
      <c r="R758" s="14" t="str">
        <f t="shared" si="71"/>
        <v>Collins</v>
      </c>
    </row>
    <row r="759" spans="2:18" x14ac:dyDescent="0.45">
      <c r="B759" s="14" t="str">
        <f t="shared" si="66"/>
        <v>402712940272</v>
      </c>
      <c r="C759" s="5">
        <v>40271</v>
      </c>
      <c r="D759" s="2" t="s">
        <v>806</v>
      </c>
      <c r="E759" s="14">
        <f t="shared" si="67"/>
        <v>1</v>
      </c>
      <c r="F759" s="2">
        <v>29</v>
      </c>
      <c r="G759" s="19">
        <v>5010.7415000000001</v>
      </c>
      <c r="H759" s="20">
        <v>0.03</v>
      </c>
      <c r="I759" s="6"/>
      <c r="J759" s="5">
        <v>40272</v>
      </c>
      <c r="K759" s="25">
        <v>1196.3699999999999</v>
      </c>
      <c r="L759" s="2" t="s">
        <v>90</v>
      </c>
      <c r="M759" s="14">
        <f>+VLOOKUP(L759,Customers!$C$3:$D$797,2,FALSE)</f>
        <v>4</v>
      </c>
      <c r="N759" s="14">
        <f>+INDEX(Customers!$B$2:$D$797,MATCH(TF_Database!L759,Customers!$C$2:$C$797,0),1)</f>
        <v>24980</v>
      </c>
      <c r="O759" s="29">
        <f t="shared" si="68"/>
        <v>5</v>
      </c>
      <c r="P759" s="29">
        <f t="shared" si="69"/>
        <v>12</v>
      </c>
      <c r="Q759" s="14" t="str">
        <f t="shared" si="70"/>
        <v xml:space="preserve">Matt </v>
      </c>
      <c r="R759" s="14" t="str">
        <f t="shared" si="71"/>
        <v>Collins</v>
      </c>
    </row>
    <row r="760" spans="2:18" x14ac:dyDescent="0.45">
      <c r="B760" s="14" t="str">
        <f t="shared" si="66"/>
        <v>405034040504</v>
      </c>
      <c r="C760" s="5">
        <v>40503</v>
      </c>
      <c r="D760" s="2" t="s">
        <v>808</v>
      </c>
      <c r="E760" s="14">
        <f t="shared" si="67"/>
        <v>0</v>
      </c>
      <c r="F760" s="2">
        <v>40</v>
      </c>
      <c r="G760" s="19">
        <v>19109.61</v>
      </c>
      <c r="H760" s="20">
        <v>0.1</v>
      </c>
      <c r="I760" s="6"/>
      <c r="J760" s="5">
        <v>40504</v>
      </c>
      <c r="K760" s="25">
        <v>-379.29</v>
      </c>
      <c r="L760" s="2" t="s">
        <v>89</v>
      </c>
      <c r="M760" s="14">
        <f>+VLOOKUP(L760,Customers!$C$3:$D$797,2,FALSE)</f>
        <v>5</v>
      </c>
      <c r="N760" s="14">
        <f>+INDEX(Customers!$B$2:$D$797,MATCH(TF_Database!L760,Customers!$C$2:$C$797,0),1)</f>
        <v>17911</v>
      </c>
      <c r="O760" s="29">
        <f t="shared" si="68"/>
        <v>7</v>
      </c>
      <c r="P760" s="29">
        <f t="shared" si="69"/>
        <v>12</v>
      </c>
      <c r="Q760" s="14" t="str">
        <f t="shared" si="70"/>
        <v xml:space="preserve">Sanjit </v>
      </c>
      <c r="R760" s="14" t="str">
        <f t="shared" si="71"/>
        <v>Chand</v>
      </c>
    </row>
    <row r="761" spans="2:18" x14ac:dyDescent="0.45">
      <c r="B761" s="14" t="str">
        <f t="shared" si="66"/>
        <v>404322540433</v>
      </c>
      <c r="C761" s="5">
        <v>40432</v>
      </c>
      <c r="D761" s="2" t="s">
        <v>810</v>
      </c>
      <c r="E761" s="14">
        <f t="shared" si="67"/>
        <v>0</v>
      </c>
      <c r="F761" s="2">
        <v>25</v>
      </c>
      <c r="G761" s="19">
        <v>409.08</v>
      </c>
      <c r="H761" s="20">
        <v>0.1</v>
      </c>
      <c r="I761" s="6"/>
      <c r="J761" s="5">
        <v>40433</v>
      </c>
      <c r="K761" s="25">
        <v>78.86</v>
      </c>
      <c r="L761" s="2" t="s">
        <v>90</v>
      </c>
      <c r="M761" s="14">
        <f>+VLOOKUP(L761,Customers!$C$3:$D$797,2,FALSE)</f>
        <v>4</v>
      </c>
      <c r="N761" s="14">
        <f>+INDEX(Customers!$B$2:$D$797,MATCH(TF_Database!L761,Customers!$C$2:$C$797,0),1)</f>
        <v>24980</v>
      </c>
      <c r="O761" s="29">
        <f t="shared" si="68"/>
        <v>5</v>
      </c>
      <c r="P761" s="29">
        <f t="shared" si="69"/>
        <v>12</v>
      </c>
      <c r="Q761" s="14" t="str">
        <f t="shared" si="70"/>
        <v xml:space="preserve">Matt </v>
      </c>
      <c r="R761" s="14" t="str">
        <f t="shared" si="71"/>
        <v>Collins</v>
      </c>
    </row>
    <row r="762" spans="2:18" x14ac:dyDescent="0.45">
      <c r="B762" s="14" t="str">
        <f t="shared" si="66"/>
        <v>407864840788</v>
      </c>
      <c r="C762" s="5">
        <v>40786</v>
      </c>
      <c r="D762" s="2" t="s">
        <v>808</v>
      </c>
      <c r="E762" s="14">
        <f t="shared" si="67"/>
        <v>0</v>
      </c>
      <c r="F762" s="2">
        <v>48</v>
      </c>
      <c r="G762" s="19">
        <v>3397.72</v>
      </c>
      <c r="H762" s="20">
        <v>0.01</v>
      </c>
      <c r="I762" s="6"/>
      <c r="J762" s="5">
        <v>40788</v>
      </c>
      <c r="K762" s="25">
        <v>-912.08</v>
      </c>
      <c r="L762" s="2" t="s">
        <v>91</v>
      </c>
      <c r="M762" s="14">
        <f>+VLOOKUP(L762,Customers!$C$3:$D$797,2,FALSE)</f>
        <v>1</v>
      </c>
      <c r="N762" s="14">
        <f>+INDEX(Customers!$B$2:$D$797,MATCH(TF_Database!L762,Customers!$C$2:$C$797,0),1)</f>
        <v>10203</v>
      </c>
      <c r="O762" s="29">
        <f t="shared" si="68"/>
        <v>7</v>
      </c>
      <c r="P762" s="29">
        <f t="shared" si="69"/>
        <v>13</v>
      </c>
      <c r="Q762" s="14" t="str">
        <f t="shared" si="70"/>
        <v xml:space="preserve">Justin </v>
      </c>
      <c r="R762" s="14" t="str">
        <f t="shared" si="71"/>
        <v>Knight</v>
      </c>
    </row>
    <row r="763" spans="2:18" x14ac:dyDescent="0.45">
      <c r="B763" s="14" t="str">
        <f t="shared" si="66"/>
        <v>40786140787</v>
      </c>
      <c r="C763" s="5">
        <v>40786</v>
      </c>
      <c r="D763" s="2" t="s">
        <v>808</v>
      </c>
      <c r="E763" s="14">
        <f t="shared" si="67"/>
        <v>0</v>
      </c>
      <c r="F763" s="2">
        <v>1</v>
      </c>
      <c r="G763" s="19">
        <v>449.42</v>
      </c>
      <c r="H763" s="20">
        <v>7.0000000000000007E-2</v>
      </c>
      <c r="I763" s="6"/>
      <c r="J763" s="5">
        <v>40787</v>
      </c>
      <c r="K763" s="25">
        <v>-261.61200000000002</v>
      </c>
      <c r="L763" s="2" t="s">
        <v>91</v>
      </c>
      <c r="M763" s="14">
        <f>+VLOOKUP(L763,Customers!$C$3:$D$797,2,FALSE)</f>
        <v>1</v>
      </c>
      <c r="N763" s="14">
        <f>+INDEX(Customers!$B$2:$D$797,MATCH(TF_Database!L763,Customers!$C$2:$C$797,0),1)</f>
        <v>10203</v>
      </c>
      <c r="O763" s="29">
        <f t="shared" si="68"/>
        <v>7</v>
      </c>
      <c r="P763" s="29">
        <f t="shared" si="69"/>
        <v>13</v>
      </c>
      <c r="Q763" s="14" t="str">
        <f t="shared" si="70"/>
        <v xml:space="preserve">Justin </v>
      </c>
      <c r="R763" s="14" t="str">
        <f t="shared" si="71"/>
        <v>Knight</v>
      </c>
    </row>
    <row r="764" spans="2:18" x14ac:dyDescent="0.45">
      <c r="B764" s="14" t="str">
        <f t="shared" si="66"/>
        <v>399711339971</v>
      </c>
      <c r="C764" s="5">
        <v>39971</v>
      </c>
      <c r="D764" s="2" t="s">
        <v>806</v>
      </c>
      <c r="E764" s="14">
        <f t="shared" si="67"/>
        <v>1</v>
      </c>
      <c r="F764" s="2">
        <v>13</v>
      </c>
      <c r="G764" s="19">
        <v>59.58</v>
      </c>
      <c r="H764" s="20">
        <v>7.0000000000000007E-2</v>
      </c>
      <c r="I764" s="6"/>
      <c r="J764" s="5">
        <v>39971</v>
      </c>
      <c r="K764" s="25">
        <v>14.49</v>
      </c>
      <c r="L764" s="2" t="s">
        <v>92</v>
      </c>
      <c r="M764" s="14">
        <f>+VLOOKUP(L764,Customers!$C$3:$D$797,2,FALSE)</f>
        <v>2</v>
      </c>
      <c r="N764" s="14">
        <f>+INDEX(Customers!$B$2:$D$797,MATCH(TF_Database!L764,Customers!$C$2:$C$797,0),1)</f>
        <v>15485</v>
      </c>
      <c r="O764" s="29">
        <f t="shared" si="68"/>
        <v>4</v>
      </c>
      <c r="P764" s="29">
        <f t="shared" si="69"/>
        <v>12</v>
      </c>
      <c r="Q764" s="14" t="str">
        <f t="shared" si="70"/>
        <v xml:space="preserve">Rob </v>
      </c>
      <c r="R764" s="14" t="str">
        <f t="shared" si="71"/>
        <v>Haberlin</v>
      </c>
    </row>
    <row r="765" spans="2:18" x14ac:dyDescent="0.45">
      <c r="B765" s="14" t="str">
        <f t="shared" si="66"/>
        <v>398941739896</v>
      </c>
      <c r="C765" s="5">
        <v>39894</v>
      </c>
      <c r="D765" s="2" t="s">
        <v>806</v>
      </c>
      <c r="E765" s="14">
        <f t="shared" si="67"/>
        <v>1</v>
      </c>
      <c r="F765" s="2">
        <v>17</v>
      </c>
      <c r="G765" s="19">
        <v>642.9</v>
      </c>
      <c r="H765" s="20">
        <v>7.0000000000000007E-2</v>
      </c>
      <c r="I765" s="6"/>
      <c r="J765" s="5">
        <v>39896</v>
      </c>
      <c r="K765" s="25">
        <v>88.72</v>
      </c>
      <c r="L765" s="2" t="s">
        <v>94</v>
      </c>
      <c r="M765" s="14">
        <f>+VLOOKUP(L765,Customers!$C$3:$D$797,2,FALSE)</f>
        <v>2</v>
      </c>
      <c r="N765" s="14">
        <f>+INDEX(Customers!$B$2:$D$797,MATCH(TF_Database!L765,Customers!$C$2:$C$797,0),1)</f>
        <v>23678</v>
      </c>
      <c r="O765" s="29">
        <f t="shared" si="68"/>
        <v>5</v>
      </c>
      <c r="P765" s="29">
        <f t="shared" si="69"/>
        <v>13</v>
      </c>
      <c r="Q765" s="14" t="str">
        <f t="shared" si="70"/>
        <v xml:space="preserve">Lena </v>
      </c>
      <c r="R765" s="14" t="str">
        <f t="shared" si="71"/>
        <v>Cacioppo</v>
      </c>
    </row>
    <row r="766" spans="2:18" x14ac:dyDescent="0.45">
      <c r="B766" s="14" t="str">
        <f t="shared" si="66"/>
        <v>39894939896</v>
      </c>
      <c r="C766" s="5">
        <v>39894</v>
      </c>
      <c r="D766" s="2" t="s">
        <v>806</v>
      </c>
      <c r="E766" s="14">
        <f t="shared" si="67"/>
        <v>1</v>
      </c>
      <c r="F766" s="2">
        <v>9</v>
      </c>
      <c r="G766" s="19">
        <v>47.28</v>
      </c>
      <c r="H766" s="20">
        <v>0</v>
      </c>
      <c r="I766" s="6"/>
      <c r="J766" s="5">
        <v>39896</v>
      </c>
      <c r="K766" s="25">
        <v>17.05</v>
      </c>
      <c r="L766" s="2" t="s">
        <v>94</v>
      </c>
      <c r="M766" s="14">
        <f>+VLOOKUP(L766,Customers!$C$3:$D$797,2,FALSE)</f>
        <v>2</v>
      </c>
      <c r="N766" s="14">
        <f>+INDEX(Customers!$B$2:$D$797,MATCH(TF_Database!L766,Customers!$C$2:$C$797,0),1)</f>
        <v>23678</v>
      </c>
      <c r="O766" s="29">
        <f t="shared" si="68"/>
        <v>5</v>
      </c>
      <c r="P766" s="29">
        <f t="shared" si="69"/>
        <v>13</v>
      </c>
      <c r="Q766" s="14" t="str">
        <f t="shared" si="70"/>
        <v xml:space="preserve">Lena </v>
      </c>
      <c r="R766" s="14" t="str">
        <f t="shared" si="71"/>
        <v>Cacioppo</v>
      </c>
    </row>
    <row r="767" spans="2:18" x14ac:dyDescent="0.45">
      <c r="B767" s="14" t="str">
        <f t="shared" si="66"/>
        <v>404513840454</v>
      </c>
      <c r="C767" s="5">
        <v>40451</v>
      </c>
      <c r="D767" s="2" t="s">
        <v>811</v>
      </c>
      <c r="E767" s="14">
        <f t="shared" si="67"/>
        <v>0</v>
      </c>
      <c r="F767" s="2">
        <v>38</v>
      </c>
      <c r="G767" s="19">
        <v>6900.13</v>
      </c>
      <c r="H767" s="20">
        <v>0.01</v>
      </c>
      <c r="I767" s="6"/>
      <c r="J767" s="5">
        <v>40454</v>
      </c>
      <c r="K767" s="25">
        <v>552.97</v>
      </c>
      <c r="L767" s="2" t="s">
        <v>95</v>
      </c>
      <c r="M767" s="14">
        <f>+VLOOKUP(L767,Customers!$C$3:$D$797,2,FALSE)</f>
        <v>4</v>
      </c>
      <c r="N767" s="14">
        <f>+INDEX(Customers!$B$2:$D$797,MATCH(TF_Database!L767,Customers!$C$2:$C$797,0),1)</f>
        <v>22851</v>
      </c>
      <c r="O767" s="29">
        <f t="shared" si="68"/>
        <v>9</v>
      </c>
      <c r="P767" s="29">
        <f t="shared" si="69"/>
        <v>15</v>
      </c>
      <c r="Q767" s="14" t="str">
        <f t="shared" si="70"/>
        <v xml:space="preserve">Kimberly </v>
      </c>
      <c r="R767" s="14" t="str">
        <f t="shared" si="71"/>
        <v>Carter</v>
      </c>
    </row>
    <row r="768" spans="2:18" x14ac:dyDescent="0.45">
      <c r="B768" s="14" t="str">
        <f t="shared" si="66"/>
        <v>404361040436</v>
      </c>
      <c r="C768" s="5">
        <v>40436</v>
      </c>
      <c r="D768" s="2" t="s">
        <v>804</v>
      </c>
      <c r="E768" s="14">
        <f t="shared" si="67"/>
        <v>0</v>
      </c>
      <c r="F768" s="2">
        <v>10</v>
      </c>
      <c r="G768" s="19">
        <v>1449.21</v>
      </c>
      <c r="H768" s="20">
        <v>0.06</v>
      </c>
      <c r="I768" s="6"/>
      <c r="J768" s="5">
        <v>40436</v>
      </c>
      <c r="K768" s="25">
        <v>-270</v>
      </c>
      <c r="L768" s="2" t="s">
        <v>96</v>
      </c>
      <c r="M768" s="14">
        <f>+VLOOKUP(L768,Customers!$C$3:$D$797,2,FALSE)</f>
        <v>5</v>
      </c>
      <c r="N768" s="14">
        <f>+INDEX(Customers!$B$2:$D$797,MATCH(TF_Database!L768,Customers!$C$2:$C$797,0),1)</f>
        <v>13025</v>
      </c>
      <c r="O768" s="29">
        <f t="shared" si="68"/>
        <v>5</v>
      </c>
      <c r="P768" s="29">
        <f t="shared" si="69"/>
        <v>9</v>
      </c>
      <c r="Q768" s="14" t="str">
        <f t="shared" si="70"/>
        <v xml:space="preserve">Gene </v>
      </c>
      <c r="R768" s="14" t="str">
        <f t="shared" si="71"/>
        <v>Hale</v>
      </c>
    </row>
    <row r="769" spans="2:18" x14ac:dyDescent="0.45">
      <c r="B769" s="14" t="str">
        <f t="shared" si="66"/>
        <v>401883240189</v>
      </c>
      <c r="C769" s="5">
        <v>40188</v>
      </c>
      <c r="D769" s="2" t="s">
        <v>808</v>
      </c>
      <c r="E769" s="14">
        <f t="shared" si="67"/>
        <v>0</v>
      </c>
      <c r="F769" s="2">
        <v>32</v>
      </c>
      <c r="G769" s="19">
        <v>162.25</v>
      </c>
      <c r="H769" s="20">
        <v>0.05</v>
      </c>
      <c r="I769" s="6"/>
      <c r="J769" s="5">
        <v>40189</v>
      </c>
      <c r="K769" s="25">
        <v>-43.21</v>
      </c>
      <c r="L769" s="2" t="s">
        <v>93</v>
      </c>
      <c r="M769" s="14">
        <f>+VLOOKUP(L769,Customers!$C$3:$D$797,2,FALSE)</f>
        <v>5</v>
      </c>
      <c r="N769" s="14">
        <f>+INDEX(Customers!$B$2:$D$797,MATCH(TF_Database!L769,Customers!$C$2:$C$797,0),1)</f>
        <v>27775</v>
      </c>
      <c r="O769" s="29">
        <f t="shared" si="68"/>
        <v>10</v>
      </c>
      <c r="P769" s="29">
        <f t="shared" si="69"/>
        <v>22</v>
      </c>
      <c r="Q769" s="14" t="str">
        <f t="shared" si="70"/>
        <v xml:space="preserve">Christina </v>
      </c>
      <c r="R769" s="14" t="str">
        <f t="shared" si="71"/>
        <v>Vanderzanden</v>
      </c>
    </row>
    <row r="770" spans="2:18" x14ac:dyDescent="0.45">
      <c r="B770" s="14" t="str">
        <f t="shared" si="66"/>
        <v>403552740356</v>
      </c>
      <c r="C770" s="5">
        <v>40355</v>
      </c>
      <c r="D770" s="2" t="s">
        <v>811</v>
      </c>
      <c r="E770" s="14">
        <f t="shared" si="67"/>
        <v>0</v>
      </c>
      <c r="F770" s="2">
        <v>27</v>
      </c>
      <c r="G770" s="19">
        <v>384.9</v>
      </c>
      <c r="H770" s="20">
        <v>7.0000000000000007E-2</v>
      </c>
      <c r="I770" s="6"/>
      <c r="J770" s="5">
        <v>40356</v>
      </c>
      <c r="K770" s="25">
        <v>-108.28</v>
      </c>
      <c r="L770" s="2" t="s">
        <v>90</v>
      </c>
      <c r="M770" s="14">
        <f>+VLOOKUP(L770,Customers!$C$3:$D$797,2,FALSE)</f>
        <v>4</v>
      </c>
      <c r="N770" s="14">
        <f>+INDEX(Customers!$B$2:$D$797,MATCH(TF_Database!L770,Customers!$C$2:$C$797,0),1)</f>
        <v>24980</v>
      </c>
      <c r="O770" s="29">
        <f t="shared" si="68"/>
        <v>5</v>
      </c>
      <c r="P770" s="29">
        <f t="shared" si="69"/>
        <v>12</v>
      </c>
      <c r="Q770" s="14" t="str">
        <f t="shared" si="70"/>
        <v xml:space="preserve">Matt </v>
      </c>
      <c r="R770" s="14" t="str">
        <f t="shared" si="71"/>
        <v>Collins</v>
      </c>
    </row>
    <row r="771" spans="2:18" x14ac:dyDescent="0.45">
      <c r="B771" s="14" t="str">
        <f t="shared" si="66"/>
        <v>407471440747</v>
      </c>
      <c r="C771" s="5">
        <v>40747</v>
      </c>
      <c r="D771" s="2" t="s">
        <v>804</v>
      </c>
      <c r="E771" s="14">
        <f t="shared" si="67"/>
        <v>0</v>
      </c>
      <c r="F771" s="2">
        <v>14</v>
      </c>
      <c r="G771" s="19">
        <v>84.09</v>
      </c>
      <c r="H771" s="20">
        <v>0.02</v>
      </c>
      <c r="I771" s="6"/>
      <c r="J771" s="5">
        <v>40747</v>
      </c>
      <c r="K771" s="25">
        <v>-73.14</v>
      </c>
      <c r="L771" s="2" t="s">
        <v>97</v>
      </c>
      <c r="M771" s="14">
        <f>+VLOOKUP(L771,Customers!$C$3:$D$797,2,FALSE)</f>
        <v>1</v>
      </c>
      <c r="N771" s="14">
        <f>+INDEX(Customers!$B$2:$D$797,MATCH(TF_Database!L771,Customers!$C$2:$C$797,0),1)</f>
        <v>8793</v>
      </c>
      <c r="O771" s="29">
        <f t="shared" si="68"/>
        <v>6</v>
      </c>
      <c r="P771" s="29">
        <f t="shared" si="69"/>
        <v>13</v>
      </c>
      <c r="Q771" s="14" t="str">
        <f t="shared" si="70"/>
        <v xml:space="preserve">Sally </v>
      </c>
      <c r="R771" s="14" t="str">
        <f t="shared" si="71"/>
        <v>Knutson</v>
      </c>
    </row>
    <row r="772" spans="2:18" x14ac:dyDescent="0.45">
      <c r="B772" s="14" t="str">
        <f t="shared" si="66"/>
        <v>404614340462</v>
      </c>
      <c r="C772" s="5">
        <v>40461</v>
      </c>
      <c r="D772" s="2" t="s">
        <v>811</v>
      </c>
      <c r="E772" s="14">
        <f t="shared" si="67"/>
        <v>0</v>
      </c>
      <c r="F772" s="2">
        <v>43</v>
      </c>
      <c r="G772" s="19">
        <v>319.69</v>
      </c>
      <c r="H772" s="20">
        <v>0</v>
      </c>
      <c r="I772" s="6"/>
      <c r="J772" s="5">
        <v>40462</v>
      </c>
      <c r="K772" s="25">
        <v>-73.66</v>
      </c>
      <c r="L772" s="2" t="s">
        <v>95</v>
      </c>
      <c r="M772" s="14">
        <f>+VLOOKUP(L772,Customers!$C$3:$D$797,2,FALSE)</f>
        <v>4</v>
      </c>
      <c r="N772" s="14">
        <f>+INDEX(Customers!$B$2:$D$797,MATCH(TF_Database!L772,Customers!$C$2:$C$797,0),1)</f>
        <v>22851</v>
      </c>
      <c r="O772" s="29">
        <f t="shared" si="68"/>
        <v>9</v>
      </c>
      <c r="P772" s="29">
        <f t="shared" si="69"/>
        <v>15</v>
      </c>
      <c r="Q772" s="14" t="str">
        <f t="shared" si="70"/>
        <v xml:space="preserve">Kimberly </v>
      </c>
      <c r="R772" s="14" t="str">
        <f t="shared" si="71"/>
        <v>Carter</v>
      </c>
    </row>
    <row r="773" spans="2:18" x14ac:dyDescent="0.45">
      <c r="B773" s="14" t="str">
        <f t="shared" si="66"/>
        <v>398494839853</v>
      </c>
      <c r="C773" s="5">
        <v>39849</v>
      </c>
      <c r="D773" s="2" t="s">
        <v>804</v>
      </c>
      <c r="E773" s="14">
        <f t="shared" si="67"/>
        <v>0</v>
      </c>
      <c r="F773" s="2">
        <v>48</v>
      </c>
      <c r="G773" s="19">
        <v>139.86000000000001</v>
      </c>
      <c r="H773" s="20">
        <v>7.0000000000000007E-2</v>
      </c>
      <c r="I773" s="6"/>
      <c r="J773" s="5">
        <v>39853</v>
      </c>
      <c r="K773" s="25">
        <v>9.59</v>
      </c>
      <c r="L773" s="2" t="s">
        <v>93</v>
      </c>
      <c r="M773" s="14">
        <f>+VLOOKUP(L773,Customers!$C$3:$D$797,2,FALSE)</f>
        <v>5</v>
      </c>
      <c r="N773" s="14">
        <f>+INDEX(Customers!$B$2:$D$797,MATCH(TF_Database!L773,Customers!$C$2:$C$797,0),1)</f>
        <v>27775</v>
      </c>
      <c r="O773" s="29">
        <f t="shared" si="68"/>
        <v>10</v>
      </c>
      <c r="P773" s="29">
        <f t="shared" si="69"/>
        <v>22</v>
      </c>
      <c r="Q773" s="14" t="str">
        <f t="shared" si="70"/>
        <v xml:space="preserve">Christina </v>
      </c>
      <c r="R773" s="14" t="str">
        <f t="shared" si="71"/>
        <v>Vanderzanden</v>
      </c>
    </row>
    <row r="774" spans="2:18" x14ac:dyDescent="0.45">
      <c r="B774" s="14" t="str">
        <f t="shared" si="66"/>
        <v>39849639856</v>
      </c>
      <c r="C774" s="5">
        <v>39849</v>
      </c>
      <c r="D774" s="2" t="s">
        <v>804</v>
      </c>
      <c r="E774" s="14">
        <f t="shared" si="67"/>
        <v>0</v>
      </c>
      <c r="F774" s="2">
        <v>6</v>
      </c>
      <c r="G774" s="19">
        <v>926.58500000000004</v>
      </c>
      <c r="H774" s="20">
        <v>0.1</v>
      </c>
      <c r="I774" s="6"/>
      <c r="J774" s="5">
        <v>39856</v>
      </c>
      <c r="K774" s="25">
        <v>-655.42399999999998</v>
      </c>
      <c r="L774" s="2" t="s">
        <v>93</v>
      </c>
      <c r="M774" s="14">
        <f>+VLOOKUP(L774,Customers!$C$3:$D$797,2,FALSE)</f>
        <v>5</v>
      </c>
      <c r="N774" s="14">
        <f>+INDEX(Customers!$B$2:$D$797,MATCH(TF_Database!L774,Customers!$C$2:$C$797,0),1)</f>
        <v>27775</v>
      </c>
      <c r="O774" s="29">
        <f t="shared" si="68"/>
        <v>10</v>
      </c>
      <c r="P774" s="29">
        <f t="shared" si="69"/>
        <v>22</v>
      </c>
      <c r="Q774" s="14" t="str">
        <f t="shared" si="70"/>
        <v xml:space="preserve">Christina </v>
      </c>
      <c r="R774" s="14" t="str">
        <f t="shared" si="71"/>
        <v>Vanderzanden</v>
      </c>
    </row>
    <row r="775" spans="2:18" x14ac:dyDescent="0.45">
      <c r="B775" s="14" t="str">
        <f t="shared" ref="B775:B838" si="72">+CONCATENATE(C775,F775,J775)</f>
        <v>40856440858</v>
      </c>
      <c r="C775" s="5">
        <v>40856</v>
      </c>
      <c r="D775" s="2" t="s">
        <v>804</v>
      </c>
      <c r="E775" s="14">
        <f t="shared" ref="E775:E838" si="73">+IF(D775="High",1,0)</f>
        <v>0</v>
      </c>
      <c r="F775" s="2">
        <v>4</v>
      </c>
      <c r="G775" s="19">
        <v>27.34</v>
      </c>
      <c r="H775" s="20">
        <v>0.06</v>
      </c>
      <c r="I775" s="6"/>
      <c r="J775" s="5">
        <v>40858</v>
      </c>
      <c r="K775" s="25">
        <v>-12.38</v>
      </c>
      <c r="L775" s="2" t="s">
        <v>95</v>
      </c>
      <c r="M775" s="14">
        <f>+VLOOKUP(L775,Customers!$C$3:$D$797,2,FALSE)</f>
        <v>4</v>
      </c>
      <c r="N775" s="14">
        <f>+INDEX(Customers!$B$2:$D$797,MATCH(TF_Database!L775,Customers!$C$2:$C$797,0),1)</f>
        <v>22851</v>
      </c>
      <c r="O775" s="29">
        <f t="shared" ref="O775:O838" si="74">+SEARCH(" ",L775)</f>
        <v>9</v>
      </c>
      <c r="P775" s="29">
        <f t="shared" ref="P775:P838" si="75">+LEN(L775)</f>
        <v>15</v>
      </c>
      <c r="Q775" s="14" t="str">
        <f t="shared" ref="Q775:Q838" si="76">+LEFT(L775,O775)</f>
        <v xml:space="preserve">Kimberly </v>
      </c>
      <c r="R775" s="14" t="str">
        <f t="shared" ref="R775:R838" si="77">+RIGHT(L775,P775-O775)</f>
        <v>Carter</v>
      </c>
    </row>
    <row r="776" spans="2:18" x14ac:dyDescent="0.45">
      <c r="B776" s="14" t="str">
        <f t="shared" si="72"/>
        <v>408562340861</v>
      </c>
      <c r="C776" s="5">
        <v>40856</v>
      </c>
      <c r="D776" s="2" t="s">
        <v>804</v>
      </c>
      <c r="E776" s="14">
        <f t="shared" si="73"/>
        <v>0</v>
      </c>
      <c r="F776" s="2">
        <v>23</v>
      </c>
      <c r="G776" s="19">
        <v>683.68</v>
      </c>
      <c r="H776" s="20">
        <v>0</v>
      </c>
      <c r="I776" s="6"/>
      <c r="J776" s="5">
        <v>40861</v>
      </c>
      <c r="K776" s="25">
        <v>-95.54</v>
      </c>
      <c r="L776" s="2" t="s">
        <v>95</v>
      </c>
      <c r="M776" s="14">
        <f>+VLOOKUP(L776,Customers!$C$3:$D$797,2,FALSE)</f>
        <v>4</v>
      </c>
      <c r="N776" s="14">
        <f>+INDEX(Customers!$B$2:$D$797,MATCH(TF_Database!L776,Customers!$C$2:$C$797,0),1)</f>
        <v>22851</v>
      </c>
      <c r="O776" s="29">
        <f t="shared" si="74"/>
        <v>9</v>
      </c>
      <c r="P776" s="29">
        <f t="shared" si="75"/>
        <v>15</v>
      </c>
      <c r="Q776" s="14" t="str">
        <f t="shared" si="76"/>
        <v xml:space="preserve">Kimberly </v>
      </c>
      <c r="R776" s="14" t="str">
        <f t="shared" si="77"/>
        <v>Carter</v>
      </c>
    </row>
    <row r="777" spans="2:18" x14ac:dyDescent="0.45">
      <c r="B777" s="14" t="str">
        <f t="shared" si="72"/>
        <v>400202640022</v>
      </c>
      <c r="C777" s="5">
        <v>40020</v>
      </c>
      <c r="D777" s="2" t="s">
        <v>804</v>
      </c>
      <c r="E777" s="14">
        <f t="shared" si="73"/>
        <v>0</v>
      </c>
      <c r="F777" s="2">
        <v>26</v>
      </c>
      <c r="G777" s="19">
        <v>100.41</v>
      </c>
      <c r="H777" s="20">
        <v>0.04</v>
      </c>
      <c r="I777" s="6"/>
      <c r="J777" s="5">
        <v>40022</v>
      </c>
      <c r="K777" s="25">
        <v>-69.91</v>
      </c>
      <c r="L777" s="2" t="s">
        <v>92</v>
      </c>
      <c r="M777" s="14">
        <f>+VLOOKUP(L777,Customers!$C$3:$D$797,2,FALSE)</f>
        <v>2</v>
      </c>
      <c r="N777" s="14">
        <f>+INDEX(Customers!$B$2:$D$797,MATCH(TF_Database!L777,Customers!$C$2:$C$797,0),1)</f>
        <v>15485</v>
      </c>
      <c r="O777" s="29">
        <f t="shared" si="74"/>
        <v>4</v>
      </c>
      <c r="P777" s="29">
        <f t="shared" si="75"/>
        <v>12</v>
      </c>
      <c r="Q777" s="14" t="str">
        <f t="shared" si="76"/>
        <v xml:space="preserve">Rob </v>
      </c>
      <c r="R777" s="14" t="str">
        <f t="shared" si="77"/>
        <v>Haberlin</v>
      </c>
    </row>
    <row r="778" spans="2:18" x14ac:dyDescent="0.45">
      <c r="B778" s="14" t="str">
        <f t="shared" si="72"/>
        <v>400204840024</v>
      </c>
      <c r="C778" s="5">
        <v>40020</v>
      </c>
      <c r="D778" s="2" t="s">
        <v>804</v>
      </c>
      <c r="E778" s="14">
        <f t="shared" si="73"/>
        <v>0</v>
      </c>
      <c r="F778" s="2">
        <v>48</v>
      </c>
      <c r="G778" s="19">
        <v>8101.9875000000002</v>
      </c>
      <c r="H778" s="20">
        <v>0.05</v>
      </c>
      <c r="I778" s="6"/>
      <c r="J778" s="5">
        <v>40024</v>
      </c>
      <c r="K778" s="25">
        <v>2369.8440000000001</v>
      </c>
      <c r="L778" s="2" t="s">
        <v>92</v>
      </c>
      <c r="M778" s="14">
        <f>+VLOOKUP(L778,Customers!$C$3:$D$797,2,FALSE)</f>
        <v>2</v>
      </c>
      <c r="N778" s="14">
        <f>+INDEX(Customers!$B$2:$D$797,MATCH(TF_Database!L778,Customers!$C$2:$C$797,0),1)</f>
        <v>15485</v>
      </c>
      <c r="O778" s="29">
        <f t="shared" si="74"/>
        <v>4</v>
      </c>
      <c r="P778" s="29">
        <f t="shared" si="75"/>
        <v>12</v>
      </c>
      <c r="Q778" s="14" t="str">
        <f t="shared" si="76"/>
        <v xml:space="preserve">Rob </v>
      </c>
      <c r="R778" s="14" t="str">
        <f t="shared" si="77"/>
        <v>Haberlin</v>
      </c>
    </row>
    <row r="779" spans="2:18" x14ac:dyDescent="0.45">
      <c r="B779" s="14" t="str">
        <f t="shared" si="72"/>
        <v>40020840020</v>
      </c>
      <c r="C779" s="5">
        <v>40020</v>
      </c>
      <c r="D779" s="2" t="s">
        <v>804</v>
      </c>
      <c r="E779" s="14">
        <f t="shared" si="73"/>
        <v>0</v>
      </c>
      <c r="F779" s="2">
        <v>8</v>
      </c>
      <c r="G779" s="19">
        <v>1313.8109999999999</v>
      </c>
      <c r="H779" s="20">
        <v>7.0000000000000007E-2</v>
      </c>
      <c r="I779" s="6"/>
      <c r="J779" s="5">
        <v>40020</v>
      </c>
      <c r="K779" s="25">
        <v>-457.16</v>
      </c>
      <c r="L779" s="2" t="s">
        <v>92</v>
      </c>
      <c r="M779" s="14">
        <f>+VLOOKUP(L779,Customers!$C$3:$D$797,2,FALSE)</f>
        <v>2</v>
      </c>
      <c r="N779" s="14">
        <f>+INDEX(Customers!$B$2:$D$797,MATCH(TF_Database!L779,Customers!$C$2:$C$797,0),1)</f>
        <v>15485</v>
      </c>
      <c r="O779" s="29">
        <f t="shared" si="74"/>
        <v>4</v>
      </c>
      <c r="P779" s="29">
        <f t="shared" si="75"/>
        <v>12</v>
      </c>
      <c r="Q779" s="14" t="str">
        <f t="shared" si="76"/>
        <v xml:space="preserve">Rob </v>
      </c>
      <c r="R779" s="14" t="str">
        <f t="shared" si="77"/>
        <v>Haberlin</v>
      </c>
    </row>
    <row r="780" spans="2:18" x14ac:dyDescent="0.45">
      <c r="B780" s="14" t="str">
        <f t="shared" si="72"/>
        <v>399212839922</v>
      </c>
      <c r="C780" s="5">
        <v>39921</v>
      </c>
      <c r="D780" s="2" t="s">
        <v>810</v>
      </c>
      <c r="E780" s="14">
        <f t="shared" si="73"/>
        <v>0</v>
      </c>
      <c r="F780" s="2">
        <v>28</v>
      </c>
      <c r="G780" s="19">
        <v>1350.34</v>
      </c>
      <c r="H780" s="20">
        <v>0.1</v>
      </c>
      <c r="I780" s="6"/>
      <c r="J780" s="5">
        <v>39922</v>
      </c>
      <c r="K780" s="25">
        <v>-517.16999999999996</v>
      </c>
      <c r="L780" s="2" t="s">
        <v>91</v>
      </c>
      <c r="M780" s="14">
        <f>+VLOOKUP(L780,Customers!$C$3:$D$797,2,FALSE)</f>
        <v>1</v>
      </c>
      <c r="N780" s="14">
        <f>+INDEX(Customers!$B$2:$D$797,MATCH(TF_Database!L780,Customers!$C$2:$C$797,0),1)</f>
        <v>10203</v>
      </c>
      <c r="O780" s="29">
        <f t="shared" si="74"/>
        <v>7</v>
      </c>
      <c r="P780" s="29">
        <f t="shared" si="75"/>
        <v>13</v>
      </c>
      <c r="Q780" s="14" t="str">
        <f t="shared" si="76"/>
        <v xml:space="preserve">Justin </v>
      </c>
      <c r="R780" s="14" t="str">
        <f t="shared" si="77"/>
        <v>Knight</v>
      </c>
    </row>
    <row r="781" spans="2:18" x14ac:dyDescent="0.45">
      <c r="B781" s="14" t="str">
        <f t="shared" si="72"/>
        <v>39921839924</v>
      </c>
      <c r="C781" s="5">
        <v>39921</v>
      </c>
      <c r="D781" s="2" t="s">
        <v>810</v>
      </c>
      <c r="E781" s="14">
        <f t="shared" si="73"/>
        <v>0</v>
      </c>
      <c r="F781" s="2">
        <v>8</v>
      </c>
      <c r="G781" s="19">
        <v>861.26</v>
      </c>
      <c r="H781" s="20">
        <v>7.0000000000000007E-2</v>
      </c>
      <c r="I781" s="6"/>
      <c r="J781" s="5">
        <v>39924</v>
      </c>
      <c r="K781" s="25">
        <v>-429.86</v>
      </c>
      <c r="L781" s="2" t="s">
        <v>91</v>
      </c>
      <c r="M781" s="14">
        <f>+VLOOKUP(L781,Customers!$C$3:$D$797,2,FALSE)</f>
        <v>1</v>
      </c>
      <c r="N781" s="14">
        <f>+INDEX(Customers!$B$2:$D$797,MATCH(TF_Database!L781,Customers!$C$2:$C$797,0),1)</f>
        <v>10203</v>
      </c>
      <c r="O781" s="29">
        <f t="shared" si="74"/>
        <v>7</v>
      </c>
      <c r="P781" s="29">
        <f t="shared" si="75"/>
        <v>13</v>
      </c>
      <c r="Q781" s="14" t="str">
        <f t="shared" si="76"/>
        <v xml:space="preserve">Justin </v>
      </c>
      <c r="R781" s="14" t="str">
        <f t="shared" si="77"/>
        <v>Knight</v>
      </c>
    </row>
    <row r="782" spans="2:18" x14ac:dyDescent="0.45">
      <c r="B782" s="14" t="str">
        <f t="shared" si="72"/>
        <v>399212039923</v>
      </c>
      <c r="C782" s="5">
        <v>39921</v>
      </c>
      <c r="D782" s="2" t="s">
        <v>810</v>
      </c>
      <c r="E782" s="14">
        <f t="shared" si="73"/>
        <v>0</v>
      </c>
      <c r="F782" s="2">
        <v>20</v>
      </c>
      <c r="G782" s="19">
        <v>1531.4110000000001</v>
      </c>
      <c r="H782" s="20">
        <v>0.03</v>
      </c>
      <c r="I782" s="6"/>
      <c r="J782" s="5">
        <v>39923</v>
      </c>
      <c r="K782" s="25">
        <v>365.41800000000001</v>
      </c>
      <c r="L782" s="2" t="s">
        <v>91</v>
      </c>
      <c r="M782" s="14">
        <f>+VLOOKUP(L782,Customers!$C$3:$D$797,2,FALSE)</f>
        <v>1</v>
      </c>
      <c r="N782" s="14">
        <f>+INDEX(Customers!$B$2:$D$797,MATCH(TF_Database!L782,Customers!$C$2:$C$797,0),1)</f>
        <v>10203</v>
      </c>
      <c r="O782" s="29">
        <f t="shared" si="74"/>
        <v>7</v>
      </c>
      <c r="P782" s="29">
        <f t="shared" si="75"/>
        <v>13</v>
      </c>
      <c r="Q782" s="14" t="str">
        <f t="shared" si="76"/>
        <v xml:space="preserve">Justin </v>
      </c>
      <c r="R782" s="14" t="str">
        <f t="shared" si="77"/>
        <v>Knight</v>
      </c>
    </row>
    <row r="783" spans="2:18" x14ac:dyDescent="0.45">
      <c r="B783" s="14" t="str">
        <f t="shared" si="72"/>
        <v>409634040963</v>
      </c>
      <c r="C783" s="5">
        <v>40963</v>
      </c>
      <c r="D783" s="2" t="s">
        <v>804</v>
      </c>
      <c r="E783" s="14">
        <f t="shared" si="73"/>
        <v>0</v>
      </c>
      <c r="F783" s="2">
        <v>40</v>
      </c>
      <c r="G783" s="19">
        <v>57.24</v>
      </c>
      <c r="H783" s="20">
        <v>0.04</v>
      </c>
      <c r="I783" s="6"/>
      <c r="J783" s="5">
        <v>40963</v>
      </c>
      <c r="K783" s="25">
        <v>-14.1</v>
      </c>
      <c r="L783" s="2" t="s">
        <v>93</v>
      </c>
      <c r="M783" s="14">
        <f>+VLOOKUP(L783,Customers!$C$3:$D$797,2,FALSE)</f>
        <v>5</v>
      </c>
      <c r="N783" s="14">
        <f>+INDEX(Customers!$B$2:$D$797,MATCH(TF_Database!L783,Customers!$C$2:$C$797,0),1)</f>
        <v>27775</v>
      </c>
      <c r="O783" s="29">
        <f t="shared" si="74"/>
        <v>10</v>
      </c>
      <c r="P783" s="29">
        <f t="shared" si="75"/>
        <v>22</v>
      </c>
      <c r="Q783" s="14" t="str">
        <f t="shared" si="76"/>
        <v xml:space="preserve">Christina </v>
      </c>
      <c r="R783" s="14" t="str">
        <f t="shared" si="77"/>
        <v>Vanderzanden</v>
      </c>
    </row>
    <row r="784" spans="2:18" x14ac:dyDescent="0.45">
      <c r="B784" s="14" t="str">
        <f t="shared" si="72"/>
        <v>411184641123</v>
      </c>
      <c r="C784" s="5">
        <v>41118</v>
      </c>
      <c r="D784" s="2" t="s">
        <v>804</v>
      </c>
      <c r="E784" s="14">
        <f t="shared" si="73"/>
        <v>0</v>
      </c>
      <c r="F784" s="2">
        <v>46</v>
      </c>
      <c r="G784" s="19">
        <v>247.21</v>
      </c>
      <c r="H784" s="20">
        <v>0.02</v>
      </c>
      <c r="I784" s="6"/>
      <c r="J784" s="5">
        <v>41123</v>
      </c>
      <c r="K784" s="25">
        <v>-63.72</v>
      </c>
      <c r="L784" s="2" t="s">
        <v>98</v>
      </c>
      <c r="M784" s="14">
        <f>+VLOOKUP(L784,Customers!$C$3:$D$797,2,FALSE)</f>
        <v>4</v>
      </c>
      <c r="N784" s="14">
        <f>+INDEX(Customers!$B$2:$D$797,MATCH(TF_Database!L784,Customers!$C$2:$C$797,0),1)</f>
        <v>23362</v>
      </c>
      <c r="O784" s="29">
        <f t="shared" si="74"/>
        <v>7</v>
      </c>
      <c r="P784" s="29">
        <f t="shared" si="75"/>
        <v>19</v>
      </c>
      <c r="Q784" s="14" t="str">
        <f t="shared" si="76"/>
        <v xml:space="preserve">Marina </v>
      </c>
      <c r="R784" s="14" t="str">
        <f t="shared" si="77"/>
        <v>Lichtenstein</v>
      </c>
    </row>
    <row r="785" spans="2:18" x14ac:dyDescent="0.45">
      <c r="B785" s="14" t="str">
        <f t="shared" si="72"/>
        <v>411182741125</v>
      </c>
      <c r="C785" s="5">
        <v>41118</v>
      </c>
      <c r="D785" s="2" t="s">
        <v>804</v>
      </c>
      <c r="E785" s="14">
        <f t="shared" si="73"/>
        <v>0</v>
      </c>
      <c r="F785" s="2">
        <v>27</v>
      </c>
      <c r="G785" s="19">
        <v>1541.7809999999999</v>
      </c>
      <c r="H785" s="20">
        <v>7.0000000000000007E-2</v>
      </c>
      <c r="I785" s="6"/>
      <c r="J785" s="5">
        <v>41125</v>
      </c>
      <c r="K785" s="25">
        <v>14.346</v>
      </c>
      <c r="L785" s="2" t="s">
        <v>98</v>
      </c>
      <c r="M785" s="14">
        <f>+VLOOKUP(L785,Customers!$C$3:$D$797,2,FALSE)</f>
        <v>4</v>
      </c>
      <c r="N785" s="14">
        <f>+INDEX(Customers!$B$2:$D$797,MATCH(TF_Database!L785,Customers!$C$2:$C$797,0),1)</f>
        <v>23362</v>
      </c>
      <c r="O785" s="29">
        <f t="shared" si="74"/>
        <v>7</v>
      </c>
      <c r="P785" s="29">
        <f t="shared" si="75"/>
        <v>19</v>
      </c>
      <c r="Q785" s="14" t="str">
        <f t="shared" si="76"/>
        <v xml:space="preserve">Marina </v>
      </c>
      <c r="R785" s="14" t="str">
        <f t="shared" si="77"/>
        <v>Lichtenstein</v>
      </c>
    </row>
    <row r="786" spans="2:18" x14ac:dyDescent="0.45">
      <c r="B786" s="14" t="str">
        <f t="shared" si="72"/>
        <v>40891240896</v>
      </c>
      <c r="C786" s="5">
        <v>40891</v>
      </c>
      <c r="D786" s="2" t="s">
        <v>804</v>
      </c>
      <c r="E786" s="14">
        <f t="shared" si="73"/>
        <v>0</v>
      </c>
      <c r="F786" s="2">
        <v>2</v>
      </c>
      <c r="G786" s="19">
        <v>19</v>
      </c>
      <c r="H786" s="20">
        <v>0.01</v>
      </c>
      <c r="I786" s="6"/>
      <c r="J786" s="5">
        <v>40896</v>
      </c>
      <c r="K786" s="25">
        <v>-10.7295</v>
      </c>
      <c r="L786" s="2" t="s">
        <v>91</v>
      </c>
      <c r="M786" s="14">
        <f>+VLOOKUP(L786,Customers!$C$3:$D$797,2,FALSE)</f>
        <v>1</v>
      </c>
      <c r="N786" s="14">
        <f>+INDEX(Customers!$B$2:$D$797,MATCH(TF_Database!L786,Customers!$C$2:$C$797,0),1)</f>
        <v>10203</v>
      </c>
      <c r="O786" s="29">
        <f t="shared" si="74"/>
        <v>7</v>
      </c>
      <c r="P786" s="29">
        <f t="shared" si="75"/>
        <v>13</v>
      </c>
      <c r="Q786" s="14" t="str">
        <f t="shared" si="76"/>
        <v xml:space="preserve">Justin </v>
      </c>
      <c r="R786" s="14" t="str">
        <f t="shared" si="77"/>
        <v>Knight</v>
      </c>
    </row>
    <row r="787" spans="2:18" x14ac:dyDescent="0.45">
      <c r="B787" s="14" t="str">
        <f t="shared" si="72"/>
        <v>408915040895</v>
      </c>
      <c r="C787" s="5">
        <v>40891</v>
      </c>
      <c r="D787" s="2" t="s">
        <v>804</v>
      </c>
      <c r="E787" s="14">
        <f t="shared" si="73"/>
        <v>0</v>
      </c>
      <c r="F787" s="2">
        <v>50</v>
      </c>
      <c r="G787" s="19">
        <v>8289.51</v>
      </c>
      <c r="H787" s="20">
        <v>0.01</v>
      </c>
      <c r="I787" s="6"/>
      <c r="J787" s="5">
        <v>40895</v>
      </c>
      <c r="K787" s="25">
        <v>3051.62</v>
      </c>
      <c r="L787" s="2" t="s">
        <v>91</v>
      </c>
      <c r="M787" s="14">
        <f>+VLOOKUP(L787,Customers!$C$3:$D$797,2,FALSE)</f>
        <v>1</v>
      </c>
      <c r="N787" s="14">
        <f>+INDEX(Customers!$B$2:$D$797,MATCH(TF_Database!L787,Customers!$C$2:$C$797,0),1)</f>
        <v>10203</v>
      </c>
      <c r="O787" s="29">
        <f t="shared" si="74"/>
        <v>7</v>
      </c>
      <c r="P787" s="29">
        <f t="shared" si="75"/>
        <v>13</v>
      </c>
      <c r="Q787" s="14" t="str">
        <f t="shared" si="76"/>
        <v xml:space="preserve">Justin </v>
      </c>
      <c r="R787" s="14" t="str">
        <f t="shared" si="77"/>
        <v>Knight</v>
      </c>
    </row>
    <row r="788" spans="2:18" x14ac:dyDescent="0.45">
      <c r="B788" s="14" t="str">
        <f t="shared" si="72"/>
        <v>403422040344</v>
      </c>
      <c r="C788" s="5">
        <v>40342</v>
      </c>
      <c r="D788" s="2" t="s">
        <v>804</v>
      </c>
      <c r="E788" s="14">
        <f t="shared" si="73"/>
        <v>0</v>
      </c>
      <c r="F788" s="2">
        <v>20</v>
      </c>
      <c r="G788" s="19">
        <v>42.22</v>
      </c>
      <c r="H788" s="20">
        <v>0.04</v>
      </c>
      <c r="I788" s="6"/>
      <c r="J788" s="5">
        <v>40344</v>
      </c>
      <c r="K788" s="25">
        <v>-7.7279999999999998</v>
      </c>
      <c r="L788" s="2" t="s">
        <v>96</v>
      </c>
      <c r="M788" s="14">
        <f>+VLOOKUP(L788,Customers!$C$3:$D$797,2,FALSE)</f>
        <v>5</v>
      </c>
      <c r="N788" s="14">
        <f>+INDEX(Customers!$B$2:$D$797,MATCH(TF_Database!L788,Customers!$C$2:$C$797,0),1)</f>
        <v>13025</v>
      </c>
      <c r="O788" s="29">
        <f t="shared" si="74"/>
        <v>5</v>
      </c>
      <c r="P788" s="29">
        <f t="shared" si="75"/>
        <v>9</v>
      </c>
      <c r="Q788" s="14" t="str">
        <f t="shared" si="76"/>
        <v xml:space="preserve">Gene </v>
      </c>
      <c r="R788" s="14" t="str">
        <f t="shared" si="77"/>
        <v>Hale</v>
      </c>
    </row>
    <row r="789" spans="2:18" x14ac:dyDescent="0.45">
      <c r="B789" s="14" t="str">
        <f t="shared" si="72"/>
        <v>40342440344</v>
      </c>
      <c r="C789" s="5">
        <v>40342</v>
      </c>
      <c r="D789" s="2" t="s">
        <v>804</v>
      </c>
      <c r="E789" s="14">
        <f t="shared" si="73"/>
        <v>0</v>
      </c>
      <c r="F789" s="2">
        <v>4</v>
      </c>
      <c r="G789" s="19">
        <v>653.44000000000005</v>
      </c>
      <c r="H789" s="20">
        <v>0.06</v>
      </c>
      <c r="I789" s="6"/>
      <c r="J789" s="5">
        <v>40344</v>
      </c>
      <c r="K789" s="25">
        <v>-187.75</v>
      </c>
      <c r="L789" s="2" t="s">
        <v>96</v>
      </c>
      <c r="M789" s="14">
        <f>+VLOOKUP(L789,Customers!$C$3:$D$797,2,FALSE)</f>
        <v>5</v>
      </c>
      <c r="N789" s="14">
        <f>+INDEX(Customers!$B$2:$D$797,MATCH(TF_Database!L789,Customers!$C$2:$C$797,0),1)</f>
        <v>13025</v>
      </c>
      <c r="O789" s="29">
        <f t="shared" si="74"/>
        <v>5</v>
      </c>
      <c r="P789" s="29">
        <f t="shared" si="75"/>
        <v>9</v>
      </c>
      <c r="Q789" s="14" t="str">
        <f t="shared" si="76"/>
        <v xml:space="preserve">Gene </v>
      </c>
      <c r="R789" s="14" t="str">
        <f t="shared" si="77"/>
        <v>Hale</v>
      </c>
    </row>
    <row r="790" spans="2:18" x14ac:dyDescent="0.45">
      <c r="B790" s="14" t="str">
        <f t="shared" si="72"/>
        <v>404522240453</v>
      </c>
      <c r="C790" s="5">
        <v>40452</v>
      </c>
      <c r="D790" s="2" t="s">
        <v>808</v>
      </c>
      <c r="E790" s="14">
        <f t="shared" si="73"/>
        <v>0</v>
      </c>
      <c r="F790" s="2">
        <v>22</v>
      </c>
      <c r="G790" s="19">
        <v>245.96</v>
      </c>
      <c r="H790" s="20">
        <v>0.03</v>
      </c>
      <c r="I790" s="6"/>
      <c r="J790" s="5">
        <v>40453</v>
      </c>
      <c r="K790" s="25">
        <v>-33.82</v>
      </c>
      <c r="L790" s="2" t="s">
        <v>96</v>
      </c>
      <c r="M790" s="14">
        <f>+VLOOKUP(L790,Customers!$C$3:$D$797,2,FALSE)</f>
        <v>5</v>
      </c>
      <c r="N790" s="14">
        <f>+INDEX(Customers!$B$2:$D$797,MATCH(TF_Database!L790,Customers!$C$2:$C$797,0),1)</f>
        <v>13025</v>
      </c>
      <c r="O790" s="29">
        <f t="shared" si="74"/>
        <v>5</v>
      </c>
      <c r="P790" s="29">
        <f t="shared" si="75"/>
        <v>9</v>
      </c>
      <c r="Q790" s="14" t="str">
        <f t="shared" si="76"/>
        <v xml:space="preserve">Gene </v>
      </c>
      <c r="R790" s="14" t="str">
        <f t="shared" si="77"/>
        <v>Hale</v>
      </c>
    </row>
    <row r="791" spans="2:18" x14ac:dyDescent="0.45">
      <c r="B791" s="14" t="str">
        <f t="shared" si="72"/>
        <v>410263441026</v>
      </c>
      <c r="C791" s="5">
        <v>41026</v>
      </c>
      <c r="D791" s="2" t="s">
        <v>806</v>
      </c>
      <c r="E791" s="14">
        <f t="shared" si="73"/>
        <v>1</v>
      </c>
      <c r="F791" s="2">
        <v>34</v>
      </c>
      <c r="G791" s="19">
        <v>1014.87</v>
      </c>
      <c r="H791" s="20">
        <v>0.04</v>
      </c>
      <c r="I791" s="6"/>
      <c r="J791" s="5">
        <v>41026</v>
      </c>
      <c r="K791" s="25">
        <v>319.52</v>
      </c>
      <c r="L791" s="2" t="s">
        <v>92</v>
      </c>
      <c r="M791" s="14">
        <f>+VLOOKUP(L791,Customers!$C$3:$D$797,2,FALSE)</f>
        <v>2</v>
      </c>
      <c r="N791" s="14">
        <f>+INDEX(Customers!$B$2:$D$797,MATCH(TF_Database!L791,Customers!$C$2:$C$797,0),1)</f>
        <v>15485</v>
      </c>
      <c r="O791" s="29">
        <f t="shared" si="74"/>
        <v>4</v>
      </c>
      <c r="P791" s="29">
        <f t="shared" si="75"/>
        <v>12</v>
      </c>
      <c r="Q791" s="14" t="str">
        <f t="shared" si="76"/>
        <v xml:space="preserve">Rob </v>
      </c>
      <c r="R791" s="14" t="str">
        <f t="shared" si="77"/>
        <v>Haberlin</v>
      </c>
    </row>
    <row r="792" spans="2:18" x14ac:dyDescent="0.45">
      <c r="B792" s="14" t="str">
        <f t="shared" si="72"/>
        <v>408101840811</v>
      </c>
      <c r="C792" s="5">
        <v>40810</v>
      </c>
      <c r="D792" s="2" t="s">
        <v>811</v>
      </c>
      <c r="E792" s="14">
        <f t="shared" si="73"/>
        <v>0</v>
      </c>
      <c r="F792" s="2">
        <v>18</v>
      </c>
      <c r="G792" s="19">
        <v>35.51</v>
      </c>
      <c r="H792" s="20">
        <v>0.02</v>
      </c>
      <c r="I792" s="6"/>
      <c r="J792" s="5">
        <v>40811</v>
      </c>
      <c r="K792" s="25">
        <v>-13.95</v>
      </c>
      <c r="L792" s="2" t="s">
        <v>96</v>
      </c>
      <c r="M792" s="14">
        <f>+VLOOKUP(L792,Customers!$C$3:$D$797,2,FALSE)</f>
        <v>5</v>
      </c>
      <c r="N792" s="14">
        <f>+INDEX(Customers!$B$2:$D$797,MATCH(TF_Database!L792,Customers!$C$2:$C$797,0),1)</f>
        <v>13025</v>
      </c>
      <c r="O792" s="29">
        <f t="shared" si="74"/>
        <v>5</v>
      </c>
      <c r="P792" s="29">
        <f t="shared" si="75"/>
        <v>9</v>
      </c>
      <c r="Q792" s="14" t="str">
        <f t="shared" si="76"/>
        <v xml:space="preserve">Gene </v>
      </c>
      <c r="R792" s="14" t="str">
        <f t="shared" si="77"/>
        <v>Hale</v>
      </c>
    </row>
    <row r="793" spans="2:18" x14ac:dyDescent="0.45">
      <c r="B793" s="14" t="str">
        <f t="shared" si="72"/>
        <v>408103940810</v>
      </c>
      <c r="C793" s="5">
        <v>40810</v>
      </c>
      <c r="D793" s="2" t="s">
        <v>811</v>
      </c>
      <c r="E793" s="14">
        <f t="shared" si="73"/>
        <v>0</v>
      </c>
      <c r="F793" s="2">
        <v>39</v>
      </c>
      <c r="G793" s="19">
        <v>1105.6600000000001</v>
      </c>
      <c r="H793" s="20">
        <v>0.02</v>
      </c>
      <c r="I793" s="6"/>
      <c r="J793" s="5">
        <v>40810</v>
      </c>
      <c r="K793" s="25">
        <v>-136.19999999999999</v>
      </c>
      <c r="L793" s="2" t="s">
        <v>96</v>
      </c>
      <c r="M793" s="14">
        <f>+VLOOKUP(L793,Customers!$C$3:$D$797,2,FALSE)</f>
        <v>5</v>
      </c>
      <c r="N793" s="14">
        <f>+INDEX(Customers!$B$2:$D$797,MATCH(TF_Database!L793,Customers!$C$2:$C$797,0),1)</f>
        <v>13025</v>
      </c>
      <c r="O793" s="29">
        <f t="shared" si="74"/>
        <v>5</v>
      </c>
      <c r="P793" s="29">
        <f t="shared" si="75"/>
        <v>9</v>
      </c>
      <c r="Q793" s="14" t="str">
        <f t="shared" si="76"/>
        <v xml:space="preserve">Gene </v>
      </c>
      <c r="R793" s="14" t="str">
        <f t="shared" si="77"/>
        <v>Hale</v>
      </c>
    </row>
    <row r="794" spans="2:18" x14ac:dyDescent="0.45">
      <c r="B794" s="14" t="str">
        <f t="shared" si="72"/>
        <v>410901841091</v>
      </c>
      <c r="C794" s="5">
        <v>41090</v>
      </c>
      <c r="D794" s="2" t="s">
        <v>806</v>
      </c>
      <c r="E794" s="14">
        <f t="shared" si="73"/>
        <v>1</v>
      </c>
      <c r="F794" s="2">
        <v>18</v>
      </c>
      <c r="G794" s="19">
        <v>78.930000000000007</v>
      </c>
      <c r="H794" s="20">
        <v>0.04</v>
      </c>
      <c r="I794" s="6"/>
      <c r="J794" s="5">
        <v>41091</v>
      </c>
      <c r="K794" s="25">
        <v>-88.607500000000002</v>
      </c>
      <c r="L794" s="2" t="s">
        <v>99</v>
      </c>
      <c r="M794" s="14">
        <f>+VLOOKUP(L794,Customers!$C$3:$D$797,2,FALSE)</f>
        <v>4</v>
      </c>
      <c r="N794" s="14">
        <f>+INDEX(Customers!$B$2:$D$797,MATCH(TF_Database!L794,Customers!$C$2:$C$797,0),1)</f>
        <v>15245</v>
      </c>
      <c r="O794" s="29">
        <f t="shared" si="74"/>
        <v>9</v>
      </c>
      <c r="P794" s="29">
        <f t="shared" si="75"/>
        <v>15</v>
      </c>
      <c r="Q794" s="14" t="str">
        <f t="shared" si="76"/>
        <v xml:space="preserve">Michelle </v>
      </c>
      <c r="R794" s="14" t="str">
        <f t="shared" si="77"/>
        <v>Arnett</v>
      </c>
    </row>
    <row r="795" spans="2:18" x14ac:dyDescent="0.45">
      <c r="B795" s="14" t="str">
        <f t="shared" si="72"/>
        <v>408573740859</v>
      </c>
      <c r="C795" s="5">
        <v>40857</v>
      </c>
      <c r="D795" s="2" t="s">
        <v>811</v>
      </c>
      <c r="E795" s="14">
        <f t="shared" si="73"/>
        <v>0</v>
      </c>
      <c r="F795" s="2">
        <v>37</v>
      </c>
      <c r="G795" s="19">
        <v>608.33000000000004</v>
      </c>
      <c r="H795" s="20">
        <v>0.02</v>
      </c>
      <c r="I795" s="6"/>
      <c r="J795" s="5">
        <v>40859</v>
      </c>
      <c r="K795" s="25">
        <v>-70.040000000000006</v>
      </c>
      <c r="L795" s="2" t="s">
        <v>97</v>
      </c>
      <c r="M795" s="14">
        <f>+VLOOKUP(L795,Customers!$C$3:$D$797,2,FALSE)</f>
        <v>1</v>
      </c>
      <c r="N795" s="14">
        <f>+INDEX(Customers!$B$2:$D$797,MATCH(TF_Database!L795,Customers!$C$2:$C$797,0),1)</f>
        <v>8793</v>
      </c>
      <c r="O795" s="29">
        <f t="shared" si="74"/>
        <v>6</v>
      </c>
      <c r="P795" s="29">
        <f t="shared" si="75"/>
        <v>13</v>
      </c>
      <c r="Q795" s="14" t="str">
        <f t="shared" si="76"/>
        <v xml:space="preserve">Sally </v>
      </c>
      <c r="R795" s="14" t="str">
        <f t="shared" si="77"/>
        <v>Knutson</v>
      </c>
    </row>
    <row r="796" spans="2:18" x14ac:dyDescent="0.45">
      <c r="B796" s="14" t="str">
        <f t="shared" si="72"/>
        <v>401222040123</v>
      </c>
      <c r="C796" s="5">
        <v>40122</v>
      </c>
      <c r="D796" s="2" t="s">
        <v>808</v>
      </c>
      <c r="E796" s="14">
        <f t="shared" si="73"/>
        <v>0</v>
      </c>
      <c r="F796" s="2">
        <v>20</v>
      </c>
      <c r="G796" s="19">
        <v>155.80000000000001</v>
      </c>
      <c r="H796" s="20">
        <v>0</v>
      </c>
      <c r="I796" s="6"/>
      <c r="J796" s="5">
        <v>40123</v>
      </c>
      <c r="K796" s="25">
        <v>27.22</v>
      </c>
      <c r="L796" s="2" t="s">
        <v>92</v>
      </c>
      <c r="M796" s="14">
        <f>+VLOOKUP(L796,Customers!$C$3:$D$797,2,FALSE)</f>
        <v>2</v>
      </c>
      <c r="N796" s="14">
        <f>+INDEX(Customers!$B$2:$D$797,MATCH(TF_Database!L796,Customers!$C$2:$C$797,0),1)</f>
        <v>15485</v>
      </c>
      <c r="O796" s="29">
        <f t="shared" si="74"/>
        <v>4</v>
      </c>
      <c r="P796" s="29">
        <f t="shared" si="75"/>
        <v>12</v>
      </c>
      <c r="Q796" s="14" t="str">
        <f t="shared" si="76"/>
        <v xml:space="preserve">Rob </v>
      </c>
      <c r="R796" s="14" t="str">
        <f t="shared" si="77"/>
        <v>Haberlin</v>
      </c>
    </row>
    <row r="797" spans="2:18" x14ac:dyDescent="0.45">
      <c r="B797" s="14" t="str">
        <f t="shared" si="72"/>
        <v>398633739864</v>
      </c>
      <c r="C797" s="5">
        <v>39863</v>
      </c>
      <c r="D797" s="2" t="s">
        <v>808</v>
      </c>
      <c r="E797" s="14">
        <f t="shared" si="73"/>
        <v>0</v>
      </c>
      <c r="F797" s="2">
        <v>37</v>
      </c>
      <c r="G797" s="19">
        <v>226.65</v>
      </c>
      <c r="H797" s="20">
        <v>0</v>
      </c>
      <c r="I797" s="6"/>
      <c r="J797" s="5">
        <v>39864</v>
      </c>
      <c r="K797" s="25">
        <v>46.41</v>
      </c>
      <c r="L797" s="2" t="s">
        <v>91</v>
      </c>
      <c r="M797" s="14">
        <f>+VLOOKUP(L797,Customers!$C$3:$D$797,2,FALSE)</f>
        <v>1</v>
      </c>
      <c r="N797" s="14">
        <f>+INDEX(Customers!$B$2:$D$797,MATCH(TF_Database!L797,Customers!$C$2:$C$797,0),1)</f>
        <v>10203</v>
      </c>
      <c r="O797" s="29">
        <f t="shared" si="74"/>
        <v>7</v>
      </c>
      <c r="P797" s="29">
        <f t="shared" si="75"/>
        <v>13</v>
      </c>
      <c r="Q797" s="14" t="str">
        <f t="shared" si="76"/>
        <v xml:space="preserve">Justin </v>
      </c>
      <c r="R797" s="14" t="str">
        <f t="shared" si="77"/>
        <v>Knight</v>
      </c>
    </row>
    <row r="798" spans="2:18" x14ac:dyDescent="0.45">
      <c r="B798" s="14" t="str">
        <f t="shared" si="72"/>
        <v>39863439864</v>
      </c>
      <c r="C798" s="5">
        <v>39863</v>
      </c>
      <c r="D798" s="2" t="s">
        <v>808</v>
      </c>
      <c r="E798" s="14">
        <f t="shared" si="73"/>
        <v>0</v>
      </c>
      <c r="F798" s="2">
        <v>4</v>
      </c>
      <c r="G798" s="19">
        <v>10.96</v>
      </c>
      <c r="H798" s="20">
        <v>0.02</v>
      </c>
      <c r="I798" s="6"/>
      <c r="J798" s="5">
        <v>39864</v>
      </c>
      <c r="K798" s="25">
        <v>-8.02</v>
      </c>
      <c r="L798" s="2" t="s">
        <v>91</v>
      </c>
      <c r="M798" s="14">
        <f>+VLOOKUP(L798,Customers!$C$3:$D$797,2,FALSE)</f>
        <v>1</v>
      </c>
      <c r="N798" s="14">
        <f>+INDEX(Customers!$B$2:$D$797,MATCH(TF_Database!L798,Customers!$C$2:$C$797,0),1)</f>
        <v>10203</v>
      </c>
      <c r="O798" s="29">
        <f t="shared" si="74"/>
        <v>7</v>
      </c>
      <c r="P798" s="29">
        <f t="shared" si="75"/>
        <v>13</v>
      </c>
      <c r="Q798" s="14" t="str">
        <f t="shared" si="76"/>
        <v xml:space="preserve">Justin </v>
      </c>
      <c r="R798" s="14" t="str">
        <f t="shared" si="77"/>
        <v>Knight</v>
      </c>
    </row>
    <row r="799" spans="2:18" x14ac:dyDescent="0.45">
      <c r="B799" s="14" t="str">
        <f t="shared" si="72"/>
        <v>398632939864</v>
      </c>
      <c r="C799" s="5">
        <v>39863</v>
      </c>
      <c r="D799" s="2" t="s">
        <v>808</v>
      </c>
      <c r="E799" s="14">
        <f t="shared" si="73"/>
        <v>0</v>
      </c>
      <c r="F799" s="2">
        <v>29</v>
      </c>
      <c r="G799" s="19">
        <v>185.61</v>
      </c>
      <c r="H799" s="20">
        <v>0.02</v>
      </c>
      <c r="I799" s="6"/>
      <c r="J799" s="5">
        <v>39864</v>
      </c>
      <c r="K799" s="25">
        <v>-47.12</v>
      </c>
      <c r="L799" s="2" t="s">
        <v>91</v>
      </c>
      <c r="M799" s="14">
        <f>+VLOOKUP(L799,Customers!$C$3:$D$797,2,FALSE)</f>
        <v>1</v>
      </c>
      <c r="N799" s="14">
        <f>+INDEX(Customers!$B$2:$D$797,MATCH(TF_Database!L799,Customers!$C$2:$C$797,0),1)</f>
        <v>10203</v>
      </c>
      <c r="O799" s="29">
        <f t="shared" si="74"/>
        <v>7</v>
      </c>
      <c r="P799" s="29">
        <f t="shared" si="75"/>
        <v>13</v>
      </c>
      <c r="Q799" s="14" t="str">
        <f t="shared" si="76"/>
        <v xml:space="preserve">Justin </v>
      </c>
      <c r="R799" s="14" t="str">
        <f t="shared" si="77"/>
        <v>Knight</v>
      </c>
    </row>
    <row r="800" spans="2:18" x14ac:dyDescent="0.45">
      <c r="B800" s="14" t="str">
        <f t="shared" si="72"/>
        <v>402392940240</v>
      </c>
      <c r="C800" s="5">
        <v>40239</v>
      </c>
      <c r="D800" s="2" t="s">
        <v>811</v>
      </c>
      <c r="E800" s="14">
        <f t="shared" si="73"/>
        <v>0</v>
      </c>
      <c r="F800" s="2">
        <v>29</v>
      </c>
      <c r="G800" s="19">
        <v>1098.5059999999999</v>
      </c>
      <c r="H800" s="20">
        <v>0.05</v>
      </c>
      <c r="I800" s="6"/>
      <c r="J800" s="5">
        <v>40240</v>
      </c>
      <c r="K800" s="25">
        <v>218.727</v>
      </c>
      <c r="L800" s="2" t="s">
        <v>94</v>
      </c>
      <c r="M800" s="14">
        <f>+VLOOKUP(L800,Customers!$C$3:$D$797,2,FALSE)</f>
        <v>2</v>
      </c>
      <c r="N800" s="14">
        <f>+INDEX(Customers!$B$2:$D$797,MATCH(TF_Database!L800,Customers!$C$2:$C$797,0),1)</f>
        <v>23678</v>
      </c>
      <c r="O800" s="29">
        <f t="shared" si="74"/>
        <v>5</v>
      </c>
      <c r="P800" s="29">
        <f t="shared" si="75"/>
        <v>13</v>
      </c>
      <c r="Q800" s="14" t="str">
        <f t="shared" si="76"/>
        <v xml:space="preserve">Lena </v>
      </c>
      <c r="R800" s="14" t="str">
        <f t="shared" si="77"/>
        <v>Cacioppo</v>
      </c>
    </row>
    <row r="801" spans="2:18" x14ac:dyDescent="0.45">
      <c r="B801" s="14" t="str">
        <f t="shared" si="72"/>
        <v>399924639994</v>
      </c>
      <c r="C801" s="5">
        <v>39992</v>
      </c>
      <c r="D801" s="2" t="s">
        <v>811</v>
      </c>
      <c r="E801" s="14">
        <f t="shared" si="73"/>
        <v>0</v>
      </c>
      <c r="F801" s="2">
        <v>46</v>
      </c>
      <c r="G801" s="19">
        <v>160.27000000000001</v>
      </c>
      <c r="H801" s="20">
        <v>0.06</v>
      </c>
      <c r="I801" s="6"/>
      <c r="J801" s="5">
        <v>39994</v>
      </c>
      <c r="K801" s="25">
        <v>-183.35599999999999</v>
      </c>
      <c r="L801" s="2" t="s">
        <v>100</v>
      </c>
      <c r="M801" s="14">
        <f>+VLOOKUP(L801,Customers!$C$3:$D$797,2,FALSE)</f>
        <v>3</v>
      </c>
      <c r="N801" s="14">
        <f>+INDEX(Customers!$B$2:$D$797,MATCH(TF_Database!L801,Customers!$C$2:$C$797,0),1)</f>
        <v>9346</v>
      </c>
      <c r="O801" s="29">
        <f t="shared" si="74"/>
        <v>5</v>
      </c>
      <c r="P801" s="29">
        <f t="shared" si="75"/>
        <v>11</v>
      </c>
      <c r="Q801" s="14" t="str">
        <f t="shared" si="76"/>
        <v xml:space="preserve">Seth </v>
      </c>
      <c r="R801" s="14" t="str">
        <f t="shared" si="77"/>
        <v>Vernon</v>
      </c>
    </row>
    <row r="802" spans="2:18" x14ac:dyDescent="0.45">
      <c r="B802" s="14" t="str">
        <f t="shared" si="72"/>
        <v>399924639992</v>
      </c>
      <c r="C802" s="5">
        <v>39992</v>
      </c>
      <c r="D802" s="2" t="s">
        <v>811</v>
      </c>
      <c r="E802" s="14">
        <f t="shared" si="73"/>
        <v>0</v>
      </c>
      <c r="F802" s="2">
        <v>46</v>
      </c>
      <c r="G802" s="19">
        <v>4601.0200000000004</v>
      </c>
      <c r="H802" s="20">
        <v>0.09</v>
      </c>
      <c r="I802" s="6"/>
      <c r="J802" s="5">
        <v>39992</v>
      </c>
      <c r="K802" s="25">
        <v>-129.53</v>
      </c>
      <c r="L802" s="2" t="s">
        <v>100</v>
      </c>
      <c r="M802" s="14">
        <f>+VLOOKUP(L802,Customers!$C$3:$D$797,2,FALSE)</f>
        <v>3</v>
      </c>
      <c r="N802" s="14">
        <f>+INDEX(Customers!$B$2:$D$797,MATCH(TF_Database!L802,Customers!$C$2:$C$797,0),1)</f>
        <v>9346</v>
      </c>
      <c r="O802" s="29">
        <f t="shared" si="74"/>
        <v>5</v>
      </c>
      <c r="P802" s="29">
        <f t="shared" si="75"/>
        <v>11</v>
      </c>
      <c r="Q802" s="14" t="str">
        <f t="shared" si="76"/>
        <v xml:space="preserve">Seth </v>
      </c>
      <c r="R802" s="14" t="str">
        <f t="shared" si="77"/>
        <v>Vernon</v>
      </c>
    </row>
    <row r="803" spans="2:18" x14ac:dyDescent="0.45">
      <c r="B803" s="14" t="str">
        <f t="shared" si="72"/>
        <v>399921539992</v>
      </c>
      <c r="C803" s="5">
        <v>39992</v>
      </c>
      <c r="D803" s="2" t="s">
        <v>811</v>
      </c>
      <c r="E803" s="14">
        <f t="shared" si="73"/>
        <v>0</v>
      </c>
      <c r="F803" s="2">
        <v>15</v>
      </c>
      <c r="G803" s="19">
        <v>89.89</v>
      </c>
      <c r="H803" s="20">
        <v>0.1</v>
      </c>
      <c r="I803" s="6"/>
      <c r="J803" s="5">
        <v>39992</v>
      </c>
      <c r="K803" s="25">
        <v>-72.28</v>
      </c>
      <c r="L803" s="2" t="s">
        <v>100</v>
      </c>
      <c r="M803" s="14">
        <f>+VLOOKUP(L803,Customers!$C$3:$D$797,2,FALSE)</f>
        <v>3</v>
      </c>
      <c r="N803" s="14">
        <f>+INDEX(Customers!$B$2:$D$797,MATCH(TF_Database!L803,Customers!$C$2:$C$797,0),1)</f>
        <v>9346</v>
      </c>
      <c r="O803" s="29">
        <f t="shared" si="74"/>
        <v>5</v>
      </c>
      <c r="P803" s="29">
        <f t="shared" si="75"/>
        <v>11</v>
      </c>
      <c r="Q803" s="14" t="str">
        <f t="shared" si="76"/>
        <v xml:space="preserve">Seth </v>
      </c>
      <c r="R803" s="14" t="str">
        <f t="shared" si="77"/>
        <v>Vernon</v>
      </c>
    </row>
    <row r="804" spans="2:18" x14ac:dyDescent="0.45">
      <c r="B804" s="14" t="str">
        <f t="shared" si="72"/>
        <v>398393039840</v>
      </c>
      <c r="C804" s="5">
        <v>39839</v>
      </c>
      <c r="D804" s="2" t="s">
        <v>806</v>
      </c>
      <c r="E804" s="14">
        <f t="shared" si="73"/>
        <v>1</v>
      </c>
      <c r="F804" s="2">
        <v>30</v>
      </c>
      <c r="G804" s="19">
        <v>447.33</v>
      </c>
      <c r="H804" s="20">
        <v>0.03</v>
      </c>
      <c r="I804" s="6"/>
      <c r="J804" s="5">
        <v>39840</v>
      </c>
      <c r="K804" s="25">
        <v>115.21</v>
      </c>
      <c r="L804" s="2" t="s">
        <v>96</v>
      </c>
      <c r="M804" s="14">
        <f>+VLOOKUP(L804,Customers!$C$3:$D$797,2,FALSE)</f>
        <v>5</v>
      </c>
      <c r="N804" s="14">
        <f>+INDEX(Customers!$B$2:$D$797,MATCH(TF_Database!L804,Customers!$C$2:$C$797,0),1)</f>
        <v>13025</v>
      </c>
      <c r="O804" s="29">
        <f t="shared" si="74"/>
        <v>5</v>
      </c>
      <c r="P804" s="29">
        <f t="shared" si="75"/>
        <v>9</v>
      </c>
      <c r="Q804" s="14" t="str">
        <f t="shared" si="76"/>
        <v xml:space="preserve">Gene </v>
      </c>
      <c r="R804" s="14" t="str">
        <f t="shared" si="77"/>
        <v>Hale</v>
      </c>
    </row>
    <row r="805" spans="2:18" x14ac:dyDescent="0.45">
      <c r="B805" s="14" t="str">
        <f t="shared" si="72"/>
        <v>407572340758</v>
      </c>
      <c r="C805" s="5">
        <v>40757</v>
      </c>
      <c r="D805" s="2" t="s">
        <v>811</v>
      </c>
      <c r="E805" s="14">
        <f t="shared" si="73"/>
        <v>0</v>
      </c>
      <c r="F805" s="2">
        <v>23</v>
      </c>
      <c r="G805" s="19">
        <v>104.82</v>
      </c>
      <c r="H805" s="20">
        <v>0.02</v>
      </c>
      <c r="I805" s="6"/>
      <c r="J805" s="5">
        <v>40758</v>
      </c>
      <c r="K805" s="25">
        <v>6.84</v>
      </c>
      <c r="L805" s="2" t="s">
        <v>101</v>
      </c>
      <c r="M805" s="14">
        <f>+VLOOKUP(L805,Customers!$C$3:$D$797,2,FALSE)</f>
        <v>1</v>
      </c>
      <c r="N805" s="14">
        <f>+INDEX(Customers!$B$2:$D$797,MATCH(TF_Database!L805,Customers!$C$2:$C$797,0),1)</f>
        <v>18319</v>
      </c>
      <c r="O805" s="29">
        <f t="shared" si="74"/>
        <v>5</v>
      </c>
      <c r="P805" s="29">
        <f t="shared" si="75"/>
        <v>10</v>
      </c>
      <c r="Q805" s="14" t="str">
        <f t="shared" si="76"/>
        <v xml:space="preserve">Luke </v>
      </c>
      <c r="R805" s="14" t="str">
        <f t="shared" si="77"/>
        <v>Weiss</v>
      </c>
    </row>
    <row r="806" spans="2:18" x14ac:dyDescent="0.45">
      <c r="B806" s="14" t="str">
        <f t="shared" si="72"/>
        <v>40363640365</v>
      </c>
      <c r="C806" s="5">
        <v>40363</v>
      </c>
      <c r="D806" s="2" t="s">
        <v>806</v>
      </c>
      <c r="E806" s="14">
        <f t="shared" si="73"/>
        <v>1</v>
      </c>
      <c r="F806" s="2">
        <v>6</v>
      </c>
      <c r="G806" s="19">
        <v>34.880000000000003</v>
      </c>
      <c r="H806" s="20">
        <v>0.06</v>
      </c>
      <c r="I806" s="6"/>
      <c r="J806" s="5">
        <v>40365</v>
      </c>
      <c r="K806" s="25">
        <v>-18.342500000000001</v>
      </c>
      <c r="L806" s="2" t="s">
        <v>91</v>
      </c>
      <c r="M806" s="14">
        <f>+VLOOKUP(L806,Customers!$C$3:$D$797,2,FALSE)</f>
        <v>1</v>
      </c>
      <c r="N806" s="14">
        <f>+INDEX(Customers!$B$2:$D$797,MATCH(TF_Database!L806,Customers!$C$2:$C$797,0),1)</f>
        <v>10203</v>
      </c>
      <c r="O806" s="29">
        <f t="shared" si="74"/>
        <v>7</v>
      </c>
      <c r="P806" s="29">
        <f t="shared" si="75"/>
        <v>13</v>
      </c>
      <c r="Q806" s="14" t="str">
        <f t="shared" si="76"/>
        <v xml:space="preserve">Justin </v>
      </c>
      <c r="R806" s="14" t="str">
        <f t="shared" si="77"/>
        <v>Knight</v>
      </c>
    </row>
    <row r="807" spans="2:18" x14ac:dyDescent="0.45">
      <c r="B807" s="14" t="str">
        <f t="shared" si="72"/>
        <v>411831741184</v>
      </c>
      <c r="C807" s="5">
        <v>41183</v>
      </c>
      <c r="D807" s="2" t="s">
        <v>808</v>
      </c>
      <c r="E807" s="14">
        <f t="shared" si="73"/>
        <v>0</v>
      </c>
      <c r="F807" s="2">
        <v>17</v>
      </c>
      <c r="G807" s="19">
        <v>224.09</v>
      </c>
      <c r="H807" s="20">
        <v>0</v>
      </c>
      <c r="I807" s="6"/>
      <c r="J807" s="5">
        <v>41184</v>
      </c>
      <c r="K807" s="25">
        <v>-27.92</v>
      </c>
      <c r="L807" s="2" t="s">
        <v>92</v>
      </c>
      <c r="M807" s="14">
        <f>+VLOOKUP(L807,Customers!$C$3:$D$797,2,FALSE)</f>
        <v>2</v>
      </c>
      <c r="N807" s="14">
        <f>+INDEX(Customers!$B$2:$D$797,MATCH(TF_Database!L807,Customers!$C$2:$C$797,0),1)</f>
        <v>15485</v>
      </c>
      <c r="O807" s="29">
        <f t="shared" si="74"/>
        <v>4</v>
      </c>
      <c r="P807" s="29">
        <f t="shared" si="75"/>
        <v>12</v>
      </c>
      <c r="Q807" s="14" t="str">
        <f t="shared" si="76"/>
        <v xml:space="preserve">Rob </v>
      </c>
      <c r="R807" s="14" t="str">
        <f t="shared" si="77"/>
        <v>Haberlin</v>
      </c>
    </row>
    <row r="808" spans="2:18" x14ac:dyDescent="0.45">
      <c r="B808" s="14" t="str">
        <f t="shared" si="72"/>
        <v>40738740738</v>
      </c>
      <c r="C808" s="5">
        <v>40738</v>
      </c>
      <c r="D808" s="2" t="s">
        <v>808</v>
      </c>
      <c r="E808" s="14">
        <f t="shared" si="73"/>
        <v>0</v>
      </c>
      <c r="F808" s="2">
        <v>7</v>
      </c>
      <c r="G808" s="19">
        <v>384.2</v>
      </c>
      <c r="H808" s="20">
        <v>0.05</v>
      </c>
      <c r="I808" s="6"/>
      <c r="J808" s="5">
        <v>40738</v>
      </c>
      <c r="K808" s="25">
        <v>-164.46099999999998</v>
      </c>
      <c r="L808" s="2" t="s">
        <v>88</v>
      </c>
      <c r="M808" s="14">
        <f>+VLOOKUP(L808,Customers!$C$3:$D$797,2,FALSE)</f>
        <v>5</v>
      </c>
      <c r="N808" s="14">
        <f>+INDEX(Customers!$B$2:$D$797,MATCH(TF_Database!L808,Customers!$C$2:$C$797,0),1)</f>
        <v>28397</v>
      </c>
      <c r="O808" s="29">
        <f t="shared" si="74"/>
        <v>6</v>
      </c>
      <c r="P808" s="29">
        <f t="shared" si="75"/>
        <v>15</v>
      </c>
      <c r="Q808" s="14" t="str">
        <f t="shared" si="76"/>
        <v xml:space="preserve">Julie </v>
      </c>
      <c r="R808" s="14" t="str">
        <f t="shared" si="77"/>
        <v>Creighton</v>
      </c>
    </row>
    <row r="809" spans="2:18" x14ac:dyDescent="0.45">
      <c r="B809" s="14" t="str">
        <f t="shared" si="72"/>
        <v>403842340387</v>
      </c>
      <c r="C809" s="5">
        <v>40384</v>
      </c>
      <c r="D809" s="2" t="s">
        <v>810</v>
      </c>
      <c r="E809" s="14">
        <f t="shared" si="73"/>
        <v>0</v>
      </c>
      <c r="F809" s="2">
        <v>23</v>
      </c>
      <c r="G809" s="19">
        <v>6366.52</v>
      </c>
      <c r="H809" s="20">
        <v>7.0000000000000007E-2</v>
      </c>
      <c r="I809" s="6"/>
      <c r="J809" s="5">
        <v>40387</v>
      </c>
      <c r="K809" s="25">
        <v>935.80000000000052</v>
      </c>
      <c r="L809" s="2" t="s">
        <v>89</v>
      </c>
      <c r="M809" s="14">
        <f>+VLOOKUP(L809,Customers!$C$3:$D$797,2,FALSE)</f>
        <v>5</v>
      </c>
      <c r="N809" s="14">
        <f>+INDEX(Customers!$B$2:$D$797,MATCH(TF_Database!L809,Customers!$C$2:$C$797,0),1)</f>
        <v>17911</v>
      </c>
      <c r="O809" s="29">
        <f t="shared" si="74"/>
        <v>7</v>
      </c>
      <c r="P809" s="29">
        <f t="shared" si="75"/>
        <v>12</v>
      </c>
      <c r="Q809" s="14" t="str">
        <f t="shared" si="76"/>
        <v xml:space="preserve">Sanjit </v>
      </c>
      <c r="R809" s="14" t="str">
        <f t="shared" si="77"/>
        <v>Chand</v>
      </c>
    </row>
    <row r="810" spans="2:18" x14ac:dyDescent="0.45">
      <c r="B810" s="14" t="str">
        <f t="shared" si="72"/>
        <v>40000440005</v>
      </c>
      <c r="C810" s="5">
        <v>40000</v>
      </c>
      <c r="D810" s="2" t="s">
        <v>804</v>
      </c>
      <c r="E810" s="14">
        <f t="shared" si="73"/>
        <v>0</v>
      </c>
      <c r="F810" s="2">
        <v>4</v>
      </c>
      <c r="G810" s="19">
        <v>31.01</v>
      </c>
      <c r="H810" s="20">
        <v>0.03</v>
      </c>
      <c r="I810" s="6"/>
      <c r="J810" s="5">
        <v>40005</v>
      </c>
      <c r="K810" s="25">
        <v>-4.4850000000000003</v>
      </c>
      <c r="L810" s="2" t="s">
        <v>91</v>
      </c>
      <c r="M810" s="14">
        <f>+VLOOKUP(L810,Customers!$C$3:$D$797,2,FALSE)</f>
        <v>1</v>
      </c>
      <c r="N810" s="14">
        <f>+INDEX(Customers!$B$2:$D$797,MATCH(TF_Database!L810,Customers!$C$2:$C$797,0),1)</f>
        <v>10203</v>
      </c>
      <c r="O810" s="29">
        <f t="shared" si="74"/>
        <v>7</v>
      </c>
      <c r="P810" s="29">
        <f t="shared" si="75"/>
        <v>13</v>
      </c>
      <c r="Q810" s="14" t="str">
        <f t="shared" si="76"/>
        <v xml:space="preserve">Justin </v>
      </c>
      <c r="R810" s="14" t="str">
        <f t="shared" si="77"/>
        <v>Knight</v>
      </c>
    </row>
    <row r="811" spans="2:18" x14ac:dyDescent="0.45">
      <c r="B811" s="14" t="str">
        <f t="shared" si="72"/>
        <v>400004640000</v>
      </c>
      <c r="C811" s="5">
        <v>40000</v>
      </c>
      <c r="D811" s="2" t="s">
        <v>804</v>
      </c>
      <c r="E811" s="14">
        <f t="shared" si="73"/>
        <v>0</v>
      </c>
      <c r="F811" s="2">
        <v>46</v>
      </c>
      <c r="G811" s="19">
        <v>331.83</v>
      </c>
      <c r="H811" s="20">
        <v>0.05</v>
      </c>
      <c r="I811" s="6"/>
      <c r="J811" s="5">
        <v>40000</v>
      </c>
      <c r="K811" s="25">
        <v>-101.24600000000001</v>
      </c>
      <c r="L811" s="2" t="s">
        <v>91</v>
      </c>
      <c r="M811" s="14">
        <f>+VLOOKUP(L811,Customers!$C$3:$D$797,2,FALSE)</f>
        <v>1</v>
      </c>
      <c r="N811" s="14">
        <f>+INDEX(Customers!$B$2:$D$797,MATCH(TF_Database!L811,Customers!$C$2:$C$797,0),1)</f>
        <v>10203</v>
      </c>
      <c r="O811" s="29">
        <f t="shared" si="74"/>
        <v>7</v>
      </c>
      <c r="P811" s="29">
        <f t="shared" si="75"/>
        <v>13</v>
      </c>
      <c r="Q811" s="14" t="str">
        <f t="shared" si="76"/>
        <v xml:space="preserve">Justin </v>
      </c>
      <c r="R811" s="14" t="str">
        <f t="shared" si="77"/>
        <v>Knight</v>
      </c>
    </row>
    <row r="812" spans="2:18" x14ac:dyDescent="0.45">
      <c r="B812" s="14" t="str">
        <f t="shared" si="72"/>
        <v>400002240005</v>
      </c>
      <c r="C812" s="5">
        <v>40000</v>
      </c>
      <c r="D812" s="2" t="s">
        <v>804</v>
      </c>
      <c r="E812" s="14">
        <f t="shared" si="73"/>
        <v>0</v>
      </c>
      <c r="F812" s="2">
        <v>22</v>
      </c>
      <c r="G812" s="19">
        <v>446.46</v>
      </c>
      <c r="H812" s="20">
        <v>0.04</v>
      </c>
      <c r="I812" s="6"/>
      <c r="J812" s="5">
        <v>40005</v>
      </c>
      <c r="K812" s="25">
        <v>-1.88</v>
      </c>
      <c r="L812" s="2" t="s">
        <v>91</v>
      </c>
      <c r="M812" s="14">
        <f>+VLOOKUP(L812,Customers!$C$3:$D$797,2,FALSE)</f>
        <v>1</v>
      </c>
      <c r="N812" s="14">
        <f>+INDEX(Customers!$B$2:$D$797,MATCH(TF_Database!L812,Customers!$C$2:$C$797,0),1)</f>
        <v>10203</v>
      </c>
      <c r="O812" s="29">
        <f t="shared" si="74"/>
        <v>7</v>
      </c>
      <c r="P812" s="29">
        <f t="shared" si="75"/>
        <v>13</v>
      </c>
      <c r="Q812" s="14" t="str">
        <f t="shared" si="76"/>
        <v xml:space="preserve">Justin </v>
      </c>
      <c r="R812" s="14" t="str">
        <f t="shared" si="77"/>
        <v>Knight</v>
      </c>
    </row>
    <row r="813" spans="2:18" x14ac:dyDescent="0.45">
      <c r="B813" s="14" t="str">
        <f t="shared" si="72"/>
        <v>400003140007</v>
      </c>
      <c r="C813" s="5">
        <v>40000</v>
      </c>
      <c r="D813" s="2" t="s">
        <v>804</v>
      </c>
      <c r="E813" s="14">
        <f t="shared" si="73"/>
        <v>0</v>
      </c>
      <c r="F813" s="2">
        <v>31</v>
      </c>
      <c r="G813" s="19">
        <v>1252.8900000000001</v>
      </c>
      <c r="H813" s="20">
        <v>0.05</v>
      </c>
      <c r="I813" s="6"/>
      <c r="J813" s="5">
        <v>40007</v>
      </c>
      <c r="K813" s="25">
        <v>339.745</v>
      </c>
      <c r="L813" s="2" t="s">
        <v>91</v>
      </c>
      <c r="M813" s="14">
        <f>+VLOOKUP(L813,Customers!$C$3:$D$797,2,FALSE)</f>
        <v>1</v>
      </c>
      <c r="N813" s="14">
        <f>+INDEX(Customers!$B$2:$D$797,MATCH(TF_Database!L813,Customers!$C$2:$C$797,0),1)</f>
        <v>10203</v>
      </c>
      <c r="O813" s="29">
        <f t="shared" si="74"/>
        <v>7</v>
      </c>
      <c r="P813" s="29">
        <f t="shared" si="75"/>
        <v>13</v>
      </c>
      <c r="Q813" s="14" t="str">
        <f t="shared" si="76"/>
        <v xml:space="preserve">Justin </v>
      </c>
      <c r="R813" s="14" t="str">
        <f t="shared" si="77"/>
        <v>Knight</v>
      </c>
    </row>
    <row r="814" spans="2:18" x14ac:dyDescent="0.45">
      <c r="B814" s="14" t="str">
        <f t="shared" si="72"/>
        <v>400001240009</v>
      </c>
      <c r="C814" s="5">
        <v>40000</v>
      </c>
      <c r="D814" s="2" t="s">
        <v>804</v>
      </c>
      <c r="E814" s="14">
        <f t="shared" si="73"/>
        <v>0</v>
      </c>
      <c r="F814" s="2">
        <v>12</v>
      </c>
      <c r="G814" s="19">
        <v>47.79</v>
      </c>
      <c r="H814" s="20">
        <v>0.04</v>
      </c>
      <c r="I814" s="6"/>
      <c r="J814" s="5">
        <v>40009</v>
      </c>
      <c r="K814" s="25">
        <v>-57.753</v>
      </c>
      <c r="L814" s="2" t="s">
        <v>91</v>
      </c>
      <c r="M814" s="14">
        <f>+VLOOKUP(L814,Customers!$C$3:$D$797,2,FALSE)</f>
        <v>1</v>
      </c>
      <c r="N814" s="14">
        <f>+INDEX(Customers!$B$2:$D$797,MATCH(TF_Database!L814,Customers!$C$2:$C$797,0),1)</f>
        <v>10203</v>
      </c>
      <c r="O814" s="29">
        <f t="shared" si="74"/>
        <v>7</v>
      </c>
      <c r="P814" s="29">
        <f t="shared" si="75"/>
        <v>13</v>
      </c>
      <c r="Q814" s="14" t="str">
        <f t="shared" si="76"/>
        <v xml:space="preserve">Justin </v>
      </c>
      <c r="R814" s="14" t="str">
        <f t="shared" si="77"/>
        <v>Knight</v>
      </c>
    </row>
    <row r="815" spans="2:18" x14ac:dyDescent="0.45">
      <c r="B815" s="14" t="str">
        <f t="shared" si="72"/>
        <v>40000340007</v>
      </c>
      <c r="C815" s="5">
        <v>40000</v>
      </c>
      <c r="D815" s="2" t="s">
        <v>804</v>
      </c>
      <c r="E815" s="14">
        <f t="shared" si="73"/>
        <v>0</v>
      </c>
      <c r="F815" s="2">
        <v>3</v>
      </c>
      <c r="G815" s="19">
        <v>63.84</v>
      </c>
      <c r="H815" s="20">
        <v>0.02</v>
      </c>
      <c r="I815" s="6"/>
      <c r="J815" s="5">
        <v>40007</v>
      </c>
      <c r="K815" s="25">
        <v>-47.97</v>
      </c>
      <c r="L815" s="2" t="s">
        <v>91</v>
      </c>
      <c r="M815" s="14">
        <f>+VLOOKUP(L815,Customers!$C$3:$D$797,2,FALSE)</f>
        <v>1</v>
      </c>
      <c r="N815" s="14">
        <f>+INDEX(Customers!$B$2:$D$797,MATCH(TF_Database!L815,Customers!$C$2:$C$797,0),1)</f>
        <v>10203</v>
      </c>
      <c r="O815" s="29">
        <f t="shared" si="74"/>
        <v>7</v>
      </c>
      <c r="P815" s="29">
        <f t="shared" si="75"/>
        <v>13</v>
      </c>
      <c r="Q815" s="14" t="str">
        <f t="shared" si="76"/>
        <v xml:space="preserve">Justin </v>
      </c>
      <c r="R815" s="14" t="str">
        <f t="shared" si="77"/>
        <v>Knight</v>
      </c>
    </row>
    <row r="816" spans="2:18" x14ac:dyDescent="0.45">
      <c r="B816" s="14" t="str">
        <f t="shared" si="72"/>
        <v>412542941256</v>
      </c>
      <c r="C816" s="5">
        <v>41254</v>
      </c>
      <c r="D816" s="2" t="s">
        <v>808</v>
      </c>
      <c r="E816" s="14">
        <f t="shared" si="73"/>
        <v>0</v>
      </c>
      <c r="F816" s="2">
        <v>29</v>
      </c>
      <c r="G816" s="19">
        <v>531.06299999999999</v>
      </c>
      <c r="H816" s="20">
        <v>0.03</v>
      </c>
      <c r="I816" s="6"/>
      <c r="J816" s="5">
        <v>41256</v>
      </c>
      <c r="K816" s="25">
        <v>24.561</v>
      </c>
      <c r="L816" s="2" t="s">
        <v>101</v>
      </c>
      <c r="M816" s="14">
        <f>+VLOOKUP(L816,Customers!$C$3:$D$797,2,FALSE)</f>
        <v>1</v>
      </c>
      <c r="N816" s="14">
        <f>+INDEX(Customers!$B$2:$D$797,MATCH(TF_Database!L816,Customers!$C$2:$C$797,0),1)</f>
        <v>18319</v>
      </c>
      <c r="O816" s="29">
        <f t="shared" si="74"/>
        <v>5</v>
      </c>
      <c r="P816" s="29">
        <f t="shared" si="75"/>
        <v>10</v>
      </c>
      <c r="Q816" s="14" t="str">
        <f t="shared" si="76"/>
        <v xml:space="preserve">Luke </v>
      </c>
      <c r="R816" s="14" t="str">
        <f t="shared" si="77"/>
        <v>Weiss</v>
      </c>
    </row>
    <row r="817" spans="2:18" x14ac:dyDescent="0.45">
      <c r="B817" s="14" t="str">
        <f t="shared" si="72"/>
        <v>412541041256</v>
      </c>
      <c r="C817" s="5">
        <v>41254</v>
      </c>
      <c r="D817" s="2" t="s">
        <v>808</v>
      </c>
      <c r="E817" s="14">
        <f t="shared" si="73"/>
        <v>0</v>
      </c>
      <c r="F817" s="2">
        <v>10</v>
      </c>
      <c r="G817" s="19">
        <v>152.84</v>
      </c>
      <c r="H817" s="20">
        <v>0.05</v>
      </c>
      <c r="I817" s="6"/>
      <c r="J817" s="5">
        <v>41256</v>
      </c>
      <c r="K817" s="25">
        <v>38.020000000000003</v>
      </c>
      <c r="L817" s="2" t="s">
        <v>101</v>
      </c>
      <c r="M817" s="14">
        <f>+VLOOKUP(L817,Customers!$C$3:$D$797,2,FALSE)</f>
        <v>1</v>
      </c>
      <c r="N817" s="14">
        <f>+INDEX(Customers!$B$2:$D$797,MATCH(TF_Database!L817,Customers!$C$2:$C$797,0),1)</f>
        <v>18319</v>
      </c>
      <c r="O817" s="29">
        <f t="shared" si="74"/>
        <v>5</v>
      </c>
      <c r="P817" s="29">
        <f t="shared" si="75"/>
        <v>10</v>
      </c>
      <c r="Q817" s="14" t="str">
        <f t="shared" si="76"/>
        <v xml:space="preserve">Luke </v>
      </c>
      <c r="R817" s="14" t="str">
        <f t="shared" si="77"/>
        <v>Weiss</v>
      </c>
    </row>
    <row r="818" spans="2:18" x14ac:dyDescent="0.45">
      <c r="B818" s="14" t="str">
        <f t="shared" si="72"/>
        <v>408783340880</v>
      </c>
      <c r="C818" s="5">
        <v>40878</v>
      </c>
      <c r="D818" s="2" t="s">
        <v>810</v>
      </c>
      <c r="E818" s="14">
        <f t="shared" si="73"/>
        <v>0</v>
      </c>
      <c r="F818" s="2">
        <v>33</v>
      </c>
      <c r="G818" s="19">
        <v>271.14</v>
      </c>
      <c r="H818" s="20">
        <v>0.05</v>
      </c>
      <c r="I818" s="6"/>
      <c r="J818" s="5">
        <v>40880</v>
      </c>
      <c r="K818" s="25">
        <v>29.21</v>
      </c>
      <c r="L818" s="2" t="s">
        <v>93</v>
      </c>
      <c r="M818" s="14">
        <f>+VLOOKUP(L818,Customers!$C$3:$D$797,2,FALSE)</f>
        <v>5</v>
      </c>
      <c r="N818" s="14">
        <f>+INDEX(Customers!$B$2:$D$797,MATCH(TF_Database!L818,Customers!$C$2:$C$797,0),1)</f>
        <v>27775</v>
      </c>
      <c r="O818" s="29">
        <f t="shared" si="74"/>
        <v>10</v>
      </c>
      <c r="P818" s="29">
        <f t="shared" si="75"/>
        <v>22</v>
      </c>
      <c r="Q818" s="14" t="str">
        <f t="shared" si="76"/>
        <v xml:space="preserve">Christina </v>
      </c>
      <c r="R818" s="14" t="str">
        <f t="shared" si="77"/>
        <v>Vanderzanden</v>
      </c>
    </row>
    <row r="819" spans="2:18" x14ac:dyDescent="0.45">
      <c r="B819" s="14" t="str">
        <f t="shared" si="72"/>
        <v>408782640879</v>
      </c>
      <c r="C819" s="5">
        <v>40878</v>
      </c>
      <c r="D819" s="2" t="s">
        <v>810</v>
      </c>
      <c r="E819" s="14">
        <f t="shared" si="73"/>
        <v>0</v>
      </c>
      <c r="F819" s="2">
        <v>26</v>
      </c>
      <c r="G819" s="19">
        <v>1150.3</v>
      </c>
      <c r="H819" s="20">
        <v>0.1</v>
      </c>
      <c r="I819" s="6"/>
      <c r="J819" s="5">
        <v>40879</v>
      </c>
      <c r="K819" s="25">
        <v>418.19</v>
      </c>
      <c r="L819" s="2" t="s">
        <v>93</v>
      </c>
      <c r="M819" s="14">
        <f>+VLOOKUP(L819,Customers!$C$3:$D$797,2,FALSE)</f>
        <v>5</v>
      </c>
      <c r="N819" s="14">
        <f>+INDEX(Customers!$B$2:$D$797,MATCH(TF_Database!L819,Customers!$C$2:$C$797,0),1)</f>
        <v>27775</v>
      </c>
      <c r="O819" s="29">
        <f t="shared" si="74"/>
        <v>10</v>
      </c>
      <c r="P819" s="29">
        <f t="shared" si="75"/>
        <v>22</v>
      </c>
      <c r="Q819" s="14" t="str">
        <f t="shared" si="76"/>
        <v xml:space="preserve">Christina </v>
      </c>
      <c r="R819" s="14" t="str">
        <f t="shared" si="77"/>
        <v>Vanderzanden</v>
      </c>
    </row>
    <row r="820" spans="2:18" x14ac:dyDescent="0.45">
      <c r="B820" s="14" t="str">
        <f t="shared" si="72"/>
        <v>399074939907</v>
      </c>
      <c r="C820" s="5">
        <v>39907</v>
      </c>
      <c r="D820" s="2" t="s">
        <v>811</v>
      </c>
      <c r="E820" s="14">
        <f t="shared" si="73"/>
        <v>0</v>
      </c>
      <c r="F820" s="2">
        <v>49</v>
      </c>
      <c r="G820" s="19">
        <v>305.95999999999998</v>
      </c>
      <c r="H820" s="20">
        <v>0.06</v>
      </c>
      <c r="I820" s="6"/>
      <c r="J820" s="5">
        <v>39907</v>
      </c>
      <c r="K820" s="25">
        <v>-191.49</v>
      </c>
      <c r="L820" s="2" t="s">
        <v>94</v>
      </c>
      <c r="M820" s="14">
        <f>+VLOOKUP(L820,Customers!$C$3:$D$797,2,FALSE)</f>
        <v>2</v>
      </c>
      <c r="N820" s="14">
        <f>+INDEX(Customers!$B$2:$D$797,MATCH(TF_Database!L820,Customers!$C$2:$C$797,0),1)</f>
        <v>23678</v>
      </c>
      <c r="O820" s="29">
        <f t="shared" si="74"/>
        <v>5</v>
      </c>
      <c r="P820" s="29">
        <f t="shared" si="75"/>
        <v>13</v>
      </c>
      <c r="Q820" s="14" t="str">
        <f t="shared" si="76"/>
        <v xml:space="preserve">Lena </v>
      </c>
      <c r="R820" s="14" t="str">
        <f t="shared" si="77"/>
        <v>Cacioppo</v>
      </c>
    </row>
    <row r="821" spans="2:18" x14ac:dyDescent="0.45">
      <c r="B821" s="14" t="str">
        <f t="shared" si="72"/>
        <v>40354240355</v>
      </c>
      <c r="C821" s="5">
        <v>40354</v>
      </c>
      <c r="D821" s="2" t="s">
        <v>810</v>
      </c>
      <c r="E821" s="14">
        <f t="shared" si="73"/>
        <v>0</v>
      </c>
      <c r="F821" s="2">
        <v>2</v>
      </c>
      <c r="G821" s="19">
        <v>48.84</v>
      </c>
      <c r="H821" s="20">
        <v>0.01</v>
      </c>
      <c r="I821" s="6"/>
      <c r="J821" s="5">
        <v>40355</v>
      </c>
      <c r="K821" s="25">
        <v>-21.2</v>
      </c>
      <c r="L821" s="2" t="s">
        <v>100</v>
      </c>
      <c r="M821" s="14">
        <f>+VLOOKUP(L821,Customers!$C$3:$D$797,2,FALSE)</f>
        <v>3</v>
      </c>
      <c r="N821" s="14">
        <f>+INDEX(Customers!$B$2:$D$797,MATCH(TF_Database!L821,Customers!$C$2:$C$797,0),1)</f>
        <v>9346</v>
      </c>
      <c r="O821" s="29">
        <f t="shared" si="74"/>
        <v>5</v>
      </c>
      <c r="P821" s="29">
        <f t="shared" si="75"/>
        <v>11</v>
      </c>
      <c r="Q821" s="14" t="str">
        <f t="shared" si="76"/>
        <v xml:space="preserve">Seth </v>
      </c>
      <c r="R821" s="14" t="str">
        <f t="shared" si="77"/>
        <v>Vernon</v>
      </c>
    </row>
    <row r="822" spans="2:18" x14ac:dyDescent="0.45">
      <c r="B822" s="14" t="str">
        <f t="shared" si="72"/>
        <v>405903740591</v>
      </c>
      <c r="C822" s="5">
        <v>40590</v>
      </c>
      <c r="D822" s="2" t="s">
        <v>808</v>
      </c>
      <c r="E822" s="14">
        <f t="shared" si="73"/>
        <v>0</v>
      </c>
      <c r="F822" s="2">
        <v>37</v>
      </c>
      <c r="G822" s="19">
        <v>223.74</v>
      </c>
      <c r="H822" s="20">
        <v>0.01</v>
      </c>
      <c r="I822" s="6"/>
      <c r="J822" s="5">
        <v>40591</v>
      </c>
      <c r="K822" s="25">
        <v>39.630000000000003</v>
      </c>
      <c r="L822" s="2" t="s">
        <v>89</v>
      </c>
      <c r="M822" s="14">
        <f>+VLOOKUP(L822,Customers!$C$3:$D$797,2,FALSE)</f>
        <v>5</v>
      </c>
      <c r="N822" s="14">
        <f>+INDEX(Customers!$B$2:$D$797,MATCH(TF_Database!L822,Customers!$C$2:$C$797,0),1)</f>
        <v>17911</v>
      </c>
      <c r="O822" s="29">
        <f t="shared" si="74"/>
        <v>7</v>
      </c>
      <c r="P822" s="29">
        <f t="shared" si="75"/>
        <v>12</v>
      </c>
      <c r="Q822" s="14" t="str">
        <f t="shared" si="76"/>
        <v xml:space="preserve">Sanjit </v>
      </c>
      <c r="R822" s="14" t="str">
        <f t="shared" si="77"/>
        <v>Chand</v>
      </c>
    </row>
    <row r="823" spans="2:18" x14ac:dyDescent="0.45">
      <c r="B823" s="14" t="str">
        <f t="shared" si="72"/>
        <v>40590240591</v>
      </c>
      <c r="C823" s="5">
        <v>40590</v>
      </c>
      <c r="D823" s="2" t="s">
        <v>808</v>
      </c>
      <c r="E823" s="14">
        <f t="shared" si="73"/>
        <v>0</v>
      </c>
      <c r="F823" s="2">
        <v>2</v>
      </c>
      <c r="G823" s="19">
        <v>26.82</v>
      </c>
      <c r="H823" s="20">
        <v>0</v>
      </c>
      <c r="I823" s="6"/>
      <c r="J823" s="5">
        <v>40591</v>
      </c>
      <c r="K823" s="25">
        <v>26.21</v>
      </c>
      <c r="L823" s="2" t="s">
        <v>89</v>
      </c>
      <c r="M823" s="14">
        <f>+VLOOKUP(L823,Customers!$C$3:$D$797,2,FALSE)</f>
        <v>5</v>
      </c>
      <c r="N823" s="14">
        <f>+INDEX(Customers!$B$2:$D$797,MATCH(TF_Database!L823,Customers!$C$2:$C$797,0),1)</f>
        <v>17911</v>
      </c>
      <c r="O823" s="29">
        <f t="shared" si="74"/>
        <v>7</v>
      </c>
      <c r="P823" s="29">
        <f t="shared" si="75"/>
        <v>12</v>
      </c>
      <c r="Q823" s="14" t="str">
        <f t="shared" si="76"/>
        <v xml:space="preserve">Sanjit </v>
      </c>
      <c r="R823" s="14" t="str">
        <f t="shared" si="77"/>
        <v>Chand</v>
      </c>
    </row>
    <row r="824" spans="2:18" x14ac:dyDescent="0.45">
      <c r="B824" s="14" t="str">
        <f t="shared" si="72"/>
        <v>404162340418</v>
      </c>
      <c r="C824" s="5">
        <v>40416</v>
      </c>
      <c r="D824" s="2" t="s">
        <v>804</v>
      </c>
      <c r="E824" s="14">
        <f t="shared" si="73"/>
        <v>0</v>
      </c>
      <c r="F824" s="2">
        <v>23</v>
      </c>
      <c r="G824" s="19">
        <v>631.99</v>
      </c>
      <c r="H824" s="20">
        <v>0.08</v>
      </c>
      <c r="I824" s="6"/>
      <c r="J824" s="5">
        <v>40418</v>
      </c>
      <c r="K824" s="25">
        <v>-43.96</v>
      </c>
      <c r="L824" s="2" t="s">
        <v>88</v>
      </c>
      <c r="M824" s="14">
        <f>+VLOOKUP(L824,Customers!$C$3:$D$797,2,FALSE)</f>
        <v>5</v>
      </c>
      <c r="N824" s="14">
        <f>+INDEX(Customers!$B$2:$D$797,MATCH(TF_Database!L824,Customers!$C$2:$C$797,0),1)</f>
        <v>28397</v>
      </c>
      <c r="O824" s="29">
        <f t="shared" si="74"/>
        <v>6</v>
      </c>
      <c r="P824" s="29">
        <f t="shared" si="75"/>
        <v>15</v>
      </c>
      <c r="Q824" s="14" t="str">
        <f t="shared" si="76"/>
        <v xml:space="preserve">Julie </v>
      </c>
      <c r="R824" s="14" t="str">
        <f t="shared" si="77"/>
        <v>Creighton</v>
      </c>
    </row>
    <row r="825" spans="2:18" x14ac:dyDescent="0.45">
      <c r="B825" s="14" t="str">
        <f t="shared" si="72"/>
        <v>404862340488</v>
      </c>
      <c r="C825" s="5">
        <v>40486</v>
      </c>
      <c r="D825" s="2" t="s">
        <v>806</v>
      </c>
      <c r="E825" s="14">
        <f t="shared" si="73"/>
        <v>1</v>
      </c>
      <c r="F825" s="2">
        <v>23</v>
      </c>
      <c r="G825" s="19">
        <v>413.8</v>
      </c>
      <c r="H825" s="20">
        <v>0.08</v>
      </c>
      <c r="I825" s="6"/>
      <c r="J825" s="5">
        <v>40488</v>
      </c>
      <c r="K825" s="25">
        <v>51.36</v>
      </c>
      <c r="L825" s="2" t="s">
        <v>89</v>
      </c>
      <c r="M825" s="14">
        <f>+VLOOKUP(L825,Customers!$C$3:$D$797,2,FALSE)</f>
        <v>5</v>
      </c>
      <c r="N825" s="14">
        <f>+INDEX(Customers!$B$2:$D$797,MATCH(TF_Database!L825,Customers!$C$2:$C$797,0),1)</f>
        <v>17911</v>
      </c>
      <c r="O825" s="29">
        <f t="shared" si="74"/>
        <v>7</v>
      </c>
      <c r="P825" s="29">
        <f t="shared" si="75"/>
        <v>12</v>
      </c>
      <c r="Q825" s="14" t="str">
        <f t="shared" si="76"/>
        <v xml:space="preserve">Sanjit </v>
      </c>
      <c r="R825" s="14" t="str">
        <f t="shared" si="77"/>
        <v>Chand</v>
      </c>
    </row>
    <row r="826" spans="2:18" x14ac:dyDescent="0.45">
      <c r="B826" s="14" t="str">
        <f t="shared" si="72"/>
        <v>404863640489</v>
      </c>
      <c r="C826" s="5">
        <v>40486</v>
      </c>
      <c r="D826" s="2" t="s">
        <v>806</v>
      </c>
      <c r="E826" s="14">
        <f t="shared" si="73"/>
        <v>1</v>
      </c>
      <c r="F826" s="2">
        <v>36</v>
      </c>
      <c r="G826" s="19">
        <v>336.25</v>
      </c>
      <c r="H826" s="20">
        <v>0</v>
      </c>
      <c r="I826" s="6"/>
      <c r="J826" s="5">
        <v>40489</v>
      </c>
      <c r="K826" s="25">
        <v>25.95</v>
      </c>
      <c r="L826" s="2" t="s">
        <v>89</v>
      </c>
      <c r="M826" s="14">
        <f>+VLOOKUP(L826,Customers!$C$3:$D$797,2,FALSE)</f>
        <v>5</v>
      </c>
      <c r="N826" s="14">
        <f>+INDEX(Customers!$B$2:$D$797,MATCH(TF_Database!L826,Customers!$C$2:$C$797,0),1)</f>
        <v>17911</v>
      </c>
      <c r="O826" s="29">
        <f t="shared" si="74"/>
        <v>7</v>
      </c>
      <c r="P826" s="29">
        <f t="shared" si="75"/>
        <v>12</v>
      </c>
      <c r="Q826" s="14" t="str">
        <f t="shared" si="76"/>
        <v xml:space="preserve">Sanjit </v>
      </c>
      <c r="R826" s="14" t="str">
        <f t="shared" si="77"/>
        <v>Chand</v>
      </c>
    </row>
    <row r="827" spans="2:18" x14ac:dyDescent="0.45">
      <c r="B827" s="14" t="str">
        <f t="shared" si="72"/>
        <v>404862240488</v>
      </c>
      <c r="C827" s="5">
        <v>40486</v>
      </c>
      <c r="D827" s="2" t="s">
        <v>806</v>
      </c>
      <c r="E827" s="14">
        <f t="shared" si="73"/>
        <v>1</v>
      </c>
      <c r="F827" s="2">
        <v>22</v>
      </c>
      <c r="G827" s="19">
        <v>4001.4684999999995</v>
      </c>
      <c r="H827" s="20">
        <v>0.02</v>
      </c>
      <c r="I827" s="6"/>
      <c r="J827" s="5">
        <v>40488</v>
      </c>
      <c r="K827" s="25">
        <v>884.90700000000004</v>
      </c>
      <c r="L827" s="2" t="s">
        <v>89</v>
      </c>
      <c r="M827" s="14">
        <f>+VLOOKUP(L827,Customers!$C$3:$D$797,2,FALSE)</f>
        <v>5</v>
      </c>
      <c r="N827" s="14">
        <f>+INDEX(Customers!$B$2:$D$797,MATCH(TF_Database!L827,Customers!$C$2:$C$797,0),1)</f>
        <v>17911</v>
      </c>
      <c r="O827" s="29">
        <f t="shared" si="74"/>
        <v>7</v>
      </c>
      <c r="P827" s="29">
        <f t="shared" si="75"/>
        <v>12</v>
      </c>
      <c r="Q827" s="14" t="str">
        <f t="shared" si="76"/>
        <v xml:space="preserve">Sanjit </v>
      </c>
      <c r="R827" s="14" t="str">
        <f t="shared" si="77"/>
        <v>Chand</v>
      </c>
    </row>
    <row r="828" spans="2:18" x14ac:dyDescent="0.45">
      <c r="B828" s="14" t="str">
        <f t="shared" si="72"/>
        <v>399313039933</v>
      </c>
      <c r="C828" s="5">
        <v>39931</v>
      </c>
      <c r="D828" s="2" t="s">
        <v>804</v>
      </c>
      <c r="E828" s="14">
        <f t="shared" si="73"/>
        <v>0</v>
      </c>
      <c r="F828" s="2">
        <v>30</v>
      </c>
      <c r="G828" s="19">
        <v>102.95</v>
      </c>
      <c r="H828" s="20">
        <v>0.06</v>
      </c>
      <c r="I828" s="6"/>
      <c r="J828" s="5">
        <v>39933</v>
      </c>
      <c r="K828" s="25">
        <v>-175.86</v>
      </c>
      <c r="L828" s="2" t="s">
        <v>43</v>
      </c>
      <c r="M828" s="14">
        <f>+VLOOKUP(L828,Customers!$C$3:$D$797,2,FALSE)</f>
        <v>1</v>
      </c>
      <c r="N828" s="14">
        <f>+INDEX(Customers!$B$2:$D$797,MATCH(TF_Database!L828,Customers!$C$2:$C$797,0),1)</f>
        <v>21212</v>
      </c>
      <c r="O828" s="29">
        <f t="shared" si="74"/>
        <v>8</v>
      </c>
      <c r="P828" s="29">
        <f t="shared" si="75"/>
        <v>15</v>
      </c>
      <c r="Q828" s="14" t="str">
        <f t="shared" si="76"/>
        <v xml:space="preserve">Anthony </v>
      </c>
      <c r="R828" s="14" t="str">
        <f t="shared" si="77"/>
        <v>Johnson</v>
      </c>
    </row>
    <row r="829" spans="2:18" x14ac:dyDescent="0.45">
      <c r="B829" s="14" t="str">
        <f t="shared" si="72"/>
        <v>40031940035</v>
      </c>
      <c r="C829" s="5">
        <v>40031</v>
      </c>
      <c r="D829" s="2" t="s">
        <v>804</v>
      </c>
      <c r="E829" s="14">
        <f t="shared" si="73"/>
        <v>0</v>
      </c>
      <c r="F829" s="2">
        <v>9</v>
      </c>
      <c r="G829" s="19">
        <v>65.81</v>
      </c>
      <c r="H829" s="20">
        <v>0.01</v>
      </c>
      <c r="I829" s="6"/>
      <c r="J829" s="5">
        <v>40035</v>
      </c>
      <c r="K829" s="25">
        <v>-15.44</v>
      </c>
      <c r="L829" s="2" t="s">
        <v>43</v>
      </c>
      <c r="M829" s="14">
        <f>+VLOOKUP(L829,Customers!$C$3:$D$797,2,FALSE)</f>
        <v>1</v>
      </c>
      <c r="N829" s="14">
        <f>+INDEX(Customers!$B$2:$D$797,MATCH(TF_Database!L829,Customers!$C$2:$C$797,0),1)</f>
        <v>21212</v>
      </c>
      <c r="O829" s="29">
        <f t="shared" si="74"/>
        <v>8</v>
      </c>
      <c r="P829" s="29">
        <f t="shared" si="75"/>
        <v>15</v>
      </c>
      <c r="Q829" s="14" t="str">
        <f t="shared" si="76"/>
        <v xml:space="preserve">Anthony </v>
      </c>
      <c r="R829" s="14" t="str">
        <f t="shared" si="77"/>
        <v>Johnson</v>
      </c>
    </row>
    <row r="830" spans="2:18" x14ac:dyDescent="0.45">
      <c r="B830" s="14" t="str">
        <f t="shared" si="72"/>
        <v>398903239891</v>
      </c>
      <c r="C830" s="5">
        <v>39890</v>
      </c>
      <c r="D830" s="2" t="s">
        <v>810</v>
      </c>
      <c r="E830" s="14">
        <f t="shared" si="73"/>
        <v>0</v>
      </c>
      <c r="F830" s="2">
        <v>32</v>
      </c>
      <c r="G830" s="19">
        <v>2564.4499999999998</v>
      </c>
      <c r="H830" s="20">
        <v>0.01</v>
      </c>
      <c r="I830" s="6"/>
      <c r="J830" s="5">
        <v>39891</v>
      </c>
      <c r="K830" s="25">
        <v>650.73</v>
      </c>
      <c r="L830" s="2" t="s">
        <v>95</v>
      </c>
      <c r="M830" s="14">
        <f>+VLOOKUP(L830,Customers!$C$3:$D$797,2,FALSE)</f>
        <v>4</v>
      </c>
      <c r="N830" s="14">
        <f>+INDEX(Customers!$B$2:$D$797,MATCH(TF_Database!L830,Customers!$C$2:$C$797,0),1)</f>
        <v>22851</v>
      </c>
      <c r="O830" s="29">
        <f t="shared" si="74"/>
        <v>9</v>
      </c>
      <c r="P830" s="29">
        <f t="shared" si="75"/>
        <v>15</v>
      </c>
      <c r="Q830" s="14" t="str">
        <f t="shared" si="76"/>
        <v xml:space="preserve">Kimberly </v>
      </c>
      <c r="R830" s="14" t="str">
        <f t="shared" si="77"/>
        <v>Carter</v>
      </c>
    </row>
    <row r="831" spans="2:18" x14ac:dyDescent="0.45">
      <c r="B831" s="14" t="str">
        <f t="shared" si="72"/>
        <v>39890739892</v>
      </c>
      <c r="C831" s="5">
        <v>39890</v>
      </c>
      <c r="D831" s="2" t="s">
        <v>810</v>
      </c>
      <c r="E831" s="14">
        <f t="shared" si="73"/>
        <v>0</v>
      </c>
      <c r="F831" s="2">
        <v>7</v>
      </c>
      <c r="G831" s="19">
        <v>53.55</v>
      </c>
      <c r="H831" s="20">
        <v>7.0000000000000007E-2</v>
      </c>
      <c r="I831" s="6"/>
      <c r="J831" s="5">
        <v>39892</v>
      </c>
      <c r="K831" s="25">
        <v>-43.5</v>
      </c>
      <c r="L831" s="2" t="s">
        <v>95</v>
      </c>
      <c r="M831" s="14">
        <f>+VLOOKUP(L831,Customers!$C$3:$D$797,2,FALSE)</f>
        <v>4</v>
      </c>
      <c r="N831" s="14">
        <f>+INDEX(Customers!$B$2:$D$797,MATCH(TF_Database!L831,Customers!$C$2:$C$797,0),1)</f>
        <v>22851</v>
      </c>
      <c r="O831" s="29">
        <f t="shared" si="74"/>
        <v>9</v>
      </c>
      <c r="P831" s="29">
        <f t="shared" si="75"/>
        <v>15</v>
      </c>
      <c r="Q831" s="14" t="str">
        <f t="shared" si="76"/>
        <v xml:space="preserve">Kimberly </v>
      </c>
      <c r="R831" s="14" t="str">
        <f t="shared" si="77"/>
        <v>Carter</v>
      </c>
    </row>
    <row r="832" spans="2:18" x14ac:dyDescent="0.45">
      <c r="B832" s="14" t="str">
        <f t="shared" si="72"/>
        <v>39818539819</v>
      </c>
      <c r="C832" s="5">
        <v>39818</v>
      </c>
      <c r="D832" s="2" t="s">
        <v>808</v>
      </c>
      <c r="E832" s="14">
        <f t="shared" si="73"/>
        <v>0</v>
      </c>
      <c r="F832" s="2">
        <v>5</v>
      </c>
      <c r="G832" s="19">
        <v>1244.19</v>
      </c>
      <c r="H832" s="20">
        <v>0.08</v>
      </c>
      <c r="I832" s="6"/>
      <c r="J832" s="5">
        <v>39819</v>
      </c>
      <c r="K832" s="25">
        <v>-131.31</v>
      </c>
      <c r="L832" s="2" t="s">
        <v>98</v>
      </c>
      <c r="M832" s="14">
        <f>+VLOOKUP(L832,Customers!$C$3:$D$797,2,FALSE)</f>
        <v>4</v>
      </c>
      <c r="N832" s="14">
        <f>+INDEX(Customers!$B$2:$D$797,MATCH(TF_Database!L832,Customers!$C$2:$C$797,0),1)</f>
        <v>23362</v>
      </c>
      <c r="O832" s="29">
        <f t="shared" si="74"/>
        <v>7</v>
      </c>
      <c r="P832" s="29">
        <f t="shared" si="75"/>
        <v>19</v>
      </c>
      <c r="Q832" s="14" t="str">
        <f t="shared" si="76"/>
        <v xml:space="preserve">Marina </v>
      </c>
      <c r="R832" s="14" t="str">
        <f t="shared" si="77"/>
        <v>Lichtenstein</v>
      </c>
    </row>
    <row r="833" spans="2:18" x14ac:dyDescent="0.45">
      <c r="B833" s="14" t="str">
        <f t="shared" si="72"/>
        <v>41190441190</v>
      </c>
      <c r="C833" s="5">
        <v>41190</v>
      </c>
      <c r="D833" s="2" t="s">
        <v>804</v>
      </c>
      <c r="E833" s="14">
        <f t="shared" si="73"/>
        <v>0</v>
      </c>
      <c r="F833" s="2">
        <v>4</v>
      </c>
      <c r="G833" s="19">
        <v>207.55</v>
      </c>
      <c r="H833" s="20">
        <v>0.08</v>
      </c>
      <c r="I833" s="6"/>
      <c r="J833" s="5">
        <v>41190</v>
      </c>
      <c r="K833" s="25">
        <v>16.23</v>
      </c>
      <c r="L833" s="2" t="s">
        <v>89</v>
      </c>
      <c r="M833" s="14">
        <f>+VLOOKUP(L833,Customers!$C$3:$D$797,2,FALSE)</f>
        <v>5</v>
      </c>
      <c r="N833" s="14">
        <f>+INDEX(Customers!$B$2:$D$797,MATCH(TF_Database!L833,Customers!$C$2:$C$797,0),1)</f>
        <v>17911</v>
      </c>
      <c r="O833" s="29">
        <f t="shared" si="74"/>
        <v>7</v>
      </c>
      <c r="P833" s="29">
        <f t="shared" si="75"/>
        <v>12</v>
      </c>
      <c r="Q833" s="14" t="str">
        <f t="shared" si="76"/>
        <v xml:space="preserve">Sanjit </v>
      </c>
      <c r="R833" s="14" t="str">
        <f t="shared" si="77"/>
        <v>Chand</v>
      </c>
    </row>
    <row r="834" spans="2:18" x14ac:dyDescent="0.45">
      <c r="B834" s="14" t="str">
        <f t="shared" si="72"/>
        <v>404872940487</v>
      </c>
      <c r="C834" s="5">
        <v>40487</v>
      </c>
      <c r="D834" s="2" t="s">
        <v>808</v>
      </c>
      <c r="E834" s="14">
        <f t="shared" si="73"/>
        <v>0</v>
      </c>
      <c r="F834" s="2">
        <v>29</v>
      </c>
      <c r="G834" s="19">
        <v>1158.45</v>
      </c>
      <c r="H834" s="20">
        <v>0.1</v>
      </c>
      <c r="I834" s="6"/>
      <c r="J834" s="5">
        <v>40487</v>
      </c>
      <c r="K834" s="25">
        <v>267.16000000000003</v>
      </c>
      <c r="L834" s="2" t="s">
        <v>97</v>
      </c>
      <c r="M834" s="14">
        <f>+VLOOKUP(L834,Customers!$C$3:$D$797,2,FALSE)</f>
        <v>1</v>
      </c>
      <c r="N834" s="14">
        <f>+INDEX(Customers!$B$2:$D$797,MATCH(TF_Database!L834,Customers!$C$2:$C$797,0),1)</f>
        <v>8793</v>
      </c>
      <c r="O834" s="29">
        <f t="shared" si="74"/>
        <v>6</v>
      </c>
      <c r="P834" s="29">
        <f t="shared" si="75"/>
        <v>13</v>
      </c>
      <c r="Q834" s="14" t="str">
        <f t="shared" si="76"/>
        <v xml:space="preserve">Sally </v>
      </c>
      <c r="R834" s="14" t="str">
        <f t="shared" si="77"/>
        <v>Knutson</v>
      </c>
    </row>
    <row r="835" spans="2:18" x14ac:dyDescent="0.45">
      <c r="B835" s="14" t="str">
        <f t="shared" si="72"/>
        <v>404874340489</v>
      </c>
      <c r="C835" s="5">
        <v>40487</v>
      </c>
      <c r="D835" s="2" t="s">
        <v>808</v>
      </c>
      <c r="E835" s="14">
        <f t="shared" si="73"/>
        <v>0</v>
      </c>
      <c r="F835" s="2">
        <v>43</v>
      </c>
      <c r="G835" s="19">
        <v>2568.71</v>
      </c>
      <c r="H835" s="20">
        <v>0.1</v>
      </c>
      <c r="I835" s="6"/>
      <c r="J835" s="5">
        <v>40489</v>
      </c>
      <c r="K835" s="25">
        <v>590.77</v>
      </c>
      <c r="L835" s="2" t="s">
        <v>97</v>
      </c>
      <c r="M835" s="14">
        <f>+VLOOKUP(L835,Customers!$C$3:$D$797,2,FALSE)</f>
        <v>1</v>
      </c>
      <c r="N835" s="14">
        <f>+INDEX(Customers!$B$2:$D$797,MATCH(TF_Database!L835,Customers!$C$2:$C$797,0),1)</f>
        <v>8793</v>
      </c>
      <c r="O835" s="29">
        <f t="shared" si="74"/>
        <v>6</v>
      </c>
      <c r="P835" s="29">
        <f t="shared" si="75"/>
        <v>13</v>
      </c>
      <c r="Q835" s="14" t="str">
        <f t="shared" si="76"/>
        <v xml:space="preserve">Sally </v>
      </c>
      <c r="R835" s="14" t="str">
        <f t="shared" si="77"/>
        <v>Knutson</v>
      </c>
    </row>
    <row r="836" spans="2:18" x14ac:dyDescent="0.45">
      <c r="B836" s="14" t="str">
        <f t="shared" si="72"/>
        <v>412531441255</v>
      </c>
      <c r="C836" s="5">
        <v>41253</v>
      </c>
      <c r="D836" s="2" t="s">
        <v>808</v>
      </c>
      <c r="E836" s="14">
        <f t="shared" si="73"/>
        <v>0</v>
      </c>
      <c r="F836" s="2">
        <v>14</v>
      </c>
      <c r="G836" s="19">
        <v>154.44999999999999</v>
      </c>
      <c r="H836" s="20">
        <v>0.09</v>
      </c>
      <c r="I836" s="6"/>
      <c r="J836" s="5">
        <v>41255</v>
      </c>
      <c r="K836" s="25">
        <v>-2.31</v>
      </c>
      <c r="L836" s="2" t="s">
        <v>101</v>
      </c>
      <c r="M836" s="14">
        <f>+VLOOKUP(L836,Customers!$C$3:$D$797,2,FALSE)</f>
        <v>1</v>
      </c>
      <c r="N836" s="14">
        <f>+INDEX(Customers!$B$2:$D$797,MATCH(TF_Database!L836,Customers!$C$2:$C$797,0),1)</f>
        <v>18319</v>
      </c>
      <c r="O836" s="29">
        <f t="shared" si="74"/>
        <v>5</v>
      </c>
      <c r="P836" s="29">
        <f t="shared" si="75"/>
        <v>10</v>
      </c>
      <c r="Q836" s="14" t="str">
        <f t="shared" si="76"/>
        <v xml:space="preserve">Luke </v>
      </c>
      <c r="R836" s="14" t="str">
        <f t="shared" si="77"/>
        <v>Weiss</v>
      </c>
    </row>
    <row r="837" spans="2:18" x14ac:dyDescent="0.45">
      <c r="B837" s="14" t="str">
        <f t="shared" si="72"/>
        <v>398492339850</v>
      </c>
      <c r="C837" s="5">
        <v>39849</v>
      </c>
      <c r="D837" s="2" t="s">
        <v>811</v>
      </c>
      <c r="E837" s="14">
        <f t="shared" si="73"/>
        <v>0</v>
      </c>
      <c r="F837" s="2">
        <v>23</v>
      </c>
      <c r="G837" s="19">
        <v>6133.18</v>
      </c>
      <c r="H837" s="20">
        <v>0.06</v>
      </c>
      <c r="I837" s="6"/>
      <c r="J837" s="5">
        <v>39850</v>
      </c>
      <c r="K837" s="25">
        <v>1243.17</v>
      </c>
      <c r="L837" s="2" t="s">
        <v>43</v>
      </c>
      <c r="M837" s="14">
        <f>+VLOOKUP(L837,Customers!$C$3:$D$797,2,FALSE)</f>
        <v>1</v>
      </c>
      <c r="N837" s="14">
        <f>+INDEX(Customers!$B$2:$D$797,MATCH(TF_Database!L837,Customers!$C$2:$C$797,0),1)</f>
        <v>21212</v>
      </c>
      <c r="O837" s="29">
        <f t="shared" si="74"/>
        <v>8</v>
      </c>
      <c r="P837" s="29">
        <f t="shared" si="75"/>
        <v>15</v>
      </c>
      <c r="Q837" s="14" t="str">
        <f t="shared" si="76"/>
        <v xml:space="preserve">Anthony </v>
      </c>
      <c r="R837" s="14" t="str">
        <f t="shared" si="77"/>
        <v>Johnson</v>
      </c>
    </row>
    <row r="838" spans="2:18" x14ac:dyDescent="0.45">
      <c r="B838" s="14" t="str">
        <f t="shared" si="72"/>
        <v>408143440816</v>
      </c>
      <c r="C838" s="5">
        <v>40814</v>
      </c>
      <c r="D838" s="2" t="s">
        <v>810</v>
      </c>
      <c r="E838" s="14">
        <f t="shared" si="73"/>
        <v>0</v>
      </c>
      <c r="F838" s="2">
        <v>34</v>
      </c>
      <c r="G838" s="19">
        <v>2632.4755</v>
      </c>
      <c r="H838" s="20">
        <v>0.01</v>
      </c>
      <c r="I838" s="6"/>
      <c r="J838" s="5">
        <v>40816</v>
      </c>
      <c r="K838" s="25">
        <v>1325.817</v>
      </c>
      <c r="L838" s="2" t="s">
        <v>99</v>
      </c>
      <c r="M838" s="14">
        <f>+VLOOKUP(L838,Customers!$C$3:$D$797,2,FALSE)</f>
        <v>4</v>
      </c>
      <c r="N838" s="14">
        <f>+INDEX(Customers!$B$2:$D$797,MATCH(TF_Database!L838,Customers!$C$2:$C$797,0),1)</f>
        <v>15245</v>
      </c>
      <c r="O838" s="29">
        <f t="shared" si="74"/>
        <v>9</v>
      </c>
      <c r="P838" s="29">
        <f t="shared" si="75"/>
        <v>15</v>
      </c>
      <c r="Q838" s="14" t="str">
        <f t="shared" si="76"/>
        <v xml:space="preserve">Michelle </v>
      </c>
      <c r="R838" s="14" t="str">
        <f t="shared" si="77"/>
        <v>Arnett</v>
      </c>
    </row>
    <row r="839" spans="2:18" x14ac:dyDescent="0.45">
      <c r="B839" s="14" t="str">
        <f t="shared" ref="B839:B902" si="78">+CONCATENATE(C839,F839,J839)</f>
        <v>410654341072</v>
      </c>
      <c r="C839" s="5">
        <v>41065</v>
      </c>
      <c r="D839" s="2" t="s">
        <v>804</v>
      </c>
      <c r="E839" s="14">
        <f t="shared" ref="E839:E902" si="79">+IF(D839="High",1,0)</f>
        <v>0</v>
      </c>
      <c r="F839" s="2">
        <v>43</v>
      </c>
      <c r="G839" s="19">
        <v>170.81</v>
      </c>
      <c r="H839" s="20">
        <v>0.1</v>
      </c>
      <c r="I839" s="6"/>
      <c r="J839" s="5">
        <v>41072</v>
      </c>
      <c r="K839" s="25">
        <v>-133.68</v>
      </c>
      <c r="L839" s="2" t="s">
        <v>101</v>
      </c>
      <c r="M839" s="14">
        <f>+VLOOKUP(L839,Customers!$C$3:$D$797,2,FALSE)</f>
        <v>1</v>
      </c>
      <c r="N839" s="14">
        <f>+INDEX(Customers!$B$2:$D$797,MATCH(TF_Database!L839,Customers!$C$2:$C$797,0),1)</f>
        <v>18319</v>
      </c>
      <c r="O839" s="29">
        <f t="shared" ref="O839:O902" si="80">+SEARCH(" ",L839)</f>
        <v>5</v>
      </c>
      <c r="P839" s="29">
        <f t="shared" ref="P839:P902" si="81">+LEN(L839)</f>
        <v>10</v>
      </c>
      <c r="Q839" s="14" t="str">
        <f t="shared" ref="Q839:Q902" si="82">+LEFT(L839,O839)</f>
        <v xml:space="preserve">Luke </v>
      </c>
      <c r="R839" s="14" t="str">
        <f t="shared" ref="R839:R902" si="83">+RIGHT(L839,P839-O839)</f>
        <v>Weiss</v>
      </c>
    </row>
    <row r="840" spans="2:18" x14ac:dyDescent="0.45">
      <c r="B840" s="14" t="str">
        <f t="shared" si="78"/>
        <v>410653141072</v>
      </c>
      <c r="C840" s="5">
        <v>41065</v>
      </c>
      <c r="D840" s="2" t="s">
        <v>804</v>
      </c>
      <c r="E840" s="14">
        <f t="shared" si="79"/>
        <v>0</v>
      </c>
      <c r="F840" s="2">
        <v>31</v>
      </c>
      <c r="G840" s="19">
        <v>4726.5949999999993</v>
      </c>
      <c r="H840" s="20">
        <v>0.05</v>
      </c>
      <c r="I840" s="6"/>
      <c r="J840" s="5">
        <v>41072</v>
      </c>
      <c r="K840" s="25">
        <v>1176.48</v>
      </c>
      <c r="L840" s="2" t="s">
        <v>101</v>
      </c>
      <c r="M840" s="14">
        <f>+VLOOKUP(L840,Customers!$C$3:$D$797,2,FALSE)</f>
        <v>1</v>
      </c>
      <c r="N840" s="14">
        <f>+INDEX(Customers!$B$2:$D$797,MATCH(TF_Database!L840,Customers!$C$2:$C$797,0),1)</f>
        <v>18319</v>
      </c>
      <c r="O840" s="29">
        <f t="shared" si="80"/>
        <v>5</v>
      </c>
      <c r="P840" s="29">
        <f t="shared" si="81"/>
        <v>10</v>
      </c>
      <c r="Q840" s="14" t="str">
        <f t="shared" si="82"/>
        <v xml:space="preserve">Luke </v>
      </c>
      <c r="R840" s="14" t="str">
        <f t="shared" si="83"/>
        <v>Weiss</v>
      </c>
    </row>
    <row r="841" spans="2:18" x14ac:dyDescent="0.45">
      <c r="B841" s="14" t="str">
        <f t="shared" si="78"/>
        <v>404474640448</v>
      </c>
      <c r="C841" s="5">
        <v>40447</v>
      </c>
      <c r="D841" s="2" t="s">
        <v>810</v>
      </c>
      <c r="E841" s="14">
        <f t="shared" si="79"/>
        <v>0</v>
      </c>
      <c r="F841" s="2">
        <v>46</v>
      </c>
      <c r="G841" s="19">
        <v>3780.16</v>
      </c>
      <c r="H841" s="20">
        <v>0.1</v>
      </c>
      <c r="I841" s="6"/>
      <c r="J841" s="5">
        <v>40448</v>
      </c>
      <c r="K841" s="25">
        <v>1265.82</v>
      </c>
      <c r="L841" s="2" t="s">
        <v>101</v>
      </c>
      <c r="M841" s="14">
        <f>+VLOOKUP(L841,Customers!$C$3:$D$797,2,FALSE)</f>
        <v>1</v>
      </c>
      <c r="N841" s="14">
        <f>+INDEX(Customers!$B$2:$D$797,MATCH(TF_Database!L841,Customers!$C$2:$C$797,0),1)</f>
        <v>18319</v>
      </c>
      <c r="O841" s="29">
        <f t="shared" si="80"/>
        <v>5</v>
      </c>
      <c r="P841" s="29">
        <f t="shared" si="81"/>
        <v>10</v>
      </c>
      <c r="Q841" s="14" t="str">
        <f t="shared" si="82"/>
        <v xml:space="preserve">Luke </v>
      </c>
      <c r="R841" s="14" t="str">
        <f t="shared" si="83"/>
        <v>Weiss</v>
      </c>
    </row>
    <row r="842" spans="2:18" x14ac:dyDescent="0.45">
      <c r="B842" s="14" t="str">
        <f t="shared" si="78"/>
        <v>404473140448</v>
      </c>
      <c r="C842" s="5">
        <v>40447</v>
      </c>
      <c r="D842" s="2" t="s">
        <v>810</v>
      </c>
      <c r="E842" s="14">
        <f t="shared" si="79"/>
        <v>0</v>
      </c>
      <c r="F842" s="2">
        <v>31</v>
      </c>
      <c r="G842" s="19">
        <v>1784.048</v>
      </c>
      <c r="H842" s="20">
        <v>0.05</v>
      </c>
      <c r="I842" s="6"/>
      <c r="J842" s="5">
        <v>40448</v>
      </c>
      <c r="K842" s="25">
        <v>394.452</v>
      </c>
      <c r="L842" s="2" t="s">
        <v>101</v>
      </c>
      <c r="M842" s="14">
        <f>+VLOOKUP(L842,Customers!$C$3:$D$797,2,FALSE)</f>
        <v>1</v>
      </c>
      <c r="N842" s="14">
        <f>+INDEX(Customers!$B$2:$D$797,MATCH(TF_Database!L842,Customers!$C$2:$C$797,0),1)</f>
        <v>18319</v>
      </c>
      <c r="O842" s="29">
        <f t="shared" si="80"/>
        <v>5</v>
      </c>
      <c r="P842" s="29">
        <f t="shared" si="81"/>
        <v>10</v>
      </c>
      <c r="Q842" s="14" t="str">
        <f t="shared" si="82"/>
        <v xml:space="preserve">Luke </v>
      </c>
      <c r="R842" s="14" t="str">
        <f t="shared" si="83"/>
        <v>Weiss</v>
      </c>
    </row>
    <row r="843" spans="2:18" x14ac:dyDescent="0.45">
      <c r="B843" s="14" t="str">
        <f t="shared" si="78"/>
        <v>398344639836</v>
      </c>
      <c r="C843" s="5">
        <v>39834</v>
      </c>
      <c r="D843" s="2" t="s">
        <v>810</v>
      </c>
      <c r="E843" s="14">
        <f t="shared" si="79"/>
        <v>0</v>
      </c>
      <c r="F843" s="2">
        <v>46</v>
      </c>
      <c r="G843" s="19">
        <v>1482.01</v>
      </c>
      <c r="H843" s="20">
        <v>0.02</v>
      </c>
      <c r="I843" s="6"/>
      <c r="J843" s="5">
        <v>39836</v>
      </c>
      <c r="K843" s="25">
        <v>709.32500000000005</v>
      </c>
      <c r="L843" s="2" t="s">
        <v>92</v>
      </c>
      <c r="M843" s="14">
        <f>+VLOOKUP(L843,Customers!$C$3:$D$797,2,FALSE)</f>
        <v>2</v>
      </c>
      <c r="N843" s="14">
        <f>+INDEX(Customers!$B$2:$D$797,MATCH(TF_Database!L843,Customers!$C$2:$C$797,0),1)</f>
        <v>15485</v>
      </c>
      <c r="O843" s="29">
        <f t="shared" si="80"/>
        <v>4</v>
      </c>
      <c r="P843" s="29">
        <f t="shared" si="81"/>
        <v>12</v>
      </c>
      <c r="Q843" s="14" t="str">
        <f t="shared" si="82"/>
        <v xml:space="preserve">Rob </v>
      </c>
      <c r="R843" s="14" t="str">
        <f t="shared" si="83"/>
        <v>Haberlin</v>
      </c>
    </row>
    <row r="844" spans="2:18" x14ac:dyDescent="0.45">
      <c r="B844" s="14" t="str">
        <f t="shared" si="78"/>
        <v>411871441188</v>
      </c>
      <c r="C844" s="5">
        <v>41187</v>
      </c>
      <c r="D844" s="2" t="s">
        <v>811</v>
      </c>
      <c r="E844" s="14">
        <f t="shared" si="79"/>
        <v>0</v>
      </c>
      <c r="F844" s="2">
        <v>14</v>
      </c>
      <c r="G844" s="19">
        <v>91.75</v>
      </c>
      <c r="H844" s="20">
        <v>7.0000000000000007E-2</v>
      </c>
      <c r="I844" s="6"/>
      <c r="J844" s="5">
        <v>41188</v>
      </c>
      <c r="K844" s="25">
        <v>2.8220000000000001</v>
      </c>
      <c r="L844" s="2" t="s">
        <v>88</v>
      </c>
      <c r="M844" s="14">
        <f>+VLOOKUP(L844,Customers!$C$3:$D$797,2,FALSE)</f>
        <v>5</v>
      </c>
      <c r="N844" s="14">
        <f>+INDEX(Customers!$B$2:$D$797,MATCH(TF_Database!L844,Customers!$C$2:$C$797,0),1)</f>
        <v>28397</v>
      </c>
      <c r="O844" s="29">
        <f t="shared" si="80"/>
        <v>6</v>
      </c>
      <c r="P844" s="29">
        <f t="shared" si="81"/>
        <v>15</v>
      </c>
      <c r="Q844" s="14" t="str">
        <f t="shared" si="82"/>
        <v xml:space="preserve">Julie </v>
      </c>
      <c r="R844" s="14" t="str">
        <f t="shared" si="83"/>
        <v>Creighton</v>
      </c>
    </row>
    <row r="845" spans="2:18" x14ac:dyDescent="0.45">
      <c r="B845" s="14" t="str">
        <f t="shared" si="78"/>
        <v>411873141188</v>
      </c>
      <c r="C845" s="5">
        <v>41187</v>
      </c>
      <c r="D845" s="2" t="s">
        <v>811</v>
      </c>
      <c r="E845" s="14">
        <f t="shared" si="79"/>
        <v>0</v>
      </c>
      <c r="F845" s="2">
        <v>31</v>
      </c>
      <c r="G845" s="19">
        <v>346.57</v>
      </c>
      <c r="H845" s="20">
        <v>0</v>
      </c>
      <c r="I845" s="6"/>
      <c r="J845" s="5">
        <v>41188</v>
      </c>
      <c r="K845" s="25">
        <v>-116.45</v>
      </c>
      <c r="L845" s="2" t="s">
        <v>88</v>
      </c>
      <c r="M845" s="14">
        <f>+VLOOKUP(L845,Customers!$C$3:$D$797,2,FALSE)</f>
        <v>5</v>
      </c>
      <c r="N845" s="14">
        <f>+INDEX(Customers!$B$2:$D$797,MATCH(TF_Database!L845,Customers!$C$2:$C$797,0),1)</f>
        <v>28397</v>
      </c>
      <c r="O845" s="29">
        <f t="shared" si="80"/>
        <v>6</v>
      </c>
      <c r="P845" s="29">
        <f t="shared" si="81"/>
        <v>15</v>
      </c>
      <c r="Q845" s="14" t="str">
        <f t="shared" si="82"/>
        <v xml:space="preserve">Julie </v>
      </c>
      <c r="R845" s="14" t="str">
        <f t="shared" si="83"/>
        <v>Creighton</v>
      </c>
    </row>
    <row r="846" spans="2:18" x14ac:dyDescent="0.45">
      <c r="B846" s="14" t="str">
        <f t="shared" si="78"/>
        <v>398972039899</v>
      </c>
      <c r="C846" s="5">
        <v>39897</v>
      </c>
      <c r="D846" s="2" t="s">
        <v>811</v>
      </c>
      <c r="E846" s="14">
        <f t="shared" si="79"/>
        <v>0</v>
      </c>
      <c r="F846" s="2">
        <v>20</v>
      </c>
      <c r="G846" s="19">
        <v>234.09</v>
      </c>
      <c r="H846" s="20">
        <v>0.01</v>
      </c>
      <c r="I846" s="6"/>
      <c r="J846" s="5">
        <v>39899</v>
      </c>
      <c r="K846" s="25">
        <v>-11.69</v>
      </c>
      <c r="L846" s="2" t="s">
        <v>91</v>
      </c>
      <c r="M846" s="14">
        <f>+VLOOKUP(L846,Customers!$C$3:$D$797,2,FALSE)</f>
        <v>1</v>
      </c>
      <c r="N846" s="14">
        <f>+INDEX(Customers!$B$2:$D$797,MATCH(TF_Database!L846,Customers!$C$2:$C$797,0),1)</f>
        <v>10203</v>
      </c>
      <c r="O846" s="29">
        <f t="shared" si="80"/>
        <v>7</v>
      </c>
      <c r="P846" s="29">
        <f t="shared" si="81"/>
        <v>13</v>
      </c>
      <c r="Q846" s="14" t="str">
        <f t="shared" si="82"/>
        <v xml:space="preserve">Justin </v>
      </c>
      <c r="R846" s="14" t="str">
        <f t="shared" si="83"/>
        <v>Knight</v>
      </c>
    </row>
    <row r="847" spans="2:18" x14ac:dyDescent="0.45">
      <c r="B847" s="14" t="str">
        <f t="shared" si="78"/>
        <v>411721941174</v>
      </c>
      <c r="C847" s="5">
        <v>41172</v>
      </c>
      <c r="D847" s="2" t="s">
        <v>808</v>
      </c>
      <c r="E847" s="14">
        <f t="shared" si="79"/>
        <v>0</v>
      </c>
      <c r="F847" s="2">
        <v>19</v>
      </c>
      <c r="G847" s="19">
        <v>82.43</v>
      </c>
      <c r="H847" s="20">
        <v>0.04</v>
      </c>
      <c r="I847" s="6"/>
      <c r="J847" s="5">
        <v>41174</v>
      </c>
      <c r="K847" s="25">
        <v>-94.76</v>
      </c>
      <c r="L847" s="2" t="s">
        <v>97</v>
      </c>
      <c r="M847" s="14">
        <f>+VLOOKUP(L847,Customers!$C$3:$D$797,2,FALSE)</f>
        <v>1</v>
      </c>
      <c r="N847" s="14">
        <f>+INDEX(Customers!$B$2:$D$797,MATCH(TF_Database!L847,Customers!$C$2:$C$797,0),1)</f>
        <v>8793</v>
      </c>
      <c r="O847" s="29">
        <f t="shared" si="80"/>
        <v>6</v>
      </c>
      <c r="P847" s="29">
        <f t="shared" si="81"/>
        <v>13</v>
      </c>
      <c r="Q847" s="14" t="str">
        <f t="shared" si="82"/>
        <v xml:space="preserve">Sally </v>
      </c>
      <c r="R847" s="14" t="str">
        <f t="shared" si="83"/>
        <v>Knutson</v>
      </c>
    </row>
    <row r="848" spans="2:18" x14ac:dyDescent="0.45">
      <c r="B848" s="14" t="str">
        <f t="shared" si="78"/>
        <v>411723141174</v>
      </c>
      <c r="C848" s="5">
        <v>41172</v>
      </c>
      <c r="D848" s="2" t="s">
        <v>808</v>
      </c>
      <c r="E848" s="14">
        <f t="shared" si="79"/>
        <v>0</v>
      </c>
      <c r="F848" s="2">
        <v>31</v>
      </c>
      <c r="G848" s="19">
        <v>295.97000000000003</v>
      </c>
      <c r="H848" s="20">
        <v>0.02</v>
      </c>
      <c r="I848" s="6"/>
      <c r="J848" s="5">
        <v>41174</v>
      </c>
      <c r="K848" s="25">
        <v>5.0149999999999997</v>
      </c>
      <c r="L848" s="2" t="s">
        <v>97</v>
      </c>
      <c r="M848" s="14">
        <f>+VLOOKUP(L848,Customers!$C$3:$D$797,2,FALSE)</f>
        <v>1</v>
      </c>
      <c r="N848" s="14">
        <f>+INDEX(Customers!$B$2:$D$797,MATCH(TF_Database!L848,Customers!$C$2:$C$797,0),1)</f>
        <v>8793</v>
      </c>
      <c r="O848" s="29">
        <f t="shared" si="80"/>
        <v>6</v>
      </c>
      <c r="P848" s="29">
        <f t="shared" si="81"/>
        <v>13</v>
      </c>
      <c r="Q848" s="14" t="str">
        <f t="shared" si="82"/>
        <v xml:space="preserve">Sally </v>
      </c>
      <c r="R848" s="14" t="str">
        <f t="shared" si="83"/>
        <v>Knutson</v>
      </c>
    </row>
    <row r="849" spans="2:18" x14ac:dyDescent="0.45">
      <c r="B849" s="14" t="str">
        <f t="shared" si="78"/>
        <v>411722941173</v>
      </c>
      <c r="C849" s="5">
        <v>41172</v>
      </c>
      <c r="D849" s="2" t="s">
        <v>808</v>
      </c>
      <c r="E849" s="14">
        <f t="shared" si="79"/>
        <v>0</v>
      </c>
      <c r="F849" s="2">
        <v>29</v>
      </c>
      <c r="G849" s="19">
        <v>94.5</v>
      </c>
      <c r="H849" s="20">
        <v>0.02</v>
      </c>
      <c r="I849" s="6"/>
      <c r="J849" s="5">
        <v>41173</v>
      </c>
      <c r="K849" s="25">
        <v>39.9</v>
      </c>
      <c r="L849" s="2" t="s">
        <v>97</v>
      </c>
      <c r="M849" s="14">
        <f>+VLOOKUP(L849,Customers!$C$3:$D$797,2,FALSE)</f>
        <v>1</v>
      </c>
      <c r="N849" s="14">
        <f>+INDEX(Customers!$B$2:$D$797,MATCH(TF_Database!L849,Customers!$C$2:$C$797,0),1)</f>
        <v>8793</v>
      </c>
      <c r="O849" s="29">
        <f t="shared" si="80"/>
        <v>6</v>
      </c>
      <c r="P849" s="29">
        <f t="shared" si="81"/>
        <v>13</v>
      </c>
      <c r="Q849" s="14" t="str">
        <f t="shared" si="82"/>
        <v xml:space="preserve">Sally </v>
      </c>
      <c r="R849" s="14" t="str">
        <f t="shared" si="83"/>
        <v>Knutson</v>
      </c>
    </row>
    <row r="850" spans="2:18" x14ac:dyDescent="0.45">
      <c r="B850" s="14" t="str">
        <f t="shared" si="78"/>
        <v>402143940216</v>
      </c>
      <c r="C850" s="5">
        <v>40214</v>
      </c>
      <c r="D850" s="2" t="s">
        <v>808</v>
      </c>
      <c r="E850" s="14">
        <f t="shared" si="79"/>
        <v>0</v>
      </c>
      <c r="F850" s="2">
        <v>39</v>
      </c>
      <c r="G850" s="19">
        <v>1836.06</v>
      </c>
      <c r="H850" s="20">
        <v>0.04</v>
      </c>
      <c r="I850" s="6"/>
      <c r="J850" s="5">
        <v>40216</v>
      </c>
      <c r="K850" s="25">
        <v>437.07</v>
      </c>
      <c r="L850" s="2" t="s">
        <v>99</v>
      </c>
      <c r="M850" s="14">
        <f>+VLOOKUP(L850,Customers!$C$3:$D$797,2,FALSE)</f>
        <v>4</v>
      </c>
      <c r="N850" s="14">
        <f>+INDEX(Customers!$B$2:$D$797,MATCH(TF_Database!L850,Customers!$C$2:$C$797,0),1)</f>
        <v>15245</v>
      </c>
      <c r="O850" s="29">
        <f t="shared" si="80"/>
        <v>9</v>
      </c>
      <c r="P850" s="29">
        <f t="shared" si="81"/>
        <v>15</v>
      </c>
      <c r="Q850" s="14" t="str">
        <f t="shared" si="82"/>
        <v xml:space="preserve">Michelle </v>
      </c>
      <c r="R850" s="14" t="str">
        <f t="shared" si="83"/>
        <v>Arnett</v>
      </c>
    </row>
    <row r="851" spans="2:18" x14ac:dyDescent="0.45">
      <c r="B851" s="14" t="str">
        <f t="shared" si="78"/>
        <v>40214240216</v>
      </c>
      <c r="C851" s="5">
        <v>40214</v>
      </c>
      <c r="D851" s="2" t="s">
        <v>808</v>
      </c>
      <c r="E851" s="14">
        <f t="shared" si="79"/>
        <v>0</v>
      </c>
      <c r="F851" s="2">
        <v>2</v>
      </c>
      <c r="G851" s="19">
        <v>21.03</v>
      </c>
      <c r="H851" s="20">
        <v>0.03</v>
      </c>
      <c r="I851" s="6"/>
      <c r="J851" s="5">
        <v>40216</v>
      </c>
      <c r="K851" s="25">
        <v>-10.4765</v>
      </c>
      <c r="L851" s="2" t="s">
        <v>99</v>
      </c>
      <c r="M851" s="14">
        <f>+VLOOKUP(L851,Customers!$C$3:$D$797,2,FALSE)</f>
        <v>4</v>
      </c>
      <c r="N851" s="14">
        <f>+INDEX(Customers!$B$2:$D$797,MATCH(TF_Database!L851,Customers!$C$2:$C$797,0),1)</f>
        <v>15245</v>
      </c>
      <c r="O851" s="29">
        <f t="shared" si="80"/>
        <v>9</v>
      </c>
      <c r="P851" s="29">
        <f t="shared" si="81"/>
        <v>15</v>
      </c>
      <c r="Q851" s="14" t="str">
        <f t="shared" si="82"/>
        <v xml:space="preserve">Michelle </v>
      </c>
      <c r="R851" s="14" t="str">
        <f t="shared" si="83"/>
        <v>Arnett</v>
      </c>
    </row>
    <row r="852" spans="2:18" x14ac:dyDescent="0.45">
      <c r="B852" s="14" t="str">
        <f t="shared" si="78"/>
        <v>402564640257</v>
      </c>
      <c r="C852" s="5">
        <v>40256</v>
      </c>
      <c r="D852" s="2" t="s">
        <v>806</v>
      </c>
      <c r="E852" s="14">
        <f t="shared" si="79"/>
        <v>1</v>
      </c>
      <c r="F852" s="2">
        <v>46</v>
      </c>
      <c r="G852" s="19">
        <v>507.64</v>
      </c>
      <c r="H852" s="20">
        <v>0.04</v>
      </c>
      <c r="I852" s="6"/>
      <c r="J852" s="5">
        <v>40257</v>
      </c>
      <c r="K852" s="25">
        <v>42.76</v>
      </c>
      <c r="L852" s="2" t="s">
        <v>88</v>
      </c>
      <c r="M852" s="14">
        <f>+VLOOKUP(L852,Customers!$C$3:$D$797,2,FALSE)</f>
        <v>5</v>
      </c>
      <c r="N852" s="14">
        <f>+INDEX(Customers!$B$2:$D$797,MATCH(TF_Database!L852,Customers!$C$2:$C$797,0),1)</f>
        <v>28397</v>
      </c>
      <c r="O852" s="29">
        <f t="shared" si="80"/>
        <v>6</v>
      </c>
      <c r="P852" s="29">
        <f t="shared" si="81"/>
        <v>15</v>
      </c>
      <c r="Q852" s="14" t="str">
        <f t="shared" si="82"/>
        <v xml:space="preserve">Julie </v>
      </c>
      <c r="R852" s="14" t="str">
        <f t="shared" si="83"/>
        <v>Creighton</v>
      </c>
    </row>
    <row r="853" spans="2:18" x14ac:dyDescent="0.45">
      <c r="B853" s="14" t="str">
        <f t="shared" si="78"/>
        <v>408663940875</v>
      </c>
      <c r="C853" s="5">
        <v>40866</v>
      </c>
      <c r="D853" s="2" t="s">
        <v>804</v>
      </c>
      <c r="E853" s="14">
        <f t="shared" si="79"/>
        <v>0</v>
      </c>
      <c r="F853" s="2">
        <v>39</v>
      </c>
      <c r="G853" s="19">
        <v>301.36</v>
      </c>
      <c r="H853" s="20">
        <v>0.09</v>
      </c>
      <c r="I853" s="6"/>
      <c r="J853" s="5">
        <v>40875</v>
      </c>
      <c r="K853" s="25">
        <v>48.45</v>
      </c>
      <c r="L853" s="2" t="s">
        <v>97</v>
      </c>
      <c r="M853" s="14">
        <f>+VLOOKUP(L853,Customers!$C$3:$D$797,2,FALSE)</f>
        <v>1</v>
      </c>
      <c r="N853" s="14">
        <f>+INDEX(Customers!$B$2:$D$797,MATCH(TF_Database!L853,Customers!$C$2:$C$797,0),1)</f>
        <v>8793</v>
      </c>
      <c r="O853" s="29">
        <f t="shared" si="80"/>
        <v>6</v>
      </c>
      <c r="P853" s="29">
        <f t="shared" si="81"/>
        <v>13</v>
      </c>
      <c r="Q853" s="14" t="str">
        <f t="shared" si="82"/>
        <v xml:space="preserve">Sally </v>
      </c>
      <c r="R853" s="14" t="str">
        <f t="shared" si="83"/>
        <v>Knutson</v>
      </c>
    </row>
    <row r="854" spans="2:18" x14ac:dyDescent="0.45">
      <c r="B854" s="14" t="str">
        <f t="shared" si="78"/>
        <v>408661740871</v>
      </c>
      <c r="C854" s="5">
        <v>40866</v>
      </c>
      <c r="D854" s="2" t="s">
        <v>804</v>
      </c>
      <c r="E854" s="14">
        <f t="shared" si="79"/>
        <v>0</v>
      </c>
      <c r="F854" s="2">
        <v>17</v>
      </c>
      <c r="G854" s="19">
        <v>114.28</v>
      </c>
      <c r="H854" s="20">
        <v>0.08</v>
      </c>
      <c r="I854" s="6"/>
      <c r="J854" s="5">
        <v>40871</v>
      </c>
      <c r="K854" s="25">
        <v>-38.72</v>
      </c>
      <c r="L854" s="2" t="s">
        <v>97</v>
      </c>
      <c r="M854" s="14">
        <f>+VLOOKUP(L854,Customers!$C$3:$D$797,2,FALSE)</f>
        <v>1</v>
      </c>
      <c r="N854" s="14">
        <f>+INDEX(Customers!$B$2:$D$797,MATCH(TF_Database!L854,Customers!$C$2:$C$797,0),1)</f>
        <v>8793</v>
      </c>
      <c r="O854" s="29">
        <f t="shared" si="80"/>
        <v>6</v>
      </c>
      <c r="P854" s="29">
        <f t="shared" si="81"/>
        <v>13</v>
      </c>
      <c r="Q854" s="14" t="str">
        <f t="shared" si="82"/>
        <v xml:space="preserve">Sally </v>
      </c>
      <c r="R854" s="14" t="str">
        <f t="shared" si="83"/>
        <v>Knutson</v>
      </c>
    </row>
    <row r="855" spans="2:18" x14ac:dyDescent="0.45">
      <c r="B855" s="14" t="str">
        <f t="shared" si="78"/>
        <v>408664940873</v>
      </c>
      <c r="C855" s="5">
        <v>40866</v>
      </c>
      <c r="D855" s="2" t="s">
        <v>804</v>
      </c>
      <c r="E855" s="14">
        <f t="shared" si="79"/>
        <v>0</v>
      </c>
      <c r="F855" s="2">
        <v>49</v>
      </c>
      <c r="G855" s="19">
        <v>1889.04</v>
      </c>
      <c r="H855" s="20">
        <v>0.1</v>
      </c>
      <c r="I855" s="6"/>
      <c r="J855" s="5">
        <v>40873</v>
      </c>
      <c r="K855" s="25">
        <v>182.15</v>
      </c>
      <c r="L855" s="2" t="s">
        <v>97</v>
      </c>
      <c r="M855" s="14">
        <f>+VLOOKUP(L855,Customers!$C$3:$D$797,2,FALSE)</f>
        <v>1</v>
      </c>
      <c r="N855" s="14">
        <f>+INDEX(Customers!$B$2:$D$797,MATCH(TF_Database!L855,Customers!$C$2:$C$797,0),1)</f>
        <v>8793</v>
      </c>
      <c r="O855" s="29">
        <f t="shared" si="80"/>
        <v>6</v>
      </c>
      <c r="P855" s="29">
        <f t="shared" si="81"/>
        <v>13</v>
      </c>
      <c r="Q855" s="14" t="str">
        <f t="shared" si="82"/>
        <v xml:space="preserve">Sally </v>
      </c>
      <c r="R855" s="14" t="str">
        <f t="shared" si="83"/>
        <v>Knutson</v>
      </c>
    </row>
    <row r="856" spans="2:18" x14ac:dyDescent="0.45">
      <c r="B856" s="14" t="str">
        <f t="shared" si="78"/>
        <v>399324939933</v>
      </c>
      <c r="C856" s="5">
        <v>39932</v>
      </c>
      <c r="D856" s="2" t="s">
        <v>810</v>
      </c>
      <c r="E856" s="14">
        <f t="shared" si="79"/>
        <v>0</v>
      </c>
      <c r="F856" s="2">
        <v>49</v>
      </c>
      <c r="G856" s="19">
        <v>7002.08</v>
      </c>
      <c r="H856" s="20">
        <v>0.1</v>
      </c>
      <c r="I856" s="6"/>
      <c r="J856" s="5">
        <v>39933</v>
      </c>
      <c r="K856" s="25">
        <v>-1640.511</v>
      </c>
      <c r="L856" s="2" t="s">
        <v>97</v>
      </c>
      <c r="M856" s="14">
        <f>+VLOOKUP(L856,Customers!$C$3:$D$797,2,FALSE)</f>
        <v>1</v>
      </c>
      <c r="N856" s="14">
        <f>+INDEX(Customers!$B$2:$D$797,MATCH(TF_Database!L856,Customers!$C$2:$C$797,0),1)</f>
        <v>8793</v>
      </c>
      <c r="O856" s="29">
        <f t="shared" si="80"/>
        <v>6</v>
      </c>
      <c r="P856" s="29">
        <f t="shared" si="81"/>
        <v>13</v>
      </c>
      <c r="Q856" s="14" t="str">
        <f t="shared" si="82"/>
        <v xml:space="preserve">Sally </v>
      </c>
      <c r="R856" s="14" t="str">
        <f t="shared" si="83"/>
        <v>Knutson</v>
      </c>
    </row>
    <row r="857" spans="2:18" x14ac:dyDescent="0.45">
      <c r="B857" s="14" t="str">
        <f t="shared" si="78"/>
        <v>406364740638</v>
      </c>
      <c r="C857" s="5">
        <v>40636</v>
      </c>
      <c r="D857" s="2" t="s">
        <v>804</v>
      </c>
      <c r="E857" s="14">
        <f t="shared" si="79"/>
        <v>0</v>
      </c>
      <c r="F857" s="2">
        <v>47</v>
      </c>
      <c r="G857" s="19">
        <v>91.43</v>
      </c>
      <c r="H857" s="20">
        <v>0.08</v>
      </c>
      <c r="I857" s="6"/>
      <c r="J857" s="5">
        <v>40638</v>
      </c>
      <c r="K857" s="25">
        <v>-22.8965</v>
      </c>
      <c r="L857" s="2" t="s">
        <v>95</v>
      </c>
      <c r="M857" s="14">
        <f>+VLOOKUP(L857,Customers!$C$3:$D$797,2,FALSE)</f>
        <v>4</v>
      </c>
      <c r="N857" s="14">
        <f>+INDEX(Customers!$B$2:$D$797,MATCH(TF_Database!L857,Customers!$C$2:$C$797,0),1)</f>
        <v>22851</v>
      </c>
      <c r="O857" s="29">
        <f t="shared" si="80"/>
        <v>9</v>
      </c>
      <c r="P857" s="29">
        <f t="shared" si="81"/>
        <v>15</v>
      </c>
      <c r="Q857" s="14" t="str">
        <f t="shared" si="82"/>
        <v xml:space="preserve">Kimberly </v>
      </c>
      <c r="R857" s="14" t="str">
        <f t="shared" si="83"/>
        <v>Carter</v>
      </c>
    </row>
    <row r="858" spans="2:18" x14ac:dyDescent="0.45">
      <c r="B858" s="14" t="str">
        <f t="shared" si="78"/>
        <v>40649740649</v>
      </c>
      <c r="C858" s="5">
        <v>40649</v>
      </c>
      <c r="D858" s="2" t="s">
        <v>810</v>
      </c>
      <c r="E858" s="14">
        <f t="shared" si="79"/>
        <v>0</v>
      </c>
      <c r="F858" s="2">
        <v>7</v>
      </c>
      <c r="G858" s="19">
        <v>27.99</v>
      </c>
      <c r="H858" s="20">
        <v>0.06</v>
      </c>
      <c r="I858" s="6"/>
      <c r="J858" s="5">
        <v>40649</v>
      </c>
      <c r="K858" s="25">
        <v>-0.17249999999999938</v>
      </c>
      <c r="L858" s="2" t="s">
        <v>92</v>
      </c>
      <c r="M858" s="14">
        <f>+VLOOKUP(L858,Customers!$C$3:$D$797,2,FALSE)</f>
        <v>2</v>
      </c>
      <c r="N858" s="14">
        <f>+INDEX(Customers!$B$2:$D$797,MATCH(TF_Database!L858,Customers!$C$2:$C$797,0),1)</f>
        <v>15485</v>
      </c>
      <c r="O858" s="29">
        <f t="shared" si="80"/>
        <v>4</v>
      </c>
      <c r="P858" s="29">
        <f t="shared" si="81"/>
        <v>12</v>
      </c>
      <c r="Q858" s="14" t="str">
        <f t="shared" si="82"/>
        <v xml:space="preserve">Rob </v>
      </c>
      <c r="R858" s="14" t="str">
        <f t="shared" si="83"/>
        <v>Haberlin</v>
      </c>
    </row>
    <row r="859" spans="2:18" x14ac:dyDescent="0.45">
      <c r="B859" s="14" t="str">
        <f t="shared" si="78"/>
        <v>40649640650</v>
      </c>
      <c r="C859" s="5">
        <v>40649</v>
      </c>
      <c r="D859" s="2" t="s">
        <v>810</v>
      </c>
      <c r="E859" s="14">
        <f t="shared" si="79"/>
        <v>0</v>
      </c>
      <c r="F859" s="2">
        <v>6</v>
      </c>
      <c r="G859" s="19">
        <v>21.07</v>
      </c>
      <c r="H859" s="20">
        <v>0.08</v>
      </c>
      <c r="I859" s="6"/>
      <c r="J859" s="5">
        <v>40650</v>
      </c>
      <c r="K859" s="25">
        <v>2.2799999999999998</v>
      </c>
      <c r="L859" s="2" t="s">
        <v>92</v>
      </c>
      <c r="M859" s="14">
        <f>+VLOOKUP(L859,Customers!$C$3:$D$797,2,FALSE)</f>
        <v>2</v>
      </c>
      <c r="N859" s="14">
        <f>+INDEX(Customers!$B$2:$D$797,MATCH(TF_Database!L859,Customers!$C$2:$C$797,0),1)</f>
        <v>15485</v>
      </c>
      <c r="O859" s="29">
        <f t="shared" si="80"/>
        <v>4</v>
      </c>
      <c r="P859" s="29">
        <f t="shared" si="81"/>
        <v>12</v>
      </c>
      <c r="Q859" s="14" t="str">
        <f t="shared" si="82"/>
        <v xml:space="preserve">Rob </v>
      </c>
      <c r="R859" s="14" t="str">
        <f t="shared" si="83"/>
        <v>Haberlin</v>
      </c>
    </row>
    <row r="860" spans="2:18" x14ac:dyDescent="0.45">
      <c r="B860" s="14" t="str">
        <f t="shared" si="78"/>
        <v>403443740349</v>
      </c>
      <c r="C860" s="5">
        <v>40344</v>
      </c>
      <c r="D860" s="2" t="s">
        <v>804</v>
      </c>
      <c r="E860" s="14">
        <f t="shared" si="79"/>
        <v>0</v>
      </c>
      <c r="F860" s="2">
        <v>37</v>
      </c>
      <c r="G860" s="19">
        <v>102.46</v>
      </c>
      <c r="H860" s="20">
        <v>0.08</v>
      </c>
      <c r="I860" s="6"/>
      <c r="J860" s="5">
        <v>40349</v>
      </c>
      <c r="K860" s="25">
        <v>36.64</v>
      </c>
      <c r="L860" s="2" t="s">
        <v>97</v>
      </c>
      <c r="M860" s="14">
        <f>+VLOOKUP(L860,Customers!$C$3:$D$797,2,FALSE)</f>
        <v>1</v>
      </c>
      <c r="N860" s="14">
        <f>+INDEX(Customers!$B$2:$D$797,MATCH(TF_Database!L860,Customers!$C$2:$C$797,0),1)</f>
        <v>8793</v>
      </c>
      <c r="O860" s="29">
        <f t="shared" si="80"/>
        <v>6</v>
      </c>
      <c r="P860" s="29">
        <f t="shared" si="81"/>
        <v>13</v>
      </c>
      <c r="Q860" s="14" t="str">
        <f t="shared" si="82"/>
        <v xml:space="preserve">Sally </v>
      </c>
      <c r="R860" s="14" t="str">
        <f t="shared" si="83"/>
        <v>Knutson</v>
      </c>
    </row>
    <row r="861" spans="2:18" x14ac:dyDescent="0.45">
      <c r="B861" s="14" t="str">
        <f t="shared" si="78"/>
        <v>403444340349</v>
      </c>
      <c r="C861" s="5">
        <v>40344</v>
      </c>
      <c r="D861" s="2" t="s">
        <v>804</v>
      </c>
      <c r="E861" s="14">
        <f t="shared" si="79"/>
        <v>0</v>
      </c>
      <c r="F861" s="2">
        <v>43</v>
      </c>
      <c r="G861" s="19">
        <v>1097.5999999999999</v>
      </c>
      <c r="H861" s="20">
        <v>0.05</v>
      </c>
      <c r="I861" s="6"/>
      <c r="J861" s="5">
        <v>40349</v>
      </c>
      <c r="K861" s="25">
        <v>216.12</v>
      </c>
      <c r="L861" s="2" t="s">
        <v>97</v>
      </c>
      <c r="M861" s="14">
        <f>+VLOOKUP(L861,Customers!$C$3:$D$797,2,FALSE)</f>
        <v>1</v>
      </c>
      <c r="N861" s="14">
        <f>+INDEX(Customers!$B$2:$D$797,MATCH(TF_Database!L861,Customers!$C$2:$C$797,0),1)</f>
        <v>8793</v>
      </c>
      <c r="O861" s="29">
        <f t="shared" si="80"/>
        <v>6</v>
      </c>
      <c r="P861" s="29">
        <f t="shared" si="81"/>
        <v>13</v>
      </c>
      <c r="Q861" s="14" t="str">
        <f t="shared" si="82"/>
        <v xml:space="preserve">Sally </v>
      </c>
      <c r="R861" s="14" t="str">
        <f t="shared" si="83"/>
        <v>Knutson</v>
      </c>
    </row>
    <row r="862" spans="2:18" x14ac:dyDescent="0.45">
      <c r="B862" s="14" t="str">
        <f t="shared" si="78"/>
        <v>40034340036</v>
      </c>
      <c r="C862" s="5">
        <v>40034</v>
      </c>
      <c r="D862" s="2" t="s">
        <v>806</v>
      </c>
      <c r="E862" s="14">
        <f t="shared" si="79"/>
        <v>1</v>
      </c>
      <c r="F862" s="2">
        <v>3</v>
      </c>
      <c r="G862" s="19">
        <v>21.64</v>
      </c>
      <c r="H862" s="20">
        <v>0.08</v>
      </c>
      <c r="I862" s="6"/>
      <c r="J862" s="5">
        <v>40036</v>
      </c>
      <c r="K862" s="25">
        <v>-13.3285</v>
      </c>
      <c r="L862" s="2" t="s">
        <v>98</v>
      </c>
      <c r="M862" s="14">
        <f>+VLOOKUP(L862,Customers!$C$3:$D$797,2,FALSE)</f>
        <v>4</v>
      </c>
      <c r="N862" s="14">
        <f>+INDEX(Customers!$B$2:$D$797,MATCH(TF_Database!L862,Customers!$C$2:$C$797,0),1)</f>
        <v>23362</v>
      </c>
      <c r="O862" s="29">
        <f t="shared" si="80"/>
        <v>7</v>
      </c>
      <c r="P862" s="29">
        <f t="shared" si="81"/>
        <v>19</v>
      </c>
      <c r="Q862" s="14" t="str">
        <f t="shared" si="82"/>
        <v xml:space="preserve">Marina </v>
      </c>
      <c r="R862" s="14" t="str">
        <f t="shared" si="83"/>
        <v>Lichtenstein</v>
      </c>
    </row>
    <row r="863" spans="2:18" x14ac:dyDescent="0.45">
      <c r="B863" s="14" t="str">
        <f t="shared" si="78"/>
        <v>400764840078</v>
      </c>
      <c r="C863" s="5">
        <v>40076</v>
      </c>
      <c r="D863" s="2" t="s">
        <v>810</v>
      </c>
      <c r="E863" s="14">
        <f t="shared" si="79"/>
        <v>0</v>
      </c>
      <c r="F863" s="2">
        <v>48</v>
      </c>
      <c r="G863" s="19">
        <v>128</v>
      </c>
      <c r="H863" s="20">
        <v>0.09</v>
      </c>
      <c r="I863" s="6"/>
      <c r="J863" s="5">
        <v>40078</v>
      </c>
      <c r="K863" s="25">
        <v>45.51</v>
      </c>
      <c r="L863" s="2" t="s">
        <v>102</v>
      </c>
      <c r="M863" s="14">
        <f>+VLOOKUP(L863,Customers!$C$3:$D$797,2,FALSE)</f>
        <v>4</v>
      </c>
      <c r="N863" s="14">
        <f>+INDEX(Customers!$B$2:$D$797,MATCH(TF_Database!L863,Customers!$C$2:$C$797,0),1)</f>
        <v>12692</v>
      </c>
      <c r="O863" s="29">
        <f t="shared" si="80"/>
        <v>10</v>
      </c>
      <c r="P863" s="29">
        <f t="shared" si="81"/>
        <v>16</v>
      </c>
      <c r="Q863" s="14" t="str">
        <f t="shared" si="82"/>
        <v xml:space="preserve">Christina </v>
      </c>
      <c r="R863" s="14" t="str">
        <f t="shared" si="83"/>
        <v>DeMoss</v>
      </c>
    </row>
    <row r="864" spans="2:18" x14ac:dyDescent="0.45">
      <c r="B864" s="14" t="str">
        <f t="shared" si="78"/>
        <v>40076540077</v>
      </c>
      <c r="C864" s="5">
        <v>40076</v>
      </c>
      <c r="D864" s="2" t="s">
        <v>810</v>
      </c>
      <c r="E864" s="14">
        <f t="shared" si="79"/>
        <v>0</v>
      </c>
      <c r="F864" s="2">
        <v>5</v>
      </c>
      <c r="G864" s="19">
        <v>252.66</v>
      </c>
      <c r="H864" s="20">
        <v>0.02</v>
      </c>
      <c r="I864" s="6"/>
      <c r="J864" s="5">
        <v>40077</v>
      </c>
      <c r="K864" s="25">
        <v>32.86</v>
      </c>
      <c r="L864" s="2" t="s">
        <v>102</v>
      </c>
      <c r="M864" s="14">
        <f>+VLOOKUP(L864,Customers!$C$3:$D$797,2,FALSE)</f>
        <v>4</v>
      </c>
      <c r="N864" s="14">
        <f>+INDEX(Customers!$B$2:$D$797,MATCH(TF_Database!L864,Customers!$C$2:$C$797,0),1)</f>
        <v>12692</v>
      </c>
      <c r="O864" s="29">
        <f t="shared" si="80"/>
        <v>10</v>
      </c>
      <c r="P864" s="29">
        <f t="shared" si="81"/>
        <v>16</v>
      </c>
      <c r="Q864" s="14" t="str">
        <f t="shared" si="82"/>
        <v xml:space="preserve">Christina </v>
      </c>
      <c r="R864" s="14" t="str">
        <f t="shared" si="83"/>
        <v>DeMoss</v>
      </c>
    </row>
    <row r="865" spans="2:18" x14ac:dyDescent="0.45">
      <c r="B865" s="14" t="str">
        <f t="shared" si="78"/>
        <v>409881640989</v>
      </c>
      <c r="C865" s="5">
        <v>40988</v>
      </c>
      <c r="D865" s="2" t="s">
        <v>811</v>
      </c>
      <c r="E865" s="14">
        <f t="shared" si="79"/>
        <v>0</v>
      </c>
      <c r="F865" s="2">
        <v>16</v>
      </c>
      <c r="G865" s="19">
        <v>44.1</v>
      </c>
      <c r="H865" s="20">
        <v>0.04</v>
      </c>
      <c r="I865" s="6"/>
      <c r="J865" s="5">
        <v>40989</v>
      </c>
      <c r="K865" s="25">
        <v>-6.22</v>
      </c>
      <c r="L865" s="2" t="s">
        <v>101</v>
      </c>
      <c r="M865" s="14">
        <f>+VLOOKUP(L865,Customers!$C$3:$D$797,2,FALSE)</f>
        <v>1</v>
      </c>
      <c r="N865" s="14">
        <f>+INDEX(Customers!$B$2:$D$797,MATCH(TF_Database!L865,Customers!$C$2:$C$797,0),1)</f>
        <v>18319</v>
      </c>
      <c r="O865" s="29">
        <f t="shared" si="80"/>
        <v>5</v>
      </c>
      <c r="P865" s="29">
        <f t="shared" si="81"/>
        <v>10</v>
      </c>
      <c r="Q865" s="14" t="str">
        <f t="shared" si="82"/>
        <v xml:space="preserve">Luke </v>
      </c>
      <c r="R865" s="14" t="str">
        <f t="shared" si="83"/>
        <v>Weiss</v>
      </c>
    </row>
    <row r="866" spans="2:18" x14ac:dyDescent="0.45">
      <c r="B866" s="14" t="str">
        <f t="shared" si="78"/>
        <v>409914540993</v>
      </c>
      <c r="C866" s="5">
        <v>40991</v>
      </c>
      <c r="D866" s="2" t="s">
        <v>808</v>
      </c>
      <c r="E866" s="14">
        <f t="shared" si="79"/>
        <v>0</v>
      </c>
      <c r="F866" s="2">
        <v>45</v>
      </c>
      <c r="G866" s="19">
        <v>132.31</v>
      </c>
      <c r="H866" s="20">
        <v>0.02</v>
      </c>
      <c r="I866" s="6"/>
      <c r="J866" s="5">
        <v>40993</v>
      </c>
      <c r="K866" s="25">
        <v>10.914</v>
      </c>
      <c r="L866" s="2" t="s">
        <v>97</v>
      </c>
      <c r="M866" s="14">
        <f>+VLOOKUP(L866,Customers!$C$3:$D$797,2,FALSE)</f>
        <v>1</v>
      </c>
      <c r="N866" s="14">
        <f>+INDEX(Customers!$B$2:$D$797,MATCH(TF_Database!L866,Customers!$C$2:$C$797,0),1)</f>
        <v>8793</v>
      </c>
      <c r="O866" s="29">
        <f t="shared" si="80"/>
        <v>6</v>
      </c>
      <c r="P866" s="29">
        <f t="shared" si="81"/>
        <v>13</v>
      </c>
      <c r="Q866" s="14" t="str">
        <f t="shared" si="82"/>
        <v xml:space="preserve">Sally </v>
      </c>
      <c r="R866" s="14" t="str">
        <f t="shared" si="83"/>
        <v>Knutson</v>
      </c>
    </row>
    <row r="867" spans="2:18" x14ac:dyDescent="0.45">
      <c r="B867" s="14" t="str">
        <f t="shared" si="78"/>
        <v>403784740383</v>
      </c>
      <c r="C867" s="5">
        <v>40378</v>
      </c>
      <c r="D867" s="2" t="s">
        <v>804</v>
      </c>
      <c r="E867" s="14">
        <f t="shared" si="79"/>
        <v>0</v>
      </c>
      <c r="F867" s="2">
        <v>47</v>
      </c>
      <c r="G867" s="19">
        <v>178.51</v>
      </c>
      <c r="H867" s="20">
        <v>0</v>
      </c>
      <c r="I867" s="6"/>
      <c r="J867" s="5">
        <v>40383</v>
      </c>
      <c r="K867" s="25">
        <v>82.3</v>
      </c>
      <c r="L867" s="2" t="s">
        <v>99</v>
      </c>
      <c r="M867" s="14">
        <f>+VLOOKUP(L867,Customers!$C$3:$D$797,2,FALSE)</f>
        <v>4</v>
      </c>
      <c r="N867" s="14">
        <f>+INDEX(Customers!$B$2:$D$797,MATCH(TF_Database!L867,Customers!$C$2:$C$797,0),1)</f>
        <v>15245</v>
      </c>
      <c r="O867" s="29">
        <f t="shared" si="80"/>
        <v>9</v>
      </c>
      <c r="P867" s="29">
        <f t="shared" si="81"/>
        <v>15</v>
      </c>
      <c r="Q867" s="14" t="str">
        <f t="shared" si="82"/>
        <v xml:space="preserve">Michelle </v>
      </c>
      <c r="R867" s="14" t="str">
        <f t="shared" si="83"/>
        <v>Arnett</v>
      </c>
    </row>
    <row r="868" spans="2:18" x14ac:dyDescent="0.45">
      <c r="B868" s="14" t="str">
        <f t="shared" si="78"/>
        <v>403781540387</v>
      </c>
      <c r="C868" s="5">
        <v>40378</v>
      </c>
      <c r="D868" s="2" t="s">
        <v>804</v>
      </c>
      <c r="E868" s="14">
        <f t="shared" si="79"/>
        <v>0</v>
      </c>
      <c r="F868" s="2">
        <v>15</v>
      </c>
      <c r="G868" s="19">
        <v>31.32</v>
      </c>
      <c r="H868" s="20">
        <v>0</v>
      </c>
      <c r="I868" s="6"/>
      <c r="J868" s="5">
        <v>40387</v>
      </c>
      <c r="K868" s="25">
        <v>-30.26</v>
      </c>
      <c r="L868" s="2" t="s">
        <v>99</v>
      </c>
      <c r="M868" s="14">
        <f>+VLOOKUP(L868,Customers!$C$3:$D$797,2,FALSE)</f>
        <v>4</v>
      </c>
      <c r="N868" s="14">
        <f>+INDEX(Customers!$B$2:$D$797,MATCH(TF_Database!L868,Customers!$C$2:$C$797,0),1)</f>
        <v>15245</v>
      </c>
      <c r="O868" s="29">
        <f t="shared" si="80"/>
        <v>9</v>
      </c>
      <c r="P868" s="29">
        <f t="shared" si="81"/>
        <v>15</v>
      </c>
      <c r="Q868" s="14" t="str">
        <f t="shared" si="82"/>
        <v xml:space="preserve">Michelle </v>
      </c>
      <c r="R868" s="14" t="str">
        <f t="shared" si="83"/>
        <v>Arnett</v>
      </c>
    </row>
    <row r="869" spans="2:18" x14ac:dyDescent="0.45">
      <c r="B869" s="14" t="str">
        <f t="shared" si="78"/>
        <v>412342841236</v>
      </c>
      <c r="C869" s="5">
        <v>41234</v>
      </c>
      <c r="D869" s="2" t="s">
        <v>810</v>
      </c>
      <c r="E869" s="14">
        <f t="shared" si="79"/>
        <v>0</v>
      </c>
      <c r="F869" s="2">
        <v>28</v>
      </c>
      <c r="G869" s="19">
        <v>1538.8655000000001</v>
      </c>
      <c r="H869" s="20">
        <v>0.05</v>
      </c>
      <c r="I869" s="6"/>
      <c r="J869" s="5">
        <v>41236</v>
      </c>
      <c r="K869" s="25">
        <v>-186.32899999999998</v>
      </c>
      <c r="L869" s="2" t="s">
        <v>89</v>
      </c>
      <c r="M869" s="14">
        <f>+VLOOKUP(L869,Customers!$C$3:$D$797,2,FALSE)</f>
        <v>5</v>
      </c>
      <c r="N869" s="14">
        <f>+INDEX(Customers!$B$2:$D$797,MATCH(TF_Database!L869,Customers!$C$2:$C$797,0),1)</f>
        <v>17911</v>
      </c>
      <c r="O869" s="29">
        <f t="shared" si="80"/>
        <v>7</v>
      </c>
      <c r="P869" s="29">
        <f t="shared" si="81"/>
        <v>12</v>
      </c>
      <c r="Q869" s="14" t="str">
        <f t="shared" si="82"/>
        <v xml:space="preserve">Sanjit </v>
      </c>
      <c r="R869" s="14" t="str">
        <f t="shared" si="83"/>
        <v>Chand</v>
      </c>
    </row>
    <row r="870" spans="2:18" x14ac:dyDescent="0.45">
      <c r="B870" s="14" t="str">
        <f t="shared" si="78"/>
        <v>398992539901</v>
      </c>
      <c r="C870" s="5">
        <v>39899</v>
      </c>
      <c r="D870" s="2" t="s">
        <v>806</v>
      </c>
      <c r="E870" s="14">
        <f t="shared" si="79"/>
        <v>1</v>
      </c>
      <c r="F870" s="2">
        <v>25</v>
      </c>
      <c r="G870" s="19">
        <v>286.07</v>
      </c>
      <c r="H870" s="20">
        <v>7.0000000000000007E-2</v>
      </c>
      <c r="I870" s="6"/>
      <c r="J870" s="5">
        <v>39901</v>
      </c>
      <c r="K870" s="25">
        <v>-35.94</v>
      </c>
      <c r="L870" s="2" t="s">
        <v>43</v>
      </c>
      <c r="M870" s="14">
        <f>+VLOOKUP(L870,Customers!$C$3:$D$797,2,FALSE)</f>
        <v>1</v>
      </c>
      <c r="N870" s="14">
        <f>+INDEX(Customers!$B$2:$D$797,MATCH(TF_Database!L870,Customers!$C$2:$C$797,0),1)</f>
        <v>21212</v>
      </c>
      <c r="O870" s="29">
        <f t="shared" si="80"/>
        <v>8</v>
      </c>
      <c r="P870" s="29">
        <f t="shared" si="81"/>
        <v>15</v>
      </c>
      <c r="Q870" s="14" t="str">
        <f t="shared" si="82"/>
        <v xml:space="preserve">Anthony </v>
      </c>
      <c r="R870" s="14" t="str">
        <f t="shared" si="83"/>
        <v>Johnson</v>
      </c>
    </row>
    <row r="871" spans="2:18" x14ac:dyDescent="0.45">
      <c r="B871" s="14" t="str">
        <f t="shared" si="78"/>
        <v>398992639901</v>
      </c>
      <c r="C871" s="5">
        <v>39899</v>
      </c>
      <c r="D871" s="2" t="s">
        <v>806</v>
      </c>
      <c r="E871" s="14">
        <f t="shared" si="79"/>
        <v>1</v>
      </c>
      <c r="F871" s="2">
        <v>26</v>
      </c>
      <c r="G871" s="19">
        <v>733.92</v>
      </c>
      <c r="H871" s="20">
        <v>0.03</v>
      </c>
      <c r="I871" s="6"/>
      <c r="J871" s="5">
        <v>39901</v>
      </c>
      <c r="K871" s="25">
        <v>302.80400000000003</v>
      </c>
      <c r="L871" s="2" t="s">
        <v>43</v>
      </c>
      <c r="M871" s="14">
        <f>+VLOOKUP(L871,Customers!$C$3:$D$797,2,FALSE)</f>
        <v>1</v>
      </c>
      <c r="N871" s="14">
        <f>+INDEX(Customers!$B$2:$D$797,MATCH(TF_Database!L871,Customers!$C$2:$C$797,0),1)</f>
        <v>21212</v>
      </c>
      <c r="O871" s="29">
        <f t="shared" si="80"/>
        <v>8</v>
      </c>
      <c r="P871" s="29">
        <f t="shared" si="81"/>
        <v>15</v>
      </c>
      <c r="Q871" s="14" t="str">
        <f t="shared" si="82"/>
        <v xml:space="preserve">Anthony </v>
      </c>
      <c r="R871" s="14" t="str">
        <f t="shared" si="83"/>
        <v>Johnson</v>
      </c>
    </row>
    <row r="872" spans="2:18" x14ac:dyDescent="0.45">
      <c r="B872" s="14" t="str">
        <f t="shared" si="78"/>
        <v>39899639901</v>
      </c>
      <c r="C872" s="5">
        <v>39899</v>
      </c>
      <c r="D872" s="2" t="s">
        <v>806</v>
      </c>
      <c r="E872" s="14">
        <f t="shared" si="79"/>
        <v>1</v>
      </c>
      <c r="F872" s="2">
        <v>6</v>
      </c>
      <c r="G872" s="19">
        <v>99.11</v>
      </c>
      <c r="H872" s="20">
        <v>0.01</v>
      </c>
      <c r="I872" s="6"/>
      <c r="J872" s="5">
        <v>39901</v>
      </c>
      <c r="K872" s="25">
        <v>-12.46</v>
      </c>
      <c r="L872" s="2" t="s">
        <v>43</v>
      </c>
      <c r="M872" s="14">
        <f>+VLOOKUP(L872,Customers!$C$3:$D$797,2,FALSE)</f>
        <v>1</v>
      </c>
      <c r="N872" s="14">
        <f>+INDEX(Customers!$B$2:$D$797,MATCH(TF_Database!L872,Customers!$C$2:$C$797,0),1)</f>
        <v>21212</v>
      </c>
      <c r="O872" s="29">
        <f t="shared" si="80"/>
        <v>8</v>
      </c>
      <c r="P872" s="29">
        <f t="shared" si="81"/>
        <v>15</v>
      </c>
      <c r="Q872" s="14" t="str">
        <f t="shared" si="82"/>
        <v xml:space="preserve">Anthony </v>
      </c>
      <c r="R872" s="14" t="str">
        <f t="shared" si="83"/>
        <v>Johnson</v>
      </c>
    </row>
    <row r="873" spans="2:18" x14ac:dyDescent="0.45">
      <c r="B873" s="14" t="str">
        <f t="shared" si="78"/>
        <v>403121740314</v>
      </c>
      <c r="C873" s="5">
        <v>40312</v>
      </c>
      <c r="D873" s="2" t="s">
        <v>808</v>
      </c>
      <c r="E873" s="14">
        <f t="shared" si="79"/>
        <v>0</v>
      </c>
      <c r="F873" s="2">
        <v>17</v>
      </c>
      <c r="G873" s="19">
        <v>2475.08</v>
      </c>
      <c r="H873" s="20">
        <v>0</v>
      </c>
      <c r="I873" s="6"/>
      <c r="J873" s="5">
        <v>40314</v>
      </c>
      <c r="K873" s="25">
        <v>958.8</v>
      </c>
      <c r="L873" s="2" t="s">
        <v>101</v>
      </c>
      <c r="M873" s="14">
        <f>+VLOOKUP(L873,Customers!$C$3:$D$797,2,FALSE)</f>
        <v>1</v>
      </c>
      <c r="N873" s="14">
        <f>+INDEX(Customers!$B$2:$D$797,MATCH(TF_Database!L873,Customers!$C$2:$C$797,0),1)</f>
        <v>18319</v>
      </c>
      <c r="O873" s="29">
        <f t="shared" si="80"/>
        <v>5</v>
      </c>
      <c r="P873" s="29">
        <f t="shared" si="81"/>
        <v>10</v>
      </c>
      <c r="Q873" s="14" t="str">
        <f t="shared" si="82"/>
        <v xml:space="preserve">Luke </v>
      </c>
      <c r="R873" s="14" t="str">
        <f t="shared" si="83"/>
        <v>Weiss</v>
      </c>
    </row>
    <row r="874" spans="2:18" x14ac:dyDescent="0.45">
      <c r="B874" s="14" t="str">
        <f t="shared" si="78"/>
        <v>403124940313</v>
      </c>
      <c r="C874" s="5">
        <v>40312</v>
      </c>
      <c r="D874" s="2" t="s">
        <v>808</v>
      </c>
      <c r="E874" s="14">
        <f t="shared" si="79"/>
        <v>0</v>
      </c>
      <c r="F874" s="2">
        <v>49</v>
      </c>
      <c r="G874" s="19">
        <v>1610.42</v>
      </c>
      <c r="H874" s="20">
        <v>0</v>
      </c>
      <c r="I874" s="6"/>
      <c r="J874" s="5">
        <v>40313</v>
      </c>
      <c r="K874" s="25">
        <v>813.35</v>
      </c>
      <c r="L874" s="2" t="s">
        <v>101</v>
      </c>
      <c r="M874" s="14">
        <f>+VLOOKUP(L874,Customers!$C$3:$D$797,2,FALSE)</f>
        <v>1</v>
      </c>
      <c r="N874" s="14">
        <f>+INDEX(Customers!$B$2:$D$797,MATCH(TF_Database!L874,Customers!$C$2:$C$797,0),1)</f>
        <v>18319</v>
      </c>
      <c r="O874" s="29">
        <f t="shared" si="80"/>
        <v>5</v>
      </c>
      <c r="P874" s="29">
        <f t="shared" si="81"/>
        <v>10</v>
      </c>
      <c r="Q874" s="14" t="str">
        <f t="shared" si="82"/>
        <v xml:space="preserve">Luke </v>
      </c>
      <c r="R874" s="14" t="str">
        <f t="shared" si="83"/>
        <v>Weiss</v>
      </c>
    </row>
    <row r="875" spans="2:18" x14ac:dyDescent="0.45">
      <c r="B875" s="14" t="str">
        <f t="shared" si="78"/>
        <v>404684840469</v>
      </c>
      <c r="C875" s="5">
        <v>40468</v>
      </c>
      <c r="D875" s="2" t="s">
        <v>811</v>
      </c>
      <c r="E875" s="14">
        <f t="shared" si="79"/>
        <v>0</v>
      </c>
      <c r="F875" s="2">
        <v>48</v>
      </c>
      <c r="G875" s="19">
        <v>5620.2</v>
      </c>
      <c r="H875" s="20">
        <v>0.01</v>
      </c>
      <c r="I875" s="6"/>
      <c r="J875" s="5">
        <v>40469</v>
      </c>
      <c r="K875" s="25">
        <v>176.04</v>
      </c>
      <c r="L875" s="2" t="s">
        <v>92</v>
      </c>
      <c r="M875" s="14">
        <f>+VLOOKUP(L875,Customers!$C$3:$D$797,2,FALSE)</f>
        <v>2</v>
      </c>
      <c r="N875" s="14">
        <f>+INDEX(Customers!$B$2:$D$797,MATCH(TF_Database!L875,Customers!$C$2:$C$797,0),1)</f>
        <v>15485</v>
      </c>
      <c r="O875" s="29">
        <f t="shared" si="80"/>
        <v>4</v>
      </c>
      <c r="P875" s="29">
        <f t="shared" si="81"/>
        <v>12</v>
      </c>
      <c r="Q875" s="14" t="str">
        <f t="shared" si="82"/>
        <v xml:space="preserve">Rob </v>
      </c>
      <c r="R875" s="14" t="str">
        <f t="shared" si="83"/>
        <v>Haberlin</v>
      </c>
    </row>
    <row r="876" spans="2:18" x14ac:dyDescent="0.45">
      <c r="B876" s="14" t="str">
        <f t="shared" si="78"/>
        <v>404142640416</v>
      </c>
      <c r="C876" s="5">
        <v>40414</v>
      </c>
      <c r="D876" s="2" t="s">
        <v>808</v>
      </c>
      <c r="E876" s="14">
        <f t="shared" si="79"/>
        <v>0</v>
      </c>
      <c r="F876" s="2">
        <v>26</v>
      </c>
      <c r="G876" s="19">
        <v>1382.31</v>
      </c>
      <c r="H876" s="20">
        <v>0.03</v>
      </c>
      <c r="I876" s="6"/>
      <c r="J876" s="5">
        <v>40416</v>
      </c>
      <c r="K876" s="25">
        <v>372.26</v>
      </c>
      <c r="L876" s="2" t="s">
        <v>6</v>
      </c>
      <c r="M876" s="14">
        <f>+VLOOKUP(L876,Customers!$C$3:$D$797,2,FALSE)</f>
        <v>2</v>
      </c>
      <c r="N876" s="14">
        <f>+INDEX(Customers!$B$2:$D$797,MATCH(TF_Database!L876,Customers!$C$2:$C$797,0),1)</f>
        <v>21166</v>
      </c>
      <c r="O876" s="29">
        <f t="shared" si="80"/>
        <v>7</v>
      </c>
      <c r="P876" s="29">
        <f t="shared" si="81"/>
        <v>14</v>
      </c>
      <c r="Q876" s="14" t="str">
        <f t="shared" si="82"/>
        <v xml:space="preserve">Monica </v>
      </c>
      <c r="R876" s="14" t="str">
        <f t="shared" si="83"/>
        <v>Federle</v>
      </c>
    </row>
    <row r="877" spans="2:18" x14ac:dyDescent="0.45">
      <c r="B877" s="14" t="str">
        <f t="shared" si="78"/>
        <v>404144640415</v>
      </c>
      <c r="C877" s="5">
        <v>40414</v>
      </c>
      <c r="D877" s="2" t="s">
        <v>808</v>
      </c>
      <c r="E877" s="14">
        <f t="shared" si="79"/>
        <v>0</v>
      </c>
      <c r="F877" s="2">
        <v>46</v>
      </c>
      <c r="G877" s="19">
        <v>991.36</v>
      </c>
      <c r="H877" s="20">
        <v>0.01</v>
      </c>
      <c r="I877" s="6"/>
      <c r="J877" s="5">
        <v>40415</v>
      </c>
      <c r="K877" s="25">
        <v>212.06</v>
      </c>
      <c r="L877" s="2" t="s">
        <v>6</v>
      </c>
      <c r="M877" s="14">
        <f>+VLOOKUP(L877,Customers!$C$3:$D$797,2,FALSE)</f>
        <v>2</v>
      </c>
      <c r="N877" s="14">
        <f>+INDEX(Customers!$B$2:$D$797,MATCH(TF_Database!L877,Customers!$C$2:$C$797,0),1)</f>
        <v>21166</v>
      </c>
      <c r="O877" s="29">
        <f t="shared" si="80"/>
        <v>7</v>
      </c>
      <c r="P877" s="29">
        <f t="shared" si="81"/>
        <v>14</v>
      </c>
      <c r="Q877" s="14" t="str">
        <f t="shared" si="82"/>
        <v xml:space="preserve">Monica </v>
      </c>
      <c r="R877" s="14" t="str">
        <f t="shared" si="83"/>
        <v>Federle</v>
      </c>
    </row>
    <row r="878" spans="2:18" x14ac:dyDescent="0.45">
      <c r="B878" s="14" t="str">
        <f t="shared" si="78"/>
        <v>407651940766</v>
      </c>
      <c r="C878" s="5">
        <v>40765</v>
      </c>
      <c r="D878" s="2" t="s">
        <v>806</v>
      </c>
      <c r="E878" s="14">
        <f t="shared" si="79"/>
        <v>1</v>
      </c>
      <c r="F878" s="2">
        <v>19</v>
      </c>
      <c r="G878" s="19">
        <v>1410.44</v>
      </c>
      <c r="H878" s="20">
        <v>7.0000000000000007E-2</v>
      </c>
      <c r="I878" s="6"/>
      <c r="J878" s="5">
        <v>40766</v>
      </c>
      <c r="K878" s="25">
        <v>545.11</v>
      </c>
      <c r="L878" s="2" t="s">
        <v>95</v>
      </c>
      <c r="M878" s="14">
        <f>+VLOOKUP(L878,Customers!$C$3:$D$797,2,FALSE)</f>
        <v>4</v>
      </c>
      <c r="N878" s="14">
        <f>+INDEX(Customers!$B$2:$D$797,MATCH(TF_Database!L878,Customers!$C$2:$C$797,0),1)</f>
        <v>22851</v>
      </c>
      <c r="O878" s="29">
        <f t="shared" si="80"/>
        <v>9</v>
      </c>
      <c r="P878" s="29">
        <f t="shared" si="81"/>
        <v>15</v>
      </c>
      <c r="Q878" s="14" t="str">
        <f t="shared" si="82"/>
        <v xml:space="preserve">Kimberly </v>
      </c>
      <c r="R878" s="14" t="str">
        <f t="shared" si="83"/>
        <v>Carter</v>
      </c>
    </row>
    <row r="879" spans="2:18" x14ac:dyDescent="0.45">
      <c r="B879" s="14" t="str">
        <f t="shared" si="78"/>
        <v>400801040083</v>
      </c>
      <c r="C879" s="5">
        <v>40080</v>
      </c>
      <c r="D879" s="2" t="s">
        <v>810</v>
      </c>
      <c r="E879" s="14">
        <f t="shared" si="79"/>
        <v>0</v>
      </c>
      <c r="F879" s="2">
        <v>10</v>
      </c>
      <c r="G879" s="19">
        <v>268.18</v>
      </c>
      <c r="H879" s="20">
        <v>0.06</v>
      </c>
      <c r="I879" s="6"/>
      <c r="J879" s="5">
        <v>40083</v>
      </c>
      <c r="K879" s="25">
        <v>74.638500000000008</v>
      </c>
      <c r="L879" s="2" t="s">
        <v>99</v>
      </c>
      <c r="M879" s="14">
        <f>+VLOOKUP(L879,Customers!$C$3:$D$797,2,FALSE)</f>
        <v>4</v>
      </c>
      <c r="N879" s="14">
        <f>+INDEX(Customers!$B$2:$D$797,MATCH(TF_Database!L879,Customers!$C$2:$C$797,0),1)</f>
        <v>15245</v>
      </c>
      <c r="O879" s="29">
        <f t="shared" si="80"/>
        <v>9</v>
      </c>
      <c r="P879" s="29">
        <f t="shared" si="81"/>
        <v>15</v>
      </c>
      <c r="Q879" s="14" t="str">
        <f t="shared" si="82"/>
        <v xml:space="preserve">Michelle </v>
      </c>
      <c r="R879" s="14" t="str">
        <f t="shared" si="83"/>
        <v>Arnett</v>
      </c>
    </row>
    <row r="880" spans="2:18" x14ac:dyDescent="0.45">
      <c r="B880" s="14" t="str">
        <f t="shared" si="78"/>
        <v>40080940081</v>
      </c>
      <c r="C880" s="5">
        <v>40080</v>
      </c>
      <c r="D880" s="2" t="s">
        <v>810</v>
      </c>
      <c r="E880" s="14">
        <f t="shared" si="79"/>
        <v>0</v>
      </c>
      <c r="F880" s="2">
        <v>9</v>
      </c>
      <c r="G880" s="19">
        <v>477.05399999999997</v>
      </c>
      <c r="H880" s="20">
        <v>0.1</v>
      </c>
      <c r="I880" s="6"/>
      <c r="J880" s="5">
        <v>40081</v>
      </c>
      <c r="K880" s="25">
        <v>-170.53300000000002</v>
      </c>
      <c r="L880" s="2" t="s">
        <v>99</v>
      </c>
      <c r="M880" s="14">
        <f>+VLOOKUP(L880,Customers!$C$3:$D$797,2,FALSE)</f>
        <v>4</v>
      </c>
      <c r="N880" s="14">
        <f>+INDEX(Customers!$B$2:$D$797,MATCH(TF_Database!L880,Customers!$C$2:$C$797,0),1)</f>
        <v>15245</v>
      </c>
      <c r="O880" s="29">
        <f t="shared" si="80"/>
        <v>9</v>
      </c>
      <c r="P880" s="29">
        <f t="shared" si="81"/>
        <v>15</v>
      </c>
      <c r="Q880" s="14" t="str">
        <f t="shared" si="82"/>
        <v xml:space="preserve">Michelle </v>
      </c>
      <c r="R880" s="14" t="str">
        <f t="shared" si="83"/>
        <v>Arnett</v>
      </c>
    </row>
    <row r="881" spans="2:18" x14ac:dyDescent="0.45">
      <c r="B881" s="14" t="str">
        <f t="shared" si="78"/>
        <v>412123541214</v>
      </c>
      <c r="C881" s="5">
        <v>41212</v>
      </c>
      <c r="D881" s="2" t="s">
        <v>806</v>
      </c>
      <c r="E881" s="14">
        <f t="shared" si="79"/>
        <v>1</v>
      </c>
      <c r="F881" s="2">
        <v>35</v>
      </c>
      <c r="G881" s="19">
        <v>738.69</v>
      </c>
      <c r="H881" s="20">
        <v>0.1</v>
      </c>
      <c r="I881" s="6"/>
      <c r="J881" s="5">
        <v>41214</v>
      </c>
      <c r="K881" s="25">
        <v>109.16</v>
      </c>
      <c r="L881" s="2" t="s">
        <v>89</v>
      </c>
      <c r="M881" s="14">
        <f>+VLOOKUP(L881,Customers!$C$3:$D$797,2,FALSE)</f>
        <v>5</v>
      </c>
      <c r="N881" s="14">
        <f>+INDEX(Customers!$B$2:$D$797,MATCH(TF_Database!L881,Customers!$C$2:$C$797,0),1)</f>
        <v>17911</v>
      </c>
      <c r="O881" s="29">
        <f t="shared" si="80"/>
        <v>7</v>
      </c>
      <c r="P881" s="29">
        <f t="shared" si="81"/>
        <v>12</v>
      </c>
      <c r="Q881" s="14" t="str">
        <f t="shared" si="82"/>
        <v xml:space="preserve">Sanjit </v>
      </c>
      <c r="R881" s="14" t="str">
        <f t="shared" si="83"/>
        <v>Chand</v>
      </c>
    </row>
    <row r="882" spans="2:18" x14ac:dyDescent="0.45">
      <c r="B882" s="14" t="str">
        <f t="shared" si="78"/>
        <v>41212541214</v>
      </c>
      <c r="C882" s="5">
        <v>41212</v>
      </c>
      <c r="D882" s="2" t="s">
        <v>806</v>
      </c>
      <c r="E882" s="14">
        <f t="shared" si="79"/>
        <v>1</v>
      </c>
      <c r="F882" s="2">
        <v>5</v>
      </c>
      <c r="G882" s="19">
        <v>1015.4</v>
      </c>
      <c r="H882" s="20">
        <v>0</v>
      </c>
      <c r="I882" s="6"/>
      <c r="J882" s="5">
        <v>41214</v>
      </c>
      <c r="K882" s="25">
        <v>-234.59400000000002</v>
      </c>
      <c r="L882" s="2" t="s">
        <v>89</v>
      </c>
      <c r="M882" s="14">
        <f>+VLOOKUP(L882,Customers!$C$3:$D$797,2,FALSE)</f>
        <v>5</v>
      </c>
      <c r="N882" s="14">
        <f>+INDEX(Customers!$B$2:$D$797,MATCH(TF_Database!L882,Customers!$C$2:$C$797,0),1)</f>
        <v>17911</v>
      </c>
      <c r="O882" s="29">
        <f t="shared" si="80"/>
        <v>7</v>
      </c>
      <c r="P882" s="29">
        <f t="shared" si="81"/>
        <v>12</v>
      </c>
      <c r="Q882" s="14" t="str">
        <f t="shared" si="82"/>
        <v xml:space="preserve">Sanjit </v>
      </c>
      <c r="R882" s="14" t="str">
        <f t="shared" si="83"/>
        <v>Chand</v>
      </c>
    </row>
    <row r="883" spans="2:18" x14ac:dyDescent="0.45">
      <c r="B883" s="14" t="str">
        <f t="shared" si="78"/>
        <v>403051740306</v>
      </c>
      <c r="C883" s="5">
        <v>40305</v>
      </c>
      <c r="D883" s="2" t="s">
        <v>810</v>
      </c>
      <c r="E883" s="14">
        <f t="shared" si="79"/>
        <v>0</v>
      </c>
      <c r="F883" s="2">
        <v>17</v>
      </c>
      <c r="G883" s="19">
        <v>184.09</v>
      </c>
      <c r="H883" s="20">
        <v>7.0000000000000007E-2</v>
      </c>
      <c r="I883" s="6"/>
      <c r="J883" s="5">
        <v>40306</v>
      </c>
      <c r="K883" s="25">
        <v>4.79</v>
      </c>
      <c r="L883" s="2" t="s">
        <v>98</v>
      </c>
      <c r="M883" s="14">
        <f>+VLOOKUP(L883,Customers!$C$3:$D$797,2,FALSE)</f>
        <v>4</v>
      </c>
      <c r="N883" s="14">
        <f>+INDEX(Customers!$B$2:$D$797,MATCH(TF_Database!L883,Customers!$C$2:$C$797,0),1)</f>
        <v>23362</v>
      </c>
      <c r="O883" s="29">
        <f t="shared" si="80"/>
        <v>7</v>
      </c>
      <c r="P883" s="29">
        <f t="shared" si="81"/>
        <v>19</v>
      </c>
      <c r="Q883" s="14" t="str">
        <f t="shared" si="82"/>
        <v xml:space="preserve">Marina </v>
      </c>
      <c r="R883" s="14" t="str">
        <f t="shared" si="83"/>
        <v>Lichtenstein</v>
      </c>
    </row>
    <row r="884" spans="2:18" x14ac:dyDescent="0.45">
      <c r="B884" s="14" t="str">
        <f t="shared" si="78"/>
        <v>406423640644</v>
      </c>
      <c r="C884" s="5">
        <v>40642</v>
      </c>
      <c r="D884" s="2" t="s">
        <v>804</v>
      </c>
      <c r="E884" s="14">
        <f t="shared" si="79"/>
        <v>0</v>
      </c>
      <c r="F884" s="2">
        <v>36</v>
      </c>
      <c r="G884" s="19">
        <v>1646.05</v>
      </c>
      <c r="H884" s="20">
        <v>0.08</v>
      </c>
      <c r="I884" s="6"/>
      <c r="J884" s="5">
        <v>40644</v>
      </c>
      <c r="K884" s="25">
        <v>649.79999999999995</v>
      </c>
      <c r="L884" s="2" t="s">
        <v>73</v>
      </c>
      <c r="M884" s="14">
        <f>+VLOOKUP(L884,Customers!$C$3:$D$797,2,FALSE)</f>
        <v>5</v>
      </c>
      <c r="N884" s="14">
        <f>+INDEX(Customers!$B$2:$D$797,MATCH(TF_Database!L884,Customers!$C$2:$C$797,0),1)</f>
        <v>7173</v>
      </c>
      <c r="O884" s="29">
        <f t="shared" si="80"/>
        <v>4</v>
      </c>
      <c r="P884" s="29">
        <f t="shared" si="81"/>
        <v>9</v>
      </c>
      <c r="Q884" s="14" t="str">
        <f t="shared" si="82"/>
        <v xml:space="preserve">Joy </v>
      </c>
      <c r="R884" s="14" t="str">
        <f t="shared" si="83"/>
        <v>Smith</v>
      </c>
    </row>
    <row r="885" spans="2:18" x14ac:dyDescent="0.45">
      <c r="B885" s="14" t="str">
        <f t="shared" si="78"/>
        <v>403324640335</v>
      </c>
      <c r="C885" s="5">
        <v>40332</v>
      </c>
      <c r="D885" s="2" t="s">
        <v>806</v>
      </c>
      <c r="E885" s="14">
        <f t="shared" si="79"/>
        <v>1</v>
      </c>
      <c r="F885" s="2">
        <v>46</v>
      </c>
      <c r="G885" s="19">
        <v>7807.45</v>
      </c>
      <c r="H885" s="20">
        <v>0.02</v>
      </c>
      <c r="I885" s="6"/>
      <c r="J885" s="5">
        <v>40335</v>
      </c>
      <c r="K885" s="25">
        <v>1660.15</v>
      </c>
      <c r="L885" s="2" t="s">
        <v>102</v>
      </c>
      <c r="M885" s="14">
        <f>+VLOOKUP(L885,Customers!$C$3:$D$797,2,FALSE)</f>
        <v>4</v>
      </c>
      <c r="N885" s="14">
        <f>+INDEX(Customers!$B$2:$D$797,MATCH(TF_Database!L885,Customers!$C$2:$C$797,0),1)</f>
        <v>12692</v>
      </c>
      <c r="O885" s="29">
        <f t="shared" si="80"/>
        <v>10</v>
      </c>
      <c r="P885" s="29">
        <f t="shared" si="81"/>
        <v>16</v>
      </c>
      <c r="Q885" s="14" t="str">
        <f t="shared" si="82"/>
        <v xml:space="preserve">Christina </v>
      </c>
      <c r="R885" s="14" t="str">
        <f t="shared" si="83"/>
        <v>DeMoss</v>
      </c>
    </row>
    <row r="886" spans="2:18" x14ac:dyDescent="0.45">
      <c r="B886" s="14" t="str">
        <f t="shared" si="78"/>
        <v>403204540321</v>
      </c>
      <c r="C886" s="5">
        <v>40320</v>
      </c>
      <c r="D886" s="2" t="s">
        <v>810</v>
      </c>
      <c r="E886" s="14">
        <f t="shared" si="79"/>
        <v>0</v>
      </c>
      <c r="F886" s="2">
        <v>45</v>
      </c>
      <c r="G886" s="19">
        <v>261</v>
      </c>
      <c r="H886" s="20">
        <v>0.04</v>
      </c>
      <c r="I886" s="6"/>
      <c r="J886" s="5">
        <v>40321</v>
      </c>
      <c r="K886" s="25">
        <v>-43.45</v>
      </c>
      <c r="L886" s="2" t="s">
        <v>6</v>
      </c>
      <c r="M886" s="14">
        <f>+VLOOKUP(L886,Customers!$C$3:$D$797,2,FALSE)</f>
        <v>2</v>
      </c>
      <c r="N886" s="14">
        <f>+INDEX(Customers!$B$2:$D$797,MATCH(TF_Database!L886,Customers!$C$2:$C$797,0),1)</f>
        <v>21166</v>
      </c>
      <c r="O886" s="29">
        <f t="shared" si="80"/>
        <v>7</v>
      </c>
      <c r="P886" s="29">
        <f t="shared" si="81"/>
        <v>14</v>
      </c>
      <c r="Q886" s="14" t="str">
        <f t="shared" si="82"/>
        <v xml:space="preserve">Monica </v>
      </c>
      <c r="R886" s="14" t="str">
        <f t="shared" si="83"/>
        <v>Federle</v>
      </c>
    </row>
    <row r="887" spans="2:18" x14ac:dyDescent="0.45">
      <c r="B887" s="14" t="str">
        <f t="shared" si="78"/>
        <v>40320440323</v>
      </c>
      <c r="C887" s="5">
        <v>40320</v>
      </c>
      <c r="D887" s="2" t="s">
        <v>810</v>
      </c>
      <c r="E887" s="14">
        <f t="shared" si="79"/>
        <v>0</v>
      </c>
      <c r="F887" s="2">
        <v>4</v>
      </c>
      <c r="G887" s="19">
        <v>127.56</v>
      </c>
      <c r="H887" s="20">
        <v>0.05</v>
      </c>
      <c r="I887" s="6"/>
      <c r="J887" s="5">
        <v>40323</v>
      </c>
      <c r="K887" s="25">
        <v>-41.75</v>
      </c>
      <c r="L887" s="2" t="s">
        <v>6</v>
      </c>
      <c r="M887" s="14">
        <f>+VLOOKUP(L887,Customers!$C$3:$D$797,2,FALSE)</f>
        <v>2</v>
      </c>
      <c r="N887" s="14">
        <f>+INDEX(Customers!$B$2:$D$797,MATCH(TF_Database!L887,Customers!$C$2:$C$797,0),1)</f>
        <v>21166</v>
      </c>
      <c r="O887" s="29">
        <f t="shared" si="80"/>
        <v>7</v>
      </c>
      <c r="P887" s="29">
        <f t="shared" si="81"/>
        <v>14</v>
      </c>
      <c r="Q887" s="14" t="str">
        <f t="shared" si="82"/>
        <v xml:space="preserve">Monica </v>
      </c>
      <c r="R887" s="14" t="str">
        <f t="shared" si="83"/>
        <v>Federle</v>
      </c>
    </row>
    <row r="888" spans="2:18" x14ac:dyDescent="0.45">
      <c r="B888" s="14" t="str">
        <f t="shared" si="78"/>
        <v>412073541209</v>
      </c>
      <c r="C888" s="5">
        <v>41207</v>
      </c>
      <c r="D888" s="2" t="s">
        <v>810</v>
      </c>
      <c r="E888" s="14">
        <f t="shared" si="79"/>
        <v>0</v>
      </c>
      <c r="F888" s="2">
        <v>35</v>
      </c>
      <c r="G888" s="19">
        <v>144.06</v>
      </c>
      <c r="H888" s="20">
        <v>0.01</v>
      </c>
      <c r="I888" s="6"/>
      <c r="J888" s="5">
        <v>41209</v>
      </c>
      <c r="K888" s="25">
        <v>-117.2655</v>
      </c>
      <c r="L888" s="2" t="s">
        <v>99</v>
      </c>
      <c r="M888" s="14">
        <f>+VLOOKUP(L888,Customers!$C$3:$D$797,2,FALSE)</f>
        <v>4</v>
      </c>
      <c r="N888" s="14">
        <f>+INDEX(Customers!$B$2:$D$797,MATCH(TF_Database!L888,Customers!$C$2:$C$797,0),1)</f>
        <v>15245</v>
      </c>
      <c r="O888" s="29">
        <f t="shared" si="80"/>
        <v>9</v>
      </c>
      <c r="P888" s="29">
        <f t="shared" si="81"/>
        <v>15</v>
      </c>
      <c r="Q888" s="14" t="str">
        <f t="shared" si="82"/>
        <v xml:space="preserve">Michelle </v>
      </c>
      <c r="R888" s="14" t="str">
        <f t="shared" si="83"/>
        <v>Arnett</v>
      </c>
    </row>
    <row r="889" spans="2:18" x14ac:dyDescent="0.45">
      <c r="B889" s="14" t="str">
        <f t="shared" si="78"/>
        <v>412073241208</v>
      </c>
      <c r="C889" s="5">
        <v>41207</v>
      </c>
      <c r="D889" s="2" t="s">
        <v>810</v>
      </c>
      <c r="E889" s="14">
        <f t="shared" si="79"/>
        <v>0</v>
      </c>
      <c r="F889" s="2">
        <v>32</v>
      </c>
      <c r="G889" s="19">
        <v>3205.24</v>
      </c>
      <c r="H889" s="20">
        <v>0.01</v>
      </c>
      <c r="I889" s="6"/>
      <c r="J889" s="5">
        <v>41208</v>
      </c>
      <c r="K889" s="25">
        <v>-1115.99</v>
      </c>
      <c r="L889" s="2" t="s">
        <v>99</v>
      </c>
      <c r="M889" s="14">
        <f>+VLOOKUP(L889,Customers!$C$3:$D$797,2,FALSE)</f>
        <v>4</v>
      </c>
      <c r="N889" s="14">
        <f>+INDEX(Customers!$B$2:$D$797,MATCH(TF_Database!L889,Customers!$C$2:$C$797,0),1)</f>
        <v>15245</v>
      </c>
      <c r="O889" s="29">
        <f t="shared" si="80"/>
        <v>9</v>
      </c>
      <c r="P889" s="29">
        <f t="shared" si="81"/>
        <v>15</v>
      </c>
      <c r="Q889" s="14" t="str">
        <f t="shared" si="82"/>
        <v xml:space="preserve">Michelle </v>
      </c>
      <c r="R889" s="14" t="str">
        <f t="shared" si="83"/>
        <v>Arnett</v>
      </c>
    </row>
    <row r="890" spans="2:18" x14ac:dyDescent="0.45">
      <c r="B890" s="14" t="str">
        <f t="shared" si="78"/>
        <v>412074641207</v>
      </c>
      <c r="C890" s="5">
        <v>41207</v>
      </c>
      <c r="D890" s="2" t="s">
        <v>810</v>
      </c>
      <c r="E890" s="14">
        <f t="shared" si="79"/>
        <v>0</v>
      </c>
      <c r="F890" s="2">
        <v>46</v>
      </c>
      <c r="G890" s="19">
        <v>339.27</v>
      </c>
      <c r="H890" s="20">
        <v>0.1</v>
      </c>
      <c r="I890" s="6"/>
      <c r="J890" s="5">
        <v>41207</v>
      </c>
      <c r="K890" s="25">
        <v>48.59</v>
      </c>
      <c r="L890" s="2" t="s">
        <v>99</v>
      </c>
      <c r="M890" s="14">
        <f>+VLOOKUP(L890,Customers!$C$3:$D$797,2,FALSE)</f>
        <v>4</v>
      </c>
      <c r="N890" s="14">
        <f>+INDEX(Customers!$B$2:$D$797,MATCH(TF_Database!L890,Customers!$C$2:$C$797,0),1)</f>
        <v>15245</v>
      </c>
      <c r="O890" s="29">
        <f t="shared" si="80"/>
        <v>9</v>
      </c>
      <c r="P890" s="29">
        <f t="shared" si="81"/>
        <v>15</v>
      </c>
      <c r="Q890" s="14" t="str">
        <f t="shared" si="82"/>
        <v xml:space="preserve">Michelle </v>
      </c>
      <c r="R890" s="14" t="str">
        <f t="shared" si="83"/>
        <v>Arnett</v>
      </c>
    </row>
    <row r="891" spans="2:18" x14ac:dyDescent="0.45">
      <c r="B891" s="14" t="str">
        <f t="shared" si="78"/>
        <v>41207941208</v>
      </c>
      <c r="C891" s="5">
        <v>41207</v>
      </c>
      <c r="D891" s="2" t="s">
        <v>810</v>
      </c>
      <c r="E891" s="14">
        <f t="shared" si="79"/>
        <v>0</v>
      </c>
      <c r="F891" s="2">
        <v>9</v>
      </c>
      <c r="G891" s="19">
        <v>902.024</v>
      </c>
      <c r="H891" s="20">
        <v>0.04</v>
      </c>
      <c r="I891" s="6"/>
      <c r="J891" s="5">
        <v>41208</v>
      </c>
      <c r="K891" s="25">
        <v>-153.25200000000001</v>
      </c>
      <c r="L891" s="2" t="s">
        <v>99</v>
      </c>
      <c r="M891" s="14">
        <f>+VLOOKUP(L891,Customers!$C$3:$D$797,2,FALSE)</f>
        <v>4</v>
      </c>
      <c r="N891" s="14">
        <f>+INDEX(Customers!$B$2:$D$797,MATCH(TF_Database!L891,Customers!$C$2:$C$797,0),1)</f>
        <v>15245</v>
      </c>
      <c r="O891" s="29">
        <f t="shared" si="80"/>
        <v>9</v>
      </c>
      <c r="P891" s="29">
        <f t="shared" si="81"/>
        <v>15</v>
      </c>
      <c r="Q891" s="14" t="str">
        <f t="shared" si="82"/>
        <v xml:space="preserve">Michelle </v>
      </c>
      <c r="R891" s="14" t="str">
        <f t="shared" si="83"/>
        <v>Arnett</v>
      </c>
    </row>
    <row r="892" spans="2:18" x14ac:dyDescent="0.45">
      <c r="B892" s="14" t="str">
        <f t="shared" si="78"/>
        <v>401833440183</v>
      </c>
      <c r="C892" s="5">
        <v>40183</v>
      </c>
      <c r="D892" s="2" t="s">
        <v>808</v>
      </c>
      <c r="E892" s="14">
        <f t="shared" si="79"/>
        <v>0</v>
      </c>
      <c r="F892" s="2">
        <v>34</v>
      </c>
      <c r="G892" s="19">
        <v>702.79</v>
      </c>
      <c r="H892" s="20">
        <v>0.04</v>
      </c>
      <c r="I892" s="6"/>
      <c r="J892" s="5">
        <v>40183</v>
      </c>
      <c r="K892" s="25">
        <v>-44.81</v>
      </c>
      <c r="L892" s="2" t="s">
        <v>99</v>
      </c>
      <c r="M892" s="14">
        <f>+VLOOKUP(L892,Customers!$C$3:$D$797,2,FALSE)</f>
        <v>4</v>
      </c>
      <c r="N892" s="14">
        <f>+INDEX(Customers!$B$2:$D$797,MATCH(TF_Database!L892,Customers!$C$2:$C$797,0),1)</f>
        <v>15245</v>
      </c>
      <c r="O892" s="29">
        <f t="shared" si="80"/>
        <v>9</v>
      </c>
      <c r="P892" s="29">
        <f t="shared" si="81"/>
        <v>15</v>
      </c>
      <c r="Q892" s="14" t="str">
        <f t="shared" si="82"/>
        <v xml:space="preserve">Michelle </v>
      </c>
      <c r="R892" s="14" t="str">
        <f t="shared" si="83"/>
        <v>Arnett</v>
      </c>
    </row>
    <row r="893" spans="2:18" x14ac:dyDescent="0.45">
      <c r="B893" s="14" t="str">
        <f t="shared" si="78"/>
        <v>401834440184</v>
      </c>
      <c r="C893" s="5">
        <v>40183</v>
      </c>
      <c r="D893" s="2" t="s">
        <v>808</v>
      </c>
      <c r="E893" s="14">
        <f t="shared" si="79"/>
        <v>0</v>
      </c>
      <c r="F893" s="2">
        <v>44</v>
      </c>
      <c r="G893" s="19">
        <v>712.64</v>
      </c>
      <c r="H893" s="20">
        <v>0.06</v>
      </c>
      <c r="I893" s="6"/>
      <c r="J893" s="5">
        <v>40184</v>
      </c>
      <c r="K893" s="25">
        <v>-27.72</v>
      </c>
      <c r="L893" s="2" t="s">
        <v>99</v>
      </c>
      <c r="M893" s="14">
        <f>+VLOOKUP(L893,Customers!$C$3:$D$797,2,FALSE)</f>
        <v>4</v>
      </c>
      <c r="N893" s="14">
        <f>+INDEX(Customers!$B$2:$D$797,MATCH(TF_Database!L893,Customers!$C$2:$C$797,0),1)</f>
        <v>15245</v>
      </c>
      <c r="O893" s="29">
        <f t="shared" si="80"/>
        <v>9</v>
      </c>
      <c r="P893" s="29">
        <f t="shared" si="81"/>
        <v>15</v>
      </c>
      <c r="Q893" s="14" t="str">
        <f t="shared" si="82"/>
        <v xml:space="preserve">Michelle </v>
      </c>
      <c r="R893" s="14" t="str">
        <f t="shared" si="83"/>
        <v>Arnett</v>
      </c>
    </row>
    <row r="894" spans="2:18" x14ac:dyDescent="0.45">
      <c r="B894" s="14" t="str">
        <f t="shared" si="78"/>
        <v>409074040908</v>
      </c>
      <c r="C894" s="5">
        <v>40907</v>
      </c>
      <c r="D894" s="2" t="s">
        <v>810</v>
      </c>
      <c r="E894" s="14">
        <f t="shared" si="79"/>
        <v>0</v>
      </c>
      <c r="F894" s="2">
        <v>40</v>
      </c>
      <c r="G894" s="19">
        <v>239.86</v>
      </c>
      <c r="H894" s="20">
        <v>0.04</v>
      </c>
      <c r="I894" s="6"/>
      <c r="J894" s="5">
        <v>40908</v>
      </c>
      <c r="K894" s="25">
        <v>-32.06</v>
      </c>
      <c r="L894" s="2" t="s">
        <v>97</v>
      </c>
      <c r="M894" s="14">
        <f>+VLOOKUP(L894,Customers!$C$3:$D$797,2,FALSE)</f>
        <v>1</v>
      </c>
      <c r="N894" s="14">
        <f>+INDEX(Customers!$B$2:$D$797,MATCH(TF_Database!L894,Customers!$C$2:$C$797,0),1)</f>
        <v>8793</v>
      </c>
      <c r="O894" s="29">
        <f t="shared" si="80"/>
        <v>6</v>
      </c>
      <c r="P894" s="29">
        <f t="shared" si="81"/>
        <v>13</v>
      </c>
      <c r="Q894" s="14" t="str">
        <f t="shared" si="82"/>
        <v xml:space="preserve">Sally </v>
      </c>
      <c r="R894" s="14" t="str">
        <f t="shared" si="83"/>
        <v>Knutson</v>
      </c>
    </row>
    <row r="895" spans="2:18" x14ac:dyDescent="0.45">
      <c r="B895" s="14" t="str">
        <f t="shared" si="78"/>
        <v>409074840908</v>
      </c>
      <c r="C895" s="5">
        <v>40907</v>
      </c>
      <c r="D895" s="2" t="s">
        <v>810</v>
      </c>
      <c r="E895" s="14">
        <f t="shared" si="79"/>
        <v>0</v>
      </c>
      <c r="F895" s="2">
        <v>48</v>
      </c>
      <c r="G895" s="19">
        <v>1269.79</v>
      </c>
      <c r="H895" s="20">
        <v>0.08</v>
      </c>
      <c r="I895" s="6"/>
      <c r="J895" s="5">
        <v>40908</v>
      </c>
      <c r="K895" s="25">
        <v>-65.33</v>
      </c>
      <c r="L895" s="2" t="s">
        <v>97</v>
      </c>
      <c r="M895" s="14">
        <f>+VLOOKUP(L895,Customers!$C$3:$D$797,2,FALSE)</f>
        <v>1</v>
      </c>
      <c r="N895" s="14">
        <f>+INDEX(Customers!$B$2:$D$797,MATCH(TF_Database!L895,Customers!$C$2:$C$797,0),1)</f>
        <v>8793</v>
      </c>
      <c r="O895" s="29">
        <f t="shared" si="80"/>
        <v>6</v>
      </c>
      <c r="P895" s="29">
        <f t="shared" si="81"/>
        <v>13</v>
      </c>
      <c r="Q895" s="14" t="str">
        <f t="shared" si="82"/>
        <v xml:space="preserve">Sally </v>
      </c>
      <c r="R895" s="14" t="str">
        <f t="shared" si="83"/>
        <v>Knutson</v>
      </c>
    </row>
    <row r="896" spans="2:18" x14ac:dyDescent="0.45">
      <c r="B896" s="14" t="str">
        <f t="shared" si="78"/>
        <v>405881740588</v>
      </c>
      <c r="C896" s="5">
        <v>40588</v>
      </c>
      <c r="D896" s="2" t="s">
        <v>804</v>
      </c>
      <c r="E896" s="14">
        <f t="shared" si="79"/>
        <v>0</v>
      </c>
      <c r="F896" s="2">
        <v>17</v>
      </c>
      <c r="G896" s="19">
        <v>1529.0139999999999</v>
      </c>
      <c r="H896" s="20">
        <v>7.0000000000000007E-2</v>
      </c>
      <c r="I896" s="6"/>
      <c r="J896" s="5">
        <v>40588</v>
      </c>
      <c r="K896" s="25">
        <v>14.013</v>
      </c>
      <c r="L896" s="2" t="s">
        <v>102</v>
      </c>
      <c r="M896" s="14">
        <f>+VLOOKUP(L896,Customers!$C$3:$D$797,2,FALSE)</f>
        <v>4</v>
      </c>
      <c r="N896" s="14">
        <f>+INDEX(Customers!$B$2:$D$797,MATCH(TF_Database!L896,Customers!$C$2:$C$797,0),1)</f>
        <v>12692</v>
      </c>
      <c r="O896" s="29">
        <f t="shared" si="80"/>
        <v>10</v>
      </c>
      <c r="P896" s="29">
        <f t="shared" si="81"/>
        <v>16</v>
      </c>
      <c r="Q896" s="14" t="str">
        <f t="shared" si="82"/>
        <v xml:space="preserve">Christina </v>
      </c>
      <c r="R896" s="14" t="str">
        <f t="shared" si="83"/>
        <v>DeMoss</v>
      </c>
    </row>
    <row r="897" spans="2:18" x14ac:dyDescent="0.45">
      <c r="B897" s="14" t="str">
        <f t="shared" si="78"/>
        <v>40326340327</v>
      </c>
      <c r="C897" s="5">
        <v>40326</v>
      </c>
      <c r="D897" s="2" t="s">
        <v>810</v>
      </c>
      <c r="E897" s="14">
        <f t="shared" si="79"/>
        <v>0</v>
      </c>
      <c r="F897" s="2">
        <v>3</v>
      </c>
      <c r="G897" s="19">
        <v>336.84</v>
      </c>
      <c r="H897" s="20">
        <v>0.08</v>
      </c>
      <c r="I897" s="6"/>
      <c r="J897" s="5">
        <v>40327</v>
      </c>
      <c r="K897" s="25">
        <v>-160.46</v>
      </c>
      <c r="L897" s="2" t="s">
        <v>73</v>
      </c>
      <c r="M897" s="14">
        <f>+VLOOKUP(L897,Customers!$C$3:$D$797,2,FALSE)</f>
        <v>5</v>
      </c>
      <c r="N897" s="14">
        <f>+INDEX(Customers!$B$2:$D$797,MATCH(TF_Database!L897,Customers!$C$2:$C$797,0),1)</f>
        <v>7173</v>
      </c>
      <c r="O897" s="29">
        <f t="shared" si="80"/>
        <v>4</v>
      </c>
      <c r="P897" s="29">
        <f t="shared" si="81"/>
        <v>9</v>
      </c>
      <c r="Q897" s="14" t="str">
        <f t="shared" si="82"/>
        <v xml:space="preserve">Joy </v>
      </c>
      <c r="R897" s="14" t="str">
        <f t="shared" si="83"/>
        <v>Smith</v>
      </c>
    </row>
    <row r="898" spans="2:18" x14ac:dyDescent="0.45">
      <c r="B898" s="14" t="str">
        <f t="shared" si="78"/>
        <v>40326740326</v>
      </c>
      <c r="C898" s="5">
        <v>40326</v>
      </c>
      <c r="D898" s="2" t="s">
        <v>810</v>
      </c>
      <c r="E898" s="14">
        <f t="shared" si="79"/>
        <v>0</v>
      </c>
      <c r="F898" s="2">
        <v>7</v>
      </c>
      <c r="G898" s="19">
        <v>1120.27</v>
      </c>
      <c r="H898" s="20">
        <v>0</v>
      </c>
      <c r="I898" s="6"/>
      <c r="J898" s="5">
        <v>40326</v>
      </c>
      <c r="K898" s="25">
        <v>16.809999999999999</v>
      </c>
      <c r="L898" s="2" t="s">
        <v>73</v>
      </c>
      <c r="M898" s="14">
        <f>+VLOOKUP(L898,Customers!$C$3:$D$797,2,FALSE)</f>
        <v>5</v>
      </c>
      <c r="N898" s="14">
        <f>+INDEX(Customers!$B$2:$D$797,MATCH(TF_Database!L898,Customers!$C$2:$C$797,0),1)</f>
        <v>7173</v>
      </c>
      <c r="O898" s="29">
        <f t="shared" si="80"/>
        <v>4</v>
      </c>
      <c r="P898" s="29">
        <f t="shared" si="81"/>
        <v>9</v>
      </c>
      <c r="Q898" s="14" t="str">
        <f t="shared" si="82"/>
        <v xml:space="preserve">Joy </v>
      </c>
      <c r="R898" s="14" t="str">
        <f t="shared" si="83"/>
        <v>Smith</v>
      </c>
    </row>
    <row r="899" spans="2:18" x14ac:dyDescent="0.45">
      <c r="B899" s="14" t="str">
        <f t="shared" si="78"/>
        <v>403574740358</v>
      </c>
      <c r="C899" s="5">
        <v>40357</v>
      </c>
      <c r="D899" s="2" t="s">
        <v>810</v>
      </c>
      <c r="E899" s="14">
        <f t="shared" si="79"/>
        <v>0</v>
      </c>
      <c r="F899" s="2">
        <v>47</v>
      </c>
      <c r="G899" s="19">
        <v>5677.6089999999995</v>
      </c>
      <c r="H899" s="20">
        <v>0.04</v>
      </c>
      <c r="I899" s="6"/>
      <c r="J899" s="5">
        <v>40358</v>
      </c>
      <c r="K899" s="25">
        <v>1680.7860000000001</v>
      </c>
      <c r="L899" s="2" t="s">
        <v>103</v>
      </c>
      <c r="M899" s="14">
        <f>+VLOOKUP(L899,Customers!$C$3:$D$797,2,FALSE)</f>
        <v>2</v>
      </c>
      <c r="N899" s="14">
        <f>+INDEX(Customers!$B$2:$D$797,MATCH(TF_Database!L899,Customers!$C$2:$C$797,0),1)</f>
        <v>383</v>
      </c>
      <c r="O899" s="29">
        <f t="shared" si="80"/>
        <v>6</v>
      </c>
      <c r="P899" s="29">
        <f t="shared" si="81"/>
        <v>12</v>
      </c>
      <c r="Q899" s="14" t="str">
        <f t="shared" si="82"/>
        <v xml:space="preserve">Sonia </v>
      </c>
      <c r="R899" s="14" t="str">
        <f t="shared" si="83"/>
        <v>Sunley</v>
      </c>
    </row>
    <row r="900" spans="2:18" x14ac:dyDescent="0.45">
      <c r="B900" s="14" t="str">
        <f t="shared" si="78"/>
        <v>406032140608</v>
      </c>
      <c r="C900" s="5">
        <v>40603</v>
      </c>
      <c r="D900" s="2" t="s">
        <v>804</v>
      </c>
      <c r="E900" s="14">
        <f t="shared" si="79"/>
        <v>0</v>
      </c>
      <c r="F900" s="2">
        <v>21</v>
      </c>
      <c r="G900" s="19">
        <v>1222.68</v>
      </c>
      <c r="H900" s="20">
        <v>0.06</v>
      </c>
      <c r="I900" s="6"/>
      <c r="J900" s="5">
        <v>40608</v>
      </c>
      <c r="K900" s="25">
        <v>300.97000000000003</v>
      </c>
      <c r="L900" s="2" t="s">
        <v>104</v>
      </c>
      <c r="M900" s="14">
        <f>+VLOOKUP(L900,Customers!$C$3:$D$797,2,FALSE)</f>
        <v>3</v>
      </c>
      <c r="N900" s="14">
        <f>+INDEX(Customers!$B$2:$D$797,MATCH(TF_Database!L900,Customers!$C$2:$C$797,0),1)</f>
        <v>13240</v>
      </c>
      <c r="O900" s="29">
        <f t="shared" si="80"/>
        <v>8</v>
      </c>
      <c r="P900" s="29">
        <f t="shared" si="81"/>
        <v>17</v>
      </c>
      <c r="Q900" s="14" t="str">
        <f t="shared" si="82"/>
        <v xml:space="preserve">Anthony </v>
      </c>
      <c r="R900" s="14" t="str">
        <f t="shared" si="83"/>
        <v>O'Donnell</v>
      </c>
    </row>
    <row r="901" spans="2:18" x14ac:dyDescent="0.45">
      <c r="B901" s="14" t="str">
        <f t="shared" si="78"/>
        <v>406032640605</v>
      </c>
      <c r="C901" s="5">
        <v>40603</v>
      </c>
      <c r="D901" s="2" t="s">
        <v>804</v>
      </c>
      <c r="E901" s="14">
        <f t="shared" si="79"/>
        <v>0</v>
      </c>
      <c r="F901" s="2">
        <v>26</v>
      </c>
      <c r="G901" s="19">
        <v>390.2</v>
      </c>
      <c r="H901" s="20">
        <v>0.02</v>
      </c>
      <c r="I901" s="6"/>
      <c r="J901" s="5">
        <v>40605</v>
      </c>
      <c r="K901" s="25">
        <v>45</v>
      </c>
      <c r="L901" s="2" t="s">
        <v>104</v>
      </c>
      <c r="M901" s="14">
        <f>+VLOOKUP(L901,Customers!$C$3:$D$797,2,FALSE)</f>
        <v>3</v>
      </c>
      <c r="N901" s="14">
        <f>+INDEX(Customers!$B$2:$D$797,MATCH(TF_Database!L901,Customers!$C$2:$C$797,0),1)</f>
        <v>13240</v>
      </c>
      <c r="O901" s="29">
        <f t="shared" si="80"/>
        <v>8</v>
      </c>
      <c r="P901" s="29">
        <f t="shared" si="81"/>
        <v>17</v>
      </c>
      <c r="Q901" s="14" t="str">
        <f t="shared" si="82"/>
        <v xml:space="preserve">Anthony </v>
      </c>
      <c r="R901" s="14" t="str">
        <f t="shared" si="83"/>
        <v>O'Donnell</v>
      </c>
    </row>
    <row r="902" spans="2:18" x14ac:dyDescent="0.45">
      <c r="B902" s="14" t="str">
        <f t="shared" si="78"/>
        <v>409662640968</v>
      </c>
      <c r="C902" s="5">
        <v>40966</v>
      </c>
      <c r="D902" s="2" t="s">
        <v>808</v>
      </c>
      <c r="E902" s="14">
        <f t="shared" si="79"/>
        <v>0</v>
      </c>
      <c r="F902" s="2">
        <v>26</v>
      </c>
      <c r="G902" s="19">
        <v>892.38</v>
      </c>
      <c r="H902" s="20">
        <v>0</v>
      </c>
      <c r="I902" s="6"/>
      <c r="J902" s="5">
        <v>40968</v>
      </c>
      <c r="K902" s="25">
        <v>366.48</v>
      </c>
      <c r="L902" s="2" t="s">
        <v>105</v>
      </c>
      <c r="M902" s="14">
        <f>+VLOOKUP(L902,Customers!$C$3:$D$797,2,FALSE)</f>
        <v>4</v>
      </c>
      <c r="N902" s="14">
        <f>+INDEX(Customers!$B$2:$D$797,MATCH(TF_Database!L902,Customers!$C$2:$C$797,0),1)</f>
        <v>3626</v>
      </c>
      <c r="O902" s="29">
        <f t="shared" si="80"/>
        <v>6</v>
      </c>
      <c r="P902" s="29">
        <f t="shared" si="81"/>
        <v>11</v>
      </c>
      <c r="Q902" s="14" t="str">
        <f t="shared" si="82"/>
        <v xml:space="preserve">Emily </v>
      </c>
      <c r="R902" s="14" t="str">
        <f t="shared" si="83"/>
        <v>Grady</v>
      </c>
    </row>
    <row r="903" spans="2:18" x14ac:dyDescent="0.45">
      <c r="B903" s="14" t="str">
        <f t="shared" ref="B903:B966" si="84">+CONCATENATE(C903,F903,J903)</f>
        <v>409661040968</v>
      </c>
      <c r="C903" s="5">
        <v>40966</v>
      </c>
      <c r="D903" s="2" t="s">
        <v>808</v>
      </c>
      <c r="E903" s="14">
        <f t="shared" ref="E903:E966" si="85">+IF(D903="High",1,0)</f>
        <v>0</v>
      </c>
      <c r="F903" s="2">
        <v>10</v>
      </c>
      <c r="G903" s="19">
        <v>29.41</v>
      </c>
      <c r="H903" s="20">
        <v>0.01</v>
      </c>
      <c r="I903" s="6"/>
      <c r="J903" s="5">
        <v>40968</v>
      </c>
      <c r="K903" s="25">
        <v>-2.06</v>
      </c>
      <c r="L903" s="2" t="s">
        <v>105</v>
      </c>
      <c r="M903" s="14">
        <f>+VLOOKUP(L903,Customers!$C$3:$D$797,2,FALSE)</f>
        <v>4</v>
      </c>
      <c r="N903" s="14">
        <f>+INDEX(Customers!$B$2:$D$797,MATCH(TF_Database!L903,Customers!$C$2:$C$797,0),1)</f>
        <v>3626</v>
      </c>
      <c r="O903" s="29">
        <f t="shared" ref="O903:O966" si="86">+SEARCH(" ",L903)</f>
        <v>6</v>
      </c>
      <c r="P903" s="29">
        <f t="shared" ref="P903:P966" si="87">+LEN(L903)</f>
        <v>11</v>
      </c>
      <c r="Q903" s="14" t="str">
        <f t="shared" ref="Q903:Q966" si="88">+LEFT(L903,O903)</f>
        <v xml:space="preserve">Emily </v>
      </c>
      <c r="R903" s="14" t="str">
        <f t="shared" ref="R903:R966" si="89">+RIGHT(L903,P903-O903)</f>
        <v>Grady</v>
      </c>
    </row>
    <row r="904" spans="2:18" x14ac:dyDescent="0.45">
      <c r="B904" s="14" t="str">
        <f t="shared" si="84"/>
        <v>409872440989</v>
      </c>
      <c r="C904" s="5">
        <v>40987</v>
      </c>
      <c r="D904" s="2" t="s">
        <v>808</v>
      </c>
      <c r="E904" s="14">
        <f t="shared" si="85"/>
        <v>0</v>
      </c>
      <c r="F904" s="2">
        <v>24</v>
      </c>
      <c r="G904" s="19">
        <v>1449.3</v>
      </c>
      <c r="H904" s="20">
        <v>0.08</v>
      </c>
      <c r="I904" s="6"/>
      <c r="J904" s="5">
        <v>40989</v>
      </c>
      <c r="K904" s="25">
        <v>-712.14</v>
      </c>
      <c r="L904" s="2" t="s">
        <v>106</v>
      </c>
      <c r="M904" s="14">
        <f>+VLOOKUP(L904,Customers!$C$3:$D$797,2,FALSE)</f>
        <v>5</v>
      </c>
      <c r="N904" s="14">
        <f>+INDEX(Customers!$B$2:$D$797,MATCH(TF_Database!L904,Customers!$C$2:$C$797,0),1)</f>
        <v>2706</v>
      </c>
      <c r="O904" s="29">
        <f t="shared" si="86"/>
        <v>5</v>
      </c>
      <c r="P904" s="29">
        <f t="shared" si="87"/>
        <v>10</v>
      </c>
      <c r="Q904" s="14" t="str">
        <f t="shared" si="88"/>
        <v xml:space="preserve">Alex </v>
      </c>
      <c r="R904" s="14" t="str">
        <f t="shared" si="89"/>
        <v>Avila</v>
      </c>
    </row>
    <row r="905" spans="2:18" x14ac:dyDescent="0.45">
      <c r="B905" s="14" t="str">
        <f t="shared" si="84"/>
        <v>409874340988</v>
      </c>
      <c r="C905" s="5">
        <v>40987</v>
      </c>
      <c r="D905" s="2" t="s">
        <v>808</v>
      </c>
      <c r="E905" s="14">
        <f t="shared" si="85"/>
        <v>0</v>
      </c>
      <c r="F905" s="2">
        <v>43</v>
      </c>
      <c r="G905" s="19">
        <v>4374.6864999999998</v>
      </c>
      <c r="H905" s="20">
        <v>0.05</v>
      </c>
      <c r="I905" s="6"/>
      <c r="J905" s="5">
        <v>40988</v>
      </c>
      <c r="K905" s="25">
        <v>973.16099999999994</v>
      </c>
      <c r="L905" s="2" t="s">
        <v>106</v>
      </c>
      <c r="M905" s="14">
        <f>+VLOOKUP(L905,Customers!$C$3:$D$797,2,FALSE)</f>
        <v>5</v>
      </c>
      <c r="N905" s="14">
        <f>+INDEX(Customers!$B$2:$D$797,MATCH(TF_Database!L905,Customers!$C$2:$C$797,0),1)</f>
        <v>2706</v>
      </c>
      <c r="O905" s="29">
        <f t="shared" si="86"/>
        <v>5</v>
      </c>
      <c r="P905" s="29">
        <f t="shared" si="87"/>
        <v>10</v>
      </c>
      <c r="Q905" s="14" t="str">
        <f t="shared" si="88"/>
        <v xml:space="preserve">Alex </v>
      </c>
      <c r="R905" s="14" t="str">
        <f t="shared" si="89"/>
        <v>Avila</v>
      </c>
    </row>
    <row r="906" spans="2:18" x14ac:dyDescent="0.45">
      <c r="B906" s="14" t="str">
        <f t="shared" si="84"/>
        <v>409874440988</v>
      </c>
      <c r="C906" s="5">
        <v>40987</v>
      </c>
      <c r="D906" s="2" t="s">
        <v>808</v>
      </c>
      <c r="E906" s="14">
        <f t="shared" si="85"/>
        <v>0</v>
      </c>
      <c r="F906" s="2">
        <v>44</v>
      </c>
      <c r="G906" s="19">
        <v>4283.2350000000006</v>
      </c>
      <c r="H906" s="20">
        <v>0.1</v>
      </c>
      <c r="I906" s="6"/>
      <c r="J906" s="5">
        <v>40988</v>
      </c>
      <c r="K906" s="25">
        <v>676.125</v>
      </c>
      <c r="L906" s="2" t="s">
        <v>106</v>
      </c>
      <c r="M906" s="14">
        <f>+VLOOKUP(L906,Customers!$C$3:$D$797,2,FALSE)</f>
        <v>5</v>
      </c>
      <c r="N906" s="14">
        <f>+INDEX(Customers!$B$2:$D$797,MATCH(TF_Database!L906,Customers!$C$2:$C$797,0),1)</f>
        <v>2706</v>
      </c>
      <c r="O906" s="29">
        <f t="shared" si="86"/>
        <v>5</v>
      </c>
      <c r="P906" s="29">
        <f t="shared" si="87"/>
        <v>10</v>
      </c>
      <c r="Q906" s="14" t="str">
        <f t="shared" si="88"/>
        <v xml:space="preserve">Alex </v>
      </c>
      <c r="R906" s="14" t="str">
        <f t="shared" si="89"/>
        <v>Avila</v>
      </c>
    </row>
    <row r="907" spans="2:18" x14ac:dyDescent="0.45">
      <c r="B907" s="14" t="str">
        <f t="shared" si="84"/>
        <v>40972740973</v>
      </c>
      <c r="C907" s="5">
        <v>40972</v>
      </c>
      <c r="D907" s="2" t="s">
        <v>811</v>
      </c>
      <c r="E907" s="14">
        <f t="shared" si="85"/>
        <v>0</v>
      </c>
      <c r="F907" s="2">
        <v>7</v>
      </c>
      <c r="G907" s="19">
        <v>1874.37</v>
      </c>
      <c r="H907" s="20">
        <v>0.08</v>
      </c>
      <c r="I907" s="6"/>
      <c r="J907" s="5">
        <v>40973</v>
      </c>
      <c r="K907" s="25">
        <v>67.84</v>
      </c>
      <c r="L907" s="2" t="s">
        <v>87</v>
      </c>
      <c r="M907" s="14">
        <f>+VLOOKUP(L907,Customers!$C$3:$D$797,2,FALSE)</f>
        <v>3</v>
      </c>
      <c r="N907" s="14">
        <f>+INDEX(Customers!$B$2:$D$797,MATCH(TF_Database!L907,Customers!$C$2:$C$797,0),1)</f>
        <v>19829</v>
      </c>
      <c r="O907" s="29">
        <f t="shared" si="86"/>
        <v>6</v>
      </c>
      <c r="P907" s="29">
        <f t="shared" si="87"/>
        <v>10</v>
      </c>
      <c r="Q907" s="14" t="str">
        <f t="shared" si="88"/>
        <v xml:space="preserve">Brian </v>
      </c>
      <c r="R907" s="14" t="str">
        <f t="shared" si="89"/>
        <v>Moss</v>
      </c>
    </row>
    <row r="908" spans="2:18" x14ac:dyDescent="0.45">
      <c r="B908" s="14" t="str">
        <f t="shared" si="84"/>
        <v>409773540979</v>
      </c>
      <c r="C908" s="5">
        <v>40977</v>
      </c>
      <c r="D908" s="2" t="s">
        <v>811</v>
      </c>
      <c r="E908" s="14">
        <f t="shared" si="85"/>
        <v>0</v>
      </c>
      <c r="F908" s="2">
        <v>35</v>
      </c>
      <c r="G908" s="19">
        <v>1476.39</v>
      </c>
      <c r="H908" s="20">
        <v>0.06</v>
      </c>
      <c r="I908" s="6"/>
      <c r="J908" s="5">
        <v>40979</v>
      </c>
      <c r="K908" s="25">
        <v>-303.62</v>
      </c>
      <c r="L908" s="2" t="s">
        <v>105</v>
      </c>
      <c r="M908" s="14">
        <f>+VLOOKUP(L908,Customers!$C$3:$D$797,2,FALSE)</f>
        <v>4</v>
      </c>
      <c r="N908" s="14">
        <f>+INDEX(Customers!$B$2:$D$797,MATCH(TF_Database!L908,Customers!$C$2:$C$797,0),1)</f>
        <v>3626</v>
      </c>
      <c r="O908" s="29">
        <f t="shared" si="86"/>
        <v>6</v>
      </c>
      <c r="P908" s="29">
        <f t="shared" si="87"/>
        <v>11</v>
      </c>
      <c r="Q908" s="14" t="str">
        <f t="shared" si="88"/>
        <v xml:space="preserve">Emily </v>
      </c>
      <c r="R908" s="14" t="str">
        <f t="shared" si="89"/>
        <v>Grady</v>
      </c>
    </row>
    <row r="909" spans="2:18" x14ac:dyDescent="0.45">
      <c r="B909" s="14" t="str">
        <f t="shared" si="84"/>
        <v>40977840979</v>
      </c>
      <c r="C909" s="5">
        <v>40977</v>
      </c>
      <c r="D909" s="2" t="s">
        <v>811</v>
      </c>
      <c r="E909" s="14">
        <f t="shared" si="85"/>
        <v>0</v>
      </c>
      <c r="F909" s="2">
        <v>8</v>
      </c>
      <c r="G909" s="19">
        <v>863.58299999999997</v>
      </c>
      <c r="H909" s="20">
        <v>0.04</v>
      </c>
      <c r="I909" s="6"/>
      <c r="J909" s="5">
        <v>40979</v>
      </c>
      <c r="K909" s="25">
        <v>-264.27499999999998</v>
      </c>
      <c r="L909" s="2" t="s">
        <v>105</v>
      </c>
      <c r="M909" s="14">
        <f>+VLOOKUP(L909,Customers!$C$3:$D$797,2,FALSE)</f>
        <v>4</v>
      </c>
      <c r="N909" s="14">
        <f>+INDEX(Customers!$B$2:$D$797,MATCH(TF_Database!L909,Customers!$C$2:$C$797,0),1)</f>
        <v>3626</v>
      </c>
      <c r="O909" s="29">
        <f t="shared" si="86"/>
        <v>6</v>
      </c>
      <c r="P909" s="29">
        <f t="shared" si="87"/>
        <v>11</v>
      </c>
      <c r="Q909" s="14" t="str">
        <f t="shared" si="88"/>
        <v xml:space="preserve">Emily </v>
      </c>
      <c r="R909" s="14" t="str">
        <f t="shared" si="89"/>
        <v>Grady</v>
      </c>
    </row>
    <row r="910" spans="2:18" x14ac:dyDescent="0.45">
      <c r="B910" s="14" t="str">
        <f t="shared" si="84"/>
        <v>40183640185</v>
      </c>
      <c r="C910" s="5">
        <v>40183</v>
      </c>
      <c r="D910" s="2" t="s">
        <v>806</v>
      </c>
      <c r="E910" s="14">
        <f t="shared" si="85"/>
        <v>1</v>
      </c>
      <c r="F910" s="2">
        <v>6</v>
      </c>
      <c r="G910" s="19">
        <v>49.55</v>
      </c>
      <c r="H910" s="20">
        <v>0.06</v>
      </c>
      <c r="I910" s="6"/>
      <c r="J910" s="5">
        <v>40185</v>
      </c>
      <c r="K910" s="25">
        <v>-20.329999999999998</v>
      </c>
      <c r="L910" s="2" t="s">
        <v>107</v>
      </c>
      <c r="M910" s="14">
        <f>+VLOOKUP(L910,Customers!$C$3:$D$797,2,FALSE)</f>
        <v>2</v>
      </c>
      <c r="N910" s="14">
        <f>+INDEX(Customers!$B$2:$D$797,MATCH(TF_Database!L910,Customers!$C$2:$C$797,0),1)</f>
        <v>379</v>
      </c>
      <c r="O910" s="29">
        <f t="shared" si="86"/>
        <v>5</v>
      </c>
      <c r="P910" s="29">
        <f t="shared" si="87"/>
        <v>13</v>
      </c>
      <c r="Q910" s="14" t="str">
        <f t="shared" si="88"/>
        <v xml:space="preserve">Anna </v>
      </c>
      <c r="R910" s="14" t="str">
        <f t="shared" si="89"/>
        <v>Andreadi</v>
      </c>
    </row>
    <row r="911" spans="2:18" x14ac:dyDescent="0.45">
      <c r="B911" s="14" t="str">
        <f t="shared" si="84"/>
        <v>401831540185</v>
      </c>
      <c r="C911" s="5">
        <v>40183</v>
      </c>
      <c r="D911" s="2" t="s">
        <v>806</v>
      </c>
      <c r="E911" s="14">
        <f t="shared" si="85"/>
        <v>1</v>
      </c>
      <c r="F911" s="2">
        <v>15</v>
      </c>
      <c r="G911" s="19">
        <v>606.55999999999995</v>
      </c>
      <c r="H911" s="20">
        <v>0.04</v>
      </c>
      <c r="I911" s="6"/>
      <c r="J911" s="5">
        <v>40185</v>
      </c>
      <c r="K911" s="25">
        <v>20.231999999999999</v>
      </c>
      <c r="L911" s="2" t="s">
        <v>107</v>
      </c>
      <c r="M911" s="14">
        <f>+VLOOKUP(L911,Customers!$C$3:$D$797,2,FALSE)</f>
        <v>2</v>
      </c>
      <c r="N911" s="14">
        <f>+INDEX(Customers!$B$2:$D$797,MATCH(TF_Database!L911,Customers!$C$2:$C$797,0),1)</f>
        <v>379</v>
      </c>
      <c r="O911" s="29">
        <f t="shared" si="86"/>
        <v>5</v>
      </c>
      <c r="P911" s="29">
        <f t="shared" si="87"/>
        <v>13</v>
      </c>
      <c r="Q911" s="14" t="str">
        <f t="shared" si="88"/>
        <v xml:space="preserve">Anna </v>
      </c>
      <c r="R911" s="14" t="str">
        <f t="shared" si="89"/>
        <v>Andreadi</v>
      </c>
    </row>
    <row r="912" spans="2:18" x14ac:dyDescent="0.45">
      <c r="B912" s="14" t="str">
        <f t="shared" si="84"/>
        <v>410202441020</v>
      </c>
      <c r="C912" s="5">
        <v>41020</v>
      </c>
      <c r="D912" s="2" t="s">
        <v>810</v>
      </c>
      <c r="E912" s="14">
        <f t="shared" si="85"/>
        <v>0</v>
      </c>
      <c r="F912" s="2">
        <v>24</v>
      </c>
      <c r="G912" s="19">
        <v>715.4</v>
      </c>
      <c r="H912" s="20">
        <v>0.08</v>
      </c>
      <c r="I912" s="6"/>
      <c r="J912" s="5">
        <v>41020</v>
      </c>
      <c r="K912" s="25">
        <v>-99.34</v>
      </c>
      <c r="L912" s="2" t="s">
        <v>105</v>
      </c>
      <c r="M912" s="14">
        <f>+VLOOKUP(L912,Customers!$C$3:$D$797,2,FALSE)</f>
        <v>4</v>
      </c>
      <c r="N912" s="14">
        <f>+INDEX(Customers!$B$2:$D$797,MATCH(TF_Database!L912,Customers!$C$2:$C$797,0),1)</f>
        <v>3626</v>
      </c>
      <c r="O912" s="29">
        <f t="shared" si="86"/>
        <v>6</v>
      </c>
      <c r="P912" s="29">
        <f t="shared" si="87"/>
        <v>11</v>
      </c>
      <c r="Q912" s="14" t="str">
        <f t="shared" si="88"/>
        <v xml:space="preserve">Emily </v>
      </c>
      <c r="R912" s="14" t="str">
        <f t="shared" si="89"/>
        <v>Grady</v>
      </c>
    </row>
    <row r="913" spans="2:18" x14ac:dyDescent="0.45">
      <c r="B913" s="14" t="str">
        <f t="shared" si="84"/>
        <v>399812539985</v>
      </c>
      <c r="C913" s="5">
        <v>39981</v>
      </c>
      <c r="D913" s="2" t="s">
        <v>804</v>
      </c>
      <c r="E913" s="14">
        <f t="shared" si="85"/>
        <v>0</v>
      </c>
      <c r="F913" s="2">
        <v>25</v>
      </c>
      <c r="G913" s="19">
        <v>113.75</v>
      </c>
      <c r="H913" s="20">
        <v>0</v>
      </c>
      <c r="I913" s="6"/>
      <c r="J913" s="5">
        <v>39985</v>
      </c>
      <c r="K913" s="25">
        <v>-77.337500000000006</v>
      </c>
      <c r="L913" s="2" t="s">
        <v>108</v>
      </c>
      <c r="M913" s="14">
        <f>+VLOOKUP(L913,Customers!$C$3:$D$797,2,FALSE)</f>
        <v>1</v>
      </c>
      <c r="N913" s="14">
        <f>+INDEX(Customers!$B$2:$D$797,MATCH(TF_Database!L913,Customers!$C$2:$C$797,0),1)</f>
        <v>20736</v>
      </c>
      <c r="O913" s="29">
        <f t="shared" si="86"/>
        <v>8</v>
      </c>
      <c r="P913" s="29">
        <f t="shared" si="87"/>
        <v>14</v>
      </c>
      <c r="Q913" s="14" t="str">
        <f t="shared" si="88"/>
        <v xml:space="preserve">Barbara </v>
      </c>
      <c r="R913" s="14" t="str">
        <f t="shared" si="89"/>
        <v>Fisher</v>
      </c>
    </row>
    <row r="914" spans="2:18" x14ac:dyDescent="0.45">
      <c r="B914" s="14" t="str">
        <f t="shared" si="84"/>
        <v>399812439985</v>
      </c>
      <c r="C914" s="5">
        <v>39981</v>
      </c>
      <c r="D914" s="2" t="s">
        <v>804</v>
      </c>
      <c r="E914" s="14">
        <f t="shared" si="85"/>
        <v>0</v>
      </c>
      <c r="F914" s="2">
        <v>24</v>
      </c>
      <c r="G914" s="19">
        <v>3081.95</v>
      </c>
      <c r="H914" s="20">
        <v>0.1</v>
      </c>
      <c r="I914" s="6"/>
      <c r="J914" s="5">
        <v>39985</v>
      </c>
      <c r="K914" s="25">
        <v>-662.8</v>
      </c>
      <c r="L914" s="2" t="s">
        <v>108</v>
      </c>
      <c r="M914" s="14">
        <f>+VLOOKUP(L914,Customers!$C$3:$D$797,2,FALSE)</f>
        <v>1</v>
      </c>
      <c r="N914" s="14">
        <f>+INDEX(Customers!$B$2:$D$797,MATCH(TF_Database!L914,Customers!$C$2:$C$797,0),1)</f>
        <v>20736</v>
      </c>
      <c r="O914" s="29">
        <f t="shared" si="86"/>
        <v>8</v>
      </c>
      <c r="P914" s="29">
        <f t="shared" si="87"/>
        <v>14</v>
      </c>
      <c r="Q914" s="14" t="str">
        <f t="shared" si="88"/>
        <v xml:space="preserve">Barbara </v>
      </c>
      <c r="R914" s="14" t="str">
        <f t="shared" si="89"/>
        <v>Fisher</v>
      </c>
    </row>
    <row r="915" spans="2:18" x14ac:dyDescent="0.45">
      <c r="B915" s="14" t="str">
        <f t="shared" si="84"/>
        <v>410734141074</v>
      </c>
      <c r="C915" s="5">
        <v>41073</v>
      </c>
      <c r="D915" s="2" t="s">
        <v>810</v>
      </c>
      <c r="E915" s="14">
        <f t="shared" si="85"/>
        <v>0</v>
      </c>
      <c r="F915" s="2">
        <v>41</v>
      </c>
      <c r="G915" s="19">
        <v>133.22999999999999</v>
      </c>
      <c r="H915" s="20">
        <v>0</v>
      </c>
      <c r="I915" s="6"/>
      <c r="J915" s="5">
        <v>41074</v>
      </c>
      <c r="K915" s="25">
        <v>-59.91</v>
      </c>
      <c r="L915" s="2" t="s">
        <v>105</v>
      </c>
      <c r="M915" s="14">
        <f>+VLOOKUP(L915,Customers!$C$3:$D$797,2,FALSE)</f>
        <v>4</v>
      </c>
      <c r="N915" s="14">
        <f>+INDEX(Customers!$B$2:$D$797,MATCH(TF_Database!L915,Customers!$C$2:$C$797,0),1)</f>
        <v>3626</v>
      </c>
      <c r="O915" s="29">
        <f t="shared" si="86"/>
        <v>6</v>
      </c>
      <c r="P915" s="29">
        <f t="shared" si="87"/>
        <v>11</v>
      </c>
      <c r="Q915" s="14" t="str">
        <f t="shared" si="88"/>
        <v xml:space="preserve">Emily </v>
      </c>
      <c r="R915" s="14" t="str">
        <f t="shared" si="89"/>
        <v>Grady</v>
      </c>
    </row>
    <row r="916" spans="2:18" x14ac:dyDescent="0.45">
      <c r="B916" s="14" t="str">
        <f t="shared" si="84"/>
        <v>411065041107</v>
      </c>
      <c r="C916" s="5">
        <v>41106</v>
      </c>
      <c r="D916" s="2" t="s">
        <v>810</v>
      </c>
      <c r="E916" s="14">
        <f t="shared" si="85"/>
        <v>0</v>
      </c>
      <c r="F916" s="2">
        <v>50</v>
      </c>
      <c r="G916" s="19">
        <v>1406.64</v>
      </c>
      <c r="H916" s="20">
        <v>0.02</v>
      </c>
      <c r="I916" s="6"/>
      <c r="J916" s="5">
        <v>41107</v>
      </c>
      <c r="K916" s="25">
        <v>424.36</v>
      </c>
      <c r="L916" s="2" t="s">
        <v>109</v>
      </c>
      <c r="M916" s="14">
        <f>+VLOOKUP(L916,Customers!$C$3:$D$797,2,FALSE)</f>
        <v>4</v>
      </c>
      <c r="N916" s="14">
        <f>+INDEX(Customers!$B$2:$D$797,MATCH(TF_Database!L916,Customers!$C$2:$C$797,0),1)</f>
        <v>27706</v>
      </c>
      <c r="O916" s="29">
        <f t="shared" si="86"/>
        <v>6</v>
      </c>
      <c r="P916" s="29">
        <f t="shared" si="87"/>
        <v>14</v>
      </c>
      <c r="Q916" s="14" t="str">
        <f t="shared" si="88"/>
        <v xml:space="preserve">Kelly </v>
      </c>
      <c r="R916" s="14" t="str">
        <f t="shared" si="89"/>
        <v>Williams</v>
      </c>
    </row>
    <row r="917" spans="2:18" x14ac:dyDescent="0.45">
      <c r="B917" s="14" t="str">
        <f t="shared" si="84"/>
        <v>399484639951</v>
      </c>
      <c r="C917" s="5">
        <v>39948</v>
      </c>
      <c r="D917" s="2" t="s">
        <v>808</v>
      </c>
      <c r="E917" s="14">
        <f t="shared" si="85"/>
        <v>0</v>
      </c>
      <c r="F917" s="2">
        <v>46</v>
      </c>
      <c r="G917" s="19">
        <v>3197.45</v>
      </c>
      <c r="H917" s="20">
        <v>0.08</v>
      </c>
      <c r="I917" s="6"/>
      <c r="J917" s="5">
        <v>39951</v>
      </c>
      <c r="K917" s="25">
        <v>97.159999999999926</v>
      </c>
      <c r="L917" s="2" t="s">
        <v>103</v>
      </c>
      <c r="M917" s="14">
        <f>+VLOOKUP(L917,Customers!$C$3:$D$797,2,FALSE)</f>
        <v>2</v>
      </c>
      <c r="N917" s="14">
        <f>+INDEX(Customers!$B$2:$D$797,MATCH(TF_Database!L917,Customers!$C$2:$C$797,0),1)</f>
        <v>383</v>
      </c>
      <c r="O917" s="29">
        <f t="shared" si="86"/>
        <v>6</v>
      </c>
      <c r="P917" s="29">
        <f t="shared" si="87"/>
        <v>12</v>
      </c>
      <c r="Q917" s="14" t="str">
        <f t="shared" si="88"/>
        <v xml:space="preserve">Sonia </v>
      </c>
      <c r="R917" s="14" t="str">
        <f t="shared" si="89"/>
        <v>Sunley</v>
      </c>
    </row>
    <row r="918" spans="2:18" x14ac:dyDescent="0.45">
      <c r="B918" s="14" t="str">
        <f t="shared" si="84"/>
        <v>399482139950</v>
      </c>
      <c r="C918" s="5">
        <v>39948</v>
      </c>
      <c r="D918" s="2" t="s">
        <v>808</v>
      </c>
      <c r="E918" s="14">
        <f t="shared" si="85"/>
        <v>0</v>
      </c>
      <c r="F918" s="2">
        <v>21</v>
      </c>
      <c r="G918" s="19">
        <v>78.569999999999993</v>
      </c>
      <c r="H918" s="20">
        <v>0.02</v>
      </c>
      <c r="I918" s="6"/>
      <c r="J918" s="5">
        <v>39950</v>
      </c>
      <c r="K918" s="25">
        <v>-20.65</v>
      </c>
      <c r="L918" s="2" t="s">
        <v>103</v>
      </c>
      <c r="M918" s="14">
        <f>+VLOOKUP(L918,Customers!$C$3:$D$797,2,FALSE)</f>
        <v>2</v>
      </c>
      <c r="N918" s="14">
        <f>+INDEX(Customers!$B$2:$D$797,MATCH(TF_Database!L918,Customers!$C$2:$C$797,0),1)</f>
        <v>383</v>
      </c>
      <c r="O918" s="29">
        <f t="shared" si="86"/>
        <v>6</v>
      </c>
      <c r="P918" s="29">
        <f t="shared" si="87"/>
        <v>12</v>
      </c>
      <c r="Q918" s="14" t="str">
        <f t="shared" si="88"/>
        <v xml:space="preserve">Sonia </v>
      </c>
      <c r="R918" s="14" t="str">
        <f t="shared" si="89"/>
        <v>Sunley</v>
      </c>
    </row>
    <row r="919" spans="2:18" x14ac:dyDescent="0.45">
      <c r="B919" s="14" t="str">
        <f t="shared" si="84"/>
        <v>405451640547</v>
      </c>
      <c r="C919" s="5">
        <v>40545</v>
      </c>
      <c r="D919" s="2" t="s">
        <v>811</v>
      </c>
      <c r="E919" s="14">
        <f t="shared" si="85"/>
        <v>0</v>
      </c>
      <c r="F919" s="2">
        <v>16</v>
      </c>
      <c r="G919" s="19">
        <v>5403.75</v>
      </c>
      <c r="H919" s="20">
        <v>0.08</v>
      </c>
      <c r="I919" s="6"/>
      <c r="J919" s="5">
        <v>40547</v>
      </c>
      <c r="K919" s="25">
        <v>103.83</v>
      </c>
      <c r="L919" s="2" t="s">
        <v>103</v>
      </c>
      <c r="M919" s="14">
        <f>+VLOOKUP(L919,Customers!$C$3:$D$797,2,FALSE)</f>
        <v>2</v>
      </c>
      <c r="N919" s="14">
        <f>+INDEX(Customers!$B$2:$D$797,MATCH(TF_Database!L919,Customers!$C$2:$C$797,0),1)</f>
        <v>383</v>
      </c>
      <c r="O919" s="29">
        <f t="shared" si="86"/>
        <v>6</v>
      </c>
      <c r="P919" s="29">
        <f t="shared" si="87"/>
        <v>12</v>
      </c>
      <c r="Q919" s="14" t="str">
        <f t="shared" si="88"/>
        <v xml:space="preserve">Sonia </v>
      </c>
      <c r="R919" s="14" t="str">
        <f t="shared" si="89"/>
        <v>Sunley</v>
      </c>
    </row>
    <row r="920" spans="2:18" x14ac:dyDescent="0.45">
      <c r="B920" s="14" t="str">
        <f t="shared" si="84"/>
        <v>40545140547</v>
      </c>
      <c r="C920" s="5">
        <v>40545</v>
      </c>
      <c r="D920" s="2" t="s">
        <v>811</v>
      </c>
      <c r="E920" s="14">
        <f t="shared" si="85"/>
        <v>0</v>
      </c>
      <c r="F920" s="2">
        <v>1</v>
      </c>
      <c r="G920" s="19">
        <v>192.49</v>
      </c>
      <c r="H920" s="20">
        <v>0.02</v>
      </c>
      <c r="I920" s="6"/>
      <c r="J920" s="5">
        <v>40547</v>
      </c>
      <c r="K920" s="25">
        <v>-98.3</v>
      </c>
      <c r="L920" s="2" t="s">
        <v>103</v>
      </c>
      <c r="M920" s="14">
        <f>+VLOOKUP(L920,Customers!$C$3:$D$797,2,FALSE)</f>
        <v>2</v>
      </c>
      <c r="N920" s="14">
        <f>+INDEX(Customers!$B$2:$D$797,MATCH(TF_Database!L920,Customers!$C$2:$C$797,0),1)</f>
        <v>383</v>
      </c>
      <c r="O920" s="29">
        <f t="shared" si="86"/>
        <v>6</v>
      </c>
      <c r="P920" s="29">
        <f t="shared" si="87"/>
        <v>12</v>
      </c>
      <c r="Q920" s="14" t="str">
        <f t="shared" si="88"/>
        <v xml:space="preserve">Sonia </v>
      </c>
      <c r="R920" s="14" t="str">
        <f t="shared" si="89"/>
        <v>Sunley</v>
      </c>
    </row>
    <row r="921" spans="2:18" x14ac:dyDescent="0.45">
      <c r="B921" s="14" t="str">
        <f t="shared" si="84"/>
        <v>405452440545</v>
      </c>
      <c r="C921" s="5">
        <v>40545</v>
      </c>
      <c r="D921" s="2" t="s">
        <v>811</v>
      </c>
      <c r="E921" s="14">
        <f t="shared" si="85"/>
        <v>0</v>
      </c>
      <c r="F921" s="2">
        <v>24</v>
      </c>
      <c r="G921" s="19">
        <v>6408.3</v>
      </c>
      <c r="H921" s="20">
        <v>0.1</v>
      </c>
      <c r="I921" s="6"/>
      <c r="J921" s="5">
        <v>40545</v>
      </c>
      <c r="K921" s="25">
        <v>539.54</v>
      </c>
      <c r="L921" s="2" t="s">
        <v>103</v>
      </c>
      <c r="M921" s="14">
        <f>+VLOOKUP(L921,Customers!$C$3:$D$797,2,FALSE)</f>
        <v>2</v>
      </c>
      <c r="N921" s="14">
        <f>+INDEX(Customers!$B$2:$D$797,MATCH(TF_Database!L921,Customers!$C$2:$C$797,0),1)</f>
        <v>383</v>
      </c>
      <c r="O921" s="29">
        <f t="shared" si="86"/>
        <v>6</v>
      </c>
      <c r="P921" s="29">
        <f t="shared" si="87"/>
        <v>12</v>
      </c>
      <c r="Q921" s="14" t="str">
        <f t="shared" si="88"/>
        <v xml:space="preserve">Sonia </v>
      </c>
      <c r="R921" s="14" t="str">
        <f t="shared" si="89"/>
        <v>Sunley</v>
      </c>
    </row>
    <row r="922" spans="2:18" x14ac:dyDescent="0.45">
      <c r="B922" s="14" t="str">
        <f t="shared" si="84"/>
        <v>409131340920</v>
      </c>
      <c r="C922" s="5">
        <v>40913</v>
      </c>
      <c r="D922" s="2" t="s">
        <v>804</v>
      </c>
      <c r="E922" s="14">
        <f t="shared" si="85"/>
        <v>0</v>
      </c>
      <c r="F922" s="2">
        <v>13</v>
      </c>
      <c r="G922" s="19">
        <v>2323.36</v>
      </c>
      <c r="H922" s="20">
        <v>0.08</v>
      </c>
      <c r="I922" s="6"/>
      <c r="J922" s="5">
        <v>40920</v>
      </c>
      <c r="K922" s="25">
        <v>220.39</v>
      </c>
      <c r="L922" s="2" t="s">
        <v>103</v>
      </c>
      <c r="M922" s="14">
        <f>+VLOOKUP(L922,Customers!$C$3:$D$797,2,FALSE)</f>
        <v>2</v>
      </c>
      <c r="N922" s="14">
        <f>+INDEX(Customers!$B$2:$D$797,MATCH(TF_Database!L922,Customers!$C$2:$C$797,0),1)</f>
        <v>383</v>
      </c>
      <c r="O922" s="29">
        <f t="shared" si="86"/>
        <v>6</v>
      </c>
      <c r="P922" s="29">
        <f t="shared" si="87"/>
        <v>12</v>
      </c>
      <c r="Q922" s="14" t="str">
        <f t="shared" si="88"/>
        <v xml:space="preserve">Sonia </v>
      </c>
      <c r="R922" s="14" t="str">
        <f t="shared" si="89"/>
        <v>Sunley</v>
      </c>
    </row>
    <row r="923" spans="2:18" x14ac:dyDescent="0.45">
      <c r="B923" s="14" t="str">
        <f t="shared" si="84"/>
        <v>398361839837</v>
      </c>
      <c r="C923" s="5">
        <v>39836</v>
      </c>
      <c r="D923" s="2" t="s">
        <v>808</v>
      </c>
      <c r="E923" s="14">
        <f t="shared" si="85"/>
        <v>0</v>
      </c>
      <c r="F923" s="2">
        <v>18</v>
      </c>
      <c r="G923" s="19">
        <v>136.41</v>
      </c>
      <c r="H923" s="20">
        <v>0</v>
      </c>
      <c r="I923" s="6"/>
      <c r="J923" s="5">
        <v>39837</v>
      </c>
      <c r="K923" s="25">
        <v>-99.34</v>
      </c>
      <c r="L923" s="2" t="s">
        <v>110</v>
      </c>
      <c r="M923" s="14">
        <f>+VLOOKUP(L923,Customers!$C$3:$D$797,2,FALSE)</f>
        <v>5</v>
      </c>
      <c r="N923" s="14">
        <f>+INDEX(Customers!$B$2:$D$797,MATCH(TF_Database!L923,Customers!$C$2:$C$797,0),1)</f>
        <v>27629</v>
      </c>
      <c r="O923" s="29">
        <f t="shared" si="86"/>
        <v>8</v>
      </c>
      <c r="P923" s="29">
        <f t="shared" si="87"/>
        <v>14</v>
      </c>
      <c r="Q923" s="14" t="str">
        <f t="shared" si="88"/>
        <v xml:space="preserve">Jocasta </v>
      </c>
      <c r="R923" s="14" t="str">
        <f t="shared" si="89"/>
        <v>Rupert</v>
      </c>
    </row>
    <row r="924" spans="2:18" x14ac:dyDescent="0.45">
      <c r="B924" s="14" t="str">
        <f t="shared" si="84"/>
        <v>409012040902</v>
      </c>
      <c r="C924" s="5">
        <v>40901</v>
      </c>
      <c r="D924" s="2" t="s">
        <v>808</v>
      </c>
      <c r="E924" s="14">
        <f t="shared" si="85"/>
        <v>0</v>
      </c>
      <c r="F924" s="2">
        <v>20</v>
      </c>
      <c r="G924" s="19">
        <v>761.23</v>
      </c>
      <c r="H924" s="20">
        <v>0</v>
      </c>
      <c r="I924" s="6"/>
      <c r="J924" s="5">
        <v>40902</v>
      </c>
      <c r="K924" s="25">
        <v>107.93</v>
      </c>
      <c r="L924" s="2" t="s">
        <v>103</v>
      </c>
      <c r="M924" s="14">
        <f>+VLOOKUP(L924,Customers!$C$3:$D$797,2,FALSE)</f>
        <v>2</v>
      </c>
      <c r="N924" s="14">
        <f>+INDEX(Customers!$B$2:$D$797,MATCH(TF_Database!L924,Customers!$C$2:$C$797,0),1)</f>
        <v>383</v>
      </c>
      <c r="O924" s="29">
        <f t="shared" si="86"/>
        <v>6</v>
      </c>
      <c r="P924" s="29">
        <f t="shared" si="87"/>
        <v>12</v>
      </c>
      <c r="Q924" s="14" t="str">
        <f t="shared" si="88"/>
        <v xml:space="preserve">Sonia </v>
      </c>
      <c r="R924" s="14" t="str">
        <f t="shared" si="89"/>
        <v>Sunley</v>
      </c>
    </row>
    <row r="925" spans="2:18" x14ac:dyDescent="0.45">
      <c r="B925" s="14" t="str">
        <f t="shared" si="84"/>
        <v>412332641235</v>
      </c>
      <c r="C925" s="5">
        <v>41233</v>
      </c>
      <c r="D925" s="2" t="s">
        <v>811</v>
      </c>
      <c r="E925" s="14">
        <f t="shared" si="85"/>
        <v>0</v>
      </c>
      <c r="F925" s="2">
        <v>26</v>
      </c>
      <c r="G925" s="19">
        <v>187.16</v>
      </c>
      <c r="H925" s="20">
        <v>0.01</v>
      </c>
      <c r="I925" s="6"/>
      <c r="J925" s="5">
        <v>41235</v>
      </c>
      <c r="K925" s="25">
        <v>29.324999999999999</v>
      </c>
      <c r="L925" s="2" t="s">
        <v>109</v>
      </c>
      <c r="M925" s="14">
        <f>+VLOOKUP(L925,Customers!$C$3:$D$797,2,FALSE)</f>
        <v>4</v>
      </c>
      <c r="N925" s="14">
        <f>+INDEX(Customers!$B$2:$D$797,MATCH(TF_Database!L925,Customers!$C$2:$C$797,0),1)</f>
        <v>27706</v>
      </c>
      <c r="O925" s="29">
        <f t="shared" si="86"/>
        <v>6</v>
      </c>
      <c r="P925" s="29">
        <f t="shared" si="87"/>
        <v>14</v>
      </c>
      <c r="Q925" s="14" t="str">
        <f t="shared" si="88"/>
        <v xml:space="preserve">Kelly </v>
      </c>
      <c r="R925" s="14" t="str">
        <f t="shared" si="89"/>
        <v>Williams</v>
      </c>
    </row>
    <row r="926" spans="2:18" x14ac:dyDescent="0.45">
      <c r="B926" s="14" t="str">
        <f t="shared" si="84"/>
        <v>412722741273</v>
      </c>
      <c r="C926" s="5">
        <v>41272</v>
      </c>
      <c r="D926" s="2" t="s">
        <v>810</v>
      </c>
      <c r="E926" s="14">
        <f t="shared" si="85"/>
        <v>0</v>
      </c>
      <c r="F926" s="2">
        <v>27</v>
      </c>
      <c r="G926" s="19">
        <v>176.1</v>
      </c>
      <c r="H926" s="20">
        <v>0.09</v>
      </c>
      <c r="I926" s="6"/>
      <c r="J926" s="5">
        <v>41273</v>
      </c>
      <c r="K926" s="25">
        <v>-75.709999999999994</v>
      </c>
      <c r="L926" s="2" t="s">
        <v>107</v>
      </c>
      <c r="M926" s="14">
        <f>+VLOOKUP(L926,Customers!$C$3:$D$797,2,FALSE)</f>
        <v>2</v>
      </c>
      <c r="N926" s="14">
        <f>+INDEX(Customers!$B$2:$D$797,MATCH(TF_Database!L926,Customers!$C$2:$C$797,0),1)</f>
        <v>379</v>
      </c>
      <c r="O926" s="29">
        <f t="shared" si="86"/>
        <v>5</v>
      </c>
      <c r="P926" s="29">
        <f t="shared" si="87"/>
        <v>13</v>
      </c>
      <c r="Q926" s="14" t="str">
        <f t="shared" si="88"/>
        <v xml:space="preserve">Anna </v>
      </c>
      <c r="R926" s="14" t="str">
        <f t="shared" si="89"/>
        <v>Andreadi</v>
      </c>
    </row>
    <row r="927" spans="2:18" x14ac:dyDescent="0.45">
      <c r="B927" s="14" t="str">
        <f t="shared" si="84"/>
        <v>40209740210</v>
      </c>
      <c r="C927" s="5">
        <v>40209</v>
      </c>
      <c r="D927" s="2" t="s">
        <v>810</v>
      </c>
      <c r="E927" s="14">
        <f t="shared" si="85"/>
        <v>0</v>
      </c>
      <c r="F927" s="2">
        <v>7</v>
      </c>
      <c r="G927" s="19">
        <v>44.05</v>
      </c>
      <c r="H927" s="20">
        <v>7.0000000000000007E-2</v>
      </c>
      <c r="I927" s="6"/>
      <c r="J927" s="5">
        <v>40210</v>
      </c>
      <c r="K927" s="25">
        <v>-21.77</v>
      </c>
      <c r="L927" s="2" t="s">
        <v>111</v>
      </c>
      <c r="M927" s="14">
        <f>+VLOOKUP(L927,Customers!$C$3:$D$797,2,FALSE)</f>
        <v>3</v>
      </c>
      <c r="N927" s="14">
        <f>+INDEX(Customers!$B$2:$D$797,MATCH(TF_Database!L927,Customers!$C$2:$C$797,0),1)</f>
        <v>7377</v>
      </c>
      <c r="O927" s="29">
        <f t="shared" si="86"/>
        <v>5</v>
      </c>
      <c r="P927" s="29">
        <f t="shared" si="87"/>
        <v>11</v>
      </c>
      <c r="Q927" s="14" t="str">
        <f t="shared" si="88"/>
        <v xml:space="preserve">Rick </v>
      </c>
      <c r="R927" s="14" t="str">
        <f t="shared" si="89"/>
        <v>Duston</v>
      </c>
    </row>
    <row r="928" spans="2:18" x14ac:dyDescent="0.45">
      <c r="B928" s="14" t="str">
        <f t="shared" si="84"/>
        <v>398484739849</v>
      </c>
      <c r="C928" s="5">
        <v>39848</v>
      </c>
      <c r="D928" s="2" t="s">
        <v>810</v>
      </c>
      <c r="E928" s="14">
        <f t="shared" si="85"/>
        <v>0</v>
      </c>
      <c r="F928" s="2">
        <v>47</v>
      </c>
      <c r="G928" s="19">
        <v>671.03</v>
      </c>
      <c r="H928" s="20">
        <v>7.0000000000000007E-2</v>
      </c>
      <c r="I928" s="6"/>
      <c r="J928" s="5">
        <v>39849</v>
      </c>
      <c r="K928" s="25">
        <v>67.864000000000004</v>
      </c>
      <c r="L928" s="2" t="s">
        <v>103</v>
      </c>
      <c r="M928" s="14">
        <f>+VLOOKUP(L928,Customers!$C$3:$D$797,2,FALSE)</f>
        <v>2</v>
      </c>
      <c r="N928" s="14">
        <f>+INDEX(Customers!$B$2:$D$797,MATCH(TF_Database!L928,Customers!$C$2:$C$797,0),1)</f>
        <v>383</v>
      </c>
      <c r="O928" s="29">
        <f t="shared" si="86"/>
        <v>6</v>
      </c>
      <c r="P928" s="29">
        <f t="shared" si="87"/>
        <v>12</v>
      </c>
      <c r="Q928" s="14" t="str">
        <f t="shared" si="88"/>
        <v xml:space="preserve">Sonia </v>
      </c>
      <c r="R928" s="14" t="str">
        <f t="shared" si="89"/>
        <v>Sunley</v>
      </c>
    </row>
    <row r="929" spans="2:18" x14ac:dyDescent="0.45">
      <c r="B929" s="14" t="str">
        <f t="shared" si="84"/>
        <v>40901940901</v>
      </c>
      <c r="C929" s="5">
        <v>40901</v>
      </c>
      <c r="D929" s="2" t="s">
        <v>810</v>
      </c>
      <c r="E929" s="14">
        <f t="shared" si="85"/>
        <v>0</v>
      </c>
      <c r="F929" s="2">
        <v>9</v>
      </c>
      <c r="G929" s="19">
        <v>3800.4</v>
      </c>
      <c r="H929" s="20">
        <v>0.03</v>
      </c>
      <c r="I929" s="6"/>
      <c r="J929" s="5">
        <v>40901</v>
      </c>
      <c r="K929" s="25">
        <v>1234.5740000000001</v>
      </c>
      <c r="L929" s="2" t="s">
        <v>112</v>
      </c>
      <c r="M929" s="14">
        <f>+VLOOKUP(L929,Customers!$C$3:$D$797,2,FALSE)</f>
        <v>4</v>
      </c>
      <c r="N929" s="14">
        <f>+INDEX(Customers!$B$2:$D$797,MATCH(TF_Database!L929,Customers!$C$2:$C$797,0),1)</f>
        <v>7344</v>
      </c>
      <c r="O929" s="29">
        <f t="shared" si="86"/>
        <v>7</v>
      </c>
      <c r="P929" s="29">
        <f t="shared" si="87"/>
        <v>11</v>
      </c>
      <c r="Q929" s="14" t="str">
        <f t="shared" si="88"/>
        <v xml:space="preserve">Angele </v>
      </c>
      <c r="R929" s="14" t="str">
        <f t="shared" si="89"/>
        <v>Hood</v>
      </c>
    </row>
    <row r="930" spans="2:18" x14ac:dyDescent="0.45">
      <c r="B930" s="14" t="str">
        <f t="shared" si="84"/>
        <v>40236240238</v>
      </c>
      <c r="C930" s="5">
        <v>40236</v>
      </c>
      <c r="D930" s="2" t="s">
        <v>804</v>
      </c>
      <c r="E930" s="14">
        <f t="shared" si="85"/>
        <v>0</v>
      </c>
      <c r="F930" s="2">
        <v>2</v>
      </c>
      <c r="G930" s="19">
        <v>13.3</v>
      </c>
      <c r="H930" s="20">
        <v>0.09</v>
      </c>
      <c r="I930" s="6"/>
      <c r="J930" s="5">
        <v>40238</v>
      </c>
      <c r="K930" s="25">
        <v>-7.86</v>
      </c>
      <c r="L930" s="2" t="s">
        <v>103</v>
      </c>
      <c r="M930" s="14">
        <f>+VLOOKUP(L930,Customers!$C$3:$D$797,2,FALSE)</f>
        <v>2</v>
      </c>
      <c r="N930" s="14">
        <f>+INDEX(Customers!$B$2:$D$797,MATCH(TF_Database!L930,Customers!$C$2:$C$797,0),1)</f>
        <v>383</v>
      </c>
      <c r="O930" s="29">
        <f t="shared" si="86"/>
        <v>6</v>
      </c>
      <c r="P930" s="29">
        <f t="shared" si="87"/>
        <v>12</v>
      </c>
      <c r="Q930" s="14" t="str">
        <f t="shared" si="88"/>
        <v xml:space="preserve">Sonia </v>
      </c>
      <c r="R930" s="14" t="str">
        <f t="shared" si="89"/>
        <v>Sunley</v>
      </c>
    </row>
    <row r="931" spans="2:18" x14ac:dyDescent="0.45">
      <c r="B931" s="14" t="str">
        <f t="shared" si="84"/>
        <v>402362740238</v>
      </c>
      <c r="C931" s="5">
        <v>40236</v>
      </c>
      <c r="D931" s="2" t="s">
        <v>804</v>
      </c>
      <c r="E931" s="14">
        <f t="shared" si="85"/>
        <v>0</v>
      </c>
      <c r="F931" s="2">
        <v>27</v>
      </c>
      <c r="G931" s="19">
        <v>3379.01</v>
      </c>
      <c r="H931" s="20">
        <v>0.06</v>
      </c>
      <c r="I931" s="6"/>
      <c r="J931" s="5">
        <v>40238</v>
      </c>
      <c r="K931" s="25">
        <v>-801.09</v>
      </c>
      <c r="L931" s="2" t="s">
        <v>103</v>
      </c>
      <c r="M931" s="14">
        <f>+VLOOKUP(L931,Customers!$C$3:$D$797,2,FALSE)</f>
        <v>2</v>
      </c>
      <c r="N931" s="14">
        <f>+INDEX(Customers!$B$2:$D$797,MATCH(TF_Database!L931,Customers!$C$2:$C$797,0),1)</f>
        <v>383</v>
      </c>
      <c r="O931" s="29">
        <f t="shared" si="86"/>
        <v>6</v>
      </c>
      <c r="P931" s="29">
        <f t="shared" si="87"/>
        <v>12</v>
      </c>
      <c r="Q931" s="14" t="str">
        <f t="shared" si="88"/>
        <v xml:space="preserve">Sonia </v>
      </c>
      <c r="R931" s="14" t="str">
        <f t="shared" si="89"/>
        <v>Sunley</v>
      </c>
    </row>
    <row r="932" spans="2:18" x14ac:dyDescent="0.45">
      <c r="B932" s="14" t="str">
        <f t="shared" si="84"/>
        <v>402361540243</v>
      </c>
      <c r="C932" s="5">
        <v>40236</v>
      </c>
      <c r="D932" s="2" t="s">
        <v>804</v>
      </c>
      <c r="E932" s="14">
        <f t="shared" si="85"/>
        <v>0</v>
      </c>
      <c r="F932" s="2">
        <v>15</v>
      </c>
      <c r="G932" s="19">
        <v>687.52</v>
      </c>
      <c r="H932" s="20">
        <v>0.08</v>
      </c>
      <c r="I932" s="6"/>
      <c r="J932" s="5">
        <v>40243</v>
      </c>
      <c r="K932" s="25">
        <v>223.76</v>
      </c>
      <c r="L932" s="2" t="s">
        <v>103</v>
      </c>
      <c r="M932" s="14">
        <f>+VLOOKUP(L932,Customers!$C$3:$D$797,2,FALSE)</f>
        <v>2</v>
      </c>
      <c r="N932" s="14">
        <f>+INDEX(Customers!$B$2:$D$797,MATCH(TF_Database!L932,Customers!$C$2:$C$797,0),1)</f>
        <v>383</v>
      </c>
      <c r="O932" s="29">
        <f t="shared" si="86"/>
        <v>6</v>
      </c>
      <c r="P932" s="29">
        <f t="shared" si="87"/>
        <v>12</v>
      </c>
      <c r="Q932" s="14" t="str">
        <f t="shared" si="88"/>
        <v xml:space="preserve">Sonia </v>
      </c>
      <c r="R932" s="14" t="str">
        <f t="shared" si="89"/>
        <v>Sunley</v>
      </c>
    </row>
    <row r="933" spans="2:18" x14ac:dyDescent="0.45">
      <c r="B933" s="14" t="str">
        <f t="shared" si="84"/>
        <v>402364040241</v>
      </c>
      <c r="C933" s="5">
        <v>40236</v>
      </c>
      <c r="D933" s="2" t="s">
        <v>804</v>
      </c>
      <c r="E933" s="14">
        <f t="shared" si="85"/>
        <v>0</v>
      </c>
      <c r="F933" s="2">
        <v>40</v>
      </c>
      <c r="G933" s="19">
        <v>4538.66</v>
      </c>
      <c r="H933" s="20">
        <v>0</v>
      </c>
      <c r="I933" s="6"/>
      <c r="J933" s="5">
        <v>40241</v>
      </c>
      <c r="K933" s="25">
        <v>506.86</v>
      </c>
      <c r="L933" s="2" t="s">
        <v>103</v>
      </c>
      <c r="M933" s="14">
        <f>+VLOOKUP(L933,Customers!$C$3:$D$797,2,FALSE)</f>
        <v>2</v>
      </c>
      <c r="N933" s="14">
        <f>+INDEX(Customers!$B$2:$D$797,MATCH(TF_Database!L933,Customers!$C$2:$C$797,0),1)</f>
        <v>383</v>
      </c>
      <c r="O933" s="29">
        <f t="shared" si="86"/>
        <v>6</v>
      </c>
      <c r="P933" s="29">
        <f t="shared" si="87"/>
        <v>12</v>
      </c>
      <c r="Q933" s="14" t="str">
        <f t="shared" si="88"/>
        <v xml:space="preserve">Sonia </v>
      </c>
      <c r="R933" s="14" t="str">
        <f t="shared" si="89"/>
        <v>Sunley</v>
      </c>
    </row>
    <row r="934" spans="2:18" x14ac:dyDescent="0.45">
      <c r="B934" s="14" t="str">
        <f t="shared" si="84"/>
        <v>410851741087</v>
      </c>
      <c r="C934" s="5">
        <v>41085</v>
      </c>
      <c r="D934" s="2" t="s">
        <v>811</v>
      </c>
      <c r="E934" s="14">
        <f t="shared" si="85"/>
        <v>0</v>
      </c>
      <c r="F934" s="2">
        <v>17</v>
      </c>
      <c r="G934" s="19">
        <v>3816.59</v>
      </c>
      <c r="H934" s="20">
        <v>0.01</v>
      </c>
      <c r="I934" s="6"/>
      <c r="J934" s="5">
        <v>41087</v>
      </c>
      <c r="K934" s="25">
        <v>191.47</v>
      </c>
      <c r="L934" s="2" t="s">
        <v>103</v>
      </c>
      <c r="M934" s="14">
        <f>+VLOOKUP(L934,Customers!$C$3:$D$797,2,FALSE)</f>
        <v>2</v>
      </c>
      <c r="N934" s="14">
        <f>+INDEX(Customers!$B$2:$D$797,MATCH(TF_Database!L934,Customers!$C$2:$C$797,0),1)</f>
        <v>383</v>
      </c>
      <c r="O934" s="29">
        <f t="shared" si="86"/>
        <v>6</v>
      </c>
      <c r="P934" s="29">
        <f t="shared" si="87"/>
        <v>12</v>
      </c>
      <c r="Q934" s="14" t="str">
        <f t="shared" si="88"/>
        <v xml:space="preserve">Sonia </v>
      </c>
      <c r="R934" s="14" t="str">
        <f t="shared" si="89"/>
        <v>Sunley</v>
      </c>
    </row>
    <row r="935" spans="2:18" x14ac:dyDescent="0.45">
      <c r="B935" s="14" t="str">
        <f t="shared" si="84"/>
        <v>409811040983</v>
      </c>
      <c r="C935" s="5">
        <v>40981</v>
      </c>
      <c r="D935" s="2" t="s">
        <v>806</v>
      </c>
      <c r="E935" s="14">
        <f t="shared" si="85"/>
        <v>1</v>
      </c>
      <c r="F935" s="2">
        <v>10</v>
      </c>
      <c r="G935" s="19">
        <v>194.29</v>
      </c>
      <c r="H935" s="20">
        <v>0.1</v>
      </c>
      <c r="I935" s="6"/>
      <c r="J935" s="5">
        <v>40983</v>
      </c>
      <c r="K935" s="25">
        <v>68.89</v>
      </c>
      <c r="L935" s="2" t="s">
        <v>113</v>
      </c>
      <c r="M935" s="14">
        <f>+VLOOKUP(L935,Customers!$C$3:$D$797,2,FALSE)</f>
        <v>2</v>
      </c>
      <c r="N935" s="14">
        <f>+INDEX(Customers!$B$2:$D$797,MATCH(TF_Database!L935,Customers!$C$2:$C$797,0),1)</f>
        <v>21069</v>
      </c>
      <c r="O935" s="29">
        <f t="shared" si="86"/>
        <v>7</v>
      </c>
      <c r="P935" s="29">
        <f t="shared" si="87"/>
        <v>13</v>
      </c>
      <c r="Q935" s="14" t="str">
        <f t="shared" si="88"/>
        <v xml:space="preserve">Dennis </v>
      </c>
      <c r="R935" s="14" t="str">
        <f t="shared" si="89"/>
        <v>Bolton</v>
      </c>
    </row>
    <row r="936" spans="2:18" x14ac:dyDescent="0.45">
      <c r="B936" s="14" t="str">
        <f t="shared" si="84"/>
        <v>405403440542</v>
      </c>
      <c r="C936" s="5">
        <v>40540</v>
      </c>
      <c r="D936" s="2" t="s">
        <v>810</v>
      </c>
      <c r="E936" s="14">
        <f t="shared" si="85"/>
        <v>0</v>
      </c>
      <c r="F936" s="2">
        <v>34</v>
      </c>
      <c r="G936" s="19">
        <v>195.49</v>
      </c>
      <c r="H936" s="20">
        <v>0.05</v>
      </c>
      <c r="I936" s="6"/>
      <c r="J936" s="5">
        <v>40542</v>
      </c>
      <c r="K936" s="25">
        <v>33.799999999999997</v>
      </c>
      <c r="L936" s="2" t="s">
        <v>114</v>
      </c>
      <c r="M936" s="14">
        <f>+VLOOKUP(L936,Customers!$C$3:$D$797,2,FALSE)</f>
        <v>2</v>
      </c>
      <c r="N936" s="14">
        <f>+INDEX(Customers!$B$2:$D$797,MATCH(TF_Database!L936,Customers!$C$2:$C$797,0),1)</f>
        <v>20915</v>
      </c>
      <c r="O936" s="29">
        <f t="shared" si="86"/>
        <v>8</v>
      </c>
      <c r="P936" s="29">
        <f t="shared" si="87"/>
        <v>18</v>
      </c>
      <c r="Q936" s="14" t="str">
        <f t="shared" si="88"/>
        <v xml:space="preserve">Stewart </v>
      </c>
      <c r="R936" s="14" t="str">
        <f t="shared" si="89"/>
        <v>Carmichael</v>
      </c>
    </row>
    <row r="937" spans="2:18" x14ac:dyDescent="0.45">
      <c r="B937" s="14" t="str">
        <f t="shared" si="84"/>
        <v>410931341095</v>
      </c>
      <c r="C937" s="5">
        <v>41093</v>
      </c>
      <c r="D937" s="2" t="s">
        <v>806</v>
      </c>
      <c r="E937" s="14">
        <f t="shared" si="85"/>
        <v>1</v>
      </c>
      <c r="F937" s="2">
        <v>13</v>
      </c>
      <c r="G937" s="19">
        <v>47.93</v>
      </c>
      <c r="H937" s="20">
        <v>0.04</v>
      </c>
      <c r="I937" s="6"/>
      <c r="J937" s="5">
        <v>41095</v>
      </c>
      <c r="K937" s="25">
        <v>15.82</v>
      </c>
      <c r="L937" s="2" t="s">
        <v>113</v>
      </c>
      <c r="M937" s="14">
        <f>+VLOOKUP(L937,Customers!$C$3:$D$797,2,FALSE)</f>
        <v>2</v>
      </c>
      <c r="N937" s="14">
        <f>+INDEX(Customers!$B$2:$D$797,MATCH(TF_Database!L937,Customers!$C$2:$C$797,0),1)</f>
        <v>21069</v>
      </c>
      <c r="O937" s="29">
        <f t="shared" si="86"/>
        <v>7</v>
      </c>
      <c r="P937" s="29">
        <f t="shared" si="87"/>
        <v>13</v>
      </c>
      <c r="Q937" s="14" t="str">
        <f t="shared" si="88"/>
        <v xml:space="preserve">Dennis </v>
      </c>
      <c r="R937" s="14" t="str">
        <f t="shared" si="89"/>
        <v>Bolton</v>
      </c>
    </row>
    <row r="938" spans="2:18" x14ac:dyDescent="0.45">
      <c r="B938" s="14" t="str">
        <f t="shared" si="84"/>
        <v>410044741006</v>
      </c>
      <c r="C938" s="5">
        <v>41004</v>
      </c>
      <c r="D938" s="2" t="s">
        <v>808</v>
      </c>
      <c r="E938" s="14">
        <f t="shared" si="85"/>
        <v>0</v>
      </c>
      <c r="F938" s="2">
        <v>47</v>
      </c>
      <c r="G938" s="19">
        <v>168.55</v>
      </c>
      <c r="H938" s="20">
        <v>0.05</v>
      </c>
      <c r="I938" s="6"/>
      <c r="J938" s="5">
        <v>41006</v>
      </c>
      <c r="K938" s="25">
        <v>71.77</v>
      </c>
      <c r="L938" s="2" t="s">
        <v>103</v>
      </c>
      <c r="M938" s="14">
        <f>+VLOOKUP(L938,Customers!$C$3:$D$797,2,FALSE)</f>
        <v>2</v>
      </c>
      <c r="N938" s="14">
        <f>+INDEX(Customers!$B$2:$D$797,MATCH(TF_Database!L938,Customers!$C$2:$C$797,0),1)</f>
        <v>383</v>
      </c>
      <c r="O938" s="29">
        <f t="shared" si="86"/>
        <v>6</v>
      </c>
      <c r="P938" s="29">
        <f t="shared" si="87"/>
        <v>12</v>
      </c>
      <c r="Q938" s="14" t="str">
        <f t="shared" si="88"/>
        <v xml:space="preserve">Sonia </v>
      </c>
      <c r="R938" s="14" t="str">
        <f t="shared" si="89"/>
        <v>Sunley</v>
      </c>
    </row>
    <row r="939" spans="2:18" x14ac:dyDescent="0.45">
      <c r="B939" s="14" t="str">
        <f t="shared" si="84"/>
        <v>410042641004</v>
      </c>
      <c r="C939" s="5">
        <v>41004</v>
      </c>
      <c r="D939" s="2" t="s">
        <v>808</v>
      </c>
      <c r="E939" s="14">
        <f t="shared" si="85"/>
        <v>0</v>
      </c>
      <c r="F939" s="2">
        <v>26</v>
      </c>
      <c r="G939" s="19">
        <v>77.03</v>
      </c>
      <c r="H939" s="20">
        <v>0.08</v>
      </c>
      <c r="I939" s="6"/>
      <c r="J939" s="5">
        <v>41004</v>
      </c>
      <c r="K939" s="25">
        <v>-47.75</v>
      </c>
      <c r="L939" s="2" t="s">
        <v>103</v>
      </c>
      <c r="M939" s="14">
        <f>+VLOOKUP(L939,Customers!$C$3:$D$797,2,FALSE)</f>
        <v>2</v>
      </c>
      <c r="N939" s="14">
        <f>+INDEX(Customers!$B$2:$D$797,MATCH(TF_Database!L939,Customers!$C$2:$C$797,0),1)</f>
        <v>383</v>
      </c>
      <c r="O939" s="29">
        <f t="shared" si="86"/>
        <v>6</v>
      </c>
      <c r="P939" s="29">
        <f t="shared" si="87"/>
        <v>12</v>
      </c>
      <c r="Q939" s="14" t="str">
        <f t="shared" si="88"/>
        <v xml:space="preserve">Sonia </v>
      </c>
      <c r="R939" s="14" t="str">
        <f t="shared" si="89"/>
        <v>Sunley</v>
      </c>
    </row>
    <row r="940" spans="2:18" x14ac:dyDescent="0.45">
      <c r="B940" s="14" t="str">
        <f t="shared" si="84"/>
        <v>400182040023</v>
      </c>
      <c r="C940" s="5">
        <v>40018</v>
      </c>
      <c r="D940" s="2" t="s">
        <v>804</v>
      </c>
      <c r="E940" s="14">
        <f t="shared" si="85"/>
        <v>0</v>
      </c>
      <c r="F940" s="2">
        <v>20</v>
      </c>
      <c r="G940" s="19">
        <v>939.39</v>
      </c>
      <c r="H940" s="20">
        <v>7.0000000000000007E-2</v>
      </c>
      <c r="I940" s="6"/>
      <c r="J940" s="5">
        <v>40023</v>
      </c>
      <c r="K940" s="25">
        <v>-122.77</v>
      </c>
      <c r="L940" s="2" t="s">
        <v>114</v>
      </c>
      <c r="M940" s="14">
        <f>+VLOOKUP(L940,Customers!$C$3:$D$797,2,FALSE)</f>
        <v>2</v>
      </c>
      <c r="N940" s="14">
        <f>+INDEX(Customers!$B$2:$D$797,MATCH(TF_Database!L940,Customers!$C$2:$C$797,0),1)</f>
        <v>20915</v>
      </c>
      <c r="O940" s="29">
        <f t="shared" si="86"/>
        <v>8</v>
      </c>
      <c r="P940" s="29">
        <f t="shared" si="87"/>
        <v>18</v>
      </c>
      <c r="Q940" s="14" t="str">
        <f t="shared" si="88"/>
        <v xml:space="preserve">Stewart </v>
      </c>
      <c r="R940" s="14" t="str">
        <f t="shared" si="89"/>
        <v>Carmichael</v>
      </c>
    </row>
    <row r="941" spans="2:18" x14ac:dyDescent="0.45">
      <c r="B941" s="14" t="str">
        <f t="shared" si="84"/>
        <v>40742340744</v>
      </c>
      <c r="C941" s="5">
        <v>40742</v>
      </c>
      <c r="D941" s="2" t="s">
        <v>810</v>
      </c>
      <c r="E941" s="14">
        <f t="shared" si="85"/>
        <v>0</v>
      </c>
      <c r="F941" s="2">
        <v>3</v>
      </c>
      <c r="G941" s="19">
        <v>279.33</v>
      </c>
      <c r="H941" s="20">
        <v>0</v>
      </c>
      <c r="I941" s="6"/>
      <c r="J941" s="5">
        <v>40744</v>
      </c>
      <c r="K941" s="25">
        <v>-44.18</v>
      </c>
      <c r="L941" s="2" t="s">
        <v>109</v>
      </c>
      <c r="M941" s="14">
        <f>+VLOOKUP(L941,Customers!$C$3:$D$797,2,FALSE)</f>
        <v>4</v>
      </c>
      <c r="N941" s="14">
        <f>+INDEX(Customers!$B$2:$D$797,MATCH(TF_Database!L941,Customers!$C$2:$C$797,0),1)</f>
        <v>27706</v>
      </c>
      <c r="O941" s="29">
        <f t="shared" si="86"/>
        <v>6</v>
      </c>
      <c r="P941" s="29">
        <f t="shared" si="87"/>
        <v>14</v>
      </c>
      <c r="Q941" s="14" t="str">
        <f t="shared" si="88"/>
        <v xml:space="preserve">Kelly </v>
      </c>
      <c r="R941" s="14" t="str">
        <f t="shared" si="89"/>
        <v>Williams</v>
      </c>
    </row>
    <row r="942" spans="2:18" x14ac:dyDescent="0.45">
      <c r="B942" s="14" t="str">
        <f t="shared" si="84"/>
        <v>40283540288</v>
      </c>
      <c r="C942" s="5">
        <v>40283</v>
      </c>
      <c r="D942" s="2" t="s">
        <v>804</v>
      </c>
      <c r="E942" s="14">
        <f t="shared" si="85"/>
        <v>0</v>
      </c>
      <c r="F942" s="2">
        <v>5</v>
      </c>
      <c r="G942" s="19">
        <v>365.93</v>
      </c>
      <c r="H942" s="20">
        <v>0.05</v>
      </c>
      <c r="I942" s="6"/>
      <c r="J942" s="5">
        <v>40288</v>
      </c>
      <c r="K942" s="25">
        <v>-243.02</v>
      </c>
      <c r="L942" s="2" t="s">
        <v>103</v>
      </c>
      <c r="M942" s="14">
        <f>+VLOOKUP(L942,Customers!$C$3:$D$797,2,FALSE)</f>
        <v>2</v>
      </c>
      <c r="N942" s="14">
        <f>+INDEX(Customers!$B$2:$D$797,MATCH(TF_Database!L942,Customers!$C$2:$C$797,0),1)</f>
        <v>383</v>
      </c>
      <c r="O942" s="29">
        <f t="shared" si="86"/>
        <v>6</v>
      </c>
      <c r="P942" s="29">
        <f t="shared" si="87"/>
        <v>12</v>
      </c>
      <c r="Q942" s="14" t="str">
        <f t="shared" si="88"/>
        <v xml:space="preserve">Sonia </v>
      </c>
      <c r="R942" s="14" t="str">
        <f t="shared" si="89"/>
        <v>Sunley</v>
      </c>
    </row>
    <row r="943" spans="2:18" x14ac:dyDescent="0.45">
      <c r="B943" s="14" t="str">
        <f t="shared" si="84"/>
        <v>40344140351</v>
      </c>
      <c r="C943" s="5">
        <v>40344</v>
      </c>
      <c r="D943" s="2" t="s">
        <v>804</v>
      </c>
      <c r="E943" s="14">
        <f t="shared" si="85"/>
        <v>0</v>
      </c>
      <c r="F943" s="2">
        <v>1</v>
      </c>
      <c r="G943" s="19">
        <v>12.2</v>
      </c>
      <c r="H943" s="20">
        <v>0.01</v>
      </c>
      <c r="I943" s="6"/>
      <c r="J943" s="5">
        <v>40351</v>
      </c>
      <c r="K943" s="25">
        <v>-33.93</v>
      </c>
      <c r="L943" s="2" t="s">
        <v>109</v>
      </c>
      <c r="M943" s="14">
        <f>+VLOOKUP(L943,Customers!$C$3:$D$797,2,FALSE)</f>
        <v>4</v>
      </c>
      <c r="N943" s="14">
        <f>+INDEX(Customers!$B$2:$D$797,MATCH(TF_Database!L943,Customers!$C$2:$C$797,0),1)</f>
        <v>27706</v>
      </c>
      <c r="O943" s="29">
        <f t="shared" si="86"/>
        <v>6</v>
      </c>
      <c r="P943" s="29">
        <f t="shared" si="87"/>
        <v>14</v>
      </c>
      <c r="Q943" s="14" t="str">
        <f t="shared" si="88"/>
        <v xml:space="preserve">Kelly </v>
      </c>
      <c r="R943" s="14" t="str">
        <f t="shared" si="89"/>
        <v>Williams</v>
      </c>
    </row>
    <row r="944" spans="2:18" x14ac:dyDescent="0.45">
      <c r="B944" s="14" t="str">
        <f t="shared" si="84"/>
        <v>406173640618</v>
      </c>
      <c r="C944" s="5">
        <v>40617</v>
      </c>
      <c r="D944" s="2" t="s">
        <v>806</v>
      </c>
      <c r="E944" s="14">
        <f t="shared" si="85"/>
        <v>1</v>
      </c>
      <c r="F944" s="2">
        <v>36</v>
      </c>
      <c r="G944" s="19">
        <v>170.42</v>
      </c>
      <c r="H944" s="20">
        <v>0.1</v>
      </c>
      <c r="I944" s="6"/>
      <c r="J944" s="5">
        <v>40618</v>
      </c>
      <c r="K944" s="25">
        <v>-98.313499999999991</v>
      </c>
      <c r="L944" s="2" t="s">
        <v>103</v>
      </c>
      <c r="M944" s="14">
        <f>+VLOOKUP(L944,Customers!$C$3:$D$797,2,FALSE)</f>
        <v>2</v>
      </c>
      <c r="N944" s="14">
        <f>+INDEX(Customers!$B$2:$D$797,MATCH(TF_Database!L944,Customers!$C$2:$C$797,0),1)</f>
        <v>383</v>
      </c>
      <c r="O944" s="29">
        <f t="shared" si="86"/>
        <v>6</v>
      </c>
      <c r="P944" s="29">
        <f t="shared" si="87"/>
        <v>12</v>
      </c>
      <c r="Q944" s="14" t="str">
        <f t="shared" si="88"/>
        <v xml:space="preserve">Sonia </v>
      </c>
      <c r="R944" s="14" t="str">
        <f t="shared" si="89"/>
        <v>Sunley</v>
      </c>
    </row>
    <row r="945" spans="2:18" x14ac:dyDescent="0.45">
      <c r="B945" s="14" t="str">
        <f t="shared" si="84"/>
        <v>40617340618</v>
      </c>
      <c r="C945" s="5">
        <v>40617</v>
      </c>
      <c r="D945" s="2" t="s">
        <v>806</v>
      </c>
      <c r="E945" s="14">
        <f t="shared" si="85"/>
        <v>1</v>
      </c>
      <c r="F945" s="2">
        <v>3</v>
      </c>
      <c r="G945" s="19">
        <v>431.29</v>
      </c>
      <c r="H945" s="20">
        <v>0.1</v>
      </c>
      <c r="I945" s="6"/>
      <c r="J945" s="5">
        <v>40618</v>
      </c>
      <c r="K945" s="25">
        <v>-164.59</v>
      </c>
      <c r="L945" s="2" t="s">
        <v>103</v>
      </c>
      <c r="M945" s="14">
        <f>+VLOOKUP(L945,Customers!$C$3:$D$797,2,FALSE)</f>
        <v>2</v>
      </c>
      <c r="N945" s="14">
        <f>+INDEX(Customers!$B$2:$D$797,MATCH(TF_Database!L945,Customers!$C$2:$C$797,0),1)</f>
        <v>383</v>
      </c>
      <c r="O945" s="29">
        <f t="shared" si="86"/>
        <v>6</v>
      </c>
      <c r="P945" s="29">
        <f t="shared" si="87"/>
        <v>12</v>
      </c>
      <c r="Q945" s="14" t="str">
        <f t="shared" si="88"/>
        <v xml:space="preserve">Sonia </v>
      </c>
      <c r="R945" s="14" t="str">
        <f t="shared" si="89"/>
        <v>Sunley</v>
      </c>
    </row>
    <row r="946" spans="2:18" x14ac:dyDescent="0.45">
      <c r="B946" s="14" t="str">
        <f t="shared" si="84"/>
        <v>406174840618</v>
      </c>
      <c r="C946" s="5">
        <v>40617</v>
      </c>
      <c r="D946" s="2" t="s">
        <v>806</v>
      </c>
      <c r="E946" s="14">
        <f t="shared" si="85"/>
        <v>1</v>
      </c>
      <c r="F946" s="2">
        <v>48</v>
      </c>
      <c r="G946" s="19">
        <v>294.26</v>
      </c>
      <c r="H946" s="20">
        <v>0</v>
      </c>
      <c r="I946" s="6"/>
      <c r="J946" s="5">
        <v>40618</v>
      </c>
      <c r="K946" s="25">
        <v>88.8</v>
      </c>
      <c r="L946" s="2" t="s">
        <v>103</v>
      </c>
      <c r="M946" s="14">
        <f>+VLOOKUP(L946,Customers!$C$3:$D$797,2,FALSE)</f>
        <v>2</v>
      </c>
      <c r="N946" s="14">
        <f>+INDEX(Customers!$B$2:$D$797,MATCH(TF_Database!L946,Customers!$C$2:$C$797,0),1)</f>
        <v>383</v>
      </c>
      <c r="O946" s="29">
        <f t="shared" si="86"/>
        <v>6</v>
      </c>
      <c r="P946" s="29">
        <f t="shared" si="87"/>
        <v>12</v>
      </c>
      <c r="Q946" s="14" t="str">
        <f t="shared" si="88"/>
        <v xml:space="preserve">Sonia </v>
      </c>
      <c r="R946" s="14" t="str">
        <f t="shared" si="89"/>
        <v>Sunley</v>
      </c>
    </row>
    <row r="947" spans="2:18" x14ac:dyDescent="0.45">
      <c r="B947" s="14" t="str">
        <f t="shared" si="84"/>
        <v>40153340156</v>
      </c>
      <c r="C947" s="5">
        <v>40153</v>
      </c>
      <c r="D947" s="2" t="s">
        <v>806</v>
      </c>
      <c r="E947" s="14">
        <f t="shared" si="85"/>
        <v>1</v>
      </c>
      <c r="F947" s="2">
        <v>3</v>
      </c>
      <c r="G947" s="19">
        <v>549.91999999999996</v>
      </c>
      <c r="H947" s="20">
        <v>0.09</v>
      </c>
      <c r="I947" s="6"/>
      <c r="J947" s="5">
        <v>40156</v>
      </c>
      <c r="K947" s="25">
        <v>-210.97</v>
      </c>
      <c r="L947" s="2" t="s">
        <v>103</v>
      </c>
      <c r="M947" s="14">
        <f>+VLOOKUP(L947,Customers!$C$3:$D$797,2,FALSE)</f>
        <v>2</v>
      </c>
      <c r="N947" s="14">
        <f>+INDEX(Customers!$B$2:$D$797,MATCH(TF_Database!L947,Customers!$C$2:$C$797,0),1)</f>
        <v>383</v>
      </c>
      <c r="O947" s="29">
        <f t="shared" si="86"/>
        <v>6</v>
      </c>
      <c r="P947" s="29">
        <f t="shared" si="87"/>
        <v>12</v>
      </c>
      <c r="Q947" s="14" t="str">
        <f t="shared" si="88"/>
        <v xml:space="preserve">Sonia </v>
      </c>
      <c r="R947" s="14" t="str">
        <f t="shared" si="89"/>
        <v>Sunley</v>
      </c>
    </row>
    <row r="948" spans="2:18" x14ac:dyDescent="0.45">
      <c r="B948" s="14" t="str">
        <f t="shared" si="84"/>
        <v>401532640154</v>
      </c>
      <c r="C948" s="5">
        <v>40153</v>
      </c>
      <c r="D948" s="2" t="s">
        <v>806</v>
      </c>
      <c r="E948" s="14">
        <f t="shared" si="85"/>
        <v>1</v>
      </c>
      <c r="F948" s="2">
        <v>26</v>
      </c>
      <c r="G948" s="19">
        <v>182.09</v>
      </c>
      <c r="H948" s="20">
        <v>0</v>
      </c>
      <c r="I948" s="6"/>
      <c r="J948" s="5">
        <v>40154</v>
      </c>
      <c r="K948" s="25">
        <v>-28.15</v>
      </c>
      <c r="L948" s="2" t="s">
        <v>103</v>
      </c>
      <c r="M948" s="14">
        <f>+VLOOKUP(L948,Customers!$C$3:$D$797,2,FALSE)</f>
        <v>2</v>
      </c>
      <c r="N948" s="14">
        <f>+INDEX(Customers!$B$2:$D$797,MATCH(TF_Database!L948,Customers!$C$2:$C$797,0),1)</f>
        <v>383</v>
      </c>
      <c r="O948" s="29">
        <f t="shared" si="86"/>
        <v>6</v>
      </c>
      <c r="P948" s="29">
        <f t="shared" si="87"/>
        <v>12</v>
      </c>
      <c r="Q948" s="14" t="str">
        <f t="shared" si="88"/>
        <v xml:space="preserve">Sonia </v>
      </c>
      <c r="R948" s="14" t="str">
        <f t="shared" si="89"/>
        <v>Sunley</v>
      </c>
    </row>
    <row r="949" spans="2:18" x14ac:dyDescent="0.45">
      <c r="B949" s="14" t="str">
        <f t="shared" si="84"/>
        <v>40381740384</v>
      </c>
      <c r="C949" s="5">
        <v>40381</v>
      </c>
      <c r="D949" s="2" t="s">
        <v>810</v>
      </c>
      <c r="E949" s="14">
        <f t="shared" si="85"/>
        <v>0</v>
      </c>
      <c r="F949" s="2">
        <v>7</v>
      </c>
      <c r="G949" s="19">
        <v>285.08</v>
      </c>
      <c r="H949" s="20">
        <v>0.08</v>
      </c>
      <c r="I949" s="6"/>
      <c r="J949" s="5">
        <v>40384</v>
      </c>
      <c r="K949" s="25">
        <v>2.3000000000000114</v>
      </c>
      <c r="L949" s="2" t="s">
        <v>107</v>
      </c>
      <c r="M949" s="14">
        <f>+VLOOKUP(L949,Customers!$C$3:$D$797,2,FALSE)</f>
        <v>2</v>
      </c>
      <c r="N949" s="14">
        <f>+INDEX(Customers!$B$2:$D$797,MATCH(TF_Database!L949,Customers!$C$2:$C$797,0),1)</f>
        <v>379</v>
      </c>
      <c r="O949" s="29">
        <f t="shared" si="86"/>
        <v>5</v>
      </c>
      <c r="P949" s="29">
        <f t="shared" si="87"/>
        <v>13</v>
      </c>
      <c r="Q949" s="14" t="str">
        <f t="shared" si="88"/>
        <v xml:space="preserve">Anna </v>
      </c>
      <c r="R949" s="14" t="str">
        <f t="shared" si="89"/>
        <v>Andreadi</v>
      </c>
    </row>
    <row r="950" spans="2:18" x14ac:dyDescent="0.45">
      <c r="B950" s="14" t="str">
        <f t="shared" si="84"/>
        <v>403544640356</v>
      </c>
      <c r="C950" s="5">
        <v>40354</v>
      </c>
      <c r="D950" s="2" t="s">
        <v>810</v>
      </c>
      <c r="E950" s="14">
        <f t="shared" si="85"/>
        <v>0</v>
      </c>
      <c r="F950" s="2">
        <v>46</v>
      </c>
      <c r="G950" s="19">
        <v>27875.54</v>
      </c>
      <c r="H950" s="20">
        <v>0</v>
      </c>
      <c r="I950" s="6"/>
      <c r="J950" s="5">
        <v>40356</v>
      </c>
      <c r="K950" s="25">
        <v>-635.69000000000005</v>
      </c>
      <c r="L950" s="2" t="s">
        <v>100</v>
      </c>
      <c r="M950" s="14">
        <f>+VLOOKUP(L950,Customers!$C$3:$D$797,2,FALSE)</f>
        <v>3</v>
      </c>
      <c r="N950" s="14">
        <f>+INDEX(Customers!$B$2:$D$797,MATCH(TF_Database!L950,Customers!$C$2:$C$797,0),1)</f>
        <v>9346</v>
      </c>
      <c r="O950" s="29">
        <f t="shared" si="86"/>
        <v>5</v>
      </c>
      <c r="P950" s="29">
        <f t="shared" si="87"/>
        <v>11</v>
      </c>
      <c r="Q950" s="14" t="str">
        <f t="shared" si="88"/>
        <v xml:space="preserve">Seth </v>
      </c>
      <c r="R950" s="14" t="str">
        <f t="shared" si="89"/>
        <v>Vernon</v>
      </c>
    </row>
    <row r="951" spans="2:18" x14ac:dyDescent="0.45">
      <c r="B951" s="14" t="str">
        <f t="shared" si="84"/>
        <v>403544940356</v>
      </c>
      <c r="C951" s="5">
        <v>40354</v>
      </c>
      <c r="D951" s="2" t="s">
        <v>810</v>
      </c>
      <c r="E951" s="14">
        <f t="shared" si="85"/>
        <v>0</v>
      </c>
      <c r="F951" s="2">
        <v>49</v>
      </c>
      <c r="G951" s="19">
        <v>2030.44</v>
      </c>
      <c r="H951" s="20">
        <v>0.04</v>
      </c>
      <c r="I951" s="6"/>
      <c r="J951" s="5">
        <v>40356</v>
      </c>
      <c r="K951" s="25">
        <v>938.26</v>
      </c>
      <c r="L951" s="2" t="s">
        <v>100</v>
      </c>
      <c r="M951" s="14">
        <f>+VLOOKUP(L951,Customers!$C$3:$D$797,2,FALSE)</f>
        <v>3</v>
      </c>
      <c r="N951" s="14">
        <f>+INDEX(Customers!$B$2:$D$797,MATCH(TF_Database!L951,Customers!$C$2:$C$797,0),1)</f>
        <v>9346</v>
      </c>
      <c r="O951" s="29">
        <f t="shared" si="86"/>
        <v>5</v>
      </c>
      <c r="P951" s="29">
        <f t="shared" si="87"/>
        <v>11</v>
      </c>
      <c r="Q951" s="14" t="str">
        <f t="shared" si="88"/>
        <v xml:space="preserve">Seth </v>
      </c>
      <c r="R951" s="14" t="str">
        <f t="shared" si="89"/>
        <v>Vernon</v>
      </c>
    </row>
    <row r="952" spans="2:18" x14ac:dyDescent="0.45">
      <c r="B952" s="14" t="str">
        <f t="shared" si="84"/>
        <v>403544740356</v>
      </c>
      <c r="C952" s="5">
        <v>40354</v>
      </c>
      <c r="D952" s="2" t="s">
        <v>810</v>
      </c>
      <c r="E952" s="14">
        <f t="shared" si="85"/>
        <v>0</v>
      </c>
      <c r="F952" s="2">
        <v>47</v>
      </c>
      <c r="G952" s="19">
        <v>695.99</v>
      </c>
      <c r="H952" s="20">
        <v>0.09</v>
      </c>
      <c r="I952" s="6"/>
      <c r="J952" s="5">
        <v>40356</v>
      </c>
      <c r="K952" s="25">
        <v>-157.44</v>
      </c>
      <c r="L952" s="2" t="s">
        <v>100</v>
      </c>
      <c r="M952" s="14">
        <f>+VLOOKUP(L952,Customers!$C$3:$D$797,2,FALSE)</f>
        <v>3</v>
      </c>
      <c r="N952" s="14">
        <f>+INDEX(Customers!$B$2:$D$797,MATCH(TF_Database!L952,Customers!$C$2:$C$797,0),1)</f>
        <v>9346</v>
      </c>
      <c r="O952" s="29">
        <f t="shared" si="86"/>
        <v>5</v>
      </c>
      <c r="P952" s="29">
        <f t="shared" si="87"/>
        <v>11</v>
      </c>
      <c r="Q952" s="14" t="str">
        <f t="shared" si="88"/>
        <v xml:space="preserve">Seth </v>
      </c>
      <c r="R952" s="14" t="str">
        <f t="shared" si="89"/>
        <v>Vernon</v>
      </c>
    </row>
    <row r="953" spans="2:18" x14ac:dyDescent="0.45">
      <c r="B953" s="14" t="str">
        <f t="shared" si="84"/>
        <v>408241740826</v>
      </c>
      <c r="C953" s="5">
        <v>40824</v>
      </c>
      <c r="D953" s="2" t="s">
        <v>811</v>
      </c>
      <c r="E953" s="14">
        <f t="shared" si="85"/>
        <v>0</v>
      </c>
      <c r="F953" s="2">
        <v>17</v>
      </c>
      <c r="G953" s="19">
        <v>477.50449999999995</v>
      </c>
      <c r="H953" s="20">
        <v>0.09</v>
      </c>
      <c r="I953" s="6"/>
      <c r="J953" s="5">
        <v>40826</v>
      </c>
      <c r="K953" s="25">
        <v>-245.56400000000002</v>
      </c>
      <c r="L953" s="2" t="s">
        <v>106</v>
      </c>
      <c r="M953" s="14">
        <f>+VLOOKUP(L953,Customers!$C$3:$D$797,2,FALSE)</f>
        <v>5</v>
      </c>
      <c r="N953" s="14">
        <f>+INDEX(Customers!$B$2:$D$797,MATCH(TF_Database!L953,Customers!$C$2:$C$797,0),1)</f>
        <v>2706</v>
      </c>
      <c r="O953" s="29">
        <f t="shared" si="86"/>
        <v>5</v>
      </c>
      <c r="P953" s="29">
        <f t="shared" si="87"/>
        <v>10</v>
      </c>
      <c r="Q953" s="14" t="str">
        <f t="shared" si="88"/>
        <v xml:space="preserve">Alex </v>
      </c>
      <c r="R953" s="14" t="str">
        <f t="shared" si="89"/>
        <v>Avila</v>
      </c>
    </row>
    <row r="954" spans="2:18" x14ac:dyDescent="0.45">
      <c r="B954" s="14" t="str">
        <f t="shared" si="84"/>
        <v>404284440435</v>
      </c>
      <c r="C954" s="5">
        <v>40428</v>
      </c>
      <c r="D954" s="2" t="s">
        <v>804</v>
      </c>
      <c r="E954" s="14">
        <f t="shared" si="85"/>
        <v>0</v>
      </c>
      <c r="F954" s="2">
        <v>44</v>
      </c>
      <c r="G954" s="19">
        <v>777.63</v>
      </c>
      <c r="H954" s="20">
        <v>0.03</v>
      </c>
      <c r="I954" s="6"/>
      <c r="J954" s="5">
        <v>40435</v>
      </c>
      <c r="K954" s="25">
        <v>-70.540000000000006</v>
      </c>
      <c r="L954" s="2" t="s">
        <v>115</v>
      </c>
      <c r="M954" s="14">
        <f>+VLOOKUP(L954,Customers!$C$3:$D$797,2,FALSE)</f>
        <v>5</v>
      </c>
      <c r="N954" s="14">
        <f>+INDEX(Customers!$B$2:$D$797,MATCH(TF_Database!L954,Customers!$C$2:$C$797,0),1)</f>
        <v>6466</v>
      </c>
      <c r="O954" s="29">
        <f t="shared" si="86"/>
        <v>6</v>
      </c>
      <c r="P954" s="29">
        <f t="shared" si="87"/>
        <v>12</v>
      </c>
      <c r="Q954" s="14" t="str">
        <f t="shared" si="88"/>
        <v xml:space="preserve">Sarah </v>
      </c>
      <c r="R954" s="14" t="str">
        <f t="shared" si="89"/>
        <v>Foster</v>
      </c>
    </row>
    <row r="955" spans="2:18" x14ac:dyDescent="0.45">
      <c r="B955" s="14" t="str">
        <f t="shared" si="84"/>
        <v>409304040931</v>
      </c>
      <c r="C955" s="5">
        <v>40930</v>
      </c>
      <c r="D955" s="2" t="s">
        <v>808</v>
      </c>
      <c r="E955" s="14">
        <f t="shared" si="85"/>
        <v>0</v>
      </c>
      <c r="F955" s="2">
        <v>40</v>
      </c>
      <c r="G955" s="19">
        <v>1500.17</v>
      </c>
      <c r="H955" s="20">
        <v>0.06</v>
      </c>
      <c r="I955" s="6"/>
      <c r="J955" s="5">
        <v>40931</v>
      </c>
      <c r="K955" s="25">
        <v>423.87</v>
      </c>
      <c r="L955" s="2" t="s">
        <v>106</v>
      </c>
      <c r="M955" s="14">
        <f>+VLOOKUP(L955,Customers!$C$3:$D$797,2,FALSE)</f>
        <v>5</v>
      </c>
      <c r="N955" s="14">
        <f>+INDEX(Customers!$B$2:$D$797,MATCH(TF_Database!L955,Customers!$C$2:$C$797,0),1)</f>
        <v>2706</v>
      </c>
      <c r="O955" s="29">
        <f t="shared" si="86"/>
        <v>5</v>
      </c>
      <c r="P955" s="29">
        <f t="shared" si="87"/>
        <v>10</v>
      </c>
      <c r="Q955" s="14" t="str">
        <f t="shared" si="88"/>
        <v xml:space="preserve">Alex </v>
      </c>
      <c r="R955" s="14" t="str">
        <f t="shared" si="89"/>
        <v>Avila</v>
      </c>
    </row>
    <row r="956" spans="2:18" x14ac:dyDescent="0.45">
      <c r="B956" s="14" t="str">
        <f t="shared" si="84"/>
        <v>409304540931</v>
      </c>
      <c r="C956" s="5">
        <v>40930</v>
      </c>
      <c r="D956" s="2" t="s">
        <v>808</v>
      </c>
      <c r="E956" s="14">
        <f t="shared" si="85"/>
        <v>0</v>
      </c>
      <c r="F956" s="2">
        <v>45</v>
      </c>
      <c r="G956" s="19">
        <v>377.31</v>
      </c>
      <c r="H956" s="20">
        <v>0.02</v>
      </c>
      <c r="I956" s="6"/>
      <c r="J956" s="5">
        <v>40931</v>
      </c>
      <c r="K956" s="25">
        <v>87.96</v>
      </c>
      <c r="L956" s="2" t="s">
        <v>106</v>
      </c>
      <c r="M956" s="14">
        <f>+VLOOKUP(L956,Customers!$C$3:$D$797,2,FALSE)</f>
        <v>5</v>
      </c>
      <c r="N956" s="14">
        <f>+INDEX(Customers!$B$2:$D$797,MATCH(TF_Database!L956,Customers!$C$2:$C$797,0),1)</f>
        <v>2706</v>
      </c>
      <c r="O956" s="29">
        <f t="shared" si="86"/>
        <v>5</v>
      </c>
      <c r="P956" s="29">
        <f t="shared" si="87"/>
        <v>10</v>
      </c>
      <c r="Q956" s="14" t="str">
        <f t="shared" si="88"/>
        <v xml:space="preserve">Alex </v>
      </c>
      <c r="R956" s="14" t="str">
        <f t="shared" si="89"/>
        <v>Avila</v>
      </c>
    </row>
    <row r="957" spans="2:18" x14ac:dyDescent="0.45">
      <c r="B957" s="14" t="str">
        <f t="shared" si="84"/>
        <v>410043041005</v>
      </c>
      <c r="C957" s="5">
        <v>41004</v>
      </c>
      <c r="D957" s="2" t="s">
        <v>806</v>
      </c>
      <c r="E957" s="14">
        <f t="shared" si="85"/>
        <v>1</v>
      </c>
      <c r="F957" s="2">
        <v>30</v>
      </c>
      <c r="G957" s="19">
        <v>204.49</v>
      </c>
      <c r="H957" s="20">
        <v>0.05</v>
      </c>
      <c r="I957" s="6"/>
      <c r="J957" s="5">
        <v>41005</v>
      </c>
      <c r="K957" s="25">
        <v>-142.30000000000001</v>
      </c>
      <c r="L957" s="2" t="s">
        <v>107</v>
      </c>
      <c r="M957" s="14">
        <f>+VLOOKUP(L957,Customers!$C$3:$D$797,2,FALSE)</f>
        <v>2</v>
      </c>
      <c r="N957" s="14">
        <f>+INDEX(Customers!$B$2:$D$797,MATCH(TF_Database!L957,Customers!$C$2:$C$797,0),1)</f>
        <v>379</v>
      </c>
      <c r="O957" s="29">
        <f t="shared" si="86"/>
        <v>5</v>
      </c>
      <c r="P957" s="29">
        <f t="shared" si="87"/>
        <v>13</v>
      </c>
      <c r="Q957" s="14" t="str">
        <f t="shared" si="88"/>
        <v xml:space="preserve">Anna </v>
      </c>
      <c r="R957" s="14" t="str">
        <f t="shared" si="89"/>
        <v>Andreadi</v>
      </c>
    </row>
    <row r="958" spans="2:18" x14ac:dyDescent="0.45">
      <c r="B958" s="14" t="str">
        <f t="shared" si="84"/>
        <v>401594140161</v>
      </c>
      <c r="C958" s="5">
        <v>40159</v>
      </c>
      <c r="D958" s="2" t="s">
        <v>810</v>
      </c>
      <c r="E958" s="14">
        <f t="shared" si="85"/>
        <v>0</v>
      </c>
      <c r="F958" s="2">
        <v>41</v>
      </c>
      <c r="G958" s="19">
        <v>5572.92</v>
      </c>
      <c r="H958" s="20">
        <v>7.0000000000000007E-2</v>
      </c>
      <c r="I958" s="6"/>
      <c r="J958" s="5">
        <v>40161</v>
      </c>
      <c r="K958" s="25">
        <v>-639.47</v>
      </c>
      <c r="L958" s="2" t="s">
        <v>112</v>
      </c>
      <c r="M958" s="14">
        <f>+VLOOKUP(L958,Customers!$C$3:$D$797,2,FALSE)</f>
        <v>4</v>
      </c>
      <c r="N958" s="14">
        <f>+INDEX(Customers!$B$2:$D$797,MATCH(TF_Database!L958,Customers!$C$2:$C$797,0),1)</f>
        <v>7344</v>
      </c>
      <c r="O958" s="29">
        <f t="shared" si="86"/>
        <v>7</v>
      </c>
      <c r="P958" s="29">
        <f t="shared" si="87"/>
        <v>11</v>
      </c>
      <c r="Q958" s="14" t="str">
        <f t="shared" si="88"/>
        <v xml:space="preserve">Angele </v>
      </c>
      <c r="R958" s="14" t="str">
        <f t="shared" si="89"/>
        <v>Hood</v>
      </c>
    </row>
    <row r="959" spans="2:18" x14ac:dyDescent="0.45">
      <c r="B959" s="14" t="str">
        <f t="shared" si="84"/>
        <v>409913340993</v>
      </c>
      <c r="C959" s="5">
        <v>40991</v>
      </c>
      <c r="D959" s="2" t="s">
        <v>810</v>
      </c>
      <c r="E959" s="14">
        <f t="shared" si="85"/>
        <v>0</v>
      </c>
      <c r="F959" s="2">
        <v>33</v>
      </c>
      <c r="G959" s="19">
        <v>3977.97</v>
      </c>
      <c r="H959" s="20">
        <v>0.06</v>
      </c>
      <c r="I959" s="6"/>
      <c r="J959" s="5">
        <v>40993</v>
      </c>
      <c r="K959" s="25">
        <v>1733.4730000000002</v>
      </c>
      <c r="L959" s="2" t="s">
        <v>103</v>
      </c>
      <c r="M959" s="14">
        <f>+VLOOKUP(L959,Customers!$C$3:$D$797,2,FALSE)</f>
        <v>2</v>
      </c>
      <c r="N959" s="14">
        <f>+INDEX(Customers!$B$2:$D$797,MATCH(TF_Database!L959,Customers!$C$2:$C$797,0),1)</f>
        <v>383</v>
      </c>
      <c r="O959" s="29">
        <f t="shared" si="86"/>
        <v>6</v>
      </c>
      <c r="P959" s="29">
        <f t="shared" si="87"/>
        <v>12</v>
      </c>
      <c r="Q959" s="14" t="str">
        <f t="shared" si="88"/>
        <v xml:space="preserve">Sonia </v>
      </c>
      <c r="R959" s="14" t="str">
        <f t="shared" si="89"/>
        <v>Sunley</v>
      </c>
    </row>
    <row r="960" spans="2:18" x14ac:dyDescent="0.45">
      <c r="B960" s="14" t="str">
        <f t="shared" si="84"/>
        <v>407994540801</v>
      </c>
      <c r="C960" s="5">
        <v>40799</v>
      </c>
      <c r="D960" s="2" t="s">
        <v>811</v>
      </c>
      <c r="E960" s="14">
        <f t="shared" si="85"/>
        <v>0</v>
      </c>
      <c r="F960" s="2">
        <v>45</v>
      </c>
      <c r="G960" s="19">
        <v>3116.7714999999998</v>
      </c>
      <c r="H960" s="20">
        <v>0.08</v>
      </c>
      <c r="I960" s="6"/>
      <c r="J960" s="5">
        <v>40801</v>
      </c>
      <c r="K960" s="25">
        <v>-106.51300000000001</v>
      </c>
      <c r="L960" s="2" t="s">
        <v>109</v>
      </c>
      <c r="M960" s="14">
        <f>+VLOOKUP(L960,Customers!$C$3:$D$797,2,FALSE)</f>
        <v>4</v>
      </c>
      <c r="N960" s="14">
        <f>+INDEX(Customers!$B$2:$D$797,MATCH(TF_Database!L960,Customers!$C$2:$C$797,0),1)</f>
        <v>27706</v>
      </c>
      <c r="O960" s="29">
        <f t="shared" si="86"/>
        <v>6</v>
      </c>
      <c r="P960" s="29">
        <f t="shared" si="87"/>
        <v>14</v>
      </c>
      <c r="Q960" s="14" t="str">
        <f t="shared" si="88"/>
        <v xml:space="preserve">Kelly </v>
      </c>
      <c r="R960" s="14" t="str">
        <f t="shared" si="89"/>
        <v>Williams</v>
      </c>
    </row>
    <row r="961" spans="2:18" x14ac:dyDescent="0.45">
      <c r="B961" s="14" t="str">
        <f t="shared" si="84"/>
        <v>411571641160</v>
      </c>
      <c r="C961" s="5">
        <v>41157</v>
      </c>
      <c r="D961" s="2" t="s">
        <v>811</v>
      </c>
      <c r="E961" s="14">
        <f t="shared" si="85"/>
        <v>0</v>
      </c>
      <c r="F961" s="2">
        <v>16</v>
      </c>
      <c r="G961" s="19">
        <v>986.27199999999993</v>
      </c>
      <c r="H961" s="20">
        <v>0.02</v>
      </c>
      <c r="I961" s="6"/>
      <c r="J961" s="5">
        <v>41160</v>
      </c>
      <c r="K961" s="25">
        <v>-647.13599999999997</v>
      </c>
      <c r="L961" s="2" t="s">
        <v>107</v>
      </c>
      <c r="M961" s="14">
        <f>+VLOOKUP(L961,Customers!$C$3:$D$797,2,FALSE)</f>
        <v>2</v>
      </c>
      <c r="N961" s="14">
        <f>+INDEX(Customers!$B$2:$D$797,MATCH(TF_Database!L961,Customers!$C$2:$C$797,0),1)</f>
        <v>379</v>
      </c>
      <c r="O961" s="29">
        <f t="shared" si="86"/>
        <v>5</v>
      </c>
      <c r="P961" s="29">
        <f t="shared" si="87"/>
        <v>13</v>
      </c>
      <c r="Q961" s="14" t="str">
        <f t="shared" si="88"/>
        <v xml:space="preserve">Anna </v>
      </c>
      <c r="R961" s="14" t="str">
        <f t="shared" si="89"/>
        <v>Andreadi</v>
      </c>
    </row>
    <row r="962" spans="2:18" x14ac:dyDescent="0.45">
      <c r="B962" s="14" t="str">
        <f t="shared" si="84"/>
        <v>404113040412</v>
      </c>
      <c r="C962" s="5">
        <v>40411</v>
      </c>
      <c r="D962" s="2" t="s">
        <v>810</v>
      </c>
      <c r="E962" s="14">
        <f t="shared" si="85"/>
        <v>0</v>
      </c>
      <c r="F962" s="2">
        <v>30</v>
      </c>
      <c r="G962" s="19">
        <v>201.37</v>
      </c>
      <c r="H962" s="20">
        <v>0.1</v>
      </c>
      <c r="I962" s="6"/>
      <c r="J962" s="5">
        <v>40412</v>
      </c>
      <c r="K962" s="25">
        <v>59.84</v>
      </c>
      <c r="L962" s="2" t="s">
        <v>106</v>
      </c>
      <c r="M962" s="14">
        <f>+VLOOKUP(L962,Customers!$C$3:$D$797,2,FALSE)</f>
        <v>5</v>
      </c>
      <c r="N962" s="14">
        <f>+INDEX(Customers!$B$2:$D$797,MATCH(TF_Database!L962,Customers!$C$2:$C$797,0),1)</f>
        <v>2706</v>
      </c>
      <c r="O962" s="29">
        <f t="shared" si="86"/>
        <v>5</v>
      </c>
      <c r="P962" s="29">
        <f t="shared" si="87"/>
        <v>10</v>
      </c>
      <c r="Q962" s="14" t="str">
        <f t="shared" si="88"/>
        <v xml:space="preserve">Alex </v>
      </c>
      <c r="R962" s="14" t="str">
        <f t="shared" si="89"/>
        <v>Avila</v>
      </c>
    </row>
    <row r="963" spans="2:18" x14ac:dyDescent="0.45">
      <c r="B963" s="14" t="str">
        <f t="shared" si="84"/>
        <v>412084241211</v>
      </c>
      <c r="C963" s="5">
        <v>41208</v>
      </c>
      <c r="D963" s="2" t="s">
        <v>806</v>
      </c>
      <c r="E963" s="14">
        <f t="shared" si="85"/>
        <v>1</v>
      </c>
      <c r="F963" s="2">
        <v>42</v>
      </c>
      <c r="G963" s="19">
        <v>939.77</v>
      </c>
      <c r="H963" s="20">
        <v>0</v>
      </c>
      <c r="I963" s="6"/>
      <c r="J963" s="5">
        <v>41211</v>
      </c>
      <c r="K963" s="25">
        <v>9.7200000000000006</v>
      </c>
      <c r="L963" s="2" t="s">
        <v>116</v>
      </c>
      <c r="M963" s="14">
        <f>+VLOOKUP(L963,Customers!$C$3:$D$797,2,FALSE)</f>
        <v>4</v>
      </c>
      <c r="N963" s="14">
        <f>+INDEX(Customers!$B$2:$D$797,MATCH(TF_Database!L963,Customers!$C$2:$C$797,0),1)</f>
        <v>14245</v>
      </c>
      <c r="O963" s="29">
        <f t="shared" si="86"/>
        <v>4</v>
      </c>
      <c r="P963" s="29">
        <f t="shared" si="87"/>
        <v>12</v>
      </c>
      <c r="Q963" s="14" t="str">
        <f t="shared" si="88"/>
        <v xml:space="preserve">Jim </v>
      </c>
      <c r="R963" s="14" t="str">
        <f t="shared" si="89"/>
        <v>Karlsson</v>
      </c>
    </row>
    <row r="964" spans="2:18" x14ac:dyDescent="0.45">
      <c r="B964" s="14" t="str">
        <f t="shared" si="84"/>
        <v>404574240459</v>
      </c>
      <c r="C964" s="5">
        <v>40457</v>
      </c>
      <c r="D964" s="2" t="s">
        <v>804</v>
      </c>
      <c r="E964" s="14">
        <f t="shared" si="85"/>
        <v>0</v>
      </c>
      <c r="F964" s="2">
        <v>42</v>
      </c>
      <c r="G964" s="19">
        <v>187.28</v>
      </c>
      <c r="H964" s="20">
        <v>0.06</v>
      </c>
      <c r="I964" s="6"/>
      <c r="J964" s="5">
        <v>40459</v>
      </c>
      <c r="K964" s="25">
        <v>-94.36</v>
      </c>
      <c r="L964" s="2" t="s">
        <v>103</v>
      </c>
      <c r="M964" s="14">
        <f>+VLOOKUP(L964,Customers!$C$3:$D$797,2,FALSE)</f>
        <v>2</v>
      </c>
      <c r="N964" s="14">
        <f>+INDEX(Customers!$B$2:$D$797,MATCH(TF_Database!L964,Customers!$C$2:$C$797,0),1)</f>
        <v>383</v>
      </c>
      <c r="O964" s="29">
        <f t="shared" si="86"/>
        <v>6</v>
      </c>
      <c r="P964" s="29">
        <f t="shared" si="87"/>
        <v>12</v>
      </c>
      <c r="Q964" s="14" t="str">
        <f t="shared" si="88"/>
        <v xml:space="preserve">Sonia </v>
      </c>
      <c r="R964" s="14" t="str">
        <f t="shared" si="89"/>
        <v>Sunley</v>
      </c>
    </row>
    <row r="965" spans="2:18" x14ac:dyDescent="0.45">
      <c r="B965" s="14" t="str">
        <f t="shared" si="84"/>
        <v>40250840251</v>
      </c>
      <c r="C965" s="5">
        <v>40250</v>
      </c>
      <c r="D965" s="2" t="s">
        <v>811</v>
      </c>
      <c r="E965" s="14">
        <f t="shared" si="85"/>
        <v>0</v>
      </c>
      <c r="F965" s="2">
        <v>8</v>
      </c>
      <c r="G965" s="19">
        <v>763.6484999999999</v>
      </c>
      <c r="H965" s="20">
        <v>0.06</v>
      </c>
      <c r="I965" s="6"/>
      <c r="J965" s="5">
        <v>40251</v>
      </c>
      <c r="K965" s="25">
        <v>-277.78300000000002</v>
      </c>
      <c r="L965" s="2" t="s">
        <v>106</v>
      </c>
      <c r="M965" s="14">
        <f>+VLOOKUP(L965,Customers!$C$3:$D$797,2,FALSE)</f>
        <v>5</v>
      </c>
      <c r="N965" s="14">
        <f>+INDEX(Customers!$B$2:$D$797,MATCH(TF_Database!L965,Customers!$C$2:$C$797,0),1)</f>
        <v>2706</v>
      </c>
      <c r="O965" s="29">
        <f t="shared" si="86"/>
        <v>5</v>
      </c>
      <c r="P965" s="29">
        <f t="shared" si="87"/>
        <v>10</v>
      </c>
      <c r="Q965" s="14" t="str">
        <f t="shared" si="88"/>
        <v xml:space="preserve">Alex </v>
      </c>
      <c r="R965" s="14" t="str">
        <f t="shared" si="89"/>
        <v>Avila</v>
      </c>
    </row>
    <row r="966" spans="2:18" x14ac:dyDescent="0.45">
      <c r="B966" s="14" t="str">
        <f t="shared" si="84"/>
        <v>406884540693</v>
      </c>
      <c r="C966" s="5">
        <v>40688</v>
      </c>
      <c r="D966" s="2" t="s">
        <v>804</v>
      </c>
      <c r="E966" s="14">
        <f t="shared" si="85"/>
        <v>0</v>
      </c>
      <c r="F966" s="2">
        <v>45</v>
      </c>
      <c r="G966" s="19">
        <v>12457.63</v>
      </c>
      <c r="H966" s="20">
        <v>0.08</v>
      </c>
      <c r="I966" s="6"/>
      <c r="J966" s="5">
        <v>40693</v>
      </c>
      <c r="K966" s="25">
        <v>1063.46</v>
      </c>
      <c r="L966" s="2" t="s">
        <v>117</v>
      </c>
      <c r="M966" s="14">
        <f>+VLOOKUP(L966,Customers!$C$3:$D$797,2,FALSE)</f>
        <v>2</v>
      </c>
      <c r="N966" s="14">
        <f>+INDEX(Customers!$B$2:$D$797,MATCH(TF_Database!L966,Customers!$C$2:$C$797,0),1)</f>
        <v>3124</v>
      </c>
      <c r="O966" s="29">
        <f t="shared" si="86"/>
        <v>5</v>
      </c>
      <c r="P966" s="29">
        <f t="shared" si="87"/>
        <v>14</v>
      </c>
      <c r="Q966" s="14" t="str">
        <f t="shared" si="88"/>
        <v xml:space="preserve">Lisa </v>
      </c>
      <c r="R966" s="14" t="str">
        <f t="shared" si="89"/>
        <v>DeCherney</v>
      </c>
    </row>
    <row r="967" spans="2:18" x14ac:dyDescent="0.45">
      <c r="B967" s="14" t="str">
        <f t="shared" ref="B967:B1030" si="90">+CONCATENATE(C967,F967,J967)</f>
        <v>406721640673</v>
      </c>
      <c r="C967" s="5">
        <v>40672</v>
      </c>
      <c r="D967" s="2" t="s">
        <v>808</v>
      </c>
      <c r="E967" s="14">
        <f t="shared" ref="E967:E1030" si="91">+IF(D967="High",1,0)</f>
        <v>0</v>
      </c>
      <c r="F967" s="2">
        <v>16</v>
      </c>
      <c r="G967" s="19">
        <v>32.35</v>
      </c>
      <c r="H967" s="20">
        <v>0.08</v>
      </c>
      <c r="I967" s="6"/>
      <c r="J967" s="5">
        <v>40673</v>
      </c>
      <c r="K967" s="25">
        <v>-63.192500000000003</v>
      </c>
      <c r="L967" s="2" t="s">
        <v>108</v>
      </c>
      <c r="M967" s="14">
        <f>+VLOOKUP(L967,Customers!$C$3:$D$797,2,FALSE)</f>
        <v>1</v>
      </c>
      <c r="N967" s="14">
        <f>+INDEX(Customers!$B$2:$D$797,MATCH(TF_Database!L967,Customers!$C$2:$C$797,0),1)</f>
        <v>20736</v>
      </c>
      <c r="O967" s="29">
        <f t="shared" ref="O967:O1030" si="92">+SEARCH(" ",L967)</f>
        <v>8</v>
      </c>
      <c r="P967" s="29">
        <f t="shared" ref="P967:P1030" si="93">+LEN(L967)</f>
        <v>14</v>
      </c>
      <c r="Q967" s="14" t="str">
        <f t="shared" ref="Q967:Q1030" si="94">+LEFT(L967,O967)</f>
        <v xml:space="preserve">Barbara </v>
      </c>
      <c r="R967" s="14" t="str">
        <f t="shared" ref="R967:R1030" si="95">+RIGHT(L967,P967-O967)</f>
        <v>Fisher</v>
      </c>
    </row>
    <row r="968" spans="2:18" x14ac:dyDescent="0.45">
      <c r="B968" s="14" t="str">
        <f t="shared" si="90"/>
        <v>406722340674</v>
      </c>
      <c r="C968" s="5">
        <v>40672</v>
      </c>
      <c r="D968" s="2" t="s">
        <v>808</v>
      </c>
      <c r="E968" s="14">
        <f t="shared" si="91"/>
        <v>0</v>
      </c>
      <c r="F968" s="2">
        <v>23</v>
      </c>
      <c r="G968" s="19">
        <v>116.56</v>
      </c>
      <c r="H968" s="20">
        <v>0.04</v>
      </c>
      <c r="I968" s="6"/>
      <c r="J968" s="5">
        <v>40674</v>
      </c>
      <c r="K968" s="25">
        <v>50.66</v>
      </c>
      <c r="L968" s="2" t="s">
        <v>108</v>
      </c>
      <c r="M968" s="14">
        <f>+VLOOKUP(L968,Customers!$C$3:$D$797,2,FALSE)</f>
        <v>1</v>
      </c>
      <c r="N968" s="14">
        <f>+INDEX(Customers!$B$2:$D$797,MATCH(TF_Database!L968,Customers!$C$2:$C$797,0),1)</f>
        <v>20736</v>
      </c>
      <c r="O968" s="29">
        <f t="shared" si="92"/>
        <v>8</v>
      </c>
      <c r="P968" s="29">
        <f t="shared" si="93"/>
        <v>14</v>
      </c>
      <c r="Q968" s="14" t="str">
        <f t="shared" si="94"/>
        <v xml:space="preserve">Barbara </v>
      </c>
      <c r="R968" s="14" t="str">
        <f t="shared" si="95"/>
        <v>Fisher</v>
      </c>
    </row>
    <row r="969" spans="2:18" x14ac:dyDescent="0.45">
      <c r="B969" s="14" t="str">
        <f t="shared" si="90"/>
        <v>40196740198</v>
      </c>
      <c r="C969" s="5">
        <v>40196</v>
      </c>
      <c r="D969" s="2" t="s">
        <v>808</v>
      </c>
      <c r="E969" s="14">
        <f t="shared" si="91"/>
        <v>0</v>
      </c>
      <c r="F969" s="2">
        <v>7</v>
      </c>
      <c r="G969" s="19">
        <v>117.062</v>
      </c>
      <c r="H969" s="20">
        <v>0.09</v>
      </c>
      <c r="I969" s="6"/>
      <c r="J969" s="5">
        <v>40198</v>
      </c>
      <c r="K969" s="25">
        <v>-63.700999999999993</v>
      </c>
      <c r="L969" s="2" t="s">
        <v>108</v>
      </c>
      <c r="M969" s="14">
        <f>+VLOOKUP(L969,Customers!$C$3:$D$797,2,FALSE)</f>
        <v>1</v>
      </c>
      <c r="N969" s="14">
        <f>+INDEX(Customers!$B$2:$D$797,MATCH(TF_Database!L969,Customers!$C$2:$C$797,0),1)</f>
        <v>20736</v>
      </c>
      <c r="O969" s="29">
        <f t="shared" si="92"/>
        <v>8</v>
      </c>
      <c r="P969" s="29">
        <f t="shared" si="93"/>
        <v>14</v>
      </c>
      <c r="Q969" s="14" t="str">
        <f t="shared" si="94"/>
        <v xml:space="preserve">Barbara </v>
      </c>
      <c r="R969" s="14" t="str">
        <f t="shared" si="95"/>
        <v>Fisher</v>
      </c>
    </row>
    <row r="970" spans="2:18" x14ac:dyDescent="0.45">
      <c r="B970" s="14" t="str">
        <f t="shared" si="90"/>
        <v>401591640161</v>
      </c>
      <c r="C970" s="5">
        <v>40159</v>
      </c>
      <c r="D970" s="2" t="s">
        <v>811</v>
      </c>
      <c r="E970" s="14">
        <f t="shared" si="91"/>
        <v>0</v>
      </c>
      <c r="F970" s="2">
        <v>16</v>
      </c>
      <c r="G970" s="19">
        <v>72.08</v>
      </c>
      <c r="H970" s="20">
        <v>0.04</v>
      </c>
      <c r="I970" s="6"/>
      <c r="J970" s="5">
        <v>40161</v>
      </c>
      <c r="K970" s="25">
        <v>-54.75</v>
      </c>
      <c r="L970" s="2" t="s">
        <v>117</v>
      </c>
      <c r="M970" s="14">
        <f>+VLOOKUP(L970,Customers!$C$3:$D$797,2,FALSE)</f>
        <v>2</v>
      </c>
      <c r="N970" s="14">
        <f>+INDEX(Customers!$B$2:$D$797,MATCH(TF_Database!L970,Customers!$C$2:$C$797,0),1)</f>
        <v>3124</v>
      </c>
      <c r="O970" s="29">
        <f t="shared" si="92"/>
        <v>5</v>
      </c>
      <c r="P970" s="29">
        <f t="shared" si="93"/>
        <v>14</v>
      </c>
      <c r="Q970" s="14" t="str">
        <f t="shared" si="94"/>
        <v xml:space="preserve">Lisa </v>
      </c>
      <c r="R970" s="14" t="str">
        <f t="shared" si="95"/>
        <v>DeCherney</v>
      </c>
    </row>
    <row r="971" spans="2:18" x14ac:dyDescent="0.45">
      <c r="B971" s="14" t="str">
        <f t="shared" si="90"/>
        <v>401592940161</v>
      </c>
      <c r="C971" s="5">
        <v>40159</v>
      </c>
      <c r="D971" s="2" t="s">
        <v>811</v>
      </c>
      <c r="E971" s="14">
        <f t="shared" si="91"/>
        <v>0</v>
      </c>
      <c r="F971" s="2">
        <v>29</v>
      </c>
      <c r="G971" s="19">
        <v>10338.93</v>
      </c>
      <c r="H971" s="20">
        <v>0.06</v>
      </c>
      <c r="I971" s="6"/>
      <c r="J971" s="5">
        <v>40161</v>
      </c>
      <c r="K971" s="25">
        <v>-871.51499999999999</v>
      </c>
      <c r="L971" s="2" t="s">
        <v>117</v>
      </c>
      <c r="M971" s="14">
        <f>+VLOOKUP(L971,Customers!$C$3:$D$797,2,FALSE)</f>
        <v>2</v>
      </c>
      <c r="N971" s="14">
        <f>+INDEX(Customers!$B$2:$D$797,MATCH(TF_Database!L971,Customers!$C$2:$C$797,0),1)</f>
        <v>3124</v>
      </c>
      <c r="O971" s="29">
        <f t="shared" si="92"/>
        <v>5</v>
      </c>
      <c r="P971" s="29">
        <f t="shared" si="93"/>
        <v>14</v>
      </c>
      <c r="Q971" s="14" t="str">
        <f t="shared" si="94"/>
        <v xml:space="preserve">Lisa </v>
      </c>
      <c r="R971" s="14" t="str">
        <f t="shared" si="95"/>
        <v>DeCherney</v>
      </c>
    </row>
    <row r="972" spans="2:18" x14ac:dyDescent="0.45">
      <c r="B972" s="14" t="str">
        <f t="shared" si="90"/>
        <v>401593740160</v>
      </c>
      <c r="C972" s="5">
        <v>40159</v>
      </c>
      <c r="D972" s="2" t="s">
        <v>811</v>
      </c>
      <c r="E972" s="14">
        <f t="shared" si="91"/>
        <v>0</v>
      </c>
      <c r="F972" s="2">
        <v>37</v>
      </c>
      <c r="G972" s="19">
        <v>15897.01</v>
      </c>
      <c r="H972" s="20">
        <v>0.06</v>
      </c>
      <c r="I972" s="6"/>
      <c r="J972" s="5">
        <v>40160</v>
      </c>
      <c r="K972" s="25">
        <v>455.02</v>
      </c>
      <c r="L972" s="2" t="s">
        <v>117</v>
      </c>
      <c r="M972" s="14">
        <f>+VLOOKUP(L972,Customers!$C$3:$D$797,2,FALSE)</f>
        <v>2</v>
      </c>
      <c r="N972" s="14">
        <f>+INDEX(Customers!$B$2:$D$797,MATCH(TF_Database!L972,Customers!$C$2:$C$797,0),1)</f>
        <v>3124</v>
      </c>
      <c r="O972" s="29">
        <f t="shared" si="92"/>
        <v>5</v>
      </c>
      <c r="P972" s="29">
        <f t="shared" si="93"/>
        <v>14</v>
      </c>
      <c r="Q972" s="14" t="str">
        <f t="shared" si="94"/>
        <v xml:space="preserve">Lisa </v>
      </c>
      <c r="R972" s="14" t="str">
        <f t="shared" si="95"/>
        <v>DeCherney</v>
      </c>
    </row>
    <row r="973" spans="2:18" x14ac:dyDescent="0.45">
      <c r="B973" s="14" t="str">
        <f t="shared" si="90"/>
        <v>40159840161</v>
      </c>
      <c r="C973" s="5">
        <v>40159</v>
      </c>
      <c r="D973" s="2" t="s">
        <v>811</v>
      </c>
      <c r="E973" s="14">
        <f t="shared" si="91"/>
        <v>0</v>
      </c>
      <c r="F973" s="2">
        <v>8</v>
      </c>
      <c r="G973" s="19">
        <v>1265.2929999999999</v>
      </c>
      <c r="H973" s="20">
        <v>0.06</v>
      </c>
      <c r="I973" s="6"/>
      <c r="J973" s="5">
        <v>40161</v>
      </c>
      <c r="K973" s="25">
        <v>-554.44400000000007</v>
      </c>
      <c r="L973" s="2" t="s">
        <v>117</v>
      </c>
      <c r="M973" s="14">
        <f>+VLOOKUP(L973,Customers!$C$3:$D$797,2,FALSE)</f>
        <v>2</v>
      </c>
      <c r="N973" s="14">
        <f>+INDEX(Customers!$B$2:$D$797,MATCH(TF_Database!L973,Customers!$C$2:$C$797,0),1)</f>
        <v>3124</v>
      </c>
      <c r="O973" s="29">
        <f t="shared" si="92"/>
        <v>5</v>
      </c>
      <c r="P973" s="29">
        <f t="shared" si="93"/>
        <v>14</v>
      </c>
      <c r="Q973" s="14" t="str">
        <f t="shared" si="94"/>
        <v xml:space="preserve">Lisa </v>
      </c>
      <c r="R973" s="14" t="str">
        <f t="shared" si="95"/>
        <v>DeCherney</v>
      </c>
    </row>
    <row r="974" spans="2:18" x14ac:dyDescent="0.45">
      <c r="B974" s="14" t="str">
        <f t="shared" si="90"/>
        <v>402002440202</v>
      </c>
      <c r="C974" s="5">
        <v>40200</v>
      </c>
      <c r="D974" s="2" t="s">
        <v>811</v>
      </c>
      <c r="E974" s="14">
        <f t="shared" si="91"/>
        <v>0</v>
      </c>
      <c r="F974" s="2">
        <v>24</v>
      </c>
      <c r="G974" s="19">
        <v>2722.85</v>
      </c>
      <c r="H974" s="20">
        <v>0.08</v>
      </c>
      <c r="I974" s="6"/>
      <c r="J974" s="5">
        <v>40202</v>
      </c>
      <c r="K974" s="25">
        <v>-112.62</v>
      </c>
      <c r="L974" s="2" t="s">
        <v>108</v>
      </c>
      <c r="M974" s="14">
        <f>+VLOOKUP(L974,Customers!$C$3:$D$797,2,FALSE)</f>
        <v>1</v>
      </c>
      <c r="N974" s="14">
        <f>+INDEX(Customers!$B$2:$D$797,MATCH(TF_Database!L974,Customers!$C$2:$C$797,0),1)</f>
        <v>20736</v>
      </c>
      <c r="O974" s="29">
        <f t="shared" si="92"/>
        <v>8</v>
      </c>
      <c r="P974" s="29">
        <f t="shared" si="93"/>
        <v>14</v>
      </c>
      <c r="Q974" s="14" t="str">
        <f t="shared" si="94"/>
        <v xml:space="preserve">Barbara </v>
      </c>
      <c r="R974" s="14" t="str">
        <f t="shared" si="95"/>
        <v>Fisher</v>
      </c>
    </row>
    <row r="975" spans="2:18" x14ac:dyDescent="0.45">
      <c r="B975" s="14" t="str">
        <f t="shared" si="90"/>
        <v>40200240202</v>
      </c>
      <c r="C975" s="5">
        <v>40200</v>
      </c>
      <c r="D975" s="2" t="s">
        <v>811</v>
      </c>
      <c r="E975" s="14">
        <f t="shared" si="91"/>
        <v>0</v>
      </c>
      <c r="F975" s="2">
        <v>2</v>
      </c>
      <c r="G975" s="19">
        <v>59.93</v>
      </c>
      <c r="H975" s="20">
        <v>0.09</v>
      </c>
      <c r="I975" s="6"/>
      <c r="J975" s="5">
        <v>40202</v>
      </c>
      <c r="K975" s="25">
        <v>-147.81</v>
      </c>
      <c r="L975" s="2" t="s">
        <v>108</v>
      </c>
      <c r="M975" s="14">
        <f>+VLOOKUP(L975,Customers!$C$3:$D$797,2,FALSE)</f>
        <v>1</v>
      </c>
      <c r="N975" s="14">
        <f>+INDEX(Customers!$B$2:$D$797,MATCH(TF_Database!L975,Customers!$C$2:$C$797,0),1)</f>
        <v>20736</v>
      </c>
      <c r="O975" s="29">
        <f t="shared" si="92"/>
        <v>8</v>
      </c>
      <c r="P975" s="29">
        <f t="shared" si="93"/>
        <v>14</v>
      </c>
      <c r="Q975" s="14" t="str">
        <f t="shared" si="94"/>
        <v xml:space="preserve">Barbara </v>
      </c>
      <c r="R975" s="14" t="str">
        <f t="shared" si="95"/>
        <v>Fisher</v>
      </c>
    </row>
    <row r="976" spans="2:18" x14ac:dyDescent="0.45">
      <c r="B976" s="14" t="str">
        <f t="shared" si="90"/>
        <v>402001940202</v>
      </c>
      <c r="C976" s="5">
        <v>40200</v>
      </c>
      <c r="D976" s="2" t="s">
        <v>811</v>
      </c>
      <c r="E976" s="14">
        <f t="shared" si="91"/>
        <v>0</v>
      </c>
      <c r="F976" s="2">
        <v>19</v>
      </c>
      <c r="G976" s="19">
        <v>851.52</v>
      </c>
      <c r="H976" s="20">
        <v>0.08</v>
      </c>
      <c r="I976" s="6"/>
      <c r="J976" s="5">
        <v>40202</v>
      </c>
      <c r="K976" s="25">
        <v>307.64</v>
      </c>
      <c r="L976" s="2" t="s">
        <v>108</v>
      </c>
      <c r="M976" s="14">
        <f>+VLOOKUP(L976,Customers!$C$3:$D$797,2,FALSE)</f>
        <v>1</v>
      </c>
      <c r="N976" s="14">
        <f>+INDEX(Customers!$B$2:$D$797,MATCH(TF_Database!L976,Customers!$C$2:$C$797,0),1)</f>
        <v>20736</v>
      </c>
      <c r="O976" s="29">
        <f t="shared" si="92"/>
        <v>8</v>
      </c>
      <c r="P976" s="29">
        <f t="shared" si="93"/>
        <v>14</v>
      </c>
      <c r="Q976" s="14" t="str">
        <f t="shared" si="94"/>
        <v xml:space="preserve">Barbara </v>
      </c>
      <c r="R976" s="14" t="str">
        <f t="shared" si="95"/>
        <v>Fisher</v>
      </c>
    </row>
    <row r="977" spans="2:18" x14ac:dyDescent="0.45">
      <c r="B977" s="14" t="str">
        <f t="shared" si="90"/>
        <v>412525041253</v>
      </c>
      <c r="C977" s="5">
        <v>41252</v>
      </c>
      <c r="D977" s="2" t="s">
        <v>808</v>
      </c>
      <c r="E977" s="14">
        <f t="shared" si="91"/>
        <v>0</v>
      </c>
      <c r="F977" s="2">
        <v>50</v>
      </c>
      <c r="G977" s="19">
        <v>919</v>
      </c>
      <c r="H977" s="20">
        <v>0</v>
      </c>
      <c r="I977" s="6"/>
      <c r="J977" s="5">
        <v>41253</v>
      </c>
      <c r="K977" s="25">
        <v>89.6</v>
      </c>
      <c r="L977" s="2" t="s">
        <v>106</v>
      </c>
      <c r="M977" s="14">
        <f>+VLOOKUP(L977,Customers!$C$3:$D$797,2,FALSE)</f>
        <v>5</v>
      </c>
      <c r="N977" s="14">
        <f>+INDEX(Customers!$B$2:$D$797,MATCH(TF_Database!L977,Customers!$C$2:$C$797,0),1)</f>
        <v>2706</v>
      </c>
      <c r="O977" s="29">
        <f t="shared" si="92"/>
        <v>5</v>
      </c>
      <c r="P977" s="29">
        <f t="shared" si="93"/>
        <v>10</v>
      </c>
      <c r="Q977" s="14" t="str">
        <f t="shared" si="94"/>
        <v xml:space="preserve">Alex </v>
      </c>
      <c r="R977" s="14" t="str">
        <f t="shared" si="95"/>
        <v>Avila</v>
      </c>
    </row>
    <row r="978" spans="2:18" x14ac:dyDescent="0.45">
      <c r="B978" s="14" t="str">
        <f t="shared" si="90"/>
        <v>400532540054</v>
      </c>
      <c r="C978" s="5">
        <v>40053</v>
      </c>
      <c r="D978" s="2" t="s">
        <v>810</v>
      </c>
      <c r="E978" s="14">
        <f t="shared" si="91"/>
        <v>0</v>
      </c>
      <c r="F978" s="2">
        <v>25</v>
      </c>
      <c r="G978" s="19">
        <v>453.24549999999999</v>
      </c>
      <c r="H978" s="20">
        <v>0.05</v>
      </c>
      <c r="I978" s="6"/>
      <c r="J978" s="5">
        <v>40054</v>
      </c>
      <c r="K978" s="25">
        <v>3.3120000000000003</v>
      </c>
      <c r="L978" s="2" t="s">
        <v>59</v>
      </c>
      <c r="M978" s="14">
        <f>+VLOOKUP(L978,Customers!$C$3:$D$797,2,FALSE)</f>
        <v>4</v>
      </c>
      <c r="N978" s="14">
        <f>+INDEX(Customers!$B$2:$D$797,MATCH(TF_Database!L978,Customers!$C$2:$C$797,0),1)</f>
        <v>11114</v>
      </c>
      <c r="O978" s="29">
        <f t="shared" si="92"/>
        <v>4</v>
      </c>
      <c r="P978" s="29">
        <f t="shared" si="93"/>
        <v>10</v>
      </c>
      <c r="Q978" s="14" t="str">
        <f t="shared" si="94"/>
        <v xml:space="preserve">Roy </v>
      </c>
      <c r="R978" s="14" t="str">
        <f t="shared" si="95"/>
        <v>Skaria</v>
      </c>
    </row>
    <row r="979" spans="2:18" x14ac:dyDescent="0.45">
      <c r="B979" s="14" t="str">
        <f t="shared" si="90"/>
        <v>412172341217</v>
      </c>
      <c r="C979" s="5">
        <v>41217</v>
      </c>
      <c r="D979" s="2" t="s">
        <v>806</v>
      </c>
      <c r="E979" s="14">
        <f t="shared" si="91"/>
        <v>1</v>
      </c>
      <c r="F979" s="2">
        <v>23</v>
      </c>
      <c r="G979" s="19">
        <v>6276.83</v>
      </c>
      <c r="H979" s="20">
        <v>0.09</v>
      </c>
      <c r="I979" s="6"/>
      <c r="J979" s="5">
        <v>41217</v>
      </c>
      <c r="K979" s="25">
        <v>813.49</v>
      </c>
      <c r="L979" s="2" t="s">
        <v>112</v>
      </c>
      <c r="M979" s="14">
        <f>+VLOOKUP(L979,Customers!$C$3:$D$797,2,FALSE)</f>
        <v>4</v>
      </c>
      <c r="N979" s="14">
        <f>+INDEX(Customers!$B$2:$D$797,MATCH(TF_Database!L979,Customers!$C$2:$C$797,0),1)</f>
        <v>7344</v>
      </c>
      <c r="O979" s="29">
        <f t="shared" si="92"/>
        <v>7</v>
      </c>
      <c r="P979" s="29">
        <f t="shared" si="93"/>
        <v>11</v>
      </c>
      <c r="Q979" s="14" t="str">
        <f t="shared" si="94"/>
        <v xml:space="preserve">Angele </v>
      </c>
      <c r="R979" s="14" t="str">
        <f t="shared" si="95"/>
        <v>Hood</v>
      </c>
    </row>
    <row r="980" spans="2:18" x14ac:dyDescent="0.45">
      <c r="B980" s="14" t="str">
        <f t="shared" si="90"/>
        <v>403792640383</v>
      </c>
      <c r="C980" s="5">
        <v>40379</v>
      </c>
      <c r="D980" s="2" t="s">
        <v>804</v>
      </c>
      <c r="E980" s="14">
        <f t="shared" si="91"/>
        <v>0</v>
      </c>
      <c r="F980" s="2">
        <v>26</v>
      </c>
      <c r="G980" s="19">
        <v>122.51</v>
      </c>
      <c r="H980" s="20">
        <v>0.06</v>
      </c>
      <c r="I980" s="6"/>
      <c r="J980" s="5">
        <v>40383</v>
      </c>
      <c r="K980" s="25">
        <v>45.14</v>
      </c>
      <c r="L980" s="2" t="s">
        <v>100</v>
      </c>
      <c r="M980" s="14">
        <f>+VLOOKUP(L980,Customers!$C$3:$D$797,2,FALSE)</f>
        <v>3</v>
      </c>
      <c r="N980" s="14">
        <f>+INDEX(Customers!$B$2:$D$797,MATCH(TF_Database!L980,Customers!$C$2:$C$797,0),1)</f>
        <v>9346</v>
      </c>
      <c r="O980" s="29">
        <f t="shared" si="92"/>
        <v>5</v>
      </c>
      <c r="P980" s="29">
        <f t="shared" si="93"/>
        <v>11</v>
      </c>
      <c r="Q980" s="14" t="str">
        <f t="shared" si="94"/>
        <v xml:space="preserve">Seth </v>
      </c>
      <c r="R980" s="14" t="str">
        <f t="shared" si="95"/>
        <v>Vernon</v>
      </c>
    </row>
    <row r="981" spans="2:18" x14ac:dyDescent="0.45">
      <c r="B981" s="14" t="str">
        <f t="shared" si="90"/>
        <v>403792740386</v>
      </c>
      <c r="C981" s="5">
        <v>40379</v>
      </c>
      <c r="D981" s="2" t="s">
        <v>804</v>
      </c>
      <c r="E981" s="14">
        <f t="shared" si="91"/>
        <v>0</v>
      </c>
      <c r="F981" s="2">
        <v>27</v>
      </c>
      <c r="G981" s="19">
        <v>2846.3609999999999</v>
      </c>
      <c r="H981" s="20">
        <v>0.08</v>
      </c>
      <c r="I981" s="6"/>
      <c r="J981" s="5">
        <v>40386</v>
      </c>
      <c r="K981" s="25">
        <v>453.654</v>
      </c>
      <c r="L981" s="2" t="s">
        <v>100</v>
      </c>
      <c r="M981" s="14">
        <f>+VLOOKUP(L981,Customers!$C$3:$D$797,2,FALSE)</f>
        <v>3</v>
      </c>
      <c r="N981" s="14">
        <f>+INDEX(Customers!$B$2:$D$797,MATCH(TF_Database!L981,Customers!$C$2:$C$797,0),1)</f>
        <v>9346</v>
      </c>
      <c r="O981" s="29">
        <f t="shared" si="92"/>
        <v>5</v>
      </c>
      <c r="P981" s="29">
        <f t="shared" si="93"/>
        <v>11</v>
      </c>
      <c r="Q981" s="14" t="str">
        <f t="shared" si="94"/>
        <v xml:space="preserve">Seth </v>
      </c>
      <c r="R981" s="14" t="str">
        <f t="shared" si="95"/>
        <v>Vernon</v>
      </c>
    </row>
    <row r="982" spans="2:18" x14ac:dyDescent="0.45">
      <c r="B982" s="14" t="str">
        <f t="shared" si="90"/>
        <v>408623940864</v>
      </c>
      <c r="C982" s="5">
        <v>40862</v>
      </c>
      <c r="D982" s="2" t="s">
        <v>811</v>
      </c>
      <c r="E982" s="14">
        <f t="shared" si="91"/>
        <v>0</v>
      </c>
      <c r="F982" s="2">
        <v>39</v>
      </c>
      <c r="G982" s="19">
        <v>71.040000000000006</v>
      </c>
      <c r="H982" s="20">
        <v>7.0000000000000007E-2</v>
      </c>
      <c r="I982" s="6"/>
      <c r="J982" s="5">
        <v>40864</v>
      </c>
      <c r="K982" s="25">
        <v>-20.654</v>
      </c>
      <c r="L982" s="2" t="s">
        <v>115</v>
      </c>
      <c r="M982" s="14">
        <f>+VLOOKUP(L982,Customers!$C$3:$D$797,2,FALSE)</f>
        <v>5</v>
      </c>
      <c r="N982" s="14">
        <f>+INDEX(Customers!$B$2:$D$797,MATCH(TF_Database!L982,Customers!$C$2:$C$797,0),1)</f>
        <v>6466</v>
      </c>
      <c r="O982" s="29">
        <f t="shared" si="92"/>
        <v>6</v>
      </c>
      <c r="P982" s="29">
        <f t="shared" si="93"/>
        <v>12</v>
      </c>
      <c r="Q982" s="14" t="str">
        <f t="shared" si="94"/>
        <v xml:space="preserve">Sarah </v>
      </c>
      <c r="R982" s="14" t="str">
        <f t="shared" si="95"/>
        <v>Foster</v>
      </c>
    </row>
    <row r="983" spans="2:18" x14ac:dyDescent="0.45">
      <c r="B983" s="14" t="str">
        <f t="shared" si="90"/>
        <v>398941639895</v>
      </c>
      <c r="C983" s="5">
        <v>39894</v>
      </c>
      <c r="D983" s="2" t="s">
        <v>810</v>
      </c>
      <c r="E983" s="14">
        <f t="shared" si="91"/>
        <v>0</v>
      </c>
      <c r="F983" s="2">
        <v>16</v>
      </c>
      <c r="G983" s="19">
        <v>2232.66</v>
      </c>
      <c r="H983" s="20">
        <v>0.1</v>
      </c>
      <c r="I983" s="6"/>
      <c r="J983" s="5">
        <v>39895</v>
      </c>
      <c r="K983" s="25">
        <v>-521.09</v>
      </c>
      <c r="L983" s="2" t="s">
        <v>109</v>
      </c>
      <c r="M983" s="14">
        <f>+VLOOKUP(L983,Customers!$C$3:$D$797,2,FALSE)</f>
        <v>4</v>
      </c>
      <c r="N983" s="14">
        <f>+INDEX(Customers!$B$2:$D$797,MATCH(TF_Database!L983,Customers!$C$2:$C$797,0),1)</f>
        <v>27706</v>
      </c>
      <c r="O983" s="29">
        <f t="shared" si="92"/>
        <v>6</v>
      </c>
      <c r="P983" s="29">
        <f t="shared" si="93"/>
        <v>14</v>
      </c>
      <c r="Q983" s="14" t="str">
        <f t="shared" si="94"/>
        <v xml:space="preserve">Kelly </v>
      </c>
      <c r="R983" s="14" t="str">
        <f t="shared" si="95"/>
        <v>Williams</v>
      </c>
    </row>
    <row r="984" spans="2:18" x14ac:dyDescent="0.45">
      <c r="B984" s="14" t="str">
        <f t="shared" si="90"/>
        <v>400314540032</v>
      </c>
      <c r="C984" s="5">
        <v>40031</v>
      </c>
      <c r="D984" s="2" t="s">
        <v>811</v>
      </c>
      <c r="E984" s="14">
        <f t="shared" si="91"/>
        <v>0</v>
      </c>
      <c r="F984" s="2">
        <v>45</v>
      </c>
      <c r="G984" s="19">
        <v>177.88</v>
      </c>
      <c r="H984" s="20">
        <v>7.0000000000000007E-2</v>
      </c>
      <c r="I984" s="6"/>
      <c r="J984" s="5">
        <v>40032</v>
      </c>
      <c r="K984" s="25">
        <v>-146.97</v>
      </c>
      <c r="L984" s="2" t="s">
        <v>113</v>
      </c>
      <c r="M984" s="14">
        <f>+VLOOKUP(L984,Customers!$C$3:$D$797,2,FALSE)</f>
        <v>2</v>
      </c>
      <c r="N984" s="14">
        <f>+INDEX(Customers!$B$2:$D$797,MATCH(TF_Database!L984,Customers!$C$2:$C$797,0),1)</f>
        <v>21069</v>
      </c>
      <c r="O984" s="29">
        <f t="shared" si="92"/>
        <v>7</v>
      </c>
      <c r="P984" s="29">
        <f t="shared" si="93"/>
        <v>13</v>
      </c>
      <c r="Q984" s="14" t="str">
        <f t="shared" si="94"/>
        <v xml:space="preserve">Dennis </v>
      </c>
      <c r="R984" s="14" t="str">
        <f t="shared" si="95"/>
        <v>Bolton</v>
      </c>
    </row>
    <row r="985" spans="2:18" x14ac:dyDescent="0.45">
      <c r="B985" s="14" t="str">
        <f t="shared" si="90"/>
        <v>400313040033</v>
      </c>
      <c r="C985" s="5">
        <v>40031</v>
      </c>
      <c r="D985" s="2" t="s">
        <v>811</v>
      </c>
      <c r="E985" s="14">
        <f t="shared" si="91"/>
        <v>0</v>
      </c>
      <c r="F985" s="2">
        <v>30</v>
      </c>
      <c r="G985" s="19">
        <v>139.59</v>
      </c>
      <c r="H985" s="20">
        <v>0</v>
      </c>
      <c r="I985" s="6"/>
      <c r="J985" s="5">
        <v>40033</v>
      </c>
      <c r="K985" s="25">
        <v>5.9</v>
      </c>
      <c r="L985" s="2" t="s">
        <v>113</v>
      </c>
      <c r="M985" s="14">
        <f>+VLOOKUP(L985,Customers!$C$3:$D$797,2,FALSE)</f>
        <v>2</v>
      </c>
      <c r="N985" s="14">
        <f>+INDEX(Customers!$B$2:$D$797,MATCH(TF_Database!L985,Customers!$C$2:$C$797,0),1)</f>
        <v>21069</v>
      </c>
      <c r="O985" s="29">
        <f t="shared" si="92"/>
        <v>7</v>
      </c>
      <c r="P985" s="29">
        <f t="shared" si="93"/>
        <v>13</v>
      </c>
      <c r="Q985" s="14" t="str">
        <f t="shared" si="94"/>
        <v xml:space="preserve">Dennis </v>
      </c>
      <c r="R985" s="14" t="str">
        <f t="shared" si="95"/>
        <v>Bolton</v>
      </c>
    </row>
    <row r="986" spans="2:18" x14ac:dyDescent="0.45">
      <c r="B986" s="14" t="str">
        <f t="shared" si="90"/>
        <v>409913540991</v>
      </c>
      <c r="C986" s="5">
        <v>40991</v>
      </c>
      <c r="D986" s="2" t="s">
        <v>806</v>
      </c>
      <c r="E986" s="14">
        <f t="shared" si="91"/>
        <v>1</v>
      </c>
      <c r="F986" s="2">
        <v>35</v>
      </c>
      <c r="G986" s="19">
        <v>253.15</v>
      </c>
      <c r="H986" s="20">
        <v>0.03</v>
      </c>
      <c r="I986" s="6"/>
      <c r="J986" s="5">
        <v>40991</v>
      </c>
      <c r="K986" s="25">
        <v>-72.430000000000007</v>
      </c>
      <c r="L986" s="2" t="s">
        <v>59</v>
      </c>
      <c r="M986" s="14">
        <f>+VLOOKUP(L986,Customers!$C$3:$D$797,2,FALSE)</f>
        <v>4</v>
      </c>
      <c r="N986" s="14">
        <f>+INDEX(Customers!$B$2:$D$797,MATCH(TF_Database!L986,Customers!$C$2:$C$797,0),1)</f>
        <v>11114</v>
      </c>
      <c r="O986" s="29">
        <f t="shared" si="92"/>
        <v>4</v>
      </c>
      <c r="P986" s="29">
        <f t="shared" si="93"/>
        <v>10</v>
      </c>
      <c r="Q986" s="14" t="str">
        <f t="shared" si="94"/>
        <v xml:space="preserve">Roy </v>
      </c>
      <c r="R986" s="14" t="str">
        <f t="shared" si="95"/>
        <v>Skaria</v>
      </c>
    </row>
    <row r="987" spans="2:18" x14ac:dyDescent="0.45">
      <c r="B987" s="14" t="str">
        <f t="shared" si="90"/>
        <v>406462240651</v>
      </c>
      <c r="C987" s="5">
        <v>40646</v>
      </c>
      <c r="D987" s="2" t="s">
        <v>804</v>
      </c>
      <c r="E987" s="14">
        <f t="shared" si="91"/>
        <v>0</v>
      </c>
      <c r="F987" s="2">
        <v>22</v>
      </c>
      <c r="G987" s="19">
        <v>83.02</v>
      </c>
      <c r="H987" s="20">
        <v>0.08</v>
      </c>
      <c r="I987" s="6"/>
      <c r="J987" s="5">
        <v>40651</v>
      </c>
      <c r="K987" s="25">
        <v>9.2394999999999996</v>
      </c>
      <c r="L987" s="2" t="s">
        <v>116</v>
      </c>
      <c r="M987" s="14">
        <f>+VLOOKUP(L987,Customers!$C$3:$D$797,2,FALSE)</f>
        <v>4</v>
      </c>
      <c r="N987" s="14">
        <f>+INDEX(Customers!$B$2:$D$797,MATCH(TF_Database!L987,Customers!$C$2:$C$797,0),1)</f>
        <v>14245</v>
      </c>
      <c r="O987" s="29">
        <f t="shared" si="92"/>
        <v>4</v>
      </c>
      <c r="P987" s="29">
        <f t="shared" si="93"/>
        <v>12</v>
      </c>
      <c r="Q987" s="14" t="str">
        <f t="shared" si="94"/>
        <v xml:space="preserve">Jim </v>
      </c>
      <c r="R987" s="14" t="str">
        <f t="shared" si="95"/>
        <v>Karlsson</v>
      </c>
    </row>
    <row r="988" spans="2:18" x14ac:dyDescent="0.45">
      <c r="B988" s="14" t="str">
        <f t="shared" si="90"/>
        <v>406463540648</v>
      </c>
      <c r="C988" s="5">
        <v>40646</v>
      </c>
      <c r="D988" s="2" t="s">
        <v>804</v>
      </c>
      <c r="E988" s="14">
        <f t="shared" si="91"/>
        <v>0</v>
      </c>
      <c r="F988" s="2">
        <v>35</v>
      </c>
      <c r="G988" s="19">
        <v>10278.790000000001</v>
      </c>
      <c r="H988" s="20">
        <v>0.04</v>
      </c>
      <c r="I988" s="6"/>
      <c r="J988" s="5">
        <v>40648</v>
      </c>
      <c r="K988" s="25">
        <v>1512.07</v>
      </c>
      <c r="L988" s="2" t="s">
        <v>116</v>
      </c>
      <c r="M988" s="14">
        <f>+VLOOKUP(L988,Customers!$C$3:$D$797,2,FALSE)</f>
        <v>4</v>
      </c>
      <c r="N988" s="14">
        <f>+INDEX(Customers!$B$2:$D$797,MATCH(TF_Database!L988,Customers!$C$2:$C$797,0),1)</f>
        <v>14245</v>
      </c>
      <c r="O988" s="29">
        <f t="shared" si="92"/>
        <v>4</v>
      </c>
      <c r="P988" s="29">
        <f t="shared" si="93"/>
        <v>12</v>
      </c>
      <c r="Q988" s="14" t="str">
        <f t="shared" si="94"/>
        <v xml:space="preserve">Jim </v>
      </c>
      <c r="R988" s="14" t="str">
        <f t="shared" si="95"/>
        <v>Karlsson</v>
      </c>
    </row>
    <row r="989" spans="2:18" x14ac:dyDescent="0.45">
      <c r="B989" s="14" t="str">
        <f t="shared" si="90"/>
        <v>40792840793</v>
      </c>
      <c r="C989" s="5">
        <v>40792</v>
      </c>
      <c r="D989" s="2" t="s">
        <v>811</v>
      </c>
      <c r="E989" s="14">
        <f t="shared" si="91"/>
        <v>0</v>
      </c>
      <c r="F989" s="2">
        <v>8</v>
      </c>
      <c r="G989" s="19">
        <v>53.14</v>
      </c>
      <c r="H989" s="20">
        <v>0</v>
      </c>
      <c r="I989" s="6"/>
      <c r="J989" s="5">
        <v>40793</v>
      </c>
      <c r="K989" s="25">
        <v>-41.262</v>
      </c>
      <c r="L989" s="2" t="s">
        <v>108</v>
      </c>
      <c r="M989" s="14">
        <f>+VLOOKUP(L989,Customers!$C$3:$D$797,2,FALSE)</f>
        <v>1</v>
      </c>
      <c r="N989" s="14">
        <f>+INDEX(Customers!$B$2:$D$797,MATCH(TF_Database!L989,Customers!$C$2:$C$797,0),1)</f>
        <v>20736</v>
      </c>
      <c r="O989" s="29">
        <f t="shared" si="92"/>
        <v>8</v>
      </c>
      <c r="P989" s="29">
        <f t="shared" si="93"/>
        <v>14</v>
      </c>
      <c r="Q989" s="14" t="str">
        <f t="shared" si="94"/>
        <v xml:space="preserve">Barbara </v>
      </c>
      <c r="R989" s="14" t="str">
        <f t="shared" si="95"/>
        <v>Fisher</v>
      </c>
    </row>
    <row r="990" spans="2:18" x14ac:dyDescent="0.45">
      <c r="B990" s="14" t="str">
        <f t="shared" si="90"/>
        <v>410525041054</v>
      </c>
      <c r="C990" s="5">
        <v>41052</v>
      </c>
      <c r="D990" s="2" t="s">
        <v>810</v>
      </c>
      <c r="E990" s="14">
        <f t="shared" si="91"/>
        <v>0</v>
      </c>
      <c r="F990" s="2">
        <v>50</v>
      </c>
      <c r="G990" s="19">
        <v>295.37</v>
      </c>
      <c r="H990" s="20">
        <v>0.04</v>
      </c>
      <c r="I990" s="6"/>
      <c r="J990" s="5">
        <v>41054</v>
      </c>
      <c r="K990" s="25">
        <v>-97.23</v>
      </c>
      <c r="L990" s="2" t="s">
        <v>107</v>
      </c>
      <c r="M990" s="14">
        <f>+VLOOKUP(L990,Customers!$C$3:$D$797,2,FALSE)</f>
        <v>2</v>
      </c>
      <c r="N990" s="14">
        <f>+INDEX(Customers!$B$2:$D$797,MATCH(TF_Database!L990,Customers!$C$2:$C$797,0),1)</f>
        <v>379</v>
      </c>
      <c r="O990" s="29">
        <f t="shared" si="92"/>
        <v>5</v>
      </c>
      <c r="P990" s="29">
        <f t="shared" si="93"/>
        <v>13</v>
      </c>
      <c r="Q990" s="14" t="str">
        <f t="shared" si="94"/>
        <v xml:space="preserve">Anna </v>
      </c>
      <c r="R990" s="14" t="str">
        <f t="shared" si="95"/>
        <v>Andreadi</v>
      </c>
    </row>
    <row r="991" spans="2:18" x14ac:dyDescent="0.45">
      <c r="B991" s="14" t="str">
        <f t="shared" si="90"/>
        <v>409721240976</v>
      </c>
      <c r="C991" s="5">
        <v>40972</v>
      </c>
      <c r="D991" s="2" t="s">
        <v>804</v>
      </c>
      <c r="E991" s="14">
        <f t="shared" si="91"/>
        <v>0</v>
      </c>
      <c r="F991" s="2">
        <v>12</v>
      </c>
      <c r="G991" s="19">
        <v>50.69</v>
      </c>
      <c r="H991" s="20">
        <v>0.04</v>
      </c>
      <c r="I991" s="6"/>
      <c r="J991" s="5">
        <v>40976</v>
      </c>
      <c r="K991" s="25">
        <v>-6.33</v>
      </c>
      <c r="L991" s="2" t="s">
        <v>100</v>
      </c>
      <c r="M991" s="14">
        <f>+VLOOKUP(L991,Customers!$C$3:$D$797,2,FALSE)</f>
        <v>3</v>
      </c>
      <c r="N991" s="14">
        <f>+INDEX(Customers!$B$2:$D$797,MATCH(TF_Database!L991,Customers!$C$2:$C$797,0),1)</f>
        <v>9346</v>
      </c>
      <c r="O991" s="29">
        <f t="shared" si="92"/>
        <v>5</v>
      </c>
      <c r="P991" s="29">
        <f t="shared" si="93"/>
        <v>11</v>
      </c>
      <c r="Q991" s="14" t="str">
        <f t="shared" si="94"/>
        <v xml:space="preserve">Seth </v>
      </c>
      <c r="R991" s="14" t="str">
        <f t="shared" si="95"/>
        <v>Vernon</v>
      </c>
    </row>
    <row r="992" spans="2:18" x14ac:dyDescent="0.45">
      <c r="B992" s="14" t="str">
        <f t="shared" si="90"/>
        <v>401201140122</v>
      </c>
      <c r="C992" s="5">
        <v>40120</v>
      </c>
      <c r="D992" s="2" t="s">
        <v>808</v>
      </c>
      <c r="E992" s="14">
        <f t="shared" si="91"/>
        <v>0</v>
      </c>
      <c r="F992" s="2">
        <v>11</v>
      </c>
      <c r="G992" s="19">
        <v>1865.94</v>
      </c>
      <c r="H992" s="20">
        <v>0.04</v>
      </c>
      <c r="I992" s="6"/>
      <c r="J992" s="5">
        <v>40122</v>
      </c>
      <c r="K992" s="25">
        <v>116.1</v>
      </c>
      <c r="L992" s="2" t="s">
        <v>106</v>
      </c>
      <c r="M992" s="14">
        <f>+VLOOKUP(L992,Customers!$C$3:$D$797,2,FALSE)</f>
        <v>5</v>
      </c>
      <c r="N992" s="14">
        <f>+INDEX(Customers!$B$2:$D$797,MATCH(TF_Database!L992,Customers!$C$2:$C$797,0),1)</f>
        <v>2706</v>
      </c>
      <c r="O992" s="29">
        <f t="shared" si="92"/>
        <v>5</v>
      </c>
      <c r="P992" s="29">
        <f t="shared" si="93"/>
        <v>10</v>
      </c>
      <c r="Q992" s="14" t="str">
        <f t="shared" si="94"/>
        <v xml:space="preserve">Alex </v>
      </c>
      <c r="R992" s="14" t="str">
        <f t="shared" si="95"/>
        <v>Avila</v>
      </c>
    </row>
    <row r="993" spans="2:18" x14ac:dyDescent="0.45">
      <c r="B993" s="14" t="str">
        <f t="shared" si="90"/>
        <v>401204340122</v>
      </c>
      <c r="C993" s="5">
        <v>40120</v>
      </c>
      <c r="D993" s="2" t="s">
        <v>808</v>
      </c>
      <c r="E993" s="14">
        <f t="shared" si="91"/>
        <v>0</v>
      </c>
      <c r="F993" s="2">
        <v>43</v>
      </c>
      <c r="G993" s="19">
        <v>784.72</v>
      </c>
      <c r="H993" s="20">
        <v>0.01</v>
      </c>
      <c r="I993" s="6"/>
      <c r="J993" s="5">
        <v>40122</v>
      </c>
      <c r="K993" s="25">
        <v>-87.96</v>
      </c>
      <c r="L993" s="2" t="s">
        <v>106</v>
      </c>
      <c r="M993" s="14">
        <f>+VLOOKUP(L993,Customers!$C$3:$D$797,2,FALSE)</f>
        <v>5</v>
      </c>
      <c r="N993" s="14">
        <f>+INDEX(Customers!$B$2:$D$797,MATCH(TF_Database!L993,Customers!$C$2:$C$797,0),1)</f>
        <v>2706</v>
      </c>
      <c r="O993" s="29">
        <f t="shared" si="92"/>
        <v>5</v>
      </c>
      <c r="P993" s="29">
        <f t="shared" si="93"/>
        <v>10</v>
      </c>
      <c r="Q993" s="14" t="str">
        <f t="shared" si="94"/>
        <v xml:space="preserve">Alex </v>
      </c>
      <c r="R993" s="14" t="str">
        <f t="shared" si="95"/>
        <v>Avila</v>
      </c>
    </row>
    <row r="994" spans="2:18" x14ac:dyDescent="0.45">
      <c r="B994" s="14" t="str">
        <f t="shared" si="90"/>
        <v>401202440121</v>
      </c>
      <c r="C994" s="5">
        <v>40120</v>
      </c>
      <c r="D994" s="2" t="s">
        <v>808</v>
      </c>
      <c r="E994" s="14">
        <f t="shared" si="91"/>
        <v>0</v>
      </c>
      <c r="F994" s="2">
        <v>24</v>
      </c>
      <c r="G994" s="19">
        <v>2343.076</v>
      </c>
      <c r="H994" s="20">
        <v>0.06</v>
      </c>
      <c r="I994" s="6"/>
      <c r="J994" s="5">
        <v>40121</v>
      </c>
      <c r="K994" s="25">
        <v>311.64299999999997</v>
      </c>
      <c r="L994" s="2" t="s">
        <v>106</v>
      </c>
      <c r="M994" s="14">
        <f>+VLOOKUP(L994,Customers!$C$3:$D$797,2,FALSE)</f>
        <v>5</v>
      </c>
      <c r="N994" s="14">
        <f>+INDEX(Customers!$B$2:$D$797,MATCH(TF_Database!L994,Customers!$C$2:$C$797,0),1)</f>
        <v>2706</v>
      </c>
      <c r="O994" s="29">
        <f t="shared" si="92"/>
        <v>5</v>
      </c>
      <c r="P994" s="29">
        <f t="shared" si="93"/>
        <v>10</v>
      </c>
      <c r="Q994" s="14" t="str">
        <f t="shared" si="94"/>
        <v xml:space="preserve">Alex </v>
      </c>
      <c r="R994" s="14" t="str">
        <f t="shared" si="95"/>
        <v>Avila</v>
      </c>
    </row>
    <row r="995" spans="2:18" x14ac:dyDescent="0.45">
      <c r="B995" s="14" t="str">
        <f t="shared" si="90"/>
        <v>40037540039</v>
      </c>
      <c r="C995" s="5">
        <v>40037</v>
      </c>
      <c r="D995" s="2" t="s">
        <v>806</v>
      </c>
      <c r="E995" s="14">
        <f t="shared" si="91"/>
        <v>1</v>
      </c>
      <c r="F995" s="2">
        <v>5</v>
      </c>
      <c r="G995" s="19">
        <v>627.64</v>
      </c>
      <c r="H995" s="20">
        <v>0.05</v>
      </c>
      <c r="I995" s="6"/>
      <c r="J995" s="5">
        <v>40039</v>
      </c>
      <c r="K995" s="25">
        <v>-151.46</v>
      </c>
      <c r="L995" s="2" t="s">
        <v>103</v>
      </c>
      <c r="M995" s="14">
        <f>+VLOOKUP(L995,Customers!$C$3:$D$797,2,FALSE)</f>
        <v>2</v>
      </c>
      <c r="N995" s="14">
        <f>+INDEX(Customers!$B$2:$D$797,MATCH(TF_Database!L995,Customers!$C$2:$C$797,0),1)</f>
        <v>383</v>
      </c>
      <c r="O995" s="29">
        <f t="shared" si="92"/>
        <v>6</v>
      </c>
      <c r="P995" s="29">
        <f t="shared" si="93"/>
        <v>12</v>
      </c>
      <c r="Q995" s="14" t="str">
        <f t="shared" si="94"/>
        <v xml:space="preserve">Sonia </v>
      </c>
      <c r="R995" s="14" t="str">
        <f t="shared" si="95"/>
        <v>Sunley</v>
      </c>
    </row>
    <row r="996" spans="2:18" x14ac:dyDescent="0.45">
      <c r="B996" s="14" t="str">
        <f t="shared" si="90"/>
        <v>403662540367</v>
      </c>
      <c r="C996" s="5">
        <v>40366</v>
      </c>
      <c r="D996" s="2" t="s">
        <v>806</v>
      </c>
      <c r="E996" s="14">
        <f t="shared" si="91"/>
        <v>1</v>
      </c>
      <c r="F996" s="2">
        <v>25</v>
      </c>
      <c r="G996" s="19">
        <v>67.45</v>
      </c>
      <c r="H996" s="20">
        <v>0.05</v>
      </c>
      <c r="I996" s="6"/>
      <c r="J996" s="5">
        <v>40367</v>
      </c>
      <c r="K996" s="25">
        <v>24.28</v>
      </c>
      <c r="L996" s="2" t="s">
        <v>117</v>
      </c>
      <c r="M996" s="14">
        <f>+VLOOKUP(L996,Customers!$C$3:$D$797,2,FALSE)</f>
        <v>2</v>
      </c>
      <c r="N996" s="14">
        <f>+INDEX(Customers!$B$2:$D$797,MATCH(TF_Database!L996,Customers!$C$2:$C$797,0),1)</f>
        <v>3124</v>
      </c>
      <c r="O996" s="29">
        <f t="shared" si="92"/>
        <v>5</v>
      </c>
      <c r="P996" s="29">
        <f t="shared" si="93"/>
        <v>14</v>
      </c>
      <c r="Q996" s="14" t="str">
        <f t="shared" si="94"/>
        <v xml:space="preserve">Lisa </v>
      </c>
      <c r="R996" s="14" t="str">
        <f t="shared" si="95"/>
        <v>DeCherney</v>
      </c>
    </row>
    <row r="997" spans="2:18" x14ac:dyDescent="0.45">
      <c r="B997" s="14" t="str">
        <f t="shared" si="90"/>
        <v>404872840489</v>
      </c>
      <c r="C997" s="5">
        <v>40487</v>
      </c>
      <c r="D997" s="2" t="s">
        <v>806</v>
      </c>
      <c r="E997" s="14">
        <f t="shared" si="91"/>
        <v>1</v>
      </c>
      <c r="F997" s="2">
        <v>28</v>
      </c>
      <c r="G997" s="19">
        <v>199.94</v>
      </c>
      <c r="H997" s="20">
        <v>0.01</v>
      </c>
      <c r="I997" s="6"/>
      <c r="J997" s="5">
        <v>40489</v>
      </c>
      <c r="K997" s="25">
        <v>-147.27000000000001</v>
      </c>
      <c r="L997" s="2" t="s">
        <v>113</v>
      </c>
      <c r="M997" s="14">
        <f>+VLOOKUP(L997,Customers!$C$3:$D$797,2,FALSE)</f>
        <v>2</v>
      </c>
      <c r="N997" s="14">
        <f>+INDEX(Customers!$B$2:$D$797,MATCH(TF_Database!L997,Customers!$C$2:$C$797,0),1)</f>
        <v>21069</v>
      </c>
      <c r="O997" s="29">
        <f t="shared" si="92"/>
        <v>7</v>
      </c>
      <c r="P997" s="29">
        <f t="shared" si="93"/>
        <v>13</v>
      </c>
      <c r="Q997" s="14" t="str">
        <f t="shared" si="94"/>
        <v xml:space="preserve">Dennis </v>
      </c>
      <c r="R997" s="14" t="str">
        <f t="shared" si="95"/>
        <v>Bolton</v>
      </c>
    </row>
    <row r="998" spans="2:18" x14ac:dyDescent="0.45">
      <c r="B998" s="14" t="str">
        <f t="shared" si="90"/>
        <v>403522240353</v>
      </c>
      <c r="C998" s="5">
        <v>40352</v>
      </c>
      <c r="D998" s="2" t="s">
        <v>810</v>
      </c>
      <c r="E998" s="14">
        <f t="shared" si="91"/>
        <v>0</v>
      </c>
      <c r="F998" s="2">
        <v>22</v>
      </c>
      <c r="G998" s="19">
        <v>346.42</v>
      </c>
      <c r="H998" s="20">
        <v>0.05</v>
      </c>
      <c r="I998" s="6"/>
      <c r="J998" s="5">
        <v>40353</v>
      </c>
      <c r="K998" s="25">
        <v>67.959999999999994</v>
      </c>
      <c r="L998" s="2" t="s">
        <v>108</v>
      </c>
      <c r="M998" s="14">
        <f>+VLOOKUP(L998,Customers!$C$3:$D$797,2,FALSE)</f>
        <v>1</v>
      </c>
      <c r="N998" s="14">
        <f>+INDEX(Customers!$B$2:$D$797,MATCH(TF_Database!L998,Customers!$C$2:$C$797,0),1)</f>
        <v>20736</v>
      </c>
      <c r="O998" s="29">
        <f t="shared" si="92"/>
        <v>8</v>
      </c>
      <c r="P998" s="29">
        <f t="shared" si="93"/>
        <v>14</v>
      </c>
      <c r="Q998" s="14" t="str">
        <f t="shared" si="94"/>
        <v xml:space="preserve">Barbara </v>
      </c>
      <c r="R998" s="14" t="str">
        <f t="shared" si="95"/>
        <v>Fisher</v>
      </c>
    </row>
    <row r="999" spans="2:18" x14ac:dyDescent="0.45">
      <c r="B999" s="14" t="str">
        <f t="shared" si="90"/>
        <v>403524140353</v>
      </c>
      <c r="C999" s="5">
        <v>40352</v>
      </c>
      <c r="D999" s="2" t="s">
        <v>810</v>
      </c>
      <c r="E999" s="14">
        <f t="shared" si="91"/>
        <v>0</v>
      </c>
      <c r="F999" s="2">
        <v>41</v>
      </c>
      <c r="G999" s="19">
        <v>773.44</v>
      </c>
      <c r="H999" s="20">
        <v>0.08</v>
      </c>
      <c r="I999" s="6"/>
      <c r="J999" s="5">
        <v>40353</v>
      </c>
      <c r="K999" s="25">
        <v>133.83000000000001</v>
      </c>
      <c r="L999" s="2" t="s">
        <v>108</v>
      </c>
      <c r="M999" s="14">
        <f>+VLOOKUP(L999,Customers!$C$3:$D$797,2,FALSE)</f>
        <v>1</v>
      </c>
      <c r="N999" s="14">
        <f>+INDEX(Customers!$B$2:$D$797,MATCH(TF_Database!L999,Customers!$C$2:$C$797,0),1)</f>
        <v>20736</v>
      </c>
      <c r="O999" s="29">
        <f t="shared" si="92"/>
        <v>8</v>
      </c>
      <c r="P999" s="29">
        <f t="shared" si="93"/>
        <v>14</v>
      </c>
      <c r="Q999" s="14" t="str">
        <f t="shared" si="94"/>
        <v xml:space="preserve">Barbara </v>
      </c>
      <c r="R999" s="14" t="str">
        <f t="shared" si="95"/>
        <v>Fisher</v>
      </c>
    </row>
    <row r="1000" spans="2:18" x14ac:dyDescent="0.45">
      <c r="B1000" s="14" t="str">
        <f t="shared" si="90"/>
        <v>403524340354</v>
      </c>
      <c r="C1000" s="5">
        <v>40352</v>
      </c>
      <c r="D1000" s="2" t="s">
        <v>810</v>
      </c>
      <c r="E1000" s="14">
        <f t="shared" si="91"/>
        <v>0</v>
      </c>
      <c r="F1000" s="2">
        <v>43</v>
      </c>
      <c r="G1000" s="19">
        <v>881.84</v>
      </c>
      <c r="H1000" s="20">
        <v>0</v>
      </c>
      <c r="I1000" s="6"/>
      <c r="J1000" s="5">
        <v>40354</v>
      </c>
      <c r="K1000" s="25">
        <v>153.80000000000001</v>
      </c>
      <c r="L1000" s="2" t="s">
        <v>108</v>
      </c>
      <c r="M1000" s="14">
        <f>+VLOOKUP(L1000,Customers!$C$3:$D$797,2,FALSE)</f>
        <v>1</v>
      </c>
      <c r="N1000" s="14">
        <f>+INDEX(Customers!$B$2:$D$797,MATCH(TF_Database!L1000,Customers!$C$2:$C$797,0),1)</f>
        <v>20736</v>
      </c>
      <c r="O1000" s="29">
        <f t="shared" si="92"/>
        <v>8</v>
      </c>
      <c r="P1000" s="29">
        <f t="shared" si="93"/>
        <v>14</v>
      </c>
      <c r="Q1000" s="14" t="str">
        <f t="shared" si="94"/>
        <v xml:space="preserve">Barbara </v>
      </c>
      <c r="R1000" s="14" t="str">
        <f t="shared" si="95"/>
        <v>Fisher</v>
      </c>
    </row>
    <row r="1001" spans="2:18" x14ac:dyDescent="0.45">
      <c r="B1001" s="14" t="str">
        <f t="shared" si="90"/>
        <v>403525040354</v>
      </c>
      <c r="C1001" s="5">
        <v>40352</v>
      </c>
      <c r="D1001" s="2" t="s">
        <v>810</v>
      </c>
      <c r="E1001" s="14">
        <f t="shared" si="91"/>
        <v>0</v>
      </c>
      <c r="F1001" s="2">
        <v>50</v>
      </c>
      <c r="G1001" s="19">
        <v>5067.5725000000002</v>
      </c>
      <c r="H1001" s="20">
        <v>0.09</v>
      </c>
      <c r="I1001" s="6"/>
      <c r="J1001" s="5">
        <v>40354</v>
      </c>
      <c r="K1001" s="25">
        <v>1275.912</v>
      </c>
      <c r="L1001" s="2" t="s">
        <v>108</v>
      </c>
      <c r="M1001" s="14">
        <f>+VLOOKUP(L1001,Customers!$C$3:$D$797,2,FALSE)</f>
        <v>1</v>
      </c>
      <c r="N1001" s="14">
        <f>+INDEX(Customers!$B$2:$D$797,MATCH(TF_Database!L1001,Customers!$C$2:$C$797,0),1)</f>
        <v>20736</v>
      </c>
      <c r="O1001" s="29">
        <f t="shared" si="92"/>
        <v>8</v>
      </c>
      <c r="P1001" s="29">
        <f t="shared" si="93"/>
        <v>14</v>
      </c>
      <c r="Q1001" s="14" t="str">
        <f t="shared" si="94"/>
        <v xml:space="preserve">Barbara </v>
      </c>
      <c r="R1001" s="14" t="str">
        <f t="shared" si="95"/>
        <v>Fisher</v>
      </c>
    </row>
    <row r="1002" spans="2:18" x14ac:dyDescent="0.45">
      <c r="B1002" s="14" t="str">
        <f t="shared" si="90"/>
        <v>411183141118</v>
      </c>
      <c r="C1002" s="5">
        <v>41118</v>
      </c>
      <c r="D1002" s="2" t="s">
        <v>810</v>
      </c>
      <c r="E1002" s="14">
        <f t="shared" si="91"/>
        <v>0</v>
      </c>
      <c r="F1002" s="2">
        <v>31</v>
      </c>
      <c r="G1002" s="19">
        <v>2245.7800000000002</v>
      </c>
      <c r="H1002" s="20">
        <v>0.05</v>
      </c>
      <c r="I1002" s="6"/>
      <c r="J1002" s="5">
        <v>41118</v>
      </c>
      <c r="K1002" s="25">
        <v>-432.46</v>
      </c>
      <c r="L1002" s="2" t="s">
        <v>108</v>
      </c>
      <c r="M1002" s="14">
        <f>+VLOOKUP(L1002,Customers!$C$3:$D$797,2,FALSE)</f>
        <v>1</v>
      </c>
      <c r="N1002" s="14">
        <f>+INDEX(Customers!$B$2:$D$797,MATCH(TF_Database!L1002,Customers!$C$2:$C$797,0),1)</f>
        <v>20736</v>
      </c>
      <c r="O1002" s="29">
        <f t="shared" si="92"/>
        <v>8</v>
      </c>
      <c r="P1002" s="29">
        <f t="shared" si="93"/>
        <v>14</v>
      </c>
      <c r="Q1002" s="14" t="str">
        <f t="shared" si="94"/>
        <v xml:space="preserve">Barbara </v>
      </c>
      <c r="R1002" s="14" t="str">
        <f t="shared" si="95"/>
        <v>Fisher</v>
      </c>
    </row>
    <row r="1003" spans="2:18" x14ac:dyDescent="0.45">
      <c r="B1003" s="14" t="str">
        <f t="shared" si="90"/>
        <v>398792039879</v>
      </c>
      <c r="C1003" s="5">
        <v>39879</v>
      </c>
      <c r="D1003" s="2" t="s">
        <v>811</v>
      </c>
      <c r="E1003" s="14">
        <f t="shared" si="91"/>
        <v>0</v>
      </c>
      <c r="F1003" s="2">
        <v>20</v>
      </c>
      <c r="G1003" s="19">
        <v>9418.14</v>
      </c>
      <c r="H1003" s="20">
        <v>0.09</v>
      </c>
      <c r="I1003" s="6"/>
      <c r="J1003" s="5">
        <v>39879</v>
      </c>
      <c r="K1003" s="25">
        <v>909.36</v>
      </c>
      <c r="L1003" s="2" t="s">
        <v>113</v>
      </c>
      <c r="M1003" s="14">
        <f>+VLOOKUP(L1003,Customers!$C$3:$D$797,2,FALSE)</f>
        <v>2</v>
      </c>
      <c r="N1003" s="14">
        <f>+INDEX(Customers!$B$2:$D$797,MATCH(TF_Database!L1003,Customers!$C$2:$C$797,0),1)</f>
        <v>21069</v>
      </c>
      <c r="O1003" s="29">
        <f t="shared" si="92"/>
        <v>7</v>
      </c>
      <c r="P1003" s="29">
        <f t="shared" si="93"/>
        <v>13</v>
      </c>
      <c r="Q1003" s="14" t="str">
        <f t="shared" si="94"/>
        <v xml:space="preserve">Dennis </v>
      </c>
      <c r="R1003" s="14" t="str">
        <f t="shared" si="95"/>
        <v>Bolton</v>
      </c>
    </row>
    <row r="1004" spans="2:18" x14ac:dyDescent="0.45">
      <c r="B1004" s="14" t="str">
        <f t="shared" si="90"/>
        <v>405674540568</v>
      </c>
      <c r="C1004" s="5">
        <v>40567</v>
      </c>
      <c r="D1004" s="2" t="s">
        <v>808</v>
      </c>
      <c r="E1004" s="14">
        <f t="shared" si="91"/>
        <v>0</v>
      </c>
      <c r="F1004" s="2">
        <v>45</v>
      </c>
      <c r="G1004" s="19">
        <v>1090.5999999999999</v>
      </c>
      <c r="H1004" s="20">
        <v>7.0000000000000007E-2</v>
      </c>
      <c r="I1004" s="6"/>
      <c r="J1004" s="5">
        <v>40568</v>
      </c>
      <c r="K1004" s="25">
        <v>300.91000000000003</v>
      </c>
      <c r="L1004" s="2" t="s">
        <v>117</v>
      </c>
      <c r="M1004" s="14">
        <f>+VLOOKUP(L1004,Customers!$C$3:$D$797,2,FALSE)</f>
        <v>2</v>
      </c>
      <c r="N1004" s="14">
        <f>+INDEX(Customers!$B$2:$D$797,MATCH(TF_Database!L1004,Customers!$C$2:$C$797,0),1)</f>
        <v>3124</v>
      </c>
      <c r="O1004" s="29">
        <f t="shared" si="92"/>
        <v>5</v>
      </c>
      <c r="P1004" s="29">
        <f t="shared" si="93"/>
        <v>14</v>
      </c>
      <c r="Q1004" s="14" t="str">
        <f t="shared" si="94"/>
        <v xml:space="preserve">Lisa </v>
      </c>
      <c r="R1004" s="14" t="str">
        <f t="shared" si="95"/>
        <v>DeCherney</v>
      </c>
    </row>
    <row r="1005" spans="2:18" x14ac:dyDescent="0.45">
      <c r="B1005" s="14" t="str">
        <f t="shared" si="90"/>
        <v>400404240042</v>
      </c>
      <c r="C1005" s="5">
        <v>40040</v>
      </c>
      <c r="D1005" s="2" t="s">
        <v>810</v>
      </c>
      <c r="E1005" s="14">
        <f t="shared" si="91"/>
        <v>0</v>
      </c>
      <c r="F1005" s="2">
        <v>42</v>
      </c>
      <c r="G1005" s="19">
        <v>1811.3</v>
      </c>
      <c r="H1005" s="20">
        <v>7.0000000000000007E-2</v>
      </c>
      <c r="I1005" s="6"/>
      <c r="J1005" s="5">
        <v>40042</v>
      </c>
      <c r="K1005" s="25">
        <v>520.41</v>
      </c>
      <c r="L1005" s="2" t="s">
        <v>115</v>
      </c>
      <c r="M1005" s="14">
        <f>+VLOOKUP(L1005,Customers!$C$3:$D$797,2,FALSE)</f>
        <v>5</v>
      </c>
      <c r="N1005" s="14">
        <f>+INDEX(Customers!$B$2:$D$797,MATCH(TF_Database!L1005,Customers!$C$2:$C$797,0),1)</f>
        <v>6466</v>
      </c>
      <c r="O1005" s="29">
        <f t="shared" si="92"/>
        <v>6</v>
      </c>
      <c r="P1005" s="29">
        <f t="shared" si="93"/>
        <v>12</v>
      </c>
      <c r="Q1005" s="14" t="str">
        <f t="shared" si="94"/>
        <v xml:space="preserve">Sarah </v>
      </c>
      <c r="R1005" s="14" t="str">
        <f t="shared" si="95"/>
        <v>Foster</v>
      </c>
    </row>
    <row r="1006" spans="2:18" x14ac:dyDescent="0.45">
      <c r="B1006" s="14" t="str">
        <f t="shared" si="90"/>
        <v>400404340043</v>
      </c>
      <c r="C1006" s="5">
        <v>40040</v>
      </c>
      <c r="D1006" s="2" t="s">
        <v>810</v>
      </c>
      <c r="E1006" s="14">
        <f t="shared" si="91"/>
        <v>0</v>
      </c>
      <c r="F1006" s="2">
        <v>43</v>
      </c>
      <c r="G1006" s="19">
        <v>4095.76</v>
      </c>
      <c r="H1006" s="20">
        <v>0.03</v>
      </c>
      <c r="I1006" s="6"/>
      <c r="J1006" s="5">
        <v>40043</v>
      </c>
      <c r="K1006" s="25">
        <v>-444.14</v>
      </c>
      <c r="L1006" s="2" t="s">
        <v>115</v>
      </c>
      <c r="M1006" s="14">
        <f>+VLOOKUP(L1006,Customers!$C$3:$D$797,2,FALSE)</f>
        <v>5</v>
      </c>
      <c r="N1006" s="14">
        <f>+INDEX(Customers!$B$2:$D$797,MATCH(TF_Database!L1006,Customers!$C$2:$C$797,0),1)</f>
        <v>6466</v>
      </c>
      <c r="O1006" s="29">
        <f t="shared" si="92"/>
        <v>6</v>
      </c>
      <c r="P1006" s="29">
        <f t="shared" si="93"/>
        <v>12</v>
      </c>
      <c r="Q1006" s="14" t="str">
        <f t="shared" si="94"/>
        <v xml:space="preserve">Sarah </v>
      </c>
      <c r="R1006" s="14" t="str">
        <f t="shared" si="95"/>
        <v>Foster</v>
      </c>
    </row>
    <row r="1007" spans="2:18" x14ac:dyDescent="0.45">
      <c r="B1007" s="14" t="str">
        <f t="shared" si="90"/>
        <v>400402240042</v>
      </c>
      <c r="C1007" s="5">
        <v>40040</v>
      </c>
      <c r="D1007" s="2" t="s">
        <v>810</v>
      </c>
      <c r="E1007" s="14">
        <f t="shared" si="91"/>
        <v>0</v>
      </c>
      <c r="F1007" s="2">
        <v>22</v>
      </c>
      <c r="G1007" s="19">
        <v>482.37</v>
      </c>
      <c r="H1007" s="20">
        <v>0.03</v>
      </c>
      <c r="I1007" s="6"/>
      <c r="J1007" s="5">
        <v>40042</v>
      </c>
      <c r="K1007" s="25">
        <v>34.03</v>
      </c>
      <c r="L1007" s="2" t="s">
        <v>115</v>
      </c>
      <c r="M1007" s="14">
        <f>+VLOOKUP(L1007,Customers!$C$3:$D$797,2,FALSE)</f>
        <v>5</v>
      </c>
      <c r="N1007" s="14">
        <f>+INDEX(Customers!$B$2:$D$797,MATCH(TF_Database!L1007,Customers!$C$2:$C$797,0),1)</f>
        <v>6466</v>
      </c>
      <c r="O1007" s="29">
        <f t="shared" si="92"/>
        <v>6</v>
      </c>
      <c r="P1007" s="29">
        <f t="shared" si="93"/>
        <v>12</v>
      </c>
      <c r="Q1007" s="14" t="str">
        <f t="shared" si="94"/>
        <v xml:space="preserve">Sarah </v>
      </c>
      <c r="R1007" s="14" t="str">
        <f t="shared" si="95"/>
        <v>Foster</v>
      </c>
    </row>
    <row r="1008" spans="2:18" x14ac:dyDescent="0.45">
      <c r="B1008" s="14" t="str">
        <f t="shared" si="90"/>
        <v>400884340090</v>
      </c>
      <c r="C1008" s="5">
        <v>40088</v>
      </c>
      <c r="D1008" s="2" t="s">
        <v>811</v>
      </c>
      <c r="E1008" s="14">
        <f t="shared" si="91"/>
        <v>0</v>
      </c>
      <c r="F1008" s="2">
        <v>43</v>
      </c>
      <c r="G1008" s="19">
        <v>7036.11</v>
      </c>
      <c r="H1008" s="20">
        <v>0</v>
      </c>
      <c r="I1008" s="6"/>
      <c r="J1008" s="5">
        <v>40090</v>
      </c>
      <c r="K1008" s="25">
        <v>1268.6500000000001</v>
      </c>
      <c r="L1008" s="2" t="s">
        <v>107</v>
      </c>
      <c r="M1008" s="14">
        <f>+VLOOKUP(L1008,Customers!$C$3:$D$797,2,FALSE)</f>
        <v>2</v>
      </c>
      <c r="N1008" s="14">
        <f>+INDEX(Customers!$B$2:$D$797,MATCH(TF_Database!L1008,Customers!$C$2:$C$797,0),1)</f>
        <v>379</v>
      </c>
      <c r="O1008" s="29">
        <f t="shared" si="92"/>
        <v>5</v>
      </c>
      <c r="P1008" s="29">
        <f t="shared" si="93"/>
        <v>13</v>
      </c>
      <c r="Q1008" s="14" t="str">
        <f t="shared" si="94"/>
        <v xml:space="preserve">Anna </v>
      </c>
      <c r="R1008" s="14" t="str">
        <f t="shared" si="95"/>
        <v>Andreadi</v>
      </c>
    </row>
    <row r="1009" spans="2:18" x14ac:dyDescent="0.45">
      <c r="B1009" s="14" t="str">
        <f t="shared" si="90"/>
        <v>409094540916</v>
      </c>
      <c r="C1009" s="5">
        <v>40909</v>
      </c>
      <c r="D1009" s="2" t="s">
        <v>804</v>
      </c>
      <c r="E1009" s="14">
        <f t="shared" si="91"/>
        <v>0</v>
      </c>
      <c r="F1009" s="2">
        <v>45</v>
      </c>
      <c r="G1009" s="19">
        <v>2354.8000000000002</v>
      </c>
      <c r="H1009" s="20">
        <v>0.03</v>
      </c>
      <c r="I1009" s="6"/>
      <c r="J1009" s="5">
        <v>40916</v>
      </c>
      <c r="K1009" s="25">
        <v>332.97</v>
      </c>
      <c r="L1009" s="2" t="s">
        <v>59</v>
      </c>
      <c r="M1009" s="14">
        <f>+VLOOKUP(L1009,Customers!$C$3:$D$797,2,FALSE)</f>
        <v>4</v>
      </c>
      <c r="N1009" s="14">
        <f>+INDEX(Customers!$B$2:$D$797,MATCH(TF_Database!L1009,Customers!$C$2:$C$797,0),1)</f>
        <v>11114</v>
      </c>
      <c r="O1009" s="29">
        <f t="shared" si="92"/>
        <v>4</v>
      </c>
      <c r="P1009" s="29">
        <f t="shared" si="93"/>
        <v>10</v>
      </c>
      <c r="Q1009" s="14" t="str">
        <f t="shared" si="94"/>
        <v xml:space="preserve">Roy </v>
      </c>
      <c r="R1009" s="14" t="str">
        <f t="shared" si="95"/>
        <v>Skaria</v>
      </c>
    </row>
    <row r="1010" spans="2:18" x14ac:dyDescent="0.45">
      <c r="B1010" s="14" t="str">
        <f t="shared" si="90"/>
        <v>409095040914</v>
      </c>
      <c r="C1010" s="5">
        <v>40909</v>
      </c>
      <c r="D1010" s="2" t="s">
        <v>804</v>
      </c>
      <c r="E1010" s="14">
        <f t="shared" si="91"/>
        <v>0</v>
      </c>
      <c r="F1010" s="2">
        <v>50</v>
      </c>
      <c r="G1010" s="19">
        <v>187.88</v>
      </c>
      <c r="H1010" s="20">
        <v>0.08</v>
      </c>
      <c r="I1010" s="6"/>
      <c r="J1010" s="5">
        <v>40914</v>
      </c>
      <c r="K1010" s="25">
        <v>-38.229999999999997</v>
      </c>
      <c r="L1010" s="2" t="s">
        <v>59</v>
      </c>
      <c r="M1010" s="14">
        <f>+VLOOKUP(L1010,Customers!$C$3:$D$797,2,FALSE)</f>
        <v>4</v>
      </c>
      <c r="N1010" s="14">
        <f>+INDEX(Customers!$B$2:$D$797,MATCH(TF_Database!L1010,Customers!$C$2:$C$797,0),1)</f>
        <v>11114</v>
      </c>
      <c r="O1010" s="29">
        <f t="shared" si="92"/>
        <v>4</v>
      </c>
      <c r="P1010" s="29">
        <f t="shared" si="93"/>
        <v>10</v>
      </c>
      <c r="Q1010" s="14" t="str">
        <f t="shared" si="94"/>
        <v xml:space="preserve">Roy </v>
      </c>
      <c r="R1010" s="14" t="str">
        <f t="shared" si="95"/>
        <v>Skaria</v>
      </c>
    </row>
    <row r="1011" spans="2:18" x14ac:dyDescent="0.45">
      <c r="B1011" s="14" t="str">
        <f t="shared" si="90"/>
        <v>401442940147</v>
      </c>
      <c r="C1011" s="5">
        <v>40144</v>
      </c>
      <c r="D1011" s="2" t="s">
        <v>806</v>
      </c>
      <c r="E1011" s="14">
        <f t="shared" si="91"/>
        <v>1</v>
      </c>
      <c r="F1011" s="2">
        <v>29</v>
      </c>
      <c r="G1011" s="19">
        <v>20872.16</v>
      </c>
      <c r="H1011" s="20">
        <v>0.03</v>
      </c>
      <c r="I1011" s="6"/>
      <c r="J1011" s="5">
        <v>40147</v>
      </c>
      <c r="K1011" s="25">
        <v>-4437.91</v>
      </c>
      <c r="L1011" s="2" t="s">
        <v>59</v>
      </c>
      <c r="M1011" s="14">
        <f>+VLOOKUP(L1011,Customers!$C$3:$D$797,2,FALSE)</f>
        <v>4</v>
      </c>
      <c r="N1011" s="14">
        <f>+INDEX(Customers!$B$2:$D$797,MATCH(TF_Database!L1011,Customers!$C$2:$C$797,0),1)</f>
        <v>11114</v>
      </c>
      <c r="O1011" s="29">
        <f t="shared" si="92"/>
        <v>4</v>
      </c>
      <c r="P1011" s="29">
        <f t="shared" si="93"/>
        <v>10</v>
      </c>
      <c r="Q1011" s="14" t="str">
        <f t="shared" si="94"/>
        <v xml:space="preserve">Roy </v>
      </c>
      <c r="R1011" s="14" t="str">
        <f t="shared" si="95"/>
        <v>Skaria</v>
      </c>
    </row>
    <row r="1012" spans="2:18" x14ac:dyDescent="0.45">
      <c r="B1012" s="14" t="str">
        <f t="shared" si="90"/>
        <v>403944140398</v>
      </c>
      <c r="C1012" s="5">
        <v>40394</v>
      </c>
      <c r="D1012" s="2" t="s">
        <v>804</v>
      </c>
      <c r="E1012" s="14">
        <f t="shared" si="91"/>
        <v>0</v>
      </c>
      <c r="F1012" s="2">
        <v>41</v>
      </c>
      <c r="G1012" s="19">
        <v>152.28</v>
      </c>
      <c r="H1012" s="20">
        <v>0.06</v>
      </c>
      <c r="I1012" s="6"/>
      <c r="J1012" s="5">
        <v>40398</v>
      </c>
      <c r="K1012" s="25">
        <v>-154.81300000000002</v>
      </c>
      <c r="L1012" s="2" t="s">
        <v>113</v>
      </c>
      <c r="M1012" s="14">
        <f>+VLOOKUP(L1012,Customers!$C$3:$D$797,2,FALSE)</f>
        <v>2</v>
      </c>
      <c r="N1012" s="14">
        <f>+INDEX(Customers!$B$2:$D$797,MATCH(TF_Database!L1012,Customers!$C$2:$C$797,0),1)</f>
        <v>21069</v>
      </c>
      <c r="O1012" s="29">
        <f t="shared" si="92"/>
        <v>7</v>
      </c>
      <c r="P1012" s="29">
        <f t="shared" si="93"/>
        <v>13</v>
      </c>
      <c r="Q1012" s="14" t="str">
        <f t="shared" si="94"/>
        <v xml:space="preserve">Dennis </v>
      </c>
      <c r="R1012" s="14" t="str">
        <f t="shared" si="95"/>
        <v>Bolton</v>
      </c>
    </row>
    <row r="1013" spans="2:18" x14ac:dyDescent="0.45">
      <c r="B1013" s="14" t="str">
        <f t="shared" si="90"/>
        <v>404901440491</v>
      </c>
      <c r="C1013" s="5">
        <v>40490</v>
      </c>
      <c r="D1013" s="2" t="s">
        <v>808</v>
      </c>
      <c r="E1013" s="14">
        <f t="shared" si="91"/>
        <v>0</v>
      </c>
      <c r="F1013" s="2">
        <v>14</v>
      </c>
      <c r="G1013" s="19">
        <v>125.54</v>
      </c>
      <c r="H1013" s="20">
        <v>0.03</v>
      </c>
      <c r="I1013" s="6"/>
      <c r="J1013" s="5">
        <v>40491</v>
      </c>
      <c r="K1013" s="25">
        <v>-15.743499999999999</v>
      </c>
      <c r="L1013" s="2" t="s">
        <v>106</v>
      </c>
      <c r="M1013" s="14">
        <f>+VLOOKUP(L1013,Customers!$C$3:$D$797,2,FALSE)</f>
        <v>5</v>
      </c>
      <c r="N1013" s="14">
        <f>+INDEX(Customers!$B$2:$D$797,MATCH(TF_Database!L1013,Customers!$C$2:$C$797,0),1)</f>
        <v>2706</v>
      </c>
      <c r="O1013" s="29">
        <f t="shared" si="92"/>
        <v>5</v>
      </c>
      <c r="P1013" s="29">
        <f t="shared" si="93"/>
        <v>10</v>
      </c>
      <c r="Q1013" s="14" t="str">
        <f t="shared" si="94"/>
        <v xml:space="preserve">Alex </v>
      </c>
      <c r="R1013" s="14" t="str">
        <f t="shared" si="95"/>
        <v>Avila</v>
      </c>
    </row>
    <row r="1014" spans="2:18" x14ac:dyDescent="0.45">
      <c r="B1014" s="14" t="str">
        <f t="shared" si="90"/>
        <v>412473641250</v>
      </c>
      <c r="C1014" s="5">
        <v>41247</v>
      </c>
      <c r="D1014" s="2" t="s">
        <v>806</v>
      </c>
      <c r="E1014" s="14">
        <f t="shared" si="91"/>
        <v>1</v>
      </c>
      <c r="F1014" s="2">
        <v>36</v>
      </c>
      <c r="G1014" s="19">
        <v>228.01</v>
      </c>
      <c r="H1014" s="20">
        <v>0.06</v>
      </c>
      <c r="I1014" s="6"/>
      <c r="J1014" s="5">
        <v>41250</v>
      </c>
      <c r="K1014" s="25">
        <v>-185.54</v>
      </c>
      <c r="L1014" s="2" t="s">
        <v>59</v>
      </c>
      <c r="M1014" s="14">
        <f>+VLOOKUP(L1014,Customers!$C$3:$D$797,2,FALSE)</f>
        <v>4</v>
      </c>
      <c r="N1014" s="14">
        <f>+INDEX(Customers!$B$2:$D$797,MATCH(TF_Database!L1014,Customers!$C$2:$C$797,0),1)</f>
        <v>11114</v>
      </c>
      <c r="O1014" s="29">
        <f t="shared" si="92"/>
        <v>4</v>
      </c>
      <c r="P1014" s="29">
        <f t="shared" si="93"/>
        <v>10</v>
      </c>
      <c r="Q1014" s="14" t="str">
        <f t="shared" si="94"/>
        <v xml:space="preserve">Roy </v>
      </c>
      <c r="R1014" s="14" t="str">
        <f t="shared" si="95"/>
        <v>Skaria</v>
      </c>
    </row>
    <row r="1015" spans="2:18" x14ac:dyDescent="0.45">
      <c r="B1015" s="14" t="str">
        <f t="shared" si="90"/>
        <v>40612240614</v>
      </c>
      <c r="C1015" s="5">
        <v>40612</v>
      </c>
      <c r="D1015" s="2" t="s">
        <v>804</v>
      </c>
      <c r="E1015" s="14">
        <f t="shared" si="91"/>
        <v>0</v>
      </c>
      <c r="F1015" s="2">
        <v>2</v>
      </c>
      <c r="G1015" s="19">
        <v>57.5</v>
      </c>
      <c r="H1015" s="20">
        <v>0.02</v>
      </c>
      <c r="I1015" s="6"/>
      <c r="J1015" s="5">
        <v>40614</v>
      </c>
      <c r="K1015" s="25">
        <v>-83.18</v>
      </c>
      <c r="L1015" s="2" t="s">
        <v>100</v>
      </c>
      <c r="M1015" s="14">
        <f>+VLOOKUP(L1015,Customers!$C$3:$D$797,2,FALSE)</f>
        <v>3</v>
      </c>
      <c r="N1015" s="14">
        <f>+INDEX(Customers!$B$2:$D$797,MATCH(TF_Database!L1015,Customers!$C$2:$C$797,0),1)</f>
        <v>9346</v>
      </c>
      <c r="O1015" s="29">
        <f t="shared" si="92"/>
        <v>5</v>
      </c>
      <c r="P1015" s="29">
        <f t="shared" si="93"/>
        <v>11</v>
      </c>
      <c r="Q1015" s="14" t="str">
        <f t="shared" si="94"/>
        <v xml:space="preserve">Seth </v>
      </c>
      <c r="R1015" s="14" t="str">
        <f t="shared" si="95"/>
        <v>Vernon</v>
      </c>
    </row>
    <row r="1016" spans="2:18" x14ac:dyDescent="0.45">
      <c r="B1016" s="14" t="str">
        <f t="shared" si="90"/>
        <v>400102240013</v>
      </c>
      <c r="C1016" s="5">
        <v>40010</v>
      </c>
      <c r="D1016" s="2" t="s">
        <v>811</v>
      </c>
      <c r="E1016" s="14">
        <f t="shared" si="91"/>
        <v>0</v>
      </c>
      <c r="F1016" s="2">
        <v>22</v>
      </c>
      <c r="G1016" s="19">
        <v>604.38</v>
      </c>
      <c r="H1016" s="20">
        <v>0.09</v>
      </c>
      <c r="I1016" s="6"/>
      <c r="J1016" s="5">
        <v>40013</v>
      </c>
      <c r="K1016" s="25">
        <v>167.58</v>
      </c>
      <c r="L1016" s="2" t="s">
        <v>108</v>
      </c>
      <c r="M1016" s="14">
        <f>+VLOOKUP(L1016,Customers!$C$3:$D$797,2,FALSE)</f>
        <v>1</v>
      </c>
      <c r="N1016" s="14">
        <f>+INDEX(Customers!$B$2:$D$797,MATCH(TF_Database!L1016,Customers!$C$2:$C$797,0),1)</f>
        <v>20736</v>
      </c>
      <c r="O1016" s="29">
        <f t="shared" si="92"/>
        <v>8</v>
      </c>
      <c r="P1016" s="29">
        <f t="shared" si="93"/>
        <v>14</v>
      </c>
      <c r="Q1016" s="14" t="str">
        <f t="shared" si="94"/>
        <v xml:space="preserve">Barbara </v>
      </c>
      <c r="R1016" s="14" t="str">
        <f t="shared" si="95"/>
        <v>Fisher</v>
      </c>
    </row>
    <row r="1017" spans="2:18" x14ac:dyDescent="0.45">
      <c r="B1017" s="14" t="str">
        <f t="shared" si="90"/>
        <v>400104540012</v>
      </c>
      <c r="C1017" s="5">
        <v>40010</v>
      </c>
      <c r="D1017" s="2" t="s">
        <v>811</v>
      </c>
      <c r="E1017" s="14">
        <f t="shared" si="91"/>
        <v>0</v>
      </c>
      <c r="F1017" s="2">
        <v>45</v>
      </c>
      <c r="G1017" s="19">
        <v>2404.5990000000002</v>
      </c>
      <c r="H1017" s="20">
        <v>0.08</v>
      </c>
      <c r="I1017" s="6"/>
      <c r="J1017" s="5">
        <v>40012</v>
      </c>
      <c r="K1017" s="25">
        <v>496.89</v>
      </c>
      <c r="L1017" s="2" t="s">
        <v>108</v>
      </c>
      <c r="M1017" s="14">
        <f>+VLOOKUP(L1017,Customers!$C$3:$D$797,2,FALSE)</f>
        <v>1</v>
      </c>
      <c r="N1017" s="14">
        <f>+INDEX(Customers!$B$2:$D$797,MATCH(TF_Database!L1017,Customers!$C$2:$C$797,0),1)</f>
        <v>20736</v>
      </c>
      <c r="O1017" s="29">
        <f t="shared" si="92"/>
        <v>8</v>
      </c>
      <c r="P1017" s="29">
        <f t="shared" si="93"/>
        <v>14</v>
      </c>
      <c r="Q1017" s="14" t="str">
        <f t="shared" si="94"/>
        <v xml:space="preserve">Barbara </v>
      </c>
      <c r="R1017" s="14" t="str">
        <f t="shared" si="95"/>
        <v>Fisher</v>
      </c>
    </row>
    <row r="1018" spans="2:18" x14ac:dyDescent="0.45">
      <c r="B1018" s="14" t="str">
        <f t="shared" si="90"/>
        <v>398662739867</v>
      </c>
      <c r="C1018" s="5">
        <v>39866</v>
      </c>
      <c r="D1018" s="2" t="s">
        <v>808</v>
      </c>
      <c r="E1018" s="14">
        <f t="shared" si="91"/>
        <v>0</v>
      </c>
      <c r="F1018" s="2">
        <v>27</v>
      </c>
      <c r="G1018" s="19">
        <v>132.36000000000001</v>
      </c>
      <c r="H1018" s="20">
        <v>0.05</v>
      </c>
      <c r="I1018" s="6"/>
      <c r="J1018" s="5">
        <v>39867</v>
      </c>
      <c r="K1018" s="25">
        <v>-98.35</v>
      </c>
      <c r="L1018" s="2" t="s">
        <v>118</v>
      </c>
      <c r="M1018" s="14">
        <f>+VLOOKUP(L1018,Customers!$C$3:$D$797,2,FALSE)</f>
        <v>4</v>
      </c>
      <c r="N1018" s="14">
        <f>+INDEX(Customers!$B$2:$D$797,MATCH(TF_Database!L1018,Customers!$C$2:$C$797,0),1)</f>
        <v>19372</v>
      </c>
      <c r="O1018" s="29">
        <f t="shared" si="92"/>
        <v>6</v>
      </c>
      <c r="P1018" s="29">
        <f t="shared" si="93"/>
        <v>12</v>
      </c>
      <c r="Q1018" s="14" t="str">
        <f t="shared" si="94"/>
        <v xml:space="preserve">Peter </v>
      </c>
      <c r="R1018" s="14" t="str">
        <f t="shared" si="95"/>
        <v>Buhler</v>
      </c>
    </row>
    <row r="1019" spans="2:18" x14ac:dyDescent="0.45">
      <c r="B1019" s="14" t="str">
        <f t="shared" si="90"/>
        <v>398664239868</v>
      </c>
      <c r="C1019" s="5">
        <v>39866</v>
      </c>
      <c r="D1019" s="2" t="s">
        <v>808</v>
      </c>
      <c r="E1019" s="14">
        <f t="shared" si="91"/>
        <v>0</v>
      </c>
      <c r="F1019" s="2">
        <v>42</v>
      </c>
      <c r="G1019" s="19">
        <v>1498.46</v>
      </c>
      <c r="H1019" s="20">
        <v>0.02</v>
      </c>
      <c r="I1019" s="6"/>
      <c r="J1019" s="5">
        <v>39868</v>
      </c>
      <c r="K1019" s="25">
        <v>565.37</v>
      </c>
      <c r="L1019" s="2" t="s">
        <v>118</v>
      </c>
      <c r="M1019" s="14">
        <f>+VLOOKUP(L1019,Customers!$C$3:$D$797,2,FALSE)</f>
        <v>4</v>
      </c>
      <c r="N1019" s="14">
        <f>+INDEX(Customers!$B$2:$D$797,MATCH(TF_Database!L1019,Customers!$C$2:$C$797,0),1)</f>
        <v>19372</v>
      </c>
      <c r="O1019" s="29">
        <f t="shared" si="92"/>
        <v>6</v>
      </c>
      <c r="P1019" s="29">
        <f t="shared" si="93"/>
        <v>12</v>
      </c>
      <c r="Q1019" s="14" t="str">
        <f t="shared" si="94"/>
        <v xml:space="preserve">Peter </v>
      </c>
      <c r="R1019" s="14" t="str">
        <f t="shared" si="95"/>
        <v>Buhler</v>
      </c>
    </row>
    <row r="1020" spans="2:18" x14ac:dyDescent="0.45">
      <c r="B1020" s="14" t="str">
        <f t="shared" si="90"/>
        <v>411732241175</v>
      </c>
      <c r="C1020" s="5">
        <v>41173</v>
      </c>
      <c r="D1020" s="2" t="s">
        <v>811</v>
      </c>
      <c r="E1020" s="14">
        <f t="shared" si="91"/>
        <v>0</v>
      </c>
      <c r="F1020" s="2">
        <v>22</v>
      </c>
      <c r="G1020" s="19">
        <v>985.29</v>
      </c>
      <c r="H1020" s="20">
        <v>0.04</v>
      </c>
      <c r="I1020" s="6"/>
      <c r="J1020" s="5">
        <v>41175</v>
      </c>
      <c r="K1020" s="25">
        <v>138.37</v>
      </c>
      <c r="L1020" s="2" t="s">
        <v>113</v>
      </c>
      <c r="M1020" s="14">
        <f>+VLOOKUP(L1020,Customers!$C$3:$D$797,2,FALSE)</f>
        <v>2</v>
      </c>
      <c r="N1020" s="14">
        <f>+INDEX(Customers!$B$2:$D$797,MATCH(TF_Database!L1020,Customers!$C$2:$C$797,0),1)</f>
        <v>21069</v>
      </c>
      <c r="O1020" s="29">
        <f t="shared" si="92"/>
        <v>7</v>
      </c>
      <c r="P1020" s="29">
        <f t="shared" si="93"/>
        <v>13</v>
      </c>
      <c r="Q1020" s="14" t="str">
        <f t="shared" si="94"/>
        <v xml:space="preserve">Dennis </v>
      </c>
      <c r="R1020" s="14" t="str">
        <f t="shared" si="95"/>
        <v>Bolton</v>
      </c>
    </row>
    <row r="1021" spans="2:18" x14ac:dyDescent="0.45">
      <c r="B1021" s="14" t="str">
        <f t="shared" si="90"/>
        <v>41223641224</v>
      </c>
      <c r="C1021" s="5">
        <v>41223</v>
      </c>
      <c r="D1021" s="2" t="s">
        <v>808</v>
      </c>
      <c r="E1021" s="14">
        <f t="shared" si="91"/>
        <v>0</v>
      </c>
      <c r="F1021" s="2">
        <v>6</v>
      </c>
      <c r="G1021" s="19">
        <v>323.52999999999997</v>
      </c>
      <c r="H1021" s="20">
        <v>0.06</v>
      </c>
      <c r="I1021" s="6"/>
      <c r="J1021" s="5">
        <v>41224</v>
      </c>
      <c r="K1021" s="25">
        <v>136.32</v>
      </c>
      <c r="L1021" s="2" t="s">
        <v>59</v>
      </c>
      <c r="M1021" s="14">
        <f>+VLOOKUP(L1021,Customers!$C$3:$D$797,2,FALSE)</f>
        <v>4</v>
      </c>
      <c r="N1021" s="14">
        <f>+INDEX(Customers!$B$2:$D$797,MATCH(TF_Database!L1021,Customers!$C$2:$C$797,0),1)</f>
        <v>11114</v>
      </c>
      <c r="O1021" s="29">
        <f t="shared" si="92"/>
        <v>4</v>
      </c>
      <c r="P1021" s="29">
        <f t="shared" si="93"/>
        <v>10</v>
      </c>
      <c r="Q1021" s="14" t="str">
        <f t="shared" si="94"/>
        <v xml:space="preserve">Roy </v>
      </c>
      <c r="R1021" s="14" t="str">
        <f t="shared" si="95"/>
        <v>Skaria</v>
      </c>
    </row>
    <row r="1022" spans="2:18" x14ac:dyDescent="0.45">
      <c r="B1022" s="14" t="str">
        <f t="shared" si="90"/>
        <v>41223141225</v>
      </c>
      <c r="C1022" s="5">
        <v>41223</v>
      </c>
      <c r="D1022" s="2" t="s">
        <v>808</v>
      </c>
      <c r="E1022" s="14">
        <f t="shared" si="91"/>
        <v>0</v>
      </c>
      <c r="F1022" s="2">
        <v>1</v>
      </c>
      <c r="G1022" s="19">
        <v>65.747500000000002</v>
      </c>
      <c r="H1022" s="20">
        <v>0.1</v>
      </c>
      <c r="I1022" s="6"/>
      <c r="J1022" s="5">
        <v>41225</v>
      </c>
      <c r="K1022" s="25">
        <v>-252.483</v>
      </c>
      <c r="L1022" s="2" t="s">
        <v>59</v>
      </c>
      <c r="M1022" s="14">
        <f>+VLOOKUP(L1022,Customers!$C$3:$D$797,2,FALSE)</f>
        <v>4</v>
      </c>
      <c r="N1022" s="14">
        <f>+INDEX(Customers!$B$2:$D$797,MATCH(TF_Database!L1022,Customers!$C$2:$C$797,0),1)</f>
        <v>11114</v>
      </c>
      <c r="O1022" s="29">
        <f t="shared" si="92"/>
        <v>4</v>
      </c>
      <c r="P1022" s="29">
        <f t="shared" si="93"/>
        <v>10</v>
      </c>
      <c r="Q1022" s="14" t="str">
        <f t="shared" si="94"/>
        <v xml:space="preserve">Roy </v>
      </c>
      <c r="R1022" s="14" t="str">
        <f t="shared" si="95"/>
        <v>Skaria</v>
      </c>
    </row>
    <row r="1023" spans="2:18" x14ac:dyDescent="0.45">
      <c r="B1023" s="14" t="str">
        <f t="shared" si="90"/>
        <v>402801740284</v>
      </c>
      <c r="C1023" s="5">
        <v>40280</v>
      </c>
      <c r="D1023" s="2" t="s">
        <v>804</v>
      </c>
      <c r="E1023" s="14">
        <f t="shared" si="91"/>
        <v>0</v>
      </c>
      <c r="F1023" s="2">
        <v>17</v>
      </c>
      <c r="G1023" s="19">
        <v>118.36</v>
      </c>
      <c r="H1023" s="20">
        <v>0.08</v>
      </c>
      <c r="I1023" s="6"/>
      <c r="J1023" s="5">
        <v>40284</v>
      </c>
      <c r="K1023" s="25">
        <v>-60.65</v>
      </c>
      <c r="L1023" s="2" t="s">
        <v>106</v>
      </c>
      <c r="M1023" s="14">
        <f>+VLOOKUP(L1023,Customers!$C$3:$D$797,2,FALSE)</f>
        <v>5</v>
      </c>
      <c r="N1023" s="14">
        <f>+INDEX(Customers!$B$2:$D$797,MATCH(TF_Database!L1023,Customers!$C$2:$C$797,0),1)</f>
        <v>2706</v>
      </c>
      <c r="O1023" s="29">
        <f t="shared" si="92"/>
        <v>5</v>
      </c>
      <c r="P1023" s="29">
        <f t="shared" si="93"/>
        <v>10</v>
      </c>
      <c r="Q1023" s="14" t="str">
        <f t="shared" si="94"/>
        <v xml:space="preserve">Alex </v>
      </c>
      <c r="R1023" s="14" t="str">
        <f t="shared" si="95"/>
        <v>Avila</v>
      </c>
    </row>
    <row r="1024" spans="2:18" x14ac:dyDescent="0.45">
      <c r="B1024" s="14" t="str">
        <f t="shared" si="90"/>
        <v>40780240781</v>
      </c>
      <c r="C1024" s="5">
        <v>40780</v>
      </c>
      <c r="D1024" s="2" t="s">
        <v>806</v>
      </c>
      <c r="E1024" s="14">
        <f t="shared" si="91"/>
        <v>1</v>
      </c>
      <c r="F1024" s="2">
        <v>2</v>
      </c>
      <c r="G1024" s="19">
        <v>29.31</v>
      </c>
      <c r="H1024" s="20">
        <v>0</v>
      </c>
      <c r="I1024" s="6"/>
      <c r="J1024" s="5">
        <v>40781</v>
      </c>
      <c r="K1024" s="25">
        <v>-12.78</v>
      </c>
      <c r="L1024" s="2" t="s">
        <v>104</v>
      </c>
      <c r="M1024" s="14">
        <f>+VLOOKUP(L1024,Customers!$C$3:$D$797,2,FALSE)</f>
        <v>3</v>
      </c>
      <c r="N1024" s="14">
        <f>+INDEX(Customers!$B$2:$D$797,MATCH(TF_Database!L1024,Customers!$C$2:$C$797,0),1)</f>
        <v>13240</v>
      </c>
      <c r="O1024" s="29">
        <f t="shared" si="92"/>
        <v>8</v>
      </c>
      <c r="P1024" s="29">
        <f t="shared" si="93"/>
        <v>17</v>
      </c>
      <c r="Q1024" s="14" t="str">
        <f t="shared" si="94"/>
        <v xml:space="preserve">Anthony </v>
      </c>
      <c r="R1024" s="14" t="str">
        <f t="shared" si="95"/>
        <v>O'Donnell</v>
      </c>
    </row>
    <row r="1025" spans="2:18" x14ac:dyDescent="0.45">
      <c r="B1025" s="14" t="str">
        <f t="shared" si="90"/>
        <v>407801140781</v>
      </c>
      <c r="C1025" s="5">
        <v>40780</v>
      </c>
      <c r="D1025" s="2" t="s">
        <v>806</v>
      </c>
      <c r="E1025" s="14">
        <f t="shared" si="91"/>
        <v>1</v>
      </c>
      <c r="F1025" s="2">
        <v>11</v>
      </c>
      <c r="G1025" s="19">
        <v>80.260000000000005</v>
      </c>
      <c r="H1025" s="20">
        <v>0.06</v>
      </c>
      <c r="I1025" s="6"/>
      <c r="J1025" s="5">
        <v>40781</v>
      </c>
      <c r="K1025" s="25">
        <v>-22.55</v>
      </c>
      <c r="L1025" s="2" t="s">
        <v>104</v>
      </c>
      <c r="M1025" s="14">
        <f>+VLOOKUP(L1025,Customers!$C$3:$D$797,2,FALSE)</f>
        <v>3</v>
      </c>
      <c r="N1025" s="14">
        <f>+INDEX(Customers!$B$2:$D$797,MATCH(TF_Database!L1025,Customers!$C$2:$C$797,0),1)</f>
        <v>13240</v>
      </c>
      <c r="O1025" s="29">
        <f t="shared" si="92"/>
        <v>8</v>
      </c>
      <c r="P1025" s="29">
        <f t="shared" si="93"/>
        <v>17</v>
      </c>
      <c r="Q1025" s="14" t="str">
        <f t="shared" si="94"/>
        <v xml:space="preserve">Anthony </v>
      </c>
      <c r="R1025" s="14" t="str">
        <f t="shared" si="95"/>
        <v>O'Donnell</v>
      </c>
    </row>
    <row r="1026" spans="2:18" x14ac:dyDescent="0.45">
      <c r="B1026" s="14" t="str">
        <f t="shared" si="90"/>
        <v>405023440503</v>
      </c>
      <c r="C1026" s="5">
        <v>40502</v>
      </c>
      <c r="D1026" s="2" t="s">
        <v>810</v>
      </c>
      <c r="E1026" s="14">
        <f t="shared" si="91"/>
        <v>0</v>
      </c>
      <c r="F1026" s="2">
        <v>34</v>
      </c>
      <c r="G1026" s="19">
        <v>398.76</v>
      </c>
      <c r="H1026" s="20">
        <v>7.0000000000000007E-2</v>
      </c>
      <c r="I1026" s="6"/>
      <c r="J1026" s="5">
        <v>40503</v>
      </c>
      <c r="K1026" s="25">
        <v>0.82</v>
      </c>
      <c r="L1026" s="2" t="s">
        <v>100</v>
      </c>
      <c r="M1026" s="14">
        <f>+VLOOKUP(L1026,Customers!$C$3:$D$797,2,FALSE)</f>
        <v>3</v>
      </c>
      <c r="N1026" s="14">
        <f>+INDEX(Customers!$B$2:$D$797,MATCH(TF_Database!L1026,Customers!$C$2:$C$797,0),1)</f>
        <v>9346</v>
      </c>
      <c r="O1026" s="29">
        <f t="shared" si="92"/>
        <v>5</v>
      </c>
      <c r="P1026" s="29">
        <f t="shared" si="93"/>
        <v>11</v>
      </c>
      <c r="Q1026" s="14" t="str">
        <f t="shared" si="94"/>
        <v xml:space="preserve">Seth </v>
      </c>
      <c r="R1026" s="14" t="str">
        <f t="shared" si="95"/>
        <v>Vernon</v>
      </c>
    </row>
    <row r="1027" spans="2:18" x14ac:dyDescent="0.45">
      <c r="B1027" s="14" t="str">
        <f t="shared" si="90"/>
        <v>403442540346</v>
      </c>
      <c r="C1027" s="5">
        <v>40344</v>
      </c>
      <c r="D1027" s="2" t="s">
        <v>811</v>
      </c>
      <c r="E1027" s="14">
        <f t="shared" si="91"/>
        <v>0</v>
      </c>
      <c r="F1027" s="2">
        <v>25</v>
      </c>
      <c r="G1027" s="19">
        <v>67.58</v>
      </c>
      <c r="H1027" s="20">
        <v>0.09</v>
      </c>
      <c r="I1027" s="6"/>
      <c r="J1027" s="5">
        <v>40346</v>
      </c>
      <c r="K1027" s="25">
        <v>16.8</v>
      </c>
      <c r="L1027" s="2" t="s">
        <v>103</v>
      </c>
      <c r="M1027" s="14">
        <f>+VLOOKUP(L1027,Customers!$C$3:$D$797,2,FALSE)</f>
        <v>2</v>
      </c>
      <c r="N1027" s="14">
        <f>+INDEX(Customers!$B$2:$D$797,MATCH(TF_Database!L1027,Customers!$C$2:$C$797,0),1)</f>
        <v>383</v>
      </c>
      <c r="O1027" s="29">
        <f t="shared" si="92"/>
        <v>6</v>
      </c>
      <c r="P1027" s="29">
        <f t="shared" si="93"/>
        <v>12</v>
      </c>
      <c r="Q1027" s="14" t="str">
        <f t="shared" si="94"/>
        <v xml:space="preserve">Sonia </v>
      </c>
      <c r="R1027" s="14" t="str">
        <f t="shared" si="95"/>
        <v>Sunley</v>
      </c>
    </row>
    <row r="1028" spans="2:18" x14ac:dyDescent="0.45">
      <c r="B1028" s="14" t="str">
        <f t="shared" si="90"/>
        <v>410131941015</v>
      </c>
      <c r="C1028" s="5">
        <v>41013</v>
      </c>
      <c r="D1028" s="2" t="s">
        <v>806</v>
      </c>
      <c r="E1028" s="14">
        <f t="shared" si="91"/>
        <v>1</v>
      </c>
      <c r="F1028" s="2">
        <v>19</v>
      </c>
      <c r="G1028" s="19">
        <v>159.24</v>
      </c>
      <c r="H1028" s="20">
        <v>0.09</v>
      </c>
      <c r="I1028" s="6"/>
      <c r="J1028" s="5">
        <v>41015</v>
      </c>
      <c r="K1028" s="25">
        <v>8.3000000000000007</v>
      </c>
      <c r="L1028" s="2" t="s">
        <v>119</v>
      </c>
      <c r="M1028" s="14">
        <f>+VLOOKUP(L1028,Customers!$C$3:$D$797,2,FALSE)</f>
        <v>1</v>
      </c>
      <c r="N1028" s="14">
        <f>+INDEX(Customers!$B$2:$D$797,MATCH(TF_Database!L1028,Customers!$C$2:$C$797,0),1)</f>
        <v>27827</v>
      </c>
      <c r="O1028" s="29">
        <f t="shared" si="92"/>
        <v>7</v>
      </c>
      <c r="P1028" s="29">
        <f t="shared" si="93"/>
        <v>11</v>
      </c>
      <c r="Q1028" s="14" t="str">
        <f t="shared" si="94"/>
        <v xml:space="preserve">Daniel </v>
      </c>
      <c r="R1028" s="14" t="str">
        <f t="shared" si="95"/>
        <v>Lacy</v>
      </c>
    </row>
    <row r="1029" spans="2:18" x14ac:dyDescent="0.45">
      <c r="B1029" s="14" t="str">
        <f t="shared" si="90"/>
        <v>41013641015</v>
      </c>
      <c r="C1029" s="5">
        <v>41013</v>
      </c>
      <c r="D1029" s="2" t="s">
        <v>806</v>
      </c>
      <c r="E1029" s="14">
        <f t="shared" si="91"/>
        <v>1</v>
      </c>
      <c r="F1029" s="2">
        <v>6</v>
      </c>
      <c r="G1029" s="19">
        <v>48.77</v>
      </c>
      <c r="H1029" s="20">
        <v>0</v>
      </c>
      <c r="I1029" s="6"/>
      <c r="J1029" s="5">
        <v>41015</v>
      </c>
      <c r="K1029" s="25">
        <v>5.95</v>
      </c>
      <c r="L1029" s="2" t="s">
        <v>119</v>
      </c>
      <c r="M1029" s="14">
        <f>+VLOOKUP(L1029,Customers!$C$3:$D$797,2,FALSE)</f>
        <v>1</v>
      </c>
      <c r="N1029" s="14">
        <f>+INDEX(Customers!$B$2:$D$797,MATCH(TF_Database!L1029,Customers!$C$2:$C$797,0),1)</f>
        <v>27827</v>
      </c>
      <c r="O1029" s="29">
        <f t="shared" si="92"/>
        <v>7</v>
      </c>
      <c r="P1029" s="29">
        <f t="shared" si="93"/>
        <v>11</v>
      </c>
      <c r="Q1029" s="14" t="str">
        <f t="shared" si="94"/>
        <v xml:space="preserve">Daniel </v>
      </c>
      <c r="R1029" s="14" t="str">
        <f t="shared" si="95"/>
        <v>Lacy</v>
      </c>
    </row>
    <row r="1030" spans="2:18" x14ac:dyDescent="0.45">
      <c r="B1030" s="14" t="str">
        <f t="shared" si="90"/>
        <v>41013541014</v>
      </c>
      <c r="C1030" s="5">
        <v>41013</v>
      </c>
      <c r="D1030" s="2" t="s">
        <v>806</v>
      </c>
      <c r="E1030" s="14">
        <f t="shared" si="91"/>
        <v>1</v>
      </c>
      <c r="F1030" s="2">
        <v>5</v>
      </c>
      <c r="G1030" s="19">
        <v>26.5</v>
      </c>
      <c r="H1030" s="20">
        <v>0.01</v>
      </c>
      <c r="I1030" s="6"/>
      <c r="J1030" s="5">
        <v>41014</v>
      </c>
      <c r="K1030" s="25">
        <v>2.61</v>
      </c>
      <c r="L1030" s="2" t="s">
        <v>119</v>
      </c>
      <c r="M1030" s="14">
        <f>+VLOOKUP(L1030,Customers!$C$3:$D$797,2,FALSE)</f>
        <v>1</v>
      </c>
      <c r="N1030" s="14">
        <f>+INDEX(Customers!$B$2:$D$797,MATCH(TF_Database!L1030,Customers!$C$2:$C$797,0),1)</f>
        <v>27827</v>
      </c>
      <c r="O1030" s="29">
        <f t="shared" si="92"/>
        <v>7</v>
      </c>
      <c r="P1030" s="29">
        <f t="shared" si="93"/>
        <v>11</v>
      </c>
      <c r="Q1030" s="14" t="str">
        <f t="shared" si="94"/>
        <v xml:space="preserve">Daniel </v>
      </c>
      <c r="R1030" s="14" t="str">
        <f t="shared" si="95"/>
        <v>Lacy</v>
      </c>
    </row>
    <row r="1031" spans="2:18" x14ac:dyDescent="0.45">
      <c r="B1031" s="14" t="str">
        <f t="shared" ref="B1031:B1094" si="96">+CONCATENATE(C1031,F1031,J1031)</f>
        <v>409862040988</v>
      </c>
      <c r="C1031" s="5">
        <v>40986</v>
      </c>
      <c r="D1031" s="2" t="s">
        <v>811</v>
      </c>
      <c r="E1031" s="14">
        <f t="shared" ref="E1031:E1094" si="97">+IF(D1031="High",1,0)</f>
        <v>0</v>
      </c>
      <c r="F1031" s="2">
        <v>20</v>
      </c>
      <c r="G1031" s="19">
        <v>2634.8554999999997</v>
      </c>
      <c r="H1031" s="20">
        <v>0.08</v>
      </c>
      <c r="I1031" s="6"/>
      <c r="J1031" s="5">
        <v>40988</v>
      </c>
      <c r="K1031" s="25">
        <v>257.76</v>
      </c>
      <c r="L1031" s="2" t="s">
        <v>120</v>
      </c>
      <c r="M1031" s="14">
        <f>+VLOOKUP(L1031,Customers!$C$3:$D$797,2,FALSE)</f>
        <v>2</v>
      </c>
      <c r="N1031" s="14">
        <f>+INDEX(Customers!$B$2:$D$797,MATCH(TF_Database!L1031,Customers!$C$2:$C$797,0),1)</f>
        <v>20973</v>
      </c>
      <c r="O1031" s="29">
        <f t="shared" ref="O1031:O1094" si="98">+SEARCH(" ",L1031)</f>
        <v>10</v>
      </c>
      <c r="P1031" s="29">
        <f t="shared" ref="P1031:P1094" si="99">+LEN(L1031)</f>
        <v>16</v>
      </c>
      <c r="Q1031" s="14" t="str">
        <f t="shared" ref="Q1031:Q1094" si="100">+LEFT(L1031,O1031)</f>
        <v xml:space="preserve">Giulietta </v>
      </c>
      <c r="R1031" s="14" t="str">
        <f t="shared" ref="R1031:R1094" si="101">+RIGHT(L1031,P1031-O1031)</f>
        <v>Weimer</v>
      </c>
    </row>
    <row r="1032" spans="2:18" x14ac:dyDescent="0.45">
      <c r="B1032" s="14" t="str">
        <f t="shared" si="96"/>
        <v>409864640988</v>
      </c>
      <c r="C1032" s="5">
        <v>40986</v>
      </c>
      <c r="D1032" s="2" t="s">
        <v>811</v>
      </c>
      <c r="E1032" s="14">
        <f t="shared" si="97"/>
        <v>0</v>
      </c>
      <c r="F1032" s="2">
        <v>46</v>
      </c>
      <c r="G1032" s="19">
        <v>281</v>
      </c>
      <c r="H1032" s="20">
        <v>0.1</v>
      </c>
      <c r="I1032" s="6"/>
      <c r="J1032" s="5">
        <v>40988</v>
      </c>
      <c r="K1032" s="25">
        <v>-291.58999999999997</v>
      </c>
      <c r="L1032" s="2" t="s">
        <v>120</v>
      </c>
      <c r="M1032" s="14">
        <f>+VLOOKUP(L1032,Customers!$C$3:$D$797,2,FALSE)</f>
        <v>2</v>
      </c>
      <c r="N1032" s="14">
        <f>+INDEX(Customers!$B$2:$D$797,MATCH(TF_Database!L1032,Customers!$C$2:$C$797,0),1)</f>
        <v>20973</v>
      </c>
      <c r="O1032" s="29">
        <f t="shared" si="98"/>
        <v>10</v>
      </c>
      <c r="P1032" s="29">
        <f t="shared" si="99"/>
        <v>16</v>
      </c>
      <c r="Q1032" s="14" t="str">
        <f t="shared" si="100"/>
        <v xml:space="preserve">Giulietta </v>
      </c>
      <c r="R1032" s="14" t="str">
        <f t="shared" si="101"/>
        <v>Weimer</v>
      </c>
    </row>
    <row r="1033" spans="2:18" x14ac:dyDescent="0.45">
      <c r="B1033" s="14" t="str">
        <f t="shared" si="96"/>
        <v>399383339940</v>
      </c>
      <c r="C1033" s="5">
        <v>39938</v>
      </c>
      <c r="D1033" s="2" t="s">
        <v>804</v>
      </c>
      <c r="E1033" s="14">
        <f t="shared" si="97"/>
        <v>0</v>
      </c>
      <c r="F1033" s="2">
        <v>33</v>
      </c>
      <c r="G1033" s="19">
        <v>4064.05</v>
      </c>
      <c r="H1033" s="20">
        <v>0.06</v>
      </c>
      <c r="I1033" s="6"/>
      <c r="J1033" s="5">
        <v>39940</v>
      </c>
      <c r="K1033" s="25">
        <v>1408.1865</v>
      </c>
      <c r="L1033" s="2" t="s">
        <v>121</v>
      </c>
      <c r="M1033" s="14">
        <f>+VLOOKUP(L1033,Customers!$C$3:$D$797,2,FALSE)</f>
        <v>1</v>
      </c>
      <c r="N1033" s="14">
        <f>+INDEX(Customers!$B$2:$D$797,MATCH(TF_Database!L1033,Customers!$C$2:$C$797,0),1)</f>
        <v>6723</v>
      </c>
      <c r="O1033" s="29">
        <f t="shared" si="98"/>
        <v>5</v>
      </c>
      <c r="P1033" s="29">
        <f t="shared" si="99"/>
        <v>14</v>
      </c>
      <c r="Q1033" s="14" t="str">
        <f t="shared" si="100"/>
        <v xml:space="preserve">Mike </v>
      </c>
      <c r="R1033" s="14" t="str">
        <f t="shared" si="101"/>
        <v>Vittorini</v>
      </c>
    </row>
    <row r="1034" spans="2:18" x14ac:dyDescent="0.45">
      <c r="B1034" s="14" t="str">
        <f t="shared" si="96"/>
        <v>399384739940</v>
      </c>
      <c r="C1034" s="5">
        <v>39938</v>
      </c>
      <c r="D1034" s="2" t="s">
        <v>804</v>
      </c>
      <c r="E1034" s="14">
        <f t="shared" si="97"/>
        <v>0</v>
      </c>
      <c r="F1034" s="2">
        <v>47</v>
      </c>
      <c r="G1034" s="19">
        <v>3213.87</v>
      </c>
      <c r="H1034" s="20">
        <v>0.08</v>
      </c>
      <c r="I1034" s="6"/>
      <c r="J1034" s="5">
        <v>39940</v>
      </c>
      <c r="K1034" s="25">
        <v>-1069.72</v>
      </c>
      <c r="L1034" s="2" t="s">
        <v>121</v>
      </c>
      <c r="M1034" s="14">
        <f>+VLOOKUP(L1034,Customers!$C$3:$D$797,2,FALSE)</f>
        <v>1</v>
      </c>
      <c r="N1034" s="14">
        <f>+INDEX(Customers!$B$2:$D$797,MATCH(TF_Database!L1034,Customers!$C$2:$C$797,0),1)</f>
        <v>6723</v>
      </c>
      <c r="O1034" s="29">
        <f t="shared" si="98"/>
        <v>5</v>
      </c>
      <c r="P1034" s="29">
        <f t="shared" si="99"/>
        <v>14</v>
      </c>
      <c r="Q1034" s="14" t="str">
        <f t="shared" si="100"/>
        <v xml:space="preserve">Mike </v>
      </c>
      <c r="R1034" s="14" t="str">
        <f t="shared" si="101"/>
        <v>Vittorini</v>
      </c>
    </row>
    <row r="1035" spans="2:18" x14ac:dyDescent="0.45">
      <c r="B1035" s="14" t="str">
        <f t="shared" si="96"/>
        <v>41017141017</v>
      </c>
      <c r="C1035" s="5">
        <v>41017</v>
      </c>
      <c r="D1035" s="2" t="s">
        <v>808</v>
      </c>
      <c r="E1035" s="14">
        <f t="shared" si="97"/>
        <v>0</v>
      </c>
      <c r="F1035" s="2">
        <v>1</v>
      </c>
      <c r="G1035" s="19">
        <v>14.68</v>
      </c>
      <c r="H1035" s="20">
        <v>0.06</v>
      </c>
      <c r="I1035" s="6"/>
      <c r="J1035" s="5">
        <v>41017</v>
      </c>
      <c r="K1035" s="25">
        <v>-13.777000000000001</v>
      </c>
      <c r="L1035" s="2" t="s">
        <v>122</v>
      </c>
      <c r="M1035" s="14">
        <f>+VLOOKUP(L1035,Customers!$C$3:$D$797,2,FALSE)</f>
        <v>1</v>
      </c>
      <c r="N1035" s="14">
        <f>+INDEX(Customers!$B$2:$D$797,MATCH(TF_Database!L1035,Customers!$C$2:$C$797,0),1)</f>
        <v>21525</v>
      </c>
      <c r="O1035" s="29">
        <f t="shared" si="98"/>
        <v>5</v>
      </c>
      <c r="P1035" s="29">
        <f t="shared" si="99"/>
        <v>12</v>
      </c>
      <c r="Q1035" s="14" t="str">
        <f t="shared" si="100"/>
        <v xml:space="preserve">Lela </v>
      </c>
      <c r="R1035" s="14" t="str">
        <f t="shared" si="101"/>
        <v>Donovan</v>
      </c>
    </row>
    <row r="1036" spans="2:18" x14ac:dyDescent="0.45">
      <c r="B1036" s="14" t="str">
        <f t="shared" si="96"/>
        <v>410171141019</v>
      </c>
      <c r="C1036" s="5">
        <v>41017</v>
      </c>
      <c r="D1036" s="2" t="s">
        <v>808</v>
      </c>
      <c r="E1036" s="14">
        <f t="shared" si="97"/>
        <v>0</v>
      </c>
      <c r="F1036" s="2">
        <v>11</v>
      </c>
      <c r="G1036" s="19">
        <v>10145.14</v>
      </c>
      <c r="H1036" s="20">
        <v>0.03</v>
      </c>
      <c r="I1036" s="6"/>
      <c r="J1036" s="5">
        <v>41019</v>
      </c>
      <c r="K1036" s="25">
        <v>3724.5725000000002</v>
      </c>
      <c r="L1036" s="2" t="s">
        <v>122</v>
      </c>
      <c r="M1036" s="14">
        <f>+VLOOKUP(L1036,Customers!$C$3:$D$797,2,FALSE)</f>
        <v>1</v>
      </c>
      <c r="N1036" s="14">
        <f>+INDEX(Customers!$B$2:$D$797,MATCH(TF_Database!L1036,Customers!$C$2:$C$797,0),1)</f>
        <v>21525</v>
      </c>
      <c r="O1036" s="29">
        <f t="shared" si="98"/>
        <v>5</v>
      </c>
      <c r="P1036" s="29">
        <f t="shared" si="99"/>
        <v>12</v>
      </c>
      <c r="Q1036" s="14" t="str">
        <f t="shared" si="100"/>
        <v xml:space="preserve">Lela </v>
      </c>
      <c r="R1036" s="14" t="str">
        <f t="shared" si="101"/>
        <v>Donovan</v>
      </c>
    </row>
    <row r="1037" spans="2:18" x14ac:dyDescent="0.45">
      <c r="B1037" s="14" t="str">
        <f t="shared" si="96"/>
        <v>410171641019</v>
      </c>
      <c r="C1037" s="5">
        <v>41017</v>
      </c>
      <c r="D1037" s="2" t="s">
        <v>808</v>
      </c>
      <c r="E1037" s="14">
        <f t="shared" si="97"/>
        <v>0</v>
      </c>
      <c r="F1037" s="2">
        <v>16</v>
      </c>
      <c r="G1037" s="19">
        <v>68.45</v>
      </c>
      <c r="H1037" s="20">
        <v>0.08</v>
      </c>
      <c r="I1037" s="6"/>
      <c r="J1037" s="5">
        <v>41019</v>
      </c>
      <c r="K1037" s="25">
        <v>-57.8795</v>
      </c>
      <c r="L1037" s="2" t="s">
        <v>122</v>
      </c>
      <c r="M1037" s="14">
        <f>+VLOOKUP(L1037,Customers!$C$3:$D$797,2,FALSE)</f>
        <v>1</v>
      </c>
      <c r="N1037" s="14">
        <f>+INDEX(Customers!$B$2:$D$797,MATCH(TF_Database!L1037,Customers!$C$2:$C$797,0),1)</f>
        <v>21525</v>
      </c>
      <c r="O1037" s="29">
        <f t="shared" si="98"/>
        <v>5</v>
      </c>
      <c r="P1037" s="29">
        <f t="shared" si="99"/>
        <v>12</v>
      </c>
      <c r="Q1037" s="14" t="str">
        <f t="shared" si="100"/>
        <v xml:space="preserve">Lela </v>
      </c>
      <c r="R1037" s="14" t="str">
        <f t="shared" si="101"/>
        <v>Donovan</v>
      </c>
    </row>
    <row r="1038" spans="2:18" x14ac:dyDescent="0.45">
      <c r="B1038" s="14" t="str">
        <f t="shared" si="96"/>
        <v>40552340555</v>
      </c>
      <c r="C1038" s="5">
        <v>40552</v>
      </c>
      <c r="D1038" s="2" t="s">
        <v>810</v>
      </c>
      <c r="E1038" s="14">
        <f t="shared" si="97"/>
        <v>0</v>
      </c>
      <c r="F1038" s="2">
        <v>3</v>
      </c>
      <c r="G1038" s="19">
        <v>1326.09</v>
      </c>
      <c r="H1038" s="20">
        <v>0</v>
      </c>
      <c r="I1038" s="6"/>
      <c r="J1038" s="5">
        <v>40555</v>
      </c>
      <c r="K1038" s="25">
        <v>-20.5505</v>
      </c>
      <c r="L1038" s="2" t="s">
        <v>123</v>
      </c>
      <c r="M1038" s="14">
        <f>+VLOOKUP(L1038,Customers!$C$3:$D$797,2,FALSE)</f>
        <v>1</v>
      </c>
      <c r="N1038" s="14">
        <f>+INDEX(Customers!$B$2:$D$797,MATCH(TF_Database!L1038,Customers!$C$2:$C$797,0),1)</f>
        <v>22641</v>
      </c>
      <c r="O1038" s="29">
        <f t="shared" si="98"/>
        <v>7</v>
      </c>
      <c r="P1038" s="29">
        <f t="shared" si="99"/>
        <v>15</v>
      </c>
      <c r="Q1038" s="14" t="str">
        <f t="shared" si="100"/>
        <v xml:space="preserve">Shahid </v>
      </c>
      <c r="R1038" s="14" t="str">
        <f t="shared" si="101"/>
        <v>Shariari</v>
      </c>
    </row>
    <row r="1039" spans="2:18" x14ac:dyDescent="0.45">
      <c r="B1039" s="14" t="str">
        <f t="shared" si="96"/>
        <v>405523040554</v>
      </c>
      <c r="C1039" s="5">
        <v>40552</v>
      </c>
      <c r="D1039" s="2" t="s">
        <v>810</v>
      </c>
      <c r="E1039" s="14">
        <f t="shared" si="97"/>
        <v>0</v>
      </c>
      <c r="F1039" s="2">
        <v>30</v>
      </c>
      <c r="G1039" s="19">
        <v>339.49</v>
      </c>
      <c r="H1039" s="20">
        <v>0.08</v>
      </c>
      <c r="I1039" s="6"/>
      <c r="J1039" s="5">
        <v>40554</v>
      </c>
      <c r="K1039" s="25">
        <v>-74.209999999999994</v>
      </c>
      <c r="L1039" s="2" t="s">
        <v>123</v>
      </c>
      <c r="M1039" s="14">
        <f>+VLOOKUP(L1039,Customers!$C$3:$D$797,2,FALSE)</f>
        <v>1</v>
      </c>
      <c r="N1039" s="14">
        <f>+INDEX(Customers!$B$2:$D$797,MATCH(TF_Database!L1039,Customers!$C$2:$C$797,0),1)</f>
        <v>22641</v>
      </c>
      <c r="O1039" s="29">
        <f t="shared" si="98"/>
        <v>7</v>
      </c>
      <c r="P1039" s="29">
        <f t="shared" si="99"/>
        <v>15</v>
      </c>
      <c r="Q1039" s="14" t="str">
        <f t="shared" si="100"/>
        <v xml:space="preserve">Shahid </v>
      </c>
      <c r="R1039" s="14" t="str">
        <f t="shared" si="101"/>
        <v>Shariari</v>
      </c>
    </row>
    <row r="1040" spans="2:18" x14ac:dyDescent="0.45">
      <c r="B1040" s="14" t="str">
        <f t="shared" si="96"/>
        <v>398781039880</v>
      </c>
      <c r="C1040" s="5">
        <v>39878</v>
      </c>
      <c r="D1040" s="2" t="s">
        <v>808</v>
      </c>
      <c r="E1040" s="14">
        <f t="shared" si="97"/>
        <v>0</v>
      </c>
      <c r="F1040" s="2">
        <v>10</v>
      </c>
      <c r="G1040" s="19">
        <v>1187.1199999999999</v>
      </c>
      <c r="H1040" s="20">
        <v>0.06</v>
      </c>
      <c r="I1040" s="6"/>
      <c r="J1040" s="5">
        <v>39880</v>
      </c>
      <c r="K1040" s="25">
        <v>-127.3</v>
      </c>
      <c r="L1040" s="2" t="s">
        <v>124</v>
      </c>
      <c r="M1040" s="14">
        <f>+VLOOKUP(L1040,Customers!$C$3:$D$797,2,FALSE)</f>
        <v>4</v>
      </c>
      <c r="N1040" s="14">
        <f>+INDEX(Customers!$B$2:$D$797,MATCH(TF_Database!L1040,Customers!$C$2:$C$797,0),1)</f>
        <v>31196</v>
      </c>
      <c r="O1040" s="29">
        <f t="shared" si="98"/>
        <v>6</v>
      </c>
      <c r="P1040" s="29">
        <f t="shared" si="99"/>
        <v>13</v>
      </c>
      <c r="Q1040" s="14" t="str">
        <f t="shared" si="100"/>
        <v xml:space="preserve">Trudy </v>
      </c>
      <c r="R1040" s="14" t="str">
        <f t="shared" si="101"/>
        <v>Schmidt</v>
      </c>
    </row>
    <row r="1041" spans="2:18" x14ac:dyDescent="0.45">
      <c r="B1041" s="14" t="str">
        <f t="shared" si="96"/>
        <v>398781639880</v>
      </c>
      <c r="C1041" s="5">
        <v>39878</v>
      </c>
      <c r="D1041" s="2" t="s">
        <v>808</v>
      </c>
      <c r="E1041" s="14">
        <f t="shared" si="97"/>
        <v>0</v>
      </c>
      <c r="F1041" s="2">
        <v>16</v>
      </c>
      <c r="G1041" s="19">
        <v>108.31</v>
      </c>
      <c r="H1041" s="20">
        <v>0.05</v>
      </c>
      <c r="I1041" s="6"/>
      <c r="J1041" s="5">
        <v>39880</v>
      </c>
      <c r="K1041" s="25">
        <v>-52.77</v>
      </c>
      <c r="L1041" s="2" t="s">
        <v>124</v>
      </c>
      <c r="M1041" s="14">
        <f>+VLOOKUP(L1041,Customers!$C$3:$D$797,2,FALSE)</f>
        <v>4</v>
      </c>
      <c r="N1041" s="14">
        <f>+INDEX(Customers!$B$2:$D$797,MATCH(TF_Database!L1041,Customers!$C$2:$C$797,0),1)</f>
        <v>31196</v>
      </c>
      <c r="O1041" s="29">
        <f t="shared" si="98"/>
        <v>6</v>
      </c>
      <c r="P1041" s="29">
        <f t="shared" si="99"/>
        <v>13</v>
      </c>
      <c r="Q1041" s="14" t="str">
        <f t="shared" si="100"/>
        <v xml:space="preserve">Trudy </v>
      </c>
      <c r="R1041" s="14" t="str">
        <f t="shared" si="101"/>
        <v>Schmidt</v>
      </c>
    </row>
    <row r="1042" spans="2:18" x14ac:dyDescent="0.45">
      <c r="B1042" s="14" t="str">
        <f t="shared" si="96"/>
        <v>403363640339</v>
      </c>
      <c r="C1042" s="5">
        <v>40336</v>
      </c>
      <c r="D1042" s="2" t="s">
        <v>811</v>
      </c>
      <c r="E1042" s="14">
        <f t="shared" si="97"/>
        <v>0</v>
      </c>
      <c r="F1042" s="2">
        <v>36</v>
      </c>
      <c r="G1042" s="19">
        <v>2051.0160000000001</v>
      </c>
      <c r="H1042" s="20">
        <v>0.02</v>
      </c>
      <c r="I1042" s="6"/>
      <c r="J1042" s="5">
        <v>40339</v>
      </c>
      <c r="K1042" s="25">
        <v>483.96600000000001</v>
      </c>
      <c r="L1042" s="2" t="s">
        <v>125</v>
      </c>
      <c r="M1042" s="14">
        <f>+VLOOKUP(L1042,Customers!$C$3:$D$797,2,FALSE)</f>
        <v>5</v>
      </c>
      <c r="N1042" s="14">
        <f>+INDEX(Customers!$B$2:$D$797,MATCH(TF_Database!L1042,Customers!$C$2:$C$797,0),1)</f>
        <v>13407</v>
      </c>
      <c r="O1042" s="29">
        <f t="shared" si="98"/>
        <v>12</v>
      </c>
      <c r="P1042" s="29">
        <f t="shared" si="99"/>
        <v>20</v>
      </c>
      <c r="Q1042" s="14" t="str">
        <f t="shared" si="100"/>
        <v xml:space="preserve">Christopher </v>
      </c>
      <c r="R1042" s="14" t="str">
        <f t="shared" si="101"/>
        <v>Martinez</v>
      </c>
    </row>
    <row r="1043" spans="2:18" x14ac:dyDescent="0.45">
      <c r="B1043" s="14" t="str">
        <f t="shared" si="96"/>
        <v>409242940925</v>
      </c>
      <c r="C1043" s="5">
        <v>40924</v>
      </c>
      <c r="D1043" s="2" t="s">
        <v>810</v>
      </c>
      <c r="E1043" s="14">
        <f t="shared" si="97"/>
        <v>0</v>
      </c>
      <c r="F1043" s="2">
        <v>29</v>
      </c>
      <c r="G1043" s="19">
        <v>106.78</v>
      </c>
      <c r="H1043" s="20">
        <v>0</v>
      </c>
      <c r="I1043" s="6"/>
      <c r="J1043" s="5">
        <v>40925</v>
      </c>
      <c r="K1043" s="25">
        <v>-98.05</v>
      </c>
      <c r="L1043" s="2" t="s">
        <v>121</v>
      </c>
      <c r="M1043" s="14">
        <f>+VLOOKUP(L1043,Customers!$C$3:$D$797,2,FALSE)</f>
        <v>1</v>
      </c>
      <c r="N1043" s="14">
        <f>+INDEX(Customers!$B$2:$D$797,MATCH(TF_Database!L1043,Customers!$C$2:$C$797,0),1)</f>
        <v>6723</v>
      </c>
      <c r="O1043" s="29">
        <f t="shared" si="98"/>
        <v>5</v>
      </c>
      <c r="P1043" s="29">
        <f t="shared" si="99"/>
        <v>14</v>
      </c>
      <c r="Q1043" s="14" t="str">
        <f t="shared" si="100"/>
        <v xml:space="preserve">Mike </v>
      </c>
      <c r="R1043" s="14" t="str">
        <f t="shared" si="101"/>
        <v>Vittorini</v>
      </c>
    </row>
    <row r="1044" spans="2:18" x14ac:dyDescent="0.45">
      <c r="B1044" s="14" t="str">
        <f t="shared" si="96"/>
        <v>402112540211</v>
      </c>
      <c r="C1044" s="5">
        <v>40211</v>
      </c>
      <c r="D1044" s="2" t="s">
        <v>811</v>
      </c>
      <c r="E1044" s="14">
        <f t="shared" si="97"/>
        <v>0</v>
      </c>
      <c r="F1044" s="2">
        <v>25</v>
      </c>
      <c r="G1044" s="19">
        <v>79.37</v>
      </c>
      <c r="H1044" s="20">
        <v>7.0000000000000007E-2</v>
      </c>
      <c r="I1044" s="6"/>
      <c r="J1044" s="5">
        <v>40211</v>
      </c>
      <c r="K1044" s="25">
        <v>6.14</v>
      </c>
      <c r="L1044" s="2" t="s">
        <v>126</v>
      </c>
      <c r="M1044" s="14">
        <f>+VLOOKUP(L1044,Customers!$C$3:$D$797,2,FALSE)</f>
        <v>2</v>
      </c>
      <c r="N1044" s="14">
        <f>+INDEX(Customers!$B$2:$D$797,MATCH(TF_Database!L1044,Customers!$C$2:$C$797,0),1)</f>
        <v>31272</v>
      </c>
      <c r="O1044" s="29">
        <f t="shared" si="98"/>
        <v>5</v>
      </c>
      <c r="P1044" s="29">
        <f t="shared" si="99"/>
        <v>13</v>
      </c>
      <c r="Q1044" s="14" t="str">
        <f t="shared" si="100"/>
        <v xml:space="preserve">Marc </v>
      </c>
      <c r="R1044" s="14" t="str">
        <f t="shared" si="101"/>
        <v>Harrigan</v>
      </c>
    </row>
    <row r="1045" spans="2:18" x14ac:dyDescent="0.45">
      <c r="B1045" s="14" t="str">
        <f t="shared" si="96"/>
        <v>411393641139</v>
      </c>
      <c r="C1045" s="5">
        <v>41139</v>
      </c>
      <c r="D1045" s="2" t="s">
        <v>810</v>
      </c>
      <c r="E1045" s="14">
        <f t="shared" si="97"/>
        <v>0</v>
      </c>
      <c r="F1045" s="2">
        <v>36</v>
      </c>
      <c r="G1045" s="19">
        <v>218.12</v>
      </c>
      <c r="H1045" s="20">
        <v>0.02</v>
      </c>
      <c r="I1045" s="6"/>
      <c r="J1045" s="5">
        <v>41139</v>
      </c>
      <c r="K1045" s="25">
        <v>-1642.65</v>
      </c>
      <c r="L1045" s="2" t="s">
        <v>125</v>
      </c>
      <c r="M1045" s="14">
        <f>+VLOOKUP(L1045,Customers!$C$3:$D$797,2,FALSE)</f>
        <v>5</v>
      </c>
      <c r="N1045" s="14">
        <f>+INDEX(Customers!$B$2:$D$797,MATCH(TF_Database!L1045,Customers!$C$2:$C$797,0),1)</f>
        <v>13407</v>
      </c>
      <c r="O1045" s="29">
        <f t="shared" si="98"/>
        <v>12</v>
      </c>
      <c r="P1045" s="29">
        <f t="shared" si="99"/>
        <v>20</v>
      </c>
      <c r="Q1045" s="14" t="str">
        <f t="shared" si="100"/>
        <v xml:space="preserve">Christopher </v>
      </c>
      <c r="R1045" s="14" t="str">
        <f t="shared" si="101"/>
        <v>Martinez</v>
      </c>
    </row>
    <row r="1046" spans="2:18" x14ac:dyDescent="0.45">
      <c r="B1046" s="14" t="str">
        <f t="shared" si="96"/>
        <v>411881641190</v>
      </c>
      <c r="C1046" s="5">
        <v>41188</v>
      </c>
      <c r="D1046" s="2" t="s">
        <v>806</v>
      </c>
      <c r="E1046" s="14">
        <f t="shared" si="97"/>
        <v>1</v>
      </c>
      <c r="F1046" s="2">
        <v>16</v>
      </c>
      <c r="G1046" s="19">
        <v>118.38</v>
      </c>
      <c r="H1046" s="20">
        <v>0.04</v>
      </c>
      <c r="I1046" s="6"/>
      <c r="J1046" s="5">
        <v>41190</v>
      </c>
      <c r="K1046" s="25">
        <v>-42.457999999999998</v>
      </c>
      <c r="L1046" s="2" t="s">
        <v>123</v>
      </c>
      <c r="M1046" s="14">
        <f>+VLOOKUP(L1046,Customers!$C$3:$D$797,2,FALSE)</f>
        <v>1</v>
      </c>
      <c r="N1046" s="14">
        <f>+INDEX(Customers!$B$2:$D$797,MATCH(TF_Database!L1046,Customers!$C$2:$C$797,0),1)</f>
        <v>22641</v>
      </c>
      <c r="O1046" s="29">
        <f t="shared" si="98"/>
        <v>7</v>
      </c>
      <c r="P1046" s="29">
        <f t="shared" si="99"/>
        <v>15</v>
      </c>
      <c r="Q1046" s="14" t="str">
        <f t="shared" si="100"/>
        <v xml:space="preserve">Shahid </v>
      </c>
      <c r="R1046" s="14" t="str">
        <f t="shared" si="101"/>
        <v>Shariari</v>
      </c>
    </row>
    <row r="1047" spans="2:18" x14ac:dyDescent="0.45">
      <c r="B1047" s="14" t="str">
        <f t="shared" si="96"/>
        <v>406264540628</v>
      </c>
      <c r="C1047" s="5">
        <v>40626</v>
      </c>
      <c r="D1047" s="2" t="s">
        <v>810</v>
      </c>
      <c r="E1047" s="14">
        <f t="shared" si="97"/>
        <v>0</v>
      </c>
      <c r="F1047" s="2">
        <v>45</v>
      </c>
      <c r="G1047" s="19">
        <v>253.89</v>
      </c>
      <c r="H1047" s="20">
        <v>0.01</v>
      </c>
      <c r="I1047" s="6"/>
      <c r="J1047" s="5">
        <v>40628</v>
      </c>
      <c r="K1047" s="25">
        <v>-83.66</v>
      </c>
      <c r="L1047" s="2" t="s">
        <v>127</v>
      </c>
      <c r="M1047" s="14">
        <f>+VLOOKUP(L1047,Customers!$C$3:$D$797,2,FALSE)</f>
        <v>4</v>
      </c>
      <c r="N1047" s="14">
        <f>+INDEX(Customers!$B$2:$D$797,MATCH(TF_Database!L1047,Customers!$C$2:$C$797,0),1)</f>
        <v>12239</v>
      </c>
      <c r="O1047" s="29">
        <f t="shared" si="98"/>
        <v>4</v>
      </c>
      <c r="P1047" s="29">
        <f t="shared" si="99"/>
        <v>9</v>
      </c>
      <c r="Q1047" s="14" t="str">
        <f t="shared" si="100"/>
        <v xml:space="preserve">Liz </v>
      </c>
      <c r="R1047" s="14" t="str">
        <f t="shared" si="101"/>
        <v>Price</v>
      </c>
    </row>
    <row r="1048" spans="2:18" x14ac:dyDescent="0.45">
      <c r="B1048" s="14" t="str">
        <f t="shared" si="96"/>
        <v>411842241185</v>
      </c>
      <c r="C1048" s="5">
        <v>41184</v>
      </c>
      <c r="D1048" s="2" t="s">
        <v>811</v>
      </c>
      <c r="E1048" s="14">
        <f t="shared" si="97"/>
        <v>0</v>
      </c>
      <c r="F1048" s="2">
        <v>22</v>
      </c>
      <c r="G1048" s="19">
        <v>1556.87</v>
      </c>
      <c r="H1048" s="20">
        <v>0.04</v>
      </c>
      <c r="I1048" s="6"/>
      <c r="J1048" s="5">
        <v>41185</v>
      </c>
      <c r="K1048" s="25">
        <v>-521.41999999999996</v>
      </c>
      <c r="L1048" s="2" t="s">
        <v>122</v>
      </c>
      <c r="M1048" s="14">
        <f>+VLOOKUP(L1048,Customers!$C$3:$D$797,2,FALSE)</f>
        <v>1</v>
      </c>
      <c r="N1048" s="14">
        <f>+INDEX(Customers!$B$2:$D$797,MATCH(TF_Database!L1048,Customers!$C$2:$C$797,0),1)</f>
        <v>21525</v>
      </c>
      <c r="O1048" s="29">
        <f t="shared" si="98"/>
        <v>5</v>
      </c>
      <c r="P1048" s="29">
        <f t="shared" si="99"/>
        <v>12</v>
      </c>
      <c r="Q1048" s="14" t="str">
        <f t="shared" si="100"/>
        <v xml:space="preserve">Lela </v>
      </c>
      <c r="R1048" s="14" t="str">
        <f t="shared" si="101"/>
        <v>Donovan</v>
      </c>
    </row>
    <row r="1049" spans="2:18" x14ac:dyDescent="0.45">
      <c r="B1049" s="14" t="str">
        <f t="shared" si="96"/>
        <v>411843341186</v>
      </c>
      <c r="C1049" s="5">
        <v>41184</v>
      </c>
      <c r="D1049" s="2" t="s">
        <v>811</v>
      </c>
      <c r="E1049" s="14">
        <f t="shared" si="97"/>
        <v>0</v>
      </c>
      <c r="F1049" s="2">
        <v>33</v>
      </c>
      <c r="G1049" s="19">
        <v>195.98</v>
      </c>
      <c r="H1049" s="20">
        <v>0.08</v>
      </c>
      <c r="I1049" s="6"/>
      <c r="J1049" s="5">
        <v>41186</v>
      </c>
      <c r="K1049" s="25">
        <v>-71.47</v>
      </c>
      <c r="L1049" s="2" t="s">
        <v>122</v>
      </c>
      <c r="M1049" s="14">
        <f>+VLOOKUP(L1049,Customers!$C$3:$D$797,2,FALSE)</f>
        <v>1</v>
      </c>
      <c r="N1049" s="14">
        <f>+INDEX(Customers!$B$2:$D$797,MATCH(TF_Database!L1049,Customers!$C$2:$C$797,0),1)</f>
        <v>21525</v>
      </c>
      <c r="O1049" s="29">
        <f t="shared" si="98"/>
        <v>5</v>
      </c>
      <c r="P1049" s="29">
        <f t="shared" si="99"/>
        <v>12</v>
      </c>
      <c r="Q1049" s="14" t="str">
        <f t="shared" si="100"/>
        <v xml:space="preserve">Lela </v>
      </c>
      <c r="R1049" s="14" t="str">
        <f t="shared" si="101"/>
        <v>Donovan</v>
      </c>
    </row>
    <row r="1050" spans="2:18" x14ac:dyDescent="0.45">
      <c r="B1050" s="14" t="str">
        <f t="shared" si="96"/>
        <v>411843241186</v>
      </c>
      <c r="C1050" s="5">
        <v>41184</v>
      </c>
      <c r="D1050" s="2" t="s">
        <v>811</v>
      </c>
      <c r="E1050" s="14">
        <f t="shared" si="97"/>
        <v>0</v>
      </c>
      <c r="F1050" s="2">
        <v>32</v>
      </c>
      <c r="G1050" s="19">
        <v>9235.9699999999993</v>
      </c>
      <c r="H1050" s="20">
        <v>0.04</v>
      </c>
      <c r="I1050" s="6"/>
      <c r="J1050" s="5">
        <v>41186</v>
      </c>
      <c r="K1050" s="25">
        <v>2848.17</v>
      </c>
      <c r="L1050" s="2" t="s">
        <v>122</v>
      </c>
      <c r="M1050" s="14">
        <f>+VLOOKUP(L1050,Customers!$C$3:$D$797,2,FALSE)</f>
        <v>1</v>
      </c>
      <c r="N1050" s="14">
        <f>+INDEX(Customers!$B$2:$D$797,MATCH(TF_Database!L1050,Customers!$C$2:$C$797,0),1)</f>
        <v>21525</v>
      </c>
      <c r="O1050" s="29">
        <f t="shared" si="98"/>
        <v>5</v>
      </c>
      <c r="P1050" s="29">
        <f t="shared" si="99"/>
        <v>12</v>
      </c>
      <c r="Q1050" s="14" t="str">
        <f t="shared" si="100"/>
        <v xml:space="preserve">Lela </v>
      </c>
      <c r="R1050" s="14" t="str">
        <f t="shared" si="101"/>
        <v>Donovan</v>
      </c>
    </row>
    <row r="1051" spans="2:18" x14ac:dyDescent="0.45">
      <c r="B1051" s="14" t="str">
        <f t="shared" si="96"/>
        <v>411844841186</v>
      </c>
      <c r="C1051" s="5">
        <v>41184</v>
      </c>
      <c r="D1051" s="2" t="s">
        <v>811</v>
      </c>
      <c r="E1051" s="14">
        <f t="shared" si="97"/>
        <v>0</v>
      </c>
      <c r="F1051" s="2">
        <v>48</v>
      </c>
      <c r="G1051" s="19">
        <v>274.38</v>
      </c>
      <c r="H1051" s="20">
        <v>0.04</v>
      </c>
      <c r="I1051" s="6"/>
      <c r="J1051" s="5">
        <v>41186</v>
      </c>
      <c r="K1051" s="25">
        <v>-94.82</v>
      </c>
      <c r="L1051" s="2" t="s">
        <v>122</v>
      </c>
      <c r="M1051" s="14">
        <f>+VLOOKUP(L1051,Customers!$C$3:$D$797,2,FALSE)</f>
        <v>1</v>
      </c>
      <c r="N1051" s="14">
        <f>+INDEX(Customers!$B$2:$D$797,MATCH(TF_Database!L1051,Customers!$C$2:$C$797,0),1)</f>
        <v>21525</v>
      </c>
      <c r="O1051" s="29">
        <f t="shared" si="98"/>
        <v>5</v>
      </c>
      <c r="P1051" s="29">
        <f t="shared" si="99"/>
        <v>12</v>
      </c>
      <c r="Q1051" s="14" t="str">
        <f t="shared" si="100"/>
        <v xml:space="preserve">Lela </v>
      </c>
      <c r="R1051" s="14" t="str">
        <f t="shared" si="101"/>
        <v>Donovan</v>
      </c>
    </row>
    <row r="1052" spans="2:18" x14ac:dyDescent="0.45">
      <c r="B1052" s="14" t="str">
        <f t="shared" si="96"/>
        <v>41135841137</v>
      </c>
      <c r="C1052" s="5">
        <v>41135</v>
      </c>
      <c r="D1052" s="2" t="s">
        <v>810</v>
      </c>
      <c r="E1052" s="14">
        <f t="shared" si="97"/>
        <v>0</v>
      </c>
      <c r="F1052" s="2">
        <v>8</v>
      </c>
      <c r="G1052" s="19">
        <v>17.72</v>
      </c>
      <c r="H1052" s="20">
        <v>0.02</v>
      </c>
      <c r="I1052" s="6"/>
      <c r="J1052" s="5">
        <v>41137</v>
      </c>
      <c r="K1052" s="25">
        <v>-15.34</v>
      </c>
      <c r="L1052" s="2" t="s">
        <v>121</v>
      </c>
      <c r="M1052" s="14">
        <f>+VLOOKUP(L1052,Customers!$C$3:$D$797,2,FALSE)</f>
        <v>1</v>
      </c>
      <c r="N1052" s="14">
        <f>+INDEX(Customers!$B$2:$D$797,MATCH(TF_Database!L1052,Customers!$C$2:$C$797,0),1)</f>
        <v>6723</v>
      </c>
      <c r="O1052" s="29">
        <f t="shared" si="98"/>
        <v>5</v>
      </c>
      <c r="P1052" s="29">
        <f t="shared" si="99"/>
        <v>14</v>
      </c>
      <c r="Q1052" s="14" t="str">
        <f t="shared" si="100"/>
        <v xml:space="preserve">Mike </v>
      </c>
      <c r="R1052" s="14" t="str">
        <f t="shared" si="101"/>
        <v>Vittorini</v>
      </c>
    </row>
    <row r="1053" spans="2:18" x14ac:dyDescent="0.45">
      <c r="B1053" s="14" t="str">
        <f t="shared" si="96"/>
        <v>40600940601</v>
      </c>
      <c r="C1053" s="5">
        <v>40600</v>
      </c>
      <c r="D1053" s="2" t="s">
        <v>811</v>
      </c>
      <c r="E1053" s="14">
        <f t="shared" si="97"/>
        <v>0</v>
      </c>
      <c r="F1053" s="2">
        <v>9</v>
      </c>
      <c r="G1053" s="19">
        <v>65.61</v>
      </c>
      <c r="H1053" s="20">
        <v>0.08</v>
      </c>
      <c r="I1053" s="6"/>
      <c r="J1053" s="5">
        <v>40601</v>
      </c>
      <c r="K1053" s="25">
        <v>-39.74</v>
      </c>
      <c r="L1053" s="2" t="s">
        <v>123</v>
      </c>
      <c r="M1053" s="14">
        <f>+VLOOKUP(L1053,Customers!$C$3:$D$797,2,FALSE)</f>
        <v>1</v>
      </c>
      <c r="N1053" s="14">
        <f>+INDEX(Customers!$B$2:$D$797,MATCH(TF_Database!L1053,Customers!$C$2:$C$797,0),1)</f>
        <v>22641</v>
      </c>
      <c r="O1053" s="29">
        <f t="shared" si="98"/>
        <v>7</v>
      </c>
      <c r="P1053" s="29">
        <f t="shared" si="99"/>
        <v>15</v>
      </c>
      <c r="Q1053" s="14" t="str">
        <f t="shared" si="100"/>
        <v xml:space="preserve">Shahid </v>
      </c>
      <c r="R1053" s="14" t="str">
        <f t="shared" si="101"/>
        <v>Shariari</v>
      </c>
    </row>
    <row r="1054" spans="2:18" x14ac:dyDescent="0.45">
      <c r="B1054" s="14" t="str">
        <f t="shared" si="96"/>
        <v>406002140600</v>
      </c>
      <c r="C1054" s="5">
        <v>40600</v>
      </c>
      <c r="D1054" s="2" t="s">
        <v>811</v>
      </c>
      <c r="E1054" s="14">
        <f t="shared" si="97"/>
        <v>0</v>
      </c>
      <c r="F1054" s="2">
        <v>21</v>
      </c>
      <c r="G1054" s="19">
        <v>309.62</v>
      </c>
      <c r="H1054" s="20">
        <v>0</v>
      </c>
      <c r="I1054" s="6"/>
      <c r="J1054" s="5">
        <v>40600</v>
      </c>
      <c r="K1054" s="25">
        <v>-80.2</v>
      </c>
      <c r="L1054" s="2" t="s">
        <v>123</v>
      </c>
      <c r="M1054" s="14">
        <f>+VLOOKUP(L1054,Customers!$C$3:$D$797,2,FALSE)</f>
        <v>1</v>
      </c>
      <c r="N1054" s="14">
        <f>+INDEX(Customers!$B$2:$D$797,MATCH(TF_Database!L1054,Customers!$C$2:$C$797,0),1)</f>
        <v>22641</v>
      </c>
      <c r="O1054" s="29">
        <f t="shared" si="98"/>
        <v>7</v>
      </c>
      <c r="P1054" s="29">
        <f t="shared" si="99"/>
        <v>15</v>
      </c>
      <c r="Q1054" s="14" t="str">
        <f t="shared" si="100"/>
        <v xml:space="preserve">Shahid </v>
      </c>
      <c r="R1054" s="14" t="str">
        <f t="shared" si="101"/>
        <v>Shariari</v>
      </c>
    </row>
    <row r="1055" spans="2:18" x14ac:dyDescent="0.45">
      <c r="B1055" s="14" t="str">
        <f t="shared" si="96"/>
        <v>412231641227</v>
      </c>
      <c r="C1055" s="5">
        <v>41223</v>
      </c>
      <c r="D1055" s="2" t="s">
        <v>804</v>
      </c>
      <c r="E1055" s="14">
        <f t="shared" si="97"/>
        <v>0</v>
      </c>
      <c r="F1055" s="2">
        <v>16</v>
      </c>
      <c r="G1055" s="19">
        <v>4901.99</v>
      </c>
      <c r="H1055" s="20">
        <v>0.04</v>
      </c>
      <c r="I1055" s="6"/>
      <c r="J1055" s="5">
        <v>41227</v>
      </c>
      <c r="K1055" s="25">
        <v>1724.6755000000001</v>
      </c>
      <c r="L1055" s="2" t="s">
        <v>128</v>
      </c>
      <c r="M1055" s="14">
        <f>+VLOOKUP(L1055,Customers!$C$3:$D$797,2,FALSE)</f>
        <v>4</v>
      </c>
      <c r="N1055" s="14">
        <f>+INDEX(Customers!$B$2:$D$797,MATCH(TF_Database!L1055,Customers!$C$2:$C$797,0),1)</f>
        <v>32373</v>
      </c>
      <c r="O1055" s="29">
        <f t="shared" si="98"/>
        <v>6</v>
      </c>
      <c r="P1055" s="29">
        <f t="shared" si="99"/>
        <v>13</v>
      </c>
      <c r="Q1055" s="14" t="str">
        <f t="shared" si="100"/>
        <v xml:space="preserve">Ralph </v>
      </c>
      <c r="R1055" s="14" t="str">
        <f t="shared" si="101"/>
        <v>Kennedy</v>
      </c>
    </row>
    <row r="1056" spans="2:18" x14ac:dyDescent="0.45">
      <c r="B1056" s="14" t="str">
        <f t="shared" si="96"/>
        <v>411653041166</v>
      </c>
      <c r="C1056" s="5">
        <v>41165</v>
      </c>
      <c r="D1056" s="2" t="s">
        <v>810</v>
      </c>
      <c r="E1056" s="14">
        <f t="shared" si="97"/>
        <v>0</v>
      </c>
      <c r="F1056" s="2">
        <v>30</v>
      </c>
      <c r="G1056" s="19">
        <v>4305.79</v>
      </c>
      <c r="H1056" s="20">
        <v>0</v>
      </c>
      <c r="I1056" s="6"/>
      <c r="J1056" s="5">
        <v>41166</v>
      </c>
      <c r="K1056" s="25">
        <v>1020.32</v>
      </c>
      <c r="L1056" s="2" t="s">
        <v>129</v>
      </c>
      <c r="M1056" s="14">
        <f>+VLOOKUP(L1056,Customers!$C$3:$D$797,2,FALSE)</f>
        <v>1</v>
      </c>
      <c r="N1056" s="14">
        <f>+INDEX(Customers!$B$2:$D$797,MATCH(TF_Database!L1056,Customers!$C$2:$C$797,0),1)</f>
        <v>23403</v>
      </c>
      <c r="O1056" s="29">
        <f t="shared" si="98"/>
        <v>4</v>
      </c>
      <c r="P1056" s="29">
        <f t="shared" si="99"/>
        <v>8</v>
      </c>
      <c r="Q1056" s="14" t="str">
        <f t="shared" si="100"/>
        <v xml:space="preserve">Rob </v>
      </c>
      <c r="R1056" s="14" t="str">
        <f t="shared" si="101"/>
        <v>Dowd</v>
      </c>
    </row>
    <row r="1057" spans="2:18" x14ac:dyDescent="0.45">
      <c r="B1057" s="14" t="str">
        <f t="shared" si="96"/>
        <v>410394541040</v>
      </c>
      <c r="C1057" s="5">
        <v>41039</v>
      </c>
      <c r="D1057" s="2" t="s">
        <v>808</v>
      </c>
      <c r="E1057" s="14">
        <f t="shared" si="97"/>
        <v>0</v>
      </c>
      <c r="F1057" s="2">
        <v>45</v>
      </c>
      <c r="G1057" s="19">
        <v>1991.7029999999997</v>
      </c>
      <c r="H1057" s="20">
        <v>7.0000000000000007E-2</v>
      </c>
      <c r="I1057" s="6"/>
      <c r="J1057" s="5">
        <v>41040</v>
      </c>
      <c r="K1057" s="25">
        <v>559.10699999999997</v>
      </c>
      <c r="L1057" s="2" t="s">
        <v>128</v>
      </c>
      <c r="M1057" s="14">
        <f>+VLOOKUP(L1057,Customers!$C$3:$D$797,2,FALSE)</f>
        <v>4</v>
      </c>
      <c r="N1057" s="14">
        <f>+INDEX(Customers!$B$2:$D$797,MATCH(TF_Database!L1057,Customers!$C$2:$C$797,0),1)</f>
        <v>32373</v>
      </c>
      <c r="O1057" s="29">
        <f t="shared" si="98"/>
        <v>6</v>
      </c>
      <c r="P1057" s="29">
        <f t="shared" si="99"/>
        <v>13</v>
      </c>
      <c r="Q1057" s="14" t="str">
        <f t="shared" si="100"/>
        <v xml:space="preserve">Ralph </v>
      </c>
      <c r="R1057" s="14" t="str">
        <f t="shared" si="101"/>
        <v>Kennedy</v>
      </c>
    </row>
    <row r="1058" spans="2:18" x14ac:dyDescent="0.45">
      <c r="B1058" s="14" t="str">
        <f t="shared" si="96"/>
        <v>405373440538</v>
      </c>
      <c r="C1058" s="5">
        <v>40537</v>
      </c>
      <c r="D1058" s="2" t="s">
        <v>811</v>
      </c>
      <c r="E1058" s="14">
        <f t="shared" si="97"/>
        <v>0</v>
      </c>
      <c r="F1058" s="2">
        <v>34</v>
      </c>
      <c r="G1058" s="19">
        <v>2932.99</v>
      </c>
      <c r="H1058" s="20">
        <v>7.0000000000000007E-2</v>
      </c>
      <c r="I1058" s="6"/>
      <c r="J1058" s="5">
        <v>40538</v>
      </c>
      <c r="K1058" s="25">
        <v>-1448.83</v>
      </c>
      <c r="L1058" s="2" t="s">
        <v>130</v>
      </c>
      <c r="M1058" s="14">
        <f>+VLOOKUP(L1058,Customers!$C$3:$D$797,2,FALSE)</f>
        <v>4</v>
      </c>
      <c r="N1058" s="14">
        <f>+INDEX(Customers!$B$2:$D$797,MATCH(TF_Database!L1058,Customers!$C$2:$C$797,0),1)</f>
        <v>30308</v>
      </c>
      <c r="O1058" s="29">
        <f t="shared" si="98"/>
        <v>6</v>
      </c>
      <c r="P1058" s="29">
        <f t="shared" si="99"/>
        <v>12</v>
      </c>
      <c r="Q1058" s="14" t="str">
        <f t="shared" si="100"/>
        <v xml:space="preserve">Khloe </v>
      </c>
      <c r="R1058" s="14" t="str">
        <f t="shared" si="101"/>
        <v>Miller</v>
      </c>
    </row>
    <row r="1059" spans="2:18" x14ac:dyDescent="0.45">
      <c r="B1059" s="14" t="str">
        <f t="shared" si="96"/>
        <v>405374540539</v>
      </c>
      <c r="C1059" s="5">
        <v>40537</v>
      </c>
      <c r="D1059" s="2" t="s">
        <v>811</v>
      </c>
      <c r="E1059" s="14">
        <f t="shared" si="97"/>
        <v>0</v>
      </c>
      <c r="F1059" s="2">
        <v>45</v>
      </c>
      <c r="G1059" s="19">
        <v>9194.7999999999993</v>
      </c>
      <c r="H1059" s="20">
        <v>0.1</v>
      </c>
      <c r="I1059" s="6"/>
      <c r="J1059" s="5">
        <v>40539</v>
      </c>
      <c r="K1059" s="25">
        <v>-1760.5710000000001</v>
      </c>
      <c r="L1059" s="2" t="s">
        <v>130</v>
      </c>
      <c r="M1059" s="14">
        <f>+VLOOKUP(L1059,Customers!$C$3:$D$797,2,FALSE)</f>
        <v>4</v>
      </c>
      <c r="N1059" s="14">
        <f>+INDEX(Customers!$B$2:$D$797,MATCH(TF_Database!L1059,Customers!$C$2:$C$797,0),1)</f>
        <v>30308</v>
      </c>
      <c r="O1059" s="29">
        <f t="shared" si="98"/>
        <v>6</v>
      </c>
      <c r="P1059" s="29">
        <f t="shared" si="99"/>
        <v>12</v>
      </c>
      <c r="Q1059" s="14" t="str">
        <f t="shared" si="100"/>
        <v xml:space="preserve">Khloe </v>
      </c>
      <c r="R1059" s="14" t="str">
        <f t="shared" si="101"/>
        <v>Miller</v>
      </c>
    </row>
    <row r="1060" spans="2:18" x14ac:dyDescent="0.45">
      <c r="B1060" s="14" t="str">
        <f t="shared" si="96"/>
        <v>405371740539</v>
      </c>
      <c r="C1060" s="5">
        <v>40537</v>
      </c>
      <c r="D1060" s="2" t="s">
        <v>811</v>
      </c>
      <c r="E1060" s="14">
        <f t="shared" si="97"/>
        <v>0</v>
      </c>
      <c r="F1060" s="2">
        <v>17</v>
      </c>
      <c r="G1060" s="19">
        <v>2285.12</v>
      </c>
      <c r="H1060" s="20">
        <v>0.08</v>
      </c>
      <c r="I1060" s="6"/>
      <c r="J1060" s="5">
        <v>40539</v>
      </c>
      <c r="K1060" s="25">
        <v>-455.8</v>
      </c>
      <c r="L1060" s="2" t="s">
        <v>130</v>
      </c>
      <c r="M1060" s="14">
        <f>+VLOOKUP(L1060,Customers!$C$3:$D$797,2,FALSE)</f>
        <v>4</v>
      </c>
      <c r="N1060" s="14">
        <f>+INDEX(Customers!$B$2:$D$797,MATCH(TF_Database!L1060,Customers!$C$2:$C$797,0),1)</f>
        <v>30308</v>
      </c>
      <c r="O1060" s="29">
        <f t="shared" si="98"/>
        <v>6</v>
      </c>
      <c r="P1060" s="29">
        <f t="shared" si="99"/>
        <v>12</v>
      </c>
      <c r="Q1060" s="14" t="str">
        <f t="shared" si="100"/>
        <v xml:space="preserve">Khloe </v>
      </c>
      <c r="R1060" s="14" t="str">
        <f t="shared" si="101"/>
        <v>Miller</v>
      </c>
    </row>
    <row r="1061" spans="2:18" x14ac:dyDescent="0.45">
      <c r="B1061" s="14" t="str">
        <f t="shared" si="96"/>
        <v>409924240994</v>
      </c>
      <c r="C1061" s="5">
        <v>40992</v>
      </c>
      <c r="D1061" s="2" t="s">
        <v>808</v>
      </c>
      <c r="E1061" s="14">
        <f t="shared" si="97"/>
        <v>0</v>
      </c>
      <c r="F1061" s="2">
        <v>42</v>
      </c>
      <c r="G1061" s="19">
        <v>355.69</v>
      </c>
      <c r="H1061" s="20">
        <v>0.09</v>
      </c>
      <c r="I1061" s="6"/>
      <c r="J1061" s="5">
        <v>40994</v>
      </c>
      <c r="K1061" s="25">
        <v>-149.46</v>
      </c>
      <c r="L1061" s="2" t="s">
        <v>131</v>
      </c>
      <c r="M1061" s="14">
        <f>+VLOOKUP(L1061,Customers!$C$3:$D$797,2,FALSE)</f>
        <v>2</v>
      </c>
      <c r="N1061" s="14">
        <f>+INDEX(Customers!$B$2:$D$797,MATCH(TF_Database!L1061,Customers!$C$2:$C$797,0),1)</f>
        <v>31726</v>
      </c>
      <c r="O1061" s="29">
        <f t="shared" si="98"/>
        <v>7</v>
      </c>
      <c r="P1061" s="29">
        <f t="shared" si="99"/>
        <v>14</v>
      </c>
      <c r="Q1061" s="14" t="str">
        <f t="shared" si="100"/>
        <v xml:space="preserve">Shahid </v>
      </c>
      <c r="R1061" s="14" t="str">
        <f t="shared" si="101"/>
        <v>Hopkins</v>
      </c>
    </row>
    <row r="1062" spans="2:18" x14ac:dyDescent="0.45">
      <c r="B1062" s="14" t="str">
        <f t="shared" si="96"/>
        <v>399531539954</v>
      </c>
      <c r="C1062" s="5">
        <v>39953</v>
      </c>
      <c r="D1062" s="2" t="s">
        <v>810</v>
      </c>
      <c r="E1062" s="14">
        <f t="shared" si="97"/>
        <v>0</v>
      </c>
      <c r="F1062" s="2">
        <v>15</v>
      </c>
      <c r="G1062" s="19">
        <v>297.05</v>
      </c>
      <c r="H1062" s="20">
        <v>0.09</v>
      </c>
      <c r="I1062" s="6"/>
      <c r="J1062" s="5">
        <v>39954</v>
      </c>
      <c r="K1062" s="25">
        <v>-16.89</v>
      </c>
      <c r="L1062" s="2" t="s">
        <v>132</v>
      </c>
      <c r="M1062" s="14">
        <f>+VLOOKUP(L1062,Customers!$C$3:$D$797,2,FALSE)</f>
        <v>1</v>
      </c>
      <c r="N1062" s="14">
        <f>+INDEX(Customers!$B$2:$D$797,MATCH(TF_Database!L1062,Customers!$C$2:$C$797,0),1)</f>
        <v>3444</v>
      </c>
      <c r="O1062" s="29">
        <f t="shared" si="98"/>
        <v>9</v>
      </c>
      <c r="P1062" s="29">
        <f t="shared" si="99"/>
        <v>13</v>
      </c>
      <c r="Q1062" s="14" t="str">
        <f t="shared" si="100"/>
        <v xml:space="preserve">Kristina </v>
      </c>
      <c r="R1062" s="14" t="str">
        <f t="shared" si="101"/>
        <v>Nunn</v>
      </c>
    </row>
    <row r="1063" spans="2:18" x14ac:dyDescent="0.45">
      <c r="B1063" s="14" t="str">
        <f t="shared" si="96"/>
        <v>39953739954</v>
      </c>
      <c r="C1063" s="5">
        <v>39953</v>
      </c>
      <c r="D1063" s="2" t="s">
        <v>810</v>
      </c>
      <c r="E1063" s="14">
        <f t="shared" si="97"/>
        <v>0</v>
      </c>
      <c r="F1063" s="2">
        <v>7</v>
      </c>
      <c r="G1063" s="19">
        <v>108.26</v>
      </c>
      <c r="H1063" s="20">
        <v>0.06</v>
      </c>
      <c r="I1063" s="6"/>
      <c r="J1063" s="5">
        <v>39954</v>
      </c>
      <c r="K1063" s="25">
        <v>25.51</v>
      </c>
      <c r="L1063" s="2" t="s">
        <v>132</v>
      </c>
      <c r="M1063" s="14">
        <f>+VLOOKUP(L1063,Customers!$C$3:$D$797,2,FALSE)</f>
        <v>1</v>
      </c>
      <c r="N1063" s="14">
        <f>+INDEX(Customers!$B$2:$D$797,MATCH(TF_Database!L1063,Customers!$C$2:$C$797,0),1)</f>
        <v>3444</v>
      </c>
      <c r="O1063" s="29">
        <f t="shared" si="98"/>
        <v>9</v>
      </c>
      <c r="P1063" s="29">
        <f t="shared" si="99"/>
        <v>13</v>
      </c>
      <c r="Q1063" s="14" t="str">
        <f t="shared" si="100"/>
        <v xml:space="preserve">Kristina </v>
      </c>
      <c r="R1063" s="14" t="str">
        <f t="shared" si="101"/>
        <v>Nunn</v>
      </c>
    </row>
    <row r="1064" spans="2:18" x14ac:dyDescent="0.45">
      <c r="B1064" s="14" t="str">
        <f t="shared" si="96"/>
        <v>399852439988</v>
      </c>
      <c r="C1064" s="5">
        <v>39985</v>
      </c>
      <c r="D1064" s="2" t="s">
        <v>811</v>
      </c>
      <c r="E1064" s="14">
        <f t="shared" si="97"/>
        <v>0</v>
      </c>
      <c r="F1064" s="2">
        <v>24</v>
      </c>
      <c r="G1064" s="19">
        <v>67.349999999999994</v>
      </c>
      <c r="H1064" s="20">
        <v>7.0000000000000007E-2</v>
      </c>
      <c r="I1064" s="6"/>
      <c r="J1064" s="5">
        <v>39988</v>
      </c>
      <c r="K1064" s="25">
        <v>22.63</v>
      </c>
      <c r="L1064" s="2" t="s">
        <v>128</v>
      </c>
      <c r="M1064" s="14">
        <f>+VLOOKUP(L1064,Customers!$C$3:$D$797,2,FALSE)</f>
        <v>4</v>
      </c>
      <c r="N1064" s="14">
        <f>+INDEX(Customers!$B$2:$D$797,MATCH(TF_Database!L1064,Customers!$C$2:$C$797,0),1)</f>
        <v>32373</v>
      </c>
      <c r="O1064" s="29">
        <f t="shared" si="98"/>
        <v>6</v>
      </c>
      <c r="P1064" s="29">
        <f t="shared" si="99"/>
        <v>13</v>
      </c>
      <c r="Q1064" s="14" t="str">
        <f t="shared" si="100"/>
        <v xml:space="preserve">Ralph </v>
      </c>
      <c r="R1064" s="14" t="str">
        <f t="shared" si="101"/>
        <v>Kennedy</v>
      </c>
    </row>
    <row r="1065" spans="2:18" x14ac:dyDescent="0.45">
      <c r="B1065" s="14" t="str">
        <f t="shared" si="96"/>
        <v>39985439986</v>
      </c>
      <c r="C1065" s="5">
        <v>39985</v>
      </c>
      <c r="D1065" s="2" t="s">
        <v>811</v>
      </c>
      <c r="E1065" s="14">
        <f t="shared" si="97"/>
        <v>0</v>
      </c>
      <c r="F1065" s="2">
        <v>4</v>
      </c>
      <c r="G1065" s="19">
        <v>1472.31</v>
      </c>
      <c r="H1065" s="20">
        <v>0.03</v>
      </c>
      <c r="I1065" s="6"/>
      <c r="J1065" s="5">
        <v>39986</v>
      </c>
      <c r="K1065" s="25">
        <v>-223.58700000000002</v>
      </c>
      <c r="L1065" s="2" t="s">
        <v>128</v>
      </c>
      <c r="M1065" s="14">
        <f>+VLOOKUP(L1065,Customers!$C$3:$D$797,2,FALSE)</f>
        <v>4</v>
      </c>
      <c r="N1065" s="14">
        <f>+INDEX(Customers!$B$2:$D$797,MATCH(TF_Database!L1065,Customers!$C$2:$C$797,0),1)</f>
        <v>32373</v>
      </c>
      <c r="O1065" s="29">
        <f t="shared" si="98"/>
        <v>6</v>
      </c>
      <c r="P1065" s="29">
        <f t="shared" si="99"/>
        <v>13</v>
      </c>
      <c r="Q1065" s="14" t="str">
        <f t="shared" si="100"/>
        <v xml:space="preserve">Ralph </v>
      </c>
      <c r="R1065" s="14" t="str">
        <f t="shared" si="101"/>
        <v>Kennedy</v>
      </c>
    </row>
    <row r="1066" spans="2:18" x14ac:dyDescent="0.45">
      <c r="B1066" s="14" t="str">
        <f t="shared" si="96"/>
        <v>407622940763</v>
      </c>
      <c r="C1066" s="5">
        <v>40762</v>
      </c>
      <c r="D1066" s="2" t="s">
        <v>811</v>
      </c>
      <c r="E1066" s="14">
        <f t="shared" si="97"/>
        <v>0</v>
      </c>
      <c r="F1066" s="2">
        <v>29</v>
      </c>
      <c r="G1066" s="19">
        <v>857.42</v>
      </c>
      <c r="H1066" s="20">
        <v>7.0000000000000007E-2</v>
      </c>
      <c r="I1066" s="6"/>
      <c r="J1066" s="5">
        <v>40763</v>
      </c>
      <c r="K1066" s="25">
        <v>51.18</v>
      </c>
      <c r="L1066" s="2" t="s">
        <v>133</v>
      </c>
      <c r="M1066" s="14">
        <f>+VLOOKUP(L1066,Customers!$C$3:$D$797,2,FALSE)</f>
        <v>4</v>
      </c>
      <c r="N1066" s="14">
        <f>+INDEX(Customers!$B$2:$D$797,MATCH(TF_Database!L1066,Customers!$C$2:$C$797,0),1)</f>
        <v>24185</v>
      </c>
      <c r="O1066" s="29">
        <f t="shared" si="98"/>
        <v>8</v>
      </c>
      <c r="P1066" s="29">
        <f t="shared" si="99"/>
        <v>15</v>
      </c>
      <c r="Q1066" s="14" t="str">
        <f t="shared" si="100"/>
        <v xml:space="preserve">Ricardo </v>
      </c>
      <c r="R1066" s="14" t="str">
        <f t="shared" si="101"/>
        <v>Emerson</v>
      </c>
    </row>
    <row r="1067" spans="2:18" x14ac:dyDescent="0.45">
      <c r="B1067" s="14" t="str">
        <f t="shared" si="96"/>
        <v>40762140764</v>
      </c>
      <c r="C1067" s="5">
        <v>40762</v>
      </c>
      <c r="D1067" s="2" t="s">
        <v>811</v>
      </c>
      <c r="E1067" s="14">
        <f t="shared" si="97"/>
        <v>0</v>
      </c>
      <c r="F1067" s="2">
        <v>1</v>
      </c>
      <c r="G1067" s="19">
        <v>2.2400000000000002</v>
      </c>
      <c r="H1067" s="20">
        <v>0.01</v>
      </c>
      <c r="I1067" s="6"/>
      <c r="J1067" s="5">
        <v>40764</v>
      </c>
      <c r="K1067" s="25">
        <v>-1.97</v>
      </c>
      <c r="L1067" s="2" t="s">
        <v>133</v>
      </c>
      <c r="M1067" s="14">
        <f>+VLOOKUP(L1067,Customers!$C$3:$D$797,2,FALSE)</f>
        <v>4</v>
      </c>
      <c r="N1067" s="14">
        <f>+INDEX(Customers!$B$2:$D$797,MATCH(TF_Database!L1067,Customers!$C$2:$C$797,0),1)</f>
        <v>24185</v>
      </c>
      <c r="O1067" s="29">
        <f t="shared" si="98"/>
        <v>8</v>
      </c>
      <c r="P1067" s="29">
        <f t="shared" si="99"/>
        <v>15</v>
      </c>
      <c r="Q1067" s="14" t="str">
        <f t="shared" si="100"/>
        <v xml:space="preserve">Ricardo </v>
      </c>
      <c r="R1067" s="14" t="str">
        <f t="shared" si="101"/>
        <v>Emerson</v>
      </c>
    </row>
    <row r="1068" spans="2:18" x14ac:dyDescent="0.45">
      <c r="B1068" s="14" t="str">
        <f t="shared" si="96"/>
        <v>402632240265</v>
      </c>
      <c r="C1068" s="5">
        <v>40263</v>
      </c>
      <c r="D1068" s="2" t="s">
        <v>810</v>
      </c>
      <c r="E1068" s="14">
        <f t="shared" si="97"/>
        <v>0</v>
      </c>
      <c r="F1068" s="2">
        <v>22</v>
      </c>
      <c r="G1068" s="19">
        <v>446.72</v>
      </c>
      <c r="H1068" s="20">
        <v>0.05</v>
      </c>
      <c r="I1068" s="6"/>
      <c r="J1068" s="5">
        <v>40265</v>
      </c>
      <c r="K1068" s="25">
        <v>-39</v>
      </c>
      <c r="L1068" s="2" t="s">
        <v>122</v>
      </c>
      <c r="M1068" s="14">
        <f>+VLOOKUP(L1068,Customers!$C$3:$D$797,2,FALSE)</f>
        <v>1</v>
      </c>
      <c r="N1068" s="14">
        <f>+INDEX(Customers!$B$2:$D$797,MATCH(TF_Database!L1068,Customers!$C$2:$C$797,0),1)</f>
        <v>21525</v>
      </c>
      <c r="O1068" s="29">
        <f t="shared" si="98"/>
        <v>5</v>
      </c>
      <c r="P1068" s="29">
        <f t="shared" si="99"/>
        <v>12</v>
      </c>
      <c r="Q1068" s="14" t="str">
        <f t="shared" si="100"/>
        <v xml:space="preserve">Lela </v>
      </c>
      <c r="R1068" s="14" t="str">
        <f t="shared" si="101"/>
        <v>Donovan</v>
      </c>
    </row>
    <row r="1069" spans="2:18" x14ac:dyDescent="0.45">
      <c r="B1069" s="14" t="str">
        <f t="shared" si="96"/>
        <v>402633040265</v>
      </c>
      <c r="C1069" s="5">
        <v>40263</v>
      </c>
      <c r="D1069" s="2" t="s">
        <v>810</v>
      </c>
      <c r="E1069" s="14">
        <f t="shared" si="97"/>
        <v>0</v>
      </c>
      <c r="F1069" s="2">
        <v>30</v>
      </c>
      <c r="G1069" s="19">
        <v>1580.6005</v>
      </c>
      <c r="H1069" s="20">
        <v>7.0000000000000007E-2</v>
      </c>
      <c r="I1069" s="6"/>
      <c r="J1069" s="5">
        <v>40265</v>
      </c>
      <c r="K1069" s="25">
        <v>303.52499999999998</v>
      </c>
      <c r="L1069" s="2" t="s">
        <v>122</v>
      </c>
      <c r="M1069" s="14">
        <f>+VLOOKUP(L1069,Customers!$C$3:$D$797,2,FALSE)</f>
        <v>1</v>
      </c>
      <c r="N1069" s="14">
        <f>+INDEX(Customers!$B$2:$D$797,MATCH(TF_Database!L1069,Customers!$C$2:$C$797,0),1)</f>
        <v>21525</v>
      </c>
      <c r="O1069" s="29">
        <f t="shared" si="98"/>
        <v>5</v>
      </c>
      <c r="P1069" s="29">
        <f t="shared" si="99"/>
        <v>12</v>
      </c>
      <c r="Q1069" s="14" t="str">
        <f t="shared" si="100"/>
        <v xml:space="preserve">Lela </v>
      </c>
      <c r="R1069" s="14" t="str">
        <f t="shared" si="101"/>
        <v>Donovan</v>
      </c>
    </row>
    <row r="1070" spans="2:18" x14ac:dyDescent="0.45">
      <c r="B1070" s="14" t="str">
        <f t="shared" si="96"/>
        <v>412584741258</v>
      </c>
      <c r="C1070" s="5">
        <v>41258</v>
      </c>
      <c r="D1070" s="2" t="s">
        <v>808</v>
      </c>
      <c r="E1070" s="14">
        <f t="shared" si="97"/>
        <v>0</v>
      </c>
      <c r="F1070" s="2">
        <v>47</v>
      </c>
      <c r="G1070" s="19">
        <v>16002.29</v>
      </c>
      <c r="H1070" s="20">
        <v>0.09</v>
      </c>
      <c r="I1070" s="6"/>
      <c r="J1070" s="5">
        <v>41258</v>
      </c>
      <c r="K1070" s="25">
        <v>4604.79</v>
      </c>
      <c r="L1070" s="2" t="s">
        <v>133</v>
      </c>
      <c r="M1070" s="14">
        <f>+VLOOKUP(L1070,Customers!$C$3:$D$797,2,FALSE)</f>
        <v>4</v>
      </c>
      <c r="N1070" s="14">
        <f>+INDEX(Customers!$B$2:$D$797,MATCH(TF_Database!L1070,Customers!$C$2:$C$797,0),1)</f>
        <v>24185</v>
      </c>
      <c r="O1070" s="29">
        <f t="shared" si="98"/>
        <v>8</v>
      </c>
      <c r="P1070" s="29">
        <f t="shared" si="99"/>
        <v>15</v>
      </c>
      <c r="Q1070" s="14" t="str">
        <f t="shared" si="100"/>
        <v xml:space="preserve">Ricardo </v>
      </c>
      <c r="R1070" s="14" t="str">
        <f t="shared" si="101"/>
        <v>Emerson</v>
      </c>
    </row>
    <row r="1071" spans="2:18" x14ac:dyDescent="0.45">
      <c r="B1071" s="14" t="str">
        <f t="shared" si="96"/>
        <v>41258941259</v>
      </c>
      <c r="C1071" s="5">
        <v>41258</v>
      </c>
      <c r="D1071" s="2" t="s">
        <v>808</v>
      </c>
      <c r="E1071" s="14">
        <f t="shared" si="97"/>
        <v>0</v>
      </c>
      <c r="F1071" s="2">
        <v>9</v>
      </c>
      <c r="G1071" s="19">
        <v>182.26</v>
      </c>
      <c r="H1071" s="20">
        <v>0.01</v>
      </c>
      <c r="I1071" s="6"/>
      <c r="J1071" s="5">
        <v>41259</v>
      </c>
      <c r="K1071" s="25">
        <v>60.613500000000002</v>
      </c>
      <c r="L1071" s="2" t="s">
        <v>133</v>
      </c>
      <c r="M1071" s="14">
        <f>+VLOOKUP(L1071,Customers!$C$3:$D$797,2,FALSE)</f>
        <v>4</v>
      </c>
      <c r="N1071" s="14">
        <f>+INDEX(Customers!$B$2:$D$797,MATCH(TF_Database!L1071,Customers!$C$2:$C$797,0),1)</f>
        <v>24185</v>
      </c>
      <c r="O1071" s="29">
        <f t="shared" si="98"/>
        <v>8</v>
      </c>
      <c r="P1071" s="29">
        <f t="shared" si="99"/>
        <v>15</v>
      </c>
      <c r="Q1071" s="14" t="str">
        <f t="shared" si="100"/>
        <v xml:space="preserve">Ricardo </v>
      </c>
      <c r="R1071" s="14" t="str">
        <f t="shared" si="101"/>
        <v>Emerson</v>
      </c>
    </row>
    <row r="1072" spans="2:18" x14ac:dyDescent="0.45">
      <c r="B1072" s="14" t="str">
        <f t="shared" si="96"/>
        <v>40154740156</v>
      </c>
      <c r="C1072" s="5">
        <v>40154</v>
      </c>
      <c r="D1072" s="2" t="s">
        <v>810</v>
      </c>
      <c r="E1072" s="14">
        <f t="shared" si="97"/>
        <v>0</v>
      </c>
      <c r="F1072" s="2">
        <v>7</v>
      </c>
      <c r="G1072" s="19">
        <v>3565.27</v>
      </c>
      <c r="H1072" s="20">
        <v>0.04</v>
      </c>
      <c r="I1072" s="6"/>
      <c r="J1072" s="5">
        <v>40156</v>
      </c>
      <c r="K1072" s="25">
        <v>-502.80780000000004</v>
      </c>
      <c r="L1072" s="2" t="s">
        <v>134</v>
      </c>
      <c r="M1072" s="14">
        <f>+VLOOKUP(L1072,Customers!$C$3:$D$797,2,FALSE)</f>
        <v>2</v>
      </c>
      <c r="N1072" s="14">
        <f>+INDEX(Customers!$B$2:$D$797,MATCH(TF_Database!L1072,Customers!$C$2:$C$797,0),1)</f>
        <v>21452</v>
      </c>
      <c r="O1072" s="29">
        <f t="shared" si="98"/>
        <v>8</v>
      </c>
      <c r="P1072" s="29">
        <f t="shared" si="99"/>
        <v>15</v>
      </c>
      <c r="Q1072" s="14" t="str">
        <f t="shared" si="100"/>
        <v xml:space="preserve">Patrick </v>
      </c>
      <c r="R1072" s="14" t="str">
        <f t="shared" si="101"/>
        <v>O'Brill</v>
      </c>
    </row>
    <row r="1073" spans="2:18" x14ac:dyDescent="0.45">
      <c r="B1073" s="14" t="str">
        <f t="shared" si="96"/>
        <v>401545040156</v>
      </c>
      <c r="C1073" s="5">
        <v>40154</v>
      </c>
      <c r="D1073" s="2" t="s">
        <v>810</v>
      </c>
      <c r="E1073" s="14">
        <f t="shared" si="97"/>
        <v>0</v>
      </c>
      <c r="F1073" s="2">
        <v>50</v>
      </c>
      <c r="G1073" s="19">
        <v>241.01</v>
      </c>
      <c r="H1073" s="20">
        <v>0</v>
      </c>
      <c r="I1073" s="6"/>
      <c r="J1073" s="5">
        <v>40156</v>
      </c>
      <c r="K1073" s="25">
        <v>-4.6900000000000004</v>
      </c>
      <c r="L1073" s="2" t="s">
        <v>134</v>
      </c>
      <c r="M1073" s="14">
        <f>+VLOOKUP(L1073,Customers!$C$3:$D$797,2,FALSE)</f>
        <v>2</v>
      </c>
      <c r="N1073" s="14">
        <f>+INDEX(Customers!$B$2:$D$797,MATCH(TF_Database!L1073,Customers!$C$2:$C$797,0),1)</f>
        <v>21452</v>
      </c>
      <c r="O1073" s="29">
        <f t="shared" si="98"/>
        <v>8</v>
      </c>
      <c r="P1073" s="29">
        <f t="shared" si="99"/>
        <v>15</v>
      </c>
      <c r="Q1073" s="14" t="str">
        <f t="shared" si="100"/>
        <v xml:space="preserve">Patrick </v>
      </c>
      <c r="R1073" s="14" t="str">
        <f t="shared" si="101"/>
        <v>O'Brill</v>
      </c>
    </row>
    <row r="1074" spans="2:18" x14ac:dyDescent="0.45">
      <c r="B1074" s="14" t="str">
        <f t="shared" si="96"/>
        <v>401563240158</v>
      </c>
      <c r="C1074" s="5">
        <v>40156</v>
      </c>
      <c r="D1074" s="2" t="s">
        <v>811</v>
      </c>
      <c r="E1074" s="14">
        <f t="shared" si="97"/>
        <v>0</v>
      </c>
      <c r="F1074" s="2">
        <v>32</v>
      </c>
      <c r="G1074" s="19">
        <v>209.02</v>
      </c>
      <c r="H1074" s="20">
        <v>0.04</v>
      </c>
      <c r="I1074" s="6"/>
      <c r="J1074" s="5">
        <v>40158</v>
      </c>
      <c r="K1074" s="25">
        <v>101.8</v>
      </c>
      <c r="L1074" s="2" t="s">
        <v>134</v>
      </c>
      <c r="M1074" s="14">
        <f>+VLOOKUP(L1074,Customers!$C$3:$D$797,2,FALSE)</f>
        <v>2</v>
      </c>
      <c r="N1074" s="14">
        <f>+INDEX(Customers!$B$2:$D$797,MATCH(TF_Database!L1074,Customers!$C$2:$C$797,0),1)</f>
        <v>21452</v>
      </c>
      <c r="O1074" s="29">
        <f t="shared" si="98"/>
        <v>8</v>
      </c>
      <c r="P1074" s="29">
        <f t="shared" si="99"/>
        <v>15</v>
      </c>
      <c r="Q1074" s="14" t="str">
        <f t="shared" si="100"/>
        <v xml:space="preserve">Patrick </v>
      </c>
      <c r="R1074" s="14" t="str">
        <f t="shared" si="101"/>
        <v>O'Brill</v>
      </c>
    </row>
    <row r="1075" spans="2:18" x14ac:dyDescent="0.45">
      <c r="B1075" s="14" t="str">
        <f t="shared" si="96"/>
        <v>405333340534</v>
      </c>
      <c r="C1075" s="5">
        <v>40533</v>
      </c>
      <c r="D1075" s="2" t="s">
        <v>811</v>
      </c>
      <c r="E1075" s="14">
        <f t="shared" si="97"/>
        <v>0</v>
      </c>
      <c r="F1075" s="2">
        <v>33</v>
      </c>
      <c r="G1075" s="19">
        <v>729.92</v>
      </c>
      <c r="H1075" s="20">
        <v>0</v>
      </c>
      <c r="I1075" s="6"/>
      <c r="J1075" s="5">
        <v>40534</v>
      </c>
      <c r="K1075" s="25">
        <v>99.31</v>
      </c>
      <c r="L1075" s="2" t="s">
        <v>124</v>
      </c>
      <c r="M1075" s="14">
        <f>+VLOOKUP(L1075,Customers!$C$3:$D$797,2,FALSE)</f>
        <v>4</v>
      </c>
      <c r="N1075" s="14">
        <f>+INDEX(Customers!$B$2:$D$797,MATCH(TF_Database!L1075,Customers!$C$2:$C$797,0),1)</f>
        <v>31196</v>
      </c>
      <c r="O1075" s="29">
        <f t="shared" si="98"/>
        <v>6</v>
      </c>
      <c r="P1075" s="29">
        <f t="shared" si="99"/>
        <v>13</v>
      </c>
      <c r="Q1075" s="14" t="str">
        <f t="shared" si="100"/>
        <v xml:space="preserve">Trudy </v>
      </c>
      <c r="R1075" s="14" t="str">
        <f t="shared" si="101"/>
        <v>Schmidt</v>
      </c>
    </row>
    <row r="1076" spans="2:18" x14ac:dyDescent="0.45">
      <c r="B1076" s="14" t="str">
        <f t="shared" si="96"/>
        <v>411313241136</v>
      </c>
      <c r="C1076" s="5">
        <v>41131</v>
      </c>
      <c r="D1076" s="2" t="s">
        <v>804</v>
      </c>
      <c r="E1076" s="14">
        <f t="shared" si="97"/>
        <v>0</v>
      </c>
      <c r="F1076" s="2">
        <v>32</v>
      </c>
      <c r="G1076" s="19">
        <v>2593.08</v>
      </c>
      <c r="H1076" s="20">
        <v>0</v>
      </c>
      <c r="I1076" s="6"/>
      <c r="J1076" s="5">
        <v>41136</v>
      </c>
      <c r="K1076" s="25">
        <v>-673.31</v>
      </c>
      <c r="L1076" s="2" t="s">
        <v>135</v>
      </c>
      <c r="M1076" s="14">
        <f>+VLOOKUP(L1076,Customers!$C$3:$D$797,2,FALSE)</f>
        <v>3</v>
      </c>
      <c r="N1076" s="14">
        <f>+INDEX(Customers!$B$2:$D$797,MATCH(TF_Database!L1076,Customers!$C$2:$C$797,0),1)</f>
        <v>28490</v>
      </c>
      <c r="O1076" s="29">
        <f t="shared" si="98"/>
        <v>7</v>
      </c>
      <c r="P1076" s="29">
        <f t="shared" si="99"/>
        <v>14</v>
      </c>
      <c r="Q1076" s="14" t="str">
        <f t="shared" si="100"/>
        <v xml:space="preserve">Thomas </v>
      </c>
      <c r="R1076" s="14" t="str">
        <f t="shared" si="101"/>
        <v>Brumley</v>
      </c>
    </row>
    <row r="1077" spans="2:18" x14ac:dyDescent="0.45">
      <c r="B1077" s="14" t="str">
        <f t="shared" si="96"/>
        <v>411312541133</v>
      </c>
      <c r="C1077" s="5">
        <v>41131</v>
      </c>
      <c r="D1077" s="2" t="s">
        <v>804</v>
      </c>
      <c r="E1077" s="14">
        <f t="shared" si="97"/>
        <v>0</v>
      </c>
      <c r="F1077" s="2">
        <v>25</v>
      </c>
      <c r="G1077" s="19">
        <v>2529.3960000000002</v>
      </c>
      <c r="H1077" s="20">
        <v>0.06</v>
      </c>
      <c r="I1077" s="6"/>
      <c r="J1077" s="5">
        <v>41133</v>
      </c>
      <c r="K1077" s="25">
        <v>371.214</v>
      </c>
      <c r="L1077" s="2" t="s">
        <v>135</v>
      </c>
      <c r="M1077" s="14">
        <f>+VLOOKUP(L1077,Customers!$C$3:$D$797,2,FALSE)</f>
        <v>3</v>
      </c>
      <c r="N1077" s="14">
        <f>+INDEX(Customers!$B$2:$D$797,MATCH(TF_Database!L1077,Customers!$C$2:$C$797,0),1)</f>
        <v>28490</v>
      </c>
      <c r="O1077" s="29">
        <f t="shared" si="98"/>
        <v>7</v>
      </c>
      <c r="P1077" s="29">
        <f t="shared" si="99"/>
        <v>14</v>
      </c>
      <c r="Q1077" s="14" t="str">
        <f t="shared" si="100"/>
        <v xml:space="preserve">Thomas </v>
      </c>
      <c r="R1077" s="14" t="str">
        <f t="shared" si="101"/>
        <v>Brumley</v>
      </c>
    </row>
    <row r="1078" spans="2:18" x14ac:dyDescent="0.45">
      <c r="B1078" s="14" t="str">
        <f t="shared" si="96"/>
        <v>40494340495</v>
      </c>
      <c r="C1078" s="5">
        <v>40494</v>
      </c>
      <c r="D1078" s="2" t="s">
        <v>806</v>
      </c>
      <c r="E1078" s="14">
        <f t="shared" si="97"/>
        <v>1</v>
      </c>
      <c r="F1078" s="2">
        <v>3</v>
      </c>
      <c r="G1078" s="19">
        <v>441.43</v>
      </c>
      <c r="H1078" s="20">
        <v>0.06</v>
      </c>
      <c r="I1078" s="6"/>
      <c r="J1078" s="5">
        <v>40495</v>
      </c>
      <c r="K1078" s="25">
        <v>-154.44999999999999</v>
      </c>
      <c r="L1078" s="2" t="s">
        <v>123</v>
      </c>
      <c r="M1078" s="14">
        <f>+VLOOKUP(L1078,Customers!$C$3:$D$797,2,FALSE)</f>
        <v>1</v>
      </c>
      <c r="N1078" s="14">
        <f>+INDEX(Customers!$B$2:$D$797,MATCH(TF_Database!L1078,Customers!$C$2:$C$797,0),1)</f>
        <v>22641</v>
      </c>
      <c r="O1078" s="29">
        <f t="shared" si="98"/>
        <v>7</v>
      </c>
      <c r="P1078" s="29">
        <f t="shared" si="99"/>
        <v>15</v>
      </c>
      <c r="Q1078" s="14" t="str">
        <f t="shared" si="100"/>
        <v xml:space="preserve">Shahid </v>
      </c>
      <c r="R1078" s="14" t="str">
        <f t="shared" si="101"/>
        <v>Shariari</v>
      </c>
    </row>
    <row r="1079" spans="2:18" x14ac:dyDescent="0.45">
      <c r="B1079" s="14" t="str">
        <f t="shared" si="96"/>
        <v>404941440496</v>
      </c>
      <c r="C1079" s="5">
        <v>40494</v>
      </c>
      <c r="D1079" s="2" t="s">
        <v>806</v>
      </c>
      <c r="E1079" s="14">
        <f t="shared" si="97"/>
        <v>1</v>
      </c>
      <c r="F1079" s="2">
        <v>14</v>
      </c>
      <c r="G1079" s="19">
        <v>2145.6974999999998</v>
      </c>
      <c r="H1079" s="20">
        <v>0.08</v>
      </c>
      <c r="I1079" s="6"/>
      <c r="J1079" s="5">
        <v>40496</v>
      </c>
      <c r="K1079" s="25">
        <v>-176.792</v>
      </c>
      <c r="L1079" s="2" t="s">
        <v>123</v>
      </c>
      <c r="M1079" s="14">
        <f>+VLOOKUP(L1079,Customers!$C$3:$D$797,2,FALSE)</f>
        <v>1</v>
      </c>
      <c r="N1079" s="14">
        <f>+INDEX(Customers!$B$2:$D$797,MATCH(TF_Database!L1079,Customers!$C$2:$C$797,0),1)</f>
        <v>22641</v>
      </c>
      <c r="O1079" s="29">
        <f t="shared" si="98"/>
        <v>7</v>
      </c>
      <c r="P1079" s="29">
        <f t="shared" si="99"/>
        <v>15</v>
      </c>
      <c r="Q1079" s="14" t="str">
        <f t="shared" si="100"/>
        <v xml:space="preserve">Shahid </v>
      </c>
      <c r="R1079" s="14" t="str">
        <f t="shared" si="101"/>
        <v>Shariari</v>
      </c>
    </row>
    <row r="1080" spans="2:18" x14ac:dyDescent="0.45">
      <c r="B1080" s="14" t="str">
        <f t="shared" si="96"/>
        <v>404941840495</v>
      </c>
      <c r="C1080" s="5">
        <v>40494</v>
      </c>
      <c r="D1080" s="2" t="s">
        <v>806</v>
      </c>
      <c r="E1080" s="14">
        <f t="shared" si="97"/>
        <v>1</v>
      </c>
      <c r="F1080" s="2">
        <v>18</v>
      </c>
      <c r="G1080" s="19">
        <v>1341.963</v>
      </c>
      <c r="H1080" s="20">
        <v>0</v>
      </c>
      <c r="I1080" s="6"/>
      <c r="J1080" s="5">
        <v>40495</v>
      </c>
      <c r="K1080" s="25">
        <v>180.78300000000002</v>
      </c>
      <c r="L1080" s="2" t="s">
        <v>123</v>
      </c>
      <c r="M1080" s="14">
        <f>+VLOOKUP(L1080,Customers!$C$3:$D$797,2,FALSE)</f>
        <v>1</v>
      </c>
      <c r="N1080" s="14">
        <f>+INDEX(Customers!$B$2:$D$797,MATCH(TF_Database!L1080,Customers!$C$2:$C$797,0),1)</f>
        <v>22641</v>
      </c>
      <c r="O1080" s="29">
        <f t="shared" si="98"/>
        <v>7</v>
      </c>
      <c r="P1080" s="29">
        <f t="shared" si="99"/>
        <v>15</v>
      </c>
      <c r="Q1080" s="14" t="str">
        <f t="shared" si="100"/>
        <v xml:space="preserve">Shahid </v>
      </c>
      <c r="R1080" s="14" t="str">
        <f t="shared" si="101"/>
        <v>Shariari</v>
      </c>
    </row>
    <row r="1081" spans="2:18" x14ac:dyDescent="0.45">
      <c r="B1081" s="14" t="str">
        <f t="shared" si="96"/>
        <v>410341241036</v>
      </c>
      <c r="C1081" s="5">
        <v>41034</v>
      </c>
      <c r="D1081" s="2" t="s">
        <v>811</v>
      </c>
      <c r="E1081" s="14">
        <f t="shared" si="97"/>
        <v>0</v>
      </c>
      <c r="F1081" s="2">
        <v>12</v>
      </c>
      <c r="G1081" s="19">
        <v>1712.66</v>
      </c>
      <c r="H1081" s="20">
        <v>0.1</v>
      </c>
      <c r="I1081" s="6"/>
      <c r="J1081" s="5">
        <v>41036</v>
      </c>
      <c r="K1081" s="25">
        <v>-390.77</v>
      </c>
      <c r="L1081" s="2" t="s">
        <v>136</v>
      </c>
      <c r="M1081" s="14">
        <f>+VLOOKUP(L1081,Customers!$C$3:$D$797,2,FALSE)</f>
        <v>3</v>
      </c>
      <c r="N1081" s="14">
        <f>+INDEX(Customers!$B$2:$D$797,MATCH(TF_Database!L1081,Customers!$C$2:$C$797,0),1)</f>
        <v>27753</v>
      </c>
      <c r="O1081" s="29">
        <f t="shared" si="98"/>
        <v>6</v>
      </c>
      <c r="P1081" s="29">
        <f t="shared" si="99"/>
        <v>14</v>
      </c>
      <c r="Q1081" s="14" t="str">
        <f t="shared" si="100"/>
        <v xml:space="preserve">Vicky </v>
      </c>
      <c r="R1081" s="14" t="str">
        <f t="shared" si="101"/>
        <v>Freymann</v>
      </c>
    </row>
    <row r="1082" spans="2:18" x14ac:dyDescent="0.45">
      <c r="B1082" s="14" t="str">
        <f t="shared" si="96"/>
        <v>403802040380</v>
      </c>
      <c r="C1082" s="5">
        <v>40380</v>
      </c>
      <c r="D1082" s="2" t="s">
        <v>804</v>
      </c>
      <c r="E1082" s="14">
        <f t="shared" si="97"/>
        <v>0</v>
      </c>
      <c r="F1082" s="2">
        <v>20</v>
      </c>
      <c r="G1082" s="19">
        <v>310.31</v>
      </c>
      <c r="H1082" s="20">
        <v>0.02</v>
      </c>
      <c r="I1082" s="6"/>
      <c r="J1082" s="5">
        <v>40380</v>
      </c>
      <c r="K1082" s="25">
        <v>51.5</v>
      </c>
      <c r="L1082" s="2" t="s">
        <v>122</v>
      </c>
      <c r="M1082" s="14">
        <f>+VLOOKUP(L1082,Customers!$C$3:$D$797,2,FALSE)</f>
        <v>1</v>
      </c>
      <c r="N1082" s="14">
        <f>+INDEX(Customers!$B$2:$D$797,MATCH(TF_Database!L1082,Customers!$C$2:$C$797,0),1)</f>
        <v>21525</v>
      </c>
      <c r="O1082" s="29">
        <f t="shared" si="98"/>
        <v>5</v>
      </c>
      <c r="P1082" s="29">
        <f t="shared" si="99"/>
        <v>12</v>
      </c>
      <c r="Q1082" s="14" t="str">
        <f t="shared" si="100"/>
        <v xml:space="preserve">Lela </v>
      </c>
      <c r="R1082" s="14" t="str">
        <f t="shared" si="101"/>
        <v>Donovan</v>
      </c>
    </row>
    <row r="1083" spans="2:18" x14ac:dyDescent="0.45">
      <c r="B1083" s="14" t="str">
        <f t="shared" si="96"/>
        <v>410333541038</v>
      </c>
      <c r="C1083" s="5">
        <v>41033</v>
      </c>
      <c r="D1083" s="2" t="s">
        <v>811</v>
      </c>
      <c r="E1083" s="14">
        <f t="shared" si="97"/>
        <v>0</v>
      </c>
      <c r="F1083" s="2">
        <v>35</v>
      </c>
      <c r="G1083" s="19">
        <v>246.98</v>
      </c>
      <c r="H1083" s="20">
        <v>0.1</v>
      </c>
      <c r="I1083" s="6"/>
      <c r="J1083" s="5">
        <v>41038</v>
      </c>
      <c r="K1083" s="25">
        <v>-94.78</v>
      </c>
      <c r="L1083" s="2" t="s">
        <v>130</v>
      </c>
      <c r="M1083" s="14">
        <f>+VLOOKUP(L1083,Customers!$C$3:$D$797,2,FALSE)</f>
        <v>4</v>
      </c>
      <c r="N1083" s="14">
        <f>+INDEX(Customers!$B$2:$D$797,MATCH(TF_Database!L1083,Customers!$C$2:$C$797,0),1)</f>
        <v>30308</v>
      </c>
      <c r="O1083" s="29">
        <f t="shared" si="98"/>
        <v>6</v>
      </c>
      <c r="P1083" s="29">
        <f t="shared" si="99"/>
        <v>12</v>
      </c>
      <c r="Q1083" s="14" t="str">
        <f t="shared" si="100"/>
        <v xml:space="preserve">Khloe </v>
      </c>
      <c r="R1083" s="14" t="str">
        <f t="shared" si="101"/>
        <v>Miller</v>
      </c>
    </row>
    <row r="1084" spans="2:18" x14ac:dyDescent="0.45">
      <c r="B1084" s="14" t="str">
        <f t="shared" si="96"/>
        <v>404143540414</v>
      </c>
      <c r="C1084" s="5">
        <v>40414</v>
      </c>
      <c r="D1084" s="2" t="s">
        <v>811</v>
      </c>
      <c r="E1084" s="14">
        <f t="shared" si="97"/>
        <v>0</v>
      </c>
      <c r="F1084" s="2">
        <v>35</v>
      </c>
      <c r="G1084" s="19">
        <v>233.39</v>
      </c>
      <c r="H1084" s="20">
        <v>0.06</v>
      </c>
      <c r="I1084" s="6"/>
      <c r="J1084" s="5">
        <v>40414</v>
      </c>
      <c r="K1084" s="25">
        <v>-197.39</v>
      </c>
      <c r="L1084" s="2" t="s">
        <v>121</v>
      </c>
      <c r="M1084" s="14">
        <f>+VLOOKUP(L1084,Customers!$C$3:$D$797,2,FALSE)</f>
        <v>1</v>
      </c>
      <c r="N1084" s="14">
        <f>+INDEX(Customers!$B$2:$D$797,MATCH(TF_Database!L1084,Customers!$C$2:$C$797,0),1)</f>
        <v>6723</v>
      </c>
      <c r="O1084" s="29">
        <f t="shared" si="98"/>
        <v>5</v>
      </c>
      <c r="P1084" s="29">
        <f t="shared" si="99"/>
        <v>14</v>
      </c>
      <c r="Q1084" s="14" t="str">
        <f t="shared" si="100"/>
        <v xml:space="preserve">Mike </v>
      </c>
      <c r="R1084" s="14" t="str">
        <f t="shared" si="101"/>
        <v>Vittorini</v>
      </c>
    </row>
    <row r="1085" spans="2:18" x14ac:dyDescent="0.45">
      <c r="B1085" s="14" t="str">
        <f t="shared" si="96"/>
        <v>406122340612</v>
      </c>
      <c r="C1085" s="5">
        <v>40612</v>
      </c>
      <c r="D1085" s="2" t="s">
        <v>810</v>
      </c>
      <c r="E1085" s="14">
        <f t="shared" si="97"/>
        <v>0</v>
      </c>
      <c r="F1085" s="2">
        <v>23</v>
      </c>
      <c r="G1085" s="19">
        <v>135.31</v>
      </c>
      <c r="H1085" s="20">
        <v>0.06</v>
      </c>
      <c r="I1085" s="6"/>
      <c r="J1085" s="5">
        <v>40612</v>
      </c>
      <c r="K1085" s="25">
        <v>-49.323500000000003</v>
      </c>
      <c r="L1085" s="2" t="s">
        <v>124</v>
      </c>
      <c r="M1085" s="14">
        <f>+VLOOKUP(L1085,Customers!$C$3:$D$797,2,FALSE)</f>
        <v>4</v>
      </c>
      <c r="N1085" s="14">
        <f>+INDEX(Customers!$B$2:$D$797,MATCH(TF_Database!L1085,Customers!$C$2:$C$797,0),1)</f>
        <v>31196</v>
      </c>
      <c r="O1085" s="29">
        <f t="shared" si="98"/>
        <v>6</v>
      </c>
      <c r="P1085" s="29">
        <f t="shared" si="99"/>
        <v>13</v>
      </c>
      <c r="Q1085" s="14" t="str">
        <f t="shared" si="100"/>
        <v xml:space="preserve">Trudy </v>
      </c>
      <c r="R1085" s="14" t="str">
        <f t="shared" si="101"/>
        <v>Schmidt</v>
      </c>
    </row>
    <row r="1086" spans="2:18" x14ac:dyDescent="0.45">
      <c r="B1086" s="14" t="str">
        <f t="shared" si="96"/>
        <v>40859940861</v>
      </c>
      <c r="C1086" s="5">
        <v>40859</v>
      </c>
      <c r="D1086" s="2" t="s">
        <v>806</v>
      </c>
      <c r="E1086" s="14">
        <f t="shared" si="97"/>
        <v>1</v>
      </c>
      <c r="F1086" s="2">
        <v>9</v>
      </c>
      <c r="G1086" s="19">
        <v>181.66</v>
      </c>
      <c r="H1086" s="20">
        <v>0</v>
      </c>
      <c r="I1086" s="6"/>
      <c r="J1086" s="5">
        <v>40861</v>
      </c>
      <c r="K1086" s="25">
        <v>-27.474599999999999</v>
      </c>
      <c r="L1086" s="2" t="s">
        <v>121</v>
      </c>
      <c r="M1086" s="14">
        <f>+VLOOKUP(L1086,Customers!$C$3:$D$797,2,FALSE)</f>
        <v>1</v>
      </c>
      <c r="N1086" s="14">
        <f>+INDEX(Customers!$B$2:$D$797,MATCH(TF_Database!L1086,Customers!$C$2:$C$797,0),1)</f>
        <v>6723</v>
      </c>
      <c r="O1086" s="29">
        <f t="shared" si="98"/>
        <v>5</v>
      </c>
      <c r="P1086" s="29">
        <f t="shared" si="99"/>
        <v>14</v>
      </c>
      <c r="Q1086" s="14" t="str">
        <f t="shared" si="100"/>
        <v xml:space="preserve">Mike </v>
      </c>
      <c r="R1086" s="14" t="str">
        <f t="shared" si="101"/>
        <v>Vittorini</v>
      </c>
    </row>
    <row r="1087" spans="2:18" x14ac:dyDescent="0.45">
      <c r="B1087" s="14" t="str">
        <f t="shared" si="96"/>
        <v>409902940990</v>
      </c>
      <c r="C1087" s="5">
        <v>40990</v>
      </c>
      <c r="D1087" s="2" t="s">
        <v>810</v>
      </c>
      <c r="E1087" s="14">
        <f t="shared" si="97"/>
        <v>0</v>
      </c>
      <c r="F1087" s="2">
        <v>29</v>
      </c>
      <c r="G1087" s="19">
        <v>1194.96</v>
      </c>
      <c r="H1087" s="20">
        <v>0.04</v>
      </c>
      <c r="I1087" s="6"/>
      <c r="J1087" s="5">
        <v>40990</v>
      </c>
      <c r="K1087" s="25">
        <v>107.45</v>
      </c>
      <c r="L1087" s="2" t="s">
        <v>137</v>
      </c>
      <c r="M1087" s="14">
        <f>+VLOOKUP(L1087,Customers!$C$3:$D$797,2,FALSE)</f>
        <v>2</v>
      </c>
      <c r="N1087" s="14">
        <f>+INDEX(Customers!$B$2:$D$797,MATCH(TF_Database!L1087,Customers!$C$2:$C$797,0),1)</f>
        <v>24903</v>
      </c>
      <c r="O1087" s="29">
        <f t="shared" si="98"/>
        <v>5</v>
      </c>
      <c r="P1087" s="29">
        <f t="shared" si="99"/>
        <v>12</v>
      </c>
      <c r="Q1087" s="14" t="str">
        <f t="shared" si="100"/>
        <v xml:space="preserve">Tony </v>
      </c>
      <c r="R1087" s="14" t="str">
        <f t="shared" si="101"/>
        <v>Chapman</v>
      </c>
    </row>
    <row r="1088" spans="2:18" x14ac:dyDescent="0.45">
      <c r="B1088" s="14" t="str">
        <f t="shared" si="96"/>
        <v>40133640137</v>
      </c>
      <c r="C1088" s="5">
        <v>40133</v>
      </c>
      <c r="D1088" s="2" t="s">
        <v>804</v>
      </c>
      <c r="E1088" s="14">
        <f t="shared" si="97"/>
        <v>0</v>
      </c>
      <c r="F1088" s="2">
        <v>6</v>
      </c>
      <c r="G1088" s="19">
        <v>184.33100000000002</v>
      </c>
      <c r="H1088" s="20">
        <v>7.0000000000000007E-2</v>
      </c>
      <c r="I1088" s="6"/>
      <c r="J1088" s="5">
        <v>40137</v>
      </c>
      <c r="K1088" s="25">
        <v>-89.198999999999998</v>
      </c>
      <c r="L1088" s="2" t="s">
        <v>127</v>
      </c>
      <c r="M1088" s="14">
        <f>+VLOOKUP(L1088,Customers!$C$3:$D$797,2,FALSE)</f>
        <v>4</v>
      </c>
      <c r="N1088" s="14">
        <f>+INDEX(Customers!$B$2:$D$797,MATCH(TF_Database!L1088,Customers!$C$2:$C$797,0),1)</f>
        <v>12239</v>
      </c>
      <c r="O1088" s="29">
        <f t="shared" si="98"/>
        <v>4</v>
      </c>
      <c r="P1088" s="29">
        <f t="shared" si="99"/>
        <v>9</v>
      </c>
      <c r="Q1088" s="14" t="str">
        <f t="shared" si="100"/>
        <v xml:space="preserve">Liz </v>
      </c>
      <c r="R1088" s="14" t="str">
        <f t="shared" si="101"/>
        <v>Price</v>
      </c>
    </row>
    <row r="1089" spans="2:18" x14ac:dyDescent="0.45">
      <c r="B1089" s="14" t="str">
        <f t="shared" si="96"/>
        <v>401332340140</v>
      </c>
      <c r="C1089" s="5">
        <v>40133</v>
      </c>
      <c r="D1089" s="2" t="s">
        <v>804</v>
      </c>
      <c r="E1089" s="14">
        <f t="shared" si="97"/>
        <v>0</v>
      </c>
      <c r="F1089" s="2">
        <v>23</v>
      </c>
      <c r="G1089" s="19">
        <v>1223.3795</v>
      </c>
      <c r="H1089" s="20">
        <v>0.08</v>
      </c>
      <c r="I1089" s="6"/>
      <c r="J1089" s="5">
        <v>40140</v>
      </c>
      <c r="K1089" s="25">
        <v>83.564999999999998</v>
      </c>
      <c r="L1089" s="2" t="s">
        <v>127</v>
      </c>
      <c r="M1089" s="14">
        <f>+VLOOKUP(L1089,Customers!$C$3:$D$797,2,FALSE)</f>
        <v>4</v>
      </c>
      <c r="N1089" s="14">
        <f>+INDEX(Customers!$B$2:$D$797,MATCH(TF_Database!L1089,Customers!$C$2:$C$797,0),1)</f>
        <v>12239</v>
      </c>
      <c r="O1089" s="29">
        <f t="shared" si="98"/>
        <v>4</v>
      </c>
      <c r="P1089" s="29">
        <f t="shared" si="99"/>
        <v>9</v>
      </c>
      <c r="Q1089" s="14" t="str">
        <f t="shared" si="100"/>
        <v xml:space="preserve">Liz </v>
      </c>
      <c r="R1089" s="14" t="str">
        <f t="shared" si="101"/>
        <v>Price</v>
      </c>
    </row>
    <row r="1090" spans="2:18" x14ac:dyDescent="0.45">
      <c r="B1090" s="14" t="str">
        <f t="shared" si="96"/>
        <v>400612840063</v>
      </c>
      <c r="C1090" s="5">
        <v>40061</v>
      </c>
      <c r="D1090" s="2" t="s">
        <v>804</v>
      </c>
      <c r="E1090" s="14">
        <f t="shared" si="97"/>
        <v>0</v>
      </c>
      <c r="F1090" s="2">
        <v>28</v>
      </c>
      <c r="G1090" s="19">
        <v>128.69</v>
      </c>
      <c r="H1090" s="20">
        <v>0.04</v>
      </c>
      <c r="I1090" s="6"/>
      <c r="J1090" s="5">
        <v>40063</v>
      </c>
      <c r="K1090" s="25">
        <v>28.288</v>
      </c>
      <c r="L1090" s="2" t="s">
        <v>138</v>
      </c>
      <c r="M1090" s="14">
        <f>+VLOOKUP(L1090,Customers!$C$3:$D$797,2,FALSE)</f>
        <v>1</v>
      </c>
      <c r="N1090" s="14">
        <f>+INDEX(Customers!$B$2:$D$797,MATCH(TF_Database!L1090,Customers!$C$2:$C$797,0),1)</f>
        <v>6881</v>
      </c>
      <c r="O1090" s="29">
        <f t="shared" si="98"/>
        <v>6</v>
      </c>
      <c r="P1090" s="29">
        <f t="shared" si="99"/>
        <v>10</v>
      </c>
      <c r="Q1090" s="14" t="str">
        <f t="shared" si="100"/>
        <v xml:space="preserve">Sarah </v>
      </c>
      <c r="R1090" s="14" t="str">
        <f t="shared" si="101"/>
        <v>Bern</v>
      </c>
    </row>
    <row r="1091" spans="2:18" x14ac:dyDescent="0.45">
      <c r="B1091" s="14" t="str">
        <f t="shared" si="96"/>
        <v>411091741110</v>
      </c>
      <c r="C1091" s="5">
        <v>41109</v>
      </c>
      <c r="D1091" s="2" t="s">
        <v>806</v>
      </c>
      <c r="E1091" s="14">
        <f t="shared" si="97"/>
        <v>1</v>
      </c>
      <c r="F1091" s="2">
        <v>17</v>
      </c>
      <c r="G1091" s="19">
        <v>686.27</v>
      </c>
      <c r="H1091" s="20">
        <v>0.06</v>
      </c>
      <c r="I1091" s="6"/>
      <c r="J1091" s="5">
        <v>41110</v>
      </c>
      <c r="K1091" s="25">
        <v>-345.36</v>
      </c>
      <c r="L1091" s="2" t="s">
        <v>139</v>
      </c>
      <c r="M1091" s="14">
        <f>+VLOOKUP(L1091,Customers!$C$3:$D$797,2,FALSE)</f>
        <v>2</v>
      </c>
      <c r="N1091" s="14">
        <f>+INDEX(Customers!$B$2:$D$797,MATCH(TF_Database!L1091,Customers!$C$2:$C$797,0),1)</f>
        <v>12841</v>
      </c>
      <c r="O1091" s="29">
        <f t="shared" si="98"/>
        <v>5</v>
      </c>
      <c r="P1091" s="29">
        <f t="shared" si="99"/>
        <v>12</v>
      </c>
      <c r="Q1091" s="14" t="str">
        <f t="shared" si="100"/>
        <v xml:space="preserve">Mark </v>
      </c>
      <c r="R1091" s="14" t="str">
        <f t="shared" si="101"/>
        <v>Cousins</v>
      </c>
    </row>
    <row r="1092" spans="2:18" x14ac:dyDescent="0.45">
      <c r="B1092" s="14" t="str">
        <f t="shared" si="96"/>
        <v>411411941142</v>
      </c>
      <c r="C1092" s="5">
        <v>41141</v>
      </c>
      <c r="D1092" s="2" t="s">
        <v>810</v>
      </c>
      <c r="E1092" s="14">
        <f t="shared" si="97"/>
        <v>0</v>
      </c>
      <c r="F1092" s="2">
        <v>19</v>
      </c>
      <c r="G1092" s="19">
        <v>242.63</v>
      </c>
      <c r="H1092" s="20">
        <v>0</v>
      </c>
      <c r="I1092" s="6"/>
      <c r="J1092" s="5">
        <v>41142</v>
      </c>
      <c r="K1092" s="25">
        <v>-36.11</v>
      </c>
      <c r="L1092" s="2" t="s">
        <v>131</v>
      </c>
      <c r="M1092" s="14">
        <f>+VLOOKUP(L1092,Customers!$C$3:$D$797,2,FALSE)</f>
        <v>2</v>
      </c>
      <c r="N1092" s="14">
        <f>+INDEX(Customers!$B$2:$D$797,MATCH(TF_Database!L1092,Customers!$C$2:$C$797,0),1)</f>
        <v>31726</v>
      </c>
      <c r="O1092" s="29">
        <f t="shared" si="98"/>
        <v>7</v>
      </c>
      <c r="P1092" s="29">
        <f t="shared" si="99"/>
        <v>14</v>
      </c>
      <c r="Q1092" s="14" t="str">
        <f t="shared" si="100"/>
        <v xml:space="preserve">Shahid </v>
      </c>
      <c r="R1092" s="14" t="str">
        <f t="shared" si="101"/>
        <v>Hopkins</v>
      </c>
    </row>
    <row r="1093" spans="2:18" x14ac:dyDescent="0.45">
      <c r="B1093" s="14" t="str">
        <f t="shared" si="96"/>
        <v>404134540413</v>
      </c>
      <c r="C1093" s="5">
        <v>40413</v>
      </c>
      <c r="D1093" s="2" t="s">
        <v>804</v>
      </c>
      <c r="E1093" s="14">
        <f t="shared" si="97"/>
        <v>0</v>
      </c>
      <c r="F1093" s="2">
        <v>45</v>
      </c>
      <c r="G1093" s="19">
        <v>4729.8500000000004</v>
      </c>
      <c r="H1093" s="20">
        <v>0.03</v>
      </c>
      <c r="I1093" s="6"/>
      <c r="J1093" s="5">
        <v>40413</v>
      </c>
      <c r="K1093" s="25">
        <v>2014.82</v>
      </c>
      <c r="L1093" s="2" t="s">
        <v>139</v>
      </c>
      <c r="M1093" s="14">
        <f>+VLOOKUP(L1093,Customers!$C$3:$D$797,2,FALSE)</f>
        <v>2</v>
      </c>
      <c r="N1093" s="14">
        <f>+INDEX(Customers!$B$2:$D$797,MATCH(TF_Database!L1093,Customers!$C$2:$C$797,0),1)</f>
        <v>12841</v>
      </c>
      <c r="O1093" s="29">
        <f t="shared" si="98"/>
        <v>5</v>
      </c>
      <c r="P1093" s="29">
        <f t="shared" si="99"/>
        <v>12</v>
      </c>
      <c r="Q1093" s="14" t="str">
        <f t="shared" si="100"/>
        <v xml:space="preserve">Mark </v>
      </c>
      <c r="R1093" s="14" t="str">
        <f t="shared" si="101"/>
        <v>Cousins</v>
      </c>
    </row>
    <row r="1094" spans="2:18" x14ac:dyDescent="0.45">
      <c r="B1094" s="14" t="str">
        <f t="shared" si="96"/>
        <v>412683641271</v>
      </c>
      <c r="C1094" s="5">
        <v>41268</v>
      </c>
      <c r="D1094" s="2" t="s">
        <v>810</v>
      </c>
      <c r="E1094" s="14">
        <f t="shared" si="97"/>
        <v>0</v>
      </c>
      <c r="F1094" s="2">
        <v>36</v>
      </c>
      <c r="G1094" s="19">
        <v>4852.05</v>
      </c>
      <c r="H1094" s="20">
        <v>0</v>
      </c>
      <c r="I1094" s="6"/>
      <c r="J1094" s="5">
        <v>41271</v>
      </c>
      <c r="K1094" s="25">
        <v>-1197.58</v>
      </c>
      <c r="L1094" s="2" t="s">
        <v>120</v>
      </c>
      <c r="M1094" s="14">
        <f>+VLOOKUP(L1094,Customers!$C$3:$D$797,2,FALSE)</f>
        <v>2</v>
      </c>
      <c r="N1094" s="14">
        <f>+INDEX(Customers!$B$2:$D$797,MATCH(TF_Database!L1094,Customers!$C$2:$C$797,0),1)</f>
        <v>20973</v>
      </c>
      <c r="O1094" s="29">
        <f t="shared" si="98"/>
        <v>10</v>
      </c>
      <c r="P1094" s="29">
        <f t="shared" si="99"/>
        <v>16</v>
      </c>
      <c r="Q1094" s="14" t="str">
        <f t="shared" si="100"/>
        <v xml:space="preserve">Giulietta </v>
      </c>
      <c r="R1094" s="14" t="str">
        <f t="shared" si="101"/>
        <v>Weimer</v>
      </c>
    </row>
    <row r="1095" spans="2:18" x14ac:dyDescent="0.45">
      <c r="B1095" s="14" t="str">
        <f t="shared" ref="B1095:B1158" si="102">+CONCATENATE(C1095,F1095,J1095)</f>
        <v>40710540710</v>
      </c>
      <c r="C1095" s="5">
        <v>40710</v>
      </c>
      <c r="D1095" s="2" t="s">
        <v>808</v>
      </c>
      <c r="E1095" s="14">
        <f t="shared" ref="E1095:E1158" si="103">+IF(D1095="High",1,0)</f>
        <v>0</v>
      </c>
      <c r="F1095" s="2">
        <v>5</v>
      </c>
      <c r="G1095" s="19">
        <v>70.33</v>
      </c>
      <c r="H1095" s="20">
        <v>0.1</v>
      </c>
      <c r="I1095" s="6"/>
      <c r="J1095" s="5">
        <v>40710</v>
      </c>
      <c r="K1095" s="25">
        <v>1.07</v>
      </c>
      <c r="L1095" s="2" t="s">
        <v>134</v>
      </c>
      <c r="M1095" s="14">
        <f>+VLOOKUP(L1095,Customers!$C$3:$D$797,2,FALSE)</f>
        <v>2</v>
      </c>
      <c r="N1095" s="14">
        <f>+INDEX(Customers!$B$2:$D$797,MATCH(TF_Database!L1095,Customers!$C$2:$C$797,0),1)</f>
        <v>21452</v>
      </c>
      <c r="O1095" s="29">
        <f t="shared" ref="O1095:O1158" si="104">+SEARCH(" ",L1095)</f>
        <v>8</v>
      </c>
      <c r="P1095" s="29">
        <f t="shared" ref="P1095:P1158" si="105">+LEN(L1095)</f>
        <v>15</v>
      </c>
      <c r="Q1095" s="14" t="str">
        <f t="shared" ref="Q1095:Q1158" si="106">+LEFT(L1095,O1095)</f>
        <v xml:space="preserve">Patrick </v>
      </c>
      <c r="R1095" s="14" t="str">
        <f t="shared" ref="R1095:R1158" si="107">+RIGHT(L1095,P1095-O1095)</f>
        <v>O'Brill</v>
      </c>
    </row>
    <row r="1096" spans="2:18" x14ac:dyDescent="0.45">
      <c r="B1096" s="14" t="str">
        <f t="shared" si="102"/>
        <v>403523940354</v>
      </c>
      <c r="C1096" s="5">
        <v>40352</v>
      </c>
      <c r="D1096" s="2" t="s">
        <v>806</v>
      </c>
      <c r="E1096" s="14">
        <f t="shared" si="103"/>
        <v>1</v>
      </c>
      <c r="F1096" s="2">
        <v>39</v>
      </c>
      <c r="G1096" s="19">
        <v>677.51800000000003</v>
      </c>
      <c r="H1096" s="20">
        <v>0.09</v>
      </c>
      <c r="I1096" s="6"/>
      <c r="J1096" s="5">
        <v>40354</v>
      </c>
      <c r="K1096" s="25">
        <v>168.21899999999999</v>
      </c>
      <c r="L1096" s="2" t="s">
        <v>139</v>
      </c>
      <c r="M1096" s="14">
        <f>+VLOOKUP(L1096,Customers!$C$3:$D$797,2,FALSE)</f>
        <v>2</v>
      </c>
      <c r="N1096" s="14">
        <f>+INDEX(Customers!$B$2:$D$797,MATCH(TF_Database!L1096,Customers!$C$2:$C$797,0),1)</f>
        <v>12841</v>
      </c>
      <c r="O1096" s="29">
        <f t="shared" si="104"/>
        <v>5</v>
      </c>
      <c r="P1096" s="29">
        <f t="shared" si="105"/>
        <v>12</v>
      </c>
      <c r="Q1096" s="14" t="str">
        <f t="shared" si="106"/>
        <v xml:space="preserve">Mark </v>
      </c>
      <c r="R1096" s="14" t="str">
        <f t="shared" si="107"/>
        <v>Cousins</v>
      </c>
    </row>
    <row r="1097" spans="2:18" x14ac:dyDescent="0.45">
      <c r="B1097" s="14" t="str">
        <f t="shared" si="102"/>
        <v>40480940482</v>
      </c>
      <c r="C1097" s="5">
        <v>40480</v>
      </c>
      <c r="D1097" s="2" t="s">
        <v>808</v>
      </c>
      <c r="E1097" s="14">
        <f t="shared" si="103"/>
        <v>0</v>
      </c>
      <c r="F1097" s="2">
        <v>9</v>
      </c>
      <c r="G1097" s="19">
        <v>302.05</v>
      </c>
      <c r="H1097" s="20">
        <v>0</v>
      </c>
      <c r="I1097" s="6"/>
      <c r="J1097" s="5">
        <v>40482</v>
      </c>
      <c r="K1097" s="25">
        <v>-58.81</v>
      </c>
      <c r="L1097" s="2" t="s">
        <v>140</v>
      </c>
      <c r="M1097" s="14">
        <f>+VLOOKUP(L1097,Customers!$C$3:$D$797,2,FALSE)</f>
        <v>4</v>
      </c>
      <c r="N1097" s="14">
        <f>+INDEX(Customers!$B$2:$D$797,MATCH(TF_Database!L1097,Customers!$C$2:$C$797,0),1)</f>
        <v>8162</v>
      </c>
      <c r="O1097" s="29">
        <f t="shared" si="104"/>
        <v>7</v>
      </c>
      <c r="P1097" s="29">
        <f t="shared" si="105"/>
        <v>11</v>
      </c>
      <c r="Q1097" s="14" t="str">
        <f t="shared" si="106"/>
        <v xml:space="preserve">Daniel </v>
      </c>
      <c r="R1097" s="14" t="str">
        <f t="shared" si="107"/>
        <v>Byrd</v>
      </c>
    </row>
    <row r="1098" spans="2:18" x14ac:dyDescent="0.45">
      <c r="B1098" s="14" t="str">
        <f t="shared" si="102"/>
        <v>400092440009</v>
      </c>
      <c r="C1098" s="5">
        <v>40009</v>
      </c>
      <c r="D1098" s="2" t="s">
        <v>811</v>
      </c>
      <c r="E1098" s="14">
        <f t="shared" si="103"/>
        <v>0</v>
      </c>
      <c r="F1098" s="2">
        <v>24</v>
      </c>
      <c r="G1098" s="19">
        <v>66.12</v>
      </c>
      <c r="H1098" s="20">
        <v>0.09</v>
      </c>
      <c r="I1098" s="6"/>
      <c r="J1098" s="5">
        <v>40009</v>
      </c>
      <c r="K1098" s="25">
        <v>4.8499999999999996</v>
      </c>
      <c r="L1098" s="2" t="s">
        <v>129</v>
      </c>
      <c r="M1098" s="14">
        <f>+VLOOKUP(L1098,Customers!$C$3:$D$797,2,FALSE)</f>
        <v>1</v>
      </c>
      <c r="N1098" s="14">
        <f>+INDEX(Customers!$B$2:$D$797,MATCH(TF_Database!L1098,Customers!$C$2:$C$797,0),1)</f>
        <v>23403</v>
      </c>
      <c r="O1098" s="29">
        <f t="shared" si="104"/>
        <v>4</v>
      </c>
      <c r="P1098" s="29">
        <f t="shared" si="105"/>
        <v>8</v>
      </c>
      <c r="Q1098" s="14" t="str">
        <f t="shared" si="106"/>
        <v xml:space="preserve">Rob </v>
      </c>
      <c r="R1098" s="14" t="str">
        <f t="shared" si="107"/>
        <v>Dowd</v>
      </c>
    </row>
    <row r="1099" spans="2:18" x14ac:dyDescent="0.45">
      <c r="B1099" s="14" t="str">
        <f t="shared" si="102"/>
        <v>399293439931</v>
      </c>
      <c r="C1099" s="5">
        <v>39929</v>
      </c>
      <c r="D1099" s="2" t="s">
        <v>808</v>
      </c>
      <c r="E1099" s="14">
        <f t="shared" si="103"/>
        <v>0</v>
      </c>
      <c r="F1099" s="2">
        <v>34</v>
      </c>
      <c r="G1099" s="19">
        <v>109.86</v>
      </c>
      <c r="H1099" s="20">
        <v>7.0000000000000007E-2</v>
      </c>
      <c r="I1099" s="6"/>
      <c r="J1099" s="5">
        <v>39931</v>
      </c>
      <c r="K1099" s="25">
        <v>19.04</v>
      </c>
      <c r="L1099" s="2" t="s">
        <v>121</v>
      </c>
      <c r="M1099" s="14">
        <f>+VLOOKUP(L1099,Customers!$C$3:$D$797,2,FALSE)</f>
        <v>1</v>
      </c>
      <c r="N1099" s="14">
        <f>+INDEX(Customers!$B$2:$D$797,MATCH(TF_Database!L1099,Customers!$C$2:$C$797,0),1)</f>
        <v>6723</v>
      </c>
      <c r="O1099" s="29">
        <f t="shared" si="104"/>
        <v>5</v>
      </c>
      <c r="P1099" s="29">
        <f t="shared" si="105"/>
        <v>14</v>
      </c>
      <c r="Q1099" s="14" t="str">
        <f t="shared" si="106"/>
        <v xml:space="preserve">Mike </v>
      </c>
      <c r="R1099" s="14" t="str">
        <f t="shared" si="107"/>
        <v>Vittorini</v>
      </c>
    </row>
    <row r="1100" spans="2:18" x14ac:dyDescent="0.45">
      <c r="B1100" s="14" t="str">
        <f t="shared" si="102"/>
        <v>407904940791</v>
      </c>
      <c r="C1100" s="5">
        <v>40790</v>
      </c>
      <c r="D1100" s="2" t="s">
        <v>810</v>
      </c>
      <c r="E1100" s="14">
        <f t="shared" si="103"/>
        <v>0</v>
      </c>
      <c r="F1100" s="2">
        <v>49</v>
      </c>
      <c r="G1100" s="19">
        <v>12979.1</v>
      </c>
      <c r="H1100" s="20">
        <v>0.03</v>
      </c>
      <c r="I1100" s="6"/>
      <c r="J1100" s="5">
        <v>40791</v>
      </c>
      <c r="K1100" s="25">
        <v>2820.44</v>
      </c>
      <c r="L1100" s="2" t="s">
        <v>141</v>
      </c>
      <c r="M1100" s="14">
        <f>+VLOOKUP(L1100,Customers!$C$3:$D$797,2,FALSE)</f>
        <v>5</v>
      </c>
      <c r="N1100" s="14">
        <f>+INDEX(Customers!$B$2:$D$797,MATCH(TF_Database!L1100,Customers!$C$2:$C$797,0),1)</f>
        <v>2595</v>
      </c>
      <c r="O1100" s="29">
        <f t="shared" si="104"/>
        <v>5</v>
      </c>
      <c r="P1100" s="29">
        <f t="shared" si="105"/>
        <v>11</v>
      </c>
      <c r="Q1100" s="14" t="str">
        <f t="shared" si="106"/>
        <v xml:space="preserve">John </v>
      </c>
      <c r="R1100" s="14" t="str">
        <f t="shared" si="107"/>
        <v>Murray</v>
      </c>
    </row>
    <row r="1101" spans="2:18" x14ac:dyDescent="0.45">
      <c r="B1101" s="14" t="str">
        <f t="shared" si="102"/>
        <v>411763041176</v>
      </c>
      <c r="C1101" s="5">
        <v>41176</v>
      </c>
      <c r="D1101" s="2" t="s">
        <v>811</v>
      </c>
      <c r="E1101" s="14">
        <f t="shared" si="103"/>
        <v>0</v>
      </c>
      <c r="F1101" s="2">
        <v>30</v>
      </c>
      <c r="G1101" s="19">
        <v>2052.8200000000002</v>
      </c>
      <c r="H1101" s="20">
        <v>0.05</v>
      </c>
      <c r="I1101" s="6"/>
      <c r="J1101" s="5">
        <v>41176</v>
      </c>
      <c r="K1101" s="25">
        <v>-870.61</v>
      </c>
      <c r="L1101" s="2" t="s">
        <v>130</v>
      </c>
      <c r="M1101" s="14">
        <f>+VLOOKUP(L1101,Customers!$C$3:$D$797,2,FALSE)</f>
        <v>4</v>
      </c>
      <c r="N1101" s="14">
        <f>+INDEX(Customers!$B$2:$D$797,MATCH(TF_Database!L1101,Customers!$C$2:$C$797,0),1)</f>
        <v>30308</v>
      </c>
      <c r="O1101" s="29">
        <f t="shared" si="104"/>
        <v>6</v>
      </c>
      <c r="P1101" s="29">
        <f t="shared" si="105"/>
        <v>12</v>
      </c>
      <c r="Q1101" s="14" t="str">
        <f t="shared" si="106"/>
        <v xml:space="preserve">Khloe </v>
      </c>
      <c r="R1101" s="14" t="str">
        <f t="shared" si="107"/>
        <v>Miller</v>
      </c>
    </row>
    <row r="1102" spans="2:18" x14ac:dyDescent="0.45">
      <c r="B1102" s="14" t="str">
        <f t="shared" si="102"/>
        <v>408274640830</v>
      </c>
      <c r="C1102" s="5">
        <v>40827</v>
      </c>
      <c r="D1102" s="2" t="s">
        <v>806</v>
      </c>
      <c r="E1102" s="14">
        <f t="shared" si="103"/>
        <v>1</v>
      </c>
      <c r="F1102" s="2">
        <v>46</v>
      </c>
      <c r="G1102" s="19">
        <v>1905.79</v>
      </c>
      <c r="H1102" s="20">
        <v>0.01</v>
      </c>
      <c r="I1102" s="6"/>
      <c r="J1102" s="5">
        <v>40830</v>
      </c>
      <c r="K1102" s="25">
        <v>675.65</v>
      </c>
      <c r="L1102" s="2" t="s">
        <v>132</v>
      </c>
      <c r="M1102" s="14">
        <f>+VLOOKUP(L1102,Customers!$C$3:$D$797,2,FALSE)</f>
        <v>1</v>
      </c>
      <c r="N1102" s="14">
        <f>+INDEX(Customers!$B$2:$D$797,MATCH(TF_Database!L1102,Customers!$C$2:$C$797,0),1)</f>
        <v>3444</v>
      </c>
      <c r="O1102" s="29">
        <f t="shared" si="104"/>
        <v>9</v>
      </c>
      <c r="P1102" s="29">
        <f t="shared" si="105"/>
        <v>13</v>
      </c>
      <c r="Q1102" s="14" t="str">
        <f t="shared" si="106"/>
        <v xml:space="preserve">Kristina </v>
      </c>
      <c r="R1102" s="14" t="str">
        <f t="shared" si="107"/>
        <v>Nunn</v>
      </c>
    </row>
    <row r="1103" spans="2:18" x14ac:dyDescent="0.45">
      <c r="B1103" s="14" t="str">
        <f t="shared" si="102"/>
        <v>409562440957</v>
      </c>
      <c r="C1103" s="5">
        <v>40956</v>
      </c>
      <c r="D1103" s="2" t="s">
        <v>806</v>
      </c>
      <c r="E1103" s="14">
        <f t="shared" si="103"/>
        <v>1</v>
      </c>
      <c r="F1103" s="2">
        <v>24</v>
      </c>
      <c r="G1103" s="19">
        <v>68.88</v>
      </c>
      <c r="H1103" s="20">
        <v>0</v>
      </c>
      <c r="I1103" s="6"/>
      <c r="J1103" s="5">
        <v>40957</v>
      </c>
      <c r="K1103" s="25">
        <v>1.3090000000000002</v>
      </c>
      <c r="L1103" s="2" t="s">
        <v>128</v>
      </c>
      <c r="M1103" s="14">
        <f>+VLOOKUP(L1103,Customers!$C$3:$D$797,2,FALSE)</f>
        <v>4</v>
      </c>
      <c r="N1103" s="14">
        <f>+INDEX(Customers!$B$2:$D$797,MATCH(TF_Database!L1103,Customers!$C$2:$C$797,0),1)</f>
        <v>32373</v>
      </c>
      <c r="O1103" s="29">
        <f t="shared" si="104"/>
        <v>6</v>
      </c>
      <c r="P1103" s="29">
        <f t="shared" si="105"/>
        <v>13</v>
      </c>
      <c r="Q1103" s="14" t="str">
        <f t="shared" si="106"/>
        <v xml:space="preserve">Ralph </v>
      </c>
      <c r="R1103" s="14" t="str">
        <f t="shared" si="107"/>
        <v>Kennedy</v>
      </c>
    </row>
    <row r="1104" spans="2:18" x14ac:dyDescent="0.45">
      <c r="B1104" s="14" t="str">
        <f t="shared" si="102"/>
        <v>399821139983</v>
      </c>
      <c r="C1104" s="5">
        <v>39982</v>
      </c>
      <c r="D1104" s="2" t="s">
        <v>810</v>
      </c>
      <c r="E1104" s="14">
        <f t="shared" si="103"/>
        <v>0</v>
      </c>
      <c r="F1104" s="2">
        <v>11</v>
      </c>
      <c r="G1104" s="19">
        <v>110.79</v>
      </c>
      <c r="H1104" s="20">
        <v>0.1</v>
      </c>
      <c r="I1104" s="6"/>
      <c r="J1104" s="5">
        <v>39983</v>
      </c>
      <c r="K1104" s="25">
        <v>-11.13</v>
      </c>
      <c r="L1104" s="2" t="s">
        <v>122</v>
      </c>
      <c r="M1104" s="14">
        <f>+VLOOKUP(L1104,Customers!$C$3:$D$797,2,FALSE)</f>
        <v>1</v>
      </c>
      <c r="N1104" s="14">
        <f>+INDEX(Customers!$B$2:$D$797,MATCH(TF_Database!L1104,Customers!$C$2:$C$797,0),1)</f>
        <v>21525</v>
      </c>
      <c r="O1104" s="29">
        <f t="shared" si="104"/>
        <v>5</v>
      </c>
      <c r="P1104" s="29">
        <f t="shared" si="105"/>
        <v>12</v>
      </c>
      <c r="Q1104" s="14" t="str">
        <f t="shared" si="106"/>
        <v xml:space="preserve">Lela </v>
      </c>
      <c r="R1104" s="14" t="str">
        <f t="shared" si="107"/>
        <v>Donovan</v>
      </c>
    </row>
    <row r="1105" spans="2:18" x14ac:dyDescent="0.45">
      <c r="B1105" s="14" t="str">
        <f t="shared" si="102"/>
        <v>406894440689</v>
      </c>
      <c r="C1105" s="5">
        <v>40689</v>
      </c>
      <c r="D1105" s="2" t="s">
        <v>808</v>
      </c>
      <c r="E1105" s="14">
        <f t="shared" si="103"/>
        <v>0</v>
      </c>
      <c r="F1105" s="2">
        <v>44</v>
      </c>
      <c r="G1105" s="19">
        <v>823.63</v>
      </c>
      <c r="H1105" s="20">
        <v>0.03</v>
      </c>
      <c r="I1105" s="6"/>
      <c r="J1105" s="5">
        <v>40689</v>
      </c>
      <c r="K1105" s="25">
        <v>375.02</v>
      </c>
      <c r="L1105" s="2" t="s">
        <v>128</v>
      </c>
      <c r="M1105" s="14">
        <f>+VLOOKUP(L1105,Customers!$C$3:$D$797,2,FALSE)</f>
        <v>4</v>
      </c>
      <c r="N1105" s="14">
        <f>+INDEX(Customers!$B$2:$D$797,MATCH(TF_Database!L1105,Customers!$C$2:$C$797,0),1)</f>
        <v>32373</v>
      </c>
      <c r="O1105" s="29">
        <f t="shared" si="104"/>
        <v>6</v>
      </c>
      <c r="P1105" s="29">
        <f t="shared" si="105"/>
        <v>13</v>
      </c>
      <c r="Q1105" s="14" t="str">
        <f t="shared" si="106"/>
        <v xml:space="preserve">Ralph </v>
      </c>
      <c r="R1105" s="14" t="str">
        <f t="shared" si="107"/>
        <v>Kennedy</v>
      </c>
    </row>
    <row r="1106" spans="2:18" x14ac:dyDescent="0.45">
      <c r="B1106" s="14" t="str">
        <f t="shared" si="102"/>
        <v>406894240691</v>
      </c>
      <c r="C1106" s="5">
        <v>40689</v>
      </c>
      <c r="D1106" s="2" t="s">
        <v>808</v>
      </c>
      <c r="E1106" s="14">
        <f t="shared" si="103"/>
        <v>0</v>
      </c>
      <c r="F1106" s="2">
        <v>42</v>
      </c>
      <c r="G1106" s="19">
        <v>286.73</v>
      </c>
      <c r="H1106" s="20">
        <v>0.05</v>
      </c>
      <c r="I1106" s="6"/>
      <c r="J1106" s="5">
        <v>40691</v>
      </c>
      <c r="K1106" s="25">
        <v>-141.51</v>
      </c>
      <c r="L1106" s="2" t="s">
        <v>128</v>
      </c>
      <c r="M1106" s="14">
        <f>+VLOOKUP(L1106,Customers!$C$3:$D$797,2,FALSE)</f>
        <v>4</v>
      </c>
      <c r="N1106" s="14">
        <f>+INDEX(Customers!$B$2:$D$797,MATCH(TF_Database!L1106,Customers!$C$2:$C$797,0),1)</f>
        <v>32373</v>
      </c>
      <c r="O1106" s="29">
        <f t="shared" si="104"/>
        <v>6</v>
      </c>
      <c r="P1106" s="29">
        <f t="shared" si="105"/>
        <v>13</v>
      </c>
      <c r="Q1106" s="14" t="str">
        <f t="shared" si="106"/>
        <v xml:space="preserve">Ralph </v>
      </c>
      <c r="R1106" s="14" t="str">
        <f t="shared" si="107"/>
        <v>Kennedy</v>
      </c>
    </row>
    <row r="1107" spans="2:18" x14ac:dyDescent="0.45">
      <c r="B1107" s="14" t="str">
        <f t="shared" si="102"/>
        <v>404414440445</v>
      </c>
      <c r="C1107" s="5">
        <v>40441</v>
      </c>
      <c r="D1107" s="2" t="s">
        <v>804</v>
      </c>
      <c r="E1107" s="14">
        <f t="shared" si="103"/>
        <v>0</v>
      </c>
      <c r="F1107" s="2">
        <v>44</v>
      </c>
      <c r="G1107" s="19">
        <v>3819.42</v>
      </c>
      <c r="H1107" s="20">
        <v>0.1</v>
      </c>
      <c r="I1107" s="6"/>
      <c r="J1107" s="5">
        <v>40445</v>
      </c>
      <c r="K1107" s="25">
        <v>-821.87</v>
      </c>
      <c r="L1107" s="2" t="s">
        <v>142</v>
      </c>
      <c r="M1107" s="14">
        <f>+VLOOKUP(L1107,Customers!$C$3:$D$797,2,FALSE)</f>
        <v>3</v>
      </c>
      <c r="N1107" s="14">
        <f>+INDEX(Customers!$B$2:$D$797,MATCH(TF_Database!L1107,Customers!$C$2:$C$797,0),1)</f>
        <v>11467</v>
      </c>
      <c r="O1107" s="29">
        <f t="shared" si="104"/>
        <v>5</v>
      </c>
      <c r="P1107" s="29">
        <f t="shared" si="105"/>
        <v>14</v>
      </c>
      <c r="Q1107" s="14" t="str">
        <f t="shared" si="106"/>
        <v xml:space="preserve">Lena </v>
      </c>
      <c r="R1107" s="14" t="str">
        <f t="shared" si="107"/>
        <v>Hernandez</v>
      </c>
    </row>
    <row r="1108" spans="2:18" x14ac:dyDescent="0.45">
      <c r="B1108" s="14" t="str">
        <f t="shared" si="102"/>
        <v>404414240443</v>
      </c>
      <c r="C1108" s="5">
        <v>40441</v>
      </c>
      <c r="D1108" s="2" t="s">
        <v>804</v>
      </c>
      <c r="E1108" s="14">
        <f t="shared" si="103"/>
        <v>0</v>
      </c>
      <c r="F1108" s="2">
        <v>42</v>
      </c>
      <c r="G1108" s="19">
        <v>208.78</v>
      </c>
      <c r="H1108" s="20">
        <v>0.05</v>
      </c>
      <c r="I1108" s="6"/>
      <c r="J1108" s="5">
        <v>40443</v>
      </c>
      <c r="K1108" s="25">
        <v>24.87</v>
      </c>
      <c r="L1108" s="2" t="s">
        <v>142</v>
      </c>
      <c r="M1108" s="14">
        <f>+VLOOKUP(L1108,Customers!$C$3:$D$797,2,FALSE)</f>
        <v>3</v>
      </c>
      <c r="N1108" s="14">
        <f>+INDEX(Customers!$B$2:$D$797,MATCH(TF_Database!L1108,Customers!$C$2:$C$797,0),1)</f>
        <v>11467</v>
      </c>
      <c r="O1108" s="29">
        <f t="shared" si="104"/>
        <v>5</v>
      </c>
      <c r="P1108" s="29">
        <f t="shared" si="105"/>
        <v>14</v>
      </c>
      <c r="Q1108" s="14" t="str">
        <f t="shared" si="106"/>
        <v xml:space="preserve">Lena </v>
      </c>
      <c r="R1108" s="14" t="str">
        <f t="shared" si="107"/>
        <v>Hernandez</v>
      </c>
    </row>
    <row r="1109" spans="2:18" x14ac:dyDescent="0.45">
      <c r="B1109" s="14" t="str">
        <f t="shared" si="102"/>
        <v>40691640692</v>
      </c>
      <c r="C1109" s="5">
        <v>40691</v>
      </c>
      <c r="D1109" s="2" t="s">
        <v>810</v>
      </c>
      <c r="E1109" s="14">
        <f t="shared" si="103"/>
        <v>0</v>
      </c>
      <c r="F1109" s="2">
        <v>6</v>
      </c>
      <c r="G1109" s="19">
        <v>647.78</v>
      </c>
      <c r="H1109" s="20">
        <v>0</v>
      </c>
      <c r="I1109" s="6"/>
      <c r="J1109" s="5">
        <v>40692</v>
      </c>
      <c r="K1109" s="25">
        <v>-144.87</v>
      </c>
      <c r="L1109" s="2" t="s">
        <v>131</v>
      </c>
      <c r="M1109" s="14">
        <f>+VLOOKUP(L1109,Customers!$C$3:$D$797,2,FALSE)</f>
        <v>2</v>
      </c>
      <c r="N1109" s="14">
        <f>+INDEX(Customers!$B$2:$D$797,MATCH(TF_Database!L1109,Customers!$C$2:$C$797,0),1)</f>
        <v>31726</v>
      </c>
      <c r="O1109" s="29">
        <f t="shared" si="104"/>
        <v>7</v>
      </c>
      <c r="P1109" s="29">
        <f t="shared" si="105"/>
        <v>14</v>
      </c>
      <c r="Q1109" s="14" t="str">
        <f t="shared" si="106"/>
        <v xml:space="preserve">Shahid </v>
      </c>
      <c r="R1109" s="14" t="str">
        <f t="shared" si="107"/>
        <v>Hopkins</v>
      </c>
    </row>
    <row r="1110" spans="2:18" x14ac:dyDescent="0.45">
      <c r="B1110" s="14" t="str">
        <f t="shared" si="102"/>
        <v>411184941119</v>
      </c>
      <c r="C1110" s="5">
        <v>41118</v>
      </c>
      <c r="D1110" s="2" t="s">
        <v>810</v>
      </c>
      <c r="E1110" s="14">
        <f t="shared" si="103"/>
        <v>0</v>
      </c>
      <c r="F1110" s="2">
        <v>49</v>
      </c>
      <c r="G1110" s="19">
        <v>2692.6895</v>
      </c>
      <c r="H1110" s="20">
        <v>0.03</v>
      </c>
      <c r="I1110" s="6"/>
      <c r="J1110" s="5">
        <v>41119</v>
      </c>
      <c r="K1110" s="25">
        <v>768.32100000000003</v>
      </c>
      <c r="L1110" s="2" t="s">
        <v>132</v>
      </c>
      <c r="M1110" s="14">
        <f>+VLOOKUP(L1110,Customers!$C$3:$D$797,2,FALSE)</f>
        <v>1</v>
      </c>
      <c r="N1110" s="14">
        <f>+INDEX(Customers!$B$2:$D$797,MATCH(TF_Database!L1110,Customers!$C$2:$C$797,0),1)</f>
        <v>3444</v>
      </c>
      <c r="O1110" s="29">
        <f t="shared" si="104"/>
        <v>9</v>
      </c>
      <c r="P1110" s="29">
        <f t="shared" si="105"/>
        <v>13</v>
      </c>
      <c r="Q1110" s="14" t="str">
        <f t="shared" si="106"/>
        <v xml:space="preserve">Kristina </v>
      </c>
      <c r="R1110" s="14" t="str">
        <f t="shared" si="107"/>
        <v>Nunn</v>
      </c>
    </row>
    <row r="1111" spans="2:18" x14ac:dyDescent="0.45">
      <c r="B1111" s="14" t="str">
        <f t="shared" si="102"/>
        <v>411183841120</v>
      </c>
      <c r="C1111" s="5">
        <v>41118</v>
      </c>
      <c r="D1111" s="2" t="s">
        <v>810</v>
      </c>
      <c r="E1111" s="14">
        <f t="shared" si="103"/>
        <v>0</v>
      </c>
      <c r="F1111" s="2">
        <v>38</v>
      </c>
      <c r="G1111" s="19">
        <v>151.19</v>
      </c>
      <c r="H1111" s="20">
        <v>0.03</v>
      </c>
      <c r="I1111" s="6"/>
      <c r="J1111" s="5">
        <v>41120</v>
      </c>
      <c r="K1111" s="25">
        <v>60.63</v>
      </c>
      <c r="L1111" s="2" t="s">
        <v>132</v>
      </c>
      <c r="M1111" s="14">
        <f>+VLOOKUP(L1111,Customers!$C$3:$D$797,2,FALSE)</f>
        <v>1</v>
      </c>
      <c r="N1111" s="14">
        <f>+INDEX(Customers!$B$2:$D$797,MATCH(TF_Database!L1111,Customers!$C$2:$C$797,0),1)</f>
        <v>3444</v>
      </c>
      <c r="O1111" s="29">
        <f t="shared" si="104"/>
        <v>9</v>
      </c>
      <c r="P1111" s="29">
        <f t="shared" si="105"/>
        <v>13</v>
      </c>
      <c r="Q1111" s="14" t="str">
        <f t="shared" si="106"/>
        <v xml:space="preserve">Kristina </v>
      </c>
      <c r="R1111" s="14" t="str">
        <f t="shared" si="107"/>
        <v>Nunn</v>
      </c>
    </row>
    <row r="1112" spans="2:18" x14ac:dyDescent="0.45">
      <c r="B1112" s="14" t="str">
        <f t="shared" si="102"/>
        <v>410341641035</v>
      </c>
      <c r="C1112" s="5">
        <v>41034</v>
      </c>
      <c r="D1112" s="2" t="s">
        <v>808</v>
      </c>
      <c r="E1112" s="14">
        <f t="shared" si="103"/>
        <v>0</v>
      </c>
      <c r="F1112" s="2">
        <v>16</v>
      </c>
      <c r="G1112" s="19">
        <v>102.73</v>
      </c>
      <c r="H1112" s="20">
        <v>0.03</v>
      </c>
      <c r="I1112" s="6"/>
      <c r="J1112" s="5">
        <v>41035</v>
      </c>
      <c r="K1112" s="25">
        <v>16.329999999999998</v>
      </c>
      <c r="L1112" s="2" t="s">
        <v>143</v>
      </c>
      <c r="M1112" s="14">
        <f>+VLOOKUP(L1112,Customers!$C$3:$D$797,2,FALSE)</f>
        <v>4</v>
      </c>
      <c r="N1112" s="14">
        <f>+INDEX(Customers!$B$2:$D$797,MATCH(TF_Database!L1112,Customers!$C$2:$C$797,0),1)</f>
        <v>5005</v>
      </c>
      <c r="O1112" s="29">
        <f t="shared" si="104"/>
        <v>5</v>
      </c>
      <c r="P1112" s="29">
        <f t="shared" si="105"/>
        <v>12</v>
      </c>
      <c r="Q1112" s="14" t="str">
        <f t="shared" si="106"/>
        <v xml:space="preserve">Greg </v>
      </c>
      <c r="R1112" s="14" t="str">
        <f t="shared" si="107"/>
        <v>Maxwell</v>
      </c>
    </row>
    <row r="1113" spans="2:18" x14ac:dyDescent="0.45">
      <c r="B1113" s="14" t="str">
        <f t="shared" si="102"/>
        <v>40346440347</v>
      </c>
      <c r="C1113" s="5">
        <v>40346</v>
      </c>
      <c r="D1113" s="2" t="s">
        <v>806</v>
      </c>
      <c r="E1113" s="14">
        <f t="shared" si="103"/>
        <v>1</v>
      </c>
      <c r="F1113" s="2">
        <v>4</v>
      </c>
      <c r="G1113" s="19">
        <v>167.37</v>
      </c>
      <c r="H1113" s="20">
        <v>0.1</v>
      </c>
      <c r="I1113" s="6"/>
      <c r="J1113" s="5">
        <v>40347</v>
      </c>
      <c r="K1113" s="25">
        <v>-132.15</v>
      </c>
      <c r="L1113" s="2" t="s">
        <v>136</v>
      </c>
      <c r="M1113" s="14">
        <f>+VLOOKUP(L1113,Customers!$C$3:$D$797,2,FALSE)</f>
        <v>3</v>
      </c>
      <c r="N1113" s="14">
        <f>+INDEX(Customers!$B$2:$D$797,MATCH(TF_Database!L1113,Customers!$C$2:$C$797,0),1)</f>
        <v>27753</v>
      </c>
      <c r="O1113" s="29">
        <f t="shared" si="104"/>
        <v>6</v>
      </c>
      <c r="P1113" s="29">
        <f t="shared" si="105"/>
        <v>14</v>
      </c>
      <c r="Q1113" s="14" t="str">
        <f t="shared" si="106"/>
        <v xml:space="preserve">Vicky </v>
      </c>
      <c r="R1113" s="14" t="str">
        <f t="shared" si="107"/>
        <v>Freymann</v>
      </c>
    </row>
    <row r="1114" spans="2:18" x14ac:dyDescent="0.45">
      <c r="B1114" s="14" t="str">
        <f t="shared" si="102"/>
        <v>403461840348</v>
      </c>
      <c r="C1114" s="5">
        <v>40346</v>
      </c>
      <c r="D1114" s="2" t="s">
        <v>806</v>
      </c>
      <c r="E1114" s="14">
        <f t="shared" si="103"/>
        <v>1</v>
      </c>
      <c r="F1114" s="2">
        <v>18</v>
      </c>
      <c r="G1114" s="19">
        <v>1026.6385</v>
      </c>
      <c r="H1114" s="20">
        <v>0</v>
      </c>
      <c r="I1114" s="6"/>
      <c r="J1114" s="5">
        <v>40348</v>
      </c>
      <c r="K1114" s="25">
        <v>-201.04700000000003</v>
      </c>
      <c r="L1114" s="2" t="s">
        <v>136</v>
      </c>
      <c r="M1114" s="14">
        <f>+VLOOKUP(L1114,Customers!$C$3:$D$797,2,FALSE)</f>
        <v>3</v>
      </c>
      <c r="N1114" s="14">
        <f>+INDEX(Customers!$B$2:$D$797,MATCH(TF_Database!L1114,Customers!$C$2:$C$797,0),1)</f>
        <v>27753</v>
      </c>
      <c r="O1114" s="29">
        <f t="shared" si="104"/>
        <v>6</v>
      </c>
      <c r="P1114" s="29">
        <f t="shared" si="105"/>
        <v>14</v>
      </c>
      <c r="Q1114" s="14" t="str">
        <f t="shared" si="106"/>
        <v xml:space="preserve">Vicky </v>
      </c>
      <c r="R1114" s="14" t="str">
        <f t="shared" si="107"/>
        <v>Freymann</v>
      </c>
    </row>
    <row r="1115" spans="2:18" x14ac:dyDescent="0.45">
      <c r="B1115" s="14" t="str">
        <f t="shared" si="102"/>
        <v>403784040380</v>
      </c>
      <c r="C1115" s="5">
        <v>40378</v>
      </c>
      <c r="D1115" s="2" t="s">
        <v>811</v>
      </c>
      <c r="E1115" s="14">
        <f t="shared" si="103"/>
        <v>0</v>
      </c>
      <c r="F1115" s="2">
        <v>40</v>
      </c>
      <c r="G1115" s="19">
        <v>2405.4575</v>
      </c>
      <c r="H1115" s="20">
        <v>0.01</v>
      </c>
      <c r="I1115" s="6"/>
      <c r="J1115" s="5">
        <v>40380</v>
      </c>
      <c r="K1115" s="25">
        <v>571.53599999999994</v>
      </c>
      <c r="L1115" s="2" t="s">
        <v>129</v>
      </c>
      <c r="M1115" s="14">
        <f>+VLOOKUP(L1115,Customers!$C$3:$D$797,2,FALSE)</f>
        <v>1</v>
      </c>
      <c r="N1115" s="14">
        <f>+INDEX(Customers!$B$2:$D$797,MATCH(TF_Database!L1115,Customers!$C$2:$C$797,0),1)</f>
        <v>23403</v>
      </c>
      <c r="O1115" s="29">
        <f t="shared" si="104"/>
        <v>4</v>
      </c>
      <c r="P1115" s="29">
        <f t="shared" si="105"/>
        <v>8</v>
      </c>
      <c r="Q1115" s="14" t="str">
        <f t="shared" si="106"/>
        <v xml:space="preserve">Rob </v>
      </c>
      <c r="R1115" s="14" t="str">
        <f t="shared" si="107"/>
        <v>Dowd</v>
      </c>
    </row>
    <row r="1116" spans="2:18" x14ac:dyDescent="0.45">
      <c r="B1116" s="14" t="str">
        <f t="shared" si="102"/>
        <v>407282040729</v>
      </c>
      <c r="C1116" s="5">
        <v>40728</v>
      </c>
      <c r="D1116" s="2" t="s">
        <v>808</v>
      </c>
      <c r="E1116" s="14">
        <f t="shared" si="103"/>
        <v>0</v>
      </c>
      <c r="F1116" s="2">
        <v>20</v>
      </c>
      <c r="G1116" s="19">
        <v>2162.8164999999999</v>
      </c>
      <c r="H1116" s="20">
        <v>0.01</v>
      </c>
      <c r="I1116" s="6"/>
      <c r="J1116" s="5">
        <v>40729</v>
      </c>
      <c r="K1116" s="25">
        <v>223.25399999999999</v>
      </c>
      <c r="L1116" s="2" t="s">
        <v>142</v>
      </c>
      <c r="M1116" s="14">
        <f>+VLOOKUP(L1116,Customers!$C$3:$D$797,2,FALSE)</f>
        <v>3</v>
      </c>
      <c r="N1116" s="14">
        <f>+INDEX(Customers!$B$2:$D$797,MATCH(TF_Database!L1116,Customers!$C$2:$C$797,0),1)</f>
        <v>11467</v>
      </c>
      <c r="O1116" s="29">
        <f t="shared" si="104"/>
        <v>5</v>
      </c>
      <c r="P1116" s="29">
        <f t="shared" si="105"/>
        <v>14</v>
      </c>
      <c r="Q1116" s="14" t="str">
        <f t="shared" si="106"/>
        <v xml:space="preserve">Lena </v>
      </c>
      <c r="R1116" s="14" t="str">
        <f t="shared" si="107"/>
        <v>Hernandez</v>
      </c>
    </row>
    <row r="1117" spans="2:18" x14ac:dyDescent="0.45">
      <c r="B1117" s="14" t="str">
        <f t="shared" si="102"/>
        <v>410722741072</v>
      </c>
      <c r="C1117" s="5">
        <v>41072</v>
      </c>
      <c r="D1117" s="2" t="s">
        <v>810</v>
      </c>
      <c r="E1117" s="14">
        <f t="shared" si="103"/>
        <v>0</v>
      </c>
      <c r="F1117" s="2">
        <v>27</v>
      </c>
      <c r="G1117" s="19">
        <v>399.76</v>
      </c>
      <c r="H1117" s="20">
        <v>0.04</v>
      </c>
      <c r="I1117" s="6"/>
      <c r="J1117" s="5">
        <v>41072</v>
      </c>
      <c r="K1117" s="25">
        <v>48.13</v>
      </c>
      <c r="L1117" s="2" t="s">
        <v>122</v>
      </c>
      <c r="M1117" s="14">
        <f>+VLOOKUP(L1117,Customers!$C$3:$D$797,2,FALSE)</f>
        <v>1</v>
      </c>
      <c r="N1117" s="14">
        <f>+INDEX(Customers!$B$2:$D$797,MATCH(TF_Database!L1117,Customers!$C$2:$C$797,0),1)</f>
        <v>21525</v>
      </c>
      <c r="O1117" s="29">
        <f t="shared" si="104"/>
        <v>5</v>
      </c>
      <c r="P1117" s="29">
        <f t="shared" si="105"/>
        <v>12</v>
      </c>
      <c r="Q1117" s="14" t="str">
        <f t="shared" si="106"/>
        <v xml:space="preserve">Lela </v>
      </c>
      <c r="R1117" s="14" t="str">
        <f t="shared" si="107"/>
        <v>Donovan</v>
      </c>
    </row>
    <row r="1118" spans="2:18" x14ac:dyDescent="0.45">
      <c r="B1118" s="14" t="str">
        <f t="shared" si="102"/>
        <v>410722241074</v>
      </c>
      <c r="C1118" s="5">
        <v>41072</v>
      </c>
      <c r="D1118" s="2" t="s">
        <v>810</v>
      </c>
      <c r="E1118" s="14">
        <f t="shared" si="103"/>
        <v>0</v>
      </c>
      <c r="F1118" s="2">
        <v>22</v>
      </c>
      <c r="G1118" s="19">
        <v>5393.27</v>
      </c>
      <c r="H1118" s="20">
        <v>0.1</v>
      </c>
      <c r="I1118" s="6"/>
      <c r="J1118" s="5">
        <v>41074</v>
      </c>
      <c r="K1118" s="25">
        <v>353.72</v>
      </c>
      <c r="L1118" s="2" t="s">
        <v>122</v>
      </c>
      <c r="M1118" s="14">
        <f>+VLOOKUP(L1118,Customers!$C$3:$D$797,2,FALSE)</f>
        <v>1</v>
      </c>
      <c r="N1118" s="14">
        <f>+INDEX(Customers!$B$2:$D$797,MATCH(TF_Database!L1118,Customers!$C$2:$C$797,0),1)</f>
        <v>21525</v>
      </c>
      <c r="O1118" s="29">
        <f t="shared" si="104"/>
        <v>5</v>
      </c>
      <c r="P1118" s="29">
        <f t="shared" si="105"/>
        <v>12</v>
      </c>
      <c r="Q1118" s="14" t="str">
        <f t="shared" si="106"/>
        <v xml:space="preserve">Lela </v>
      </c>
      <c r="R1118" s="14" t="str">
        <f t="shared" si="107"/>
        <v>Donovan</v>
      </c>
    </row>
    <row r="1119" spans="2:18" x14ac:dyDescent="0.45">
      <c r="B1119" s="14" t="str">
        <f t="shared" si="102"/>
        <v>41012941012</v>
      </c>
      <c r="C1119" s="5">
        <v>41012</v>
      </c>
      <c r="D1119" s="2" t="s">
        <v>806</v>
      </c>
      <c r="E1119" s="14">
        <f t="shared" si="103"/>
        <v>1</v>
      </c>
      <c r="F1119" s="2">
        <v>9</v>
      </c>
      <c r="G1119" s="19">
        <v>264.63</v>
      </c>
      <c r="H1119" s="20">
        <v>0.02</v>
      </c>
      <c r="I1119" s="6"/>
      <c r="J1119" s="5">
        <v>41012</v>
      </c>
      <c r="K1119" s="25">
        <v>-66.78</v>
      </c>
      <c r="L1119" s="2" t="s">
        <v>139</v>
      </c>
      <c r="M1119" s="14">
        <f>+VLOOKUP(L1119,Customers!$C$3:$D$797,2,FALSE)</f>
        <v>2</v>
      </c>
      <c r="N1119" s="14">
        <f>+INDEX(Customers!$B$2:$D$797,MATCH(TF_Database!L1119,Customers!$C$2:$C$797,0),1)</f>
        <v>12841</v>
      </c>
      <c r="O1119" s="29">
        <f t="shared" si="104"/>
        <v>5</v>
      </c>
      <c r="P1119" s="29">
        <f t="shared" si="105"/>
        <v>12</v>
      </c>
      <c r="Q1119" s="14" t="str">
        <f t="shared" si="106"/>
        <v xml:space="preserve">Mark </v>
      </c>
      <c r="R1119" s="14" t="str">
        <f t="shared" si="107"/>
        <v>Cousins</v>
      </c>
    </row>
    <row r="1120" spans="2:18" x14ac:dyDescent="0.45">
      <c r="B1120" s="14" t="str">
        <f t="shared" si="102"/>
        <v>412073441208</v>
      </c>
      <c r="C1120" s="5">
        <v>41207</v>
      </c>
      <c r="D1120" s="2" t="s">
        <v>811</v>
      </c>
      <c r="E1120" s="14">
        <f t="shared" si="103"/>
        <v>0</v>
      </c>
      <c r="F1120" s="2">
        <v>34</v>
      </c>
      <c r="G1120" s="19">
        <v>239.3</v>
      </c>
      <c r="H1120" s="20">
        <v>0.06</v>
      </c>
      <c r="I1120" s="6"/>
      <c r="J1120" s="5">
        <v>41208</v>
      </c>
      <c r="K1120" s="25">
        <v>41.31</v>
      </c>
      <c r="L1120" s="2" t="s">
        <v>133</v>
      </c>
      <c r="M1120" s="14">
        <f>+VLOOKUP(L1120,Customers!$C$3:$D$797,2,FALSE)</f>
        <v>4</v>
      </c>
      <c r="N1120" s="14">
        <f>+INDEX(Customers!$B$2:$D$797,MATCH(TF_Database!L1120,Customers!$C$2:$C$797,0),1)</f>
        <v>24185</v>
      </c>
      <c r="O1120" s="29">
        <f t="shared" si="104"/>
        <v>8</v>
      </c>
      <c r="P1120" s="29">
        <f t="shared" si="105"/>
        <v>15</v>
      </c>
      <c r="Q1120" s="14" t="str">
        <f t="shared" si="106"/>
        <v xml:space="preserve">Ricardo </v>
      </c>
      <c r="R1120" s="14" t="str">
        <f t="shared" si="107"/>
        <v>Emerson</v>
      </c>
    </row>
    <row r="1121" spans="2:18" x14ac:dyDescent="0.45">
      <c r="B1121" s="14" t="str">
        <f t="shared" si="102"/>
        <v>412073841210</v>
      </c>
      <c r="C1121" s="5">
        <v>41207</v>
      </c>
      <c r="D1121" s="2" t="s">
        <v>811</v>
      </c>
      <c r="E1121" s="14">
        <f t="shared" si="103"/>
        <v>0</v>
      </c>
      <c r="F1121" s="2">
        <v>38</v>
      </c>
      <c r="G1121" s="19">
        <v>260.41000000000003</v>
      </c>
      <c r="H1121" s="20">
        <v>0</v>
      </c>
      <c r="I1121" s="6"/>
      <c r="J1121" s="5">
        <v>41210</v>
      </c>
      <c r="K1121" s="25">
        <v>-45.75</v>
      </c>
      <c r="L1121" s="2" t="s">
        <v>133</v>
      </c>
      <c r="M1121" s="14">
        <f>+VLOOKUP(L1121,Customers!$C$3:$D$797,2,FALSE)</f>
        <v>4</v>
      </c>
      <c r="N1121" s="14">
        <f>+INDEX(Customers!$B$2:$D$797,MATCH(TF_Database!L1121,Customers!$C$2:$C$797,0),1)</f>
        <v>24185</v>
      </c>
      <c r="O1121" s="29">
        <f t="shared" si="104"/>
        <v>8</v>
      </c>
      <c r="P1121" s="29">
        <f t="shared" si="105"/>
        <v>15</v>
      </c>
      <c r="Q1121" s="14" t="str">
        <f t="shared" si="106"/>
        <v xml:space="preserve">Ricardo </v>
      </c>
      <c r="R1121" s="14" t="str">
        <f t="shared" si="107"/>
        <v>Emerson</v>
      </c>
    </row>
    <row r="1122" spans="2:18" x14ac:dyDescent="0.45">
      <c r="B1122" s="14" t="str">
        <f t="shared" si="102"/>
        <v>400265040026</v>
      </c>
      <c r="C1122" s="5">
        <v>40026</v>
      </c>
      <c r="D1122" s="2" t="s">
        <v>808</v>
      </c>
      <c r="E1122" s="14">
        <f t="shared" si="103"/>
        <v>0</v>
      </c>
      <c r="F1122" s="2">
        <v>50</v>
      </c>
      <c r="G1122" s="19">
        <v>3075.83</v>
      </c>
      <c r="H1122" s="20">
        <v>0.03</v>
      </c>
      <c r="I1122" s="6"/>
      <c r="J1122" s="5">
        <v>40026</v>
      </c>
      <c r="K1122" s="25">
        <v>1207.9100000000001</v>
      </c>
      <c r="L1122" s="2" t="s">
        <v>127</v>
      </c>
      <c r="M1122" s="14">
        <f>+VLOOKUP(L1122,Customers!$C$3:$D$797,2,FALSE)</f>
        <v>4</v>
      </c>
      <c r="N1122" s="14">
        <f>+INDEX(Customers!$B$2:$D$797,MATCH(TF_Database!L1122,Customers!$C$2:$C$797,0),1)</f>
        <v>12239</v>
      </c>
      <c r="O1122" s="29">
        <f t="shared" si="104"/>
        <v>4</v>
      </c>
      <c r="P1122" s="29">
        <f t="shared" si="105"/>
        <v>9</v>
      </c>
      <c r="Q1122" s="14" t="str">
        <f t="shared" si="106"/>
        <v xml:space="preserve">Liz </v>
      </c>
      <c r="R1122" s="14" t="str">
        <f t="shared" si="107"/>
        <v>Price</v>
      </c>
    </row>
    <row r="1123" spans="2:18" x14ac:dyDescent="0.45">
      <c r="B1123" s="14" t="str">
        <f t="shared" si="102"/>
        <v>400262440027</v>
      </c>
      <c r="C1123" s="5">
        <v>40026</v>
      </c>
      <c r="D1123" s="2" t="s">
        <v>808</v>
      </c>
      <c r="E1123" s="14">
        <f t="shared" si="103"/>
        <v>0</v>
      </c>
      <c r="F1123" s="2">
        <v>24</v>
      </c>
      <c r="G1123" s="19">
        <v>73.37</v>
      </c>
      <c r="H1123" s="20">
        <v>0.04</v>
      </c>
      <c r="I1123" s="6"/>
      <c r="J1123" s="5">
        <v>40027</v>
      </c>
      <c r="K1123" s="25">
        <v>16.100000000000001</v>
      </c>
      <c r="L1123" s="2" t="s">
        <v>127</v>
      </c>
      <c r="M1123" s="14">
        <f>+VLOOKUP(L1123,Customers!$C$3:$D$797,2,FALSE)</f>
        <v>4</v>
      </c>
      <c r="N1123" s="14">
        <f>+INDEX(Customers!$B$2:$D$797,MATCH(TF_Database!L1123,Customers!$C$2:$C$797,0),1)</f>
        <v>12239</v>
      </c>
      <c r="O1123" s="29">
        <f t="shared" si="104"/>
        <v>4</v>
      </c>
      <c r="P1123" s="29">
        <f t="shared" si="105"/>
        <v>9</v>
      </c>
      <c r="Q1123" s="14" t="str">
        <f t="shared" si="106"/>
        <v xml:space="preserve">Liz </v>
      </c>
      <c r="R1123" s="14" t="str">
        <f t="shared" si="107"/>
        <v>Price</v>
      </c>
    </row>
    <row r="1124" spans="2:18" x14ac:dyDescent="0.45">
      <c r="B1124" s="14" t="str">
        <f t="shared" si="102"/>
        <v>400265040028</v>
      </c>
      <c r="C1124" s="5">
        <v>40026</v>
      </c>
      <c r="D1124" s="2" t="s">
        <v>808</v>
      </c>
      <c r="E1124" s="14">
        <f t="shared" si="103"/>
        <v>0</v>
      </c>
      <c r="F1124" s="2">
        <v>50</v>
      </c>
      <c r="G1124" s="19">
        <v>527.6</v>
      </c>
      <c r="H1124" s="20">
        <v>0</v>
      </c>
      <c r="I1124" s="6"/>
      <c r="J1124" s="5">
        <v>40028</v>
      </c>
      <c r="K1124" s="25">
        <v>221.59</v>
      </c>
      <c r="L1124" s="2" t="s">
        <v>127</v>
      </c>
      <c r="M1124" s="14">
        <f>+VLOOKUP(L1124,Customers!$C$3:$D$797,2,FALSE)</f>
        <v>4</v>
      </c>
      <c r="N1124" s="14">
        <f>+INDEX(Customers!$B$2:$D$797,MATCH(TF_Database!L1124,Customers!$C$2:$C$797,0),1)</f>
        <v>12239</v>
      </c>
      <c r="O1124" s="29">
        <f t="shared" si="104"/>
        <v>4</v>
      </c>
      <c r="P1124" s="29">
        <f t="shared" si="105"/>
        <v>9</v>
      </c>
      <c r="Q1124" s="14" t="str">
        <f t="shared" si="106"/>
        <v xml:space="preserve">Liz </v>
      </c>
      <c r="R1124" s="14" t="str">
        <f t="shared" si="107"/>
        <v>Price</v>
      </c>
    </row>
    <row r="1125" spans="2:18" x14ac:dyDescent="0.45">
      <c r="B1125" s="14" t="str">
        <f t="shared" si="102"/>
        <v>410103241012</v>
      </c>
      <c r="C1125" s="5">
        <v>41010</v>
      </c>
      <c r="D1125" s="2" t="s">
        <v>804</v>
      </c>
      <c r="E1125" s="14">
        <f t="shared" si="103"/>
        <v>0</v>
      </c>
      <c r="F1125" s="2">
        <v>32</v>
      </c>
      <c r="G1125" s="19">
        <v>4800.4399999999996</v>
      </c>
      <c r="H1125" s="20">
        <v>0.08</v>
      </c>
      <c r="I1125" s="6"/>
      <c r="J1125" s="5">
        <v>41012</v>
      </c>
      <c r="K1125" s="25">
        <v>1912.92</v>
      </c>
      <c r="L1125" s="2" t="s">
        <v>129</v>
      </c>
      <c r="M1125" s="14">
        <f>+VLOOKUP(L1125,Customers!$C$3:$D$797,2,FALSE)</f>
        <v>1</v>
      </c>
      <c r="N1125" s="14">
        <f>+INDEX(Customers!$B$2:$D$797,MATCH(TF_Database!L1125,Customers!$C$2:$C$797,0),1)</f>
        <v>23403</v>
      </c>
      <c r="O1125" s="29">
        <f t="shared" si="104"/>
        <v>4</v>
      </c>
      <c r="P1125" s="29">
        <f t="shared" si="105"/>
        <v>8</v>
      </c>
      <c r="Q1125" s="14" t="str">
        <f t="shared" si="106"/>
        <v xml:space="preserve">Rob </v>
      </c>
      <c r="R1125" s="14" t="str">
        <f t="shared" si="107"/>
        <v>Dowd</v>
      </c>
    </row>
    <row r="1126" spans="2:18" x14ac:dyDescent="0.45">
      <c r="B1126" s="14" t="str">
        <f t="shared" si="102"/>
        <v>410102941017</v>
      </c>
      <c r="C1126" s="5">
        <v>41010</v>
      </c>
      <c r="D1126" s="2" t="s">
        <v>804</v>
      </c>
      <c r="E1126" s="14">
        <f t="shared" si="103"/>
        <v>0</v>
      </c>
      <c r="F1126" s="2">
        <v>29</v>
      </c>
      <c r="G1126" s="19">
        <v>271.33</v>
      </c>
      <c r="H1126" s="20">
        <v>7.0000000000000007E-2</v>
      </c>
      <c r="I1126" s="6"/>
      <c r="J1126" s="5">
        <v>41017</v>
      </c>
      <c r="K1126" s="25">
        <v>-191.09</v>
      </c>
      <c r="L1126" s="2" t="s">
        <v>129</v>
      </c>
      <c r="M1126" s="14">
        <f>+VLOOKUP(L1126,Customers!$C$3:$D$797,2,FALSE)</f>
        <v>1</v>
      </c>
      <c r="N1126" s="14">
        <f>+INDEX(Customers!$B$2:$D$797,MATCH(TF_Database!L1126,Customers!$C$2:$C$797,0),1)</f>
        <v>23403</v>
      </c>
      <c r="O1126" s="29">
        <f t="shared" si="104"/>
        <v>4</v>
      </c>
      <c r="P1126" s="29">
        <f t="shared" si="105"/>
        <v>8</v>
      </c>
      <c r="Q1126" s="14" t="str">
        <f t="shared" si="106"/>
        <v xml:space="preserve">Rob </v>
      </c>
      <c r="R1126" s="14" t="str">
        <f t="shared" si="107"/>
        <v>Dowd</v>
      </c>
    </row>
    <row r="1127" spans="2:18" x14ac:dyDescent="0.45">
      <c r="B1127" s="14" t="str">
        <f t="shared" si="102"/>
        <v>40806240807</v>
      </c>
      <c r="C1127" s="5">
        <v>40806</v>
      </c>
      <c r="D1127" s="2" t="s">
        <v>810</v>
      </c>
      <c r="E1127" s="14">
        <f t="shared" si="103"/>
        <v>0</v>
      </c>
      <c r="F1127" s="2">
        <v>2</v>
      </c>
      <c r="G1127" s="19">
        <v>206.68</v>
      </c>
      <c r="H1127" s="20">
        <v>0</v>
      </c>
      <c r="I1127" s="6"/>
      <c r="J1127" s="5">
        <v>40807</v>
      </c>
      <c r="K1127" s="25">
        <v>-156.47</v>
      </c>
      <c r="L1127" s="2" t="s">
        <v>139</v>
      </c>
      <c r="M1127" s="14">
        <f>+VLOOKUP(L1127,Customers!$C$3:$D$797,2,FALSE)</f>
        <v>2</v>
      </c>
      <c r="N1127" s="14">
        <f>+INDEX(Customers!$B$2:$D$797,MATCH(TF_Database!L1127,Customers!$C$2:$C$797,0),1)</f>
        <v>12841</v>
      </c>
      <c r="O1127" s="29">
        <f t="shared" si="104"/>
        <v>5</v>
      </c>
      <c r="P1127" s="29">
        <f t="shared" si="105"/>
        <v>12</v>
      </c>
      <c r="Q1127" s="14" t="str">
        <f t="shared" si="106"/>
        <v xml:space="preserve">Mark </v>
      </c>
      <c r="R1127" s="14" t="str">
        <f t="shared" si="107"/>
        <v>Cousins</v>
      </c>
    </row>
    <row r="1128" spans="2:18" x14ac:dyDescent="0.45">
      <c r="B1128" s="14" t="str">
        <f t="shared" si="102"/>
        <v>412261941227</v>
      </c>
      <c r="C1128" s="5">
        <v>41226</v>
      </c>
      <c r="D1128" s="2" t="s">
        <v>811</v>
      </c>
      <c r="E1128" s="14">
        <f t="shared" si="103"/>
        <v>0</v>
      </c>
      <c r="F1128" s="2">
        <v>19</v>
      </c>
      <c r="G1128" s="19">
        <v>36.75</v>
      </c>
      <c r="H1128" s="20">
        <v>0.06</v>
      </c>
      <c r="I1128" s="6"/>
      <c r="J1128" s="5">
        <v>41227</v>
      </c>
      <c r="K1128" s="25">
        <v>-9.8209999999999997</v>
      </c>
      <c r="L1128" s="2" t="s">
        <v>120</v>
      </c>
      <c r="M1128" s="14">
        <f>+VLOOKUP(L1128,Customers!$C$3:$D$797,2,FALSE)</f>
        <v>2</v>
      </c>
      <c r="N1128" s="14">
        <f>+INDEX(Customers!$B$2:$D$797,MATCH(TF_Database!L1128,Customers!$C$2:$C$797,0),1)</f>
        <v>20973</v>
      </c>
      <c r="O1128" s="29">
        <f t="shared" si="104"/>
        <v>10</v>
      </c>
      <c r="P1128" s="29">
        <f t="shared" si="105"/>
        <v>16</v>
      </c>
      <c r="Q1128" s="14" t="str">
        <f t="shared" si="106"/>
        <v xml:space="preserve">Giulietta </v>
      </c>
      <c r="R1128" s="14" t="str">
        <f t="shared" si="107"/>
        <v>Weimer</v>
      </c>
    </row>
    <row r="1129" spans="2:18" x14ac:dyDescent="0.45">
      <c r="B1129" s="14" t="str">
        <f t="shared" si="102"/>
        <v>412264141227</v>
      </c>
      <c r="C1129" s="5">
        <v>41226</v>
      </c>
      <c r="D1129" s="2" t="s">
        <v>811</v>
      </c>
      <c r="E1129" s="14">
        <f t="shared" si="103"/>
        <v>0</v>
      </c>
      <c r="F1129" s="2">
        <v>41</v>
      </c>
      <c r="G1129" s="19">
        <v>1115.2</v>
      </c>
      <c r="H1129" s="20">
        <v>0.09</v>
      </c>
      <c r="I1129" s="6"/>
      <c r="J1129" s="5">
        <v>41227</v>
      </c>
      <c r="K1129" s="25">
        <v>301.31</v>
      </c>
      <c r="L1129" s="2" t="s">
        <v>120</v>
      </c>
      <c r="M1129" s="14">
        <f>+VLOOKUP(L1129,Customers!$C$3:$D$797,2,FALSE)</f>
        <v>2</v>
      </c>
      <c r="N1129" s="14">
        <f>+INDEX(Customers!$B$2:$D$797,MATCH(TF_Database!L1129,Customers!$C$2:$C$797,0),1)</f>
        <v>20973</v>
      </c>
      <c r="O1129" s="29">
        <f t="shared" si="104"/>
        <v>10</v>
      </c>
      <c r="P1129" s="29">
        <f t="shared" si="105"/>
        <v>16</v>
      </c>
      <c r="Q1129" s="14" t="str">
        <f t="shared" si="106"/>
        <v xml:space="preserve">Giulietta </v>
      </c>
      <c r="R1129" s="14" t="str">
        <f t="shared" si="107"/>
        <v>Weimer</v>
      </c>
    </row>
    <row r="1130" spans="2:18" x14ac:dyDescent="0.45">
      <c r="B1130" s="14" t="str">
        <f t="shared" si="102"/>
        <v>41076641078</v>
      </c>
      <c r="C1130" s="5">
        <v>41076</v>
      </c>
      <c r="D1130" s="2" t="s">
        <v>811</v>
      </c>
      <c r="E1130" s="14">
        <f t="shared" si="103"/>
        <v>0</v>
      </c>
      <c r="F1130" s="2">
        <v>6</v>
      </c>
      <c r="G1130" s="19">
        <v>97.86</v>
      </c>
      <c r="H1130" s="20">
        <v>0.04</v>
      </c>
      <c r="I1130" s="6"/>
      <c r="J1130" s="5">
        <v>41078</v>
      </c>
      <c r="K1130" s="25">
        <v>-21.09</v>
      </c>
      <c r="L1130" s="2" t="s">
        <v>127</v>
      </c>
      <c r="M1130" s="14">
        <f>+VLOOKUP(L1130,Customers!$C$3:$D$797,2,FALSE)</f>
        <v>4</v>
      </c>
      <c r="N1130" s="14">
        <f>+INDEX(Customers!$B$2:$D$797,MATCH(TF_Database!L1130,Customers!$C$2:$C$797,0),1)</f>
        <v>12239</v>
      </c>
      <c r="O1130" s="29">
        <f t="shared" si="104"/>
        <v>4</v>
      </c>
      <c r="P1130" s="29">
        <f t="shared" si="105"/>
        <v>9</v>
      </c>
      <c r="Q1130" s="14" t="str">
        <f t="shared" si="106"/>
        <v xml:space="preserve">Liz </v>
      </c>
      <c r="R1130" s="14" t="str">
        <f t="shared" si="107"/>
        <v>Price</v>
      </c>
    </row>
    <row r="1131" spans="2:18" x14ac:dyDescent="0.45">
      <c r="B1131" s="14" t="str">
        <f t="shared" si="102"/>
        <v>402354240237</v>
      </c>
      <c r="C1131" s="5">
        <v>40235</v>
      </c>
      <c r="D1131" s="2" t="s">
        <v>804</v>
      </c>
      <c r="E1131" s="14">
        <f t="shared" si="103"/>
        <v>0</v>
      </c>
      <c r="F1131" s="2">
        <v>42</v>
      </c>
      <c r="G1131" s="19">
        <v>173.44</v>
      </c>
      <c r="H1131" s="20">
        <v>0.05</v>
      </c>
      <c r="I1131" s="6"/>
      <c r="J1131" s="5">
        <v>40237</v>
      </c>
      <c r="K1131" s="25">
        <v>-172.4</v>
      </c>
      <c r="L1131" s="2" t="s">
        <v>97</v>
      </c>
      <c r="M1131" s="14">
        <f>+VLOOKUP(L1131,Customers!$C$3:$D$797,2,FALSE)</f>
        <v>1</v>
      </c>
      <c r="N1131" s="14">
        <f>+INDEX(Customers!$B$2:$D$797,MATCH(TF_Database!L1131,Customers!$C$2:$C$797,0),1)</f>
        <v>8793</v>
      </c>
      <c r="O1131" s="29">
        <f t="shared" si="104"/>
        <v>6</v>
      </c>
      <c r="P1131" s="29">
        <f t="shared" si="105"/>
        <v>13</v>
      </c>
      <c r="Q1131" s="14" t="str">
        <f t="shared" si="106"/>
        <v xml:space="preserve">Sally </v>
      </c>
      <c r="R1131" s="14" t="str">
        <f t="shared" si="107"/>
        <v>Knutson</v>
      </c>
    </row>
    <row r="1132" spans="2:18" x14ac:dyDescent="0.45">
      <c r="B1132" s="14" t="str">
        <f t="shared" si="102"/>
        <v>400363140038</v>
      </c>
      <c r="C1132" s="5">
        <v>40036</v>
      </c>
      <c r="D1132" s="2" t="s">
        <v>806</v>
      </c>
      <c r="E1132" s="14">
        <f t="shared" si="103"/>
        <v>1</v>
      </c>
      <c r="F1132" s="2">
        <v>31</v>
      </c>
      <c r="G1132" s="19">
        <v>7477.78</v>
      </c>
      <c r="H1132" s="20">
        <v>0.09</v>
      </c>
      <c r="I1132" s="6"/>
      <c r="J1132" s="5">
        <v>40038</v>
      </c>
      <c r="K1132" s="25">
        <v>883.29</v>
      </c>
      <c r="L1132" s="2" t="s">
        <v>127</v>
      </c>
      <c r="M1132" s="14">
        <f>+VLOOKUP(L1132,Customers!$C$3:$D$797,2,FALSE)</f>
        <v>4</v>
      </c>
      <c r="N1132" s="14">
        <f>+INDEX(Customers!$B$2:$D$797,MATCH(TF_Database!L1132,Customers!$C$2:$C$797,0),1)</f>
        <v>12239</v>
      </c>
      <c r="O1132" s="29">
        <f t="shared" si="104"/>
        <v>4</v>
      </c>
      <c r="P1132" s="29">
        <f t="shared" si="105"/>
        <v>9</v>
      </c>
      <c r="Q1132" s="14" t="str">
        <f t="shared" si="106"/>
        <v xml:space="preserve">Liz </v>
      </c>
      <c r="R1132" s="14" t="str">
        <f t="shared" si="107"/>
        <v>Price</v>
      </c>
    </row>
    <row r="1133" spans="2:18" x14ac:dyDescent="0.45">
      <c r="B1133" s="14" t="str">
        <f t="shared" si="102"/>
        <v>400362440038</v>
      </c>
      <c r="C1133" s="5">
        <v>40036</v>
      </c>
      <c r="D1133" s="2" t="s">
        <v>806</v>
      </c>
      <c r="E1133" s="14">
        <f t="shared" si="103"/>
        <v>1</v>
      </c>
      <c r="F1133" s="2">
        <v>24</v>
      </c>
      <c r="G1133" s="19">
        <v>270.39</v>
      </c>
      <c r="H1133" s="20">
        <v>0.01</v>
      </c>
      <c r="I1133" s="6"/>
      <c r="J1133" s="5">
        <v>40038</v>
      </c>
      <c r="K1133" s="25">
        <v>-30.42</v>
      </c>
      <c r="L1133" s="2" t="s">
        <v>127</v>
      </c>
      <c r="M1133" s="14">
        <f>+VLOOKUP(L1133,Customers!$C$3:$D$797,2,FALSE)</f>
        <v>4</v>
      </c>
      <c r="N1133" s="14">
        <f>+INDEX(Customers!$B$2:$D$797,MATCH(TF_Database!L1133,Customers!$C$2:$C$797,0),1)</f>
        <v>12239</v>
      </c>
      <c r="O1133" s="29">
        <f t="shared" si="104"/>
        <v>4</v>
      </c>
      <c r="P1133" s="29">
        <f t="shared" si="105"/>
        <v>9</v>
      </c>
      <c r="Q1133" s="14" t="str">
        <f t="shared" si="106"/>
        <v xml:space="preserve">Liz </v>
      </c>
      <c r="R1133" s="14" t="str">
        <f t="shared" si="107"/>
        <v>Price</v>
      </c>
    </row>
    <row r="1134" spans="2:18" x14ac:dyDescent="0.45">
      <c r="B1134" s="14" t="str">
        <f t="shared" si="102"/>
        <v>400363040038</v>
      </c>
      <c r="C1134" s="5">
        <v>40036</v>
      </c>
      <c r="D1134" s="2" t="s">
        <v>806</v>
      </c>
      <c r="E1134" s="14">
        <f t="shared" si="103"/>
        <v>1</v>
      </c>
      <c r="F1134" s="2">
        <v>30</v>
      </c>
      <c r="G1134" s="19">
        <v>201.35</v>
      </c>
      <c r="H1134" s="20">
        <v>0.02</v>
      </c>
      <c r="I1134" s="6"/>
      <c r="J1134" s="5">
        <v>40038</v>
      </c>
      <c r="K1134" s="25">
        <v>-107.37</v>
      </c>
      <c r="L1134" s="2" t="s">
        <v>127</v>
      </c>
      <c r="M1134" s="14">
        <f>+VLOOKUP(L1134,Customers!$C$3:$D$797,2,FALSE)</f>
        <v>4</v>
      </c>
      <c r="N1134" s="14">
        <f>+INDEX(Customers!$B$2:$D$797,MATCH(TF_Database!L1134,Customers!$C$2:$C$797,0),1)</f>
        <v>12239</v>
      </c>
      <c r="O1134" s="29">
        <f t="shared" si="104"/>
        <v>4</v>
      </c>
      <c r="P1134" s="29">
        <f t="shared" si="105"/>
        <v>9</v>
      </c>
      <c r="Q1134" s="14" t="str">
        <f t="shared" si="106"/>
        <v xml:space="preserve">Liz </v>
      </c>
      <c r="R1134" s="14" t="str">
        <f t="shared" si="107"/>
        <v>Price</v>
      </c>
    </row>
    <row r="1135" spans="2:18" x14ac:dyDescent="0.45">
      <c r="B1135" s="14" t="str">
        <f t="shared" si="102"/>
        <v>39839539841</v>
      </c>
      <c r="C1135" s="5">
        <v>39839</v>
      </c>
      <c r="D1135" s="2" t="s">
        <v>806</v>
      </c>
      <c r="E1135" s="14">
        <f t="shared" si="103"/>
        <v>1</v>
      </c>
      <c r="F1135" s="2">
        <v>5</v>
      </c>
      <c r="G1135" s="19">
        <v>15.38</v>
      </c>
      <c r="H1135" s="20">
        <v>0.01</v>
      </c>
      <c r="I1135" s="6"/>
      <c r="J1135" s="5">
        <v>39841</v>
      </c>
      <c r="K1135" s="25">
        <v>1.61</v>
      </c>
      <c r="L1135" s="2" t="s">
        <v>96</v>
      </c>
      <c r="M1135" s="14">
        <f>+VLOOKUP(L1135,Customers!$C$3:$D$797,2,FALSE)</f>
        <v>5</v>
      </c>
      <c r="N1135" s="14">
        <f>+INDEX(Customers!$B$2:$D$797,MATCH(TF_Database!L1135,Customers!$C$2:$C$797,0),1)</f>
        <v>13025</v>
      </c>
      <c r="O1135" s="29">
        <f t="shared" si="104"/>
        <v>5</v>
      </c>
      <c r="P1135" s="29">
        <f t="shared" si="105"/>
        <v>9</v>
      </c>
      <c r="Q1135" s="14" t="str">
        <f t="shared" si="106"/>
        <v xml:space="preserve">Gene </v>
      </c>
      <c r="R1135" s="14" t="str">
        <f t="shared" si="107"/>
        <v>Hale</v>
      </c>
    </row>
    <row r="1136" spans="2:18" x14ac:dyDescent="0.45">
      <c r="B1136" s="14" t="str">
        <f t="shared" si="102"/>
        <v>412352241239</v>
      </c>
      <c r="C1136" s="5">
        <v>41235</v>
      </c>
      <c r="D1136" s="2" t="s">
        <v>804</v>
      </c>
      <c r="E1136" s="14">
        <f t="shared" si="103"/>
        <v>0</v>
      </c>
      <c r="F1136" s="2">
        <v>22</v>
      </c>
      <c r="G1136" s="19">
        <v>43.97</v>
      </c>
      <c r="H1136" s="20">
        <v>0.04</v>
      </c>
      <c r="I1136" s="6"/>
      <c r="J1136" s="5">
        <v>41239</v>
      </c>
      <c r="K1136" s="25">
        <v>-9.0504999999999995</v>
      </c>
      <c r="L1136" s="2" t="s">
        <v>123</v>
      </c>
      <c r="M1136" s="14">
        <f>+VLOOKUP(L1136,Customers!$C$3:$D$797,2,FALSE)</f>
        <v>1</v>
      </c>
      <c r="N1136" s="14">
        <f>+INDEX(Customers!$B$2:$D$797,MATCH(TF_Database!L1136,Customers!$C$2:$C$797,0),1)</f>
        <v>22641</v>
      </c>
      <c r="O1136" s="29">
        <f t="shared" si="104"/>
        <v>7</v>
      </c>
      <c r="P1136" s="29">
        <f t="shared" si="105"/>
        <v>15</v>
      </c>
      <c r="Q1136" s="14" t="str">
        <f t="shared" si="106"/>
        <v xml:space="preserve">Shahid </v>
      </c>
      <c r="R1136" s="14" t="str">
        <f t="shared" si="107"/>
        <v>Shariari</v>
      </c>
    </row>
    <row r="1137" spans="2:18" x14ac:dyDescent="0.45">
      <c r="B1137" s="14" t="str">
        <f t="shared" si="102"/>
        <v>411113941113</v>
      </c>
      <c r="C1137" s="5">
        <v>41111</v>
      </c>
      <c r="D1137" s="2" t="s">
        <v>808</v>
      </c>
      <c r="E1137" s="14">
        <f t="shared" si="103"/>
        <v>0</v>
      </c>
      <c r="F1137" s="2">
        <v>39</v>
      </c>
      <c r="G1137" s="19">
        <v>6152.52</v>
      </c>
      <c r="H1137" s="20">
        <v>0.08</v>
      </c>
      <c r="I1137" s="6"/>
      <c r="J1137" s="5">
        <v>41113</v>
      </c>
      <c r="K1137" s="25">
        <v>768.06</v>
      </c>
      <c r="L1137" s="2" t="s">
        <v>144</v>
      </c>
      <c r="M1137" s="14">
        <f>+VLOOKUP(L1137,Customers!$C$3:$D$797,2,FALSE)</f>
        <v>2</v>
      </c>
      <c r="N1137" s="14">
        <f>+INDEX(Customers!$B$2:$D$797,MATCH(TF_Database!L1137,Customers!$C$2:$C$797,0),1)</f>
        <v>3876</v>
      </c>
      <c r="O1137" s="29">
        <f t="shared" si="104"/>
        <v>7</v>
      </c>
      <c r="P1137" s="29">
        <f t="shared" si="105"/>
        <v>12</v>
      </c>
      <c r="Q1137" s="14" t="str">
        <f t="shared" si="106"/>
        <v xml:space="preserve">Justin </v>
      </c>
      <c r="R1137" s="14" t="str">
        <f t="shared" si="107"/>
        <v>Hirsh</v>
      </c>
    </row>
    <row r="1138" spans="2:18" x14ac:dyDescent="0.45">
      <c r="B1138" s="14" t="str">
        <f t="shared" si="102"/>
        <v>39913539914</v>
      </c>
      <c r="C1138" s="5">
        <v>39913</v>
      </c>
      <c r="D1138" s="2" t="s">
        <v>808</v>
      </c>
      <c r="E1138" s="14">
        <f t="shared" si="103"/>
        <v>0</v>
      </c>
      <c r="F1138" s="2">
        <v>5</v>
      </c>
      <c r="G1138" s="19">
        <v>20.170000000000002</v>
      </c>
      <c r="H1138" s="20">
        <v>0.05</v>
      </c>
      <c r="I1138" s="6"/>
      <c r="J1138" s="5">
        <v>39914</v>
      </c>
      <c r="K1138" s="25">
        <v>-15.42</v>
      </c>
      <c r="L1138" s="2" t="s">
        <v>123</v>
      </c>
      <c r="M1138" s="14">
        <f>+VLOOKUP(L1138,Customers!$C$3:$D$797,2,FALSE)</f>
        <v>1</v>
      </c>
      <c r="N1138" s="14">
        <f>+INDEX(Customers!$B$2:$D$797,MATCH(TF_Database!L1138,Customers!$C$2:$C$797,0),1)</f>
        <v>22641</v>
      </c>
      <c r="O1138" s="29">
        <f t="shared" si="104"/>
        <v>7</v>
      </c>
      <c r="P1138" s="29">
        <f t="shared" si="105"/>
        <v>15</v>
      </c>
      <c r="Q1138" s="14" t="str">
        <f t="shared" si="106"/>
        <v xml:space="preserve">Shahid </v>
      </c>
      <c r="R1138" s="14" t="str">
        <f t="shared" si="107"/>
        <v>Shariari</v>
      </c>
    </row>
    <row r="1139" spans="2:18" x14ac:dyDescent="0.45">
      <c r="B1139" s="14" t="str">
        <f t="shared" si="102"/>
        <v>399132139914</v>
      </c>
      <c r="C1139" s="5">
        <v>39913</v>
      </c>
      <c r="D1139" s="2" t="s">
        <v>808</v>
      </c>
      <c r="E1139" s="14">
        <f t="shared" si="103"/>
        <v>0</v>
      </c>
      <c r="F1139" s="2">
        <v>21</v>
      </c>
      <c r="G1139" s="19">
        <v>235.98</v>
      </c>
      <c r="H1139" s="20">
        <v>0.03</v>
      </c>
      <c r="I1139" s="6"/>
      <c r="J1139" s="5">
        <v>39914</v>
      </c>
      <c r="K1139" s="25">
        <v>11.82</v>
      </c>
      <c r="L1139" s="2" t="s">
        <v>123</v>
      </c>
      <c r="M1139" s="14">
        <f>+VLOOKUP(L1139,Customers!$C$3:$D$797,2,FALSE)</f>
        <v>1</v>
      </c>
      <c r="N1139" s="14">
        <f>+INDEX(Customers!$B$2:$D$797,MATCH(TF_Database!L1139,Customers!$C$2:$C$797,0),1)</f>
        <v>22641</v>
      </c>
      <c r="O1139" s="29">
        <f t="shared" si="104"/>
        <v>7</v>
      </c>
      <c r="P1139" s="29">
        <f t="shared" si="105"/>
        <v>15</v>
      </c>
      <c r="Q1139" s="14" t="str">
        <f t="shared" si="106"/>
        <v xml:space="preserve">Shahid </v>
      </c>
      <c r="R1139" s="14" t="str">
        <f t="shared" si="107"/>
        <v>Shariari</v>
      </c>
    </row>
    <row r="1140" spans="2:18" x14ac:dyDescent="0.45">
      <c r="B1140" s="14" t="str">
        <f t="shared" si="102"/>
        <v>408651940870</v>
      </c>
      <c r="C1140" s="5">
        <v>40865</v>
      </c>
      <c r="D1140" s="2" t="s">
        <v>804</v>
      </c>
      <c r="E1140" s="14">
        <f t="shared" si="103"/>
        <v>0</v>
      </c>
      <c r="F1140" s="2">
        <v>19</v>
      </c>
      <c r="G1140" s="19">
        <v>195.96</v>
      </c>
      <c r="H1140" s="20">
        <v>0.1</v>
      </c>
      <c r="I1140" s="6"/>
      <c r="J1140" s="5">
        <v>40870</v>
      </c>
      <c r="K1140" s="25">
        <v>-104.82</v>
      </c>
      <c r="L1140" s="2" t="s">
        <v>120</v>
      </c>
      <c r="M1140" s="14">
        <f>+VLOOKUP(L1140,Customers!$C$3:$D$797,2,FALSE)</f>
        <v>2</v>
      </c>
      <c r="N1140" s="14">
        <f>+INDEX(Customers!$B$2:$D$797,MATCH(TF_Database!L1140,Customers!$C$2:$C$797,0),1)</f>
        <v>20973</v>
      </c>
      <c r="O1140" s="29">
        <f t="shared" si="104"/>
        <v>10</v>
      </c>
      <c r="P1140" s="29">
        <f t="shared" si="105"/>
        <v>16</v>
      </c>
      <c r="Q1140" s="14" t="str">
        <f t="shared" si="106"/>
        <v xml:space="preserve">Giulietta </v>
      </c>
      <c r="R1140" s="14" t="str">
        <f t="shared" si="107"/>
        <v>Weimer</v>
      </c>
    </row>
    <row r="1141" spans="2:18" x14ac:dyDescent="0.45">
      <c r="B1141" s="14" t="str">
        <f t="shared" si="102"/>
        <v>401923440194</v>
      </c>
      <c r="C1141" s="5">
        <v>40192</v>
      </c>
      <c r="D1141" s="2" t="s">
        <v>808</v>
      </c>
      <c r="E1141" s="14">
        <f t="shared" si="103"/>
        <v>0</v>
      </c>
      <c r="F1141" s="2">
        <v>34</v>
      </c>
      <c r="G1141" s="19">
        <v>6607.92</v>
      </c>
      <c r="H1141" s="20">
        <v>0.06</v>
      </c>
      <c r="I1141" s="6"/>
      <c r="J1141" s="5">
        <v>40194</v>
      </c>
      <c r="K1141" s="25">
        <v>1462.7239999999999</v>
      </c>
      <c r="L1141" s="2" t="s">
        <v>122</v>
      </c>
      <c r="M1141" s="14">
        <f>+VLOOKUP(L1141,Customers!$C$3:$D$797,2,FALSE)</f>
        <v>1</v>
      </c>
      <c r="N1141" s="14">
        <f>+INDEX(Customers!$B$2:$D$797,MATCH(TF_Database!L1141,Customers!$C$2:$C$797,0),1)</f>
        <v>21525</v>
      </c>
      <c r="O1141" s="29">
        <f t="shared" si="104"/>
        <v>5</v>
      </c>
      <c r="P1141" s="29">
        <f t="shared" si="105"/>
        <v>12</v>
      </c>
      <c r="Q1141" s="14" t="str">
        <f t="shared" si="106"/>
        <v xml:space="preserve">Lela </v>
      </c>
      <c r="R1141" s="14" t="str">
        <f t="shared" si="107"/>
        <v>Donovan</v>
      </c>
    </row>
    <row r="1142" spans="2:18" x14ac:dyDescent="0.45">
      <c r="B1142" s="14" t="str">
        <f t="shared" si="102"/>
        <v>405983040599</v>
      </c>
      <c r="C1142" s="5">
        <v>40598</v>
      </c>
      <c r="D1142" s="2" t="s">
        <v>810</v>
      </c>
      <c r="E1142" s="14">
        <f t="shared" si="103"/>
        <v>0</v>
      </c>
      <c r="F1142" s="2">
        <v>30</v>
      </c>
      <c r="G1142" s="19">
        <v>278.94</v>
      </c>
      <c r="H1142" s="20">
        <v>0.01</v>
      </c>
      <c r="I1142" s="6"/>
      <c r="J1142" s="5">
        <v>40599</v>
      </c>
      <c r="K1142" s="25">
        <v>-143.69999999999999</v>
      </c>
      <c r="L1142" s="2" t="s">
        <v>128</v>
      </c>
      <c r="M1142" s="14">
        <f>+VLOOKUP(L1142,Customers!$C$3:$D$797,2,FALSE)</f>
        <v>4</v>
      </c>
      <c r="N1142" s="14">
        <f>+INDEX(Customers!$B$2:$D$797,MATCH(TF_Database!L1142,Customers!$C$2:$C$797,0),1)</f>
        <v>32373</v>
      </c>
      <c r="O1142" s="29">
        <f t="shared" si="104"/>
        <v>6</v>
      </c>
      <c r="P1142" s="29">
        <f t="shared" si="105"/>
        <v>13</v>
      </c>
      <c r="Q1142" s="14" t="str">
        <f t="shared" si="106"/>
        <v xml:space="preserve">Ralph </v>
      </c>
      <c r="R1142" s="14" t="str">
        <f t="shared" si="107"/>
        <v>Kennedy</v>
      </c>
    </row>
    <row r="1143" spans="2:18" x14ac:dyDescent="0.45">
      <c r="B1143" s="14" t="str">
        <f t="shared" si="102"/>
        <v>398574239859</v>
      </c>
      <c r="C1143" s="5">
        <v>39857</v>
      </c>
      <c r="D1143" s="2" t="s">
        <v>811</v>
      </c>
      <c r="E1143" s="14">
        <f t="shared" si="103"/>
        <v>0</v>
      </c>
      <c r="F1143" s="2">
        <v>42</v>
      </c>
      <c r="G1143" s="19">
        <v>8549.0400000000009</v>
      </c>
      <c r="H1143" s="20">
        <v>0.03</v>
      </c>
      <c r="I1143" s="6"/>
      <c r="J1143" s="5">
        <v>39859</v>
      </c>
      <c r="K1143" s="25">
        <v>2861.01</v>
      </c>
      <c r="L1143" s="2" t="s">
        <v>136</v>
      </c>
      <c r="M1143" s="14">
        <f>+VLOOKUP(L1143,Customers!$C$3:$D$797,2,FALSE)</f>
        <v>3</v>
      </c>
      <c r="N1143" s="14">
        <f>+INDEX(Customers!$B$2:$D$797,MATCH(TF_Database!L1143,Customers!$C$2:$C$797,0),1)</f>
        <v>27753</v>
      </c>
      <c r="O1143" s="29">
        <f t="shared" si="104"/>
        <v>6</v>
      </c>
      <c r="P1143" s="29">
        <f t="shared" si="105"/>
        <v>14</v>
      </c>
      <c r="Q1143" s="14" t="str">
        <f t="shared" si="106"/>
        <v xml:space="preserve">Vicky </v>
      </c>
      <c r="R1143" s="14" t="str">
        <f t="shared" si="107"/>
        <v>Freymann</v>
      </c>
    </row>
    <row r="1144" spans="2:18" x14ac:dyDescent="0.45">
      <c r="B1144" s="14" t="str">
        <f t="shared" si="102"/>
        <v>403441540347</v>
      </c>
      <c r="C1144" s="5">
        <v>40344</v>
      </c>
      <c r="D1144" s="2" t="s">
        <v>806</v>
      </c>
      <c r="E1144" s="14">
        <f t="shared" si="103"/>
        <v>1</v>
      </c>
      <c r="F1144" s="2">
        <v>15</v>
      </c>
      <c r="G1144" s="19">
        <v>670.94</v>
      </c>
      <c r="H1144" s="20">
        <v>0.02</v>
      </c>
      <c r="I1144" s="6"/>
      <c r="J1144" s="5">
        <v>40347</v>
      </c>
      <c r="K1144" s="25">
        <v>87.51</v>
      </c>
      <c r="L1144" s="2" t="s">
        <v>135</v>
      </c>
      <c r="M1144" s="14">
        <f>+VLOOKUP(L1144,Customers!$C$3:$D$797,2,FALSE)</f>
        <v>3</v>
      </c>
      <c r="N1144" s="14">
        <f>+INDEX(Customers!$B$2:$D$797,MATCH(TF_Database!L1144,Customers!$C$2:$C$797,0),1)</f>
        <v>28490</v>
      </c>
      <c r="O1144" s="29">
        <f t="shared" si="104"/>
        <v>7</v>
      </c>
      <c r="P1144" s="29">
        <f t="shared" si="105"/>
        <v>14</v>
      </c>
      <c r="Q1144" s="14" t="str">
        <f t="shared" si="106"/>
        <v xml:space="preserve">Thomas </v>
      </c>
      <c r="R1144" s="14" t="str">
        <f t="shared" si="107"/>
        <v>Brumley</v>
      </c>
    </row>
    <row r="1145" spans="2:18" x14ac:dyDescent="0.45">
      <c r="B1145" s="14" t="str">
        <f t="shared" si="102"/>
        <v>408453640846</v>
      </c>
      <c r="C1145" s="5">
        <v>40845</v>
      </c>
      <c r="D1145" s="2" t="s">
        <v>806</v>
      </c>
      <c r="E1145" s="14">
        <f t="shared" si="103"/>
        <v>1</v>
      </c>
      <c r="F1145" s="2">
        <v>36</v>
      </c>
      <c r="G1145" s="19">
        <v>9544.18</v>
      </c>
      <c r="H1145" s="20">
        <v>0</v>
      </c>
      <c r="I1145" s="6"/>
      <c r="J1145" s="5">
        <v>40846</v>
      </c>
      <c r="K1145" s="25">
        <v>3392.88</v>
      </c>
      <c r="L1145" s="2" t="s">
        <v>128</v>
      </c>
      <c r="M1145" s="14">
        <f>+VLOOKUP(L1145,Customers!$C$3:$D$797,2,FALSE)</f>
        <v>4</v>
      </c>
      <c r="N1145" s="14">
        <f>+INDEX(Customers!$B$2:$D$797,MATCH(TF_Database!L1145,Customers!$C$2:$C$797,0),1)</f>
        <v>32373</v>
      </c>
      <c r="O1145" s="29">
        <f t="shared" si="104"/>
        <v>6</v>
      </c>
      <c r="P1145" s="29">
        <f t="shared" si="105"/>
        <v>13</v>
      </c>
      <c r="Q1145" s="14" t="str">
        <f t="shared" si="106"/>
        <v xml:space="preserve">Ralph </v>
      </c>
      <c r="R1145" s="14" t="str">
        <f t="shared" si="107"/>
        <v>Kennedy</v>
      </c>
    </row>
    <row r="1146" spans="2:18" x14ac:dyDescent="0.45">
      <c r="B1146" s="14" t="str">
        <f t="shared" si="102"/>
        <v>40845840846</v>
      </c>
      <c r="C1146" s="5">
        <v>40845</v>
      </c>
      <c r="D1146" s="2" t="s">
        <v>806</v>
      </c>
      <c r="E1146" s="14">
        <f t="shared" si="103"/>
        <v>1</v>
      </c>
      <c r="F1146" s="2">
        <v>8</v>
      </c>
      <c r="G1146" s="19">
        <v>32.92</v>
      </c>
      <c r="H1146" s="20">
        <v>0.05</v>
      </c>
      <c r="I1146" s="6"/>
      <c r="J1146" s="5">
        <v>40846</v>
      </c>
      <c r="K1146" s="25">
        <v>-7.73</v>
      </c>
      <c r="L1146" s="2" t="s">
        <v>128</v>
      </c>
      <c r="M1146" s="14">
        <f>+VLOOKUP(L1146,Customers!$C$3:$D$797,2,FALSE)</f>
        <v>4</v>
      </c>
      <c r="N1146" s="14">
        <f>+INDEX(Customers!$B$2:$D$797,MATCH(TF_Database!L1146,Customers!$C$2:$C$797,0),1)</f>
        <v>32373</v>
      </c>
      <c r="O1146" s="29">
        <f t="shared" si="104"/>
        <v>6</v>
      </c>
      <c r="P1146" s="29">
        <f t="shared" si="105"/>
        <v>13</v>
      </c>
      <c r="Q1146" s="14" t="str">
        <f t="shared" si="106"/>
        <v xml:space="preserve">Ralph </v>
      </c>
      <c r="R1146" s="14" t="str">
        <f t="shared" si="107"/>
        <v>Kennedy</v>
      </c>
    </row>
    <row r="1147" spans="2:18" x14ac:dyDescent="0.45">
      <c r="B1147" s="14" t="str">
        <f t="shared" si="102"/>
        <v>404731140474</v>
      </c>
      <c r="C1147" s="5">
        <v>40473</v>
      </c>
      <c r="D1147" s="2" t="s">
        <v>811</v>
      </c>
      <c r="E1147" s="14">
        <f t="shared" si="103"/>
        <v>0</v>
      </c>
      <c r="F1147" s="2">
        <v>11</v>
      </c>
      <c r="G1147" s="19">
        <v>336.91</v>
      </c>
      <c r="H1147" s="20">
        <v>0.1</v>
      </c>
      <c r="I1147" s="6"/>
      <c r="J1147" s="5">
        <v>40474</v>
      </c>
      <c r="K1147" s="25">
        <v>42.5</v>
      </c>
      <c r="L1147" s="2" t="s">
        <v>128</v>
      </c>
      <c r="M1147" s="14">
        <f>+VLOOKUP(L1147,Customers!$C$3:$D$797,2,FALSE)</f>
        <v>4</v>
      </c>
      <c r="N1147" s="14">
        <f>+INDEX(Customers!$B$2:$D$797,MATCH(TF_Database!L1147,Customers!$C$2:$C$797,0),1)</f>
        <v>32373</v>
      </c>
      <c r="O1147" s="29">
        <f t="shared" si="104"/>
        <v>6</v>
      </c>
      <c r="P1147" s="29">
        <f t="shared" si="105"/>
        <v>13</v>
      </c>
      <c r="Q1147" s="14" t="str">
        <f t="shared" si="106"/>
        <v xml:space="preserve">Ralph </v>
      </c>
      <c r="R1147" s="14" t="str">
        <f t="shared" si="107"/>
        <v>Kennedy</v>
      </c>
    </row>
    <row r="1148" spans="2:18" x14ac:dyDescent="0.45">
      <c r="B1148" s="14" t="str">
        <f t="shared" si="102"/>
        <v>406411140644</v>
      </c>
      <c r="C1148" s="5">
        <v>40641</v>
      </c>
      <c r="D1148" s="2" t="s">
        <v>810</v>
      </c>
      <c r="E1148" s="14">
        <f t="shared" si="103"/>
        <v>0</v>
      </c>
      <c r="F1148" s="2">
        <v>11</v>
      </c>
      <c r="G1148" s="19">
        <v>1735.59</v>
      </c>
      <c r="H1148" s="20">
        <v>0.02</v>
      </c>
      <c r="I1148" s="6"/>
      <c r="J1148" s="5">
        <v>40644</v>
      </c>
      <c r="K1148" s="25">
        <v>-506.43</v>
      </c>
      <c r="L1148" s="2" t="s">
        <v>130</v>
      </c>
      <c r="M1148" s="14">
        <f>+VLOOKUP(L1148,Customers!$C$3:$D$797,2,FALSE)</f>
        <v>4</v>
      </c>
      <c r="N1148" s="14">
        <f>+INDEX(Customers!$B$2:$D$797,MATCH(TF_Database!L1148,Customers!$C$2:$C$797,0),1)</f>
        <v>30308</v>
      </c>
      <c r="O1148" s="29">
        <f t="shared" si="104"/>
        <v>6</v>
      </c>
      <c r="P1148" s="29">
        <f t="shared" si="105"/>
        <v>12</v>
      </c>
      <c r="Q1148" s="14" t="str">
        <f t="shared" si="106"/>
        <v xml:space="preserve">Khloe </v>
      </c>
      <c r="R1148" s="14" t="str">
        <f t="shared" si="107"/>
        <v>Miller</v>
      </c>
    </row>
    <row r="1149" spans="2:18" x14ac:dyDescent="0.45">
      <c r="B1149" s="14" t="str">
        <f t="shared" si="102"/>
        <v>410993741101</v>
      </c>
      <c r="C1149" s="5">
        <v>41099</v>
      </c>
      <c r="D1149" s="2" t="s">
        <v>811</v>
      </c>
      <c r="E1149" s="14">
        <f t="shared" si="103"/>
        <v>0</v>
      </c>
      <c r="F1149" s="2">
        <v>37</v>
      </c>
      <c r="G1149" s="19">
        <v>443.35</v>
      </c>
      <c r="H1149" s="20">
        <v>0.02</v>
      </c>
      <c r="I1149" s="6"/>
      <c r="J1149" s="5">
        <v>41101</v>
      </c>
      <c r="K1149" s="25">
        <v>-21.73</v>
      </c>
      <c r="L1149" s="2" t="s">
        <v>132</v>
      </c>
      <c r="M1149" s="14">
        <f>+VLOOKUP(L1149,Customers!$C$3:$D$797,2,FALSE)</f>
        <v>1</v>
      </c>
      <c r="N1149" s="14">
        <f>+INDEX(Customers!$B$2:$D$797,MATCH(TF_Database!L1149,Customers!$C$2:$C$797,0),1)</f>
        <v>3444</v>
      </c>
      <c r="O1149" s="29">
        <f t="shared" si="104"/>
        <v>9</v>
      </c>
      <c r="P1149" s="29">
        <f t="shared" si="105"/>
        <v>13</v>
      </c>
      <c r="Q1149" s="14" t="str">
        <f t="shared" si="106"/>
        <v xml:space="preserve">Kristina </v>
      </c>
      <c r="R1149" s="14" t="str">
        <f t="shared" si="107"/>
        <v>Nunn</v>
      </c>
    </row>
    <row r="1150" spans="2:18" x14ac:dyDescent="0.45">
      <c r="B1150" s="14" t="str">
        <f t="shared" si="102"/>
        <v>410994141102</v>
      </c>
      <c r="C1150" s="5">
        <v>41099</v>
      </c>
      <c r="D1150" s="2" t="s">
        <v>811</v>
      </c>
      <c r="E1150" s="14">
        <f t="shared" si="103"/>
        <v>0</v>
      </c>
      <c r="F1150" s="2">
        <v>41</v>
      </c>
      <c r="G1150" s="19">
        <v>392.61</v>
      </c>
      <c r="H1150" s="20">
        <v>0.08</v>
      </c>
      <c r="I1150" s="6"/>
      <c r="J1150" s="5">
        <v>41102</v>
      </c>
      <c r="K1150" s="25">
        <v>-100.15</v>
      </c>
      <c r="L1150" s="2" t="s">
        <v>132</v>
      </c>
      <c r="M1150" s="14">
        <f>+VLOOKUP(L1150,Customers!$C$3:$D$797,2,FALSE)</f>
        <v>1</v>
      </c>
      <c r="N1150" s="14">
        <f>+INDEX(Customers!$B$2:$D$797,MATCH(TF_Database!L1150,Customers!$C$2:$C$797,0),1)</f>
        <v>3444</v>
      </c>
      <c r="O1150" s="29">
        <f t="shared" si="104"/>
        <v>9</v>
      </c>
      <c r="P1150" s="29">
        <f t="shared" si="105"/>
        <v>13</v>
      </c>
      <c r="Q1150" s="14" t="str">
        <f t="shared" si="106"/>
        <v xml:space="preserve">Kristina </v>
      </c>
      <c r="R1150" s="14" t="str">
        <f t="shared" si="107"/>
        <v>Nunn</v>
      </c>
    </row>
    <row r="1151" spans="2:18" x14ac:dyDescent="0.45">
      <c r="B1151" s="14" t="str">
        <f t="shared" si="102"/>
        <v>410832541084</v>
      </c>
      <c r="C1151" s="5">
        <v>41083</v>
      </c>
      <c r="D1151" s="2" t="s">
        <v>806</v>
      </c>
      <c r="E1151" s="14">
        <f t="shared" si="103"/>
        <v>1</v>
      </c>
      <c r="F1151" s="2">
        <v>25</v>
      </c>
      <c r="G1151" s="19">
        <v>1081.22</v>
      </c>
      <c r="H1151" s="20">
        <v>0.08</v>
      </c>
      <c r="I1151" s="6"/>
      <c r="J1151" s="5">
        <v>41084</v>
      </c>
      <c r="K1151" s="25">
        <v>130.80000000000001</v>
      </c>
      <c r="L1151" s="2" t="s">
        <v>139</v>
      </c>
      <c r="M1151" s="14">
        <f>+VLOOKUP(L1151,Customers!$C$3:$D$797,2,FALSE)</f>
        <v>2</v>
      </c>
      <c r="N1151" s="14">
        <f>+INDEX(Customers!$B$2:$D$797,MATCH(TF_Database!L1151,Customers!$C$2:$C$797,0),1)</f>
        <v>12841</v>
      </c>
      <c r="O1151" s="29">
        <f t="shared" si="104"/>
        <v>5</v>
      </c>
      <c r="P1151" s="29">
        <f t="shared" si="105"/>
        <v>12</v>
      </c>
      <c r="Q1151" s="14" t="str">
        <f t="shared" si="106"/>
        <v xml:space="preserve">Mark </v>
      </c>
      <c r="R1151" s="14" t="str">
        <f t="shared" si="107"/>
        <v>Cousins</v>
      </c>
    </row>
    <row r="1152" spans="2:18" x14ac:dyDescent="0.45">
      <c r="B1152" s="14" t="str">
        <f t="shared" si="102"/>
        <v>410831441085</v>
      </c>
      <c r="C1152" s="5">
        <v>41083</v>
      </c>
      <c r="D1152" s="2" t="s">
        <v>806</v>
      </c>
      <c r="E1152" s="14">
        <f t="shared" si="103"/>
        <v>1</v>
      </c>
      <c r="F1152" s="2">
        <v>14</v>
      </c>
      <c r="G1152" s="19">
        <v>36.409999999999997</v>
      </c>
      <c r="H1152" s="20">
        <v>0.01</v>
      </c>
      <c r="I1152" s="6"/>
      <c r="J1152" s="5">
        <v>41085</v>
      </c>
      <c r="K1152" s="25">
        <v>-31.45</v>
      </c>
      <c r="L1152" s="2" t="s">
        <v>139</v>
      </c>
      <c r="M1152" s="14">
        <f>+VLOOKUP(L1152,Customers!$C$3:$D$797,2,FALSE)</f>
        <v>2</v>
      </c>
      <c r="N1152" s="14">
        <f>+INDEX(Customers!$B$2:$D$797,MATCH(TF_Database!L1152,Customers!$C$2:$C$797,0),1)</f>
        <v>12841</v>
      </c>
      <c r="O1152" s="29">
        <f t="shared" si="104"/>
        <v>5</v>
      </c>
      <c r="P1152" s="29">
        <f t="shared" si="105"/>
        <v>12</v>
      </c>
      <c r="Q1152" s="14" t="str">
        <f t="shared" si="106"/>
        <v xml:space="preserve">Mark </v>
      </c>
      <c r="R1152" s="14" t="str">
        <f t="shared" si="107"/>
        <v>Cousins</v>
      </c>
    </row>
    <row r="1153" spans="2:18" x14ac:dyDescent="0.45">
      <c r="B1153" s="14" t="str">
        <f t="shared" si="102"/>
        <v>403754540377</v>
      </c>
      <c r="C1153" s="5">
        <v>40375</v>
      </c>
      <c r="D1153" s="2" t="s">
        <v>808</v>
      </c>
      <c r="E1153" s="14">
        <f t="shared" si="103"/>
        <v>0</v>
      </c>
      <c r="F1153" s="2">
        <v>45</v>
      </c>
      <c r="G1153" s="19">
        <v>5205.83</v>
      </c>
      <c r="H1153" s="20">
        <v>0.08</v>
      </c>
      <c r="I1153" s="6"/>
      <c r="J1153" s="5">
        <v>40377</v>
      </c>
      <c r="K1153" s="25">
        <v>-818.76600000000008</v>
      </c>
      <c r="L1153" s="2" t="s">
        <v>97</v>
      </c>
      <c r="M1153" s="14">
        <f>+VLOOKUP(L1153,Customers!$C$3:$D$797,2,FALSE)</f>
        <v>1</v>
      </c>
      <c r="N1153" s="14">
        <f>+INDEX(Customers!$B$2:$D$797,MATCH(TF_Database!L1153,Customers!$C$2:$C$797,0),1)</f>
        <v>8793</v>
      </c>
      <c r="O1153" s="29">
        <f t="shared" si="104"/>
        <v>6</v>
      </c>
      <c r="P1153" s="29">
        <f t="shared" si="105"/>
        <v>13</v>
      </c>
      <c r="Q1153" s="14" t="str">
        <f t="shared" si="106"/>
        <v xml:space="preserve">Sally </v>
      </c>
      <c r="R1153" s="14" t="str">
        <f t="shared" si="107"/>
        <v>Knutson</v>
      </c>
    </row>
    <row r="1154" spans="2:18" x14ac:dyDescent="0.45">
      <c r="B1154" s="14" t="str">
        <f t="shared" si="102"/>
        <v>400203240022</v>
      </c>
      <c r="C1154" s="5">
        <v>40020</v>
      </c>
      <c r="D1154" s="2" t="s">
        <v>804</v>
      </c>
      <c r="E1154" s="14">
        <f t="shared" si="103"/>
        <v>0</v>
      </c>
      <c r="F1154" s="2">
        <v>32</v>
      </c>
      <c r="G1154" s="19">
        <v>3416.38</v>
      </c>
      <c r="H1154" s="20">
        <v>0.01</v>
      </c>
      <c r="I1154" s="6"/>
      <c r="J1154" s="5">
        <v>40022</v>
      </c>
      <c r="K1154" s="25">
        <v>-1142.2</v>
      </c>
      <c r="L1154" s="2" t="s">
        <v>123</v>
      </c>
      <c r="M1154" s="14">
        <f>+VLOOKUP(L1154,Customers!$C$3:$D$797,2,FALSE)</f>
        <v>1</v>
      </c>
      <c r="N1154" s="14">
        <f>+INDEX(Customers!$B$2:$D$797,MATCH(TF_Database!L1154,Customers!$C$2:$C$797,0),1)</f>
        <v>22641</v>
      </c>
      <c r="O1154" s="29">
        <f t="shared" si="104"/>
        <v>7</v>
      </c>
      <c r="P1154" s="29">
        <f t="shared" si="105"/>
        <v>15</v>
      </c>
      <c r="Q1154" s="14" t="str">
        <f t="shared" si="106"/>
        <v xml:space="preserve">Shahid </v>
      </c>
      <c r="R1154" s="14" t="str">
        <f t="shared" si="107"/>
        <v>Shariari</v>
      </c>
    </row>
    <row r="1155" spans="2:18" x14ac:dyDescent="0.45">
      <c r="B1155" s="14" t="str">
        <f t="shared" si="102"/>
        <v>400201440022</v>
      </c>
      <c r="C1155" s="5">
        <v>40020</v>
      </c>
      <c r="D1155" s="2" t="s">
        <v>804</v>
      </c>
      <c r="E1155" s="14">
        <f t="shared" si="103"/>
        <v>0</v>
      </c>
      <c r="F1155" s="2">
        <v>14</v>
      </c>
      <c r="G1155" s="19">
        <v>142.81</v>
      </c>
      <c r="H1155" s="20">
        <v>0.01</v>
      </c>
      <c r="I1155" s="6"/>
      <c r="J1155" s="5">
        <v>40022</v>
      </c>
      <c r="K1155" s="25">
        <v>39.64</v>
      </c>
      <c r="L1155" s="2" t="s">
        <v>123</v>
      </c>
      <c r="M1155" s="14">
        <f>+VLOOKUP(L1155,Customers!$C$3:$D$797,2,FALSE)</f>
        <v>1</v>
      </c>
      <c r="N1155" s="14">
        <f>+INDEX(Customers!$B$2:$D$797,MATCH(TF_Database!L1155,Customers!$C$2:$C$797,0),1)</f>
        <v>22641</v>
      </c>
      <c r="O1155" s="29">
        <f t="shared" si="104"/>
        <v>7</v>
      </c>
      <c r="P1155" s="29">
        <f t="shared" si="105"/>
        <v>15</v>
      </c>
      <c r="Q1155" s="14" t="str">
        <f t="shared" si="106"/>
        <v xml:space="preserve">Shahid </v>
      </c>
      <c r="R1155" s="14" t="str">
        <f t="shared" si="107"/>
        <v>Shariari</v>
      </c>
    </row>
    <row r="1156" spans="2:18" x14ac:dyDescent="0.45">
      <c r="B1156" s="14" t="str">
        <f t="shared" si="102"/>
        <v>400482440050</v>
      </c>
      <c r="C1156" s="5">
        <v>40048</v>
      </c>
      <c r="D1156" s="2" t="s">
        <v>806</v>
      </c>
      <c r="E1156" s="14">
        <f t="shared" si="103"/>
        <v>1</v>
      </c>
      <c r="F1156" s="2">
        <v>24</v>
      </c>
      <c r="G1156" s="19">
        <v>4636.62</v>
      </c>
      <c r="H1156" s="20">
        <v>0.1</v>
      </c>
      <c r="I1156" s="6"/>
      <c r="J1156" s="5">
        <v>40050</v>
      </c>
      <c r="K1156" s="25">
        <v>-318.45177000000007</v>
      </c>
      <c r="L1156" s="2" t="s">
        <v>97</v>
      </c>
      <c r="M1156" s="14">
        <f>+VLOOKUP(L1156,Customers!$C$3:$D$797,2,FALSE)</f>
        <v>1</v>
      </c>
      <c r="N1156" s="14">
        <f>+INDEX(Customers!$B$2:$D$797,MATCH(TF_Database!L1156,Customers!$C$2:$C$797,0),1)</f>
        <v>8793</v>
      </c>
      <c r="O1156" s="29">
        <f t="shared" si="104"/>
        <v>6</v>
      </c>
      <c r="P1156" s="29">
        <f t="shared" si="105"/>
        <v>13</v>
      </c>
      <c r="Q1156" s="14" t="str">
        <f t="shared" si="106"/>
        <v xml:space="preserve">Sally </v>
      </c>
      <c r="R1156" s="14" t="str">
        <f t="shared" si="107"/>
        <v>Knutson</v>
      </c>
    </row>
    <row r="1157" spans="2:18" x14ac:dyDescent="0.45">
      <c r="B1157" s="14" t="str">
        <f t="shared" si="102"/>
        <v>400482040049</v>
      </c>
      <c r="C1157" s="5">
        <v>40048</v>
      </c>
      <c r="D1157" s="2" t="s">
        <v>806</v>
      </c>
      <c r="E1157" s="14">
        <f t="shared" si="103"/>
        <v>1</v>
      </c>
      <c r="F1157" s="2">
        <v>20</v>
      </c>
      <c r="G1157" s="19">
        <v>100.11</v>
      </c>
      <c r="H1157" s="20">
        <v>7.0000000000000007E-2</v>
      </c>
      <c r="I1157" s="6"/>
      <c r="J1157" s="5">
        <v>40049</v>
      </c>
      <c r="K1157" s="25">
        <v>-41.7</v>
      </c>
      <c r="L1157" s="2" t="s">
        <v>97</v>
      </c>
      <c r="M1157" s="14">
        <f>+VLOOKUP(L1157,Customers!$C$3:$D$797,2,FALSE)</f>
        <v>1</v>
      </c>
      <c r="N1157" s="14">
        <f>+INDEX(Customers!$B$2:$D$797,MATCH(TF_Database!L1157,Customers!$C$2:$C$797,0),1)</f>
        <v>8793</v>
      </c>
      <c r="O1157" s="29">
        <f t="shared" si="104"/>
        <v>6</v>
      </c>
      <c r="P1157" s="29">
        <f t="shared" si="105"/>
        <v>13</v>
      </c>
      <c r="Q1157" s="14" t="str">
        <f t="shared" si="106"/>
        <v xml:space="preserve">Sally </v>
      </c>
      <c r="R1157" s="14" t="str">
        <f t="shared" si="107"/>
        <v>Knutson</v>
      </c>
    </row>
    <row r="1158" spans="2:18" x14ac:dyDescent="0.45">
      <c r="B1158" s="14" t="str">
        <f t="shared" si="102"/>
        <v>407563640761</v>
      </c>
      <c r="C1158" s="5">
        <v>40756</v>
      </c>
      <c r="D1158" s="2" t="s">
        <v>804</v>
      </c>
      <c r="E1158" s="14">
        <f t="shared" si="103"/>
        <v>0</v>
      </c>
      <c r="F1158" s="2">
        <v>36</v>
      </c>
      <c r="G1158" s="19">
        <v>5140.08</v>
      </c>
      <c r="H1158" s="20">
        <v>0.06</v>
      </c>
      <c r="I1158" s="6"/>
      <c r="J1158" s="5">
        <v>40761</v>
      </c>
      <c r="K1158" s="25">
        <v>-582.42600000000004</v>
      </c>
      <c r="L1158" s="2" t="s">
        <v>97</v>
      </c>
      <c r="M1158" s="14">
        <f>+VLOOKUP(L1158,Customers!$C$3:$D$797,2,FALSE)</f>
        <v>1</v>
      </c>
      <c r="N1158" s="14">
        <f>+INDEX(Customers!$B$2:$D$797,MATCH(TF_Database!L1158,Customers!$C$2:$C$797,0),1)</f>
        <v>8793</v>
      </c>
      <c r="O1158" s="29">
        <f t="shared" si="104"/>
        <v>6</v>
      </c>
      <c r="P1158" s="29">
        <f t="shared" si="105"/>
        <v>13</v>
      </c>
      <c r="Q1158" s="14" t="str">
        <f t="shared" si="106"/>
        <v xml:space="preserve">Sally </v>
      </c>
      <c r="R1158" s="14" t="str">
        <f t="shared" si="107"/>
        <v>Knutson</v>
      </c>
    </row>
    <row r="1159" spans="2:18" x14ac:dyDescent="0.45">
      <c r="B1159" s="14" t="str">
        <f t="shared" ref="B1159:B1222" si="108">+CONCATENATE(C1159,F1159,J1159)</f>
        <v>410581441059</v>
      </c>
      <c r="C1159" s="5">
        <v>41058</v>
      </c>
      <c r="D1159" s="2" t="s">
        <v>811</v>
      </c>
      <c r="E1159" s="14">
        <f t="shared" ref="E1159:E1222" si="109">+IF(D1159="High",1,0)</f>
        <v>0</v>
      </c>
      <c r="F1159" s="2">
        <v>14</v>
      </c>
      <c r="G1159" s="19">
        <v>633.08000000000004</v>
      </c>
      <c r="H1159" s="20">
        <v>0.04</v>
      </c>
      <c r="I1159" s="6"/>
      <c r="J1159" s="5">
        <v>41059</v>
      </c>
      <c r="K1159" s="25">
        <v>145.47999999999999</v>
      </c>
      <c r="L1159" s="2" t="s">
        <v>97</v>
      </c>
      <c r="M1159" s="14">
        <f>+VLOOKUP(L1159,Customers!$C$3:$D$797,2,FALSE)</f>
        <v>1</v>
      </c>
      <c r="N1159" s="14">
        <f>+INDEX(Customers!$B$2:$D$797,MATCH(TF_Database!L1159,Customers!$C$2:$C$797,0),1)</f>
        <v>8793</v>
      </c>
      <c r="O1159" s="29">
        <f t="shared" ref="O1159:O1222" si="110">+SEARCH(" ",L1159)</f>
        <v>6</v>
      </c>
      <c r="P1159" s="29">
        <f t="shared" ref="P1159:P1222" si="111">+LEN(L1159)</f>
        <v>13</v>
      </c>
      <c r="Q1159" s="14" t="str">
        <f t="shared" ref="Q1159:Q1222" si="112">+LEFT(L1159,O1159)</f>
        <v xml:space="preserve">Sally </v>
      </c>
      <c r="R1159" s="14" t="str">
        <f t="shared" ref="R1159:R1222" si="113">+RIGHT(L1159,P1159-O1159)</f>
        <v>Knutson</v>
      </c>
    </row>
    <row r="1160" spans="2:18" x14ac:dyDescent="0.45">
      <c r="B1160" s="14" t="str">
        <f t="shared" si="108"/>
        <v>410582241059</v>
      </c>
      <c r="C1160" s="5">
        <v>41058</v>
      </c>
      <c r="D1160" s="2" t="s">
        <v>811</v>
      </c>
      <c r="E1160" s="14">
        <f t="shared" si="109"/>
        <v>0</v>
      </c>
      <c r="F1160" s="2">
        <v>22</v>
      </c>
      <c r="G1160" s="19">
        <v>110.42</v>
      </c>
      <c r="H1160" s="20">
        <v>0.09</v>
      </c>
      <c r="I1160" s="6"/>
      <c r="J1160" s="5">
        <v>41059</v>
      </c>
      <c r="K1160" s="25">
        <v>-36.6</v>
      </c>
      <c r="L1160" s="2" t="s">
        <v>97</v>
      </c>
      <c r="M1160" s="14">
        <f>+VLOOKUP(L1160,Customers!$C$3:$D$797,2,FALSE)</f>
        <v>1</v>
      </c>
      <c r="N1160" s="14">
        <f>+INDEX(Customers!$B$2:$D$797,MATCH(TF_Database!L1160,Customers!$C$2:$C$797,0),1)</f>
        <v>8793</v>
      </c>
      <c r="O1160" s="29">
        <f t="shared" si="110"/>
        <v>6</v>
      </c>
      <c r="P1160" s="29">
        <f t="shared" si="111"/>
        <v>13</v>
      </c>
      <c r="Q1160" s="14" t="str">
        <f t="shared" si="112"/>
        <v xml:space="preserve">Sally </v>
      </c>
      <c r="R1160" s="14" t="str">
        <f t="shared" si="113"/>
        <v>Knutson</v>
      </c>
    </row>
    <row r="1161" spans="2:18" x14ac:dyDescent="0.45">
      <c r="B1161" s="14" t="str">
        <f t="shared" si="108"/>
        <v>40304540304</v>
      </c>
      <c r="C1161" s="5">
        <v>40304</v>
      </c>
      <c r="D1161" s="2" t="s">
        <v>804</v>
      </c>
      <c r="E1161" s="14">
        <f t="shared" si="109"/>
        <v>0</v>
      </c>
      <c r="F1161" s="2">
        <v>5</v>
      </c>
      <c r="G1161" s="19">
        <v>25.34</v>
      </c>
      <c r="H1161" s="20">
        <v>0.1</v>
      </c>
      <c r="I1161" s="6"/>
      <c r="J1161" s="5">
        <v>40304</v>
      </c>
      <c r="K1161" s="25">
        <v>-21.29</v>
      </c>
      <c r="L1161" s="2" t="s">
        <v>144</v>
      </c>
      <c r="M1161" s="14">
        <f>+VLOOKUP(L1161,Customers!$C$3:$D$797,2,FALSE)</f>
        <v>2</v>
      </c>
      <c r="N1161" s="14">
        <f>+INDEX(Customers!$B$2:$D$797,MATCH(TF_Database!L1161,Customers!$C$2:$C$797,0),1)</f>
        <v>3876</v>
      </c>
      <c r="O1161" s="29">
        <f t="shared" si="110"/>
        <v>7</v>
      </c>
      <c r="P1161" s="29">
        <f t="shared" si="111"/>
        <v>12</v>
      </c>
      <c r="Q1161" s="14" t="str">
        <f t="shared" si="112"/>
        <v xml:space="preserve">Justin </v>
      </c>
      <c r="R1161" s="14" t="str">
        <f t="shared" si="113"/>
        <v>Hirsh</v>
      </c>
    </row>
    <row r="1162" spans="2:18" x14ac:dyDescent="0.45">
      <c r="B1162" s="14" t="str">
        <f t="shared" si="108"/>
        <v>403041140309</v>
      </c>
      <c r="C1162" s="5">
        <v>40304</v>
      </c>
      <c r="D1162" s="2" t="s">
        <v>804</v>
      </c>
      <c r="E1162" s="14">
        <f t="shared" si="109"/>
        <v>0</v>
      </c>
      <c r="F1162" s="2">
        <v>11</v>
      </c>
      <c r="G1162" s="19">
        <v>178.57</v>
      </c>
      <c r="H1162" s="20">
        <v>0.05</v>
      </c>
      <c r="I1162" s="6"/>
      <c r="J1162" s="5">
        <v>40309</v>
      </c>
      <c r="K1162" s="25">
        <v>-37.386499999999998</v>
      </c>
      <c r="L1162" s="2" t="s">
        <v>144</v>
      </c>
      <c r="M1162" s="14">
        <f>+VLOOKUP(L1162,Customers!$C$3:$D$797,2,FALSE)</f>
        <v>2</v>
      </c>
      <c r="N1162" s="14">
        <f>+INDEX(Customers!$B$2:$D$797,MATCH(TF_Database!L1162,Customers!$C$2:$C$797,0),1)</f>
        <v>3876</v>
      </c>
      <c r="O1162" s="29">
        <f t="shared" si="110"/>
        <v>7</v>
      </c>
      <c r="P1162" s="29">
        <f t="shared" si="111"/>
        <v>12</v>
      </c>
      <c r="Q1162" s="14" t="str">
        <f t="shared" si="112"/>
        <v xml:space="preserve">Justin </v>
      </c>
      <c r="R1162" s="14" t="str">
        <f t="shared" si="113"/>
        <v>Hirsh</v>
      </c>
    </row>
    <row r="1163" spans="2:18" x14ac:dyDescent="0.45">
      <c r="B1163" s="14" t="str">
        <f t="shared" si="108"/>
        <v>401042440113</v>
      </c>
      <c r="C1163" s="5">
        <v>40104</v>
      </c>
      <c r="D1163" s="2" t="s">
        <v>804</v>
      </c>
      <c r="E1163" s="14">
        <f t="shared" si="109"/>
        <v>0</v>
      </c>
      <c r="F1163" s="2">
        <v>24</v>
      </c>
      <c r="G1163" s="19">
        <v>265.35000000000002</v>
      </c>
      <c r="H1163" s="20">
        <v>0.02</v>
      </c>
      <c r="I1163" s="6"/>
      <c r="J1163" s="5">
        <v>40113</v>
      </c>
      <c r="K1163" s="25">
        <v>-128.69</v>
      </c>
      <c r="L1163" s="2" t="s">
        <v>130</v>
      </c>
      <c r="M1163" s="14">
        <f>+VLOOKUP(L1163,Customers!$C$3:$D$797,2,FALSE)</f>
        <v>4</v>
      </c>
      <c r="N1163" s="14">
        <f>+INDEX(Customers!$B$2:$D$797,MATCH(TF_Database!L1163,Customers!$C$2:$C$797,0),1)</f>
        <v>30308</v>
      </c>
      <c r="O1163" s="29">
        <f t="shared" si="110"/>
        <v>6</v>
      </c>
      <c r="P1163" s="29">
        <f t="shared" si="111"/>
        <v>12</v>
      </c>
      <c r="Q1163" s="14" t="str">
        <f t="shared" si="112"/>
        <v xml:space="preserve">Khloe </v>
      </c>
      <c r="R1163" s="14" t="str">
        <f t="shared" si="113"/>
        <v>Miller</v>
      </c>
    </row>
    <row r="1164" spans="2:18" x14ac:dyDescent="0.45">
      <c r="B1164" s="14" t="str">
        <f t="shared" si="108"/>
        <v>401044140109</v>
      </c>
      <c r="C1164" s="5">
        <v>40104</v>
      </c>
      <c r="D1164" s="2" t="s">
        <v>804</v>
      </c>
      <c r="E1164" s="14">
        <f t="shared" si="109"/>
        <v>0</v>
      </c>
      <c r="F1164" s="2">
        <v>41</v>
      </c>
      <c r="G1164" s="19">
        <v>1993.94</v>
      </c>
      <c r="H1164" s="20">
        <v>0.02</v>
      </c>
      <c r="I1164" s="6"/>
      <c r="J1164" s="5">
        <v>40109</v>
      </c>
      <c r="K1164" s="25">
        <v>931.7</v>
      </c>
      <c r="L1164" s="2" t="s">
        <v>130</v>
      </c>
      <c r="M1164" s="14">
        <f>+VLOOKUP(L1164,Customers!$C$3:$D$797,2,FALSE)</f>
        <v>4</v>
      </c>
      <c r="N1164" s="14">
        <f>+INDEX(Customers!$B$2:$D$797,MATCH(TF_Database!L1164,Customers!$C$2:$C$797,0),1)</f>
        <v>30308</v>
      </c>
      <c r="O1164" s="29">
        <f t="shared" si="110"/>
        <v>6</v>
      </c>
      <c r="P1164" s="29">
        <f t="shared" si="111"/>
        <v>12</v>
      </c>
      <c r="Q1164" s="14" t="str">
        <f t="shared" si="112"/>
        <v xml:space="preserve">Khloe </v>
      </c>
      <c r="R1164" s="14" t="str">
        <f t="shared" si="113"/>
        <v>Miller</v>
      </c>
    </row>
    <row r="1165" spans="2:18" x14ac:dyDescent="0.45">
      <c r="B1165" s="14" t="str">
        <f t="shared" si="108"/>
        <v>40104340111</v>
      </c>
      <c r="C1165" s="5">
        <v>40104</v>
      </c>
      <c r="D1165" s="2" t="s">
        <v>804</v>
      </c>
      <c r="E1165" s="14">
        <f t="shared" si="109"/>
        <v>0</v>
      </c>
      <c r="F1165" s="2">
        <v>3</v>
      </c>
      <c r="G1165" s="19">
        <v>24.73</v>
      </c>
      <c r="H1165" s="20">
        <v>0.04</v>
      </c>
      <c r="I1165" s="6"/>
      <c r="J1165" s="5">
        <v>40111</v>
      </c>
      <c r="K1165" s="25">
        <v>-10.77</v>
      </c>
      <c r="L1165" s="2" t="s">
        <v>130</v>
      </c>
      <c r="M1165" s="14">
        <f>+VLOOKUP(L1165,Customers!$C$3:$D$797,2,FALSE)</f>
        <v>4</v>
      </c>
      <c r="N1165" s="14">
        <f>+INDEX(Customers!$B$2:$D$797,MATCH(TF_Database!L1165,Customers!$C$2:$C$797,0),1)</f>
        <v>30308</v>
      </c>
      <c r="O1165" s="29">
        <f t="shared" si="110"/>
        <v>6</v>
      </c>
      <c r="P1165" s="29">
        <f t="shared" si="111"/>
        <v>12</v>
      </c>
      <c r="Q1165" s="14" t="str">
        <f t="shared" si="112"/>
        <v xml:space="preserve">Khloe </v>
      </c>
      <c r="R1165" s="14" t="str">
        <f t="shared" si="113"/>
        <v>Miller</v>
      </c>
    </row>
    <row r="1166" spans="2:18" x14ac:dyDescent="0.45">
      <c r="B1166" s="14" t="str">
        <f t="shared" si="108"/>
        <v>403742540376</v>
      </c>
      <c r="C1166" s="5">
        <v>40374</v>
      </c>
      <c r="D1166" s="2" t="s">
        <v>810</v>
      </c>
      <c r="E1166" s="14">
        <f t="shared" si="109"/>
        <v>0</v>
      </c>
      <c r="F1166" s="2">
        <v>25</v>
      </c>
      <c r="G1166" s="19">
        <v>1809.0125</v>
      </c>
      <c r="H1166" s="20">
        <v>0.01</v>
      </c>
      <c r="I1166" s="6"/>
      <c r="J1166" s="5">
        <v>40376</v>
      </c>
      <c r="K1166" s="25">
        <v>795.05099999999993</v>
      </c>
      <c r="L1166" s="2" t="s">
        <v>123</v>
      </c>
      <c r="M1166" s="14">
        <f>+VLOOKUP(L1166,Customers!$C$3:$D$797,2,FALSE)</f>
        <v>1</v>
      </c>
      <c r="N1166" s="14">
        <f>+INDEX(Customers!$B$2:$D$797,MATCH(TF_Database!L1166,Customers!$C$2:$C$797,0),1)</f>
        <v>22641</v>
      </c>
      <c r="O1166" s="29">
        <f t="shared" si="110"/>
        <v>7</v>
      </c>
      <c r="P1166" s="29">
        <f t="shared" si="111"/>
        <v>15</v>
      </c>
      <c r="Q1166" s="14" t="str">
        <f t="shared" si="112"/>
        <v xml:space="preserve">Shahid </v>
      </c>
      <c r="R1166" s="14" t="str">
        <f t="shared" si="113"/>
        <v>Shariari</v>
      </c>
    </row>
    <row r="1167" spans="2:18" x14ac:dyDescent="0.45">
      <c r="B1167" s="14" t="str">
        <f t="shared" si="108"/>
        <v>40006140010</v>
      </c>
      <c r="C1167" s="5">
        <v>40006</v>
      </c>
      <c r="D1167" s="2" t="s">
        <v>804</v>
      </c>
      <c r="E1167" s="14">
        <f t="shared" si="109"/>
        <v>0</v>
      </c>
      <c r="F1167" s="2">
        <v>1</v>
      </c>
      <c r="G1167" s="19">
        <v>31.96</v>
      </c>
      <c r="H1167" s="20">
        <v>0.01</v>
      </c>
      <c r="I1167" s="6"/>
      <c r="J1167" s="5">
        <v>40010</v>
      </c>
      <c r="K1167" s="25">
        <v>-74.64</v>
      </c>
      <c r="L1167" s="2" t="s">
        <v>128</v>
      </c>
      <c r="M1167" s="14">
        <f>+VLOOKUP(L1167,Customers!$C$3:$D$797,2,FALSE)</f>
        <v>4</v>
      </c>
      <c r="N1167" s="14">
        <f>+INDEX(Customers!$B$2:$D$797,MATCH(TF_Database!L1167,Customers!$C$2:$C$797,0),1)</f>
        <v>32373</v>
      </c>
      <c r="O1167" s="29">
        <f t="shared" si="110"/>
        <v>6</v>
      </c>
      <c r="P1167" s="29">
        <f t="shared" si="111"/>
        <v>13</v>
      </c>
      <c r="Q1167" s="14" t="str">
        <f t="shared" si="112"/>
        <v xml:space="preserve">Ralph </v>
      </c>
      <c r="R1167" s="14" t="str">
        <f t="shared" si="113"/>
        <v>Kennedy</v>
      </c>
    </row>
    <row r="1168" spans="2:18" x14ac:dyDescent="0.45">
      <c r="B1168" s="14" t="str">
        <f t="shared" si="108"/>
        <v>410392541039</v>
      </c>
      <c r="C1168" s="5">
        <v>41039</v>
      </c>
      <c r="D1168" s="2" t="s">
        <v>810</v>
      </c>
      <c r="E1168" s="14">
        <f t="shared" si="109"/>
        <v>0</v>
      </c>
      <c r="F1168" s="2">
        <v>25</v>
      </c>
      <c r="G1168" s="19">
        <v>767.26</v>
      </c>
      <c r="H1168" s="20">
        <v>7.0000000000000007E-2</v>
      </c>
      <c r="I1168" s="6"/>
      <c r="J1168" s="5">
        <v>41039</v>
      </c>
      <c r="K1168" s="25">
        <v>-29.56</v>
      </c>
      <c r="L1168" s="2" t="s">
        <v>120</v>
      </c>
      <c r="M1168" s="14">
        <f>+VLOOKUP(L1168,Customers!$C$3:$D$797,2,FALSE)</f>
        <v>2</v>
      </c>
      <c r="N1168" s="14">
        <f>+INDEX(Customers!$B$2:$D$797,MATCH(TF_Database!L1168,Customers!$C$2:$C$797,0),1)</f>
        <v>20973</v>
      </c>
      <c r="O1168" s="29">
        <f t="shared" si="110"/>
        <v>10</v>
      </c>
      <c r="P1168" s="29">
        <f t="shared" si="111"/>
        <v>16</v>
      </c>
      <c r="Q1168" s="14" t="str">
        <f t="shared" si="112"/>
        <v xml:space="preserve">Giulietta </v>
      </c>
      <c r="R1168" s="14" t="str">
        <f t="shared" si="113"/>
        <v>Weimer</v>
      </c>
    </row>
    <row r="1169" spans="2:18" x14ac:dyDescent="0.45">
      <c r="B1169" s="14" t="str">
        <f t="shared" si="108"/>
        <v>410394041041</v>
      </c>
      <c r="C1169" s="5">
        <v>41039</v>
      </c>
      <c r="D1169" s="2" t="s">
        <v>810</v>
      </c>
      <c r="E1169" s="14">
        <f t="shared" si="109"/>
        <v>0</v>
      </c>
      <c r="F1169" s="2">
        <v>40</v>
      </c>
      <c r="G1169" s="19">
        <v>253.89</v>
      </c>
      <c r="H1169" s="20">
        <v>0.09</v>
      </c>
      <c r="I1169" s="6"/>
      <c r="J1169" s="5">
        <v>41041</v>
      </c>
      <c r="K1169" s="25">
        <v>-103.77</v>
      </c>
      <c r="L1169" s="2" t="s">
        <v>120</v>
      </c>
      <c r="M1169" s="14">
        <f>+VLOOKUP(L1169,Customers!$C$3:$D$797,2,FALSE)</f>
        <v>2</v>
      </c>
      <c r="N1169" s="14">
        <f>+INDEX(Customers!$B$2:$D$797,MATCH(TF_Database!L1169,Customers!$C$2:$C$797,0),1)</f>
        <v>20973</v>
      </c>
      <c r="O1169" s="29">
        <f t="shared" si="110"/>
        <v>10</v>
      </c>
      <c r="P1169" s="29">
        <f t="shared" si="111"/>
        <v>16</v>
      </c>
      <c r="Q1169" s="14" t="str">
        <f t="shared" si="112"/>
        <v xml:space="preserve">Giulietta </v>
      </c>
      <c r="R1169" s="14" t="str">
        <f t="shared" si="113"/>
        <v>Weimer</v>
      </c>
    </row>
    <row r="1170" spans="2:18" x14ac:dyDescent="0.45">
      <c r="B1170" s="14" t="str">
        <f t="shared" si="108"/>
        <v>410392041041</v>
      </c>
      <c r="C1170" s="5">
        <v>41039</v>
      </c>
      <c r="D1170" s="2" t="s">
        <v>810</v>
      </c>
      <c r="E1170" s="14">
        <f t="shared" si="109"/>
        <v>0</v>
      </c>
      <c r="F1170" s="2">
        <v>20</v>
      </c>
      <c r="G1170" s="19">
        <v>127.9</v>
      </c>
      <c r="H1170" s="20">
        <v>7.0000000000000007E-2</v>
      </c>
      <c r="I1170" s="6"/>
      <c r="J1170" s="5">
        <v>41041</v>
      </c>
      <c r="K1170" s="25">
        <v>-80.41</v>
      </c>
      <c r="L1170" s="2" t="s">
        <v>120</v>
      </c>
      <c r="M1170" s="14">
        <f>+VLOOKUP(L1170,Customers!$C$3:$D$797,2,FALSE)</f>
        <v>2</v>
      </c>
      <c r="N1170" s="14">
        <f>+INDEX(Customers!$B$2:$D$797,MATCH(TF_Database!L1170,Customers!$C$2:$C$797,0),1)</f>
        <v>20973</v>
      </c>
      <c r="O1170" s="29">
        <f t="shared" si="110"/>
        <v>10</v>
      </c>
      <c r="P1170" s="29">
        <f t="shared" si="111"/>
        <v>16</v>
      </c>
      <c r="Q1170" s="14" t="str">
        <f t="shared" si="112"/>
        <v xml:space="preserve">Giulietta </v>
      </c>
      <c r="R1170" s="14" t="str">
        <f t="shared" si="113"/>
        <v>Weimer</v>
      </c>
    </row>
    <row r="1171" spans="2:18" x14ac:dyDescent="0.45">
      <c r="B1171" s="14" t="str">
        <f t="shared" si="108"/>
        <v>407484440750</v>
      </c>
      <c r="C1171" s="5">
        <v>40748</v>
      </c>
      <c r="D1171" s="2" t="s">
        <v>806</v>
      </c>
      <c r="E1171" s="14">
        <f t="shared" si="109"/>
        <v>1</v>
      </c>
      <c r="F1171" s="2">
        <v>44</v>
      </c>
      <c r="G1171" s="19">
        <v>73.64</v>
      </c>
      <c r="H1171" s="20">
        <v>7.0000000000000007E-2</v>
      </c>
      <c r="I1171" s="6"/>
      <c r="J1171" s="5">
        <v>40750</v>
      </c>
      <c r="K1171" s="25">
        <v>-58.87</v>
      </c>
      <c r="L1171" s="2" t="s">
        <v>145</v>
      </c>
      <c r="M1171" s="14">
        <f>+VLOOKUP(L1171,Customers!$C$3:$D$797,2,FALSE)</f>
        <v>5</v>
      </c>
      <c r="N1171" s="14">
        <f>+INDEX(Customers!$B$2:$D$797,MATCH(TF_Database!L1171,Customers!$C$2:$C$797,0),1)</f>
        <v>15707</v>
      </c>
      <c r="O1171" s="29">
        <f t="shared" si="110"/>
        <v>8</v>
      </c>
      <c r="P1171" s="29">
        <f t="shared" si="111"/>
        <v>11</v>
      </c>
      <c r="Q1171" s="14" t="str">
        <f t="shared" si="112"/>
        <v xml:space="preserve">Heather </v>
      </c>
      <c r="R1171" s="14" t="str">
        <f t="shared" si="113"/>
        <v>Jas</v>
      </c>
    </row>
    <row r="1172" spans="2:18" x14ac:dyDescent="0.45">
      <c r="B1172" s="14" t="str">
        <f t="shared" si="108"/>
        <v>411511341151</v>
      </c>
      <c r="C1172" s="5">
        <v>41151</v>
      </c>
      <c r="D1172" s="2" t="s">
        <v>810</v>
      </c>
      <c r="E1172" s="14">
        <f t="shared" si="109"/>
        <v>0</v>
      </c>
      <c r="F1172" s="2">
        <v>13</v>
      </c>
      <c r="G1172" s="19">
        <v>603.34699999999998</v>
      </c>
      <c r="H1172" s="20">
        <v>0.08</v>
      </c>
      <c r="I1172" s="6"/>
      <c r="J1172" s="5">
        <v>41151</v>
      </c>
      <c r="K1172" s="25">
        <v>142.983</v>
      </c>
      <c r="L1172" s="2" t="s">
        <v>136</v>
      </c>
      <c r="M1172" s="14">
        <f>+VLOOKUP(L1172,Customers!$C$3:$D$797,2,FALSE)</f>
        <v>3</v>
      </c>
      <c r="N1172" s="14">
        <f>+INDEX(Customers!$B$2:$D$797,MATCH(TF_Database!L1172,Customers!$C$2:$C$797,0),1)</f>
        <v>27753</v>
      </c>
      <c r="O1172" s="29">
        <f t="shared" si="110"/>
        <v>6</v>
      </c>
      <c r="P1172" s="29">
        <f t="shared" si="111"/>
        <v>14</v>
      </c>
      <c r="Q1172" s="14" t="str">
        <f t="shared" si="112"/>
        <v xml:space="preserve">Vicky </v>
      </c>
      <c r="R1172" s="14" t="str">
        <f t="shared" si="113"/>
        <v>Freymann</v>
      </c>
    </row>
    <row r="1173" spans="2:18" x14ac:dyDescent="0.45">
      <c r="B1173" s="14" t="str">
        <f t="shared" si="108"/>
        <v>411514441152</v>
      </c>
      <c r="C1173" s="5">
        <v>41151</v>
      </c>
      <c r="D1173" s="2" t="s">
        <v>810</v>
      </c>
      <c r="E1173" s="14">
        <f t="shared" si="109"/>
        <v>0</v>
      </c>
      <c r="F1173" s="2">
        <v>44</v>
      </c>
      <c r="G1173" s="19">
        <v>770.53</v>
      </c>
      <c r="H1173" s="20">
        <v>0.04</v>
      </c>
      <c r="I1173" s="6"/>
      <c r="J1173" s="5">
        <v>41152</v>
      </c>
      <c r="K1173" s="25">
        <v>30.17</v>
      </c>
      <c r="L1173" s="2" t="s">
        <v>136</v>
      </c>
      <c r="M1173" s="14">
        <f>+VLOOKUP(L1173,Customers!$C$3:$D$797,2,FALSE)</f>
        <v>3</v>
      </c>
      <c r="N1173" s="14">
        <f>+INDEX(Customers!$B$2:$D$797,MATCH(TF_Database!L1173,Customers!$C$2:$C$797,0),1)</f>
        <v>27753</v>
      </c>
      <c r="O1173" s="29">
        <f t="shared" si="110"/>
        <v>6</v>
      </c>
      <c r="P1173" s="29">
        <f t="shared" si="111"/>
        <v>14</v>
      </c>
      <c r="Q1173" s="14" t="str">
        <f t="shared" si="112"/>
        <v xml:space="preserve">Vicky </v>
      </c>
      <c r="R1173" s="14" t="str">
        <f t="shared" si="113"/>
        <v>Freymann</v>
      </c>
    </row>
    <row r="1174" spans="2:18" x14ac:dyDescent="0.45">
      <c r="B1174" s="14" t="str">
        <f t="shared" si="108"/>
        <v>408664040870</v>
      </c>
      <c r="C1174" s="5">
        <v>40866</v>
      </c>
      <c r="D1174" s="2" t="s">
        <v>804</v>
      </c>
      <c r="E1174" s="14">
        <f t="shared" si="109"/>
        <v>0</v>
      </c>
      <c r="F1174" s="2">
        <v>40</v>
      </c>
      <c r="G1174" s="19">
        <v>7813.7</v>
      </c>
      <c r="H1174" s="20">
        <v>0.09</v>
      </c>
      <c r="I1174" s="6"/>
      <c r="J1174" s="5">
        <v>40870</v>
      </c>
      <c r="K1174" s="25">
        <v>2154.33</v>
      </c>
      <c r="L1174" s="2" t="s">
        <v>146</v>
      </c>
      <c r="M1174" s="14">
        <f>+VLOOKUP(L1174,Customers!$C$3:$D$797,2,FALSE)</f>
        <v>4</v>
      </c>
      <c r="N1174" s="14">
        <f>+INDEX(Customers!$B$2:$D$797,MATCH(TF_Database!L1174,Customers!$C$2:$C$797,0),1)</f>
        <v>9810</v>
      </c>
      <c r="O1174" s="29">
        <f t="shared" si="110"/>
        <v>9</v>
      </c>
      <c r="P1174" s="29">
        <f t="shared" si="111"/>
        <v>17</v>
      </c>
      <c r="Q1174" s="14" t="str">
        <f t="shared" si="112"/>
        <v xml:space="preserve">Philisse </v>
      </c>
      <c r="R1174" s="14" t="str">
        <f t="shared" si="113"/>
        <v>Overcash</v>
      </c>
    </row>
    <row r="1175" spans="2:18" x14ac:dyDescent="0.45">
      <c r="B1175" s="14" t="str">
        <f t="shared" si="108"/>
        <v>408663140871</v>
      </c>
      <c r="C1175" s="5">
        <v>40866</v>
      </c>
      <c r="D1175" s="2" t="s">
        <v>804</v>
      </c>
      <c r="E1175" s="14">
        <f t="shared" si="109"/>
        <v>0</v>
      </c>
      <c r="F1175" s="2">
        <v>31</v>
      </c>
      <c r="G1175" s="19">
        <v>164.92</v>
      </c>
      <c r="H1175" s="20">
        <v>0.04</v>
      </c>
      <c r="I1175" s="6"/>
      <c r="J1175" s="5">
        <v>40871</v>
      </c>
      <c r="K1175" s="25">
        <v>-54.36</v>
      </c>
      <c r="L1175" s="2" t="s">
        <v>146</v>
      </c>
      <c r="M1175" s="14">
        <f>+VLOOKUP(L1175,Customers!$C$3:$D$797,2,FALSE)</f>
        <v>4</v>
      </c>
      <c r="N1175" s="14">
        <f>+INDEX(Customers!$B$2:$D$797,MATCH(TF_Database!L1175,Customers!$C$2:$C$797,0),1)</f>
        <v>9810</v>
      </c>
      <c r="O1175" s="29">
        <f t="shared" si="110"/>
        <v>9</v>
      </c>
      <c r="P1175" s="29">
        <f t="shared" si="111"/>
        <v>17</v>
      </c>
      <c r="Q1175" s="14" t="str">
        <f t="shared" si="112"/>
        <v xml:space="preserve">Philisse </v>
      </c>
      <c r="R1175" s="14" t="str">
        <f t="shared" si="113"/>
        <v>Overcash</v>
      </c>
    </row>
    <row r="1176" spans="2:18" x14ac:dyDescent="0.45">
      <c r="B1176" s="14" t="str">
        <f t="shared" si="108"/>
        <v>40072840072</v>
      </c>
      <c r="C1176" s="5">
        <v>40072</v>
      </c>
      <c r="D1176" s="2" t="s">
        <v>804</v>
      </c>
      <c r="E1176" s="14">
        <f t="shared" si="109"/>
        <v>0</v>
      </c>
      <c r="F1176" s="2">
        <v>8</v>
      </c>
      <c r="G1176" s="19">
        <v>507.74</v>
      </c>
      <c r="H1176" s="20">
        <v>0.05</v>
      </c>
      <c r="I1176" s="6"/>
      <c r="J1176" s="5">
        <v>40072</v>
      </c>
      <c r="K1176" s="25">
        <v>-118.54</v>
      </c>
      <c r="L1176" s="2" t="s">
        <v>139</v>
      </c>
      <c r="M1176" s="14">
        <f>+VLOOKUP(L1176,Customers!$C$3:$D$797,2,FALSE)</f>
        <v>2</v>
      </c>
      <c r="N1176" s="14">
        <f>+INDEX(Customers!$B$2:$D$797,MATCH(TF_Database!L1176,Customers!$C$2:$C$797,0),1)</f>
        <v>12841</v>
      </c>
      <c r="O1176" s="29">
        <f t="shared" si="110"/>
        <v>5</v>
      </c>
      <c r="P1176" s="29">
        <f t="shared" si="111"/>
        <v>12</v>
      </c>
      <c r="Q1176" s="14" t="str">
        <f t="shared" si="112"/>
        <v xml:space="preserve">Mark </v>
      </c>
      <c r="R1176" s="14" t="str">
        <f t="shared" si="113"/>
        <v>Cousins</v>
      </c>
    </row>
    <row r="1177" spans="2:18" x14ac:dyDescent="0.45">
      <c r="B1177" s="14" t="str">
        <f t="shared" si="108"/>
        <v>400723040081</v>
      </c>
      <c r="C1177" s="5">
        <v>40072</v>
      </c>
      <c r="D1177" s="2" t="s">
        <v>804</v>
      </c>
      <c r="E1177" s="14">
        <f t="shared" si="109"/>
        <v>0</v>
      </c>
      <c r="F1177" s="2">
        <v>30</v>
      </c>
      <c r="G1177" s="19">
        <v>12600.99</v>
      </c>
      <c r="H1177" s="20">
        <v>0.05</v>
      </c>
      <c r="I1177" s="6"/>
      <c r="J1177" s="5">
        <v>40081</v>
      </c>
      <c r="K1177" s="25">
        <v>2963.48</v>
      </c>
      <c r="L1177" s="2" t="s">
        <v>139</v>
      </c>
      <c r="M1177" s="14">
        <f>+VLOOKUP(L1177,Customers!$C$3:$D$797,2,FALSE)</f>
        <v>2</v>
      </c>
      <c r="N1177" s="14">
        <f>+INDEX(Customers!$B$2:$D$797,MATCH(TF_Database!L1177,Customers!$C$2:$C$797,0),1)</f>
        <v>12841</v>
      </c>
      <c r="O1177" s="29">
        <f t="shared" si="110"/>
        <v>5</v>
      </c>
      <c r="P1177" s="29">
        <f t="shared" si="111"/>
        <v>12</v>
      </c>
      <c r="Q1177" s="14" t="str">
        <f t="shared" si="112"/>
        <v xml:space="preserve">Mark </v>
      </c>
      <c r="R1177" s="14" t="str">
        <f t="shared" si="113"/>
        <v>Cousins</v>
      </c>
    </row>
    <row r="1178" spans="2:18" x14ac:dyDescent="0.45">
      <c r="B1178" s="14" t="str">
        <f t="shared" si="108"/>
        <v>408014740803</v>
      </c>
      <c r="C1178" s="5">
        <v>40801</v>
      </c>
      <c r="D1178" s="2" t="s">
        <v>806</v>
      </c>
      <c r="E1178" s="14">
        <f t="shared" si="109"/>
        <v>1</v>
      </c>
      <c r="F1178" s="2">
        <v>47</v>
      </c>
      <c r="G1178" s="19">
        <v>181.13</v>
      </c>
      <c r="H1178" s="20">
        <v>0</v>
      </c>
      <c r="I1178" s="6"/>
      <c r="J1178" s="5">
        <v>40803</v>
      </c>
      <c r="K1178" s="25">
        <v>-11.39</v>
      </c>
      <c r="L1178" s="2" t="s">
        <v>131</v>
      </c>
      <c r="M1178" s="14">
        <f>+VLOOKUP(L1178,Customers!$C$3:$D$797,2,FALSE)</f>
        <v>2</v>
      </c>
      <c r="N1178" s="14">
        <f>+INDEX(Customers!$B$2:$D$797,MATCH(TF_Database!L1178,Customers!$C$2:$C$797,0),1)</f>
        <v>31726</v>
      </c>
      <c r="O1178" s="29">
        <f t="shared" si="110"/>
        <v>7</v>
      </c>
      <c r="P1178" s="29">
        <f t="shared" si="111"/>
        <v>14</v>
      </c>
      <c r="Q1178" s="14" t="str">
        <f t="shared" si="112"/>
        <v xml:space="preserve">Shahid </v>
      </c>
      <c r="R1178" s="14" t="str">
        <f t="shared" si="113"/>
        <v>Hopkins</v>
      </c>
    </row>
    <row r="1179" spans="2:18" x14ac:dyDescent="0.45">
      <c r="B1179" s="14" t="str">
        <f t="shared" si="108"/>
        <v>39835939835</v>
      </c>
      <c r="C1179" s="5">
        <v>39835</v>
      </c>
      <c r="D1179" s="2" t="s">
        <v>811</v>
      </c>
      <c r="E1179" s="14">
        <f t="shared" si="109"/>
        <v>0</v>
      </c>
      <c r="F1179" s="2">
        <v>9</v>
      </c>
      <c r="G1179" s="19">
        <v>206.04</v>
      </c>
      <c r="H1179" s="20">
        <v>0</v>
      </c>
      <c r="I1179" s="6"/>
      <c r="J1179" s="5">
        <v>39835</v>
      </c>
      <c r="K1179" s="25">
        <v>-49.81</v>
      </c>
      <c r="L1179" s="2" t="s">
        <v>130</v>
      </c>
      <c r="M1179" s="14">
        <f>+VLOOKUP(L1179,Customers!$C$3:$D$797,2,FALSE)</f>
        <v>4</v>
      </c>
      <c r="N1179" s="14">
        <f>+INDEX(Customers!$B$2:$D$797,MATCH(TF_Database!L1179,Customers!$C$2:$C$797,0),1)</f>
        <v>30308</v>
      </c>
      <c r="O1179" s="29">
        <f t="shared" si="110"/>
        <v>6</v>
      </c>
      <c r="P1179" s="29">
        <f t="shared" si="111"/>
        <v>12</v>
      </c>
      <c r="Q1179" s="14" t="str">
        <f t="shared" si="112"/>
        <v xml:space="preserve">Khloe </v>
      </c>
      <c r="R1179" s="14" t="str">
        <f t="shared" si="113"/>
        <v>Miller</v>
      </c>
    </row>
    <row r="1180" spans="2:18" x14ac:dyDescent="0.45">
      <c r="B1180" s="14" t="str">
        <f t="shared" si="108"/>
        <v>401202240121</v>
      </c>
      <c r="C1180" s="5">
        <v>40120</v>
      </c>
      <c r="D1180" s="2" t="s">
        <v>806</v>
      </c>
      <c r="E1180" s="14">
        <f t="shared" si="109"/>
        <v>1</v>
      </c>
      <c r="F1180" s="2">
        <v>22</v>
      </c>
      <c r="G1180" s="19">
        <v>668.39</v>
      </c>
      <c r="H1180" s="20">
        <v>7.0000000000000007E-2</v>
      </c>
      <c r="I1180" s="6"/>
      <c r="J1180" s="5">
        <v>40121</v>
      </c>
      <c r="K1180" s="25">
        <v>344.61</v>
      </c>
      <c r="L1180" s="2" t="s">
        <v>139</v>
      </c>
      <c r="M1180" s="14">
        <f>+VLOOKUP(L1180,Customers!$C$3:$D$797,2,FALSE)</f>
        <v>2</v>
      </c>
      <c r="N1180" s="14">
        <f>+INDEX(Customers!$B$2:$D$797,MATCH(TF_Database!L1180,Customers!$C$2:$C$797,0),1)</f>
        <v>12841</v>
      </c>
      <c r="O1180" s="29">
        <f t="shared" si="110"/>
        <v>5</v>
      </c>
      <c r="P1180" s="29">
        <f t="shared" si="111"/>
        <v>12</v>
      </c>
      <c r="Q1180" s="14" t="str">
        <f t="shared" si="112"/>
        <v xml:space="preserve">Mark </v>
      </c>
      <c r="R1180" s="14" t="str">
        <f t="shared" si="113"/>
        <v>Cousins</v>
      </c>
    </row>
    <row r="1181" spans="2:18" x14ac:dyDescent="0.45">
      <c r="B1181" s="14" t="str">
        <f t="shared" si="108"/>
        <v>401201640121</v>
      </c>
      <c r="C1181" s="5">
        <v>40120</v>
      </c>
      <c r="D1181" s="2" t="s">
        <v>806</v>
      </c>
      <c r="E1181" s="14">
        <f t="shared" si="109"/>
        <v>1</v>
      </c>
      <c r="F1181" s="2">
        <v>16</v>
      </c>
      <c r="G1181" s="19">
        <v>4657.3500000000004</v>
      </c>
      <c r="H1181" s="20">
        <v>0.05</v>
      </c>
      <c r="I1181" s="6"/>
      <c r="J1181" s="5">
        <v>40121</v>
      </c>
      <c r="K1181" s="25">
        <v>322.66000000000003</v>
      </c>
      <c r="L1181" s="2" t="s">
        <v>139</v>
      </c>
      <c r="M1181" s="14">
        <f>+VLOOKUP(L1181,Customers!$C$3:$D$797,2,FALSE)</f>
        <v>2</v>
      </c>
      <c r="N1181" s="14">
        <f>+INDEX(Customers!$B$2:$D$797,MATCH(TF_Database!L1181,Customers!$C$2:$C$797,0),1)</f>
        <v>12841</v>
      </c>
      <c r="O1181" s="29">
        <f t="shared" si="110"/>
        <v>5</v>
      </c>
      <c r="P1181" s="29">
        <f t="shared" si="111"/>
        <v>12</v>
      </c>
      <c r="Q1181" s="14" t="str">
        <f t="shared" si="112"/>
        <v xml:space="preserve">Mark </v>
      </c>
      <c r="R1181" s="14" t="str">
        <f t="shared" si="113"/>
        <v>Cousins</v>
      </c>
    </row>
    <row r="1182" spans="2:18" x14ac:dyDescent="0.45">
      <c r="B1182" s="14" t="str">
        <f t="shared" si="108"/>
        <v>40120740122</v>
      </c>
      <c r="C1182" s="5">
        <v>40120</v>
      </c>
      <c r="D1182" s="2" t="s">
        <v>806</v>
      </c>
      <c r="E1182" s="14">
        <f t="shared" si="109"/>
        <v>1</v>
      </c>
      <c r="F1182" s="2">
        <v>7</v>
      </c>
      <c r="G1182" s="19">
        <v>2097.94</v>
      </c>
      <c r="H1182" s="20">
        <v>7.0000000000000007E-2</v>
      </c>
      <c r="I1182" s="6"/>
      <c r="J1182" s="5">
        <v>40122</v>
      </c>
      <c r="K1182" s="25">
        <v>-404.04599999999999</v>
      </c>
      <c r="L1182" s="2" t="s">
        <v>139</v>
      </c>
      <c r="M1182" s="14">
        <f>+VLOOKUP(L1182,Customers!$C$3:$D$797,2,FALSE)</f>
        <v>2</v>
      </c>
      <c r="N1182" s="14">
        <f>+INDEX(Customers!$B$2:$D$797,MATCH(TF_Database!L1182,Customers!$C$2:$C$797,0),1)</f>
        <v>12841</v>
      </c>
      <c r="O1182" s="29">
        <f t="shared" si="110"/>
        <v>5</v>
      </c>
      <c r="P1182" s="29">
        <f t="shared" si="111"/>
        <v>12</v>
      </c>
      <c r="Q1182" s="14" t="str">
        <f t="shared" si="112"/>
        <v xml:space="preserve">Mark </v>
      </c>
      <c r="R1182" s="14" t="str">
        <f t="shared" si="113"/>
        <v>Cousins</v>
      </c>
    </row>
    <row r="1183" spans="2:18" x14ac:dyDescent="0.45">
      <c r="B1183" s="14" t="str">
        <f t="shared" si="108"/>
        <v>406914440691</v>
      </c>
      <c r="C1183" s="5">
        <v>40691</v>
      </c>
      <c r="D1183" s="2" t="s">
        <v>804</v>
      </c>
      <c r="E1183" s="14">
        <f t="shared" si="109"/>
        <v>0</v>
      </c>
      <c r="F1183" s="2">
        <v>44</v>
      </c>
      <c r="G1183" s="19">
        <v>246</v>
      </c>
      <c r="H1183" s="20">
        <v>0.1</v>
      </c>
      <c r="I1183" s="6"/>
      <c r="J1183" s="5">
        <v>40691</v>
      </c>
      <c r="K1183" s="25">
        <v>-207.36</v>
      </c>
      <c r="L1183" s="2" t="s">
        <v>139</v>
      </c>
      <c r="M1183" s="14">
        <f>+VLOOKUP(L1183,Customers!$C$3:$D$797,2,FALSE)</f>
        <v>2</v>
      </c>
      <c r="N1183" s="14">
        <f>+INDEX(Customers!$B$2:$D$797,MATCH(TF_Database!L1183,Customers!$C$2:$C$797,0),1)</f>
        <v>12841</v>
      </c>
      <c r="O1183" s="29">
        <f t="shared" si="110"/>
        <v>5</v>
      </c>
      <c r="P1183" s="29">
        <f t="shared" si="111"/>
        <v>12</v>
      </c>
      <c r="Q1183" s="14" t="str">
        <f t="shared" si="112"/>
        <v xml:space="preserve">Mark </v>
      </c>
      <c r="R1183" s="14" t="str">
        <f t="shared" si="113"/>
        <v>Cousins</v>
      </c>
    </row>
    <row r="1184" spans="2:18" x14ac:dyDescent="0.45">
      <c r="B1184" s="14" t="str">
        <f t="shared" si="108"/>
        <v>410712341072</v>
      </c>
      <c r="C1184" s="5">
        <v>41071</v>
      </c>
      <c r="D1184" s="2" t="s">
        <v>806</v>
      </c>
      <c r="E1184" s="14">
        <f t="shared" si="109"/>
        <v>1</v>
      </c>
      <c r="F1184" s="2">
        <v>23</v>
      </c>
      <c r="G1184" s="19">
        <v>871.32</v>
      </c>
      <c r="H1184" s="20">
        <v>0.1</v>
      </c>
      <c r="I1184" s="6"/>
      <c r="J1184" s="5">
        <v>41072</v>
      </c>
      <c r="K1184" s="25">
        <v>315.16000000000003</v>
      </c>
      <c r="L1184" s="2" t="s">
        <v>124</v>
      </c>
      <c r="M1184" s="14">
        <f>+VLOOKUP(L1184,Customers!$C$3:$D$797,2,FALSE)</f>
        <v>4</v>
      </c>
      <c r="N1184" s="14">
        <f>+INDEX(Customers!$B$2:$D$797,MATCH(TF_Database!L1184,Customers!$C$2:$C$797,0),1)</f>
        <v>31196</v>
      </c>
      <c r="O1184" s="29">
        <f t="shared" si="110"/>
        <v>6</v>
      </c>
      <c r="P1184" s="29">
        <f t="shared" si="111"/>
        <v>13</v>
      </c>
      <c r="Q1184" s="14" t="str">
        <f t="shared" si="112"/>
        <v xml:space="preserve">Trudy </v>
      </c>
      <c r="R1184" s="14" t="str">
        <f t="shared" si="113"/>
        <v>Schmidt</v>
      </c>
    </row>
    <row r="1185" spans="2:18" x14ac:dyDescent="0.45">
      <c r="B1185" s="14" t="str">
        <f t="shared" si="108"/>
        <v>40198840199</v>
      </c>
      <c r="C1185" s="5">
        <v>40198</v>
      </c>
      <c r="D1185" s="2" t="s">
        <v>806</v>
      </c>
      <c r="E1185" s="14">
        <f t="shared" si="109"/>
        <v>1</v>
      </c>
      <c r="F1185" s="2">
        <v>8</v>
      </c>
      <c r="G1185" s="19">
        <v>468.49</v>
      </c>
      <c r="H1185" s="20">
        <v>0.03</v>
      </c>
      <c r="I1185" s="6"/>
      <c r="J1185" s="5">
        <v>40199</v>
      </c>
      <c r="K1185" s="25">
        <v>-6.37</v>
      </c>
      <c r="L1185" s="2" t="s">
        <v>129</v>
      </c>
      <c r="M1185" s="14">
        <f>+VLOOKUP(L1185,Customers!$C$3:$D$797,2,FALSE)</f>
        <v>1</v>
      </c>
      <c r="N1185" s="14">
        <f>+INDEX(Customers!$B$2:$D$797,MATCH(TF_Database!L1185,Customers!$C$2:$C$797,0),1)</f>
        <v>23403</v>
      </c>
      <c r="O1185" s="29">
        <f t="shared" si="110"/>
        <v>4</v>
      </c>
      <c r="P1185" s="29">
        <f t="shared" si="111"/>
        <v>8</v>
      </c>
      <c r="Q1185" s="14" t="str">
        <f t="shared" si="112"/>
        <v xml:space="preserve">Rob </v>
      </c>
      <c r="R1185" s="14" t="str">
        <f t="shared" si="113"/>
        <v>Dowd</v>
      </c>
    </row>
    <row r="1186" spans="2:18" x14ac:dyDescent="0.45">
      <c r="B1186" s="14" t="str">
        <f t="shared" si="108"/>
        <v>401984840200</v>
      </c>
      <c r="C1186" s="5">
        <v>40198</v>
      </c>
      <c r="D1186" s="2" t="s">
        <v>806</v>
      </c>
      <c r="E1186" s="14">
        <f t="shared" si="109"/>
        <v>1</v>
      </c>
      <c r="F1186" s="2">
        <v>48</v>
      </c>
      <c r="G1186" s="19">
        <v>446.53</v>
      </c>
      <c r="H1186" s="20">
        <v>0.04</v>
      </c>
      <c r="I1186" s="6"/>
      <c r="J1186" s="5">
        <v>40200</v>
      </c>
      <c r="K1186" s="25">
        <v>-261.45</v>
      </c>
      <c r="L1186" s="2" t="s">
        <v>129</v>
      </c>
      <c r="M1186" s="14">
        <f>+VLOOKUP(L1186,Customers!$C$3:$D$797,2,FALSE)</f>
        <v>1</v>
      </c>
      <c r="N1186" s="14">
        <f>+INDEX(Customers!$B$2:$D$797,MATCH(TF_Database!L1186,Customers!$C$2:$C$797,0),1)</f>
        <v>23403</v>
      </c>
      <c r="O1186" s="29">
        <f t="shared" si="110"/>
        <v>4</v>
      </c>
      <c r="P1186" s="29">
        <f t="shared" si="111"/>
        <v>8</v>
      </c>
      <c r="Q1186" s="14" t="str">
        <f t="shared" si="112"/>
        <v xml:space="preserve">Rob </v>
      </c>
      <c r="R1186" s="14" t="str">
        <f t="shared" si="113"/>
        <v>Dowd</v>
      </c>
    </row>
    <row r="1187" spans="2:18" x14ac:dyDescent="0.45">
      <c r="B1187" s="14" t="str">
        <f t="shared" si="108"/>
        <v>40198540200</v>
      </c>
      <c r="C1187" s="5">
        <v>40198</v>
      </c>
      <c r="D1187" s="2" t="s">
        <v>806</v>
      </c>
      <c r="E1187" s="14">
        <f t="shared" si="109"/>
        <v>1</v>
      </c>
      <c r="F1187" s="2">
        <v>5</v>
      </c>
      <c r="G1187" s="19">
        <v>217.85</v>
      </c>
      <c r="H1187" s="20">
        <v>0.02</v>
      </c>
      <c r="I1187" s="6"/>
      <c r="J1187" s="5">
        <v>40200</v>
      </c>
      <c r="K1187" s="25">
        <v>-25.31</v>
      </c>
      <c r="L1187" s="2" t="s">
        <v>129</v>
      </c>
      <c r="M1187" s="14">
        <f>+VLOOKUP(L1187,Customers!$C$3:$D$797,2,FALSE)</f>
        <v>1</v>
      </c>
      <c r="N1187" s="14">
        <f>+INDEX(Customers!$B$2:$D$797,MATCH(TF_Database!L1187,Customers!$C$2:$C$797,0),1)</f>
        <v>23403</v>
      </c>
      <c r="O1187" s="29">
        <f t="shared" si="110"/>
        <v>4</v>
      </c>
      <c r="P1187" s="29">
        <f t="shared" si="111"/>
        <v>8</v>
      </c>
      <c r="Q1187" s="14" t="str">
        <f t="shared" si="112"/>
        <v xml:space="preserve">Rob </v>
      </c>
      <c r="R1187" s="14" t="str">
        <f t="shared" si="113"/>
        <v>Dowd</v>
      </c>
    </row>
    <row r="1188" spans="2:18" x14ac:dyDescent="0.45">
      <c r="B1188" s="14" t="str">
        <f t="shared" si="108"/>
        <v>403004440301</v>
      </c>
      <c r="C1188" s="5">
        <v>40300</v>
      </c>
      <c r="D1188" s="2" t="s">
        <v>808</v>
      </c>
      <c r="E1188" s="14">
        <f t="shared" si="109"/>
        <v>0</v>
      </c>
      <c r="F1188" s="2">
        <v>44</v>
      </c>
      <c r="G1188" s="19">
        <v>4260.7299999999996</v>
      </c>
      <c r="H1188" s="20">
        <v>7.0000000000000007E-2</v>
      </c>
      <c r="I1188" s="6"/>
      <c r="J1188" s="5">
        <v>40301</v>
      </c>
      <c r="K1188" s="25">
        <v>251.58</v>
      </c>
      <c r="L1188" s="2" t="s">
        <v>147</v>
      </c>
      <c r="M1188" s="14">
        <f>+VLOOKUP(L1188,Customers!$C$3:$D$797,2,FALSE)</f>
        <v>3</v>
      </c>
      <c r="N1188" s="14">
        <f>+INDEX(Customers!$B$2:$D$797,MATCH(TF_Database!L1188,Customers!$C$2:$C$797,0),1)</f>
        <v>9302</v>
      </c>
      <c r="O1188" s="29">
        <f t="shared" si="110"/>
        <v>5</v>
      </c>
      <c r="P1188" s="29">
        <f t="shared" si="111"/>
        <v>12</v>
      </c>
      <c r="Q1188" s="14" t="str">
        <f t="shared" si="112"/>
        <v xml:space="preserve">Neil </v>
      </c>
      <c r="R1188" s="14" t="str">
        <f t="shared" si="113"/>
        <v>Knudson</v>
      </c>
    </row>
    <row r="1189" spans="2:18" x14ac:dyDescent="0.45">
      <c r="B1189" s="14" t="str">
        <f t="shared" si="108"/>
        <v>411012241102</v>
      </c>
      <c r="C1189" s="5">
        <v>41101</v>
      </c>
      <c r="D1189" s="2" t="s">
        <v>811</v>
      </c>
      <c r="E1189" s="14">
        <f t="shared" si="109"/>
        <v>0</v>
      </c>
      <c r="F1189" s="2">
        <v>22</v>
      </c>
      <c r="G1189" s="19">
        <v>196.75</v>
      </c>
      <c r="H1189" s="20">
        <v>0.03</v>
      </c>
      <c r="I1189" s="6"/>
      <c r="J1189" s="5">
        <v>41102</v>
      </c>
      <c r="K1189" s="25">
        <v>0.13</v>
      </c>
      <c r="L1189" s="2" t="s">
        <v>130</v>
      </c>
      <c r="M1189" s="14">
        <f>+VLOOKUP(L1189,Customers!$C$3:$D$797,2,FALSE)</f>
        <v>4</v>
      </c>
      <c r="N1189" s="14">
        <f>+INDEX(Customers!$B$2:$D$797,MATCH(TF_Database!L1189,Customers!$C$2:$C$797,0),1)</f>
        <v>30308</v>
      </c>
      <c r="O1189" s="29">
        <f t="shared" si="110"/>
        <v>6</v>
      </c>
      <c r="P1189" s="29">
        <f t="shared" si="111"/>
        <v>12</v>
      </c>
      <c r="Q1189" s="14" t="str">
        <f t="shared" si="112"/>
        <v xml:space="preserve">Khloe </v>
      </c>
      <c r="R1189" s="14" t="str">
        <f t="shared" si="113"/>
        <v>Miller</v>
      </c>
    </row>
    <row r="1190" spans="2:18" x14ac:dyDescent="0.45">
      <c r="B1190" s="14" t="str">
        <f t="shared" si="108"/>
        <v>407274040727</v>
      </c>
      <c r="C1190" s="5">
        <v>40727</v>
      </c>
      <c r="D1190" s="2" t="s">
        <v>811</v>
      </c>
      <c r="E1190" s="14">
        <f t="shared" si="109"/>
        <v>0</v>
      </c>
      <c r="F1190" s="2">
        <v>40</v>
      </c>
      <c r="G1190" s="19">
        <v>1477.39</v>
      </c>
      <c r="H1190" s="20">
        <v>0.03</v>
      </c>
      <c r="I1190" s="6"/>
      <c r="J1190" s="5">
        <v>40727</v>
      </c>
      <c r="K1190" s="25">
        <v>641.40150000000006</v>
      </c>
      <c r="L1190" s="2" t="s">
        <v>129</v>
      </c>
      <c r="M1190" s="14">
        <f>+VLOOKUP(L1190,Customers!$C$3:$D$797,2,FALSE)</f>
        <v>1</v>
      </c>
      <c r="N1190" s="14">
        <f>+INDEX(Customers!$B$2:$D$797,MATCH(TF_Database!L1190,Customers!$C$2:$C$797,0),1)</f>
        <v>23403</v>
      </c>
      <c r="O1190" s="29">
        <f t="shared" si="110"/>
        <v>4</v>
      </c>
      <c r="P1190" s="29">
        <f t="shared" si="111"/>
        <v>8</v>
      </c>
      <c r="Q1190" s="14" t="str">
        <f t="shared" si="112"/>
        <v xml:space="preserve">Rob </v>
      </c>
      <c r="R1190" s="14" t="str">
        <f t="shared" si="113"/>
        <v>Dowd</v>
      </c>
    </row>
    <row r="1191" spans="2:18" x14ac:dyDescent="0.45">
      <c r="B1191" s="14" t="str">
        <f t="shared" si="108"/>
        <v>410773741079</v>
      </c>
      <c r="C1191" s="5">
        <v>41077</v>
      </c>
      <c r="D1191" s="2" t="s">
        <v>808</v>
      </c>
      <c r="E1191" s="14">
        <f t="shared" si="109"/>
        <v>0</v>
      </c>
      <c r="F1191" s="2">
        <v>37</v>
      </c>
      <c r="G1191" s="19">
        <v>740.14</v>
      </c>
      <c r="H1191" s="20">
        <v>0.06</v>
      </c>
      <c r="I1191" s="6"/>
      <c r="J1191" s="5">
        <v>41079</v>
      </c>
      <c r="K1191" s="25">
        <v>29.73</v>
      </c>
      <c r="L1191" s="2" t="s">
        <v>148</v>
      </c>
      <c r="M1191" s="14">
        <f>+VLOOKUP(L1191,Customers!$C$3:$D$797,2,FALSE)</f>
        <v>5</v>
      </c>
      <c r="N1191" s="14">
        <f>+INDEX(Customers!$B$2:$D$797,MATCH(TF_Database!L1191,Customers!$C$2:$C$797,0),1)</f>
        <v>25235</v>
      </c>
      <c r="O1191" s="29">
        <f t="shared" si="110"/>
        <v>6</v>
      </c>
      <c r="P1191" s="29">
        <f t="shared" si="111"/>
        <v>15</v>
      </c>
      <c r="Q1191" s="14" t="str">
        <f t="shared" si="112"/>
        <v xml:space="preserve">Cathy </v>
      </c>
      <c r="R1191" s="14" t="str">
        <f t="shared" si="113"/>
        <v>Armstrong</v>
      </c>
    </row>
    <row r="1192" spans="2:18" x14ac:dyDescent="0.45">
      <c r="B1192" s="14" t="str">
        <f t="shared" si="108"/>
        <v>40524840525</v>
      </c>
      <c r="C1192" s="5">
        <v>40524</v>
      </c>
      <c r="D1192" s="2" t="s">
        <v>810</v>
      </c>
      <c r="E1192" s="14">
        <f t="shared" si="109"/>
        <v>0</v>
      </c>
      <c r="F1192" s="2">
        <v>8</v>
      </c>
      <c r="G1192" s="19">
        <v>16.47</v>
      </c>
      <c r="H1192" s="20">
        <v>0.1</v>
      </c>
      <c r="I1192" s="6"/>
      <c r="J1192" s="5">
        <v>40525</v>
      </c>
      <c r="K1192" s="25">
        <v>-6.8194999999999997</v>
      </c>
      <c r="L1192" s="2" t="s">
        <v>139</v>
      </c>
      <c r="M1192" s="14">
        <f>+VLOOKUP(L1192,Customers!$C$3:$D$797,2,FALSE)</f>
        <v>2</v>
      </c>
      <c r="N1192" s="14">
        <f>+INDEX(Customers!$B$2:$D$797,MATCH(TF_Database!L1192,Customers!$C$2:$C$797,0),1)</f>
        <v>12841</v>
      </c>
      <c r="O1192" s="29">
        <f t="shared" si="110"/>
        <v>5</v>
      </c>
      <c r="P1192" s="29">
        <f t="shared" si="111"/>
        <v>12</v>
      </c>
      <c r="Q1192" s="14" t="str">
        <f t="shared" si="112"/>
        <v xml:space="preserve">Mark </v>
      </c>
      <c r="R1192" s="14" t="str">
        <f t="shared" si="113"/>
        <v>Cousins</v>
      </c>
    </row>
    <row r="1193" spans="2:18" x14ac:dyDescent="0.45">
      <c r="B1193" s="14" t="str">
        <f t="shared" si="108"/>
        <v>40524540526</v>
      </c>
      <c r="C1193" s="5">
        <v>40524</v>
      </c>
      <c r="D1193" s="2" t="s">
        <v>810</v>
      </c>
      <c r="E1193" s="14">
        <f t="shared" si="109"/>
        <v>0</v>
      </c>
      <c r="F1193" s="2">
        <v>5</v>
      </c>
      <c r="G1193" s="19">
        <v>173.62</v>
      </c>
      <c r="H1193" s="20">
        <v>0.09</v>
      </c>
      <c r="I1193" s="6"/>
      <c r="J1193" s="5">
        <v>40526</v>
      </c>
      <c r="K1193" s="25">
        <v>-88.64</v>
      </c>
      <c r="L1193" s="2" t="s">
        <v>139</v>
      </c>
      <c r="M1193" s="14">
        <f>+VLOOKUP(L1193,Customers!$C$3:$D$797,2,FALSE)</f>
        <v>2</v>
      </c>
      <c r="N1193" s="14">
        <f>+INDEX(Customers!$B$2:$D$797,MATCH(TF_Database!L1193,Customers!$C$2:$C$797,0),1)</f>
        <v>12841</v>
      </c>
      <c r="O1193" s="29">
        <f t="shared" si="110"/>
        <v>5</v>
      </c>
      <c r="P1193" s="29">
        <f t="shared" si="111"/>
        <v>12</v>
      </c>
      <c r="Q1193" s="14" t="str">
        <f t="shared" si="112"/>
        <v xml:space="preserve">Mark </v>
      </c>
      <c r="R1193" s="14" t="str">
        <f t="shared" si="113"/>
        <v>Cousins</v>
      </c>
    </row>
    <row r="1194" spans="2:18" x14ac:dyDescent="0.45">
      <c r="B1194" s="14" t="str">
        <f t="shared" si="108"/>
        <v>405245040527</v>
      </c>
      <c r="C1194" s="5">
        <v>40524</v>
      </c>
      <c r="D1194" s="2" t="s">
        <v>810</v>
      </c>
      <c r="E1194" s="14">
        <f t="shared" si="109"/>
        <v>0</v>
      </c>
      <c r="F1194" s="2">
        <v>50</v>
      </c>
      <c r="G1194" s="19">
        <v>690.97</v>
      </c>
      <c r="H1194" s="20">
        <v>0.03</v>
      </c>
      <c r="I1194" s="6"/>
      <c r="J1194" s="5">
        <v>40527</v>
      </c>
      <c r="K1194" s="25">
        <v>-16.940000000000001</v>
      </c>
      <c r="L1194" s="2" t="s">
        <v>139</v>
      </c>
      <c r="M1194" s="14">
        <f>+VLOOKUP(L1194,Customers!$C$3:$D$797,2,FALSE)</f>
        <v>2</v>
      </c>
      <c r="N1194" s="14">
        <f>+INDEX(Customers!$B$2:$D$797,MATCH(TF_Database!L1194,Customers!$C$2:$C$797,0),1)</f>
        <v>12841</v>
      </c>
      <c r="O1194" s="29">
        <f t="shared" si="110"/>
        <v>5</v>
      </c>
      <c r="P1194" s="29">
        <f t="shared" si="111"/>
        <v>12</v>
      </c>
      <c r="Q1194" s="14" t="str">
        <f t="shared" si="112"/>
        <v xml:space="preserve">Mark </v>
      </c>
      <c r="R1194" s="14" t="str">
        <f t="shared" si="113"/>
        <v>Cousins</v>
      </c>
    </row>
    <row r="1195" spans="2:18" x14ac:dyDescent="0.45">
      <c r="B1195" s="14" t="str">
        <f t="shared" si="108"/>
        <v>410252141027</v>
      </c>
      <c r="C1195" s="5">
        <v>41025</v>
      </c>
      <c r="D1195" s="2" t="s">
        <v>810</v>
      </c>
      <c r="E1195" s="14">
        <f t="shared" si="109"/>
        <v>0</v>
      </c>
      <c r="F1195" s="2">
        <v>21</v>
      </c>
      <c r="G1195" s="19">
        <v>2024.0284999999999</v>
      </c>
      <c r="H1195" s="20">
        <v>0.1</v>
      </c>
      <c r="I1195" s="6"/>
      <c r="J1195" s="5">
        <v>41027</v>
      </c>
      <c r="K1195" s="25">
        <v>4.8960000000000106</v>
      </c>
      <c r="L1195" s="2" t="s">
        <v>135</v>
      </c>
      <c r="M1195" s="14">
        <f>+VLOOKUP(L1195,Customers!$C$3:$D$797,2,FALSE)</f>
        <v>3</v>
      </c>
      <c r="N1195" s="14">
        <f>+INDEX(Customers!$B$2:$D$797,MATCH(TF_Database!L1195,Customers!$C$2:$C$797,0),1)</f>
        <v>28490</v>
      </c>
      <c r="O1195" s="29">
        <f t="shared" si="110"/>
        <v>7</v>
      </c>
      <c r="P1195" s="29">
        <f t="shared" si="111"/>
        <v>14</v>
      </c>
      <c r="Q1195" s="14" t="str">
        <f t="shared" si="112"/>
        <v xml:space="preserve">Thomas </v>
      </c>
      <c r="R1195" s="14" t="str">
        <f t="shared" si="113"/>
        <v>Brumley</v>
      </c>
    </row>
    <row r="1196" spans="2:18" x14ac:dyDescent="0.45">
      <c r="B1196" s="14" t="str">
        <f t="shared" si="108"/>
        <v>400304040034</v>
      </c>
      <c r="C1196" s="5">
        <v>40030</v>
      </c>
      <c r="D1196" s="2" t="s">
        <v>804</v>
      </c>
      <c r="E1196" s="14">
        <f t="shared" si="109"/>
        <v>0</v>
      </c>
      <c r="F1196" s="2">
        <v>40</v>
      </c>
      <c r="G1196" s="19">
        <v>4054.0579999999995</v>
      </c>
      <c r="H1196" s="20">
        <v>0.09</v>
      </c>
      <c r="I1196" s="6"/>
      <c r="J1196" s="5">
        <v>40034</v>
      </c>
      <c r="K1196" s="25">
        <v>914.19299999999998</v>
      </c>
      <c r="L1196" s="2" t="s">
        <v>143</v>
      </c>
      <c r="M1196" s="14">
        <f>+VLOOKUP(L1196,Customers!$C$3:$D$797,2,FALSE)</f>
        <v>4</v>
      </c>
      <c r="N1196" s="14">
        <f>+INDEX(Customers!$B$2:$D$797,MATCH(TF_Database!L1196,Customers!$C$2:$C$797,0),1)</f>
        <v>5005</v>
      </c>
      <c r="O1196" s="29">
        <f t="shared" si="110"/>
        <v>5</v>
      </c>
      <c r="P1196" s="29">
        <f t="shared" si="111"/>
        <v>12</v>
      </c>
      <c r="Q1196" s="14" t="str">
        <f t="shared" si="112"/>
        <v xml:space="preserve">Greg </v>
      </c>
      <c r="R1196" s="14" t="str">
        <f t="shared" si="113"/>
        <v>Maxwell</v>
      </c>
    </row>
    <row r="1197" spans="2:18" x14ac:dyDescent="0.45">
      <c r="B1197" s="14" t="str">
        <f t="shared" si="108"/>
        <v>404273440431</v>
      </c>
      <c r="C1197" s="5">
        <v>40427</v>
      </c>
      <c r="D1197" s="2" t="s">
        <v>804</v>
      </c>
      <c r="E1197" s="14">
        <f t="shared" si="109"/>
        <v>0</v>
      </c>
      <c r="F1197" s="2">
        <v>34</v>
      </c>
      <c r="G1197" s="19">
        <v>2833.19</v>
      </c>
      <c r="H1197" s="20">
        <v>0.06</v>
      </c>
      <c r="I1197" s="6"/>
      <c r="J1197" s="5">
        <v>40431</v>
      </c>
      <c r="K1197" s="25">
        <v>1409.87</v>
      </c>
      <c r="L1197" s="2" t="s">
        <v>136</v>
      </c>
      <c r="M1197" s="14">
        <f>+VLOOKUP(L1197,Customers!$C$3:$D$797,2,FALSE)</f>
        <v>3</v>
      </c>
      <c r="N1197" s="14">
        <f>+INDEX(Customers!$B$2:$D$797,MATCH(TF_Database!L1197,Customers!$C$2:$C$797,0),1)</f>
        <v>27753</v>
      </c>
      <c r="O1197" s="29">
        <f t="shared" si="110"/>
        <v>6</v>
      </c>
      <c r="P1197" s="29">
        <f t="shared" si="111"/>
        <v>14</v>
      </c>
      <c r="Q1197" s="14" t="str">
        <f t="shared" si="112"/>
        <v xml:space="preserve">Vicky </v>
      </c>
      <c r="R1197" s="14" t="str">
        <f t="shared" si="113"/>
        <v>Freymann</v>
      </c>
    </row>
    <row r="1198" spans="2:18" x14ac:dyDescent="0.45">
      <c r="B1198" s="14" t="str">
        <f t="shared" si="108"/>
        <v>404273040431</v>
      </c>
      <c r="C1198" s="5">
        <v>40427</v>
      </c>
      <c r="D1198" s="2" t="s">
        <v>804</v>
      </c>
      <c r="E1198" s="14">
        <f t="shared" si="109"/>
        <v>0</v>
      </c>
      <c r="F1198" s="2">
        <v>30</v>
      </c>
      <c r="G1198" s="19">
        <v>4452.6499999999996</v>
      </c>
      <c r="H1198" s="20">
        <v>0.09</v>
      </c>
      <c r="I1198" s="6"/>
      <c r="J1198" s="5">
        <v>40431</v>
      </c>
      <c r="K1198" s="25">
        <v>-265.12200000000001</v>
      </c>
      <c r="L1198" s="2" t="s">
        <v>136</v>
      </c>
      <c r="M1198" s="14">
        <f>+VLOOKUP(L1198,Customers!$C$3:$D$797,2,FALSE)</f>
        <v>3</v>
      </c>
      <c r="N1198" s="14">
        <f>+INDEX(Customers!$B$2:$D$797,MATCH(TF_Database!L1198,Customers!$C$2:$C$797,0),1)</f>
        <v>27753</v>
      </c>
      <c r="O1198" s="29">
        <f t="shared" si="110"/>
        <v>6</v>
      </c>
      <c r="P1198" s="29">
        <f t="shared" si="111"/>
        <v>14</v>
      </c>
      <c r="Q1198" s="14" t="str">
        <f t="shared" si="112"/>
        <v xml:space="preserve">Vicky </v>
      </c>
      <c r="R1198" s="14" t="str">
        <f t="shared" si="113"/>
        <v>Freymann</v>
      </c>
    </row>
    <row r="1199" spans="2:18" x14ac:dyDescent="0.45">
      <c r="B1199" s="14" t="str">
        <f t="shared" si="108"/>
        <v>411672941167</v>
      </c>
      <c r="C1199" s="5">
        <v>41167</v>
      </c>
      <c r="D1199" s="2" t="s">
        <v>806</v>
      </c>
      <c r="E1199" s="14">
        <f t="shared" si="109"/>
        <v>1</v>
      </c>
      <c r="F1199" s="2">
        <v>29</v>
      </c>
      <c r="G1199" s="19">
        <v>321.95</v>
      </c>
      <c r="H1199" s="20">
        <v>0.03</v>
      </c>
      <c r="I1199" s="6"/>
      <c r="J1199" s="5">
        <v>41167</v>
      </c>
      <c r="K1199" s="25">
        <v>20.76</v>
      </c>
      <c r="L1199" s="2" t="s">
        <v>123</v>
      </c>
      <c r="M1199" s="14">
        <f>+VLOOKUP(L1199,Customers!$C$3:$D$797,2,FALSE)</f>
        <v>1</v>
      </c>
      <c r="N1199" s="14">
        <f>+INDEX(Customers!$B$2:$D$797,MATCH(TF_Database!L1199,Customers!$C$2:$C$797,0),1)</f>
        <v>22641</v>
      </c>
      <c r="O1199" s="29">
        <f t="shared" si="110"/>
        <v>7</v>
      </c>
      <c r="P1199" s="29">
        <f t="shared" si="111"/>
        <v>15</v>
      </c>
      <c r="Q1199" s="14" t="str">
        <f t="shared" si="112"/>
        <v xml:space="preserve">Shahid </v>
      </c>
      <c r="R1199" s="14" t="str">
        <f t="shared" si="113"/>
        <v>Shariari</v>
      </c>
    </row>
    <row r="1200" spans="2:18" x14ac:dyDescent="0.45">
      <c r="B1200" s="14" t="str">
        <f t="shared" si="108"/>
        <v>411673941167</v>
      </c>
      <c r="C1200" s="5">
        <v>41167</v>
      </c>
      <c r="D1200" s="2" t="s">
        <v>806</v>
      </c>
      <c r="E1200" s="14">
        <f t="shared" si="109"/>
        <v>1</v>
      </c>
      <c r="F1200" s="2">
        <v>39</v>
      </c>
      <c r="G1200" s="19">
        <v>13244.04</v>
      </c>
      <c r="H1200" s="20">
        <v>0.05</v>
      </c>
      <c r="I1200" s="6"/>
      <c r="J1200" s="5">
        <v>41167</v>
      </c>
      <c r="K1200" s="25">
        <v>275.93</v>
      </c>
      <c r="L1200" s="2" t="s">
        <v>123</v>
      </c>
      <c r="M1200" s="14">
        <f>+VLOOKUP(L1200,Customers!$C$3:$D$797,2,FALSE)</f>
        <v>1</v>
      </c>
      <c r="N1200" s="14">
        <f>+INDEX(Customers!$B$2:$D$797,MATCH(TF_Database!L1200,Customers!$C$2:$C$797,0),1)</f>
        <v>22641</v>
      </c>
      <c r="O1200" s="29">
        <f t="shared" si="110"/>
        <v>7</v>
      </c>
      <c r="P1200" s="29">
        <f t="shared" si="111"/>
        <v>15</v>
      </c>
      <c r="Q1200" s="14" t="str">
        <f t="shared" si="112"/>
        <v xml:space="preserve">Shahid </v>
      </c>
      <c r="R1200" s="14" t="str">
        <f t="shared" si="113"/>
        <v>Shariari</v>
      </c>
    </row>
    <row r="1201" spans="2:18" x14ac:dyDescent="0.45">
      <c r="B1201" s="14" t="str">
        <f t="shared" si="108"/>
        <v>407511340752</v>
      </c>
      <c r="C1201" s="5">
        <v>40751</v>
      </c>
      <c r="D1201" s="2" t="s">
        <v>810</v>
      </c>
      <c r="E1201" s="14">
        <f t="shared" si="109"/>
        <v>0</v>
      </c>
      <c r="F1201" s="2">
        <v>13</v>
      </c>
      <c r="G1201" s="19">
        <v>1193.6199999999999</v>
      </c>
      <c r="H1201" s="20">
        <v>0.08</v>
      </c>
      <c r="I1201" s="6"/>
      <c r="J1201" s="5">
        <v>40752</v>
      </c>
      <c r="K1201" s="25">
        <v>-304.47000000000003</v>
      </c>
      <c r="L1201" s="2" t="s">
        <v>123</v>
      </c>
      <c r="M1201" s="14">
        <f>+VLOOKUP(L1201,Customers!$C$3:$D$797,2,FALSE)</f>
        <v>1</v>
      </c>
      <c r="N1201" s="14">
        <f>+INDEX(Customers!$B$2:$D$797,MATCH(TF_Database!L1201,Customers!$C$2:$C$797,0),1)</f>
        <v>22641</v>
      </c>
      <c r="O1201" s="29">
        <f t="shared" si="110"/>
        <v>7</v>
      </c>
      <c r="P1201" s="29">
        <f t="shared" si="111"/>
        <v>15</v>
      </c>
      <c r="Q1201" s="14" t="str">
        <f t="shared" si="112"/>
        <v xml:space="preserve">Shahid </v>
      </c>
      <c r="R1201" s="14" t="str">
        <f t="shared" si="113"/>
        <v>Shariari</v>
      </c>
    </row>
    <row r="1202" spans="2:18" x14ac:dyDescent="0.45">
      <c r="B1202" s="14" t="str">
        <f t="shared" si="108"/>
        <v>407514740753</v>
      </c>
      <c r="C1202" s="5">
        <v>40751</v>
      </c>
      <c r="D1202" s="2" t="s">
        <v>810</v>
      </c>
      <c r="E1202" s="14">
        <f t="shared" si="109"/>
        <v>0</v>
      </c>
      <c r="F1202" s="2">
        <v>47</v>
      </c>
      <c r="G1202" s="19">
        <v>363.23</v>
      </c>
      <c r="H1202" s="20">
        <v>0.05</v>
      </c>
      <c r="I1202" s="6"/>
      <c r="J1202" s="5">
        <v>40753</v>
      </c>
      <c r="K1202" s="25">
        <v>40.58</v>
      </c>
      <c r="L1202" s="2" t="s">
        <v>123</v>
      </c>
      <c r="M1202" s="14">
        <f>+VLOOKUP(L1202,Customers!$C$3:$D$797,2,FALSE)</f>
        <v>1</v>
      </c>
      <c r="N1202" s="14">
        <f>+INDEX(Customers!$B$2:$D$797,MATCH(TF_Database!L1202,Customers!$C$2:$C$797,0),1)</f>
        <v>22641</v>
      </c>
      <c r="O1202" s="29">
        <f t="shared" si="110"/>
        <v>7</v>
      </c>
      <c r="P1202" s="29">
        <f t="shared" si="111"/>
        <v>15</v>
      </c>
      <c r="Q1202" s="14" t="str">
        <f t="shared" si="112"/>
        <v xml:space="preserve">Shahid </v>
      </c>
      <c r="R1202" s="14" t="str">
        <f t="shared" si="113"/>
        <v>Shariari</v>
      </c>
    </row>
    <row r="1203" spans="2:18" x14ac:dyDescent="0.45">
      <c r="B1203" s="14" t="str">
        <f t="shared" si="108"/>
        <v>399892739990</v>
      </c>
      <c r="C1203" s="5">
        <v>39989</v>
      </c>
      <c r="D1203" s="2" t="s">
        <v>808</v>
      </c>
      <c r="E1203" s="14">
        <f t="shared" si="109"/>
        <v>0</v>
      </c>
      <c r="F1203" s="2">
        <v>27</v>
      </c>
      <c r="G1203" s="19">
        <v>2780.88</v>
      </c>
      <c r="H1203" s="20">
        <v>7.0000000000000007E-2</v>
      </c>
      <c r="I1203" s="6"/>
      <c r="J1203" s="5">
        <v>39990</v>
      </c>
      <c r="K1203" s="25">
        <v>595.38</v>
      </c>
      <c r="L1203" s="2" t="s">
        <v>137</v>
      </c>
      <c r="M1203" s="14">
        <f>+VLOOKUP(L1203,Customers!$C$3:$D$797,2,FALSE)</f>
        <v>2</v>
      </c>
      <c r="N1203" s="14">
        <f>+INDEX(Customers!$B$2:$D$797,MATCH(TF_Database!L1203,Customers!$C$2:$C$797,0),1)</f>
        <v>24903</v>
      </c>
      <c r="O1203" s="29">
        <f t="shared" si="110"/>
        <v>5</v>
      </c>
      <c r="P1203" s="29">
        <f t="shared" si="111"/>
        <v>12</v>
      </c>
      <c r="Q1203" s="14" t="str">
        <f t="shared" si="112"/>
        <v xml:space="preserve">Tony </v>
      </c>
      <c r="R1203" s="14" t="str">
        <f t="shared" si="113"/>
        <v>Chapman</v>
      </c>
    </row>
    <row r="1204" spans="2:18" x14ac:dyDescent="0.45">
      <c r="B1204" s="14" t="str">
        <f t="shared" si="108"/>
        <v>400521640054</v>
      </c>
      <c r="C1204" s="5">
        <v>40052</v>
      </c>
      <c r="D1204" s="2" t="s">
        <v>810</v>
      </c>
      <c r="E1204" s="14">
        <f t="shared" si="109"/>
        <v>0</v>
      </c>
      <c r="F1204" s="2">
        <v>16</v>
      </c>
      <c r="G1204" s="19">
        <v>33.76</v>
      </c>
      <c r="H1204" s="20">
        <v>0.04</v>
      </c>
      <c r="I1204" s="6"/>
      <c r="J1204" s="5">
        <v>40054</v>
      </c>
      <c r="K1204" s="25">
        <v>-7.1529999999999996</v>
      </c>
      <c r="L1204" s="2" t="s">
        <v>147</v>
      </c>
      <c r="M1204" s="14">
        <f>+VLOOKUP(L1204,Customers!$C$3:$D$797,2,FALSE)</f>
        <v>3</v>
      </c>
      <c r="N1204" s="14">
        <f>+INDEX(Customers!$B$2:$D$797,MATCH(TF_Database!L1204,Customers!$C$2:$C$797,0),1)</f>
        <v>9302</v>
      </c>
      <c r="O1204" s="29">
        <f t="shared" si="110"/>
        <v>5</v>
      </c>
      <c r="P1204" s="29">
        <f t="shared" si="111"/>
        <v>12</v>
      </c>
      <c r="Q1204" s="14" t="str">
        <f t="shared" si="112"/>
        <v xml:space="preserve">Neil </v>
      </c>
      <c r="R1204" s="14" t="str">
        <f t="shared" si="113"/>
        <v>Knudson</v>
      </c>
    </row>
    <row r="1205" spans="2:18" x14ac:dyDescent="0.45">
      <c r="B1205" s="14" t="str">
        <f t="shared" si="108"/>
        <v>400521940053</v>
      </c>
      <c r="C1205" s="5">
        <v>40052</v>
      </c>
      <c r="D1205" s="2" t="s">
        <v>810</v>
      </c>
      <c r="E1205" s="14">
        <f t="shared" si="109"/>
        <v>0</v>
      </c>
      <c r="F1205" s="2">
        <v>19</v>
      </c>
      <c r="G1205" s="19">
        <v>3537.39</v>
      </c>
      <c r="H1205" s="20">
        <v>0</v>
      </c>
      <c r="I1205" s="6"/>
      <c r="J1205" s="5">
        <v>40053</v>
      </c>
      <c r="K1205" s="25">
        <v>232.78</v>
      </c>
      <c r="L1205" s="2" t="s">
        <v>147</v>
      </c>
      <c r="M1205" s="14">
        <f>+VLOOKUP(L1205,Customers!$C$3:$D$797,2,FALSE)</f>
        <v>3</v>
      </c>
      <c r="N1205" s="14">
        <f>+INDEX(Customers!$B$2:$D$797,MATCH(TF_Database!L1205,Customers!$C$2:$C$797,0),1)</f>
        <v>9302</v>
      </c>
      <c r="O1205" s="29">
        <f t="shared" si="110"/>
        <v>5</v>
      </c>
      <c r="P1205" s="29">
        <f t="shared" si="111"/>
        <v>12</v>
      </c>
      <c r="Q1205" s="14" t="str">
        <f t="shared" si="112"/>
        <v xml:space="preserve">Neil </v>
      </c>
      <c r="R1205" s="14" t="str">
        <f t="shared" si="113"/>
        <v>Knudson</v>
      </c>
    </row>
    <row r="1206" spans="2:18" x14ac:dyDescent="0.45">
      <c r="B1206" s="14" t="str">
        <f t="shared" si="108"/>
        <v>400521840053</v>
      </c>
      <c r="C1206" s="5">
        <v>40052</v>
      </c>
      <c r="D1206" s="2" t="s">
        <v>810</v>
      </c>
      <c r="E1206" s="14">
        <f t="shared" si="109"/>
        <v>0</v>
      </c>
      <c r="F1206" s="2">
        <v>18</v>
      </c>
      <c r="G1206" s="19">
        <v>986.24</v>
      </c>
      <c r="H1206" s="20">
        <v>0.02</v>
      </c>
      <c r="I1206" s="6"/>
      <c r="J1206" s="5">
        <v>40053</v>
      </c>
      <c r="K1206" s="25">
        <v>68.900000000000006</v>
      </c>
      <c r="L1206" s="2" t="s">
        <v>147</v>
      </c>
      <c r="M1206" s="14">
        <f>+VLOOKUP(L1206,Customers!$C$3:$D$797,2,FALSE)</f>
        <v>3</v>
      </c>
      <c r="N1206" s="14">
        <f>+INDEX(Customers!$B$2:$D$797,MATCH(TF_Database!L1206,Customers!$C$2:$C$797,0),1)</f>
        <v>9302</v>
      </c>
      <c r="O1206" s="29">
        <f t="shared" si="110"/>
        <v>5</v>
      </c>
      <c r="P1206" s="29">
        <f t="shared" si="111"/>
        <v>12</v>
      </c>
      <c r="Q1206" s="14" t="str">
        <f t="shared" si="112"/>
        <v xml:space="preserve">Neil </v>
      </c>
      <c r="R1206" s="14" t="str">
        <f t="shared" si="113"/>
        <v>Knudson</v>
      </c>
    </row>
    <row r="1207" spans="2:18" x14ac:dyDescent="0.45">
      <c r="B1207" s="14" t="str">
        <f t="shared" si="108"/>
        <v>400521540052</v>
      </c>
      <c r="C1207" s="5">
        <v>40052</v>
      </c>
      <c r="D1207" s="2" t="s">
        <v>810</v>
      </c>
      <c r="E1207" s="14">
        <f t="shared" si="109"/>
        <v>0</v>
      </c>
      <c r="F1207" s="2">
        <v>15</v>
      </c>
      <c r="G1207" s="19">
        <v>81.66</v>
      </c>
      <c r="H1207" s="20">
        <v>0.05</v>
      </c>
      <c r="I1207" s="6"/>
      <c r="J1207" s="5">
        <v>40052</v>
      </c>
      <c r="K1207" s="25">
        <v>-31.99</v>
      </c>
      <c r="L1207" s="2" t="s">
        <v>147</v>
      </c>
      <c r="M1207" s="14">
        <f>+VLOOKUP(L1207,Customers!$C$3:$D$797,2,FALSE)</f>
        <v>3</v>
      </c>
      <c r="N1207" s="14">
        <f>+INDEX(Customers!$B$2:$D$797,MATCH(TF_Database!L1207,Customers!$C$2:$C$797,0),1)</f>
        <v>9302</v>
      </c>
      <c r="O1207" s="29">
        <f t="shared" si="110"/>
        <v>5</v>
      </c>
      <c r="P1207" s="29">
        <f t="shared" si="111"/>
        <v>12</v>
      </c>
      <c r="Q1207" s="14" t="str">
        <f t="shared" si="112"/>
        <v xml:space="preserve">Neil </v>
      </c>
      <c r="R1207" s="14" t="str">
        <f t="shared" si="113"/>
        <v>Knudson</v>
      </c>
    </row>
    <row r="1208" spans="2:18" x14ac:dyDescent="0.45">
      <c r="B1208" s="14" t="str">
        <f t="shared" si="108"/>
        <v>405531340554</v>
      </c>
      <c r="C1208" s="5">
        <v>40553</v>
      </c>
      <c r="D1208" s="2" t="s">
        <v>811</v>
      </c>
      <c r="E1208" s="14">
        <f t="shared" si="109"/>
        <v>0</v>
      </c>
      <c r="F1208" s="2">
        <v>13</v>
      </c>
      <c r="G1208" s="19">
        <v>49.74</v>
      </c>
      <c r="H1208" s="20">
        <v>0</v>
      </c>
      <c r="I1208" s="6"/>
      <c r="J1208" s="5">
        <v>40554</v>
      </c>
      <c r="K1208" s="25">
        <v>17.7</v>
      </c>
      <c r="L1208" s="2" t="s">
        <v>147</v>
      </c>
      <c r="M1208" s="14">
        <f>+VLOOKUP(L1208,Customers!$C$3:$D$797,2,FALSE)</f>
        <v>3</v>
      </c>
      <c r="N1208" s="14">
        <f>+INDEX(Customers!$B$2:$D$797,MATCH(TF_Database!L1208,Customers!$C$2:$C$797,0),1)</f>
        <v>9302</v>
      </c>
      <c r="O1208" s="29">
        <f t="shared" si="110"/>
        <v>5</v>
      </c>
      <c r="P1208" s="29">
        <f t="shared" si="111"/>
        <v>12</v>
      </c>
      <c r="Q1208" s="14" t="str">
        <f t="shared" si="112"/>
        <v xml:space="preserve">Neil </v>
      </c>
      <c r="R1208" s="14" t="str">
        <f t="shared" si="113"/>
        <v>Knudson</v>
      </c>
    </row>
    <row r="1209" spans="2:18" x14ac:dyDescent="0.45">
      <c r="B1209" s="14" t="str">
        <f t="shared" si="108"/>
        <v>409992141001</v>
      </c>
      <c r="C1209" s="5">
        <v>40999</v>
      </c>
      <c r="D1209" s="2" t="s">
        <v>804</v>
      </c>
      <c r="E1209" s="14">
        <f t="shared" si="109"/>
        <v>0</v>
      </c>
      <c r="F1209" s="2">
        <v>21</v>
      </c>
      <c r="G1209" s="19">
        <v>480.39</v>
      </c>
      <c r="H1209" s="20">
        <v>0.01</v>
      </c>
      <c r="I1209" s="6"/>
      <c r="J1209" s="5">
        <v>41001</v>
      </c>
      <c r="K1209" s="25">
        <v>144.66</v>
      </c>
      <c r="L1209" s="2" t="s">
        <v>122</v>
      </c>
      <c r="M1209" s="14">
        <f>+VLOOKUP(L1209,Customers!$C$3:$D$797,2,FALSE)</f>
        <v>1</v>
      </c>
      <c r="N1209" s="14">
        <f>+INDEX(Customers!$B$2:$D$797,MATCH(TF_Database!L1209,Customers!$C$2:$C$797,0),1)</f>
        <v>21525</v>
      </c>
      <c r="O1209" s="29">
        <f t="shared" si="110"/>
        <v>5</v>
      </c>
      <c r="P1209" s="29">
        <f t="shared" si="111"/>
        <v>12</v>
      </c>
      <c r="Q1209" s="14" t="str">
        <f t="shared" si="112"/>
        <v xml:space="preserve">Lela </v>
      </c>
      <c r="R1209" s="14" t="str">
        <f t="shared" si="113"/>
        <v>Donovan</v>
      </c>
    </row>
    <row r="1210" spans="2:18" x14ac:dyDescent="0.45">
      <c r="B1210" s="14" t="str">
        <f t="shared" si="108"/>
        <v>406554440658</v>
      </c>
      <c r="C1210" s="5">
        <v>40655</v>
      </c>
      <c r="D1210" s="2" t="s">
        <v>811</v>
      </c>
      <c r="E1210" s="14">
        <f t="shared" si="109"/>
        <v>0</v>
      </c>
      <c r="F1210" s="2">
        <v>44</v>
      </c>
      <c r="G1210" s="19">
        <v>11904.55</v>
      </c>
      <c r="H1210" s="20">
        <v>0</v>
      </c>
      <c r="I1210" s="6"/>
      <c r="J1210" s="5">
        <v>40658</v>
      </c>
      <c r="K1210" s="25">
        <v>3909.33</v>
      </c>
      <c r="L1210" s="2" t="s">
        <v>121</v>
      </c>
      <c r="M1210" s="14">
        <f>+VLOOKUP(L1210,Customers!$C$3:$D$797,2,FALSE)</f>
        <v>1</v>
      </c>
      <c r="N1210" s="14">
        <f>+INDEX(Customers!$B$2:$D$797,MATCH(TF_Database!L1210,Customers!$C$2:$C$797,0),1)</f>
        <v>6723</v>
      </c>
      <c r="O1210" s="29">
        <f t="shared" si="110"/>
        <v>5</v>
      </c>
      <c r="P1210" s="29">
        <f t="shared" si="111"/>
        <v>14</v>
      </c>
      <c r="Q1210" s="14" t="str">
        <f t="shared" si="112"/>
        <v xml:space="preserve">Mike </v>
      </c>
      <c r="R1210" s="14" t="str">
        <f t="shared" si="113"/>
        <v>Vittorini</v>
      </c>
    </row>
    <row r="1211" spans="2:18" x14ac:dyDescent="0.45">
      <c r="B1211" s="14" t="str">
        <f t="shared" si="108"/>
        <v>400533340054</v>
      </c>
      <c r="C1211" s="5">
        <v>40053</v>
      </c>
      <c r="D1211" s="2" t="s">
        <v>808</v>
      </c>
      <c r="E1211" s="14">
        <f t="shared" si="109"/>
        <v>0</v>
      </c>
      <c r="F1211" s="2">
        <v>33</v>
      </c>
      <c r="G1211" s="19">
        <v>332.95</v>
      </c>
      <c r="H1211" s="20">
        <v>0.05</v>
      </c>
      <c r="I1211" s="6"/>
      <c r="J1211" s="5">
        <v>40054</v>
      </c>
      <c r="K1211" s="25">
        <v>-28.16</v>
      </c>
      <c r="L1211" s="2" t="s">
        <v>145</v>
      </c>
      <c r="M1211" s="14">
        <f>+VLOOKUP(L1211,Customers!$C$3:$D$797,2,FALSE)</f>
        <v>5</v>
      </c>
      <c r="N1211" s="14">
        <f>+INDEX(Customers!$B$2:$D$797,MATCH(TF_Database!L1211,Customers!$C$2:$C$797,0),1)</f>
        <v>15707</v>
      </c>
      <c r="O1211" s="29">
        <f t="shared" si="110"/>
        <v>8</v>
      </c>
      <c r="P1211" s="29">
        <f t="shared" si="111"/>
        <v>11</v>
      </c>
      <c r="Q1211" s="14" t="str">
        <f t="shared" si="112"/>
        <v xml:space="preserve">Heather </v>
      </c>
      <c r="R1211" s="14" t="str">
        <f t="shared" si="113"/>
        <v>Jas</v>
      </c>
    </row>
    <row r="1212" spans="2:18" x14ac:dyDescent="0.45">
      <c r="B1212" s="14" t="str">
        <f t="shared" si="108"/>
        <v>400304240032</v>
      </c>
      <c r="C1212" s="5">
        <v>40030</v>
      </c>
      <c r="D1212" s="2" t="s">
        <v>804</v>
      </c>
      <c r="E1212" s="14">
        <f t="shared" si="109"/>
        <v>0</v>
      </c>
      <c r="F1212" s="2">
        <v>42</v>
      </c>
      <c r="G1212" s="19">
        <v>447.36</v>
      </c>
      <c r="H1212" s="20">
        <v>0.01</v>
      </c>
      <c r="I1212" s="6"/>
      <c r="J1212" s="5">
        <v>40032</v>
      </c>
      <c r="K1212" s="25">
        <v>40.92</v>
      </c>
      <c r="L1212" s="2" t="s">
        <v>144</v>
      </c>
      <c r="M1212" s="14">
        <f>+VLOOKUP(L1212,Customers!$C$3:$D$797,2,FALSE)</f>
        <v>2</v>
      </c>
      <c r="N1212" s="14">
        <f>+INDEX(Customers!$B$2:$D$797,MATCH(TF_Database!L1212,Customers!$C$2:$C$797,0),1)</f>
        <v>3876</v>
      </c>
      <c r="O1212" s="29">
        <f t="shared" si="110"/>
        <v>7</v>
      </c>
      <c r="P1212" s="29">
        <f t="shared" si="111"/>
        <v>12</v>
      </c>
      <c r="Q1212" s="14" t="str">
        <f t="shared" si="112"/>
        <v xml:space="preserve">Justin </v>
      </c>
      <c r="R1212" s="14" t="str">
        <f t="shared" si="113"/>
        <v>Hirsh</v>
      </c>
    </row>
    <row r="1213" spans="2:18" x14ac:dyDescent="0.45">
      <c r="B1213" s="14" t="str">
        <f t="shared" si="108"/>
        <v>411572641161</v>
      </c>
      <c r="C1213" s="5">
        <v>41157</v>
      </c>
      <c r="D1213" s="2" t="s">
        <v>804</v>
      </c>
      <c r="E1213" s="14">
        <f t="shared" si="109"/>
        <v>0</v>
      </c>
      <c r="F1213" s="2">
        <v>26</v>
      </c>
      <c r="G1213" s="19">
        <v>53.93</v>
      </c>
      <c r="H1213" s="20">
        <v>0.04</v>
      </c>
      <c r="I1213" s="6"/>
      <c r="J1213" s="5">
        <v>41161</v>
      </c>
      <c r="K1213" s="25">
        <v>-10.948</v>
      </c>
      <c r="L1213" s="2" t="s">
        <v>129</v>
      </c>
      <c r="M1213" s="14">
        <f>+VLOOKUP(L1213,Customers!$C$3:$D$797,2,FALSE)</f>
        <v>1</v>
      </c>
      <c r="N1213" s="14">
        <f>+INDEX(Customers!$B$2:$D$797,MATCH(TF_Database!L1213,Customers!$C$2:$C$797,0),1)</f>
        <v>23403</v>
      </c>
      <c r="O1213" s="29">
        <f t="shared" si="110"/>
        <v>4</v>
      </c>
      <c r="P1213" s="29">
        <f t="shared" si="111"/>
        <v>8</v>
      </c>
      <c r="Q1213" s="14" t="str">
        <f t="shared" si="112"/>
        <v xml:space="preserve">Rob </v>
      </c>
      <c r="R1213" s="14" t="str">
        <f t="shared" si="113"/>
        <v>Dowd</v>
      </c>
    </row>
    <row r="1214" spans="2:18" x14ac:dyDescent="0.45">
      <c r="B1214" s="14" t="str">
        <f t="shared" si="108"/>
        <v>40825940827</v>
      </c>
      <c r="C1214" s="5">
        <v>40825</v>
      </c>
      <c r="D1214" s="2" t="s">
        <v>810</v>
      </c>
      <c r="E1214" s="14">
        <f t="shared" si="109"/>
        <v>0</v>
      </c>
      <c r="F1214" s="2">
        <v>9</v>
      </c>
      <c r="G1214" s="19">
        <v>43.26</v>
      </c>
      <c r="H1214" s="20">
        <v>0.1</v>
      </c>
      <c r="I1214" s="6"/>
      <c r="J1214" s="5">
        <v>40827</v>
      </c>
      <c r="K1214" s="25">
        <v>3.9015</v>
      </c>
      <c r="L1214" s="2" t="s">
        <v>144</v>
      </c>
      <c r="M1214" s="14">
        <f>+VLOOKUP(L1214,Customers!$C$3:$D$797,2,FALSE)</f>
        <v>2</v>
      </c>
      <c r="N1214" s="14">
        <f>+INDEX(Customers!$B$2:$D$797,MATCH(TF_Database!L1214,Customers!$C$2:$C$797,0),1)</f>
        <v>3876</v>
      </c>
      <c r="O1214" s="29">
        <f t="shared" si="110"/>
        <v>7</v>
      </c>
      <c r="P1214" s="29">
        <f t="shared" si="111"/>
        <v>12</v>
      </c>
      <c r="Q1214" s="14" t="str">
        <f t="shared" si="112"/>
        <v xml:space="preserve">Justin </v>
      </c>
      <c r="R1214" s="14" t="str">
        <f t="shared" si="113"/>
        <v>Hirsh</v>
      </c>
    </row>
    <row r="1215" spans="2:18" x14ac:dyDescent="0.45">
      <c r="B1215" s="14" t="str">
        <f t="shared" si="108"/>
        <v>408252540827</v>
      </c>
      <c r="C1215" s="5">
        <v>40825</v>
      </c>
      <c r="D1215" s="2" t="s">
        <v>810</v>
      </c>
      <c r="E1215" s="14">
        <f t="shared" si="109"/>
        <v>0</v>
      </c>
      <c r="F1215" s="2">
        <v>25</v>
      </c>
      <c r="G1215" s="19">
        <v>174.03</v>
      </c>
      <c r="H1215" s="20">
        <v>0.02</v>
      </c>
      <c r="I1215" s="6"/>
      <c r="J1215" s="5">
        <v>40827</v>
      </c>
      <c r="K1215" s="25">
        <v>-42.37</v>
      </c>
      <c r="L1215" s="2" t="s">
        <v>144</v>
      </c>
      <c r="M1215" s="14">
        <f>+VLOOKUP(L1215,Customers!$C$3:$D$797,2,FALSE)</f>
        <v>2</v>
      </c>
      <c r="N1215" s="14">
        <f>+INDEX(Customers!$B$2:$D$797,MATCH(TF_Database!L1215,Customers!$C$2:$C$797,0),1)</f>
        <v>3876</v>
      </c>
      <c r="O1215" s="29">
        <f t="shared" si="110"/>
        <v>7</v>
      </c>
      <c r="P1215" s="29">
        <f t="shared" si="111"/>
        <v>12</v>
      </c>
      <c r="Q1215" s="14" t="str">
        <f t="shared" si="112"/>
        <v xml:space="preserve">Justin </v>
      </c>
      <c r="R1215" s="14" t="str">
        <f t="shared" si="113"/>
        <v>Hirsh</v>
      </c>
    </row>
    <row r="1216" spans="2:18" x14ac:dyDescent="0.45">
      <c r="B1216" s="14" t="str">
        <f t="shared" si="108"/>
        <v>404124440413</v>
      </c>
      <c r="C1216" s="5">
        <v>40412</v>
      </c>
      <c r="D1216" s="2" t="s">
        <v>810</v>
      </c>
      <c r="E1216" s="14">
        <f t="shared" si="109"/>
        <v>0</v>
      </c>
      <c r="F1216" s="2">
        <v>44</v>
      </c>
      <c r="G1216" s="19">
        <v>1190.8</v>
      </c>
      <c r="H1216" s="20">
        <v>7.0000000000000007E-2</v>
      </c>
      <c r="I1216" s="6"/>
      <c r="J1216" s="5">
        <v>40413</v>
      </c>
      <c r="K1216" s="25">
        <v>502.48599999999999</v>
      </c>
      <c r="L1216" s="2" t="s">
        <v>122</v>
      </c>
      <c r="M1216" s="14">
        <f>+VLOOKUP(L1216,Customers!$C$3:$D$797,2,FALSE)</f>
        <v>1</v>
      </c>
      <c r="N1216" s="14">
        <f>+INDEX(Customers!$B$2:$D$797,MATCH(TF_Database!L1216,Customers!$C$2:$C$797,0),1)</f>
        <v>21525</v>
      </c>
      <c r="O1216" s="29">
        <f t="shared" si="110"/>
        <v>5</v>
      </c>
      <c r="P1216" s="29">
        <f t="shared" si="111"/>
        <v>12</v>
      </c>
      <c r="Q1216" s="14" t="str">
        <f t="shared" si="112"/>
        <v xml:space="preserve">Lela </v>
      </c>
      <c r="R1216" s="14" t="str">
        <f t="shared" si="113"/>
        <v>Donovan</v>
      </c>
    </row>
    <row r="1217" spans="2:18" x14ac:dyDescent="0.45">
      <c r="B1217" s="14" t="str">
        <f t="shared" si="108"/>
        <v>411254241127</v>
      </c>
      <c r="C1217" s="5">
        <v>41125</v>
      </c>
      <c r="D1217" s="2" t="s">
        <v>808</v>
      </c>
      <c r="E1217" s="14">
        <f t="shared" si="109"/>
        <v>0</v>
      </c>
      <c r="F1217" s="2">
        <v>42</v>
      </c>
      <c r="G1217" s="19">
        <v>121.65</v>
      </c>
      <c r="H1217" s="20">
        <v>0.05</v>
      </c>
      <c r="I1217" s="6"/>
      <c r="J1217" s="5">
        <v>41127</v>
      </c>
      <c r="K1217" s="25">
        <v>30.76</v>
      </c>
      <c r="L1217" s="2" t="s">
        <v>128</v>
      </c>
      <c r="M1217" s="14">
        <f>+VLOOKUP(L1217,Customers!$C$3:$D$797,2,FALSE)</f>
        <v>4</v>
      </c>
      <c r="N1217" s="14">
        <f>+INDEX(Customers!$B$2:$D$797,MATCH(TF_Database!L1217,Customers!$C$2:$C$797,0),1)</f>
        <v>32373</v>
      </c>
      <c r="O1217" s="29">
        <f t="shared" si="110"/>
        <v>6</v>
      </c>
      <c r="P1217" s="29">
        <f t="shared" si="111"/>
        <v>13</v>
      </c>
      <c r="Q1217" s="14" t="str">
        <f t="shared" si="112"/>
        <v xml:space="preserve">Ralph </v>
      </c>
      <c r="R1217" s="14" t="str">
        <f t="shared" si="113"/>
        <v>Kennedy</v>
      </c>
    </row>
    <row r="1218" spans="2:18" x14ac:dyDescent="0.45">
      <c r="B1218" s="14" t="str">
        <f t="shared" si="108"/>
        <v>41125241127</v>
      </c>
      <c r="C1218" s="5">
        <v>41125</v>
      </c>
      <c r="D1218" s="2" t="s">
        <v>808</v>
      </c>
      <c r="E1218" s="14">
        <f t="shared" si="109"/>
        <v>0</v>
      </c>
      <c r="F1218" s="2">
        <v>2</v>
      </c>
      <c r="G1218" s="19">
        <v>19.02</v>
      </c>
      <c r="H1218" s="20">
        <v>0.05</v>
      </c>
      <c r="I1218" s="6"/>
      <c r="J1218" s="5">
        <v>41127</v>
      </c>
      <c r="K1218" s="25">
        <v>10.73</v>
      </c>
      <c r="L1218" s="2" t="s">
        <v>128</v>
      </c>
      <c r="M1218" s="14">
        <f>+VLOOKUP(L1218,Customers!$C$3:$D$797,2,FALSE)</f>
        <v>4</v>
      </c>
      <c r="N1218" s="14">
        <f>+INDEX(Customers!$B$2:$D$797,MATCH(TF_Database!L1218,Customers!$C$2:$C$797,0),1)</f>
        <v>32373</v>
      </c>
      <c r="O1218" s="29">
        <f t="shared" si="110"/>
        <v>6</v>
      </c>
      <c r="P1218" s="29">
        <f t="shared" si="111"/>
        <v>13</v>
      </c>
      <c r="Q1218" s="14" t="str">
        <f t="shared" si="112"/>
        <v xml:space="preserve">Ralph </v>
      </c>
      <c r="R1218" s="14" t="str">
        <f t="shared" si="113"/>
        <v>Kennedy</v>
      </c>
    </row>
    <row r="1219" spans="2:18" x14ac:dyDescent="0.45">
      <c r="B1219" s="14" t="str">
        <f t="shared" si="108"/>
        <v>40526740528</v>
      </c>
      <c r="C1219" s="5">
        <v>40526</v>
      </c>
      <c r="D1219" s="2" t="s">
        <v>810</v>
      </c>
      <c r="E1219" s="14">
        <f t="shared" si="109"/>
        <v>0</v>
      </c>
      <c r="F1219" s="2">
        <v>7</v>
      </c>
      <c r="G1219" s="19">
        <v>263.8</v>
      </c>
      <c r="H1219" s="20">
        <v>0</v>
      </c>
      <c r="I1219" s="6"/>
      <c r="J1219" s="5">
        <v>40528</v>
      </c>
      <c r="K1219" s="25">
        <v>165.33</v>
      </c>
      <c r="L1219" s="2" t="s">
        <v>123</v>
      </c>
      <c r="M1219" s="14">
        <f>+VLOOKUP(L1219,Customers!$C$3:$D$797,2,FALSE)</f>
        <v>1</v>
      </c>
      <c r="N1219" s="14">
        <f>+INDEX(Customers!$B$2:$D$797,MATCH(TF_Database!L1219,Customers!$C$2:$C$797,0),1)</f>
        <v>22641</v>
      </c>
      <c r="O1219" s="29">
        <f t="shared" si="110"/>
        <v>7</v>
      </c>
      <c r="P1219" s="29">
        <f t="shared" si="111"/>
        <v>15</v>
      </c>
      <c r="Q1219" s="14" t="str">
        <f t="shared" si="112"/>
        <v xml:space="preserve">Shahid </v>
      </c>
      <c r="R1219" s="14" t="str">
        <f t="shared" si="113"/>
        <v>Shariari</v>
      </c>
    </row>
    <row r="1220" spans="2:18" x14ac:dyDescent="0.45">
      <c r="B1220" s="14" t="str">
        <f t="shared" si="108"/>
        <v>405262840528</v>
      </c>
      <c r="C1220" s="5">
        <v>40526</v>
      </c>
      <c r="D1220" s="2" t="s">
        <v>810</v>
      </c>
      <c r="E1220" s="14">
        <f t="shared" si="109"/>
        <v>0</v>
      </c>
      <c r="F1220" s="2">
        <v>28</v>
      </c>
      <c r="G1220" s="19">
        <v>1546.3964999999998</v>
      </c>
      <c r="H1220" s="20">
        <v>7.0000000000000007E-2</v>
      </c>
      <c r="I1220" s="6"/>
      <c r="J1220" s="5">
        <v>40528</v>
      </c>
      <c r="K1220" s="25">
        <v>226.71899999999999</v>
      </c>
      <c r="L1220" s="2" t="s">
        <v>123</v>
      </c>
      <c r="M1220" s="14">
        <f>+VLOOKUP(L1220,Customers!$C$3:$D$797,2,FALSE)</f>
        <v>1</v>
      </c>
      <c r="N1220" s="14">
        <f>+INDEX(Customers!$B$2:$D$797,MATCH(TF_Database!L1220,Customers!$C$2:$C$797,0),1)</f>
        <v>22641</v>
      </c>
      <c r="O1220" s="29">
        <f t="shared" si="110"/>
        <v>7</v>
      </c>
      <c r="P1220" s="29">
        <f t="shared" si="111"/>
        <v>15</v>
      </c>
      <c r="Q1220" s="14" t="str">
        <f t="shared" si="112"/>
        <v xml:space="preserve">Shahid </v>
      </c>
      <c r="R1220" s="14" t="str">
        <f t="shared" si="113"/>
        <v>Shariari</v>
      </c>
    </row>
    <row r="1221" spans="2:18" x14ac:dyDescent="0.45">
      <c r="B1221" s="14" t="str">
        <f t="shared" si="108"/>
        <v>401711140173</v>
      </c>
      <c r="C1221" s="5">
        <v>40171</v>
      </c>
      <c r="D1221" s="2" t="s">
        <v>804</v>
      </c>
      <c r="E1221" s="14">
        <f t="shared" si="109"/>
        <v>0</v>
      </c>
      <c r="F1221" s="2">
        <v>11</v>
      </c>
      <c r="G1221" s="19">
        <v>1935.1</v>
      </c>
      <c r="H1221" s="20">
        <v>0.01</v>
      </c>
      <c r="I1221" s="6"/>
      <c r="J1221" s="5">
        <v>40173</v>
      </c>
      <c r="K1221" s="25">
        <v>-42.96</v>
      </c>
      <c r="L1221" s="2" t="s">
        <v>129</v>
      </c>
      <c r="M1221" s="14">
        <f>+VLOOKUP(L1221,Customers!$C$3:$D$797,2,FALSE)</f>
        <v>1</v>
      </c>
      <c r="N1221" s="14">
        <f>+INDEX(Customers!$B$2:$D$797,MATCH(TF_Database!L1221,Customers!$C$2:$C$797,0),1)</f>
        <v>23403</v>
      </c>
      <c r="O1221" s="29">
        <f t="shared" si="110"/>
        <v>4</v>
      </c>
      <c r="P1221" s="29">
        <f t="shared" si="111"/>
        <v>8</v>
      </c>
      <c r="Q1221" s="14" t="str">
        <f t="shared" si="112"/>
        <v xml:space="preserve">Rob </v>
      </c>
      <c r="R1221" s="14" t="str">
        <f t="shared" si="113"/>
        <v>Dowd</v>
      </c>
    </row>
    <row r="1222" spans="2:18" x14ac:dyDescent="0.45">
      <c r="B1222" s="14" t="str">
        <f t="shared" si="108"/>
        <v>404634540465</v>
      </c>
      <c r="C1222" s="5">
        <v>40463</v>
      </c>
      <c r="D1222" s="2" t="s">
        <v>810</v>
      </c>
      <c r="E1222" s="14">
        <f t="shared" si="109"/>
        <v>0</v>
      </c>
      <c r="F1222" s="2">
        <v>45</v>
      </c>
      <c r="G1222" s="19">
        <v>18775.759999999998</v>
      </c>
      <c r="H1222" s="20">
        <v>0.03</v>
      </c>
      <c r="I1222" s="6"/>
      <c r="J1222" s="5">
        <v>40465</v>
      </c>
      <c r="K1222" s="25">
        <v>8504.4699999999993</v>
      </c>
      <c r="L1222" s="2" t="s">
        <v>149</v>
      </c>
      <c r="M1222" s="14">
        <f>+VLOOKUP(L1222,Customers!$C$3:$D$797,2,FALSE)</f>
        <v>1</v>
      </c>
      <c r="N1222" s="14">
        <f>+INDEX(Customers!$B$2:$D$797,MATCH(TF_Database!L1222,Customers!$C$2:$C$797,0),1)</f>
        <v>31722</v>
      </c>
      <c r="O1222" s="29">
        <f t="shared" si="110"/>
        <v>6</v>
      </c>
      <c r="P1222" s="29">
        <f t="shared" si="111"/>
        <v>11</v>
      </c>
      <c r="Q1222" s="14" t="str">
        <f t="shared" si="112"/>
        <v xml:space="preserve">Chuck </v>
      </c>
      <c r="R1222" s="14" t="str">
        <f t="shared" si="113"/>
        <v>Clark</v>
      </c>
    </row>
    <row r="1223" spans="2:18" x14ac:dyDescent="0.45">
      <c r="B1223" s="14" t="str">
        <f t="shared" ref="B1223:B1286" si="114">+CONCATENATE(C1223,F1223,J1223)</f>
        <v>398284839828</v>
      </c>
      <c r="C1223" s="5">
        <v>39828</v>
      </c>
      <c r="D1223" s="2" t="s">
        <v>808</v>
      </c>
      <c r="E1223" s="14">
        <f t="shared" ref="E1223:E1286" si="115">+IF(D1223="High",1,0)</f>
        <v>0</v>
      </c>
      <c r="F1223" s="2">
        <v>48</v>
      </c>
      <c r="G1223" s="19">
        <v>447.89</v>
      </c>
      <c r="H1223" s="20">
        <v>0</v>
      </c>
      <c r="I1223" s="6"/>
      <c r="J1223" s="5">
        <v>39828</v>
      </c>
      <c r="K1223" s="25">
        <v>-26.7835</v>
      </c>
      <c r="L1223" s="2" t="s">
        <v>120</v>
      </c>
      <c r="M1223" s="14">
        <f>+VLOOKUP(L1223,Customers!$C$3:$D$797,2,FALSE)</f>
        <v>2</v>
      </c>
      <c r="N1223" s="14">
        <f>+INDEX(Customers!$B$2:$D$797,MATCH(TF_Database!L1223,Customers!$C$2:$C$797,0),1)</f>
        <v>20973</v>
      </c>
      <c r="O1223" s="29">
        <f t="shared" ref="O1223:O1286" si="116">+SEARCH(" ",L1223)</f>
        <v>10</v>
      </c>
      <c r="P1223" s="29">
        <f t="shared" ref="P1223:P1286" si="117">+LEN(L1223)</f>
        <v>16</v>
      </c>
      <c r="Q1223" s="14" t="str">
        <f t="shared" ref="Q1223:Q1286" si="118">+LEFT(L1223,O1223)</f>
        <v xml:space="preserve">Giulietta </v>
      </c>
      <c r="R1223" s="14" t="str">
        <f t="shared" ref="R1223:R1286" si="119">+RIGHT(L1223,P1223-O1223)</f>
        <v>Weimer</v>
      </c>
    </row>
    <row r="1224" spans="2:18" x14ac:dyDescent="0.45">
      <c r="B1224" s="14" t="str">
        <f t="shared" si="114"/>
        <v>406381240638</v>
      </c>
      <c r="C1224" s="5">
        <v>40638</v>
      </c>
      <c r="D1224" s="2" t="s">
        <v>808</v>
      </c>
      <c r="E1224" s="14">
        <f t="shared" si="115"/>
        <v>0</v>
      </c>
      <c r="F1224" s="2">
        <v>12</v>
      </c>
      <c r="G1224" s="19">
        <v>189.19</v>
      </c>
      <c r="H1224" s="20">
        <v>0.08</v>
      </c>
      <c r="I1224" s="6"/>
      <c r="J1224" s="5">
        <v>40638</v>
      </c>
      <c r="K1224" s="25">
        <v>-56.71</v>
      </c>
      <c r="L1224" s="2" t="s">
        <v>130</v>
      </c>
      <c r="M1224" s="14">
        <f>+VLOOKUP(L1224,Customers!$C$3:$D$797,2,FALSE)</f>
        <v>4</v>
      </c>
      <c r="N1224" s="14">
        <f>+INDEX(Customers!$B$2:$D$797,MATCH(TF_Database!L1224,Customers!$C$2:$C$797,0),1)</f>
        <v>30308</v>
      </c>
      <c r="O1224" s="29">
        <f t="shared" si="116"/>
        <v>6</v>
      </c>
      <c r="P1224" s="29">
        <f t="shared" si="117"/>
        <v>12</v>
      </c>
      <c r="Q1224" s="14" t="str">
        <f t="shared" si="118"/>
        <v xml:space="preserve">Khloe </v>
      </c>
      <c r="R1224" s="14" t="str">
        <f t="shared" si="119"/>
        <v>Miller</v>
      </c>
    </row>
    <row r="1225" spans="2:18" x14ac:dyDescent="0.45">
      <c r="B1225" s="14" t="str">
        <f t="shared" si="114"/>
        <v>409282840932</v>
      </c>
      <c r="C1225" s="5">
        <v>40928</v>
      </c>
      <c r="D1225" s="2" t="s">
        <v>804</v>
      </c>
      <c r="E1225" s="14">
        <f t="shared" si="115"/>
        <v>0</v>
      </c>
      <c r="F1225" s="2">
        <v>28</v>
      </c>
      <c r="G1225" s="19">
        <v>697.5</v>
      </c>
      <c r="H1225" s="20">
        <v>0.02</v>
      </c>
      <c r="I1225" s="6"/>
      <c r="J1225" s="5">
        <v>40932</v>
      </c>
      <c r="K1225" s="25">
        <v>169.89</v>
      </c>
      <c r="L1225" s="2" t="s">
        <v>123</v>
      </c>
      <c r="M1225" s="14">
        <f>+VLOOKUP(L1225,Customers!$C$3:$D$797,2,FALSE)</f>
        <v>1</v>
      </c>
      <c r="N1225" s="14">
        <f>+INDEX(Customers!$B$2:$D$797,MATCH(TF_Database!L1225,Customers!$C$2:$C$797,0),1)</f>
        <v>22641</v>
      </c>
      <c r="O1225" s="29">
        <f t="shared" si="116"/>
        <v>7</v>
      </c>
      <c r="P1225" s="29">
        <f t="shared" si="117"/>
        <v>15</v>
      </c>
      <c r="Q1225" s="14" t="str">
        <f t="shared" si="118"/>
        <v xml:space="preserve">Shahid </v>
      </c>
      <c r="R1225" s="14" t="str">
        <f t="shared" si="119"/>
        <v>Shariari</v>
      </c>
    </row>
    <row r="1226" spans="2:18" x14ac:dyDescent="0.45">
      <c r="B1226" s="14" t="str">
        <f t="shared" si="114"/>
        <v>40810740812</v>
      </c>
      <c r="C1226" s="5">
        <v>40810</v>
      </c>
      <c r="D1226" s="2" t="s">
        <v>808</v>
      </c>
      <c r="E1226" s="14">
        <f t="shared" si="115"/>
        <v>0</v>
      </c>
      <c r="F1226" s="2">
        <v>7</v>
      </c>
      <c r="G1226" s="19">
        <v>497.2</v>
      </c>
      <c r="H1226" s="20">
        <v>0</v>
      </c>
      <c r="I1226" s="6"/>
      <c r="J1226" s="5">
        <v>40812</v>
      </c>
      <c r="K1226" s="25">
        <v>-219.61</v>
      </c>
      <c r="L1226" s="2" t="s">
        <v>144</v>
      </c>
      <c r="M1226" s="14">
        <f>+VLOOKUP(L1226,Customers!$C$3:$D$797,2,FALSE)</f>
        <v>2</v>
      </c>
      <c r="N1226" s="14">
        <f>+INDEX(Customers!$B$2:$D$797,MATCH(TF_Database!L1226,Customers!$C$2:$C$797,0),1)</f>
        <v>3876</v>
      </c>
      <c r="O1226" s="29">
        <f t="shared" si="116"/>
        <v>7</v>
      </c>
      <c r="P1226" s="29">
        <f t="shared" si="117"/>
        <v>12</v>
      </c>
      <c r="Q1226" s="14" t="str">
        <f t="shared" si="118"/>
        <v xml:space="preserve">Justin </v>
      </c>
      <c r="R1226" s="14" t="str">
        <f t="shared" si="119"/>
        <v>Hirsh</v>
      </c>
    </row>
    <row r="1227" spans="2:18" x14ac:dyDescent="0.45">
      <c r="B1227" s="14" t="str">
        <f t="shared" si="114"/>
        <v>40825440826</v>
      </c>
      <c r="C1227" s="5">
        <v>40825</v>
      </c>
      <c r="D1227" s="2" t="s">
        <v>811</v>
      </c>
      <c r="E1227" s="14">
        <f t="shared" si="115"/>
        <v>0</v>
      </c>
      <c r="F1227" s="2">
        <v>4</v>
      </c>
      <c r="G1227" s="19">
        <v>198.72</v>
      </c>
      <c r="H1227" s="20">
        <v>0.01</v>
      </c>
      <c r="I1227" s="6"/>
      <c r="J1227" s="5">
        <v>40826</v>
      </c>
      <c r="K1227" s="25">
        <v>-34.43</v>
      </c>
      <c r="L1227" s="2" t="s">
        <v>130</v>
      </c>
      <c r="M1227" s="14">
        <f>+VLOOKUP(L1227,Customers!$C$3:$D$797,2,FALSE)</f>
        <v>4</v>
      </c>
      <c r="N1227" s="14">
        <f>+INDEX(Customers!$B$2:$D$797,MATCH(TF_Database!L1227,Customers!$C$2:$C$797,0),1)</f>
        <v>30308</v>
      </c>
      <c r="O1227" s="29">
        <f t="shared" si="116"/>
        <v>6</v>
      </c>
      <c r="P1227" s="29">
        <f t="shared" si="117"/>
        <v>12</v>
      </c>
      <c r="Q1227" s="14" t="str">
        <f t="shared" si="118"/>
        <v xml:space="preserve">Khloe </v>
      </c>
      <c r="R1227" s="14" t="str">
        <f t="shared" si="119"/>
        <v>Miller</v>
      </c>
    </row>
    <row r="1228" spans="2:18" x14ac:dyDescent="0.45">
      <c r="B1228" s="14" t="str">
        <f t="shared" si="114"/>
        <v>40667840668</v>
      </c>
      <c r="C1228" s="5">
        <v>40667</v>
      </c>
      <c r="D1228" s="2" t="s">
        <v>808</v>
      </c>
      <c r="E1228" s="14">
        <f t="shared" si="115"/>
        <v>0</v>
      </c>
      <c r="F1228" s="2">
        <v>8</v>
      </c>
      <c r="G1228" s="19">
        <v>955.29</v>
      </c>
      <c r="H1228" s="20">
        <v>0.05</v>
      </c>
      <c r="I1228" s="6"/>
      <c r="J1228" s="5">
        <v>40668</v>
      </c>
      <c r="K1228" s="25">
        <v>-286.1952</v>
      </c>
      <c r="L1228" s="2" t="s">
        <v>128</v>
      </c>
      <c r="M1228" s="14">
        <f>+VLOOKUP(L1228,Customers!$C$3:$D$797,2,FALSE)</f>
        <v>4</v>
      </c>
      <c r="N1228" s="14">
        <f>+INDEX(Customers!$B$2:$D$797,MATCH(TF_Database!L1228,Customers!$C$2:$C$797,0),1)</f>
        <v>32373</v>
      </c>
      <c r="O1228" s="29">
        <f t="shared" si="116"/>
        <v>6</v>
      </c>
      <c r="P1228" s="29">
        <f t="shared" si="117"/>
        <v>13</v>
      </c>
      <c r="Q1228" s="14" t="str">
        <f t="shared" si="118"/>
        <v xml:space="preserve">Ralph </v>
      </c>
      <c r="R1228" s="14" t="str">
        <f t="shared" si="119"/>
        <v>Kennedy</v>
      </c>
    </row>
    <row r="1229" spans="2:18" x14ac:dyDescent="0.45">
      <c r="B1229" s="14" t="str">
        <f t="shared" si="114"/>
        <v>408251040832</v>
      </c>
      <c r="C1229" s="5">
        <v>40825</v>
      </c>
      <c r="D1229" s="2" t="s">
        <v>804</v>
      </c>
      <c r="E1229" s="14">
        <f t="shared" si="115"/>
        <v>0</v>
      </c>
      <c r="F1229" s="2">
        <v>10</v>
      </c>
      <c r="G1229" s="19">
        <v>109.37</v>
      </c>
      <c r="H1229" s="20">
        <v>0.1</v>
      </c>
      <c r="I1229" s="6"/>
      <c r="J1229" s="5">
        <v>40832</v>
      </c>
      <c r="K1229" s="25">
        <v>-21.66</v>
      </c>
      <c r="L1229" s="2" t="s">
        <v>131</v>
      </c>
      <c r="M1229" s="14">
        <f>+VLOOKUP(L1229,Customers!$C$3:$D$797,2,FALSE)</f>
        <v>2</v>
      </c>
      <c r="N1229" s="14">
        <f>+INDEX(Customers!$B$2:$D$797,MATCH(TF_Database!L1229,Customers!$C$2:$C$797,0),1)</f>
        <v>31726</v>
      </c>
      <c r="O1229" s="29">
        <f t="shared" si="116"/>
        <v>7</v>
      </c>
      <c r="P1229" s="29">
        <f t="shared" si="117"/>
        <v>14</v>
      </c>
      <c r="Q1229" s="14" t="str">
        <f t="shared" si="118"/>
        <v xml:space="preserve">Shahid </v>
      </c>
      <c r="R1229" s="14" t="str">
        <f t="shared" si="119"/>
        <v>Hopkins</v>
      </c>
    </row>
    <row r="1230" spans="2:18" x14ac:dyDescent="0.45">
      <c r="B1230" s="14" t="str">
        <f t="shared" si="114"/>
        <v>408254340829</v>
      </c>
      <c r="C1230" s="5">
        <v>40825</v>
      </c>
      <c r="D1230" s="2" t="s">
        <v>804</v>
      </c>
      <c r="E1230" s="14">
        <f t="shared" si="115"/>
        <v>0</v>
      </c>
      <c r="F1230" s="2">
        <v>43</v>
      </c>
      <c r="G1230" s="19">
        <v>1461.1</v>
      </c>
      <c r="H1230" s="20">
        <v>0.01</v>
      </c>
      <c r="I1230" s="6"/>
      <c r="J1230" s="5">
        <v>40829</v>
      </c>
      <c r="K1230" s="25">
        <v>674.46</v>
      </c>
      <c r="L1230" s="2" t="s">
        <v>131</v>
      </c>
      <c r="M1230" s="14">
        <f>+VLOOKUP(L1230,Customers!$C$3:$D$797,2,FALSE)</f>
        <v>2</v>
      </c>
      <c r="N1230" s="14">
        <f>+INDEX(Customers!$B$2:$D$797,MATCH(TF_Database!L1230,Customers!$C$2:$C$797,0),1)</f>
        <v>31726</v>
      </c>
      <c r="O1230" s="29">
        <f t="shared" si="116"/>
        <v>7</v>
      </c>
      <c r="P1230" s="29">
        <f t="shared" si="117"/>
        <v>14</v>
      </c>
      <c r="Q1230" s="14" t="str">
        <f t="shared" si="118"/>
        <v xml:space="preserve">Shahid </v>
      </c>
      <c r="R1230" s="14" t="str">
        <f t="shared" si="119"/>
        <v>Hopkins</v>
      </c>
    </row>
    <row r="1231" spans="2:18" x14ac:dyDescent="0.45">
      <c r="B1231" s="14" t="str">
        <f t="shared" si="114"/>
        <v>40825140830</v>
      </c>
      <c r="C1231" s="5">
        <v>40825</v>
      </c>
      <c r="D1231" s="2" t="s">
        <v>804</v>
      </c>
      <c r="E1231" s="14">
        <f t="shared" si="115"/>
        <v>0</v>
      </c>
      <c r="F1231" s="2">
        <v>1</v>
      </c>
      <c r="G1231" s="19">
        <v>9.75</v>
      </c>
      <c r="H1231" s="20">
        <v>0</v>
      </c>
      <c r="I1231" s="6"/>
      <c r="J1231" s="5">
        <v>40830</v>
      </c>
      <c r="K1231" s="25">
        <v>-6.72</v>
      </c>
      <c r="L1231" s="2" t="s">
        <v>131</v>
      </c>
      <c r="M1231" s="14">
        <f>+VLOOKUP(L1231,Customers!$C$3:$D$797,2,FALSE)</f>
        <v>2</v>
      </c>
      <c r="N1231" s="14">
        <f>+INDEX(Customers!$B$2:$D$797,MATCH(TF_Database!L1231,Customers!$C$2:$C$797,0),1)</f>
        <v>31726</v>
      </c>
      <c r="O1231" s="29">
        <f t="shared" si="116"/>
        <v>7</v>
      </c>
      <c r="P1231" s="29">
        <f t="shared" si="117"/>
        <v>14</v>
      </c>
      <c r="Q1231" s="14" t="str">
        <f t="shared" si="118"/>
        <v xml:space="preserve">Shahid </v>
      </c>
      <c r="R1231" s="14" t="str">
        <f t="shared" si="119"/>
        <v>Hopkins</v>
      </c>
    </row>
    <row r="1232" spans="2:18" x14ac:dyDescent="0.45">
      <c r="B1232" s="14" t="str">
        <f t="shared" si="114"/>
        <v>40278840280</v>
      </c>
      <c r="C1232" s="5">
        <v>40278</v>
      </c>
      <c r="D1232" s="2" t="s">
        <v>808</v>
      </c>
      <c r="E1232" s="14">
        <f t="shared" si="115"/>
        <v>0</v>
      </c>
      <c r="F1232" s="2">
        <v>8</v>
      </c>
      <c r="G1232" s="19">
        <v>184.07</v>
      </c>
      <c r="H1232" s="20">
        <v>0.04</v>
      </c>
      <c r="I1232" s="6"/>
      <c r="J1232" s="5">
        <v>40280</v>
      </c>
      <c r="K1232" s="25">
        <v>75.63</v>
      </c>
      <c r="L1232" s="2" t="s">
        <v>149</v>
      </c>
      <c r="M1232" s="14">
        <f>+VLOOKUP(L1232,Customers!$C$3:$D$797,2,FALSE)</f>
        <v>1</v>
      </c>
      <c r="N1232" s="14">
        <f>+INDEX(Customers!$B$2:$D$797,MATCH(TF_Database!L1232,Customers!$C$2:$C$797,0),1)</f>
        <v>31722</v>
      </c>
      <c r="O1232" s="29">
        <f t="shared" si="116"/>
        <v>6</v>
      </c>
      <c r="P1232" s="29">
        <f t="shared" si="117"/>
        <v>11</v>
      </c>
      <c r="Q1232" s="14" t="str">
        <f t="shared" si="118"/>
        <v xml:space="preserve">Chuck </v>
      </c>
      <c r="R1232" s="14" t="str">
        <f t="shared" si="119"/>
        <v>Clark</v>
      </c>
    </row>
    <row r="1233" spans="2:18" x14ac:dyDescent="0.45">
      <c r="B1233" s="14" t="str">
        <f t="shared" si="114"/>
        <v>411402941142</v>
      </c>
      <c r="C1233" s="5">
        <v>41140</v>
      </c>
      <c r="D1233" s="2" t="s">
        <v>808</v>
      </c>
      <c r="E1233" s="14">
        <f t="shared" si="115"/>
        <v>0</v>
      </c>
      <c r="F1233" s="2">
        <v>29</v>
      </c>
      <c r="G1233" s="19">
        <v>573.97</v>
      </c>
      <c r="H1233" s="20">
        <v>0.05</v>
      </c>
      <c r="I1233" s="6"/>
      <c r="J1233" s="5">
        <v>41142</v>
      </c>
      <c r="K1233" s="25">
        <v>55.82</v>
      </c>
      <c r="L1233" s="2" t="s">
        <v>150</v>
      </c>
      <c r="M1233" s="14">
        <f>+VLOOKUP(L1233,Customers!$C$3:$D$797,2,FALSE)</f>
        <v>3</v>
      </c>
      <c r="N1233" s="14">
        <f>+INDEX(Customers!$B$2:$D$797,MATCH(TF_Database!L1233,Customers!$C$2:$C$797,0),1)</f>
        <v>8868</v>
      </c>
      <c r="O1233" s="29">
        <f t="shared" si="116"/>
        <v>5</v>
      </c>
      <c r="P1233" s="29">
        <f t="shared" si="117"/>
        <v>11</v>
      </c>
      <c r="Q1233" s="14" t="str">
        <f t="shared" si="118"/>
        <v xml:space="preserve">Bill </v>
      </c>
      <c r="R1233" s="14" t="str">
        <f t="shared" si="119"/>
        <v>Eplett</v>
      </c>
    </row>
    <row r="1234" spans="2:18" x14ac:dyDescent="0.45">
      <c r="B1234" s="14" t="str">
        <f t="shared" si="114"/>
        <v>411403941141</v>
      </c>
      <c r="C1234" s="5">
        <v>41140</v>
      </c>
      <c r="D1234" s="2" t="s">
        <v>808</v>
      </c>
      <c r="E1234" s="14">
        <f t="shared" si="115"/>
        <v>0</v>
      </c>
      <c r="F1234" s="2">
        <v>39</v>
      </c>
      <c r="G1234" s="19">
        <v>223.79</v>
      </c>
      <c r="H1234" s="20">
        <v>0.01</v>
      </c>
      <c r="I1234" s="6"/>
      <c r="J1234" s="5">
        <v>41141</v>
      </c>
      <c r="K1234" s="25">
        <v>-89.88</v>
      </c>
      <c r="L1234" s="2" t="s">
        <v>150</v>
      </c>
      <c r="M1234" s="14">
        <f>+VLOOKUP(L1234,Customers!$C$3:$D$797,2,FALSE)</f>
        <v>3</v>
      </c>
      <c r="N1234" s="14">
        <f>+INDEX(Customers!$B$2:$D$797,MATCH(TF_Database!L1234,Customers!$C$2:$C$797,0),1)</f>
        <v>8868</v>
      </c>
      <c r="O1234" s="29">
        <f t="shared" si="116"/>
        <v>5</v>
      </c>
      <c r="P1234" s="29">
        <f t="shared" si="117"/>
        <v>11</v>
      </c>
      <c r="Q1234" s="14" t="str">
        <f t="shared" si="118"/>
        <v xml:space="preserve">Bill </v>
      </c>
      <c r="R1234" s="14" t="str">
        <f t="shared" si="119"/>
        <v>Eplett</v>
      </c>
    </row>
    <row r="1235" spans="2:18" x14ac:dyDescent="0.45">
      <c r="B1235" s="14" t="str">
        <f t="shared" si="114"/>
        <v>410912041091</v>
      </c>
      <c r="C1235" s="5">
        <v>41091</v>
      </c>
      <c r="D1235" s="2" t="s">
        <v>808</v>
      </c>
      <c r="E1235" s="14">
        <f t="shared" si="115"/>
        <v>0</v>
      </c>
      <c r="F1235" s="2">
        <v>20</v>
      </c>
      <c r="G1235" s="19">
        <v>129.16</v>
      </c>
      <c r="H1235" s="20">
        <v>7.0000000000000007E-2</v>
      </c>
      <c r="I1235" s="6"/>
      <c r="J1235" s="5">
        <v>41091</v>
      </c>
      <c r="K1235" s="25">
        <v>-56.15</v>
      </c>
      <c r="L1235" s="2" t="s">
        <v>138</v>
      </c>
      <c r="M1235" s="14">
        <f>+VLOOKUP(L1235,Customers!$C$3:$D$797,2,FALSE)</f>
        <v>1</v>
      </c>
      <c r="N1235" s="14">
        <f>+INDEX(Customers!$B$2:$D$797,MATCH(TF_Database!L1235,Customers!$C$2:$C$797,0),1)</f>
        <v>6881</v>
      </c>
      <c r="O1235" s="29">
        <f t="shared" si="116"/>
        <v>6</v>
      </c>
      <c r="P1235" s="29">
        <f t="shared" si="117"/>
        <v>10</v>
      </c>
      <c r="Q1235" s="14" t="str">
        <f t="shared" si="118"/>
        <v xml:space="preserve">Sarah </v>
      </c>
      <c r="R1235" s="14" t="str">
        <f t="shared" si="119"/>
        <v>Bern</v>
      </c>
    </row>
    <row r="1236" spans="2:18" x14ac:dyDescent="0.45">
      <c r="B1236" s="14" t="str">
        <f t="shared" si="114"/>
        <v>401372940138</v>
      </c>
      <c r="C1236" s="5">
        <v>40137</v>
      </c>
      <c r="D1236" s="2" t="s">
        <v>810</v>
      </c>
      <c r="E1236" s="14">
        <f t="shared" si="115"/>
        <v>0</v>
      </c>
      <c r="F1236" s="2">
        <v>29</v>
      </c>
      <c r="G1236" s="19">
        <v>843.55</v>
      </c>
      <c r="H1236" s="20">
        <v>0.08</v>
      </c>
      <c r="I1236" s="6"/>
      <c r="J1236" s="5">
        <v>40138</v>
      </c>
      <c r="K1236" s="25">
        <v>168.76</v>
      </c>
      <c r="L1236" s="2" t="s">
        <v>139</v>
      </c>
      <c r="M1236" s="14">
        <f>+VLOOKUP(L1236,Customers!$C$3:$D$797,2,FALSE)</f>
        <v>2</v>
      </c>
      <c r="N1236" s="14">
        <f>+INDEX(Customers!$B$2:$D$797,MATCH(TF_Database!L1236,Customers!$C$2:$C$797,0),1)</f>
        <v>12841</v>
      </c>
      <c r="O1236" s="29">
        <f t="shared" si="116"/>
        <v>5</v>
      </c>
      <c r="P1236" s="29">
        <f t="shared" si="117"/>
        <v>12</v>
      </c>
      <c r="Q1236" s="14" t="str">
        <f t="shared" si="118"/>
        <v xml:space="preserve">Mark </v>
      </c>
      <c r="R1236" s="14" t="str">
        <f t="shared" si="119"/>
        <v>Cousins</v>
      </c>
    </row>
    <row r="1237" spans="2:18" x14ac:dyDescent="0.45">
      <c r="B1237" s="14" t="str">
        <f t="shared" si="114"/>
        <v>411684041169</v>
      </c>
      <c r="C1237" s="5">
        <v>41168</v>
      </c>
      <c r="D1237" s="2" t="s">
        <v>810</v>
      </c>
      <c r="E1237" s="14">
        <f t="shared" si="115"/>
        <v>0</v>
      </c>
      <c r="F1237" s="2">
        <v>40</v>
      </c>
      <c r="G1237" s="19">
        <v>260.95999999999998</v>
      </c>
      <c r="H1237" s="20">
        <v>0.09</v>
      </c>
      <c r="I1237" s="6"/>
      <c r="J1237" s="5">
        <v>41169</v>
      </c>
      <c r="K1237" s="25">
        <v>-96.7</v>
      </c>
      <c r="L1237" s="2" t="s">
        <v>142</v>
      </c>
      <c r="M1237" s="14">
        <f>+VLOOKUP(L1237,Customers!$C$3:$D$797,2,FALSE)</f>
        <v>3</v>
      </c>
      <c r="N1237" s="14">
        <f>+INDEX(Customers!$B$2:$D$797,MATCH(TF_Database!L1237,Customers!$C$2:$C$797,0),1)</f>
        <v>11467</v>
      </c>
      <c r="O1237" s="29">
        <f t="shared" si="116"/>
        <v>5</v>
      </c>
      <c r="P1237" s="29">
        <f t="shared" si="117"/>
        <v>14</v>
      </c>
      <c r="Q1237" s="14" t="str">
        <f t="shared" si="118"/>
        <v xml:space="preserve">Lena </v>
      </c>
      <c r="R1237" s="14" t="str">
        <f t="shared" si="119"/>
        <v>Hernandez</v>
      </c>
    </row>
    <row r="1238" spans="2:18" x14ac:dyDescent="0.45">
      <c r="B1238" s="14" t="str">
        <f t="shared" si="114"/>
        <v>400734740075</v>
      </c>
      <c r="C1238" s="5">
        <v>40073</v>
      </c>
      <c r="D1238" s="2" t="s">
        <v>808</v>
      </c>
      <c r="E1238" s="14">
        <f t="shared" si="115"/>
        <v>0</v>
      </c>
      <c r="F1238" s="2">
        <v>47</v>
      </c>
      <c r="G1238" s="19">
        <v>263.81</v>
      </c>
      <c r="H1238" s="20">
        <v>0.03</v>
      </c>
      <c r="I1238" s="6"/>
      <c r="J1238" s="5">
        <v>40075</v>
      </c>
      <c r="K1238" s="25">
        <v>-237.54400000000001</v>
      </c>
      <c r="L1238" s="2" t="s">
        <v>123</v>
      </c>
      <c r="M1238" s="14">
        <f>+VLOOKUP(L1238,Customers!$C$3:$D$797,2,FALSE)</f>
        <v>1</v>
      </c>
      <c r="N1238" s="14">
        <f>+INDEX(Customers!$B$2:$D$797,MATCH(TF_Database!L1238,Customers!$C$2:$C$797,0),1)</f>
        <v>22641</v>
      </c>
      <c r="O1238" s="29">
        <f t="shared" si="116"/>
        <v>7</v>
      </c>
      <c r="P1238" s="29">
        <f t="shared" si="117"/>
        <v>15</v>
      </c>
      <c r="Q1238" s="14" t="str">
        <f t="shared" si="118"/>
        <v xml:space="preserve">Shahid </v>
      </c>
      <c r="R1238" s="14" t="str">
        <f t="shared" si="119"/>
        <v>Shariari</v>
      </c>
    </row>
    <row r="1239" spans="2:18" x14ac:dyDescent="0.45">
      <c r="B1239" s="14" t="str">
        <f t="shared" si="114"/>
        <v>403801640382</v>
      </c>
      <c r="C1239" s="5">
        <v>40380</v>
      </c>
      <c r="D1239" s="2" t="s">
        <v>811</v>
      </c>
      <c r="E1239" s="14">
        <f t="shared" si="115"/>
        <v>0</v>
      </c>
      <c r="F1239" s="2">
        <v>16</v>
      </c>
      <c r="G1239" s="19">
        <v>60.76</v>
      </c>
      <c r="H1239" s="20">
        <v>0.03</v>
      </c>
      <c r="I1239" s="6"/>
      <c r="J1239" s="5">
        <v>40382</v>
      </c>
      <c r="K1239" s="25">
        <v>5.25</v>
      </c>
      <c r="L1239" s="2" t="s">
        <v>130</v>
      </c>
      <c r="M1239" s="14">
        <f>+VLOOKUP(L1239,Customers!$C$3:$D$797,2,FALSE)</f>
        <v>4</v>
      </c>
      <c r="N1239" s="14">
        <f>+INDEX(Customers!$B$2:$D$797,MATCH(TF_Database!L1239,Customers!$C$2:$C$797,0),1)</f>
        <v>30308</v>
      </c>
      <c r="O1239" s="29">
        <f t="shared" si="116"/>
        <v>6</v>
      </c>
      <c r="P1239" s="29">
        <f t="shared" si="117"/>
        <v>12</v>
      </c>
      <c r="Q1239" s="14" t="str">
        <f t="shared" si="118"/>
        <v xml:space="preserve">Khloe </v>
      </c>
      <c r="R1239" s="14" t="str">
        <f t="shared" si="119"/>
        <v>Miller</v>
      </c>
    </row>
    <row r="1240" spans="2:18" x14ac:dyDescent="0.45">
      <c r="B1240" s="14" t="str">
        <f t="shared" si="114"/>
        <v>404912940491</v>
      </c>
      <c r="C1240" s="5">
        <v>40491</v>
      </c>
      <c r="D1240" s="2" t="s">
        <v>804</v>
      </c>
      <c r="E1240" s="14">
        <f t="shared" si="115"/>
        <v>0</v>
      </c>
      <c r="F1240" s="2">
        <v>29</v>
      </c>
      <c r="G1240" s="19">
        <v>3636.91</v>
      </c>
      <c r="H1240" s="20">
        <v>0</v>
      </c>
      <c r="I1240" s="6"/>
      <c r="J1240" s="5">
        <v>40491</v>
      </c>
      <c r="K1240" s="25">
        <v>-1284.24</v>
      </c>
      <c r="L1240" s="2" t="s">
        <v>150</v>
      </c>
      <c r="M1240" s="14">
        <f>+VLOOKUP(L1240,Customers!$C$3:$D$797,2,FALSE)</f>
        <v>3</v>
      </c>
      <c r="N1240" s="14">
        <f>+INDEX(Customers!$B$2:$D$797,MATCH(TF_Database!L1240,Customers!$C$2:$C$797,0),1)</f>
        <v>8868</v>
      </c>
      <c r="O1240" s="29">
        <f t="shared" si="116"/>
        <v>5</v>
      </c>
      <c r="P1240" s="29">
        <f t="shared" si="117"/>
        <v>11</v>
      </c>
      <c r="Q1240" s="14" t="str">
        <f t="shared" si="118"/>
        <v xml:space="preserve">Bill </v>
      </c>
      <c r="R1240" s="14" t="str">
        <f t="shared" si="119"/>
        <v>Eplett</v>
      </c>
    </row>
    <row r="1241" spans="2:18" x14ac:dyDescent="0.45">
      <c r="B1241" s="14" t="str">
        <f t="shared" si="114"/>
        <v>40553840555</v>
      </c>
      <c r="C1241" s="5">
        <v>40553</v>
      </c>
      <c r="D1241" s="2" t="s">
        <v>811</v>
      </c>
      <c r="E1241" s="14">
        <f t="shared" si="115"/>
        <v>0</v>
      </c>
      <c r="F1241" s="2">
        <v>8</v>
      </c>
      <c r="G1241" s="19">
        <v>27663.919999999998</v>
      </c>
      <c r="H1241" s="20">
        <v>0.05</v>
      </c>
      <c r="I1241" s="6"/>
      <c r="J1241" s="5">
        <v>40555</v>
      </c>
      <c r="K1241" s="25">
        <v>-391.92</v>
      </c>
      <c r="L1241" s="2" t="s">
        <v>137</v>
      </c>
      <c r="M1241" s="14">
        <f>+VLOOKUP(L1241,Customers!$C$3:$D$797,2,FALSE)</f>
        <v>2</v>
      </c>
      <c r="N1241" s="14">
        <f>+INDEX(Customers!$B$2:$D$797,MATCH(TF_Database!L1241,Customers!$C$2:$C$797,0),1)</f>
        <v>24903</v>
      </c>
      <c r="O1241" s="29">
        <f t="shared" si="116"/>
        <v>5</v>
      </c>
      <c r="P1241" s="29">
        <f t="shared" si="117"/>
        <v>12</v>
      </c>
      <c r="Q1241" s="14" t="str">
        <f t="shared" si="118"/>
        <v xml:space="preserve">Tony </v>
      </c>
      <c r="R1241" s="14" t="str">
        <f t="shared" si="119"/>
        <v>Chapman</v>
      </c>
    </row>
    <row r="1242" spans="2:18" x14ac:dyDescent="0.45">
      <c r="B1242" s="14" t="str">
        <f t="shared" si="114"/>
        <v>405361640538</v>
      </c>
      <c r="C1242" s="5">
        <v>40536</v>
      </c>
      <c r="D1242" s="2" t="s">
        <v>808</v>
      </c>
      <c r="E1242" s="14">
        <f t="shared" si="115"/>
        <v>0</v>
      </c>
      <c r="F1242" s="2">
        <v>16</v>
      </c>
      <c r="G1242" s="19">
        <v>2744.3609999999999</v>
      </c>
      <c r="H1242" s="20">
        <v>0.01</v>
      </c>
      <c r="I1242" s="6"/>
      <c r="J1242" s="5">
        <v>40538</v>
      </c>
      <c r="K1242" s="25">
        <v>201.03300000000002</v>
      </c>
      <c r="L1242" s="2" t="s">
        <v>150</v>
      </c>
      <c r="M1242" s="14">
        <f>+VLOOKUP(L1242,Customers!$C$3:$D$797,2,FALSE)</f>
        <v>3</v>
      </c>
      <c r="N1242" s="14">
        <f>+INDEX(Customers!$B$2:$D$797,MATCH(TF_Database!L1242,Customers!$C$2:$C$797,0),1)</f>
        <v>8868</v>
      </c>
      <c r="O1242" s="29">
        <f t="shared" si="116"/>
        <v>5</v>
      </c>
      <c r="P1242" s="29">
        <f t="shared" si="117"/>
        <v>11</v>
      </c>
      <c r="Q1242" s="14" t="str">
        <f t="shared" si="118"/>
        <v xml:space="preserve">Bill </v>
      </c>
      <c r="R1242" s="14" t="str">
        <f t="shared" si="119"/>
        <v>Eplett</v>
      </c>
    </row>
    <row r="1243" spans="2:18" x14ac:dyDescent="0.45">
      <c r="B1243" s="14" t="str">
        <f t="shared" si="114"/>
        <v>410594941060</v>
      </c>
      <c r="C1243" s="5">
        <v>41059</v>
      </c>
      <c r="D1243" s="2" t="s">
        <v>808</v>
      </c>
      <c r="E1243" s="14">
        <f t="shared" si="115"/>
        <v>0</v>
      </c>
      <c r="F1243" s="2">
        <v>49</v>
      </c>
      <c r="G1243" s="19">
        <v>1201.934</v>
      </c>
      <c r="H1243" s="20">
        <v>0.03</v>
      </c>
      <c r="I1243" s="6"/>
      <c r="J1243" s="5">
        <v>41060</v>
      </c>
      <c r="K1243" s="25">
        <v>47.420999999999999</v>
      </c>
      <c r="L1243" s="2" t="s">
        <v>131</v>
      </c>
      <c r="M1243" s="14">
        <f>+VLOOKUP(L1243,Customers!$C$3:$D$797,2,FALSE)</f>
        <v>2</v>
      </c>
      <c r="N1243" s="14">
        <f>+INDEX(Customers!$B$2:$D$797,MATCH(TF_Database!L1243,Customers!$C$2:$C$797,0),1)</f>
        <v>31726</v>
      </c>
      <c r="O1243" s="29">
        <f t="shared" si="116"/>
        <v>7</v>
      </c>
      <c r="P1243" s="29">
        <f t="shared" si="117"/>
        <v>14</v>
      </c>
      <c r="Q1243" s="14" t="str">
        <f t="shared" si="118"/>
        <v xml:space="preserve">Shahid </v>
      </c>
      <c r="R1243" s="14" t="str">
        <f t="shared" si="119"/>
        <v>Hopkins</v>
      </c>
    </row>
    <row r="1244" spans="2:18" x14ac:dyDescent="0.45">
      <c r="B1244" s="14" t="str">
        <f t="shared" si="114"/>
        <v>410593841062</v>
      </c>
      <c r="C1244" s="5">
        <v>41059</v>
      </c>
      <c r="D1244" s="2" t="s">
        <v>808</v>
      </c>
      <c r="E1244" s="14">
        <f t="shared" si="115"/>
        <v>0</v>
      </c>
      <c r="F1244" s="2">
        <v>38</v>
      </c>
      <c r="G1244" s="19">
        <v>395.84</v>
      </c>
      <c r="H1244" s="20">
        <v>0</v>
      </c>
      <c r="I1244" s="6"/>
      <c r="J1244" s="5">
        <v>41062</v>
      </c>
      <c r="K1244" s="25">
        <v>8.42</v>
      </c>
      <c r="L1244" s="2" t="s">
        <v>131</v>
      </c>
      <c r="M1244" s="14">
        <f>+VLOOKUP(L1244,Customers!$C$3:$D$797,2,FALSE)</f>
        <v>2</v>
      </c>
      <c r="N1244" s="14">
        <f>+INDEX(Customers!$B$2:$D$797,MATCH(TF_Database!L1244,Customers!$C$2:$C$797,0),1)</f>
        <v>31726</v>
      </c>
      <c r="O1244" s="29">
        <f t="shared" si="116"/>
        <v>7</v>
      </c>
      <c r="P1244" s="29">
        <f t="shared" si="117"/>
        <v>14</v>
      </c>
      <c r="Q1244" s="14" t="str">
        <f t="shared" si="118"/>
        <v xml:space="preserve">Shahid </v>
      </c>
      <c r="R1244" s="14" t="str">
        <f t="shared" si="119"/>
        <v>Hopkins</v>
      </c>
    </row>
    <row r="1245" spans="2:18" x14ac:dyDescent="0.45">
      <c r="B1245" s="14" t="str">
        <f t="shared" si="114"/>
        <v>398563139856</v>
      </c>
      <c r="C1245" s="5">
        <v>39856</v>
      </c>
      <c r="D1245" s="2" t="s">
        <v>811</v>
      </c>
      <c r="E1245" s="14">
        <f t="shared" si="115"/>
        <v>0</v>
      </c>
      <c r="F1245" s="2">
        <v>31</v>
      </c>
      <c r="G1245" s="19">
        <v>206.54</v>
      </c>
      <c r="H1245" s="20">
        <v>0.02</v>
      </c>
      <c r="I1245" s="6"/>
      <c r="J1245" s="5">
        <v>39856</v>
      </c>
      <c r="K1245" s="25">
        <v>-178.82</v>
      </c>
      <c r="L1245" s="2" t="s">
        <v>148</v>
      </c>
      <c r="M1245" s="14">
        <f>+VLOOKUP(L1245,Customers!$C$3:$D$797,2,FALSE)</f>
        <v>5</v>
      </c>
      <c r="N1245" s="14">
        <f>+INDEX(Customers!$B$2:$D$797,MATCH(TF_Database!L1245,Customers!$C$2:$C$797,0),1)</f>
        <v>25235</v>
      </c>
      <c r="O1245" s="29">
        <f t="shared" si="116"/>
        <v>6</v>
      </c>
      <c r="P1245" s="29">
        <f t="shared" si="117"/>
        <v>15</v>
      </c>
      <c r="Q1245" s="14" t="str">
        <f t="shared" si="118"/>
        <v xml:space="preserve">Cathy </v>
      </c>
      <c r="R1245" s="14" t="str">
        <f t="shared" si="119"/>
        <v>Armstrong</v>
      </c>
    </row>
    <row r="1246" spans="2:18" x14ac:dyDescent="0.45">
      <c r="B1246" s="14" t="str">
        <f t="shared" si="114"/>
        <v>400602540061</v>
      </c>
      <c r="C1246" s="5">
        <v>40060</v>
      </c>
      <c r="D1246" s="2" t="s">
        <v>808</v>
      </c>
      <c r="E1246" s="14">
        <f t="shared" si="115"/>
        <v>0</v>
      </c>
      <c r="F1246" s="2">
        <v>25</v>
      </c>
      <c r="G1246" s="19">
        <v>318.14</v>
      </c>
      <c r="H1246" s="20">
        <v>0.01</v>
      </c>
      <c r="I1246" s="6"/>
      <c r="J1246" s="5">
        <v>40061</v>
      </c>
      <c r="K1246" s="25">
        <v>49.67</v>
      </c>
      <c r="L1246" s="2" t="s">
        <v>150</v>
      </c>
      <c r="M1246" s="14">
        <f>+VLOOKUP(L1246,Customers!$C$3:$D$797,2,FALSE)</f>
        <v>3</v>
      </c>
      <c r="N1246" s="14">
        <f>+INDEX(Customers!$B$2:$D$797,MATCH(TF_Database!L1246,Customers!$C$2:$C$797,0),1)</f>
        <v>8868</v>
      </c>
      <c r="O1246" s="29">
        <f t="shared" si="116"/>
        <v>5</v>
      </c>
      <c r="P1246" s="29">
        <f t="shared" si="117"/>
        <v>11</v>
      </c>
      <c r="Q1246" s="14" t="str">
        <f t="shared" si="118"/>
        <v xml:space="preserve">Bill </v>
      </c>
      <c r="R1246" s="14" t="str">
        <f t="shared" si="119"/>
        <v>Eplett</v>
      </c>
    </row>
    <row r="1247" spans="2:18" x14ac:dyDescent="0.45">
      <c r="B1247" s="14" t="str">
        <f t="shared" si="114"/>
        <v>40416540418</v>
      </c>
      <c r="C1247" s="5">
        <v>40416</v>
      </c>
      <c r="D1247" s="2" t="s">
        <v>804</v>
      </c>
      <c r="E1247" s="14">
        <f t="shared" si="115"/>
        <v>0</v>
      </c>
      <c r="F1247" s="2">
        <v>5</v>
      </c>
      <c r="G1247" s="19">
        <v>177.05</v>
      </c>
      <c r="H1247" s="20">
        <v>0</v>
      </c>
      <c r="I1247" s="6"/>
      <c r="J1247" s="5">
        <v>40418</v>
      </c>
      <c r="K1247" s="25">
        <v>-50.67</v>
      </c>
      <c r="L1247" s="2" t="s">
        <v>134</v>
      </c>
      <c r="M1247" s="14">
        <f>+VLOOKUP(L1247,Customers!$C$3:$D$797,2,FALSE)</f>
        <v>2</v>
      </c>
      <c r="N1247" s="14">
        <f>+INDEX(Customers!$B$2:$D$797,MATCH(TF_Database!L1247,Customers!$C$2:$C$797,0),1)</f>
        <v>21452</v>
      </c>
      <c r="O1247" s="29">
        <f t="shared" si="116"/>
        <v>8</v>
      </c>
      <c r="P1247" s="29">
        <f t="shared" si="117"/>
        <v>15</v>
      </c>
      <c r="Q1247" s="14" t="str">
        <f t="shared" si="118"/>
        <v xml:space="preserve">Patrick </v>
      </c>
      <c r="R1247" s="14" t="str">
        <f t="shared" si="119"/>
        <v>O'Brill</v>
      </c>
    </row>
    <row r="1248" spans="2:18" x14ac:dyDescent="0.45">
      <c r="B1248" s="14" t="str">
        <f t="shared" si="114"/>
        <v>400154040016</v>
      </c>
      <c r="C1248" s="5">
        <v>40015</v>
      </c>
      <c r="D1248" s="2" t="s">
        <v>810</v>
      </c>
      <c r="E1248" s="14">
        <f t="shared" si="115"/>
        <v>0</v>
      </c>
      <c r="F1248" s="2">
        <v>40</v>
      </c>
      <c r="G1248" s="19">
        <v>1184.03</v>
      </c>
      <c r="H1248" s="20">
        <v>0.04</v>
      </c>
      <c r="I1248" s="6"/>
      <c r="J1248" s="5">
        <v>40016</v>
      </c>
      <c r="K1248" s="25">
        <v>-20.79</v>
      </c>
      <c r="L1248" s="2" t="s">
        <v>120</v>
      </c>
      <c r="M1248" s="14">
        <f>+VLOOKUP(L1248,Customers!$C$3:$D$797,2,FALSE)</f>
        <v>2</v>
      </c>
      <c r="N1248" s="14">
        <f>+INDEX(Customers!$B$2:$D$797,MATCH(TF_Database!L1248,Customers!$C$2:$C$797,0),1)</f>
        <v>20973</v>
      </c>
      <c r="O1248" s="29">
        <f t="shared" si="116"/>
        <v>10</v>
      </c>
      <c r="P1248" s="29">
        <f t="shared" si="117"/>
        <v>16</v>
      </c>
      <c r="Q1248" s="14" t="str">
        <f t="shared" si="118"/>
        <v xml:space="preserve">Giulietta </v>
      </c>
      <c r="R1248" s="14" t="str">
        <f t="shared" si="119"/>
        <v>Weimer</v>
      </c>
    </row>
    <row r="1249" spans="2:18" x14ac:dyDescent="0.45">
      <c r="B1249" s="14" t="str">
        <f t="shared" si="114"/>
        <v>407982740799</v>
      </c>
      <c r="C1249" s="5">
        <v>40798</v>
      </c>
      <c r="D1249" s="2" t="s">
        <v>806</v>
      </c>
      <c r="E1249" s="14">
        <f t="shared" si="115"/>
        <v>1</v>
      </c>
      <c r="F1249" s="2">
        <v>27</v>
      </c>
      <c r="G1249" s="19">
        <v>4722.83</v>
      </c>
      <c r="H1249" s="20">
        <v>0.01</v>
      </c>
      <c r="I1249" s="6"/>
      <c r="J1249" s="5">
        <v>40799</v>
      </c>
      <c r="K1249" s="25">
        <v>1749.7759999999998</v>
      </c>
      <c r="L1249" s="2" t="s">
        <v>97</v>
      </c>
      <c r="M1249" s="14">
        <f>+VLOOKUP(L1249,Customers!$C$3:$D$797,2,FALSE)</f>
        <v>1</v>
      </c>
      <c r="N1249" s="14">
        <f>+INDEX(Customers!$B$2:$D$797,MATCH(TF_Database!L1249,Customers!$C$2:$C$797,0),1)</f>
        <v>8793</v>
      </c>
      <c r="O1249" s="29">
        <f t="shared" si="116"/>
        <v>6</v>
      </c>
      <c r="P1249" s="29">
        <f t="shared" si="117"/>
        <v>13</v>
      </c>
      <c r="Q1249" s="14" t="str">
        <f t="shared" si="118"/>
        <v xml:space="preserve">Sally </v>
      </c>
      <c r="R1249" s="14" t="str">
        <f t="shared" si="119"/>
        <v>Knutson</v>
      </c>
    </row>
    <row r="1250" spans="2:18" x14ac:dyDescent="0.45">
      <c r="B1250" s="14" t="str">
        <f t="shared" si="114"/>
        <v>398902339892</v>
      </c>
      <c r="C1250" s="5">
        <v>39890</v>
      </c>
      <c r="D1250" s="2" t="s">
        <v>811</v>
      </c>
      <c r="E1250" s="14">
        <f t="shared" si="115"/>
        <v>0</v>
      </c>
      <c r="F1250" s="2">
        <v>23</v>
      </c>
      <c r="G1250" s="19">
        <v>130.16</v>
      </c>
      <c r="H1250" s="20">
        <v>0.1</v>
      </c>
      <c r="I1250" s="6"/>
      <c r="J1250" s="5">
        <v>39892</v>
      </c>
      <c r="K1250" s="25">
        <v>-49.53</v>
      </c>
      <c r="L1250" s="2" t="s">
        <v>126</v>
      </c>
      <c r="M1250" s="14">
        <f>+VLOOKUP(L1250,Customers!$C$3:$D$797,2,FALSE)</f>
        <v>2</v>
      </c>
      <c r="N1250" s="14">
        <f>+INDEX(Customers!$B$2:$D$797,MATCH(TF_Database!L1250,Customers!$C$2:$C$797,0),1)</f>
        <v>31272</v>
      </c>
      <c r="O1250" s="29">
        <f t="shared" si="116"/>
        <v>5</v>
      </c>
      <c r="P1250" s="29">
        <f t="shared" si="117"/>
        <v>13</v>
      </c>
      <c r="Q1250" s="14" t="str">
        <f t="shared" si="118"/>
        <v xml:space="preserve">Marc </v>
      </c>
      <c r="R1250" s="14" t="str">
        <f t="shared" si="119"/>
        <v>Harrigan</v>
      </c>
    </row>
    <row r="1251" spans="2:18" x14ac:dyDescent="0.45">
      <c r="B1251" s="14" t="str">
        <f t="shared" si="114"/>
        <v>40205140209</v>
      </c>
      <c r="C1251" s="5">
        <v>40205</v>
      </c>
      <c r="D1251" s="2" t="s">
        <v>804</v>
      </c>
      <c r="E1251" s="14">
        <f t="shared" si="115"/>
        <v>0</v>
      </c>
      <c r="F1251" s="2">
        <v>1</v>
      </c>
      <c r="G1251" s="19">
        <v>5.0599999999999996</v>
      </c>
      <c r="H1251" s="20">
        <v>0.01</v>
      </c>
      <c r="I1251" s="6"/>
      <c r="J1251" s="5">
        <v>40209</v>
      </c>
      <c r="K1251" s="25">
        <v>-2.64</v>
      </c>
      <c r="L1251" s="2" t="s">
        <v>151</v>
      </c>
      <c r="M1251" s="14">
        <f>+VLOOKUP(L1251,Customers!$C$3:$D$797,2,FALSE)</f>
        <v>3</v>
      </c>
      <c r="N1251" s="14">
        <f>+INDEX(Customers!$B$2:$D$797,MATCH(TF_Database!L1251,Customers!$C$2:$C$797,0),1)</f>
        <v>12130</v>
      </c>
      <c r="O1251" s="29">
        <f t="shared" si="116"/>
        <v>5</v>
      </c>
      <c r="P1251" s="29">
        <f t="shared" si="117"/>
        <v>10</v>
      </c>
      <c r="Q1251" s="14" t="str">
        <f t="shared" si="118"/>
        <v xml:space="preserve">John </v>
      </c>
      <c r="R1251" s="14" t="str">
        <f t="shared" si="119"/>
        <v>Grady</v>
      </c>
    </row>
    <row r="1252" spans="2:18" x14ac:dyDescent="0.45">
      <c r="B1252" s="14" t="str">
        <f t="shared" si="114"/>
        <v>40797440799</v>
      </c>
      <c r="C1252" s="5">
        <v>40797</v>
      </c>
      <c r="D1252" s="2" t="s">
        <v>811</v>
      </c>
      <c r="E1252" s="14">
        <f t="shared" si="115"/>
        <v>0</v>
      </c>
      <c r="F1252" s="2">
        <v>4</v>
      </c>
      <c r="G1252" s="19">
        <v>103.9</v>
      </c>
      <c r="H1252" s="20">
        <v>7.0000000000000007E-2</v>
      </c>
      <c r="I1252" s="6"/>
      <c r="J1252" s="5">
        <v>40799</v>
      </c>
      <c r="K1252" s="25">
        <v>-19.260000000000002</v>
      </c>
      <c r="L1252" s="2" t="s">
        <v>130</v>
      </c>
      <c r="M1252" s="14">
        <f>+VLOOKUP(L1252,Customers!$C$3:$D$797,2,FALSE)</f>
        <v>4</v>
      </c>
      <c r="N1252" s="14">
        <f>+INDEX(Customers!$B$2:$D$797,MATCH(TF_Database!L1252,Customers!$C$2:$C$797,0),1)</f>
        <v>30308</v>
      </c>
      <c r="O1252" s="29">
        <f t="shared" si="116"/>
        <v>6</v>
      </c>
      <c r="P1252" s="29">
        <f t="shared" si="117"/>
        <v>12</v>
      </c>
      <c r="Q1252" s="14" t="str">
        <f t="shared" si="118"/>
        <v xml:space="preserve">Khloe </v>
      </c>
      <c r="R1252" s="14" t="str">
        <f t="shared" si="119"/>
        <v>Miller</v>
      </c>
    </row>
    <row r="1253" spans="2:18" x14ac:dyDescent="0.45">
      <c r="B1253" s="14" t="str">
        <f t="shared" si="114"/>
        <v>405773540578</v>
      </c>
      <c r="C1253" s="5">
        <v>40577</v>
      </c>
      <c r="D1253" s="2" t="s">
        <v>808</v>
      </c>
      <c r="E1253" s="14">
        <f t="shared" si="115"/>
        <v>0</v>
      </c>
      <c r="F1253" s="2">
        <v>35</v>
      </c>
      <c r="G1253" s="19">
        <v>1327.59</v>
      </c>
      <c r="H1253" s="20">
        <v>0.05</v>
      </c>
      <c r="I1253" s="6"/>
      <c r="J1253" s="5">
        <v>40578</v>
      </c>
      <c r="K1253" s="25">
        <v>371.28</v>
      </c>
      <c r="L1253" s="2" t="s">
        <v>137</v>
      </c>
      <c r="M1253" s="14">
        <f>+VLOOKUP(L1253,Customers!$C$3:$D$797,2,FALSE)</f>
        <v>2</v>
      </c>
      <c r="N1253" s="14">
        <f>+INDEX(Customers!$B$2:$D$797,MATCH(TF_Database!L1253,Customers!$C$2:$C$797,0),1)</f>
        <v>24903</v>
      </c>
      <c r="O1253" s="29">
        <f t="shared" si="116"/>
        <v>5</v>
      </c>
      <c r="P1253" s="29">
        <f t="shared" si="117"/>
        <v>12</v>
      </c>
      <c r="Q1253" s="14" t="str">
        <f t="shared" si="118"/>
        <v xml:space="preserve">Tony </v>
      </c>
      <c r="R1253" s="14" t="str">
        <f t="shared" si="119"/>
        <v>Chapman</v>
      </c>
    </row>
    <row r="1254" spans="2:18" x14ac:dyDescent="0.45">
      <c r="B1254" s="14" t="str">
        <f t="shared" si="114"/>
        <v>405773940579</v>
      </c>
      <c r="C1254" s="5">
        <v>40577</v>
      </c>
      <c r="D1254" s="2" t="s">
        <v>808</v>
      </c>
      <c r="E1254" s="14">
        <f t="shared" si="115"/>
        <v>0</v>
      </c>
      <c r="F1254" s="2">
        <v>39</v>
      </c>
      <c r="G1254" s="19">
        <v>3401.8</v>
      </c>
      <c r="H1254" s="20">
        <v>0.09</v>
      </c>
      <c r="I1254" s="6"/>
      <c r="J1254" s="5">
        <v>40579</v>
      </c>
      <c r="K1254" s="25">
        <v>-508.87</v>
      </c>
      <c r="L1254" s="2" t="s">
        <v>137</v>
      </c>
      <c r="M1254" s="14">
        <f>+VLOOKUP(L1254,Customers!$C$3:$D$797,2,FALSE)</f>
        <v>2</v>
      </c>
      <c r="N1254" s="14">
        <f>+INDEX(Customers!$B$2:$D$797,MATCH(TF_Database!L1254,Customers!$C$2:$C$797,0),1)</f>
        <v>24903</v>
      </c>
      <c r="O1254" s="29">
        <f t="shared" si="116"/>
        <v>5</v>
      </c>
      <c r="P1254" s="29">
        <f t="shared" si="117"/>
        <v>12</v>
      </c>
      <c r="Q1254" s="14" t="str">
        <f t="shared" si="118"/>
        <v xml:space="preserve">Tony </v>
      </c>
      <c r="R1254" s="14" t="str">
        <f t="shared" si="119"/>
        <v>Chapman</v>
      </c>
    </row>
    <row r="1255" spans="2:18" x14ac:dyDescent="0.45">
      <c r="B1255" s="14" t="str">
        <f t="shared" si="114"/>
        <v>405894440596</v>
      </c>
      <c r="C1255" s="5">
        <v>40589</v>
      </c>
      <c r="D1255" s="2" t="s">
        <v>804</v>
      </c>
      <c r="E1255" s="14">
        <f t="shared" si="115"/>
        <v>0</v>
      </c>
      <c r="F1255" s="2">
        <v>44</v>
      </c>
      <c r="G1255" s="19">
        <v>181.61</v>
      </c>
      <c r="H1255" s="20">
        <v>0.03</v>
      </c>
      <c r="I1255" s="6"/>
      <c r="J1255" s="5">
        <v>40596</v>
      </c>
      <c r="K1255" s="25">
        <v>-150.25899999999999</v>
      </c>
      <c r="L1255" s="2" t="s">
        <v>128</v>
      </c>
      <c r="M1255" s="14">
        <f>+VLOOKUP(L1255,Customers!$C$3:$D$797,2,FALSE)</f>
        <v>4</v>
      </c>
      <c r="N1255" s="14">
        <f>+INDEX(Customers!$B$2:$D$797,MATCH(TF_Database!L1255,Customers!$C$2:$C$797,0),1)</f>
        <v>32373</v>
      </c>
      <c r="O1255" s="29">
        <f t="shared" si="116"/>
        <v>6</v>
      </c>
      <c r="P1255" s="29">
        <f t="shared" si="117"/>
        <v>13</v>
      </c>
      <c r="Q1255" s="14" t="str">
        <f t="shared" si="118"/>
        <v xml:space="preserve">Ralph </v>
      </c>
      <c r="R1255" s="14" t="str">
        <f t="shared" si="119"/>
        <v>Kennedy</v>
      </c>
    </row>
    <row r="1256" spans="2:18" x14ac:dyDescent="0.45">
      <c r="B1256" s="14" t="str">
        <f t="shared" si="114"/>
        <v>405893540589</v>
      </c>
      <c r="C1256" s="5">
        <v>40589</v>
      </c>
      <c r="D1256" s="2" t="s">
        <v>804</v>
      </c>
      <c r="E1256" s="14">
        <f t="shared" si="115"/>
        <v>0</v>
      </c>
      <c r="F1256" s="2">
        <v>35</v>
      </c>
      <c r="G1256" s="19">
        <v>111.55</v>
      </c>
      <c r="H1256" s="20">
        <v>0.05</v>
      </c>
      <c r="I1256" s="6"/>
      <c r="J1256" s="5">
        <v>40589</v>
      </c>
      <c r="K1256" s="25">
        <v>-54.25</v>
      </c>
      <c r="L1256" s="2" t="s">
        <v>128</v>
      </c>
      <c r="M1256" s="14">
        <f>+VLOOKUP(L1256,Customers!$C$3:$D$797,2,FALSE)</f>
        <v>4</v>
      </c>
      <c r="N1256" s="14">
        <f>+INDEX(Customers!$B$2:$D$797,MATCH(TF_Database!L1256,Customers!$C$2:$C$797,0),1)</f>
        <v>32373</v>
      </c>
      <c r="O1256" s="29">
        <f t="shared" si="116"/>
        <v>6</v>
      </c>
      <c r="P1256" s="29">
        <f t="shared" si="117"/>
        <v>13</v>
      </c>
      <c r="Q1256" s="14" t="str">
        <f t="shared" si="118"/>
        <v xml:space="preserve">Ralph </v>
      </c>
      <c r="R1256" s="14" t="str">
        <f t="shared" si="119"/>
        <v>Kennedy</v>
      </c>
    </row>
    <row r="1257" spans="2:18" x14ac:dyDescent="0.45">
      <c r="B1257" s="14" t="str">
        <f t="shared" si="114"/>
        <v>409693640976</v>
      </c>
      <c r="C1257" s="5">
        <v>40969</v>
      </c>
      <c r="D1257" s="2" t="s">
        <v>804</v>
      </c>
      <c r="E1257" s="14">
        <f t="shared" si="115"/>
        <v>0</v>
      </c>
      <c r="F1257" s="2">
        <v>36</v>
      </c>
      <c r="G1257" s="19">
        <v>1435.95</v>
      </c>
      <c r="H1257" s="20">
        <v>0.05</v>
      </c>
      <c r="I1257" s="6"/>
      <c r="J1257" s="5">
        <v>40976</v>
      </c>
      <c r="K1257" s="25">
        <v>486.9</v>
      </c>
      <c r="L1257" s="2" t="s">
        <v>124</v>
      </c>
      <c r="M1257" s="14">
        <f>+VLOOKUP(L1257,Customers!$C$3:$D$797,2,FALSE)</f>
        <v>4</v>
      </c>
      <c r="N1257" s="14">
        <f>+INDEX(Customers!$B$2:$D$797,MATCH(TF_Database!L1257,Customers!$C$2:$C$797,0),1)</f>
        <v>31196</v>
      </c>
      <c r="O1257" s="29">
        <f t="shared" si="116"/>
        <v>6</v>
      </c>
      <c r="P1257" s="29">
        <f t="shared" si="117"/>
        <v>13</v>
      </c>
      <c r="Q1257" s="14" t="str">
        <f t="shared" si="118"/>
        <v xml:space="preserve">Trudy </v>
      </c>
      <c r="R1257" s="14" t="str">
        <f t="shared" si="119"/>
        <v>Schmidt</v>
      </c>
    </row>
    <row r="1258" spans="2:18" x14ac:dyDescent="0.45">
      <c r="B1258" s="14" t="str">
        <f t="shared" si="114"/>
        <v>409692840976</v>
      </c>
      <c r="C1258" s="5">
        <v>40969</v>
      </c>
      <c r="D1258" s="2" t="s">
        <v>804</v>
      </c>
      <c r="E1258" s="14">
        <f t="shared" si="115"/>
        <v>0</v>
      </c>
      <c r="F1258" s="2">
        <v>28</v>
      </c>
      <c r="G1258" s="19">
        <v>961.06</v>
      </c>
      <c r="H1258" s="20">
        <v>0.05</v>
      </c>
      <c r="I1258" s="6"/>
      <c r="J1258" s="5">
        <v>40976</v>
      </c>
      <c r="K1258" s="25">
        <v>361.82</v>
      </c>
      <c r="L1258" s="2" t="s">
        <v>124</v>
      </c>
      <c r="M1258" s="14">
        <f>+VLOOKUP(L1258,Customers!$C$3:$D$797,2,FALSE)</f>
        <v>4</v>
      </c>
      <c r="N1258" s="14">
        <f>+INDEX(Customers!$B$2:$D$797,MATCH(TF_Database!L1258,Customers!$C$2:$C$797,0),1)</f>
        <v>31196</v>
      </c>
      <c r="O1258" s="29">
        <f t="shared" si="116"/>
        <v>6</v>
      </c>
      <c r="P1258" s="29">
        <f t="shared" si="117"/>
        <v>13</v>
      </c>
      <c r="Q1258" s="14" t="str">
        <f t="shared" si="118"/>
        <v xml:space="preserve">Trudy </v>
      </c>
      <c r="R1258" s="14" t="str">
        <f t="shared" si="119"/>
        <v>Schmidt</v>
      </c>
    </row>
    <row r="1259" spans="2:18" x14ac:dyDescent="0.45">
      <c r="B1259" s="14" t="str">
        <f t="shared" si="114"/>
        <v>400351940036</v>
      </c>
      <c r="C1259" s="5">
        <v>40035</v>
      </c>
      <c r="D1259" s="2" t="s">
        <v>811</v>
      </c>
      <c r="E1259" s="14">
        <f t="shared" si="115"/>
        <v>0</v>
      </c>
      <c r="F1259" s="2">
        <v>19</v>
      </c>
      <c r="G1259" s="19">
        <v>146.63</v>
      </c>
      <c r="H1259" s="20">
        <v>0.01</v>
      </c>
      <c r="I1259" s="6"/>
      <c r="J1259" s="5">
        <v>40036</v>
      </c>
      <c r="K1259" s="25">
        <v>-30.06</v>
      </c>
      <c r="L1259" s="2" t="s">
        <v>96</v>
      </c>
      <c r="M1259" s="14">
        <f>+VLOOKUP(L1259,Customers!$C$3:$D$797,2,FALSE)</f>
        <v>5</v>
      </c>
      <c r="N1259" s="14">
        <f>+INDEX(Customers!$B$2:$D$797,MATCH(TF_Database!L1259,Customers!$C$2:$C$797,0),1)</f>
        <v>13025</v>
      </c>
      <c r="O1259" s="29">
        <f t="shared" si="116"/>
        <v>5</v>
      </c>
      <c r="P1259" s="29">
        <f t="shared" si="117"/>
        <v>9</v>
      </c>
      <c r="Q1259" s="14" t="str">
        <f t="shared" si="118"/>
        <v xml:space="preserve">Gene </v>
      </c>
      <c r="R1259" s="14" t="str">
        <f t="shared" si="119"/>
        <v>Hale</v>
      </c>
    </row>
    <row r="1260" spans="2:18" x14ac:dyDescent="0.45">
      <c r="B1260" s="14" t="str">
        <f t="shared" si="114"/>
        <v>400353540037</v>
      </c>
      <c r="C1260" s="5">
        <v>40035</v>
      </c>
      <c r="D1260" s="2" t="s">
        <v>811</v>
      </c>
      <c r="E1260" s="14">
        <f t="shared" si="115"/>
        <v>0</v>
      </c>
      <c r="F1260" s="2">
        <v>35</v>
      </c>
      <c r="G1260" s="19">
        <v>2506.2674999999999</v>
      </c>
      <c r="H1260" s="20">
        <v>0.03</v>
      </c>
      <c r="I1260" s="6"/>
      <c r="J1260" s="5">
        <v>40037</v>
      </c>
      <c r="K1260" s="25">
        <v>1160.577</v>
      </c>
      <c r="L1260" s="2" t="s">
        <v>96</v>
      </c>
      <c r="M1260" s="14">
        <f>+VLOOKUP(L1260,Customers!$C$3:$D$797,2,FALSE)</f>
        <v>5</v>
      </c>
      <c r="N1260" s="14">
        <f>+INDEX(Customers!$B$2:$D$797,MATCH(TF_Database!L1260,Customers!$C$2:$C$797,0),1)</f>
        <v>13025</v>
      </c>
      <c r="O1260" s="29">
        <f t="shared" si="116"/>
        <v>5</v>
      </c>
      <c r="P1260" s="29">
        <f t="shared" si="117"/>
        <v>9</v>
      </c>
      <c r="Q1260" s="14" t="str">
        <f t="shared" si="118"/>
        <v xml:space="preserve">Gene </v>
      </c>
      <c r="R1260" s="14" t="str">
        <f t="shared" si="119"/>
        <v>Hale</v>
      </c>
    </row>
    <row r="1261" spans="2:18" x14ac:dyDescent="0.45">
      <c r="B1261" s="14" t="str">
        <f t="shared" si="114"/>
        <v>405252340526</v>
      </c>
      <c r="C1261" s="5">
        <v>40525</v>
      </c>
      <c r="D1261" s="2" t="s">
        <v>808</v>
      </c>
      <c r="E1261" s="14">
        <f t="shared" si="115"/>
        <v>0</v>
      </c>
      <c r="F1261" s="2">
        <v>23</v>
      </c>
      <c r="G1261" s="19">
        <v>188.54</v>
      </c>
      <c r="H1261" s="20">
        <v>0.09</v>
      </c>
      <c r="I1261" s="6"/>
      <c r="J1261" s="5">
        <v>40526</v>
      </c>
      <c r="K1261" s="25">
        <v>9.8200000000000056</v>
      </c>
      <c r="L1261" s="2" t="s">
        <v>138</v>
      </c>
      <c r="M1261" s="14">
        <f>+VLOOKUP(L1261,Customers!$C$3:$D$797,2,FALSE)</f>
        <v>1</v>
      </c>
      <c r="N1261" s="14">
        <f>+INDEX(Customers!$B$2:$D$797,MATCH(TF_Database!L1261,Customers!$C$2:$C$797,0),1)</f>
        <v>6881</v>
      </c>
      <c r="O1261" s="29">
        <f t="shared" si="116"/>
        <v>6</v>
      </c>
      <c r="P1261" s="29">
        <f t="shared" si="117"/>
        <v>10</v>
      </c>
      <c r="Q1261" s="14" t="str">
        <f t="shared" si="118"/>
        <v xml:space="preserve">Sarah </v>
      </c>
      <c r="R1261" s="14" t="str">
        <f t="shared" si="119"/>
        <v>Bern</v>
      </c>
    </row>
    <row r="1262" spans="2:18" x14ac:dyDescent="0.45">
      <c r="B1262" s="14" t="str">
        <f t="shared" si="114"/>
        <v>401011940102</v>
      </c>
      <c r="C1262" s="5">
        <v>40101</v>
      </c>
      <c r="D1262" s="2" t="s">
        <v>808</v>
      </c>
      <c r="E1262" s="14">
        <f t="shared" si="115"/>
        <v>0</v>
      </c>
      <c r="F1262" s="2">
        <v>19</v>
      </c>
      <c r="G1262" s="19">
        <v>359.68</v>
      </c>
      <c r="H1262" s="20">
        <v>7.0000000000000007E-2</v>
      </c>
      <c r="I1262" s="6"/>
      <c r="J1262" s="5">
        <v>40102</v>
      </c>
      <c r="K1262" s="25">
        <v>187.15</v>
      </c>
      <c r="L1262" s="2" t="s">
        <v>144</v>
      </c>
      <c r="M1262" s="14">
        <f>+VLOOKUP(L1262,Customers!$C$3:$D$797,2,FALSE)</f>
        <v>2</v>
      </c>
      <c r="N1262" s="14">
        <f>+INDEX(Customers!$B$2:$D$797,MATCH(TF_Database!L1262,Customers!$C$2:$C$797,0),1)</f>
        <v>3876</v>
      </c>
      <c r="O1262" s="29">
        <f t="shared" si="116"/>
        <v>7</v>
      </c>
      <c r="P1262" s="29">
        <f t="shared" si="117"/>
        <v>12</v>
      </c>
      <c r="Q1262" s="14" t="str">
        <f t="shared" si="118"/>
        <v xml:space="preserve">Justin </v>
      </c>
      <c r="R1262" s="14" t="str">
        <f t="shared" si="119"/>
        <v>Hirsh</v>
      </c>
    </row>
    <row r="1263" spans="2:18" x14ac:dyDescent="0.45">
      <c r="B1263" s="14" t="str">
        <f t="shared" si="114"/>
        <v>40101740103</v>
      </c>
      <c r="C1263" s="5">
        <v>40101</v>
      </c>
      <c r="D1263" s="2" t="s">
        <v>808</v>
      </c>
      <c r="E1263" s="14">
        <f t="shared" si="115"/>
        <v>0</v>
      </c>
      <c r="F1263" s="2">
        <v>7</v>
      </c>
      <c r="G1263" s="19">
        <v>131.55000000000001</v>
      </c>
      <c r="H1263" s="20">
        <v>0.06</v>
      </c>
      <c r="I1263" s="6"/>
      <c r="J1263" s="5">
        <v>40103</v>
      </c>
      <c r="K1263" s="25">
        <v>-43.743600000000001</v>
      </c>
      <c r="L1263" s="2" t="s">
        <v>144</v>
      </c>
      <c r="M1263" s="14">
        <f>+VLOOKUP(L1263,Customers!$C$3:$D$797,2,FALSE)</f>
        <v>2</v>
      </c>
      <c r="N1263" s="14">
        <f>+INDEX(Customers!$B$2:$D$797,MATCH(TF_Database!L1263,Customers!$C$2:$C$797,0),1)</f>
        <v>3876</v>
      </c>
      <c r="O1263" s="29">
        <f t="shared" si="116"/>
        <v>7</v>
      </c>
      <c r="P1263" s="29">
        <f t="shared" si="117"/>
        <v>12</v>
      </c>
      <c r="Q1263" s="14" t="str">
        <f t="shared" si="118"/>
        <v xml:space="preserve">Justin </v>
      </c>
      <c r="R1263" s="14" t="str">
        <f t="shared" si="119"/>
        <v>Hirsh</v>
      </c>
    </row>
    <row r="1264" spans="2:18" x14ac:dyDescent="0.45">
      <c r="B1264" s="14" t="str">
        <f t="shared" si="114"/>
        <v>401012640104</v>
      </c>
      <c r="C1264" s="5">
        <v>40101</v>
      </c>
      <c r="D1264" s="2" t="s">
        <v>808</v>
      </c>
      <c r="E1264" s="14">
        <f t="shared" si="115"/>
        <v>0</v>
      </c>
      <c r="F1264" s="2">
        <v>26</v>
      </c>
      <c r="G1264" s="19">
        <v>258.11</v>
      </c>
      <c r="H1264" s="20">
        <v>0.1</v>
      </c>
      <c r="I1264" s="6"/>
      <c r="J1264" s="5">
        <v>40104</v>
      </c>
      <c r="K1264" s="25">
        <v>9.9499999999999993</v>
      </c>
      <c r="L1264" s="2" t="s">
        <v>144</v>
      </c>
      <c r="M1264" s="14">
        <f>+VLOOKUP(L1264,Customers!$C$3:$D$797,2,FALSE)</f>
        <v>2</v>
      </c>
      <c r="N1264" s="14">
        <f>+INDEX(Customers!$B$2:$D$797,MATCH(TF_Database!L1264,Customers!$C$2:$C$797,0),1)</f>
        <v>3876</v>
      </c>
      <c r="O1264" s="29">
        <f t="shared" si="116"/>
        <v>7</v>
      </c>
      <c r="P1264" s="29">
        <f t="shared" si="117"/>
        <v>12</v>
      </c>
      <c r="Q1264" s="14" t="str">
        <f t="shared" si="118"/>
        <v xml:space="preserve">Justin </v>
      </c>
      <c r="R1264" s="14" t="str">
        <f t="shared" si="119"/>
        <v>Hirsh</v>
      </c>
    </row>
    <row r="1265" spans="2:18" x14ac:dyDescent="0.45">
      <c r="B1265" s="14" t="str">
        <f t="shared" si="114"/>
        <v>40101940102</v>
      </c>
      <c r="C1265" s="5">
        <v>40101</v>
      </c>
      <c r="D1265" s="2" t="s">
        <v>808</v>
      </c>
      <c r="E1265" s="14">
        <f t="shared" si="115"/>
        <v>0</v>
      </c>
      <c r="F1265" s="2">
        <v>9</v>
      </c>
      <c r="G1265" s="19">
        <v>1288.5150000000001</v>
      </c>
      <c r="H1265" s="20">
        <v>0.08</v>
      </c>
      <c r="I1265" s="6"/>
      <c r="J1265" s="5">
        <v>40102</v>
      </c>
      <c r="K1265" s="25">
        <v>-382.56900000000002</v>
      </c>
      <c r="L1265" s="2" t="s">
        <v>144</v>
      </c>
      <c r="M1265" s="14">
        <f>+VLOOKUP(L1265,Customers!$C$3:$D$797,2,FALSE)</f>
        <v>2</v>
      </c>
      <c r="N1265" s="14">
        <f>+INDEX(Customers!$B$2:$D$797,MATCH(TF_Database!L1265,Customers!$C$2:$C$797,0),1)</f>
        <v>3876</v>
      </c>
      <c r="O1265" s="29">
        <f t="shared" si="116"/>
        <v>7</v>
      </c>
      <c r="P1265" s="29">
        <f t="shared" si="117"/>
        <v>12</v>
      </c>
      <c r="Q1265" s="14" t="str">
        <f t="shared" si="118"/>
        <v xml:space="preserve">Justin </v>
      </c>
      <c r="R1265" s="14" t="str">
        <f t="shared" si="119"/>
        <v>Hirsh</v>
      </c>
    </row>
    <row r="1266" spans="2:18" x14ac:dyDescent="0.45">
      <c r="B1266" s="14" t="str">
        <f t="shared" si="114"/>
        <v>400933640095</v>
      </c>
      <c r="C1266" s="5">
        <v>40093</v>
      </c>
      <c r="D1266" s="2" t="s">
        <v>808</v>
      </c>
      <c r="E1266" s="14">
        <f t="shared" si="115"/>
        <v>0</v>
      </c>
      <c r="F1266" s="2">
        <v>36</v>
      </c>
      <c r="G1266" s="19">
        <v>277.88</v>
      </c>
      <c r="H1266" s="20">
        <v>0.09</v>
      </c>
      <c r="I1266" s="6"/>
      <c r="J1266" s="5">
        <v>40095</v>
      </c>
      <c r="K1266" s="25">
        <v>-64.41149999999999</v>
      </c>
      <c r="L1266" s="2" t="s">
        <v>127</v>
      </c>
      <c r="M1266" s="14">
        <f>+VLOOKUP(L1266,Customers!$C$3:$D$797,2,FALSE)</f>
        <v>4</v>
      </c>
      <c r="N1266" s="14">
        <f>+INDEX(Customers!$B$2:$D$797,MATCH(TF_Database!L1266,Customers!$C$2:$C$797,0),1)</f>
        <v>12239</v>
      </c>
      <c r="O1266" s="29">
        <f t="shared" si="116"/>
        <v>4</v>
      </c>
      <c r="P1266" s="29">
        <f t="shared" si="117"/>
        <v>9</v>
      </c>
      <c r="Q1266" s="14" t="str">
        <f t="shared" si="118"/>
        <v xml:space="preserve">Liz </v>
      </c>
      <c r="R1266" s="14" t="str">
        <f t="shared" si="119"/>
        <v>Price</v>
      </c>
    </row>
    <row r="1267" spans="2:18" x14ac:dyDescent="0.45">
      <c r="B1267" s="14" t="str">
        <f t="shared" si="114"/>
        <v>400931340095</v>
      </c>
      <c r="C1267" s="5">
        <v>40093</v>
      </c>
      <c r="D1267" s="2" t="s">
        <v>808</v>
      </c>
      <c r="E1267" s="14">
        <f t="shared" si="115"/>
        <v>0</v>
      </c>
      <c r="F1267" s="2">
        <v>13</v>
      </c>
      <c r="G1267" s="19">
        <v>3939.89</v>
      </c>
      <c r="H1267" s="20">
        <v>0.05</v>
      </c>
      <c r="I1267" s="6"/>
      <c r="J1267" s="5">
        <v>40095</v>
      </c>
      <c r="K1267" s="25">
        <v>598.24</v>
      </c>
      <c r="L1267" s="2" t="s">
        <v>127</v>
      </c>
      <c r="M1267" s="14">
        <f>+VLOOKUP(L1267,Customers!$C$3:$D$797,2,FALSE)</f>
        <v>4</v>
      </c>
      <c r="N1267" s="14">
        <f>+INDEX(Customers!$B$2:$D$797,MATCH(TF_Database!L1267,Customers!$C$2:$C$797,0),1)</f>
        <v>12239</v>
      </c>
      <c r="O1267" s="29">
        <f t="shared" si="116"/>
        <v>4</v>
      </c>
      <c r="P1267" s="29">
        <f t="shared" si="117"/>
        <v>9</v>
      </c>
      <c r="Q1267" s="14" t="str">
        <f t="shared" si="118"/>
        <v xml:space="preserve">Liz </v>
      </c>
      <c r="R1267" s="14" t="str">
        <f t="shared" si="119"/>
        <v>Price</v>
      </c>
    </row>
    <row r="1268" spans="2:18" x14ac:dyDescent="0.45">
      <c r="B1268" s="14" t="str">
        <f t="shared" si="114"/>
        <v>400934740095</v>
      </c>
      <c r="C1268" s="5">
        <v>40093</v>
      </c>
      <c r="D1268" s="2" t="s">
        <v>808</v>
      </c>
      <c r="E1268" s="14">
        <f t="shared" si="115"/>
        <v>0</v>
      </c>
      <c r="F1268" s="2">
        <v>47</v>
      </c>
      <c r="G1268" s="19">
        <v>925.3</v>
      </c>
      <c r="H1268" s="20">
        <v>0.04</v>
      </c>
      <c r="I1268" s="6"/>
      <c r="J1268" s="5">
        <v>40095</v>
      </c>
      <c r="K1268" s="25">
        <v>257.31</v>
      </c>
      <c r="L1268" s="2" t="s">
        <v>127</v>
      </c>
      <c r="M1268" s="14">
        <f>+VLOOKUP(L1268,Customers!$C$3:$D$797,2,FALSE)</f>
        <v>4</v>
      </c>
      <c r="N1268" s="14">
        <f>+INDEX(Customers!$B$2:$D$797,MATCH(TF_Database!L1268,Customers!$C$2:$C$797,0),1)</f>
        <v>12239</v>
      </c>
      <c r="O1268" s="29">
        <f t="shared" si="116"/>
        <v>4</v>
      </c>
      <c r="P1268" s="29">
        <f t="shared" si="117"/>
        <v>9</v>
      </c>
      <c r="Q1268" s="14" t="str">
        <f t="shared" si="118"/>
        <v xml:space="preserve">Liz </v>
      </c>
      <c r="R1268" s="14" t="str">
        <f t="shared" si="119"/>
        <v>Price</v>
      </c>
    </row>
    <row r="1269" spans="2:18" x14ac:dyDescent="0.45">
      <c r="B1269" s="14" t="str">
        <f t="shared" si="114"/>
        <v>404384840439</v>
      </c>
      <c r="C1269" s="5">
        <v>40438</v>
      </c>
      <c r="D1269" s="2" t="s">
        <v>810</v>
      </c>
      <c r="E1269" s="14">
        <f t="shared" si="115"/>
        <v>0</v>
      </c>
      <c r="F1269" s="2">
        <v>48</v>
      </c>
      <c r="G1269" s="19">
        <v>12072.9</v>
      </c>
      <c r="H1269" s="20">
        <v>0.04</v>
      </c>
      <c r="I1269" s="6"/>
      <c r="J1269" s="5">
        <v>40439</v>
      </c>
      <c r="K1269" s="25">
        <v>3064.51</v>
      </c>
      <c r="L1269" s="2" t="s">
        <v>143</v>
      </c>
      <c r="M1269" s="14">
        <f>+VLOOKUP(L1269,Customers!$C$3:$D$797,2,FALSE)</f>
        <v>4</v>
      </c>
      <c r="N1269" s="14">
        <f>+INDEX(Customers!$B$2:$D$797,MATCH(TF_Database!L1269,Customers!$C$2:$C$797,0),1)</f>
        <v>5005</v>
      </c>
      <c r="O1269" s="29">
        <f t="shared" si="116"/>
        <v>5</v>
      </c>
      <c r="P1269" s="29">
        <f t="shared" si="117"/>
        <v>12</v>
      </c>
      <c r="Q1269" s="14" t="str">
        <f t="shared" si="118"/>
        <v xml:space="preserve">Greg </v>
      </c>
      <c r="R1269" s="14" t="str">
        <f t="shared" si="119"/>
        <v>Maxwell</v>
      </c>
    </row>
    <row r="1270" spans="2:18" x14ac:dyDescent="0.45">
      <c r="B1270" s="14" t="str">
        <f t="shared" si="114"/>
        <v>399973439997</v>
      </c>
      <c r="C1270" s="5">
        <v>39997</v>
      </c>
      <c r="D1270" s="2" t="s">
        <v>806</v>
      </c>
      <c r="E1270" s="14">
        <f t="shared" si="115"/>
        <v>1</v>
      </c>
      <c r="F1270" s="2">
        <v>34</v>
      </c>
      <c r="G1270" s="19">
        <v>3419.1505000000002</v>
      </c>
      <c r="H1270" s="20">
        <v>0</v>
      </c>
      <c r="I1270" s="6"/>
      <c r="J1270" s="5">
        <v>39997</v>
      </c>
      <c r="K1270" s="25">
        <v>858.58199999999999</v>
      </c>
      <c r="L1270" s="2" t="s">
        <v>126</v>
      </c>
      <c r="M1270" s="14">
        <f>+VLOOKUP(L1270,Customers!$C$3:$D$797,2,FALSE)</f>
        <v>2</v>
      </c>
      <c r="N1270" s="14">
        <f>+INDEX(Customers!$B$2:$D$797,MATCH(TF_Database!L1270,Customers!$C$2:$C$797,0),1)</f>
        <v>31272</v>
      </c>
      <c r="O1270" s="29">
        <f t="shared" si="116"/>
        <v>5</v>
      </c>
      <c r="P1270" s="29">
        <f t="shared" si="117"/>
        <v>13</v>
      </c>
      <c r="Q1270" s="14" t="str">
        <f t="shared" si="118"/>
        <v xml:space="preserve">Marc </v>
      </c>
      <c r="R1270" s="14" t="str">
        <f t="shared" si="119"/>
        <v>Harrigan</v>
      </c>
    </row>
    <row r="1271" spans="2:18" x14ac:dyDescent="0.45">
      <c r="B1271" s="14" t="str">
        <f t="shared" si="114"/>
        <v>40344140344</v>
      </c>
      <c r="C1271" s="5">
        <v>40344</v>
      </c>
      <c r="D1271" s="2" t="s">
        <v>804</v>
      </c>
      <c r="E1271" s="14">
        <f t="shared" si="115"/>
        <v>0</v>
      </c>
      <c r="F1271" s="2">
        <v>1</v>
      </c>
      <c r="G1271" s="19">
        <v>195.04</v>
      </c>
      <c r="H1271" s="20">
        <v>0.08</v>
      </c>
      <c r="I1271" s="6"/>
      <c r="J1271" s="5">
        <v>40344</v>
      </c>
      <c r="K1271" s="25">
        <v>-149.41</v>
      </c>
      <c r="L1271" s="2" t="s">
        <v>97</v>
      </c>
      <c r="M1271" s="14">
        <f>+VLOOKUP(L1271,Customers!$C$3:$D$797,2,FALSE)</f>
        <v>1</v>
      </c>
      <c r="N1271" s="14">
        <f>+INDEX(Customers!$B$2:$D$797,MATCH(TF_Database!L1271,Customers!$C$2:$C$797,0),1)</f>
        <v>8793</v>
      </c>
      <c r="O1271" s="29">
        <f t="shared" si="116"/>
        <v>6</v>
      </c>
      <c r="P1271" s="29">
        <f t="shared" si="117"/>
        <v>13</v>
      </c>
      <c r="Q1271" s="14" t="str">
        <f t="shared" si="118"/>
        <v xml:space="preserve">Sally </v>
      </c>
      <c r="R1271" s="14" t="str">
        <f t="shared" si="119"/>
        <v>Knutson</v>
      </c>
    </row>
    <row r="1272" spans="2:18" x14ac:dyDescent="0.45">
      <c r="B1272" s="14" t="str">
        <f t="shared" si="114"/>
        <v>404603240462</v>
      </c>
      <c r="C1272" s="5">
        <v>40460</v>
      </c>
      <c r="D1272" s="2" t="s">
        <v>806</v>
      </c>
      <c r="E1272" s="14">
        <f t="shared" si="115"/>
        <v>1</v>
      </c>
      <c r="F1272" s="2">
        <v>32</v>
      </c>
      <c r="G1272" s="19">
        <v>1859.01</v>
      </c>
      <c r="H1272" s="20">
        <v>0.09</v>
      </c>
      <c r="I1272" s="6"/>
      <c r="J1272" s="5">
        <v>40462</v>
      </c>
      <c r="K1272" s="25">
        <v>-588.9</v>
      </c>
      <c r="L1272" s="2" t="s">
        <v>120</v>
      </c>
      <c r="M1272" s="14">
        <f>+VLOOKUP(L1272,Customers!$C$3:$D$797,2,FALSE)</f>
        <v>2</v>
      </c>
      <c r="N1272" s="14">
        <f>+INDEX(Customers!$B$2:$D$797,MATCH(TF_Database!L1272,Customers!$C$2:$C$797,0),1)</f>
        <v>20973</v>
      </c>
      <c r="O1272" s="29">
        <f t="shared" si="116"/>
        <v>10</v>
      </c>
      <c r="P1272" s="29">
        <f t="shared" si="117"/>
        <v>16</v>
      </c>
      <c r="Q1272" s="14" t="str">
        <f t="shared" si="118"/>
        <v xml:space="preserve">Giulietta </v>
      </c>
      <c r="R1272" s="14" t="str">
        <f t="shared" si="119"/>
        <v>Weimer</v>
      </c>
    </row>
    <row r="1273" spans="2:18" x14ac:dyDescent="0.45">
      <c r="B1273" s="14" t="str">
        <f t="shared" si="114"/>
        <v>404601940460</v>
      </c>
      <c r="C1273" s="5">
        <v>40460</v>
      </c>
      <c r="D1273" s="2" t="s">
        <v>806</v>
      </c>
      <c r="E1273" s="14">
        <f t="shared" si="115"/>
        <v>1</v>
      </c>
      <c r="F1273" s="2">
        <v>19</v>
      </c>
      <c r="G1273" s="19">
        <v>1781.11</v>
      </c>
      <c r="H1273" s="20">
        <v>0.1</v>
      </c>
      <c r="I1273" s="6"/>
      <c r="J1273" s="5">
        <v>40460</v>
      </c>
      <c r="K1273" s="25">
        <v>51.44</v>
      </c>
      <c r="L1273" s="2" t="s">
        <v>120</v>
      </c>
      <c r="M1273" s="14">
        <f>+VLOOKUP(L1273,Customers!$C$3:$D$797,2,FALSE)</f>
        <v>2</v>
      </c>
      <c r="N1273" s="14">
        <f>+INDEX(Customers!$B$2:$D$797,MATCH(TF_Database!L1273,Customers!$C$2:$C$797,0),1)</f>
        <v>20973</v>
      </c>
      <c r="O1273" s="29">
        <f t="shared" si="116"/>
        <v>10</v>
      </c>
      <c r="P1273" s="29">
        <f t="shared" si="117"/>
        <v>16</v>
      </c>
      <c r="Q1273" s="14" t="str">
        <f t="shared" si="118"/>
        <v xml:space="preserve">Giulietta </v>
      </c>
      <c r="R1273" s="14" t="str">
        <f t="shared" si="119"/>
        <v>Weimer</v>
      </c>
    </row>
    <row r="1274" spans="2:18" x14ac:dyDescent="0.45">
      <c r="B1274" s="14" t="str">
        <f t="shared" si="114"/>
        <v>404604440461</v>
      </c>
      <c r="C1274" s="5">
        <v>40460</v>
      </c>
      <c r="D1274" s="2" t="s">
        <v>806</v>
      </c>
      <c r="E1274" s="14">
        <f t="shared" si="115"/>
        <v>1</v>
      </c>
      <c r="F1274" s="2">
        <v>44</v>
      </c>
      <c r="G1274" s="19">
        <v>185.32</v>
      </c>
      <c r="H1274" s="20">
        <v>0.03</v>
      </c>
      <c r="I1274" s="6"/>
      <c r="J1274" s="5">
        <v>40461</v>
      </c>
      <c r="K1274" s="25">
        <v>-192.56</v>
      </c>
      <c r="L1274" s="2" t="s">
        <v>120</v>
      </c>
      <c r="M1274" s="14">
        <f>+VLOOKUP(L1274,Customers!$C$3:$D$797,2,FALSE)</f>
        <v>2</v>
      </c>
      <c r="N1274" s="14">
        <f>+INDEX(Customers!$B$2:$D$797,MATCH(TF_Database!L1274,Customers!$C$2:$C$797,0),1)</f>
        <v>20973</v>
      </c>
      <c r="O1274" s="29">
        <f t="shared" si="116"/>
        <v>10</v>
      </c>
      <c r="P1274" s="29">
        <f t="shared" si="117"/>
        <v>16</v>
      </c>
      <c r="Q1274" s="14" t="str">
        <f t="shared" si="118"/>
        <v xml:space="preserve">Giulietta </v>
      </c>
      <c r="R1274" s="14" t="str">
        <f t="shared" si="119"/>
        <v>Weimer</v>
      </c>
    </row>
    <row r="1275" spans="2:18" x14ac:dyDescent="0.45">
      <c r="B1275" s="14" t="str">
        <f t="shared" si="114"/>
        <v>404601540462</v>
      </c>
      <c r="C1275" s="5">
        <v>40460</v>
      </c>
      <c r="D1275" s="2" t="s">
        <v>806</v>
      </c>
      <c r="E1275" s="14">
        <f t="shared" si="115"/>
        <v>1</v>
      </c>
      <c r="F1275" s="2">
        <v>15</v>
      </c>
      <c r="G1275" s="19">
        <v>73.41</v>
      </c>
      <c r="H1275" s="20">
        <v>0.08</v>
      </c>
      <c r="I1275" s="6"/>
      <c r="J1275" s="5">
        <v>40462</v>
      </c>
      <c r="K1275" s="25">
        <v>-44.792499999999997</v>
      </c>
      <c r="L1275" s="2" t="s">
        <v>120</v>
      </c>
      <c r="M1275" s="14">
        <f>+VLOOKUP(L1275,Customers!$C$3:$D$797,2,FALSE)</f>
        <v>2</v>
      </c>
      <c r="N1275" s="14">
        <f>+INDEX(Customers!$B$2:$D$797,MATCH(TF_Database!L1275,Customers!$C$2:$C$797,0),1)</f>
        <v>20973</v>
      </c>
      <c r="O1275" s="29">
        <f t="shared" si="116"/>
        <v>10</v>
      </c>
      <c r="P1275" s="29">
        <f t="shared" si="117"/>
        <v>16</v>
      </c>
      <c r="Q1275" s="14" t="str">
        <f t="shared" si="118"/>
        <v xml:space="preserve">Giulietta </v>
      </c>
      <c r="R1275" s="14" t="str">
        <f t="shared" si="119"/>
        <v>Weimer</v>
      </c>
    </row>
    <row r="1276" spans="2:18" x14ac:dyDescent="0.45">
      <c r="B1276" s="14" t="str">
        <f t="shared" si="114"/>
        <v>404602840462</v>
      </c>
      <c r="C1276" s="5">
        <v>40460</v>
      </c>
      <c r="D1276" s="2" t="s">
        <v>806</v>
      </c>
      <c r="E1276" s="14">
        <f t="shared" si="115"/>
        <v>1</v>
      </c>
      <c r="F1276" s="2">
        <v>28</v>
      </c>
      <c r="G1276" s="19">
        <v>43.66</v>
      </c>
      <c r="H1276" s="20">
        <v>0.04</v>
      </c>
      <c r="I1276" s="6"/>
      <c r="J1276" s="5">
        <v>40462</v>
      </c>
      <c r="K1276" s="25">
        <v>5.77</v>
      </c>
      <c r="L1276" s="2" t="s">
        <v>120</v>
      </c>
      <c r="M1276" s="14">
        <f>+VLOOKUP(L1276,Customers!$C$3:$D$797,2,FALSE)</f>
        <v>2</v>
      </c>
      <c r="N1276" s="14">
        <f>+INDEX(Customers!$B$2:$D$797,MATCH(TF_Database!L1276,Customers!$C$2:$C$797,0),1)</f>
        <v>20973</v>
      </c>
      <c r="O1276" s="29">
        <f t="shared" si="116"/>
        <v>10</v>
      </c>
      <c r="P1276" s="29">
        <f t="shared" si="117"/>
        <v>16</v>
      </c>
      <c r="Q1276" s="14" t="str">
        <f t="shared" si="118"/>
        <v xml:space="preserve">Giulietta </v>
      </c>
      <c r="R1276" s="14" t="str">
        <f t="shared" si="119"/>
        <v>Weimer</v>
      </c>
    </row>
    <row r="1277" spans="2:18" x14ac:dyDescent="0.45">
      <c r="B1277" s="14" t="str">
        <f t="shared" si="114"/>
        <v>400791640080</v>
      </c>
      <c r="C1277" s="5">
        <v>40079</v>
      </c>
      <c r="D1277" s="2" t="s">
        <v>811</v>
      </c>
      <c r="E1277" s="14">
        <f t="shared" si="115"/>
        <v>0</v>
      </c>
      <c r="F1277" s="2">
        <v>16</v>
      </c>
      <c r="G1277" s="19">
        <v>130.11000000000001</v>
      </c>
      <c r="H1277" s="20">
        <v>0.03</v>
      </c>
      <c r="I1277" s="6"/>
      <c r="J1277" s="5">
        <v>40080</v>
      </c>
      <c r="K1277" s="25">
        <v>-47.69</v>
      </c>
      <c r="L1277" s="2" t="s">
        <v>132</v>
      </c>
      <c r="M1277" s="14">
        <f>+VLOOKUP(L1277,Customers!$C$3:$D$797,2,FALSE)</f>
        <v>1</v>
      </c>
      <c r="N1277" s="14">
        <f>+INDEX(Customers!$B$2:$D$797,MATCH(TF_Database!L1277,Customers!$C$2:$C$797,0),1)</f>
        <v>3444</v>
      </c>
      <c r="O1277" s="29">
        <f t="shared" si="116"/>
        <v>9</v>
      </c>
      <c r="P1277" s="29">
        <f t="shared" si="117"/>
        <v>13</v>
      </c>
      <c r="Q1277" s="14" t="str">
        <f t="shared" si="118"/>
        <v xml:space="preserve">Kristina </v>
      </c>
      <c r="R1277" s="14" t="str">
        <f t="shared" si="119"/>
        <v>Nunn</v>
      </c>
    </row>
    <row r="1278" spans="2:18" x14ac:dyDescent="0.45">
      <c r="B1278" s="14" t="str">
        <f t="shared" si="114"/>
        <v>400791540080</v>
      </c>
      <c r="C1278" s="5">
        <v>40079</v>
      </c>
      <c r="D1278" s="2" t="s">
        <v>811</v>
      </c>
      <c r="E1278" s="14">
        <f t="shared" si="115"/>
        <v>0</v>
      </c>
      <c r="F1278" s="2">
        <v>15</v>
      </c>
      <c r="G1278" s="19">
        <v>4012.58</v>
      </c>
      <c r="H1278" s="20">
        <v>0.05</v>
      </c>
      <c r="I1278" s="6"/>
      <c r="J1278" s="5">
        <v>40080</v>
      </c>
      <c r="K1278" s="25">
        <v>-425.14</v>
      </c>
      <c r="L1278" s="2" t="s">
        <v>132</v>
      </c>
      <c r="M1278" s="14">
        <f>+VLOOKUP(L1278,Customers!$C$3:$D$797,2,FALSE)</f>
        <v>1</v>
      </c>
      <c r="N1278" s="14">
        <f>+INDEX(Customers!$B$2:$D$797,MATCH(TF_Database!L1278,Customers!$C$2:$C$797,0),1)</f>
        <v>3444</v>
      </c>
      <c r="O1278" s="29">
        <f t="shared" si="116"/>
        <v>9</v>
      </c>
      <c r="P1278" s="29">
        <f t="shared" si="117"/>
        <v>13</v>
      </c>
      <c r="Q1278" s="14" t="str">
        <f t="shared" si="118"/>
        <v xml:space="preserve">Kristina </v>
      </c>
      <c r="R1278" s="14" t="str">
        <f t="shared" si="119"/>
        <v>Nunn</v>
      </c>
    </row>
    <row r="1279" spans="2:18" x14ac:dyDescent="0.45">
      <c r="B1279" s="14" t="str">
        <f t="shared" si="114"/>
        <v>400793140081</v>
      </c>
      <c r="C1279" s="5">
        <v>40079</v>
      </c>
      <c r="D1279" s="2" t="s">
        <v>811</v>
      </c>
      <c r="E1279" s="14">
        <f t="shared" si="115"/>
        <v>0</v>
      </c>
      <c r="F1279" s="2">
        <v>31</v>
      </c>
      <c r="G1279" s="19">
        <v>1295.54</v>
      </c>
      <c r="H1279" s="20">
        <v>0.06</v>
      </c>
      <c r="I1279" s="6"/>
      <c r="J1279" s="5">
        <v>40081</v>
      </c>
      <c r="K1279" s="25">
        <v>214.23</v>
      </c>
      <c r="L1279" s="2" t="s">
        <v>132</v>
      </c>
      <c r="M1279" s="14">
        <f>+VLOOKUP(L1279,Customers!$C$3:$D$797,2,FALSE)</f>
        <v>1</v>
      </c>
      <c r="N1279" s="14">
        <f>+INDEX(Customers!$B$2:$D$797,MATCH(TF_Database!L1279,Customers!$C$2:$C$797,0),1)</f>
        <v>3444</v>
      </c>
      <c r="O1279" s="29">
        <f t="shared" si="116"/>
        <v>9</v>
      </c>
      <c r="P1279" s="29">
        <f t="shared" si="117"/>
        <v>13</v>
      </c>
      <c r="Q1279" s="14" t="str">
        <f t="shared" si="118"/>
        <v xml:space="preserve">Kristina </v>
      </c>
      <c r="R1279" s="14" t="str">
        <f t="shared" si="119"/>
        <v>Nunn</v>
      </c>
    </row>
    <row r="1280" spans="2:18" x14ac:dyDescent="0.45">
      <c r="B1280" s="14" t="str">
        <f t="shared" si="114"/>
        <v>408182440818</v>
      </c>
      <c r="C1280" s="5">
        <v>40818</v>
      </c>
      <c r="D1280" s="2" t="s">
        <v>810</v>
      </c>
      <c r="E1280" s="14">
        <f t="shared" si="115"/>
        <v>0</v>
      </c>
      <c r="F1280" s="2">
        <v>24</v>
      </c>
      <c r="G1280" s="19">
        <v>238.25</v>
      </c>
      <c r="H1280" s="20">
        <v>0.05</v>
      </c>
      <c r="I1280" s="6"/>
      <c r="J1280" s="5">
        <v>40818</v>
      </c>
      <c r="K1280" s="25">
        <v>-83.55</v>
      </c>
      <c r="L1280" s="2" t="s">
        <v>149</v>
      </c>
      <c r="M1280" s="14">
        <f>+VLOOKUP(L1280,Customers!$C$3:$D$797,2,FALSE)</f>
        <v>1</v>
      </c>
      <c r="N1280" s="14">
        <f>+INDEX(Customers!$B$2:$D$797,MATCH(TF_Database!L1280,Customers!$C$2:$C$797,0),1)</f>
        <v>31722</v>
      </c>
      <c r="O1280" s="29">
        <f t="shared" si="116"/>
        <v>6</v>
      </c>
      <c r="P1280" s="29">
        <f t="shared" si="117"/>
        <v>11</v>
      </c>
      <c r="Q1280" s="14" t="str">
        <f t="shared" si="118"/>
        <v xml:space="preserve">Chuck </v>
      </c>
      <c r="R1280" s="14" t="str">
        <f t="shared" si="119"/>
        <v>Clark</v>
      </c>
    </row>
    <row r="1281" spans="2:18" x14ac:dyDescent="0.45">
      <c r="B1281" s="14" t="str">
        <f t="shared" si="114"/>
        <v>409913940992</v>
      </c>
      <c r="C1281" s="5">
        <v>40991</v>
      </c>
      <c r="D1281" s="2" t="s">
        <v>808</v>
      </c>
      <c r="E1281" s="14">
        <f t="shared" si="115"/>
        <v>0</v>
      </c>
      <c r="F1281" s="2">
        <v>39</v>
      </c>
      <c r="G1281" s="19">
        <v>403.73</v>
      </c>
      <c r="H1281" s="20">
        <v>0.06</v>
      </c>
      <c r="I1281" s="6"/>
      <c r="J1281" s="5">
        <v>40992</v>
      </c>
      <c r="K1281" s="25">
        <v>-44.13</v>
      </c>
      <c r="L1281" s="2" t="s">
        <v>97</v>
      </c>
      <c r="M1281" s="14">
        <f>+VLOOKUP(L1281,Customers!$C$3:$D$797,2,FALSE)</f>
        <v>1</v>
      </c>
      <c r="N1281" s="14">
        <f>+INDEX(Customers!$B$2:$D$797,MATCH(TF_Database!L1281,Customers!$C$2:$C$797,0),1)</f>
        <v>8793</v>
      </c>
      <c r="O1281" s="29">
        <f t="shared" si="116"/>
        <v>6</v>
      </c>
      <c r="P1281" s="29">
        <f t="shared" si="117"/>
        <v>13</v>
      </c>
      <c r="Q1281" s="14" t="str">
        <f t="shared" si="118"/>
        <v xml:space="preserve">Sally </v>
      </c>
      <c r="R1281" s="14" t="str">
        <f t="shared" si="119"/>
        <v>Knutson</v>
      </c>
    </row>
    <row r="1282" spans="2:18" x14ac:dyDescent="0.45">
      <c r="B1282" s="14" t="str">
        <f t="shared" si="114"/>
        <v>40991340993</v>
      </c>
      <c r="C1282" s="5">
        <v>40991</v>
      </c>
      <c r="D1282" s="2" t="s">
        <v>808</v>
      </c>
      <c r="E1282" s="14">
        <f t="shared" si="115"/>
        <v>0</v>
      </c>
      <c r="F1282" s="2">
        <v>3</v>
      </c>
      <c r="G1282" s="19">
        <v>86.85</v>
      </c>
      <c r="H1282" s="20">
        <v>0.05</v>
      </c>
      <c r="I1282" s="6"/>
      <c r="J1282" s="5">
        <v>40993</v>
      </c>
      <c r="K1282" s="25">
        <v>-67.22</v>
      </c>
      <c r="L1282" s="2" t="s">
        <v>97</v>
      </c>
      <c r="M1282" s="14">
        <f>+VLOOKUP(L1282,Customers!$C$3:$D$797,2,FALSE)</f>
        <v>1</v>
      </c>
      <c r="N1282" s="14">
        <f>+INDEX(Customers!$B$2:$D$797,MATCH(TF_Database!L1282,Customers!$C$2:$C$797,0),1)</f>
        <v>8793</v>
      </c>
      <c r="O1282" s="29">
        <f t="shared" si="116"/>
        <v>6</v>
      </c>
      <c r="P1282" s="29">
        <f t="shared" si="117"/>
        <v>13</v>
      </c>
      <c r="Q1282" s="14" t="str">
        <f t="shared" si="118"/>
        <v xml:space="preserve">Sally </v>
      </c>
      <c r="R1282" s="14" t="str">
        <f t="shared" si="119"/>
        <v>Knutson</v>
      </c>
    </row>
    <row r="1283" spans="2:18" x14ac:dyDescent="0.45">
      <c r="B1283" s="14" t="str">
        <f t="shared" si="114"/>
        <v>405621540565</v>
      </c>
      <c r="C1283" s="5">
        <v>40562</v>
      </c>
      <c r="D1283" s="2" t="s">
        <v>806</v>
      </c>
      <c r="E1283" s="14">
        <f t="shared" si="115"/>
        <v>1</v>
      </c>
      <c r="F1283" s="2">
        <v>15</v>
      </c>
      <c r="G1283" s="19">
        <v>1795.49</v>
      </c>
      <c r="H1283" s="20">
        <v>0.05</v>
      </c>
      <c r="I1283" s="6"/>
      <c r="J1283" s="5">
        <v>40565</v>
      </c>
      <c r="K1283" s="25">
        <v>-626.04</v>
      </c>
      <c r="L1283" s="2" t="s">
        <v>152</v>
      </c>
      <c r="M1283" s="14">
        <f>+VLOOKUP(L1283,Customers!$C$3:$D$797,2,FALSE)</f>
        <v>4</v>
      </c>
      <c r="N1283" s="14">
        <f>+INDEX(Customers!$B$2:$D$797,MATCH(TF_Database!L1283,Customers!$C$2:$C$797,0),1)</f>
        <v>14379</v>
      </c>
      <c r="O1283" s="29">
        <f t="shared" si="116"/>
        <v>6</v>
      </c>
      <c r="P1283" s="29">
        <f t="shared" si="117"/>
        <v>13</v>
      </c>
      <c r="Q1283" s="14" t="str">
        <f t="shared" si="118"/>
        <v xml:space="preserve">Tanja </v>
      </c>
      <c r="R1283" s="14" t="str">
        <f t="shared" si="119"/>
        <v>Norvell</v>
      </c>
    </row>
    <row r="1284" spans="2:18" x14ac:dyDescent="0.45">
      <c r="B1284" s="14" t="str">
        <f t="shared" si="114"/>
        <v>40562440565</v>
      </c>
      <c r="C1284" s="5">
        <v>40562</v>
      </c>
      <c r="D1284" s="2" t="s">
        <v>806</v>
      </c>
      <c r="E1284" s="14">
        <f t="shared" si="115"/>
        <v>1</v>
      </c>
      <c r="F1284" s="2">
        <v>4</v>
      </c>
      <c r="G1284" s="19">
        <v>926.58</v>
      </c>
      <c r="H1284" s="20">
        <v>0.03</v>
      </c>
      <c r="I1284" s="6"/>
      <c r="J1284" s="5">
        <v>40565</v>
      </c>
      <c r="K1284" s="25">
        <v>-226.512</v>
      </c>
      <c r="L1284" s="2" t="s">
        <v>152</v>
      </c>
      <c r="M1284" s="14">
        <f>+VLOOKUP(L1284,Customers!$C$3:$D$797,2,FALSE)</f>
        <v>4</v>
      </c>
      <c r="N1284" s="14">
        <f>+INDEX(Customers!$B$2:$D$797,MATCH(TF_Database!L1284,Customers!$C$2:$C$797,0),1)</f>
        <v>14379</v>
      </c>
      <c r="O1284" s="29">
        <f t="shared" si="116"/>
        <v>6</v>
      </c>
      <c r="P1284" s="29">
        <f t="shared" si="117"/>
        <v>13</v>
      </c>
      <c r="Q1284" s="14" t="str">
        <f t="shared" si="118"/>
        <v xml:space="preserve">Tanja </v>
      </c>
      <c r="R1284" s="14" t="str">
        <f t="shared" si="119"/>
        <v>Norvell</v>
      </c>
    </row>
    <row r="1285" spans="2:18" x14ac:dyDescent="0.45">
      <c r="B1285" s="14" t="str">
        <f t="shared" si="114"/>
        <v>40565440566</v>
      </c>
      <c r="C1285" s="5">
        <v>40565</v>
      </c>
      <c r="D1285" s="2" t="s">
        <v>810</v>
      </c>
      <c r="E1285" s="14">
        <f t="shared" si="115"/>
        <v>0</v>
      </c>
      <c r="F1285" s="2">
        <v>4</v>
      </c>
      <c r="G1285" s="19">
        <v>38.76</v>
      </c>
      <c r="H1285" s="20">
        <v>0.1</v>
      </c>
      <c r="I1285" s="6"/>
      <c r="J1285" s="5">
        <v>40566</v>
      </c>
      <c r="K1285" s="25">
        <v>-12.1325</v>
      </c>
      <c r="L1285" s="2" t="s">
        <v>138</v>
      </c>
      <c r="M1285" s="14">
        <f>+VLOOKUP(L1285,Customers!$C$3:$D$797,2,FALSE)</f>
        <v>1</v>
      </c>
      <c r="N1285" s="14">
        <f>+INDEX(Customers!$B$2:$D$797,MATCH(TF_Database!L1285,Customers!$C$2:$C$797,0),1)</f>
        <v>6881</v>
      </c>
      <c r="O1285" s="29">
        <f t="shared" si="116"/>
        <v>6</v>
      </c>
      <c r="P1285" s="29">
        <f t="shared" si="117"/>
        <v>10</v>
      </c>
      <c r="Q1285" s="14" t="str">
        <f t="shared" si="118"/>
        <v xml:space="preserve">Sarah </v>
      </c>
      <c r="R1285" s="14" t="str">
        <f t="shared" si="119"/>
        <v>Bern</v>
      </c>
    </row>
    <row r="1286" spans="2:18" x14ac:dyDescent="0.45">
      <c r="B1286" s="14" t="str">
        <f t="shared" si="114"/>
        <v>398953639897</v>
      </c>
      <c r="C1286" s="5">
        <v>39895</v>
      </c>
      <c r="D1286" s="2" t="s">
        <v>808</v>
      </c>
      <c r="E1286" s="14">
        <f t="shared" si="115"/>
        <v>0</v>
      </c>
      <c r="F1286" s="2">
        <v>36</v>
      </c>
      <c r="G1286" s="19">
        <v>551.44000000000005</v>
      </c>
      <c r="H1286" s="20">
        <v>0</v>
      </c>
      <c r="I1286" s="6"/>
      <c r="J1286" s="5">
        <v>39897</v>
      </c>
      <c r="K1286" s="25">
        <v>28.7</v>
      </c>
      <c r="L1286" s="2" t="s">
        <v>127</v>
      </c>
      <c r="M1286" s="14">
        <f>+VLOOKUP(L1286,Customers!$C$3:$D$797,2,FALSE)</f>
        <v>4</v>
      </c>
      <c r="N1286" s="14">
        <f>+INDEX(Customers!$B$2:$D$797,MATCH(TF_Database!L1286,Customers!$C$2:$C$797,0),1)</f>
        <v>12239</v>
      </c>
      <c r="O1286" s="29">
        <f t="shared" si="116"/>
        <v>4</v>
      </c>
      <c r="P1286" s="29">
        <f t="shared" si="117"/>
        <v>9</v>
      </c>
      <c r="Q1286" s="14" t="str">
        <f t="shared" si="118"/>
        <v xml:space="preserve">Liz </v>
      </c>
      <c r="R1286" s="14" t="str">
        <f t="shared" si="119"/>
        <v>Price</v>
      </c>
    </row>
    <row r="1287" spans="2:18" x14ac:dyDescent="0.45">
      <c r="B1287" s="14" t="str">
        <f t="shared" ref="B1287:B1350" si="120">+CONCATENATE(C1287,F1287,J1287)</f>
        <v>405502740552</v>
      </c>
      <c r="C1287" s="5">
        <v>40550</v>
      </c>
      <c r="D1287" s="2" t="s">
        <v>811</v>
      </c>
      <c r="E1287" s="14">
        <f t="shared" ref="E1287:E1350" si="121">+IF(D1287="High",1,0)</f>
        <v>0</v>
      </c>
      <c r="F1287" s="2">
        <v>27</v>
      </c>
      <c r="G1287" s="19">
        <v>834.0625</v>
      </c>
      <c r="H1287" s="20">
        <v>0.01</v>
      </c>
      <c r="I1287" s="6"/>
      <c r="J1287" s="5">
        <v>40552</v>
      </c>
      <c r="K1287" s="25">
        <v>192.29399999999998</v>
      </c>
      <c r="L1287" s="2" t="s">
        <v>136</v>
      </c>
      <c r="M1287" s="14">
        <f>+VLOOKUP(L1287,Customers!$C$3:$D$797,2,FALSE)</f>
        <v>3</v>
      </c>
      <c r="N1287" s="14">
        <f>+INDEX(Customers!$B$2:$D$797,MATCH(TF_Database!L1287,Customers!$C$2:$C$797,0),1)</f>
        <v>27753</v>
      </c>
      <c r="O1287" s="29">
        <f t="shared" ref="O1287:O1350" si="122">+SEARCH(" ",L1287)</f>
        <v>6</v>
      </c>
      <c r="P1287" s="29">
        <f t="shared" ref="P1287:P1350" si="123">+LEN(L1287)</f>
        <v>14</v>
      </c>
      <c r="Q1287" s="14" t="str">
        <f t="shared" ref="Q1287:Q1350" si="124">+LEFT(L1287,O1287)</f>
        <v xml:space="preserve">Vicky </v>
      </c>
      <c r="R1287" s="14" t="str">
        <f t="shared" ref="R1287:R1350" si="125">+RIGHT(L1287,P1287-O1287)</f>
        <v>Freymann</v>
      </c>
    </row>
    <row r="1288" spans="2:18" x14ac:dyDescent="0.45">
      <c r="B1288" s="14" t="str">
        <f t="shared" si="120"/>
        <v>407161540718</v>
      </c>
      <c r="C1288" s="5">
        <v>40716</v>
      </c>
      <c r="D1288" s="2" t="s">
        <v>810</v>
      </c>
      <c r="E1288" s="14">
        <f t="shared" si="121"/>
        <v>0</v>
      </c>
      <c r="F1288" s="2">
        <v>15</v>
      </c>
      <c r="G1288" s="19">
        <v>417.88</v>
      </c>
      <c r="H1288" s="20">
        <v>0.08</v>
      </c>
      <c r="I1288" s="6"/>
      <c r="J1288" s="5">
        <v>40718</v>
      </c>
      <c r="K1288" s="25">
        <v>-13.95</v>
      </c>
      <c r="L1288" s="2" t="s">
        <v>146</v>
      </c>
      <c r="M1288" s="14">
        <f>+VLOOKUP(L1288,Customers!$C$3:$D$797,2,FALSE)</f>
        <v>4</v>
      </c>
      <c r="N1288" s="14">
        <f>+INDEX(Customers!$B$2:$D$797,MATCH(TF_Database!L1288,Customers!$C$2:$C$797,0),1)</f>
        <v>9810</v>
      </c>
      <c r="O1288" s="29">
        <f t="shared" si="122"/>
        <v>9</v>
      </c>
      <c r="P1288" s="29">
        <f t="shared" si="123"/>
        <v>17</v>
      </c>
      <c r="Q1288" s="14" t="str">
        <f t="shared" si="124"/>
        <v xml:space="preserve">Philisse </v>
      </c>
      <c r="R1288" s="14" t="str">
        <f t="shared" si="125"/>
        <v>Overcash</v>
      </c>
    </row>
    <row r="1289" spans="2:18" x14ac:dyDescent="0.45">
      <c r="B1289" s="14" t="str">
        <f t="shared" si="120"/>
        <v>407584240760</v>
      </c>
      <c r="C1289" s="5">
        <v>40758</v>
      </c>
      <c r="D1289" s="2" t="s">
        <v>811</v>
      </c>
      <c r="E1289" s="14">
        <f t="shared" si="121"/>
        <v>0</v>
      </c>
      <c r="F1289" s="2">
        <v>42</v>
      </c>
      <c r="G1289" s="19">
        <v>493.56</v>
      </c>
      <c r="H1289" s="20">
        <v>0.06</v>
      </c>
      <c r="I1289" s="6"/>
      <c r="J1289" s="5">
        <v>40760</v>
      </c>
      <c r="K1289" s="25">
        <v>12.73</v>
      </c>
      <c r="L1289" s="2" t="s">
        <v>144</v>
      </c>
      <c r="M1289" s="14">
        <f>+VLOOKUP(L1289,Customers!$C$3:$D$797,2,FALSE)</f>
        <v>2</v>
      </c>
      <c r="N1289" s="14">
        <f>+INDEX(Customers!$B$2:$D$797,MATCH(TF_Database!L1289,Customers!$C$2:$C$797,0),1)</f>
        <v>3876</v>
      </c>
      <c r="O1289" s="29">
        <f t="shared" si="122"/>
        <v>7</v>
      </c>
      <c r="P1289" s="29">
        <f t="shared" si="123"/>
        <v>12</v>
      </c>
      <c r="Q1289" s="14" t="str">
        <f t="shared" si="124"/>
        <v xml:space="preserve">Justin </v>
      </c>
      <c r="R1289" s="14" t="str">
        <f t="shared" si="125"/>
        <v>Hirsh</v>
      </c>
    </row>
    <row r="1290" spans="2:18" x14ac:dyDescent="0.45">
      <c r="B1290" s="14" t="str">
        <f t="shared" si="120"/>
        <v>408541840856</v>
      </c>
      <c r="C1290" s="5">
        <v>40854</v>
      </c>
      <c r="D1290" s="2" t="s">
        <v>811</v>
      </c>
      <c r="E1290" s="14">
        <f t="shared" si="121"/>
        <v>0</v>
      </c>
      <c r="F1290" s="2">
        <v>18</v>
      </c>
      <c r="G1290" s="19">
        <v>360.24</v>
      </c>
      <c r="H1290" s="20">
        <v>0.04</v>
      </c>
      <c r="I1290" s="6"/>
      <c r="J1290" s="5">
        <v>40856</v>
      </c>
      <c r="K1290" s="25">
        <v>-36.24</v>
      </c>
      <c r="L1290" s="2" t="s">
        <v>134</v>
      </c>
      <c r="M1290" s="14">
        <f>+VLOOKUP(L1290,Customers!$C$3:$D$797,2,FALSE)</f>
        <v>2</v>
      </c>
      <c r="N1290" s="14">
        <f>+INDEX(Customers!$B$2:$D$797,MATCH(TF_Database!L1290,Customers!$C$2:$C$797,0),1)</f>
        <v>21452</v>
      </c>
      <c r="O1290" s="29">
        <f t="shared" si="122"/>
        <v>8</v>
      </c>
      <c r="P1290" s="29">
        <f t="shared" si="123"/>
        <v>15</v>
      </c>
      <c r="Q1290" s="14" t="str">
        <f t="shared" si="124"/>
        <v xml:space="preserve">Patrick </v>
      </c>
      <c r="R1290" s="14" t="str">
        <f t="shared" si="125"/>
        <v>O'Brill</v>
      </c>
    </row>
    <row r="1291" spans="2:18" x14ac:dyDescent="0.45">
      <c r="B1291" s="14" t="str">
        <f t="shared" si="120"/>
        <v>408544640856</v>
      </c>
      <c r="C1291" s="5">
        <v>40854</v>
      </c>
      <c r="D1291" s="2" t="s">
        <v>811</v>
      </c>
      <c r="E1291" s="14">
        <f t="shared" si="121"/>
        <v>0</v>
      </c>
      <c r="F1291" s="2">
        <v>46</v>
      </c>
      <c r="G1291" s="19">
        <v>1463.27</v>
      </c>
      <c r="H1291" s="20">
        <v>0.09</v>
      </c>
      <c r="I1291" s="6"/>
      <c r="J1291" s="5">
        <v>40856</v>
      </c>
      <c r="K1291" s="25">
        <v>104.22</v>
      </c>
      <c r="L1291" s="2" t="s">
        <v>134</v>
      </c>
      <c r="M1291" s="14">
        <f>+VLOOKUP(L1291,Customers!$C$3:$D$797,2,FALSE)</f>
        <v>2</v>
      </c>
      <c r="N1291" s="14">
        <f>+INDEX(Customers!$B$2:$D$797,MATCH(TF_Database!L1291,Customers!$C$2:$C$797,0),1)</f>
        <v>21452</v>
      </c>
      <c r="O1291" s="29">
        <f t="shared" si="122"/>
        <v>8</v>
      </c>
      <c r="P1291" s="29">
        <f t="shared" si="123"/>
        <v>15</v>
      </c>
      <c r="Q1291" s="14" t="str">
        <f t="shared" si="124"/>
        <v xml:space="preserve">Patrick </v>
      </c>
      <c r="R1291" s="14" t="str">
        <f t="shared" si="125"/>
        <v>O'Brill</v>
      </c>
    </row>
    <row r="1292" spans="2:18" x14ac:dyDescent="0.45">
      <c r="B1292" s="14" t="str">
        <f t="shared" si="120"/>
        <v>404164440423</v>
      </c>
      <c r="C1292" s="5">
        <v>40416</v>
      </c>
      <c r="D1292" s="2" t="s">
        <v>804</v>
      </c>
      <c r="E1292" s="14">
        <f t="shared" si="121"/>
        <v>0</v>
      </c>
      <c r="F1292" s="2">
        <v>44</v>
      </c>
      <c r="G1292" s="19">
        <v>210.46</v>
      </c>
      <c r="H1292" s="20">
        <v>0.03</v>
      </c>
      <c r="I1292" s="6"/>
      <c r="J1292" s="5">
        <v>40423</v>
      </c>
      <c r="K1292" s="25">
        <v>50.039499999999997</v>
      </c>
      <c r="L1292" s="2" t="s">
        <v>127</v>
      </c>
      <c r="M1292" s="14">
        <f>+VLOOKUP(L1292,Customers!$C$3:$D$797,2,FALSE)</f>
        <v>4</v>
      </c>
      <c r="N1292" s="14">
        <f>+INDEX(Customers!$B$2:$D$797,MATCH(TF_Database!L1292,Customers!$C$2:$C$797,0),1)</f>
        <v>12239</v>
      </c>
      <c r="O1292" s="29">
        <f t="shared" si="122"/>
        <v>4</v>
      </c>
      <c r="P1292" s="29">
        <f t="shared" si="123"/>
        <v>9</v>
      </c>
      <c r="Q1292" s="14" t="str">
        <f t="shared" si="124"/>
        <v xml:space="preserve">Liz </v>
      </c>
      <c r="R1292" s="14" t="str">
        <f t="shared" si="125"/>
        <v>Price</v>
      </c>
    </row>
    <row r="1293" spans="2:18" x14ac:dyDescent="0.45">
      <c r="B1293" s="14" t="str">
        <f t="shared" si="120"/>
        <v>402543240255</v>
      </c>
      <c r="C1293" s="5">
        <v>40254</v>
      </c>
      <c r="D1293" s="2" t="s">
        <v>811</v>
      </c>
      <c r="E1293" s="14">
        <f t="shared" si="121"/>
        <v>0</v>
      </c>
      <c r="F1293" s="2">
        <v>32</v>
      </c>
      <c r="G1293" s="19">
        <v>195.57</v>
      </c>
      <c r="H1293" s="20">
        <v>0.09</v>
      </c>
      <c r="I1293" s="6"/>
      <c r="J1293" s="5">
        <v>40255</v>
      </c>
      <c r="K1293" s="25">
        <v>-132.93</v>
      </c>
      <c r="L1293" s="2" t="s">
        <v>144</v>
      </c>
      <c r="M1293" s="14">
        <f>+VLOOKUP(L1293,Customers!$C$3:$D$797,2,FALSE)</f>
        <v>2</v>
      </c>
      <c r="N1293" s="14">
        <f>+INDEX(Customers!$B$2:$D$797,MATCH(TF_Database!L1293,Customers!$C$2:$C$797,0),1)</f>
        <v>3876</v>
      </c>
      <c r="O1293" s="29">
        <f t="shared" si="122"/>
        <v>7</v>
      </c>
      <c r="P1293" s="29">
        <f t="shared" si="123"/>
        <v>12</v>
      </c>
      <c r="Q1293" s="14" t="str">
        <f t="shared" si="124"/>
        <v xml:space="preserve">Justin </v>
      </c>
      <c r="R1293" s="14" t="str">
        <f t="shared" si="125"/>
        <v>Hirsh</v>
      </c>
    </row>
    <row r="1294" spans="2:18" x14ac:dyDescent="0.45">
      <c r="B1294" s="14" t="str">
        <f t="shared" si="120"/>
        <v>400014740002</v>
      </c>
      <c r="C1294" s="5">
        <v>40001</v>
      </c>
      <c r="D1294" s="2" t="s">
        <v>811</v>
      </c>
      <c r="E1294" s="14">
        <f t="shared" si="121"/>
        <v>0</v>
      </c>
      <c r="F1294" s="2">
        <v>47</v>
      </c>
      <c r="G1294" s="19">
        <v>691.52</v>
      </c>
      <c r="H1294" s="20">
        <v>0.03</v>
      </c>
      <c r="I1294" s="6"/>
      <c r="J1294" s="5">
        <v>40002</v>
      </c>
      <c r="K1294" s="25">
        <v>107.02</v>
      </c>
      <c r="L1294" s="2" t="s">
        <v>148</v>
      </c>
      <c r="M1294" s="14">
        <f>+VLOOKUP(L1294,Customers!$C$3:$D$797,2,FALSE)</f>
        <v>5</v>
      </c>
      <c r="N1294" s="14">
        <f>+INDEX(Customers!$B$2:$D$797,MATCH(TF_Database!L1294,Customers!$C$2:$C$797,0),1)</f>
        <v>25235</v>
      </c>
      <c r="O1294" s="29">
        <f t="shared" si="122"/>
        <v>6</v>
      </c>
      <c r="P1294" s="29">
        <f t="shared" si="123"/>
        <v>15</v>
      </c>
      <c r="Q1294" s="14" t="str">
        <f t="shared" si="124"/>
        <v xml:space="preserve">Cathy </v>
      </c>
      <c r="R1294" s="14" t="str">
        <f t="shared" si="125"/>
        <v>Armstrong</v>
      </c>
    </row>
    <row r="1295" spans="2:18" x14ac:dyDescent="0.45">
      <c r="B1295" s="14" t="str">
        <f t="shared" si="120"/>
        <v>400013740002</v>
      </c>
      <c r="C1295" s="5">
        <v>40001</v>
      </c>
      <c r="D1295" s="2" t="s">
        <v>811</v>
      </c>
      <c r="E1295" s="14">
        <f t="shared" si="121"/>
        <v>0</v>
      </c>
      <c r="F1295" s="2">
        <v>37</v>
      </c>
      <c r="G1295" s="19">
        <v>2756.17</v>
      </c>
      <c r="H1295" s="20">
        <v>0.04</v>
      </c>
      <c r="I1295" s="6"/>
      <c r="J1295" s="5">
        <v>40002</v>
      </c>
      <c r="K1295" s="25">
        <v>-1561.7160000000001</v>
      </c>
      <c r="L1295" s="2" t="s">
        <v>148</v>
      </c>
      <c r="M1295" s="14">
        <f>+VLOOKUP(L1295,Customers!$C$3:$D$797,2,FALSE)</f>
        <v>5</v>
      </c>
      <c r="N1295" s="14">
        <f>+INDEX(Customers!$B$2:$D$797,MATCH(TF_Database!L1295,Customers!$C$2:$C$797,0),1)</f>
        <v>25235</v>
      </c>
      <c r="O1295" s="29">
        <f t="shared" si="122"/>
        <v>6</v>
      </c>
      <c r="P1295" s="29">
        <f t="shared" si="123"/>
        <v>15</v>
      </c>
      <c r="Q1295" s="14" t="str">
        <f t="shared" si="124"/>
        <v xml:space="preserve">Cathy </v>
      </c>
      <c r="R1295" s="14" t="str">
        <f t="shared" si="125"/>
        <v>Armstrong</v>
      </c>
    </row>
    <row r="1296" spans="2:18" x14ac:dyDescent="0.45">
      <c r="B1296" s="14" t="str">
        <f t="shared" si="120"/>
        <v>400012940001</v>
      </c>
      <c r="C1296" s="5">
        <v>40001</v>
      </c>
      <c r="D1296" s="2" t="s">
        <v>811</v>
      </c>
      <c r="E1296" s="14">
        <f t="shared" si="121"/>
        <v>0</v>
      </c>
      <c r="F1296" s="2">
        <v>29</v>
      </c>
      <c r="G1296" s="19">
        <v>5159.3725000000004</v>
      </c>
      <c r="H1296" s="20">
        <v>0.02</v>
      </c>
      <c r="I1296" s="6"/>
      <c r="J1296" s="5">
        <v>40001</v>
      </c>
      <c r="K1296" s="25">
        <v>1252.4760000000001</v>
      </c>
      <c r="L1296" s="2" t="s">
        <v>148</v>
      </c>
      <c r="M1296" s="14">
        <f>+VLOOKUP(L1296,Customers!$C$3:$D$797,2,FALSE)</f>
        <v>5</v>
      </c>
      <c r="N1296" s="14">
        <f>+INDEX(Customers!$B$2:$D$797,MATCH(TF_Database!L1296,Customers!$C$2:$C$797,0),1)</f>
        <v>25235</v>
      </c>
      <c r="O1296" s="29">
        <f t="shared" si="122"/>
        <v>6</v>
      </c>
      <c r="P1296" s="29">
        <f t="shared" si="123"/>
        <v>15</v>
      </c>
      <c r="Q1296" s="14" t="str">
        <f t="shared" si="124"/>
        <v xml:space="preserve">Cathy </v>
      </c>
      <c r="R1296" s="14" t="str">
        <f t="shared" si="125"/>
        <v>Armstrong</v>
      </c>
    </row>
    <row r="1297" spans="2:18" x14ac:dyDescent="0.45">
      <c r="B1297" s="14" t="str">
        <f t="shared" si="120"/>
        <v>398993639900</v>
      </c>
      <c r="C1297" s="5">
        <v>39899</v>
      </c>
      <c r="D1297" s="2" t="s">
        <v>808</v>
      </c>
      <c r="E1297" s="14">
        <f t="shared" si="121"/>
        <v>0</v>
      </c>
      <c r="F1297" s="2">
        <v>36</v>
      </c>
      <c r="G1297" s="19">
        <v>307.64999999999998</v>
      </c>
      <c r="H1297" s="20">
        <v>7.0000000000000007E-2</v>
      </c>
      <c r="I1297" s="6"/>
      <c r="J1297" s="5">
        <v>39900</v>
      </c>
      <c r="K1297" s="25">
        <v>91.73</v>
      </c>
      <c r="L1297" s="2" t="s">
        <v>145</v>
      </c>
      <c r="M1297" s="14">
        <f>+VLOOKUP(L1297,Customers!$C$3:$D$797,2,FALSE)</f>
        <v>5</v>
      </c>
      <c r="N1297" s="14">
        <f>+INDEX(Customers!$B$2:$D$797,MATCH(TF_Database!L1297,Customers!$C$2:$C$797,0),1)</f>
        <v>15707</v>
      </c>
      <c r="O1297" s="29">
        <f t="shared" si="122"/>
        <v>8</v>
      </c>
      <c r="P1297" s="29">
        <f t="shared" si="123"/>
        <v>11</v>
      </c>
      <c r="Q1297" s="14" t="str">
        <f t="shared" si="124"/>
        <v xml:space="preserve">Heather </v>
      </c>
      <c r="R1297" s="14" t="str">
        <f t="shared" si="125"/>
        <v>Jas</v>
      </c>
    </row>
    <row r="1298" spans="2:18" x14ac:dyDescent="0.45">
      <c r="B1298" s="14" t="str">
        <f t="shared" si="120"/>
        <v>402261140228</v>
      </c>
      <c r="C1298" s="5">
        <v>40226</v>
      </c>
      <c r="D1298" s="2" t="s">
        <v>806</v>
      </c>
      <c r="E1298" s="14">
        <f t="shared" si="121"/>
        <v>1</v>
      </c>
      <c r="F1298" s="2">
        <v>11</v>
      </c>
      <c r="G1298" s="19">
        <v>558.62</v>
      </c>
      <c r="H1298" s="20">
        <v>0.03</v>
      </c>
      <c r="I1298" s="6"/>
      <c r="J1298" s="5">
        <v>40228</v>
      </c>
      <c r="K1298" s="25">
        <v>118.32</v>
      </c>
      <c r="L1298" s="2" t="s">
        <v>144</v>
      </c>
      <c r="M1298" s="14">
        <f>+VLOOKUP(L1298,Customers!$C$3:$D$797,2,FALSE)</f>
        <v>2</v>
      </c>
      <c r="N1298" s="14">
        <f>+INDEX(Customers!$B$2:$D$797,MATCH(TF_Database!L1298,Customers!$C$2:$C$797,0),1)</f>
        <v>3876</v>
      </c>
      <c r="O1298" s="29">
        <f t="shared" si="122"/>
        <v>7</v>
      </c>
      <c r="P1298" s="29">
        <f t="shared" si="123"/>
        <v>12</v>
      </c>
      <c r="Q1298" s="14" t="str">
        <f t="shared" si="124"/>
        <v xml:space="preserve">Justin </v>
      </c>
      <c r="R1298" s="14" t="str">
        <f t="shared" si="125"/>
        <v>Hirsh</v>
      </c>
    </row>
    <row r="1299" spans="2:18" x14ac:dyDescent="0.45">
      <c r="B1299" s="14" t="str">
        <f t="shared" si="120"/>
        <v>405752140578</v>
      </c>
      <c r="C1299" s="5">
        <v>40575</v>
      </c>
      <c r="D1299" s="2" t="s">
        <v>811</v>
      </c>
      <c r="E1299" s="14">
        <f t="shared" si="121"/>
        <v>0</v>
      </c>
      <c r="F1299" s="2">
        <v>21</v>
      </c>
      <c r="G1299" s="19">
        <v>556.45000000000005</v>
      </c>
      <c r="H1299" s="20">
        <v>0.08</v>
      </c>
      <c r="I1299" s="6"/>
      <c r="J1299" s="5">
        <v>40578</v>
      </c>
      <c r="K1299" s="25">
        <v>-124.42</v>
      </c>
      <c r="L1299" s="2" t="s">
        <v>142</v>
      </c>
      <c r="M1299" s="14">
        <f>+VLOOKUP(L1299,Customers!$C$3:$D$797,2,FALSE)</f>
        <v>3</v>
      </c>
      <c r="N1299" s="14">
        <f>+INDEX(Customers!$B$2:$D$797,MATCH(TF_Database!L1299,Customers!$C$2:$C$797,0),1)</f>
        <v>11467</v>
      </c>
      <c r="O1299" s="29">
        <f t="shared" si="122"/>
        <v>5</v>
      </c>
      <c r="P1299" s="29">
        <f t="shared" si="123"/>
        <v>14</v>
      </c>
      <c r="Q1299" s="14" t="str">
        <f t="shared" si="124"/>
        <v xml:space="preserve">Lena </v>
      </c>
      <c r="R1299" s="14" t="str">
        <f t="shared" si="125"/>
        <v>Hernandez</v>
      </c>
    </row>
    <row r="1300" spans="2:18" x14ac:dyDescent="0.45">
      <c r="B1300" s="14" t="str">
        <f t="shared" si="120"/>
        <v>409851140986</v>
      </c>
      <c r="C1300" s="5">
        <v>40985</v>
      </c>
      <c r="D1300" s="2" t="s">
        <v>806</v>
      </c>
      <c r="E1300" s="14">
        <f t="shared" si="121"/>
        <v>1</v>
      </c>
      <c r="F1300" s="2">
        <v>11</v>
      </c>
      <c r="G1300" s="19">
        <v>61.46</v>
      </c>
      <c r="H1300" s="20">
        <v>0.08</v>
      </c>
      <c r="I1300" s="6"/>
      <c r="J1300" s="5">
        <v>40986</v>
      </c>
      <c r="K1300" s="25">
        <v>-47.83</v>
      </c>
      <c r="L1300" s="2" t="s">
        <v>134</v>
      </c>
      <c r="M1300" s="14">
        <f>+VLOOKUP(L1300,Customers!$C$3:$D$797,2,FALSE)</f>
        <v>2</v>
      </c>
      <c r="N1300" s="14">
        <f>+INDEX(Customers!$B$2:$D$797,MATCH(TF_Database!L1300,Customers!$C$2:$C$797,0),1)</f>
        <v>21452</v>
      </c>
      <c r="O1300" s="29">
        <f t="shared" si="122"/>
        <v>8</v>
      </c>
      <c r="P1300" s="29">
        <f t="shared" si="123"/>
        <v>15</v>
      </c>
      <c r="Q1300" s="14" t="str">
        <f t="shared" si="124"/>
        <v xml:space="preserve">Patrick </v>
      </c>
      <c r="R1300" s="14" t="str">
        <f t="shared" si="125"/>
        <v>O'Brill</v>
      </c>
    </row>
    <row r="1301" spans="2:18" x14ac:dyDescent="0.45">
      <c r="B1301" s="14" t="str">
        <f t="shared" si="120"/>
        <v>398233139824</v>
      </c>
      <c r="C1301" s="5">
        <v>39823</v>
      </c>
      <c r="D1301" s="2" t="s">
        <v>811</v>
      </c>
      <c r="E1301" s="14">
        <f t="shared" si="121"/>
        <v>0</v>
      </c>
      <c r="F1301" s="2">
        <v>31</v>
      </c>
      <c r="G1301" s="19">
        <v>2137.1</v>
      </c>
      <c r="H1301" s="20">
        <v>0.05</v>
      </c>
      <c r="I1301" s="6"/>
      <c r="J1301" s="5">
        <v>39824</v>
      </c>
      <c r="K1301" s="25">
        <v>-686.01</v>
      </c>
      <c r="L1301" s="2" t="s">
        <v>132</v>
      </c>
      <c r="M1301" s="14">
        <f>+VLOOKUP(L1301,Customers!$C$3:$D$797,2,FALSE)</f>
        <v>1</v>
      </c>
      <c r="N1301" s="14">
        <f>+INDEX(Customers!$B$2:$D$797,MATCH(TF_Database!L1301,Customers!$C$2:$C$797,0),1)</f>
        <v>3444</v>
      </c>
      <c r="O1301" s="29">
        <f t="shared" si="122"/>
        <v>9</v>
      </c>
      <c r="P1301" s="29">
        <f t="shared" si="123"/>
        <v>13</v>
      </c>
      <c r="Q1301" s="14" t="str">
        <f t="shared" si="124"/>
        <v xml:space="preserve">Kristina </v>
      </c>
      <c r="R1301" s="14" t="str">
        <f t="shared" si="125"/>
        <v>Nunn</v>
      </c>
    </row>
    <row r="1302" spans="2:18" x14ac:dyDescent="0.45">
      <c r="B1302" s="14" t="str">
        <f t="shared" si="120"/>
        <v>398234839825</v>
      </c>
      <c r="C1302" s="5">
        <v>39823</v>
      </c>
      <c r="D1302" s="2" t="s">
        <v>811</v>
      </c>
      <c r="E1302" s="14">
        <f t="shared" si="121"/>
        <v>0</v>
      </c>
      <c r="F1302" s="2">
        <v>48</v>
      </c>
      <c r="G1302" s="19">
        <v>571.16999999999996</v>
      </c>
      <c r="H1302" s="20">
        <v>0.05</v>
      </c>
      <c r="I1302" s="6"/>
      <c r="J1302" s="5">
        <v>39825</v>
      </c>
      <c r="K1302" s="25">
        <v>129.87</v>
      </c>
      <c r="L1302" s="2" t="s">
        <v>132</v>
      </c>
      <c r="M1302" s="14">
        <f>+VLOOKUP(L1302,Customers!$C$3:$D$797,2,FALSE)</f>
        <v>1</v>
      </c>
      <c r="N1302" s="14">
        <f>+INDEX(Customers!$B$2:$D$797,MATCH(TF_Database!L1302,Customers!$C$2:$C$797,0),1)</f>
        <v>3444</v>
      </c>
      <c r="O1302" s="29">
        <f t="shared" si="122"/>
        <v>9</v>
      </c>
      <c r="P1302" s="29">
        <f t="shared" si="123"/>
        <v>13</v>
      </c>
      <c r="Q1302" s="14" t="str">
        <f t="shared" si="124"/>
        <v xml:space="preserve">Kristina </v>
      </c>
      <c r="R1302" s="14" t="str">
        <f t="shared" si="125"/>
        <v>Nunn</v>
      </c>
    </row>
    <row r="1303" spans="2:18" x14ac:dyDescent="0.45">
      <c r="B1303" s="14" t="str">
        <f t="shared" si="120"/>
        <v>402842440286</v>
      </c>
      <c r="C1303" s="5">
        <v>40284</v>
      </c>
      <c r="D1303" s="2" t="s">
        <v>811</v>
      </c>
      <c r="E1303" s="14">
        <f t="shared" si="121"/>
        <v>0</v>
      </c>
      <c r="F1303" s="2">
        <v>24</v>
      </c>
      <c r="G1303" s="19">
        <v>135.88</v>
      </c>
      <c r="H1303" s="20">
        <v>0.1</v>
      </c>
      <c r="I1303" s="6"/>
      <c r="J1303" s="5">
        <v>40286</v>
      </c>
      <c r="K1303" s="25">
        <v>-75.394000000000005</v>
      </c>
      <c r="L1303" s="2" t="s">
        <v>123</v>
      </c>
      <c r="M1303" s="14">
        <f>+VLOOKUP(L1303,Customers!$C$3:$D$797,2,FALSE)</f>
        <v>1</v>
      </c>
      <c r="N1303" s="14">
        <f>+INDEX(Customers!$B$2:$D$797,MATCH(TF_Database!L1303,Customers!$C$2:$C$797,0),1)</f>
        <v>22641</v>
      </c>
      <c r="O1303" s="29">
        <f t="shared" si="122"/>
        <v>7</v>
      </c>
      <c r="P1303" s="29">
        <f t="shared" si="123"/>
        <v>15</v>
      </c>
      <c r="Q1303" s="14" t="str">
        <f t="shared" si="124"/>
        <v xml:space="preserve">Shahid </v>
      </c>
      <c r="R1303" s="14" t="str">
        <f t="shared" si="125"/>
        <v>Shariari</v>
      </c>
    </row>
    <row r="1304" spans="2:18" x14ac:dyDescent="0.45">
      <c r="B1304" s="14" t="str">
        <f t="shared" si="120"/>
        <v>402442040244</v>
      </c>
      <c r="C1304" s="5">
        <v>40244</v>
      </c>
      <c r="D1304" s="2" t="s">
        <v>810</v>
      </c>
      <c r="E1304" s="14">
        <f t="shared" si="121"/>
        <v>0</v>
      </c>
      <c r="F1304" s="2">
        <v>20</v>
      </c>
      <c r="G1304" s="19">
        <v>857.95</v>
      </c>
      <c r="H1304" s="20">
        <v>0.08</v>
      </c>
      <c r="I1304" s="6"/>
      <c r="J1304" s="5">
        <v>40244</v>
      </c>
      <c r="K1304" s="25">
        <v>51.85</v>
      </c>
      <c r="L1304" s="2" t="s">
        <v>144</v>
      </c>
      <c r="M1304" s="14">
        <f>+VLOOKUP(L1304,Customers!$C$3:$D$797,2,FALSE)</f>
        <v>2</v>
      </c>
      <c r="N1304" s="14">
        <f>+INDEX(Customers!$B$2:$D$797,MATCH(TF_Database!L1304,Customers!$C$2:$C$797,0),1)</f>
        <v>3876</v>
      </c>
      <c r="O1304" s="29">
        <f t="shared" si="122"/>
        <v>7</v>
      </c>
      <c r="P1304" s="29">
        <f t="shared" si="123"/>
        <v>12</v>
      </c>
      <c r="Q1304" s="14" t="str">
        <f t="shared" si="124"/>
        <v xml:space="preserve">Justin </v>
      </c>
      <c r="R1304" s="14" t="str">
        <f t="shared" si="125"/>
        <v>Hirsh</v>
      </c>
    </row>
    <row r="1305" spans="2:18" x14ac:dyDescent="0.45">
      <c r="B1305" s="14" t="str">
        <f t="shared" si="120"/>
        <v>411983341205</v>
      </c>
      <c r="C1305" s="5">
        <v>41198</v>
      </c>
      <c r="D1305" s="2" t="s">
        <v>811</v>
      </c>
      <c r="E1305" s="14">
        <f t="shared" si="121"/>
        <v>0</v>
      </c>
      <c r="F1305" s="2">
        <v>33</v>
      </c>
      <c r="G1305" s="19">
        <v>662.21</v>
      </c>
      <c r="H1305" s="20">
        <v>0.01</v>
      </c>
      <c r="I1305" s="6"/>
      <c r="J1305" s="5">
        <v>41205</v>
      </c>
      <c r="K1305" s="25">
        <v>256.57</v>
      </c>
      <c r="L1305" s="2" t="s">
        <v>130</v>
      </c>
      <c r="M1305" s="14">
        <f>+VLOOKUP(L1305,Customers!$C$3:$D$797,2,FALSE)</f>
        <v>4</v>
      </c>
      <c r="N1305" s="14">
        <f>+INDEX(Customers!$B$2:$D$797,MATCH(TF_Database!L1305,Customers!$C$2:$C$797,0),1)</f>
        <v>30308</v>
      </c>
      <c r="O1305" s="29">
        <f t="shared" si="122"/>
        <v>6</v>
      </c>
      <c r="P1305" s="29">
        <f t="shared" si="123"/>
        <v>12</v>
      </c>
      <c r="Q1305" s="14" t="str">
        <f t="shared" si="124"/>
        <v xml:space="preserve">Khloe </v>
      </c>
      <c r="R1305" s="14" t="str">
        <f t="shared" si="125"/>
        <v>Miller</v>
      </c>
    </row>
    <row r="1306" spans="2:18" x14ac:dyDescent="0.45">
      <c r="B1306" s="14" t="str">
        <f t="shared" si="120"/>
        <v>400673640069</v>
      </c>
      <c r="C1306" s="5">
        <v>40067</v>
      </c>
      <c r="D1306" s="2" t="s">
        <v>811</v>
      </c>
      <c r="E1306" s="14">
        <f t="shared" si="121"/>
        <v>0</v>
      </c>
      <c r="F1306" s="2">
        <v>36</v>
      </c>
      <c r="G1306" s="19">
        <v>100.68</v>
      </c>
      <c r="H1306" s="20">
        <v>0</v>
      </c>
      <c r="I1306" s="6"/>
      <c r="J1306" s="5">
        <v>40069</v>
      </c>
      <c r="K1306" s="25">
        <v>-45.21</v>
      </c>
      <c r="L1306" s="2" t="s">
        <v>153</v>
      </c>
      <c r="M1306" s="14">
        <f>+VLOOKUP(L1306,Customers!$C$3:$D$797,2,FALSE)</f>
        <v>3</v>
      </c>
      <c r="N1306" s="14">
        <f>+INDEX(Customers!$B$2:$D$797,MATCH(TF_Database!L1306,Customers!$C$2:$C$797,0),1)</f>
        <v>18674</v>
      </c>
      <c r="O1306" s="29">
        <f t="shared" si="122"/>
        <v>5</v>
      </c>
      <c r="P1306" s="29">
        <f t="shared" si="123"/>
        <v>14</v>
      </c>
      <c r="Q1306" s="14" t="str">
        <f t="shared" si="124"/>
        <v xml:space="preserve">Paul </v>
      </c>
      <c r="R1306" s="14" t="str">
        <f t="shared" si="125"/>
        <v>MacIntyre</v>
      </c>
    </row>
    <row r="1307" spans="2:18" x14ac:dyDescent="0.45">
      <c r="B1307" s="14" t="str">
        <f t="shared" si="120"/>
        <v>404632240467</v>
      </c>
      <c r="C1307" s="5">
        <v>40463</v>
      </c>
      <c r="D1307" s="2" t="s">
        <v>804</v>
      </c>
      <c r="E1307" s="14">
        <f t="shared" si="121"/>
        <v>0</v>
      </c>
      <c r="F1307" s="2">
        <v>22</v>
      </c>
      <c r="G1307" s="19">
        <v>846.35</v>
      </c>
      <c r="H1307" s="20">
        <v>0.04</v>
      </c>
      <c r="I1307" s="6"/>
      <c r="J1307" s="5">
        <v>40467</v>
      </c>
      <c r="K1307" s="25">
        <v>341.53</v>
      </c>
      <c r="L1307" s="2" t="s">
        <v>134</v>
      </c>
      <c r="M1307" s="14">
        <f>+VLOOKUP(L1307,Customers!$C$3:$D$797,2,FALSE)</f>
        <v>2</v>
      </c>
      <c r="N1307" s="14">
        <f>+INDEX(Customers!$B$2:$D$797,MATCH(TF_Database!L1307,Customers!$C$2:$C$797,0),1)</f>
        <v>21452</v>
      </c>
      <c r="O1307" s="29">
        <f t="shared" si="122"/>
        <v>8</v>
      </c>
      <c r="P1307" s="29">
        <f t="shared" si="123"/>
        <v>15</v>
      </c>
      <c r="Q1307" s="14" t="str">
        <f t="shared" si="124"/>
        <v xml:space="preserve">Patrick </v>
      </c>
      <c r="R1307" s="14" t="str">
        <f t="shared" si="125"/>
        <v>O'Brill</v>
      </c>
    </row>
    <row r="1308" spans="2:18" x14ac:dyDescent="0.45">
      <c r="B1308" s="14" t="str">
        <f t="shared" si="120"/>
        <v>404632640470</v>
      </c>
      <c r="C1308" s="5">
        <v>40463</v>
      </c>
      <c r="D1308" s="2" t="s">
        <v>804</v>
      </c>
      <c r="E1308" s="14">
        <f t="shared" si="121"/>
        <v>0</v>
      </c>
      <c r="F1308" s="2">
        <v>26</v>
      </c>
      <c r="G1308" s="19">
        <v>1976.3945000000001</v>
      </c>
      <c r="H1308" s="20">
        <v>0</v>
      </c>
      <c r="I1308" s="6"/>
      <c r="J1308" s="5">
        <v>40470</v>
      </c>
      <c r="K1308" s="25">
        <v>473.35500000000002</v>
      </c>
      <c r="L1308" s="2" t="s">
        <v>134</v>
      </c>
      <c r="M1308" s="14">
        <f>+VLOOKUP(L1308,Customers!$C$3:$D$797,2,FALSE)</f>
        <v>2</v>
      </c>
      <c r="N1308" s="14">
        <f>+INDEX(Customers!$B$2:$D$797,MATCH(TF_Database!L1308,Customers!$C$2:$C$797,0),1)</f>
        <v>21452</v>
      </c>
      <c r="O1308" s="29">
        <f t="shared" si="122"/>
        <v>8</v>
      </c>
      <c r="P1308" s="29">
        <f t="shared" si="123"/>
        <v>15</v>
      </c>
      <c r="Q1308" s="14" t="str">
        <f t="shared" si="124"/>
        <v xml:space="preserve">Patrick </v>
      </c>
      <c r="R1308" s="14" t="str">
        <f t="shared" si="125"/>
        <v>O'Brill</v>
      </c>
    </row>
    <row r="1309" spans="2:18" x14ac:dyDescent="0.45">
      <c r="B1309" s="14" t="str">
        <f t="shared" si="120"/>
        <v>407134440715</v>
      </c>
      <c r="C1309" s="5">
        <v>40713</v>
      </c>
      <c r="D1309" s="2" t="s">
        <v>811</v>
      </c>
      <c r="E1309" s="14">
        <f t="shared" si="121"/>
        <v>0</v>
      </c>
      <c r="F1309" s="2">
        <v>44</v>
      </c>
      <c r="G1309" s="19">
        <v>442.72</v>
      </c>
      <c r="H1309" s="20">
        <v>7.0000000000000007E-2</v>
      </c>
      <c r="I1309" s="6"/>
      <c r="J1309" s="5">
        <v>40715</v>
      </c>
      <c r="K1309" s="25">
        <v>-168.38</v>
      </c>
      <c r="L1309" s="2" t="s">
        <v>121</v>
      </c>
      <c r="M1309" s="14">
        <f>+VLOOKUP(L1309,Customers!$C$3:$D$797,2,FALSE)</f>
        <v>1</v>
      </c>
      <c r="N1309" s="14">
        <f>+INDEX(Customers!$B$2:$D$797,MATCH(TF_Database!L1309,Customers!$C$2:$C$797,0),1)</f>
        <v>6723</v>
      </c>
      <c r="O1309" s="29">
        <f t="shared" si="122"/>
        <v>5</v>
      </c>
      <c r="P1309" s="29">
        <f t="shared" si="123"/>
        <v>14</v>
      </c>
      <c r="Q1309" s="14" t="str">
        <f t="shared" si="124"/>
        <v xml:space="preserve">Mike </v>
      </c>
      <c r="R1309" s="14" t="str">
        <f t="shared" si="125"/>
        <v>Vittorini</v>
      </c>
    </row>
    <row r="1310" spans="2:18" x14ac:dyDescent="0.45">
      <c r="B1310" s="14" t="str">
        <f t="shared" si="120"/>
        <v>40713640713</v>
      </c>
      <c r="C1310" s="5">
        <v>40713</v>
      </c>
      <c r="D1310" s="2" t="s">
        <v>811</v>
      </c>
      <c r="E1310" s="14">
        <f t="shared" si="121"/>
        <v>0</v>
      </c>
      <c r="F1310" s="2">
        <v>6</v>
      </c>
      <c r="G1310" s="19">
        <v>326.89299999999997</v>
      </c>
      <c r="H1310" s="20">
        <v>7.0000000000000007E-2</v>
      </c>
      <c r="I1310" s="6"/>
      <c r="J1310" s="5">
        <v>40713</v>
      </c>
      <c r="K1310" s="25">
        <v>-223.21199999999999</v>
      </c>
      <c r="L1310" s="2" t="s">
        <v>121</v>
      </c>
      <c r="M1310" s="14">
        <f>+VLOOKUP(L1310,Customers!$C$3:$D$797,2,FALSE)</f>
        <v>1</v>
      </c>
      <c r="N1310" s="14">
        <f>+INDEX(Customers!$B$2:$D$797,MATCH(TF_Database!L1310,Customers!$C$2:$C$797,0),1)</f>
        <v>6723</v>
      </c>
      <c r="O1310" s="29">
        <f t="shared" si="122"/>
        <v>5</v>
      </c>
      <c r="P1310" s="29">
        <f t="shared" si="123"/>
        <v>14</v>
      </c>
      <c r="Q1310" s="14" t="str">
        <f t="shared" si="124"/>
        <v xml:space="preserve">Mike </v>
      </c>
      <c r="R1310" s="14" t="str">
        <f t="shared" si="125"/>
        <v>Vittorini</v>
      </c>
    </row>
    <row r="1311" spans="2:18" x14ac:dyDescent="0.45">
      <c r="B1311" s="14" t="str">
        <f t="shared" si="120"/>
        <v>41220641221</v>
      </c>
      <c r="C1311" s="5">
        <v>41220</v>
      </c>
      <c r="D1311" s="2" t="s">
        <v>808</v>
      </c>
      <c r="E1311" s="14">
        <f t="shared" si="121"/>
        <v>0</v>
      </c>
      <c r="F1311" s="2">
        <v>6</v>
      </c>
      <c r="G1311" s="19">
        <v>22.78</v>
      </c>
      <c r="H1311" s="20">
        <v>0.01</v>
      </c>
      <c r="I1311" s="6"/>
      <c r="J1311" s="5">
        <v>41221</v>
      </c>
      <c r="K1311" s="25">
        <v>3.96</v>
      </c>
      <c r="L1311" s="2" t="s">
        <v>127</v>
      </c>
      <c r="M1311" s="14">
        <f>+VLOOKUP(L1311,Customers!$C$3:$D$797,2,FALSE)</f>
        <v>4</v>
      </c>
      <c r="N1311" s="14">
        <f>+INDEX(Customers!$B$2:$D$797,MATCH(TF_Database!L1311,Customers!$C$2:$C$797,0),1)</f>
        <v>12239</v>
      </c>
      <c r="O1311" s="29">
        <f t="shared" si="122"/>
        <v>4</v>
      </c>
      <c r="P1311" s="29">
        <f t="shared" si="123"/>
        <v>9</v>
      </c>
      <c r="Q1311" s="14" t="str">
        <f t="shared" si="124"/>
        <v xml:space="preserve">Liz </v>
      </c>
      <c r="R1311" s="14" t="str">
        <f t="shared" si="125"/>
        <v>Price</v>
      </c>
    </row>
    <row r="1312" spans="2:18" x14ac:dyDescent="0.45">
      <c r="B1312" s="14" t="str">
        <f t="shared" si="120"/>
        <v>408593840859</v>
      </c>
      <c r="C1312" s="5">
        <v>40859</v>
      </c>
      <c r="D1312" s="2" t="s">
        <v>810</v>
      </c>
      <c r="E1312" s="14">
        <f t="shared" si="121"/>
        <v>0</v>
      </c>
      <c r="F1312" s="2">
        <v>38</v>
      </c>
      <c r="G1312" s="19">
        <v>1806.43</v>
      </c>
      <c r="H1312" s="20">
        <v>0.04</v>
      </c>
      <c r="I1312" s="6"/>
      <c r="J1312" s="5">
        <v>40859</v>
      </c>
      <c r="K1312" s="25">
        <v>134.85</v>
      </c>
      <c r="L1312" s="2" t="s">
        <v>153</v>
      </c>
      <c r="M1312" s="14">
        <f>+VLOOKUP(L1312,Customers!$C$3:$D$797,2,FALSE)</f>
        <v>3</v>
      </c>
      <c r="N1312" s="14">
        <f>+INDEX(Customers!$B$2:$D$797,MATCH(TF_Database!L1312,Customers!$C$2:$C$797,0),1)</f>
        <v>18674</v>
      </c>
      <c r="O1312" s="29">
        <f t="shared" si="122"/>
        <v>5</v>
      </c>
      <c r="P1312" s="29">
        <f t="shared" si="123"/>
        <v>14</v>
      </c>
      <c r="Q1312" s="14" t="str">
        <f t="shared" si="124"/>
        <v xml:space="preserve">Paul </v>
      </c>
      <c r="R1312" s="14" t="str">
        <f t="shared" si="125"/>
        <v>MacIntyre</v>
      </c>
    </row>
    <row r="1313" spans="2:18" x14ac:dyDescent="0.45">
      <c r="B1313" s="14" t="str">
        <f t="shared" si="120"/>
        <v>406692940672</v>
      </c>
      <c r="C1313" s="5">
        <v>40669</v>
      </c>
      <c r="D1313" s="2" t="s">
        <v>806</v>
      </c>
      <c r="E1313" s="14">
        <f t="shared" si="121"/>
        <v>1</v>
      </c>
      <c r="F1313" s="2">
        <v>29</v>
      </c>
      <c r="G1313" s="19">
        <v>1669.88</v>
      </c>
      <c r="H1313" s="20">
        <v>0.02</v>
      </c>
      <c r="I1313" s="6"/>
      <c r="J1313" s="5">
        <v>40672</v>
      </c>
      <c r="K1313" s="25">
        <v>548.91999999999996</v>
      </c>
      <c r="L1313" s="2" t="s">
        <v>151</v>
      </c>
      <c r="M1313" s="14">
        <f>+VLOOKUP(L1313,Customers!$C$3:$D$797,2,FALSE)</f>
        <v>3</v>
      </c>
      <c r="N1313" s="14">
        <f>+INDEX(Customers!$B$2:$D$797,MATCH(TF_Database!L1313,Customers!$C$2:$C$797,0),1)</f>
        <v>12130</v>
      </c>
      <c r="O1313" s="29">
        <f t="shared" si="122"/>
        <v>5</v>
      </c>
      <c r="P1313" s="29">
        <f t="shared" si="123"/>
        <v>10</v>
      </c>
      <c r="Q1313" s="14" t="str">
        <f t="shared" si="124"/>
        <v xml:space="preserve">John </v>
      </c>
      <c r="R1313" s="14" t="str">
        <f t="shared" si="125"/>
        <v>Grady</v>
      </c>
    </row>
    <row r="1314" spans="2:18" x14ac:dyDescent="0.45">
      <c r="B1314" s="14" t="str">
        <f t="shared" si="120"/>
        <v>407942940795</v>
      </c>
      <c r="C1314" s="5">
        <v>40794</v>
      </c>
      <c r="D1314" s="2" t="s">
        <v>811</v>
      </c>
      <c r="E1314" s="14">
        <f t="shared" si="121"/>
        <v>0</v>
      </c>
      <c r="F1314" s="2">
        <v>29</v>
      </c>
      <c r="G1314" s="19">
        <v>2018.45</v>
      </c>
      <c r="H1314" s="20">
        <v>0.08</v>
      </c>
      <c r="I1314" s="6"/>
      <c r="J1314" s="5">
        <v>40795</v>
      </c>
      <c r="K1314" s="25">
        <v>-812.25</v>
      </c>
      <c r="L1314" s="2" t="s">
        <v>133</v>
      </c>
      <c r="M1314" s="14">
        <f>+VLOOKUP(L1314,Customers!$C$3:$D$797,2,FALSE)</f>
        <v>4</v>
      </c>
      <c r="N1314" s="14">
        <f>+INDEX(Customers!$B$2:$D$797,MATCH(TF_Database!L1314,Customers!$C$2:$C$797,0),1)</f>
        <v>24185</v>
      </c>
      <c r="O1314" s="29">
        <f t="shared" si="122"/>
        <v>8</v>
      </c>
      <c r="P1314" s="29">
        <f t="shared" si="123"/>
        <v>15</v>
      </c>
      <c r="Q1314" s="14" t="str">
        <f t="shared" si="124"/>
        <v xml:space="preserve">Ricardo </v>
      </c>
      <c r="R1314" s="14" t="str">
        <f t="shared" si="125"/>
        <v>Emerson</v>
      </c>
    </row>
    <row r="1315" spans="2:18" x14ac:dyDescent="0.45">
      <c r="B1315" s="14" t="str">
        <f t="shared" si="120"/>
        <v>406232940628</v>
      </c>
      <c r="C1315" s="5">
        <v>40623</v>
      </c>
      <c r="D1315" s="2" t="s">
        <v>804</v>
      </c>
      <c r="E1315" s="14">
        <f t="shared" si="121"/>
        <v>0</v>
      </c>
      <c r="F1315" s="2">
        <v>29</v>
      </c>
      <c r="G1315" s="19">
        <v>87.68</v>
      </c>
      <c r="H1315" s="20">
        <v>0.03</v>
      </c>
      <c r="I1315" s="6"/>
      <c r="J1315" s="5">
        <v>40628</v>
      </c>
      <c r="K1315" s="25">
        <v>23.14</v>
      </c>
      <c r="L1315" s="2" t="s">
        <v>149</v>
      </c>
      <c r="M1315" s="14">
        <f>+VLOOKUP(L1315,Customers!$C$3:$D$797,2,FALSE)</f>
        <v>1</v>
      </c>
      <c r="N1315" s="14">
        <f>+INDEX(Customers!$B$2:$D$797,MATCH(TF_Database!L1315,Customers!$C$2:$C$797,0),1)</f>
        <v>31722</v>
      </c>
      <c r="O1315" s="29">
        <f t="shared" si="122"/>
        <v>6</v>
      </c>
      <c r="P1315" s="29">
        <f t="shared" si="123"/>
        <v>11</v>
      </c>
      <c r="Q1315" s="14" t="str">
        <f t="shared" si="124"/>
        <v xml:space="preserve">Chuck </v>
      </c>
      <c r="R1315" s="14" t="str">
        <f t="shared" si="125"/>
        <v>Clark</v>
      </c>
    </row>
    <row r="1316" spans="2:18" x14ac:dyDescent="0.45">
      <c r="B1316" s="14" t="str">
        <f t="shared" si="120"/>
        <v>406234640628</v>
      </c>
      <c r="C1316" s="5">
        <v>40623</v>
      </c>
      <c r="D1316" s="2" t="s">
        <v>804</v>
      </c>
      <c r="E1316" s="14">
        <f t="shared" si="121"/>
        <v>0</v>
      </c>
      <c r="F1316" s="2">
        <v>46</v>
      </c>
      <c r="G1316" s="19">
        <v>3732.25</v>
      </c>
      <c r="H1316" s="20">
        <v>0.1</v>
      </c>
      <c r="I1316" s="6"/>
      <c r="J1316" s="5">
        <v>40628</v>
      </c>
      <c r="K1316" s="25">
        <v>-1255.8600000000001</v>
      </c>
      <c r="L1316" s="2" t="s">
        <v>149</v>
      </c>
      <c r="M1316" s="14">
        <f>+VLOOKUP(L1316,Customers!$C$3:$D$797,2,FALSE)</f>
        <v>1</v>
      </c>
      <c r="N1316" s="14">
        <f>+INDEX(Customers!$B$2:$D$797,MATCH(TF_Database!L1316,Customers!$C$2:$C$797,0),1)</f>
        <v>31722</v>
      </c>
      <c r="O1316" s="29">
        <f t="shared" si="122"/>
        <v>6</v>
      </c>
      <c r="P1316" s="29">
        <f t="shared" si="123"/>
        <v>11</v>
      </c>
      <c r="Q1316" s="14" t="str">
        <f t="shared" si="124"/>
        <v xml:space="preserve">Chuck </v>
      </c>
      <c r="R1316" s="14" t="str">
        <f t="shared" si="125"/>
        <v>Clark</v>
      </c>
    </row>
    <row r="1317" spans="2:18" x14ac:dyDescent="0.45">
      <c r="B1317" s="14" t="str">
        <f t="shared" si="120"/>
        <v>403092340311</v>
      </c>
      <c r="C1317" s="5">
        <v>40309</v>
      </c>
      <c r="D1317" s="2" t="s">
        <v>810</v>
      </c>
      <c r="E1317" s="14">
        <f t="shared" si="121"/>
        <v>0</v>
      </c>
      <c r="F1317" s="2">
        <v>23</v>
      </c>
      <c r="G1317" s="19">
        <v>144.55000000000001</v>
      </c>
      <c r="H1317" s="20">
        <v>7.0000000000000007E-2</v>
      </c>
      <c r="I1317" s="6"/>
      <c r="J1317" s="5">
        <v>40311</v>
      </c>
      <c r="K1317" s="25">
        <v>-60.17</v>
      </c>
      <c r="L1317" s="2" t="s">
        <v>138</v>
      </c>
      <c r="M1317" s="14">
        <f>+VLOOKUP(L1317,Customers!$C$3:$D$797,2,FALSE)</f>
        <v>1</v>
      </c>
      <c r="N1317" s="14">
        <f>+INDEX(Customers!$B$2:$D$797,MATCH(TF_Database!L1317,Customers!$C$2:$C$797,0),1)</f>
        <v>6881</v>
      </c>
      <c r="O1317" s="29">
        <f t="shared" si="122"/>
        <v>6</v>
      </c>
      <c r="P1317" s="29">
        <f t="shared" si="123"/>
        <v>10</v>
      </c>
      <c r="Q1317" s="14" t="str">
        <f t="shared" si="124"/>
        <v xml:space="preserve">Sarah </v>
      </c>
      <c r="R1317" s="14" t="str">
        <f t="shared" si="125"/>
        <v>Bern</v>
      </c>
    </row>
    <row r="1318" spans="2:18" x14ac:dyDescent="0.45">
      <c r="B1318" s="14" t="str">
        <f t="shared" si="120"/>
        <v>409451340952</v>
      </c>
      <c r="C1318" s="5">
        <v>40945</v>
      </c>
      <c r="D1318" s="2" t="s">
        <v>804</v>
      </c>
      <c r="E1318" s="14">
        <f t="shared" si="121"/>
        <v>0</v>
      </c>
      <c r="F1318" s="2">
        <v>13</v>
      </c>
      <c r="G1318" s="19">
        <v>75.89</v>
      </c>
      <c r="H1318" s="20">
        <v>0.09</v>
      </c>
      <c r="I1318" s="6"/>
      <c r="J1318" s="5">
        <v>40952</v>
      </c>
      <c r="K1318" s="25">
        <v>-31.01</v>
      </c>
      <c r="L1318" s="2" t="s">
        <v>132</v>
      </c>
      <c r="M1318" s="14">
        <f>+VLOOKUP(L1318,Customers!$C$3:$D$797,2,FALSE)</f>
        <v>1</v>
      </c>
      <c r="N1318" s="14">
        <f>+INDEX(Customers!$B$2:$D$797,MATCH(TF_Database!L1318,Customers!$C$2:$C$797,0),1)</f>
        <v>3444</v>
      </c>
      <c r="O1318" s="29">
        <f t="shared" si="122"/>
        <v>9</v>
      </c>
      <c r="P1318" s="29">
        <f t="shared" si="123"/>
        <v>13</v>
      </c>
      <c r="Q1318" s="14" t="str">
        <f t="shared" si="124"/>
        <v xml:space="preserve">Kristina </v>
      </c>
      <c r="R1318" s="14" t="str">
        <f t="shared" si="125"/>
        <v>Nunn</v>
      </c>
    </row>
    <row r="1319" spans="2:18" x14ac:dyDescent="0.45">
      <c r="B1319" s="14" t="str">
        <f t="shared" si="120"/>
        <v>405404340542</v>
      </c>
      <c r="C1319" s="5">
        <v>40540</v>
      </c>
      <c r="D1319" s="2" t="s">
        <v>811</v>
      </c>
      <c r="E1319" s="14">
        <f t="shared" si="121"/>
        <v>0</v>
      </c>
      <c r="F1319" s="2">
        <v>43</v>
      </c>
      <c r="G1319" s="19">
        <v>586.11</v>
      </c>
      <c r="H1319" s="20">
        <v>0.11</v>
      </c>
      <c r="I1319" s="6"/>
      <c r="J1319" s="5">
        <v>40542</v>
      </c>
      <c r="K1319" s="25">
        <v>98.44</v>
      </c>
      <c r="L1319" s="2" t="s">
        <v>154</v>
      </c>
      <c r="M1319" s="14">
        <f>+VLOOKUP(L1319,Customers!$C$3:$D$797,2,FALSE)</f>
        <v>3</v>
      </c>
      <c r="N1319" s="14">
        <f>+INDEX(Customers!$B$2:$D$797,MATCH(TF_Database!L1319,Customers!$C$2:$C$797,0),1)</f>
        <v>14007</v>
      </c>
      <c r="O1319" s="29">
        <f t="shared" si="122"/>
        <v>5</v>
      </c>
      <c r="P1319" s="29">
        <f t="shared" si="123"/>
        <v>12</v>
      </c>
      <c r="Q1319" s="14" t="str">
        <f t="shared" si="124"/>
        <v xml:space="preserve">Matt </v>
      </c>
      <c r="R1319" s="14" t="str">
        <f t="shared" si="125"/>
        <v>Abelman</v>
      </c>
    </row>
    <row r="1320" spans="2:18" x14ac:dyDescent="0.45">
      <c r="B1320" s="14" t="str">
        <f t="shared" si="120"/>
        <v>407944240796</v>
      </c>
      <c r="C1320" s="5">
        <v>40794</v>
      </c>
      <c r="D1320" s="2" t="s">
        <v>811</v>
      </c>
      <c r="E1320" s="14">
        <f t="shared" si="121"/>
        <v>0</v>
      </c>
      <c r="F1320" s="2">
        <v>42</v>
      </c>
      <c r="G1320" s="19">
        <v>75.14</v>
      </c>
      <c r="H1320" s="20">
        <v>0.05</v>
      </c>
      <c r="I1320" s="6"/>
      <c r="J1320" s="5">
        <v>40796</v>
      </c>
      <c r="K1320" s="25">
        <v>0.82</v>
      </c>
      <c r="L1320" s="2" t="s">
        <v>155</v>
      </c>
      <c r="M1320" s="14">
        <f>+VLOOKUP(L1320,Customers!$C$3:$D$797,2,FALSE)</f>
        <v>2</v>
      </c>
      <c r="N1320" s="14">
        <f>+INDEX(Customers!$B$2:$D$797,MATCH(TF_Database!L1320,Customers!$C$2:$C$797,0),1)</f>
        <v>12441</v>
      </c>
      <c r="O1320" s="29">
        <f t="shared" si="122"/>
        <v>6</v>
      </c>
      <c r="P1320" s="29">
        <f t="shared" si="123"/>
        <v>12</v>
      </c>
      <c r="Q1320" s="14" t="str">
        <f t="shared" si="124"/>
        <v xml:space="preserve">Sarah </v>
      </c>
      <c r="R1320" s="14" t="str">
        <f t="shared" si="125"/>
        <v>Jordon</v>
      </c>
    </row>
    <row r="1321" spans="2:18" x14ac:dyDescent="0.45">
      <c r="B1321" s="14" t="str">
        <f t="shared" si="120"/>
        <v>410602741060</v>
      </c>
      <c r="C1321" s="5">
        <v>41060</v>
      </c>
      <c r="D1321" s="2" t="s">
        <v>811</v>
      </c>
      <c r="E1321" s="14">
        <f t="shared" si="121"/>
        <v>0</v>
      </c>
      <c r="F1321" s="2">
        <v>27</v>
      </c>
      <c r="G1321" s="19">
        <v>3874.12</v>
      </c>
      <c r="H1321" s="20">
        <v>0</v>
      </c>
      <c r="I1321" s="6"/>
      <c r="J1321" s="5">
        <v>41060</v>
      </c>
      <c r="K1321" s="25">
        <v>-305.98</v>
      </c>
      <c r="L1321" s="2" t="s">
        <v>156</v>
      </c>
      <c r="M1321" s="14">
        <f>+VLOOKUP(L1321,Customers!$C$3:$D$797,2,FALSE)</f>
        <v>1</v>
      </c>
      <c r="N1321" s="14">
        <f>+INDEX(Customers!$B$2:$D$797,MATCH(TF_Database!L1321,Customers!$C$2:$C$797,0),1)</f>
        <v>8281</v>
      </c>
      <c r="O1321" s="29">
        <f t="shared" si="122"/>
        <v>6</v>
      </c>
      <c r="P1321" s="29">
        <f t="shared" si="123"/>
        <v>14</v>
      </c>
      <c r="Q1321" s="14" t="str">
        <f t="shared" si="124"/>
        <v xml:space="preserve">Sally </v>
      </c>
      <c r="R1321" s="14" t="str">
        <f t="shared" si="125"/>
        <v>Matthias</v>
      </c>
    </row>
    <row r="1322" spans="2:18" x14ac:dyDescent="0.45">
      <c r="B1322" s="14" t="str">
        <f t="shared" si="120"/>
        <v>41060841061</v>
      </c>
      <c r="C1322" s="5">
        <v>41060</v>
      </c>
      <c r="D1322" s="2" t="s">
        <v>811</v>
      </c>
      <c r="E1322" s="14">
        <f t="shared" si="121"/>
        <v>0</v>
      </c>
      <c r="F1322" s="2">
        <v>8</v>
      </c>
      <c r="G1322" s="19">
        <v>1452.2160000000001</v>
      </c>
      <c r="H1322" s="20">
        <v>0.05</v>
      </c>
      <c r="I1322" s="6"/>
      <c r="J1322" s="5">
        <v>41061</v>
      </c>
      <c r="K1322" s="25">
        <v>-277.29000000000002</v>
      </c>
      <c r="L1322" s="2" t="s">
        <v>156</v>
      </c>
      <c r="M1322" s="14">
        <f>+VLOOKUP(L1322,Customers!$C$3:$D$797,2,FALSE)</f>
        <v>1</v>
      </c>
      <c r="N1322" s="14">
        <f>+INDEX(Customers!$B$2:$D$797,MATCH(TF_Database!L1322,Customers!$C$2:$C$797,0),1)</f>
        <v>8281</v>
      </c>
      <c r="O1322" s="29">
        <f t="shared" si="122"/>
        <v>6</v>
      </c>
      <c r="P1322" s="29">
        <f t="shared" si="123"/>
        <v>14</v>
      </c>
      <c r="Q1322" s="14" t="str">
        <f t="shared" si="124"/>
        <v xml:space="preserve">Sally </v>
      </c>
      <c r="R1322" s="14" t="str">
        <f t="shared" si="125"/>
        <v>Matthias</v>
      </c>
    </row>
    <row r="1323" spans="2:18" x14ac:dyDescent="0.45">
      <c r="B1323" s="14" t="str">
        <f t="shared" si="120"/>
        <v>400683440070</v>
      </c>
      <c r="C1323" s="5">
        <v>40068</v>
      </c>
      <c r="D1323" s="2" t="s">
        <v>811</v>
      </c>
      <c r="E1323" s="14">
        <f t="shared" si="121"/>
        <v>0</v>
      </c>
      <c r="F1323" s="2">
        <v>34</v>
      </c>
      <c r="G1323" s="19">
        <v>840.07</v>
      </c>
      <c r="H1323" s="20">
        <v>0</v>
      </c>
      <c r="I1323" s="6"/>
      <c r="J1323" s="5">
        <v>40070</v>
      </c>
      <c r="K1323" s="25">
        <v>-83.75</v>
      </c>
      <c r="L1323" s="2" t="s">
        <v>156</v>
      </c>
      <c r="M1323" s="14">
        <f>+VLOOKUP(L1323,Customers!$C$3:$D$797,2,FALSE)</f>
        <v>1</v>
      </c>
      <c r="N1323" s="14">
        <f>+INDEX(Customers!$B$2:$D$797,MATCH(TF_Database!L1323,Customers!$C$2:$C$797,0),1)</f>
        <v>8281</v>
      </c>
      <c r="O1323" s="29">
        <f t="shared" si="122"/>
        <v>6</v>
      </c>
      <c r="P1323" s="29">
        <f t="shared" si="123"/>
        <v>14</v>
      </c>
      <c r="Q1323" s="14" t="str">
        <f t="shared" si="124"/>
        <v xml:space="preserve">Sally </v>
      </c>
      <c r="R1323" s="14" t="str">
        <f t="shared" si="125"/>
        <v>Matthias</v>
      </c>
    </row>
    <row r="1324" spans="2:18" x14ac:dyDescent="0.45">
      <c r="B1324" s="14" t="str">
        <f t="shared" si="120"/>
        <v>410774841079</v>
      </c>
      <c r="C1324" s="5">
        <v>41077</v>
      </c>
      <c r="D1324" s="2" t="s">
        <v>806</v>
      </c>
      <c r="E1324" s="14">
        <f t="shared" si="121"/>
        <v>1</v>
      </c>
      <c r="F1324" s="2">
        <v>48</v>
      </c>
      <c r="G1324" s="19">
        <v>4789.8900000000003</v>
      </c>
      <c r="H1324" s="20">
        <v>0.09</v>
      </c>
      <c r="I1324" s="6"/>
      <c r="J1324" s="5">
        <v>41079</v>
      </c>
      <c r="K1324" s="25">
        <v>421.15</v>
      </c>
      <c r="L1324" s="2" t="s">
        <v>157</v>
      </c>
      <c r="M1324" s="14">
        <f>+VLOOKUP(L1324,Customers!$C$3:$D$797,2,FALSE)</f>
        <v>3</v>
      </c>
      <c r="N1324" s="14">
        <f>+INDEX(Customers!$B$2:$D$797,MATCH(TF_Database!L1324,Customers!$C$2:$C$797,0),1)</f>
        <v>13820</v>
      </c>
      <c r="O1324" s="29">
        <f t="shared" si="122"/>
        <v>7</v>
      </c>
      <c r="P1324" s="29">
        <f t="shared" si="123"/>
        <v>16</v>
      </c>
      <c r="Q1324" s="14" t="str">
        <f t="shared" si="124"/>
        <v xml:space="preserve">Theone </v>
      </c>
      <c r="R1324" s="14" t="str">
        <f t="shared" si="125"/>
        <v>Pippenger</v>
      </c>
    </row>
    <row r="1325" spans="2:18" x14ac:dyDescent="0.45">
      <c r="B1325" s="14" t="str">
        <f t="shared" si="120"/>
        <v>405414040625</v>
      </c>
      <c r="C1325" s="5">
        <v>40541</v>
      </c>
      <c r="D1325" s="2" t="s">
        <v>811</v>
      </c>
      <c r="E1325" s="14">
        <f t="shared" si="121"/>
        <v>0</v>
      </c>
      <c r="F1325" s="2">
        <v>40</v>
      </c>
      <c r="G1325" s="19">
        <v>430.88</v>
      </c>
      <c r="H1325" s="20">
        <v>0.05</v>
      </c>
      <c r="I1325" s="6"/>
      <c r="J1325" s="5">
        <v>40625</v>
      </c>
      <c r="K1325" s="25">
        <v>39</v>
      </c>
      <c r="L1325" s="2" t="s">
        <v>158</v>
      </c>
      <c r="M1325" s="14">
        <f>+VLOOKUP(L1325,Customers!$C$3:$D$797,2,FALSE)</f>
        <v>4</v>
      </c>
      <c r="N1325" s="14">
        <f>+INDEX(Customers!$B$2:$D$797,MATCH(TF_Database!L1325,Customers!$C$2:$C$797,0),1)</f>
        <v>12866</v>
      </c>
      <c r="O1325" s="29">
        <f t="shared" si="122"/>
        <v>4</v>
      </c>
      <c r="P1325" s="29">
        <f t="shared" si="123"/>
        <v>12</v>
      </c>
      <c r="Q1325" s="14" t="str">
        <f t="shared" si="124"/>
        <v xml:space="preserve">Art </v>
      </c>
      <c r="R1325" s="14" t="str">
        <f t="shared" si="125"/>
        <v>Ferguson</v>
      </c>
    </row>
    <row r="1326" spans="2:18" x14ac:dyDescent="0.45">
      <c r="B1326" s="14" t="str">
        <f t="shared" si="120"/>
        <v>40663740665</v>
      </c>
      <c r="C1326" s="5">
        <v>40663</v>
      </c>
      <c r="D1326" s="2" t="s">
        <v>808</v>
      </c>
      <c r="E1326" s="14">
        <f t="shared" si="121"/>
        <v>0</v>
      </c>
      <c r="F1326" s="2">
        <v>7</v>
      </c>
      <c r="G1326" s="19">
        <v>82.06</v>
      </c>
      <c r="H1326" s="20">
        <v>7.0000000000000007E-2</v>
      </c>
      <c r="I1326" s="6"/>
      <c r="J1326" s="5">
        <v>40665</v>
      </c>
      <c r="K1326" s="25">
        <v>-26.990499999999997</v>
      </c>
      <c r="L1326" s="2" t="s">
        <v>159</v>
      </c>
      <c r="M1326" s="14">
        <f>+VLOOKUP(L1326,Customers!$C$3:$D$797,2,FALSE)</f>
        <v>5</v>
      </c>
      <c r="N1326" s="14">
        <f>+INDEX(Customers!$B$2:$D$797,MATCH(TF_Database!L1326,Customers!$C$2:$C$797,0),1)</f>
        <v>5960</v>
      </c>
      <c r="O1326" s="29">
        <f t="shared" si="122"/>
        <v>5</v>
      </c>
      <c r="P1326" s="29">
        <f t="shared" si="123"/>
        <v>13</v>
      </c>
      <c r="Q1326" s="14" t="str">
        <f t="shared" si="124"/>
        <v xml:space="preserve">Jack </v>
      </c>
      <c r="R1326" s="14" t="str">
        <f t="shared" si="125"/>
        <v>O'Briant</v>
      </c>
    </row>
    <row r="1327" spans="2:18" x14ac:dyDescent="0.45">
      <c r="B1327" s="14" t="str">
        <f t="shared" si="120"/>
        <v>406634140664</v>
      </c>
      <c r="C1327" s="5">
        <v>40663</v>
      </c>
      <c r="D1327" s="2" t="s">
        <v>808</v>
      </c>
      <c r="E1327" s="14">
        <f t="shared" si="121"/>
        <v>0</v>
      </c>
      <c r="F1327" s="2">
        <v>41</v>
      </c>
      <c r="G1327" s="19">
        <v>23281.05</v>
      </c>
      <c r="H1327" s="20">
        <v>0.09</v>
      </c>
      <c r="I1327" s="6"/>
      <c r="J1327" s="5">
        <v>40664</v>
      </c>
      <c r="K1327" s="25">
        <v>9097.6450000000004</v>
      </c>
      <c r="L1327" s="2" t="s">
        <v>159</v>
      </c>
      <c r="M1327" s="14">
        <f>+VLOOKUP(L1327,Customers!$C$3:$D$797,2,FALSE)</f>
        <v>5</v>
      </c>
      <c r="N1327" s="14">
        <f>+INDEX(Customers!$B$2:$D$797,MATCH(TF_Database!L1327,Customers!$C$2:$C$797,0),1)</f>
        <v>5960</v>
      </c>
      <c r="O1327" s="29">
        <f t="shared" si="122"/>
        <v>5</v>
      </c>
      <c r="P1327" s="29">
        <f t="shared" si="123"/>
        <v>13</v>
      </c>
      <c r="Q1327" s="14" t="str">
        <f t="shared" si="124"/>
        <v xml:space="preserve">Jack </v>
      </c>
      <c r="R1327" s="14" t="str">
        <f t="shared" si="125"/>
        <v>O'Briant</v>
      </c>
    </row>
    <row r="1328" spans="2:18" x14ac:dyDescent="0.45">
      <c r="B1328" s="14" t="str">
        <f t="shared" si="120"/>
        <v>40301340302</v>
      </c>
      <c r="C1328" s="5">
        <v>40301</v>
      </c>
      <c r="D1328" s="2" t="s">
        <v>811</v>
      </c>
      <c r="E1328" s="14">
        <f t="shared" si="121"/>
        <v>0</v>
      </c>
      <c r="F1328" s="2">
        <v>3</v>
      </c>
      <c r="G1328" s="19">
        <v>523.11</v>
      </c>
      <c r="H1328" s="20">
        <v>0.05</v>
      </c>
      <c r="I1328" s="6"/>
      <c r="J1328" s="5">
        <v>40302</v>
      </c>
      <c r="K1328" s="25">
        <v>-214.53300000000002</v>
      </c>
      <c r="L1328" s="2" t="s">
        <v>160</v>
      </c>
      <c r="M1328" s="14">
        <f>+VLOOKUP(L1328,Customers!$C$3:$D$797,2,FALSE)</f>
        <v>4</v>
      </c>
      <c r="N1328" s="14">
        <f>+INDEX(Customers!$B$2:$D$797,MATCH(TF_Database!L1328,Customers!$C$2:$C$797,0),1)</f>
        <v>16026</v>
      </c>
      <c r="O1328" s="29">
        <f t="shared" si="122"/>
        <v>7</v>
      </c>
      <c r="P1328" s="29">
        <f t="shared" si="123"/>
        <v>11</v>
      </c>
      <c r="Q1328" s="14" t="str">
        <f t="shared" si="124"/>
        <v xml:space="preserve">Nathan </v>
      </c>
      <c r="R1328" s="14" t="str">
        <f t="shared" si="125"/>
        <v>Cano</v>
      </c>
    </row>
    <row r="1329" spans="2:18" x14ac:dyDescent="0.45">
      <c r="B1329" s="14" t="str">
        <f t="shared" si="120"/>
        <v>403012940303</v>
      </c>
      <c r="C1329" s="5">
        <v>40301</v>
      </c>
      <c r="D1329" s="2" t="s">
        <v>811</v>
      </c>
      <c r="E1329" s="14">
        <f t="shared" si="121"/>
        <v>0</v>
      </c>
      <c r="F1329" s="2">
        <v>29</v>
      </c>
      <c r="G1329" s="19">
        <v>913.41</v>
      </c>
      <c r="H1329" s="20">
        <v>0.01</v>
      </c>
      <c r="I1329" s="6"/>
      <c r="J1329" s="5">
        <v>40303</v>
      </c>
      <c r="K1329" s="25">
        <v>237.14100000000002</v>
      </c>
      <c r="L1329" s="2" t="s">
        <v>160</v>
      </c>
      <c r="M1329" s="14">
        <f>+VLOOKUP(L1329,Customers!$C$3:$D$797,2,FALSE)</f>
        <v>4</v>
      </c>
      <c r="N1329" s="14">
        <f>+INDEX(Customers!$B$2:$D$797,MATCH(TF_Database!L1329,Customers!$C$2:$C$797,0),1)</f>
        <v>16026</v>
      </c>
      <c r="O1329" s="29">
        <f t="shared" si="122"/>
        <v>7</v>
      </c>
      <c r="P1329" s="29">
        <f t="shared" si="123"/>
        <v>11</v>
      </c>
      <c r="Q1329" s="14" t="str">
        <f t="shared" si="124"/>
        <v xml:space="preserve">Nathan </v>
      </c>
      <c r="R1329" s="14" t="str">
        <f t="shared" si="125"/>
        <v>Cano</v>
      </c>
    </row>
    <row r="1330" spans="2:18" x14ac:dyDescent="0.45">
      <c r="B1330" s="14" t="str">
        <f t="shared" si="120"/>
        <v>411434941143</v>
      </c>
      <c r="C1330" s="5">
        <v>41143</v>
      </c>
      <c r="D1330" s="2" t="s">
        <v>808</v>
      </c>
      <c r="E1330" s="14">
        <f t="shared" si="121"/>
        <v>0</v>
      </c>
      <c r="F1330" s="2">
        <v>49</v>
      </c>
      <c r="G1330" s="19">
        <v>213.71</v>
      </c>
      <c r="H1330" s="20">
        <v>0.06</v>
      </c>
      <c r="I1330" s="6"/>
      <c r="J1330" s="5">
        <v>41143</v>
      </c>
      <c r="K1330" s="25">
        <v>-208.02</v>
      </c>
      <c r="L1330" s="2" t="s">
        <v>161</v>
      </c>
      <c r="M1330" s="14">
        <f>+VLOOKUP(L1330,Customers!$C$3:$D$797,2,FALSE)</f>
        <v>1</v>
      </c>
      <c r="N1330" s="14">
        <f>+INDEX(Customers!$B$2:$D$797,MATCH(TF_Database!L1330,Customers!$C$2:$C$797,0),1)</f>
        <v>25122</v>
      </c>
      <c r="O1330" s="29">
        <f t="shared" si="122"/>
        <v>8</v>
      </c>
      <c r="P1330" s="29">
        <f t="shared" si="123"/>
        <v>16</v>
      </c>
      <c r="Q1330" s="14" t="str">
        <f t="shared" si="124"/>
        <v xml:space="preserve">Michael </v>
      </c>
      <c r="R1330" s="14" t="str">
        <f t="shared" si="125"/>
        <v>Granlund</v>
      </c>
    </row>
    <row r="1331" spans="2:18" x14ac:dyDescent="0.45">
      <c r="B1331" s="14" t="str">
        <f t="shared" si="120"/>
        <v>411432341144</v>
      </c>
      <c r="C1331" s="5">
        <v>41143</v>
      </c>
      <c r="D1331" s="2" t="s">
        <v>808</v>
      </c>
      <c r="E1331" s="14">
        <f t="shared" si="121"/>
        <v>0</v>
      </c>
      <c r="F1331" s="2">
        <v>23</v>
      </c>
      <c r="G1331" s="19">
        <v>133.66</v>
      </c>
      <c r="H1331" s="20">
        <v>7.0000000000000007E-2</v>
      </c>
      <c r="I1331" s="6"/>
      <c r="J1331" s="5">
        <v>41144</v>
      </c>
      <c r="K1331" s="25">
        <v>-5.6</v>
      </c>
      <c r="L1331" s="2" t="s">
        <v>161</v>
      </c>
      <c r="M1331" s="14">
        <f>+VLOOKUP(L1331,Customers!$C$3:$D$797,2,FALSE)</f>
        <v>1</v>
      </c>
      <c r="N1331" s="14">
        <f>+INDEX(Customers!$B$2:$D$797,MATCH(TF_Database!L1331,Customers!$C$2:$C$797,0),1)</f>
        <v>25122</v>
      </c>
      <c r="O1331" s="29">
        <f t="shared" si="122"/>
        <v>8</v>
      </c>
      <c r="P1331" s="29">
        <f t="shared" si="123"/>
        <v>16</v>
      </c>
      <c r="Q1331" s="14" t="str">
        <f t="shared" si="124"/>
        <v xml:space="preserve">Michael </v>
      </c>
      <c r="R1331" s="14" t="str">
        <f t="shared" si="125"/>
        <v>Granlund</v>
      </c>
    </row>
    <row r="1332" spans="2:18" x14ac:dyDescent="0.45">
      <c r="B1332" s="14" t="str">
        <f t="shared" si="120"/>
        <v>40727740728</v>
      </c>
      <c r="C1332" s="5">
        <v>40727</v>
      </c>
      <c r="D1332" s="2" t="s">
        <v>806</v>
      </c>
      <c r="E1332" s="14">
        <f t="shared" si="121"/>
        <v>1</v>
      </c>
      <c r="F1332" s="2">
        <v>7</v>
      </c>
      <c r="G1332" s="19">
        <v>127.74</v>
      </c>
      <c r="H1332" s="20">
        <v>0.04</v>
      </c>
      <c r="I1332" s="6"/>
      <c r="J1332" s="5">
        <v>40728</v>
      </c>
      <c r="K1332" s="25">
        <v>-5.57</v>
      </c>
      <c r="L1332" s="2" t="s">
        <v>162</v>
      </c>
      <c r="M1332" s="14">
        <f>+VLOOKUP(L1332,Customers!$C$3:$D$797,2,FALSE)</f>
        <v>2</v>
      </c>
      <c r="N1332" s="14">
        <f>+INDEX(Customers!$B$2:$D$797,MATCH(TF_Database!L1332,Customers!$C$2:$C$797,0),1)</f>
        <v>17490</v>
      </c>
      <c r="O1332" s="29">
        <f t="shared" si="122"/>
        <v>6</v>
      </c>
      <c r="P1332" s="29">
        <f t="shared" si="123"/>
        <v>13</v>
      </c>
      <c r="Q1332" s="14" t="str">
        <f t="shared" si="124"/>
        <v xml:space="preserve">Steve </v>
      </c>
      <c r="R1332" s="14" t="str">
        <f t="shared" si="125"/>
        <v>Carroll</v>
      </c>
    </row>
    <row r="1333" spans="2:18" x14ac:dyDescent="0.45">
      <c r="B1333" s="14" t="str">
        <f t="shared" si="120"/>
        <v>407273340727</v>
      </c>
      <c r="C1333" s="5">
        <v>40727</v>
      </c>
      <c r="D1333" s="2" t="s">
        <v>806</v>
      </c>
      <c r="E1333" s="14">
        <f t="shared" si="121"/>
        <v>1</v>
      </c>
      <c r="F1333" s="2">
        <v>33</v>
      </c>
      <c r="G1333" s="19">
        <v>325.92</v>
      </c>
      <c r="H1333" s="20">
        <v>0.03</v>
      </c>
      <c r="I1333" s="6"/>
      <c r="J1333" s="5">
        <v>40727</v>
      </c>
      <c r="K1333" s="25">
        <v>-36.47</v>
      </c>
      <c r="L1333" s="2" t="s">
        <v>162</v>
      </c>
      <c r="M1333" s="14">
        <f>+VLOOKUP(L1333,Customers!$C$3:$D$797,2,FALSE)</f>
        <v>2</v>
      </c>
      <c r="N1333" s="14">
        <f>+INDEX(Customers!$B$2:$D$797,MATCH(TF_Database!L1333,Customers!$C$2:$C$797,0),1)</f>
        <v>17490</v>
      </c>
      <c r="O1333" s="29">
        <f t="shared" si="122"/>
        <v>6</v>
      </c>
      <c r="P1333" s="29">
        <f t="shared" si="123"/>
        <v>13</v>
      </c>
      <c r="Q1333" s="14" t="str">
        <f t="shared" si="124"/>
        <v xml:space="preserve">Steve </v>
      </c>
      <c r="R1333" s="14" t="str">
        <f t="shared" si="125"/>
        <v>Carroll</v>
      </c>
    </row>
    <row r="1334" spans="2:18" x14ac:dyDescent="0.45">
      <c r="B1334" s="14" t="str">
        <f t="shared" si="120"/>
        <v>402315040232</v>
      </c>
      <c r="C1334" s="5">
        <v>40231</v>
      </c>
      <c r="D1334" s="2" t="s">
        <v>810</v>
      </c>
      <c r="E1334" s="14">
        <f t="shared" si="121"/>
        <v>0</v>
      </c>
      <c r="F1334" s="2">
        <v>50</v>
      </c>
      <c r="G1334" s="19">
        <v>325.24</v>
      </c>
      <c r="H1334" s="20">
        <v>0.05</v>
      </c>
      <c r="I1334" s="6"/>
      <c r="J1334" s="5">
        <v>40232</v>
      </c>
      <c r="K1334" s="25">
        <v>-79.418999999999997</v>
      </c>
      <c r="L1334" s="2" t="s">
        <v>163</v>
      </c>
      <c r="M1334" s="14">
        <f>+VLOOKUP(L1334,Customers!$C$3:$D$797,2,FALSE)</f>
        <v>2</v>
      </c>
      <c r="N1334" s="14">
        <f>+INDEX(Customers!$B$2:$D$797,MATCH(TF_Database!L1334,Customers!$C$2:$C$797,0),1)</f>
        <v>4813</v>
      </c>
      <c r="O1334" s="29">
        <f t="shared" si="122"/>
        <v>6</v>
      </c>
      <c r="P1334" s="29">
        <f t="shared" si="123"/>
        <v>16</v>
      </c>
      <c r="Q1334" s="14" t="str">
        <f t="shared" si="124"/>
        <v xml:space="preserve">Scott </v>
      </c>
      <c r="R1334" s="14" t="str">
        <f t="shared" si="125"/>
        <v>Williamson</v>
      </c>
    </row>
    <row r="1335" spans="2:18" x14ac:dyDescent="0.45">
      <c r="B1335" s="14" t="str">
        <f t="shared" si="120"/>
        <v>408774040878</v>
      </c>
      <c r="C1335" s="5">
        <v>40877</v>
      </c>
      <c r="D1335" s="2" t="s">
        <v>806</v>
      </c>
      <c r="E1335" s="14">
        <f t="shared" si="121"/>
        <v>1</v>
      </c>
      <c r="F1335" s="2">
        <v>40</v>
      </c>
      <c r="G1335" s="19">
        <v>1765.05</v>
      </c>
      <c r="H1335" s="20">
        <v>0.05</v>
      </c>
      <c r="I1335" s="6"/>
      <c r="J1335" s="5">
        <v>40878</v>
      </c>
      <c r="K1335" s="25">
        <v>749.21550000000002</v>
      </c>
      <c r="L1335" s="2" t="s">
        <v>113</v>
      </c>
      <c r="M1335" s="14">
        <f>+VLOOKUP(L1335,Customers!$C$3:$D$797,2,FALSE)</f>
        <v>2</v>
      </c>
      <c r="N1335" s="14">
        <f>+INDEX(Customers!$B$2:$D$797,MATCH(TF_Database!L1335,Customers!$C$2:$C$797,0),1)</f>
        <v>21069</v>
      </c>
      <c r="O1335" s="29">
        <f t="shared" si="122"/>
        <v>7</v>
      </c>
      <c r="P1335" s="29">
        <f t="shared" si="123"/>
        <v>13</v>
      </c>
      <c r="Q1335" s="14" t="str">
        <f t="shared" si="124"/>
        <v xml:space="preserve">Dennis </v>
      </c>
      <c r="R1335" s="14" t="str">
        <f t="shared" si="125"/>
        <v>Bolton</v>
      </c>
    </row>
    <row r="1336" spans="2:18" x14ac:dyDescent="0.45">
      <c r="B1336" s="14" t="str">
        <f t="shared" si="120"/>
        <v>40403440405</v>
      </c>
      <c r="C1336" s="5">
        <v>40403</v>
      </c>
      <c r="D1336" s="2" t="s">
        <v>811</v>
      </c>
      <c r="E1336" s="14">
        <f t="shared" si="121"/>
        <v>0</v>
      </c>
      <c r="F1336" s="2">
        <v>4</v>
      </c>
      <c r="G1336" s="19">
        <v>12.8</v>
      </c>
      <c r="H1336" s="20">
        <v>0</v>
      </c>
      <c r="I1336" s="6"/>
      <c r="J1336" s="5">
        <v>40405</v>
      </c>
      <c r="K1336" s="25">
        <v>-2.21</v>
      </c>
      <c r="L1336" s="2" t="s">
        <v>164</v>
      </c>
      <c r="M1336" s="14">
        <f>+VLOOKUP(L1336,Customers!$C$3:$D$797,2,FALSE)</f>
        <v>5</v>
      </c>
      <c r="N1336" s="14">
        <f>+INDEX(Customers!$B$2:$D$797,MATCH(TF_Database!L1336,Customers!$C$2:$C$797,0),1)</f>
        <v>28505</v>
      </c>
      <c r="O1336" s="29">
        <f t="shared" si="122"/>
        <v>5</v>
      </c>
      <c r="P1336" s="29">
        <f t="shared" si="123"/>
        <v>10</v>
      </c>
      <c r="Q1336" s="14" t="str">
        <f t="shared" si="124"/>
        <v xml:space="preserve">Sean </v>
      </c>
      <c r="R1336" s="14" t="str">
        <f t="shared" si="125"/>
        <v>Wendt</v>
      </c>
    </row>
    <row r="1337" spans="2:18" x14ac:dyDescent="0.45">
      <c r="B1337" s="14" t="str">
        <f t="shared" si="120"/>
        <v>40845340845</v>
      </c>
      <c r="C1337" s="5">
        <v>40845</v>
      </c>
      <c r="D1337" s="2" t="s">
        <v>804</v>
      </c>
      <c r="E1337" s="14">
        <f t="shared" si="121"/>
        <v>0</v>
      </c>
      <c r="F1337" s="2">
        <v>3</v>
      </c>
      <c r="G1337" s="19">
        <v>709.04</v>
      </c>
      <c r="H1337" s="20">
        <v>0.1</v>
      </c>
      <c r="I1337" s="6"/>
      <c r="J1337" s="5">
        <v>40845</v>
      </c>
      <c r="K1337" s="25">
        <v>-337.92</v>
      </c>
      <c r="L1337" s="2" t="s">
        <v>165</v>
      </c>
      <c r="M1337" s="14">
        <f>+VLOOKUP(L1337,Customers!$C$3:$D$797,2,FALSE)</f>
        <v>5</v>
      </c>
      <c r="N1337" s="14">
        <f>+INDEX(Customers!$B$2:$D$797,MATCH(TF_Database!L1337,Customers!$C$2:$C$797,0),1)</f>
        <v>30866</v>
      </c>
      <c r="O1337" s="29">
        <f t="shared" si="122"/>
        <v>5</v>
      </c>
      <c r="P1337" s="29">
        <f t="shared" si="123"/>
        <v>12</v>
      </c>
      <c r="Q1337" s="14" t="str">
        <f t="shared" si="124"/>
        <v xml:space="preserve">John </v>
      </c>
      <c r="R1337" s="14" t="str">
        <f t="shared" si="125"/>
        <v>Castell</v>
      </c>
    </row>
    <row r="1338" spans="2:18" x14ac:dyDescent="0.45">
      <c r="B1338" s="14" t="str">
        <f t="shared" si="120"/>
        <v>408452540850</v>
      </c>
      <c r="C1338" s="5">
        <v>40845</v>
      </c>
      <c r="D1338" s="2" t="s">
        <v>804</v>
      </c>
      <c r="E1338" s="14">
        <f t="shared" si="121"/>
        <v>0</v>
      </c>
      <c r="F1338" s="2">
        <v>25</v>
      </c>
      <c r="G1338" s="19">
        <v>978.77</v>
      </c>
      <c r="H1338" s="20">
        <v>0.06</v>
      </c>
      <c r="I1338" s="6"/>
      <c r="J1338" s="5">
        <v>40850</v>
      </c>
      <c r="K1338" s="25">
        <v>220.91</v>
      </c>
      <c r="L1338" s="2" t="s">
        <v>165</v>
      </c>
      <c r="M1338" s="14">
        <f>+VLOOKUP(L1338,Customers!$C$3:$D$797,2,FALSE)</f>
        <v>5</v>
      </c>
      <c r="N1338" s="14">
        <f>+INDEX(Customers!$B$2:$D$797,MATCH(TF_Database!L1338,Customers!$C$2:$C$797,0),1)</f>
        <v>30866</v>
      </c>
      <c r="O1338" s="29">
        <f t="shared" si="122"/>
        <v>5</v>
      </c>
      <c r="P1338" s="29">
        <f t="shared" si="123"/>
        <v>12</v>
      </c>
      <c r="Q1338" s="14" t="str">
        <f t="shared" si="124"/>
        <v xml:space="preserve">John </v>
      </c>
      <c r="R1338" s="14" t="str">
        <f t="shared" si="125"/>
        <v>Castell</v>
      </c>
    </row>
    <row r="1339" spans="2:18" x14ac:dyDescent="0.45">
      <c r="B1339" s="14" t="str">
        <f t="shared" si="120"/>
        <v>401454640146</v>
      </c>
      <c r="C1339" s="5">
        <v>40145</v>
      </c>
      <c r="D1339" s="2" t="s">
        <v>811</v>
      </c>
      <c r="E1339" s="14">
        <f t="shared" si="121"/>
        <v>0</v>
      </c>
      <c r="F1339" s="2">
        <v>46</v>
      </c>
      <c r="G1339" s="19">
        <v>129.44</v>
      </c>
      <c r="H1339" s="20">
        <v>0.02</v>
      </c>
      <c r="I1339" s="6"/>
      <c r="J1339" s="5">
        <v>40146</v>
      </c>
      <c r="K1339" s="25">
        <v>-5.54</v>
      </c>
      <c r="L1339" s="2" t="s">
        <v>158</v>
      </c>
      <c r="M1339" s="14">
        <f>+VLOOKUP(L1339,Customers!$C$3:$D$797,2,FALSE)</f>
        <v>4</v>
      </c>
      <c r="N1339" s="14">
        <f>+INDEX(Customers!$B$2:$D$797,MATCH(TF_Database!L1339,Customers!$C$2:$C$797,0),1)</f>
        <v>12866</v>
      </c>
      <c r="O1339" s="29">
        <f t="shared" si="122"/>
        <v>4</v>
      </c>
      <c r="P1339" s="29">
        <f t="shared" si="123"/>
        <v>12</v>
      </c>
      <c r="Q1339" s="14" t="str">
        <f t="shared" si="124"/>
        <v xml:space="preserve">Art </v>
      </c>
      <c r="R1339" s="14" t="str">
        <f t="shared" si="125"/>
        <v>Ferguson</v>
      </c>
    </row>
    <row r="1340" spans="2:18" x14ac:dyDescent="0.45">
      <c r="B1340" s="14" t="str">
        <f t="shared" si="120"/>
        <v>401453240146</v>
      </c>
      <c r="C1340" s="5">
        <v>40145</v>
      </c>
      <c r="D1340" s="2" t="s">
        <v>811</v>
      </c>
      <c r="E1340" s="14">
        <f t="shared" si="121"/>
        <v>0</v>
      </c>
      <c r="F1340" s="2">
        <v>32</v>
      </c>
      <c r="G1340" s="19">
        <v>1829.3869999999997</v>
      </c>
      <c r="H1340" s="20">
        <v>0.02</v>
      </c>
      <c r="I1340" s="6"/>
      <c r="J1340" s="5">
        <v>40146</v>
      </c>
      <c r="K1340" s="25">
        <v>482.44499999999999</v>
      </c>
      <c r="L1340" s="2" t="s">
        <v>158</v>
      </c>
      <c r="M1340" s="14">
        <f>+VLOOKUP(L1340,Customers!$C$3:$D$797,2,FALSE)</f>
        <v>4</v>
      </c>
      <c r="N1340" s="14">
        <f>+INDEX(Customers!$B$2:$D$797,MATCH(TF_Database!L1340,Customers!$C$2:$C$797,0),1)</f>
        <v>12866</v>
      </c>
      <c r="O1340" s="29">
        <f t="shared" si="122"/>
        <v>4</v>
      </c>
      <c r="P1340" s="29">
        <f t="shared" si="123"/>
        <v>12</v>
      </c>
      <c r="Q1340" s="14" t="str">
        <f t="shared" si="124"/>
        <v xml:space="preserve">Art </v>
      </c>
      <c r="R1340" s="14" t="str">
        <f t="shared" si="125"/>
        <v>Ferguson</v>
      </c>
    </row>
    <row r="1341" spans="2:18" x14ac:dyDescent="0.45">
      <c r="B1341" s="14" t="str">
        <f t="shared" si="120"/>
        <v>407573440759</v>
      </c>
      <c r="C1341" s="5">
        <v>40757</v>
      </c>
      <c r="D1341" s="2" t="s">
        <v>811</v>
      </c>
      <c r="E1341" s="14">
        <f t="shared" si="121"/>
        <v>0</v>
      </c>
      <c r="F1341" s="2">
        <v>34</v>
      </c>
      <c r="G1341" s="19">
        <v>9626.86</v>
      </c>
      <c r="H1341" s="20">
        <v>0.08</v>
      </c>
      <c r="I1341" s="6"/>
      <c r="J1341" s="5">
        <v>40759</v>
      </c>
      <c r="K1341" s="25">
        <v>1882.2</v>
      </c>
      <c r="L1341" s="2" t="s">
        <v>159</v>
      </c>
      <c r="M1341" s="14">
        <f>+VLOOKUP(L1341,Customers!$C$3:$D$797,2,FALSE)</f>
        <v>5</v>
      </c>
      <c r="N1341" s="14">
        <f>+INDEX(Customers!$B$2:$D$797,MATCH(TF_Database!L1341,Customers!$C$2:$C$797,0),1)</f>
        <v>5960</v>
      </c>
      <c r="O1341" s="29">
        <f t="shared" si="122"/>
        <v>5</v>
      </c>
      <c r="P1341" s="29">
        <f t="shared" si="123"/>
        <v>13</v>
      </c>
      <c r="Q1341" s="14" t="str">
        <f t="shared" si="124"/>
        <v xml:space="preserve">Jack </v>
      </c>
      <c r="R1341" s="14" t="str">
        <f t="shared" si="125"/>
        <v>O'Briant</v>
      </c>
    </row>
    <row r="1342" spans="2:18" x14ac:dyDescent="0.45">
      <c r="B1342" s="14" t="str">
        <f t="shared" si="120"/>
        <v>412164241217</v>
      </c>
      <c r="C1342" s="5">
        <v>41216</v>
      </c>
      <c r="D1342" s="2" t="s">
        <v>806</v>
      </c>
      <c r="E1342" s="14">
        <f t="shared" si="121"/>
        <v>1</v>
      </c>
      <c r="F1342" s="2">
        <v>42</v>
      </c>
      <c r="G1342" s="19">
        <v>813.53499999999997</v>
      </c>
      <c r="H1342" s="20">
        <v>0</v>
      </c>
      <c r="I1342" s="6"/>
      <c r="J1342" s="5">
        <v>41217</v>
      </c>
      <c r="K1342" s="25">
        <v>435.95099999999996</v>
      </c>
      <c r="L1342" s="2" t="s">
        <v>166</v>
      </c>
      <c r="M1342" s="14">
        <f>+VLOOKUP(L1342,Customers!$C$3:$D$797,2,FALSE)</f>
        <v>4</v>
      </c>
      <c r="N1342" s="14">
        <f>+INDEX(Customers!$B$2:$D$797,MATCH(TF_Database!L1342,Customers!$C$2:$C$797,0),1)</f>
        <v>25303</v>
      </c>
      <c r="O1342" s="29">
        <f t="shared" si="122"/>
        <v>6</v>
      </c>
      <c r="P1342" s="29">
        <f t="shared" si="123"/>
        <v>14</v>
      </c>
      <c r="Q1342" s="14" t="str">
        <f t="shared" si="124"/>
        <v xml:space="preserve">David </v>
      </c>
      <c r="R1342" s="14" t="str">
        <f t="shared" si="125"/>
        <v>Philippe</v>
      </c>
    </row>
    <row r="1343" spans="2:18" x14ac:dyDescent="0.45">
      <c r="B1343" s="14" t="str">
        <f t="shared" si="120"/>
        <v>407453640750</v>
      </c>
      <c r="C1343" s="5">
        <v>40745</v>
      </c>
      <c r="D1343" s="2" t="s">
        <v>804</v>
      </c>
      <c r="E1343" s="14">
        <f t="shared" si="121"/>
        <v>0</v>
      </c>
      <c r="F1343" s="2">
        <v>36</v>
      </c>
      <c r="G1343" s="19">
        <v>18028.07</v>
      </c>
      <c r="H1343" s="20">
        <v>0.02</v>
      </c>
      <c r="I1343" s="6"/>
      <c r="J1343" s="5">
        <v>40750</v>
      </c>
      <c r="K1343" s="25">
        <v>8157.7</v>
      </c>
      <c r="L1343" s="2" t="s">
        <v>167</v>
      </c>
      <c r="M1343" s="14">
        <f>+VLOOKUP(L1343,Customers!$C$3:$D$797,2,FALSE)</f>
        <v>4</v>
      </c>
      <c r="N1343" s="14">
        <f>+INDEX(Customers!$B$2:$D$797,MATCH(TF_Database!L1343,Customers!$C$2:$C$797,0),1)</f>
        <v>31088</v>
      </c>
      <c r="O1343" s="29">
        <f t="shared" si="122"/>
        <v>5</v>
      </c>
      <c r="P1343" s="29">
        <f t="shared" si="123"/>
        <v>12</v>
      </c>
      <c r="Q1343" s="14" t="str">
        <f t="shared" si="124"/>
        <v xml:space="preserve">Chad </v>
      </c>
      <c r="R1343" s="14" t="str">
        <f t="shared" si="125"/>
        <v>Sievert</v>
      </c>
    </row>
    <row r="1344" spans="2:18" x14ac:dyDescent="0.45">
      <c r="B1344" s="14" t="str">
        <f t="shared" si="120"/>
        <v>404634740465</v>
      </c>
      <c r="C1344" s="5">
        <v>40463</v>
      </c>
      <c r="D1344" s="2" t="s">
        <v>808</v>
      </c>
      <c r="E1344" s="14">
        <f t="shared" si="121"/>
        <v>0</v>
      </c>
      <c r="F1344" s="2">
        <v>47</v>
      </c>
      <c r="G1344" s="19">
        <v>1880.8</v>
      </c>
      <c r="H1344" s="20">
        <v>7.0000000000000007E-2</v>
      </c>
      <c r="I1344" s="6"/>
      <c r="J1344" s="5">
        <v>40465</v>
      </c>
      <c r="K1344" s="25">
        <v>775.88</v>
      </c>
      <c r="L1344" s="2" t="s">
        <v>154</v>
      </c>
      <c r="M1344" s="14">
        <f>+VLOOKUP(L1344,Customers!$C$3:$D$797,2,FALSE)</f>
        <v>3</v>
      </c>
      <c r="N1344" s="14">
        <f>+INDEX(Customers!$B$2:$D$797,MATCH(TF_Database!L1344,Customers!$C$2:$C$797,0),1)</f>
        <v>14007</v>
      </c>
      <c r="O1344" s="29">
        <f t="shared" si="122"/>
        <v>5</v>
      </c>
      <c r="P1344" s="29">
        <f t="shared" si="123"/>
        <v>12</v>
      </c>
      <c r="Q1344" s="14" t="str">
        <f t="shared" si="124"/>
        <v xml:space="preserve">Matt </v>
      </c>
      <c r="R1344" s="14" t="str">
        <f t="shared" si="125"/>
        <v>Abelman</v>
      </c>
    </row>
    <row r="1345" spans="2:18" x14ac:dyDescent="0.45">
      <c r="B1345" s="14" t="str">
        <f t="shared" si="120"/>
        <v>404634240464</v>
      </c>
      <c r="C1345" s="5">
        <v>40463</v>
      </c>
      <c r="D1345" s="2" t="s">
        <v>808</v>
      </c>
      <c r="E1345" s="14">
        <f t="shared" si="121"/>
        <v>0</v>
      </c>
      <c r="F1345" s="2">
        <v>42</v>
      </c>
      <c r="G1345" s="19">
        <v>7143.9270000000006</v>
      </c>
      <c r="H1345" s="20">
        <v>0.02</v>
      </c>
      <c r="I1345" s="6"/>
      <c r="J1345" s="5">
        <v>40464</v>
      </c>
      <c r="K1345" s="25">
        <v>2374.7310000000002</v>
      </c>
      <c r="L1345" s="2" t="s">
        <v>154</v>
      </c>
      <c r="M1345" s="14">
        <f>+VLOOKUP(L1345,Customers!$C$3:$D$797,2,FALSE)</f>
        <v>3</v>
      </c>
      <c r="N1345" s="14">
        <f>+INDEX(Customers!$B$2:$D$797,MATCH(TF_Database!L1345,Customers!$C$2:$C$797,0),1)</f>
        <v>14007</v>
      </c>
      <c r="O1345" s="29">
        <f t="shared" si="122"/>
        <v>5</v>
      </c>
      <c r="P1345" s="29">
        <f t="shared" si="123"/>
        <v>12</v>
      </c>
      <c r="Q1345" s="14" t="str">
        <f t="shared" si="124"/>
        <v xml:space="preserve">Matt </v>
      </c>
      <c r="R1345" s="14" t="str">
        <f t="shared" si="125"/>
        <v>Abelman</v>
      </c>
    </row>
    <row r="1346" spans="2:18" x14ac:dyDescent="0.45">
      <c r="B1346" s="14" t="str">
        <f t="shared" si="120"/>
        <v>41039841041</v>
      </c>
      <c r="C1346" s="5">
        <v>41039</v>
      </c>
      <c r="D1346" s="2" t="s">
        <v>804</v>
      </c>
      <c r="E1346" s="14">
        <f t="shared" si="121"/>
        <v>0</v>
      </c>
      <c r="F1346" s="2">
        <v>8</v>
      </c>
      <c r="G1346" s="19">
        <v>118.98</v>
      </c>
      <c r="H1346" s="20">
        <v>0.05</v>
      </c>
      <c r="I1346" s="6"/>
      <c r="J1346" s="5">
        <v>41041</v>
      </c>
      <c r="K1346" s="25">
        <v>-12.765000000000001</v>
      </c>
      <c r="L1346" s="2" t="s">
        <v>168</v>
      </c>
      <c r="M1346" s="14">
        <f>+VLOOKUP(L1346,Customers!$C$3:$D$797,2,FALSE)</f>
        <v>4</v>
      </c>
      <c r="N1346" s="14">
        <f>+INDEX(Customers!$B$2:$D$797,MATCH(TF_Database!L1346,Customers!$C$2:$C$797,0),1)</f>
        <v>14500</v>
      </c>
      <c r="O1346" s="29">
        <f t="shared" si="122"/>
        <v>6</v>
      </c>
      <c r="P1346" s="29">
        <f t="shared" si="123"/>
        <v>11</v>
      </c>
      <c r="Q1346" s="14" t="str">
        <f t="shared" si="124"/>
        <v xml:space="preserve">Shaun </v>
      </c>
      <c r="R1346" s="14" t="str">
        <f t="shared" si="125"/>
        <v>Weien</v>
      </c>
    </row>
    <row r="1347" spans="2:18" x14ac:dyDescent="0.45">
      <c r="B1347" s="14" t="str">
        <f t="shared" si="120"/>
        <v>410393141041</v>
      </c>
      <c r="C1347" s="5">
        <v>41039</v>
      </c>
      <c r="D1347" s="2" t="s">
        <v>804</v>
      </c>
      <c r="E1347" s="14">
        <f t="shared" si="121"/>
        <v>0</v>
      </c>
      <c r="F1347" s="2">
        <v>31</v>
      </c>
      <c r="G1347" s="19">
        <v>4910.09</v>
      </c>
      <c r="H1347" s="20">
        <v>0.01</v>
      </c>
      <c r="I1347" s="6"/>
      <c r="J1347" s="5">
        <v>41041</v>
      </c>
      <c r="K1347" s="25">
        <v>1669.38</v>
      </c>
      <c r="L1347" s="2" t="s">
        <v>168</v>
      </c>
      <c r="M1347" s="14">
        <f>+VLOOKUP(L1347,Customers!$C$3:$D$797,2,FALSE)</f>
        <v>4</v>
      </c>
      <c r="N1347" s="14">
        <f>+INDEX(Customers!$B$2:$D$797,MATCH(TF_Database!L1347,Customers!$C$2:$C$797,0),1)</f>
        <v>14500</v>
      </c>
      <c r="O1347" s="29">
        <f t="shared" si="122"/>
        <v>6</v>
      </c>
      <c r="P1347" s="29">
        <f t="shared" si="123"/>
        <v>11</v>
      </c>
      <c r="Q1347" s="14" t="str">
        <f t="shared" si="124"/>
        <v xml:space="preserve">Shaun </v>
      </c>
      <c r="R1347" s="14" t="str">
        <f t="shared" si="125"/>
        <v>Weien</v>
      </c>
    </row>
    <row r="1348" spans="2:18" x14ac:dyDescent="0.45">
      <c r="B1348" s="14" t="str">
        <f t="shared" si="120"/>
        <v>410393641041</v>
      </c>
      <c r="C1348" s="5">
        <v>41039</v>
      </c>
      <c r="D1348" s="2" t="s">
        <v>804</v>
      </c>
      <c r="E1348" s="14">
        <f t="shared" si="121"/>
        <v>0</v>
      </c>
      <c r="F1348" s="2">
        <v>36</v>
      </c>
      <c r="G1348" s="19">
        <v>1058.45</v>
      </c>
      <c r="H1348" s="20">
        <v>0.01</v>
      </c>
      <c r="I1348" s="6"/>
      <c r="J1348" s="5">
        <v>41041</v>
      </c>
      <c r="K1348" s="25">
        <v>-386.02</v>
      </c>
      <c r="L1348" s="2" t="s">
        <v>168</v>
      </c>
      <c r="M1348" s="14">
        <f>+VLOOKUP(L1348,Customers!$C$3:$D$797,2,FALSE)</f>
        <v>4</v>
      </c>
      <c r="N1348" s="14">
        <f>+INDEX(Customers!$B$2:$D$797,MATCH(TF_Database!L1348,Customers!$C$2:$C$797,0),1)</f>
        <v>14500</v>
      </c>
      <c r="O1348" s="29">
        <f t="shared" si="122"/>
        <v>6</v>
      </c>
      <c r="P1348" s="29">
        <f t="shared" si="123"/>
        <v>11</v>
      </c>
      <c r="Q1348" s="14" t="str">
        <f t="shared" si="124"/>
        <v xml:space="preserve">Shaun </v>
      </c>
      <c r="R1348" s="14" t="str">
        <f t="shared" si="125"/>
        <v>Weien</v>
      </c>
    </row>
    <row r="1349" spans="2:18" x14ac:dyDescent="0.45">
      <c r="B1349" s="14" t="str">
        <f t="shared" si="120"/>
        <v>40950540950</v>
      </c>
      <c r="C1349" s="5">
        <v>40950</v>
      </c>
      <c r="D1349" s="2" t="s">
        <v>804</v>
      </c>
      <c r="E1349" s="14">
        <f t="shared" si="121"/>
        <v>0</v>
      </c>
      <c r="F1349" s="2">
        <v>5</v>
      </c>
      <c r="G1349" s="19">
        <v>820.56449999999995</v>
      </c>
      <c r="H1349" s="20">
        <v>0.09</v>
      </c>
      <c r="I1349" s="6"/>
      <c r="J1349" s="5">
        <v>40950</v>
      </c>
      <c r="K1349" s="25">
        <v>-800.25</v>
      </c>
      <c r="L1349" s="2" t="s">
        <v>169</v>
      </c>
      <c r="M1349" s="14">
        <f>+VLOOKUP(L1349,Customers!$C$3:$D$797,2,FALSE)</f>
        <v>4</v>
      </c>
      <c r="N1349" s="14">
        <f>+INDEX(Customers!$B$2:$D$797,MATCH(TF_Database!L1349,Customers!$C$2:$C$797,0),1)</f>
        <v>6647</v>
      </c>
      <c r="O1349" s="29">
        <f t="shared" si="122"/>
        <v>5</v>
      </c>
      <c r="P1349" s="29">
        <f t="shared" si="123"/>
        <v>11</v>
      </c>
      <c r="Q1349" s="14" t="str">
        <f t="shared" si="124"/>
        <v xml:space="preserve">Maya </v>
      </c>
      <c r="R1349" s="14" t="str">
        <f t="shared" si="125"/>
        <v>Herman</v>
      </c>
    </row>
    <row r="1350" spans="2:18" x14ac:dyDescent="0.45">
      <c r="B1350" s="14" t="str">
        <f t="shared" si="120"/>
        <v>39894539894</v>
      </c>
      <c r="C1350" s="5">
        <v>39894</v>
      </c>
      <c r="D1350" s="2" t="s">
        <v>804</v>
      </c>
      <c r="E1350" s="14">
        <f t="shared" si="121"/>
        <v>0</v>
      </c>
      <c r="F1350" s="2">
        <v>5</v>
      </c>
      <c r="G1350" s="19">
        <v>7486.09</v>
      </c>
      <c r="H1350" s="20">
        <v>0.05</v>
      </c>
      <c r="I1350" s="6"/>
      <c r="J1350" s="5">
        <v>39894</v>
      </c>
      <c r="K1350" s="25">
        <v>-2561.3235</v>
      </c>
      <c r="L1350" s="2" t="s">
        <v>166</v>
      </c>
      <c r="M1350" s="14">
        <f>+VLOOKUP(L1350,Customers!$C$3:$D$797,2,FALSE)</f>
        <v>4</v>
      </c>
      <c r="N1350" s="14">
        <f>+INDEX(Customers!$B$2:$D$797,MATCH(TF_Database!L1350,Customers!$C$2:$C$797,0),1)</f>
        <v>25303</v>
      </c>
      <c r="O1350" s="29">
        <f t="shared" si="122"/>
        <v>6</v>
      </c>
      <c r="P1350" s="29">
        <f t="shared" si="123"/>
        <v>14</v>
      </c>
      <c r="Q1350" s="14" t="str">
        <f t="shared" si="124"/>
        <v xml:space="preserve">David </v>
      </c>
      <c r="R1350" s="14" t="str">
        <f t="shared" si="125"/>
        <v>Philippe</v>
      </c>
    </row>
    <row r="1351" spans="2:18" x14ac:dyDescent="0.45">
      <c r="B1351" s="14" t="str">
        <f t="shared" ref="B1351:B1414" si="126">+CONCATENATE(C1351,F1351,J1351)</f>
        <v>398941839898</v>
      </c>
      <c r="C1351" s="5">
        <v>39894</v>
      </c>
      <c r="D1351" s="2" t="s">
        <v>804</v>
      </c>
      <c r="E1351" s="14">
        <f t="shared" ref="E1351:E1414" si="127">+IF(D1351="High",1,0)</f>
        <v>0</v>
      </c>
      <c r="F1351" s="2">
        <v>18</v>
      </c>
      <c r="G1351" s="19">
        <v>881.32</v>
      </c>
      <c r="H1351" s="20">
        <v>0.02</v>
      </c>
      <c r="I1351" s="6"/>
      <c r="J1351" s="5">
        <v>39898</v>
      </c>
      <c r="K1351" s="25">
        <v>373.67</v>
      </c>
      <c r="L1351" s="2" t="s">
        <v>166</v>
      </c>
      <c r="M1351" s="14">
        <f>+VLOOKUP(L1351,Customers!$C$3:$D$797,2,FALSE)</f>
        <v>4</v>
      </c>
      <c r="N1351" s="14">
        <f>+INDEX(Customers!$B$2:$D$797,MATCH(TF_Database!L1351,Customers!$C$2:$C$797,0),1)</f>
        <v>25303</v>
      </c>
      <c r="O1351" s="29">
        <f t="shared" ref="O1351:O1414" si="128">+SEARCH(" ",L1351)</f>
        <v>6</v>
      </c>
      <c r="P1351" s="29">
        <f t="shared" ref="P1351:P1414" si="129">+LEN(L1351)</f>
        <v>14</v>
      </c>
      <c r="Q1351" s="14" t="str">
        <f t="shared" ref="Q1351:Q1414" si="130">+LEFT(L1351,O1351)</f>
        <v xml:space="preserve">David </v>
      </c>
      <c r="R1351" s="14" t="str">
        <f t="shared" ref="R1351:R1414" si="131">+RIGHT(L1351,P1351-O1351)</f>
        <v>Philippe</v>
      </c>
    </row>
    <row r="1352" spans="2:18" x14ac:dyDescent="0.45">
      <c r="B1352" s="14" t="str">
        <f t="shared" si="126"/>
        <v>39894539901</v>
      </c>
      <c r="C1352" s="5">
        <v>39894</v>
      </c>
      <c r="D1352" s="2" t="s">
        <v>804</v>
      </c>
      <c r="E1352" s="14">
        <f t="shared" si="127"/>
        <v>0</v>
      </c>
      <c r="F1352" s="2">
        <v>5</v>
      </c>
      <c r="G1352" s="19">
        <v>22.77</v>
      </c>
      <c r="H1352" s="20">
        <v>0.03</v>
      </c>
      <c r="I1352" s="6"/>
      <c r="J1352" s="5">
        <v>39901</v>
      </c>
      <c r="K1352" s="25">
        <v>-6.2</v>
      </c>
      <c r="L1352" s="2" t="s">
        <v>166</v>
      </c>
      <c r="M1352" s="14">
        <f>+VLOOKUP(L1352,Customers!$C$3:$D$797,2,FALSE)</f>
        <v>4</v>
      </c>
      <c r="N1352" s="14">
        <f>+INDEX(Customers!$B$2:$D$797,MATCH(TF_Database!L1352,Customers!$C$2:$C$797,0),1)</f>
        <v>25303</v>
      </c>
      <c r="O1352" s="29">
        <f t="shared" si="128"/>
        <v>6</v>
      </c>
      <c r="P1352" s="29">
        <f t="shared" si="129"/>
        <v>14</v>
      </c>
      <c r="Q1352" s="14" t="str">
        <f t="shared" si="130"/>
        <v xml:space="preserve">David </v>
      </c>
      <c r="R1352" s="14" t="str">
        <f t="shared" si="131"/>
        <v>Philippe</v>
      </c>
    </row>
    <row r="1353" spans="2:18" x14ac:dyDescent="0.45">
      <c r="B1353" s="14" t="str">
        <f t="shared" si="126"/>
        <v>40838540838</v>
      </c>
      <c r="C1353" s="5">
        <v>40838</v>
      </c>
      <c r="D1353" s="2" t="s">
        <v>811</v>
      </c>
      <c r="E1353" s="14">
        <f t="shared" si="127"/>
        <v>0</v>
      </c>
      <c r="F1353" s="2">
        <v>5</v>
      </c>
      <c r="G1353" s="19">
        <v>220.78749999999999</v>
      </c>
      <c r="H1353" s="20">
        <v>0.09</v>
      </c>
      <c r="I1353" s="6"/>
      <c r="J1353" s="5">
        <v>40838</v>
      </c>
      <c r="K1353" s="25">
        <v>-305.31600000000003</v>
      </c>
      <c r="L1353" s="2" t="s">
        <v>156</v>
      </c>
      <c r="M1353" s="14">
        <f>+VLOOKUP(L1353,Customers!$C$3:$D$797,2,FALSE)</f>
        <v>1</v>
      </c>
      <c r="N1353" s="14">
        <f>+INDEX(Customers!$B$2:$D$797,MATCH(TF_Database!L1353,Customers!$C$2:$C$797,0),1)</f>
        <v>8281</v>
      </c>
      <c r="O1353" s="29">
        <f t="shared" si="128"/>
        <v>6</v>
      </c>
      <c r="P1353" s="29">
        <f t="shared" si="129"/>
        <v>14</v>
      </c>
      <c r="Q1353" s="14" t="str">
        <f t="shared" si="130"/>
        <v xml:space="preserve">Sally </v>
      </c>
      <c r="R1353" s="14" t="str">
        <f t="shared" si="131"/>
        <v>Matthias</v>
      </c>
    </row>
    <row r="1354" spans="2:18" x14ac:dyDescent="0.45">
      <c r="B1354" s="14" t="str">
        <f t="shared" si="126"/>
        <v>401212040121</v>
      </c>
      <c r="C1354" s="5">
        <v>40121</v>
      </c>
      <c r="D1354" s="2" t="s">
        <v>811</v>
      </c>
      <c r="E1354" s="14">
        <f t="shared" si="127"/>
        <v>0</v>
      </c>
      <c r="F1354" s="2">
        <v>20</v>
      </c>
      <c r="G1354" s="19">
        <v>160.29</v>
      </c>
      <c r="H1354" s="20">
        <v>0.01</v>
      </c>
      <c r="I1354" s="6"/>
      <c r="J1354" s="5">
        <v>40121</v>
      </c>
      <c r="K1354" s="25">
        <v>1.35</v>
      </c>
      <c r="L1354" s="2" t="s">
        <v>161</v>
      </c>
      <c r="M1354" s="14">
        <f>+VLOOKUP(L1354,Customers!$C$3:$D$797,2,FALSE)</f>
        <v>1</v>
      </c>
      <c r="N1354" s="14">
        <f>+INDEX(Customers!$B$2:$D$797,MATCH(TF_Database!L1354,Customers!$C$2:$C$797,0),1)</f>
        <v>25122</v>
      </c>
      <c r="O1354" s="29">
        <f t="shared" si="128"/>
        <v>8</v>
      </c>
      <c r="P1354" s="29">
        <f t="shared" si="129"/>
        <v>16</v>
      </c>
      <c r="Q1354" s="14" t="str">
        <f t="shared" si="130"/>
        <v xml:space="preserve">Michael </v>
      </c>
      <c r="R1354" s="14" t="str">
        <f t="shared" si="131"/>
        <v>Granlund</v>
      </c>
    </row>
    <row r="1355" spans="2:18" x14ac:dyDescent="0.45">
      <c r="B1355" s="14" t="str">
        <f t="shared" si="126"/>
        <v>39815339817</v>
      </c>
      <c r="C1355" s="5">
        <v>39815</v>
      </c>
      <c r="D1355" s="2" t="s">
        <v>811</v>
      </c>
      <c r="E1355" s="14">
        <f t="shared" si="127"/>
        <v>0</v>
      </c>
      <c r="F1355" s="2">
        <v>3</v>
      </c>
      <c r="G1355" s="19">
        <v>124.81</v>
      </c>
      <c r="H1355" s="20">
        <v>0.06</v>
      </c>
      <c r="I1355" s="6"/>
      <c r="J1355" s="5">
        <v>39817</v>
      </c>
      <c r="K1355" s="25">
        <v>-11.937000000000001</v>
      </c>
      <c r="L1355" s="2" t="s">
        <v>166</v>
      </c>
      <c r="M1355" s="14">
        <f>+VLOOKUP(L1355,Customers!$C$3:$D$797,2,FALSE)</f>
        <v>4</v>
      </c>
      <c r="N1355" s="14">
        <f>+INDEX(Customers!$B$2:$D$797,MATCH(TF_Database!L1355,Customers!$C$2:$C$797,0),1)</f>
        <v>25303</v>
      </c>
      <c r="O1355" s="29">
        <f t="shared" si="128"/>
        <v>6</v>
      </c>
      <c r="P1355" s="29">
        <f t="shared" si="129"/>
        <v>14</v>
      </c>
      <c r="Q1355" s="14" t="str">
        <f t="shared" si="130"/>
        <v xml:space="preserve">David </v>
      </c>
      <c r="R1355" s="14" t="str">
        <f t="shared" si="131"/>
        <v>Philippe</v>
      </c>
    </row>
    <row r="1356" spans="2:18" x14ac:dyDescent="0.45">
      <c r="B1356" s="14" t="str">
        <f t="shared" si="126"/>
        <v>412104741214</v>
      </c>
      <c r="C1356" s="5">
        <v>41210</v>
      </c>
      <c r="D1356" s="2" t="s">
        <v>804</v>
      </c>
      <c r="E1356" s="14">
        <f t="shared" si="127"/>
        <v>0</v>
      </c>
      <c r="F1356" s="2">
        <v>47</v>
      </c>
      <c r="G1356" s="19">
        <v>706.68</v>
      </c>
      <c r="H1356" s="20">
        <v>0.1</v>
      </c>
      <c r="I1356" s="6"/>
      <c r="J1356" s="5">
        <v>41214</v>
      </c>
      <c r="K1356" s="25">
        <v>6.6</v>
      </c>
      <c r="L1356" s="2" t="s">
        <v>167</v>
      </c>
      <c r="M1356" s="14">
        <f>+VLOOKUP(L1356,Customers!$C$3:$D$797,2,FALSE)</f>
        <v>4</v>
      </c>
      <c r="N1356" s="14">
        <f>+INDEX(Customers!$B$2:$D$797,MATCH(TF_Database!L1356,Customers!$C$2:$C$797,0),1)</f>
        <v>31088</v>
      </c>
      <c r="O1356" s="29">
        <f t="shared" si="128"/>
        <v>5</v>
      </c>
      <c r="P1356" s="29">
        <f t="shared" si="129"/>
        <v>12</v>
      </c>
      <c r="Q1356" s="14" t="str">
        <f t="shared" si="130"/>
        <v xml:space="preserve">Chad </v>
      </c>
      <c r="R1356" s="14" t="str">
        <f t="shared" si="131"/>
        <v>Sievert</v>
      </c>
    </row>
    <row r="1357" spans="2:18" x14ac:dyDescent="0.45">
      <c r="B1357" s="14" t="str">
        <f t="shared" si="126"/>
        <v>406362440637</v>
      </c>
      <c r="C1357" s="5">
        <v>40636</v>
      </c>
      <c r="D1357" s="2" t="s">
        <v>808</v>
      </c>
      <c r="E1357" s="14">
        <f t="shared" si="127"/>
        <v>0</v>
      </c>
      <c r="F1357" s="2">
        <v>24</v>
      </c>
      <c r="G1357" s="19">
        <v>6408.3</v>
      </c>
      <c r="H1357" s="20">
        <v>0.1</v>
      </c>
      <c r="I1357" s="6"/>
      <c r="J1357" s="5">
        <v>40637</v>
      </c>
      <c r="K1357" s="25">
        <v>539.54</v>
      </c>
      <c r="L1357" s="2" t="s">
        <v>159</v>
      </c>
      <c r="M1357" s="14">
        <f>+VLOOKUP(L1357,Customers!$C$3:$D$797,2,FALSE)</f>
        <v>5</v>
      </c>
      <c r="N1357" s="14">
        <f>+INDEX(Customers!$B$2:$D$797,MATCH(TF_Database!L1357,Customers!$C$2:$C$797,0),1)</f>
        <v>5960</v>
      </c>
      <c r="O1357" s="29">
        <f t="shared" si="128"/>
        <v>5</v>
      </c>
      <c r="P1357" s="29">
        <f t="shared" si="129"/>
        <v>13</v>
      </c>
      <c r="Q1357" s="14" t="str">
        <f t="shared" si="130"/>
        <v xml:space="preserve">Jack </v>
      </c>
      <c r="R1357" s="14" t="str">
        <f t="shared" si="131"/>
        <v>O'Briant</v>
      </c>
    </row>
    <row r="1358" spans="2:18" x14ac:dyDescent="0.45">
      <c r="B1358" s="14" t="str">
        <f t="shared" si="126"/>
        <v>400912740091</v>
      </c>
      <c r="C1358" s="5">
        <v>40091</v>
      </c>
      <c r="D1358" s="2" t="s">
        <v>806</v>
      </c>
      <c r="E1358" s="14">
        <f t="shared" si="127"/>
        <v>1</v>
      </c>
      <c r="F1358" s="2">
        <v>27</v>
      </c>
      <c r="G1358" s="19">
        <v>63.71</v>
      </c>
      <c r="H1358" s="20">
        <v>0.01</v>
      </c>
      <c r="I1358" s="6"/>
      <c r="J1358" s="5">
        <v>40091</v>
      </c>
      <c r="K1358" s="25">
        <v>-96.03</v>
      </c>
      <c r="L1358" s="2" t="s">
        <v>167</v>
      </c>
      <c r="M1358" s="14">
        <f>+VLOOKUP(L1358,Customers!$C$3:$D$797,2,FALSE)</f>
        <v>4</v>
      </c>
      <c r="N1358" s="14">
        <f>+INDEX(Customers!$B$2:$D$797,MATCH(TF_Database!L1358,Customers!$C$2:$C$797,0),1)</f>
        <v>31088</v>
      </c>
      <c r="O1358" s="29">
        <f t="shared" si="128"/>
        <v>5</v>
      </c>
      <c r="P1358" s="29">
        <f t="shared" si="129"/>
        <v>12</v>
      </c>
      <c r="Q1358" s="14" t="str">
        <f t="shared" si="130"/>
        <v xml:space="preserve">Chad </v>
      </c>
      <c r="R1358" s="14" t="str">
        <f t="shared" si="131"/>
        <v>Sievert</v>
      </c>
    </row>
    <row r="1359" spans="2:18" x14ac:dyDescent="0.45">
      <c r="B1359" s="14" t="str">
        <f t="shared" si="126"/>
        <v>400911440092</v>
      </c>
      <c r="C1359" s="5">
        <v>40091</v>
      </c>
      <c r="D1359" s="2" t="s">
        <v>806</v>
      </c>
      <c r="E1359" s="14">
        <f t="shared" si="127"/>
        <v>1</v>
      </c>
      <c r="F1359" s="2">
        <v>14</v>
      </c>
      <c r="G1359" s="19">
        <v>5388.8</v>
      </c>
      <c r="H1359" s="20">
        <v>0.03</v>
      </c>
      <c r="I1359" s="6"/>
      <c r="J1359" s="5">
        <v>40092</v>
      </c>
      <c r="K1359" s="25">
        <v>-115.08</v>
      </c>
      <c r="L1359" s="2" t="s">
        <v>167</v>
      </c>
      <c r="M1359" s="14">
        <f>+VLOOKUP(L1359,Customers!$C$3:$D$797,2,FALSE)</f>
        <v>4</v>
      </c>
      <c r="N1359" s="14">
        <f>+INDEX(Customers!$B$2:$D$797,MATCH(TF_Database!L1359,Customers!$C$2:$C$797,0),1)</f>
        <v>31088</v>
      </c>
      <c r="O1359" s="29">
        <f t="shared" si="128"/>
        <v>5</v>
      </c>
      <c r="P1359" s="29">
        <f t="shared" si="129"/>
        <v>12</v>
      </c>
      <c r="Q1359" s="14" t="str">
        <f t="shared" si="130"/>
        <v xml:space="preserve">Chad </v>
      </c>
      <c r="R1359" s="14" t="str">
        <f t="shared" si="131"/>
        <v>Sievert</v>
      </c>
    </row>
    <row r="1360" spans="2:18" x14ac:dyDescent="0.45">
      <c r="B1360" s="14" t="str">
        <f t="shared" si="126"/>
        <v>409384340941</v>
      </c>
      <c r="C1360" s="5">
        <v>40938</v>
      </c>
      <c r="D1360" s="2" t="s">
        <v>811</v>
      </c>
      <c r="E1360" s="14">
        <f t="shared" si="127"/>
        <v>0</v>
      </c>
      <c r="F1360" s="2">
        <v>43</v>
      </c>
      <c r="G1360" s="19">
        <v>1751.68</v>
      </c>
      <c r="H1360" s="20">
        <v>0.1</v>
      </c>
      <c r="I1360" s="6"/>
      <c r="J1360" s="5">
        <v>40941</v>
      </c>
      <c r="K1360" s="25">
        <v>771.82549999999992</v>
      </c>
      <c r="L1360" s="2" t="s">
        <v>167</v>
      </c>
      <c r="M1360" s="14">
        <f>+VLOOKUP(L1360,Customers!$C$3:$D$797,2,FALSE)</f>
        <v>4</v>
      </c>
      <c r="N1360" s="14">
        <f>+INDEX(Customers!$B$2:$D$797,MATCH(TF_Database!L1360,Customers!$C$2:$C$797,0),1)</f>
        <v>31088</v>
      </c>
      <c r="O1360" s="29">
        <f t="shared" si="128"/>
        <v>5</v>
      </c>
      <c r="P1360" s="29">
        <f t="shared" si="129"/>
        <v>12</v>
      </c>
      <c r="Q1360" s="14" t="str">
        <f t="shared" si="130"/>
        <v xml:space="preserve">Chad </v>
      </c>
      <c r="R1360" s="14" t="str">
        <f t="shared" si="131"/>
        <v>Sievert</v>
      </c>
    </row>
    <row r="1361" spans="2:18" x14ac:dyDescent="0.45">
      <c r="B1361" s="14" t="str">
        <f t="shared" si="126"/>
        <v>409381740940</v>
      </c>
      <c r="C1361" s="5">
        <v>40938</v>
      </c>
      <c r="D1361" s="2" t="s">
        <v>811</v>
      </c>
      <c r="E1361" s="14">
        <f t="shared" si="127"/>
        <v>0</v>
      </c>
      <c r="F1361" s="2">
        <v>17</v>
      </c>
      <c r="G1361" s="19">
        <v>86.47</v>
      </c>
      <c r="H1361" s="20">
        <v>7.0000000000000007E-2</v>
      </c>
      <c r="I1361" s="6"/>
      <c r="J1361" s="5">
        <v>40940</v>
      </c>
      <c r="K1361" s="25">
        <v>-9.3495000000000008</v>
      </c>
      <c r="L1361" s="2" t="s">
        <v>167</v>
      </c>
      <c r="M1361" s="14">
        <f>+VLOOKUP(L1361,Customers!$C$3:$D$797,2,FALSE)</f>
        <v>4</v>
      </c>
      <c r="N1361" s="14">
        <f>+INDEX(Customers!$B$2:$D$797,MATCH(TF_Database!L1361,Customers!$C$2:$C$797,0),1)</f>
        <v>31088</v>
      </c>
      <c r="O1361" s="29">
        <f t="shared" si="128"/>
        <v>5</v>
      </c>
      <c r="P1361" s="29">
        <f t="shared" si="129"/>
        <v>12</v>
      </c>
      <c r="Q1361" s="14" t="str">
        <f t="shared" si="130"/>
        <v xml:space="preserve">Chad </v>
      </c>
      <c r="R1361" s="14" t="str">
        <f t="shared" si="131"/>
        <v>Sievert</v>
      </c>
    </row>
    <row r="1362" spans="2:18" x14ac:dyDescent="0.45">
      <c r="B1362" s="14" t="str">
        <f t="shared" si="126"/>
        <v>409383140940</v>
      </c>
      <c r="C1362" s="5">
        <v>40938</v>
      </c>
      <c r="D1362" s="2" t="s">
        <v>811</v>
      </c>
      <c r="E1362" s="14">
        <f t="shared" si="127"/>
        <v>0</v>
      </c>
      <c r="F1362" s="2">
        <v>31</v>
      </c>
      <c r="G1362" s="19">
        <v>684.5</v>
      </c>
      <c r="H1362" s="20">
        <v>0.02</v>
      </c>
      <c r="I1362" s="6"/>
      <c r="J1362" s="5">
        <v>40940</v>
      </c>
      <c r="K1362" s="25">
        <v>-27.99</v>
      </c>
      <c r="L1362" s="2" t="s">
        <v>167</v>
      </c>
      <c r="M1362" s="14">
        <f>+VLOOKUP(L1362,Customers!$C$3:$D$797,2,FALSE)</f>
        <v>4</v>
      </c>
      <c r="N1362" s="14">
        <f>+INDEX(Customers!$B$2:$D$797,MATCH(TF_Database!L1362,Customers!$C$2:$C$797,0),1)</f>
        <v>31088</v>
      </c>
      <c r="O1362" s="29">
        <f t="shared" si="128"/>
        <v>5</v>
      </c>
      <c r="P1362" s="29">
        <f t="shared" si="129"/>
        <v>12</v>
      </c>
      <c r="Q1362" s="14" t="str">
        <f t="shared" si="130"/>
        <v xml:space="preserve">Chad </v>
      </c>
      <c r="R1362" s="14" t="str">
        <f t="shared" si="131"/>
        <v>Sievert</v>
      </c>
    </row>
    <row r="1363" spans="2:18" x14ac:dyDescent="0.45">
      <c r="B1363" s="14" t="str">
        <f t="shared" si="126"/>
        <v>409512740952</v>
      </c>
      <c r="C1363" s="5">
        <v>40951</v>
      </c>
      <c r="D1363" s="2" t="s">
        <v>806</v>
      </c>
      <c r="E1363" s="14">
        <f t="shared" si="127"/>
        <v>1</v>
      </c>
      <c r="F1363" s="2">
        <v>27</v>
      </c>
      <c r="G1363" s="19">
        <v>435.27</v>
      </c>
      <c r="H1363" s="20">
        <v>0.05</v>
      </c>
      <c r="I1363" s="6"/>
      <c r="J1363" s="5">
        <v>40952</v>
      </c>
      <c r="K1363" s="25">
        <v>-147.51</v>
      </c>
      <c r="L1363" s="2" t="s">
        <v>156</v>
      </c>
      <c r="M1363" s="14">
        <f>+VLOOKUP(L1363,Customers!$C$3:$D$797,2,FALSE)</f>
        <v>1</v>
      </c>
      <c r="N1363" s="14">
        <f>+INDEX(Customers!$B$2:$D$797,MATCH(TF_Database!L1363,Customers!$C$2:$C$797,0),1)</f>
        <v>8281</v>
      </c>
      <c r="O1363" s="29">
        <f t="shared" si="128"/>
        <v>6</v>
      </c>
      <c r="P1363" s="29">
        <f t="shared" si="129"/>
        <v>14</v>
      </c>
      <c r="Q1363" s="14" t="str">
        <f t="shared" si="130"/>
        <v xml:space="preserve">Sally </v>
      </c>
      <c r="R1363" s="14" t="str">
        <f t="shared" si="131"/>
        <v>Matthias</v>
      </c>
    </row>
    <row r="1364" spans="2:18" x14ac:dyDescent="0.45">
      <c r="B1364" s="14" t="str">
        <f t="shared" si="126"/>
        <v>409512640953</v>
      </c>
      <c r="C1364" s="5">
        <v>40951</v>
      </c>
      <c r="D1364" s="2" t="s">
        <v>806</v>
      </c>
      <c r="E1364" s="14">
        <f t="shared" si="127"/>
        <v>1</v>
      </c>
      <c r="F1364" s="2">
        <v>26</v>
      </c>
      <c r="G1364" s="19">
        <v>723.82</v>
      </c>
      <c r="H1364" s="20">
        <v>0.05</v>
      </c>
      <c r="I1364" s="6"/>
      <c r="J1364" s="5">
        <v>40953</v>
      </c>
      <c r="K1364" s="25">
        <v>-40.98</v>
      </c>
      <c r="L1364" s="2" t="s">
        <v>156</v>
      </c>
      <c r="M1364" s="14">
        <f>+VLOOKUP(L1364,Customers!$C$3:$D$797,2,FALSE)</f>
        <v>1</v>
      </c>
      <c r="N1364" s="14">
        <f>+INDEX(Customers!$B$2:$D$797,MATCH(TF_Database!L1364,Customers!$C$2:$C$797,0),1)</f>
        <v>8281</v>
      </c>
      <c r="O1364" s="29">
        <f t="shared" si="128"/>
        <v>6</v>
      </c>
      <c r="P1364" s="29">
        <f t="shared" si="129"/>
        <v>14</v>
      </c>
      <c r="Q1364" s="14" t="str">
        <f t="shared" si="130"/>
        <v xml:space="preserve">Sally </v>
      </c>
      <c r="R1364" s="14" t="str">
        <f t="shared" si="131"/>
        <v>Matthias</v>
      </c>
    </row>
    <row r="1365" spans="2:18" x14ac:dyDescent="0.45">
      <c r="B1365" s="14" t="str">
        <f t="shared" si="126"/>
        <v>409271640928</v>
      </c>
      <c r="C1365" s="5">
        <v>40927</v>
      </c>
      <c r="D1365" s="2" t="s">
        <v>808</v>
      </c>
      <c r="E1365" s="14">
        <f t="shared" si="127"/>
        <v>0</v>
      </c>
      <c r="F1365" s="2">
        <v>16</v>
      </c>
      <c r="G1365" s="19">
        <v>1684.96</v>
      </c>
      <c r="H1365" s="20">
        <v>0.08</v>
      </c>
      <c r="I1365" s="6"/>
      <c r="J1365" s="5">
        <v>40928</v>
      </c>
      <c r="K1365" s="25">
        <v>-553.05999999999995</v>
      </c>
      <c r="L1365" s="2" t="s">
        <v>170</v>
      </c>
      <c r="M1365" s="14">
        <f>+VLOOKUP(L1365,Customers!$C$3:$D$797,2,FALSE)</f>
        <v>5</v>
      </c>
      <c r="N1365" s="14">
        <f>+INDEX(Customers!$B$2:$D$797,MATCH(TF_Database!L1365,Customers!$C$2:$C$797,0),1)</f>
        <v>4191</v>
      </c>
      <c r="O1365" s="29">
        <f t="shared" si="128"/>
        <v>5</v>
      </c>
      <c r="P1365" s="29">
        <f t="shared" si="129"/>
        <v>11</v>
      </c>
      <c r="Q1365" s="14" t="str">
        <f t="shared" si="130"/>
        <v xml:space="preserve">Ivan </v>
      </c>
      <c r="R1365" s="14" t="str">
        <f t="shared" si="131"/>
        <v>Liston</v>
      </c>
    </row>
    <row r="1366" spans="2:18" x14ac:dyDescent="0.45">
      <c r="B1366" s="14" t="str">
        <f t="shared" si="126"/>
        <v>40927940929</v>
      </c>
      <c r="C1366" s="5">
        <v>40927</v>
      </c>
      <c r="D1366" s="2" t="s">
        <v>808</v>
      </c>
      <c r="E1366" s="14">
        <f t="shared" si="127"/>
        <v>0</v>
      </c>
      <c r="F1366" s="2">
        <v>9</v>
      </c>
      <c r="G1366" s="19">
        <v>1662.048</v>
      </c>
      <c r="H1366" s="20">
        <v>0.03</v>
      </c>
      <c r="I1366" s="6"/>
      <c r="J1366" s="5">
        <v>40929</v>
      </c>
      <c r="K1366" s="25">
        <v>-471.25800000000004</v>
      </c>
      <c r="L1366" s="2" t="s">
        <v>170</v>
      </c>
      <c r="M1366" s="14">
        <f>+VLOOKUP(L1366,Customers!$C$3:$D$797,2,FALSE)</f>
        <v>5</v>
      </c>
      <c r="N1366" s="14">
        <f>+INDEX(Customers!$B$2:$D$797,MATCH(TF_Database!L1366,Customers!$C$2:$C$797,0),1)</f>
        <v>4191</v>
      </c>
      <c r="O1366" s="29">
        <f t="shared" si="128"/>
        <v>5</v>
      </c>
      <c r="P1366" s="29">
        <f t="shared" si="129"/>
        <v>11</v>
      </c>
      <c r="Q1366" s="14" t="str">
        <f t="shared" si="130"/>
        <v xml:space="preserve">Ivan </v>
      </c>
      <c r="R1366" s="14" t="str">
        <f t="shared" si="131"/>
        <v>Liston</v>
      </c>
    </row>
    <row r="1367" spans="2:18" x14ac:dyDescent="0.45">
      <c r="B1367" s="14" t="str">
        <f t="shared" si="126"/>
        <v>409274240929</v>
      </c>
      <c r="C1367" s="5">
        <v>40927</v>
      </c>
      <c r="D1367" s="2" t="s">
        <v>808</v>
      </c>
      <c r="E1367" s="14">
        <f t="shared" si="127"/>
        <v>0</v>
      </c>
      <c r="F1367" s="2">
        <v>42</v>
      </c>
      <c r="G1367" s="19">
        <v>11460.76</v>
      </c>
      <c r="H1367" s="20">
        <v>0.1</v>
      </c>
      <c r="I1367" s="6"/>
      <c r="J1367" s="5">
        <v>40929</v>
      </c>
      <c r="K1367" s="25">
        <v>4264.82</v>
      </c>
      <c r="L1367" s="2" t="s">
        <v>170</v>
      </c>
      <c r="M1367" s="14">
        <f>+VLOOKUP(L1367,Customers!$C$3:$D$797,2,FALSE)</f>
        <v>5</v>
      </c>
      <c r="N1367" s="14">
        <f>+INDEX(Customers!$B$2:$D$797,MATCH(TF_Database!L1367,Customers!$C$2:$C$797,0),1)</f>
        <v>4191</v>
      </c>
      <c r="O1367" s="29">
        <f t="shared" si="128"/>
        <v>5</v>
      </c>
      <c r="P1367" s="29">
        <f t="shared" si="129"/>
        <v>11</v>
      </c>
      <c r="Q1367" s="14" t="str">
        <f t="shared" si="130"/>
        <v xml:space="preserve">Ivan </v>
      </c>
      <c r="R1367" s="14" t="str">
        <f t="shared" si="131"/>
        <v>Liston</v>
      </c>
    </row>
    <row r="1368" spans="2:18" x14ac:dyDescent="0.45">
      <c r="B1368" s="14" t="str">
        <f t="shared" si="126"/>
        <v>39989139992</v>
      </c>
      <c r="C1368" s="5">
        <v>39989</v>
      </c>
      <c r="D1368" s="2" t="s">
        <v>808</v>
      </c>
      <c r="E1368" s="14">
        <f t="shared" si="127"/>
        <v>0</v>
      </c>
      <c r="F1368" s="2">
        <v>1</v>
      </c>
      <c r="G1368" s="19">
        <v>159.51</v>
      </c>
      <c r="H1368" s="20">
        <v>0.04</v>
      </c>
      <c r="I1368" s="6"/>
      <c r="J1368" s="5">
        <v>39992</v>
      </c>
      <c r="K1368" s="25">
        <v>-103.63</v>
      </c>
      <c r="L1368" s="2" t="s">
        <v>171</v>
      </c>
      <c r="M1368" s="14">
        <f>+VLOOKUP(L1368,Customers!$C$3:$D$797,2,FALSE)</f>
        <v>4</v>
      </c>
      <c r="N1368" s="14">
        <f>+INDEX(Customers!$B$2:$D$797,MATCH(TF_Database!L1368,Customers!$C$2:$C$797,0),1)</f>
        <v>6357</v>
      </c>
      <c r="O1368" s="29">
        <f t="shared" si="128"/>
        <v>5</v>
      </c>
      <c r="P1368" s="29">
        <f t="shared" si="129"/>
        <v>12</v>
      </c>
      <c r="Q1368" s="14" t="str">
        <f t="shared" si="130"/>
        <v xml:space="preserve">Brad </v>
      </c>
      <c r="R1368" s="14" t="str">
        <f t="shared" si="131"/>
        <v>Norvell</v>
      </c>
    </row>
    <row r="1369" spans="2:18" x14ac:dyDescent="0.45">
      <c r="B1369" s="14" t="str">
        <f t="shared" si="126"/>
        <v>399893039989</v>
      </c>
      <c r="C1369" s="5">
        <v>39989</v>
      </c>
      <c r="D1369" s="2" t="s">
        <v>808</v>
      </c>
      <c r="E1369" s="14">
        <f t="shared" si="127"/>
        <v>0</v>
      </c>
      <c r="F1369" s="2">
        <v>30</v>
      </c>
      <c r="G1369" s="19">
        <v>5015.0510000000004</v>
      </c>
      <c r="H1369" s="20">
        <v>0.05</v>
      </c>
      <c r="I1369" s="6"/>
      <c r="J1369" s="5">
        <v>39989</v>
      </c>
      <c r="K1369" s="25">
        <v>1090.431</v>
      </c>
      <c r="L1369" s="2" t="s">
        <v>171</v>
      </c>
      <c r="M1369" s="14">
        <f>+VLOOKUP(L1369,Customers!$C$3:$D$797,2,FALSE)</f>
        <v>4</v>
      </c>
      <c r="N1369" s="14">
        <f>+INDEX(Customers!$B$2:$D$797,MATCH(TF_Database!L1369,Customers!$C$2:$C$797,0),1)</f>
        <v>6357</v>
      </c>
      <c r="O1369" s="29">
        <f t="shared" si="128"/>
        <v>5</v>
      </c>
      <c r="P1369" s="29">
        <f t="shared" si="129"/>
        <v>12</v>
      </c>
      <c r="Q1369" s="14" t="str">
        <f t="shared" si="130"/>
        <v xml:space="preserve">Brad </v>
      </c>
      <c r="R1369" s="14" t="str">
        <f t="shared" si="131"/>
        <v>Norvell</v>
      </c>
    </row>
    <row r="1370" spans="2:18" x14ac:dyDescent="0.45">
      <c r="B1370" s="14" t="str">
        <f t="shared" si="126"/>
        <v>406914540693</v>
      </c>
      <c r="C1370" s="5">
        <v>40691</v>
      </c>
      <c r="D1370" s="2" t="s">
        <v>808</v>
      </c>
      <c r="E1370" s="14">
        <f t="shared" si="127"/>
        <v>0</v>
      </c>
      <c r="F1370" s="2">
        <v>45</v>
      </c>
      <c r="G1370" s="19">
        <v>168.66</v>
      </c>
      <c r="H1370" s="20">
        <v>0.08</v>
      </c>
      <c r="I1370" s="6"/>
      <c r="J1370" s="5">
        <v>40693</v>
      </c>
      <c r="K1370" s="25">
        <v>-167.06</v>
      </c>
      <c r="L1370" s="2" t="s">
        <v>172</v>
      </c>
      <c r="M1370" s="14">
        <f>+VLOOKUP(L1370,Customers!$C$3:$D$797,2,FALSE)</f>
        <v>3</v>
      </c>
      <c r="N1370" s="14">
        <f>+INDEX(Customers!$B$2:$D$797,MATCH(TF_Database!L1370,Customers!$C$2:$C$797,0),1)</f>
        <v>6849</v>
      </c>
      <c r="O1370" s="29">
        <f t="shared" si="128"/>
        <v>4</v>
      </c>
      <c r="P1370" s="29">
        <f t="shared" si="129"/>
        <v>10</v>
      </c>
      <c r="Q1370" s="14" t="str">
        <f t="shared" si="130"/>
        <v xml:space="preserve">Ken </v>
      </c>
      <c r="R1370" s="14" t="str">
        <f t="shared" si="131"/>
        <v>Heidel</v>
      </c>
    </row>
    <row r="1371" spans="2:18" x14ac:dyDescent="0.45">
      <c r="B1371" s="14" t="str">
        <f t="shared" si="126"/>
        <v>400293440031</v>
      </c>
      <c r="C1371" s="5">
        <v>40029</v>
      </c>
      <c r="D1371" s="2" t="s">
        <v>810</v>
      </c>
      <c r="E1371" s="14">
        <f t="shared" si="127"/>
        <v>0</v>
      </c>
      <c r="F1371" s="2">
        <v>34</v>
      </c>
      <c r="G1371" s="19">
        <v>2560.59</v>
      </c>
      <c r="H1371" s="20">
        <v>7.0000000000000007E-2</v>
      </c>
      <c r="I1371" s="6"/>
      <c r="J1371" s="5">
        <v>40031</v>
      </c>
      <c r="K1371" s="25">
        <v>670.96</v>
      </c>
      <c r="L1371" s="2" t="s">
        <v>161</v>
      </c>
      <c r="M1371" s="14">
        <f>+VLOOKUP(L1371,Customers!$C$3:$D$797,2,FALSE)</f>
        <v>1</v>
      </c>
      <c r="N1371" s="14">
        <f>+INDEX(Customers!$B$2:$D$797,MATCH(TF_Database!L1371,Customers!$C$2:$C$797,0),1)</f>
        <v>25122</v>
      </c>
      <c r="O1371" s="29">
        <f t="shared" si="128"/>
        <v>8</v>
      </c>
      <c r="P1371" s="29">
        <f t="shared" si="129"/>
        <v>16</v>
      </c>
      <c r="Q1371" s="14" t="str">
        <f t="shared" si="130"/>
        <v xml:space="preserve">Michael </v>
      </c>
      <c r="R1371" s="14" t="str">
        <f t="shared" si="131"/>
        <v>Granlund</v>
      </c>
    </row>
    <row r="1372" spans="2:18" x14ac:dyDescent="0.45">
      <c r="B1372" s="14" t="str">
        <f t="shared" si="126"/>
        <v>400291640030</v>
      </c>
      <c r="C1372" s="5">
        <v>40029</v>
      </c>
      <c r="D1372" s="2" t="s">
        <v>810</v>
      </c>
      <c r="E1372" s="14">
        <f t="shared" si="127"/>
        <v>0</v>
      </c>
      <c r="F1372" s="2">
        <v>16</v>
      </c>
      <c r="G1372" s="19">
        <v>189.04</v>
      </c>
      <c r="H1372" s="20">
        <v>0.08</v>
      </c>
      <c r="I1372" s="6"/>
      <c r="J1372" s="5">
        <v>40030</v>
      </c>
      <c r="K1372" s="25">
        <v>-74.77</v>
      </c>
      <c r="L1372" s="2" t="s">
        <v>161</v>
      </c>
      <c r="M1372" s="14">
        <f>+VLOOKUP(L1372,Customers!$C$3:$D$797,2,FALSE)</f>
        <v>1</v>
      </c>
      <c r="N1372" s="14">
        <f>+INDEX(Customers!$B$2:$D$797,MATCH(TF_Database!L1372,Customers!$C$2:$C$797,0),1)</f>
        <v>25122</v>
      </c>
      <c r="O1372" s="29">
        <f t="shared" si="128"/>
        <v>8</v>
      </c>
      <c r="P1372" s="29">
        <f t="shared" si="129"/>
        <v>16</v>
      </c>
      <c r="Q1372" s="14" t="str">
        <f t="shared" si="130"/>
        <v xml:space="preserve">Michael </v>
      </c>
      <c r="R1372" s="14" t="str">
        <f t="shared" si="131"/>
        <v>Granlund</v>
      </c>
    </row>
    <row r="1373" spans="2:18" x14ac:dyDescent="0.45">
      <c r="B1373" s="14" t="str">
        <f t="shared" si="126"/>
        <v>404073740407</v>
      </c>
      <c r="C1373" s="5">
        <v>40407</v>
      </c>
      <c r="D1373" s="2" t="s">
        <v>811</v>
      </c>
      <c r="E1373" s="14">
        <f t="shared" si="127"/>
        <v>0</v>
      </c>
      <c r="F1373" s="2">
        <v>37</v>
      </c>
      <c r="G1373" s="19">
        <v>2116.62</v>
      </c>
      <c r="H1373" s="20">
        <v>0.06</v>
      </c>
      <c r="I1373" s="6"/>
      <c r="J1373" s="5">
        <v>40407</v>
      </c>
      <c r="K1373" s="25">
        <v>745.45</v>
      </c>
      <c r="L1373" s="2" t="s">
        <v>165</v>
      </c>
      <c r="M1373" s="14">
        <f>+VLOOKUP(L1373,Customers!$C$3:$D$797,2,FALSE)</f>
        <v>5</v>
      </c>
      <c r="N1373" s="14">
        <f>+INDEX(Customers!$B$2:$D$797,MATCH(TF_Database!L1373,Customers!$C$2:$C$797,0),1)</f>
        <v>30866</v>
      </c>
      <c r="O1373" s="29">
        <f t="shared" si="128"/>
        <v>5</v>
      </c>
      <c r="P1373" s="29">
        <f t="shared" si="129"/>
        <v>12</v>
      </c>
      <c r="Q1373" s="14" t="str">
        <f t="shared" si="130"/>
        <v xml:space="preserve">John </v>
      </c>
      <c r="R1373" s="14" t="str">
        <f t="shared" si="131"/>
        <v>Castell</v>
      </c>
    </row>
    <row r="1374" spans="2:18" x14ac:dyDescent="0.45">
      <c r="B1374" s="14" t="str">
        <f t="shared" si="126"/>
        <v>398353239839</v>
      </c>
      <c r="C1374" s="5">
        <v>39835</v>
      </c>
      <c r="D1374" s="2" t="s">
        <v>804</v>
      </c>
      <c r="E1374" s="14">
        <f t="shared" si="127"/>
        <v>0</v>
      </c>
      <c r="F1374" s="2">
        <v>32</v>
      </c>
      <c r="G1374" s="19">
        <v>28180.080000000002</v>
      </c>
      <c r="H1374" s="20">
        <v>0.02</v>
      </c>
      <c r="I1374" s="6"/>
      <c r="J1374" s="5">
        <v>39839</v>
      </c>
      <c r="K1374" s="25">
        <v>7513.88</v>
      </c>
      <c r="L1374" s="2" t="s">
        <v>156</v>
      </c>
      <c r="M1374" s="14">
        <f>+VLOOKUP(L1374,Customers!$C$3:$D$797,2,FALSE)</f>
        <v>1</v>
      </c>
      <c r="N1374" s="14">
        <f>+INDEX(Customers!$B$2:$D$797,MATCH(TF_Database!L1374,Customers!$C$2:$C$797,0),1)</f>
        <v>8281</v>
      </c>
      <c r="O1374" s="29">
        <f t="shared" si="128"/>
        <v>6</v>
      </c>
      <c r="P1374" s="29">
        <f t="shared" si="129"/>
        <v>14</v>
      </c>
      <c r="Q1374" s="14" t="str">
        <f t="shared" si="130"/>
        <v xml:space="preserve">Sally </v>
      </c>
      <c r="R1374" s="14" t="str">
        <f t="shared" si="131"/>
        <v>Matthias</v>
      </c>
    </row>
    <row r="1375" spans="2:18" x14ac:dyDescent="0.45">
      <c r="B1375" s="14" t="str">
        <f t="shared" si="126"/>
        <v>406091240610</v>
      </c>
      <c r="C1375" s="5">
        <v>40609</v>
      </c>
      <c r="D1375" s="2" t="s">
        <v>806</v>
      </c>
      <c r="E1375" s="14">
        <f t="shared" si="127"/>
        <v>1</v>
      </c>
      <c r="F1375" s="2">
        <v>12</v>
      </c>
      <c r="G1375" s="19">
        <v>27.05</v>
      </c>
      <c r="H1375" s="20">
        <v>0</v>
      </c>
      <c r="I1375" s="6"/>
      <c r="J1375" s="5">
        <v>40610</v>
      </c>
      <c r="K1375" s="25">
        <v>0.99999999999999933</v>
      </c>
      <c r="L1375" s="2" t="s">
        <v>172</v>
      </c>
      <c r="M1375" s="14">
        <f>+VLOOKUP(L1375,Customers!$C$3:$D$797,2,FALSE)</f>
        <v>3</v>
      </c>
      <c r="N1375" s="14">
        <f>+INDEX(Customers!$B$2:$D$797,MATCH(TF_Database!L1375,Customers!$C$2:$C$797,0),1)</f>
        <v>6849</v>
      </c>
      <c r="O1375" s="29">
        <f t="shared" si="128"/>
        <v>4</v>
      </c>
      <c r="P1375" s="29">
        <f t="shared" si="129"/>
        <v>10</v>
      </c>
      <c r="Q1375" s="14" t="str">
        <f t="shared" si="130"/>
        <v xml:space="preserve">Ken </v>
      </c>
      <c r="R1375" s="14" t="str">
        <f t="shared" si="131"/>
        <v>Heidel</v>
      </c>
    </row>
    <row r="1376" spans="2:18" x14ac:dyDescent="0.45">
      <c r="B1376" s="14" t="str">
        <f t="shared" si="126"/>
        <v>402093440216</v>
      </c>
      <c r="C1376" s="5">
        <v>40209</v>
      </c>
      <c r="D1376" s="2" t="s">
        <v>804</v>
      </c>
      <c r="E1376" s="14">
        <f t="shared" si="127"/>
        <v>0</v>
      </c>
      <c r="F1376" s="2">
        <v>34</v>
      </c>
      <c r="G1376" s="19">
        <v>6580.16</v>
      </c>
      <c r="H1376" s="20">
        <v>0.1</v>
      </c>
      <c r="I1376" s="6"/>
      <c r="J1376" s="5">
        <v>40216</v>
      </c>
      <c r="K1376" s="25">
        <v>2786.35</v>
      </c>
      <c r="L1376" s="2" t="s">
        <v>173</v>
      </c>
      <c r="M1376" s="14">
        <f>+VLOOKUP(L1376,Customers!$C$3:$D$797,2,FALSE)</f>
        <v>1</v>
      </c>
      <c r="N1376" s="14">
        <f>+INDEX(Customers!$B$2:$D$797,MATCH(TF_Database!L1376,Customers!$C$2:$C$797,0),1)</f>
        <v>27066</v>
      </c>
      <c r="O1376" s="29">
        <f t="shared" si="128"/>
        <v>5</v>
      </c>
      <c r="P1376" s="29">
        <f t="shared" si="129"/>
        <v>12</v>
      </c>
      <c r="Q1376" s="14" t="str">
        <f t="shared" si="130"/>
        <v xml:space="preserve">Mike </v>
      </c>
      <c r="R1376" s="14" t="str">
        <f t="shared" si="131"/>
        <v>Kennedy</v>
      </c>
    </row>
    <row r="1377" spans="2:18" x14ac:dyDescent="0.45">
      <c r="B1377" s="14" t="str">
        <f t="shared" si="126"/>
        <v>402453740247</v>
      </c>
      <c r="C1377" s="5">
        <v>40245</v>
      </c>
      <c r="D1377" s="2" t="s">
        <v>810</v>
      </c>
      <c r="E1377" s="14">
        <f t="shared" si="127"/>
        <v>0</v>
      </c>
      <c r="F1377" s="2">
        <v>37</v>
      </c>
      <c r="G1377" s="19">
        <v>5610.84</v>
      </c>
      <c r="H1377" s="20">
        <v>7.0000000000000007E-2</v>
      </c>
      <c r="I1377" s="6"/>
      <c r="J1377" s="5">
        <v>40247</v>
      </c>
      <c r="K1377" s="25">
        <v>2366.5100000000002</v>
      </c>
      <c r="L1377" s="2" t="s">
        <v>174</v>
      </c>
      <c r="M1377" s="14">
        <f>+VLOOKUP(L1377,Customers!$C$3:$D$797,2,FALSE)</f>
        <v>5</v>
      </c>
      <c r="N1377" s="14">
        <f>+INDEX(Customers!$B$2:$D$797,MATCH(TF_Database!L1377,Customers!$C$2:$C$797,0),1)</f>
        <v>28572</v>
      </c>
      <c r="O1377" s="29">
        <f t="shared" si="128"/>
        <v>8</v>
      </c>
      <c r="P1377" s="29">
        <f t="shared" si="129"/>
        <v>15</v>
      </c>
      <c r="Q1377" s="14" t="str">
        <f t="shared" si="130"/>
        <v xml:space="preserve">Charles </v>
      </c>
      <c r="R1377" s="14" t="str">
        <f t="shared" si="131"/>
        <v>Sheldon</v>
      </c>
    </row>
    <row r="1378" spans="2:18" x14ac:dyDescent="0.45">
      <c r="B1378" s="14" t="str">
        <f t="shared" si="126"/>
        <v>402452040247</v>
      </c>
      <c r="C1378" s="5">
        <v>40245</v>
      </c>
      <c r="D1378" s="2" t="s">
        <v>810</v>
      </c>
      <c r="E1378" s="14">
        <f t="shared" si="127"/>
        <v>0</v>
      </c>
      <c r="F1378" s="2">
        <v>20</v>
      </c>
      <c r="G1378" s="19">
        <v>455.34</v>
      </c>
      <c r="H1378" s="20">
        <v>0.06</v>
      </c>
      <c r="I1378" s="6"/>
      <c r="J1378" s="5">
        <v>40247</v>
      </c>
      <c r="K1378" s="25">
        <v>-932.55</v>
      </c>
      <c r="L1378" s="2" t="s">
        <v>174</v>
      </c>
      <c r="M1378" s="14">
        <f>+VLOOKUP(L1378,Customers!$C$3:$D$797,2,FALSE)</f>
        <v>5</v>
      </c>
      <c r="N1378" s="14">
        <f>+INDEX(Customers!$B$2:$D$797,MATCH(TF_Database!L1378,Customers!$C$2:$C$797,0),1)</f>
        <v>28572</v>
      </c>
      <c r="O1378" s="29">
        <f t="shared" si="128"/>
        <v>8</v>
      </c>
      <c r="P1378" s="29">
        <f t="shared" si="129"/>
        <v>15</v>
      </c>
      <c r="Q1378" s="14" t="str">
        <f t="shared" si="130"/>
        <v xml:space="preserve">Charles </v>
      </c>
      <c r="R1378" s="14" t="str">
        <f t="shared" si="131"/>
        <v>Sheldon</v>
      </c>
    </row>
    <row r="1379" spans="2:18" x14ac:dyDescent="0.45">
      <c r="B1379" s="14" t="str">
        <f t="shared" si="126"/>
        <v>402453540247</v>
      </c>
      <c r="C1379" s="5">
        <v>40245</v>
      </c>
      <c r="D1379" s="2" t="s">
        <v>810</v>
      </c>
      <c r="E1379" s="14">
        <f t="shared" si="127"/>
        <v>0</v>
      </c>
      <c r="F1379" s="2">
        <v>35</v>
      </c>
      <c r="G1379" s="19">
        <v>2329.6460000000002</v>
      </c>
      <c r="H1379" s="20">
        <v>0.1</v>
      </c>
      <c r="I1379" s="6"/>
      <c r="J1379" s="5">
        <v>40247</v>
      </c>
      <c r="K1379" s="25">
        <v>-310.24400000000003</v>
      </c>
      <c r="L1379" s="2" t="s">
        <v>174</v>
      </c>
      <c r="M1379" s="14">
        <f>+VLOOKUP(L1379,Customers!$C$3:$D$797,2,FALSE)</f>
        <v>5</v>
      </c>
      <c r="N1379" s="14">
        <f>+INDEX(Customers!$B$2:$D$797,MATCH(TF_Database!L1379,Customers!$C$2:$C$797,0),1)</f>
        <v>28572</v>
      </c>
      <c r="O1379" s="29">
        <f t="shared" si="128"/>
        <v>8</v>
      </c>
      <c r="P1379" s="29">
        <f t="shared" si="129"/>
        <v>15</v>
      </c>
      <c r="Q1379" s="14" t="str">
        <f t="shared" si="130"/>
        <v xml:space="preserve">Charles </v>
      </c>
      <c r="R1379" s="14" t="str">
        <f t="shared" si="131"/>
        <v>Sheldon</v>
      </c>
    </row>
    <row r="1380" spans="2:18" x14ac:dyDescent="0.45">
      <c r="B1380" s="14" t="str">
        <f t="shared" si="126"/>
        <v>404863640488</v>
      </c>
      <c r="C1380" s="5">
        <v>40486</v>
      </c>
      <c r="D1380" s="2" t="s">
        <v>806</v>
      </c>
      <c r="E1380" s="14">
        <f t="shared" si="127"/>
        <v>1</v>
      </c>
      <c r="F1380" s="2">
        <v>36</v>
      </c>
      <c r="G1380" s="19">
        <v>275.06</v>
      </c>
      <c r="H1380" s="20">
        <v>0.05</v>
      </c>
      <c r="I1380" s="6"/>
      <c r="J1380" s="5">
        <v>40488</v>
      </c>
      <c r="K1380" s="25">
        <v>-237.87</v>
      </c>
      <c r="L1380" s="2" t="s">
        <v>173</v>
      </c>
      <c r="M1380" s="14">
        <f>+VLOOKUP(L1380,Customers!$C$3:$D$797,2,FALSE)</f>
        <v>1</v>
      </c>
      <c r="N1380" s="14">
        <f>+INDEX(Customers!$B$2:$D$797,MATCH(TF_Database!L1380,Customers!$C$2:$C$797,0),1)</f>
        <v>27066</v>
      </c>
      <c r="O1380" s="29">
        <f t="shared" si="128"/>
        <v>5</v>
      </c>
      <c r="P1380" s="29">
        <f t="shared" si="129"/>
        <v>12</v>
      </c>
      <c r="Q1380" s="14" t="str">
        <f t="shared" si="130"/>
        <v xml:space="preserve">Mike </v>
      </c>
      <c r="R1380" s="14" t="str">
        <f t="shared" si="131"/>
        <v>Kennedy</v>
      </c>
    </row>
    <row r="1381" spans="2:18" x14ac:dyDescent="0.45">
      <c r="B1381" s="14" t="str">
        <f t="shared" si="126"/>
        <v>40081140083</v>
      </c>
      <c r="C1381" s="5">
        <v>40081</v>
      </c>
      <c r="D1381" s="2" t="s">
        <v>811</v>
      </c>
      <c r="E1381" s="14">
        <f t="shared" si="127"/>
        <v>0</v>
      </c>
      <c r="F1381" s="2">
        <v>1</v>
      </c>
      <c r="G1381" s="19">
        <v>27.96</v>
      </c>
      <c r="H1381" s="20">
        <v>0.17</v>
      </c>
      <c r="I1381" s="6"/>
      <c r="J1381" s="5">
        <v>40083</v>
      </c>
      <c r="K1381" s="25">
        <v>-9.1300000000000008</v>
      </c>
      <c r="L1381" s="2" t="s">
        <v>154</v>
      </c>
      <c r="M1381" s="14">
        <f>+VLOOKUP(L1381,Customers!$C$3:$D$797,2,FALSE)</f>
        <v>3</v>
      </c>
      <c r="N1381" s="14">
        <f>+INDEX(Customers!$B$2:$D$797,MATCH(TF_Database!L1381,Customers!$C$2:$C$797,0),1)</f>
        <v>14007</v>
      </c>
      <c r="O1381" s="29">
        <f t="shared" si="128"/>
        <v>5</v>
      </c>
      <c r="P1381" s="29">
        <f t="shared" si="129"/>
        <v>12</v>
      </c>
      <c r="Q1381" s="14" t="str">
        <f t="shared" si="130"/>
        <v xml:space="preserve">Matt </v>
      </c>
      <c r="R1381" s="14" t="str">
        <f t="shared" si="131"/>
        <v>Abelman</v>
      </c>
    </row>
    <row r="1382" spans="2:18" x14ac:dyDescent="0.45">
      <c r="B1382" s="14" t="str">
        <f t="shared" si="126"/>
        <v>398574539858</v>
      </c>
      <c r="C1382" s="5">
        <v>39857</v>
      </c>
      <c r="D1382" s="2" t="s">
        <v>806</v>
      </c>
      <c r="E1382" s="14">
        <f t="shared" si="127"/>
        <v>1</v>
      </c>
      <c r="F1382" s="2">
        <v>45</v>
      </c>
      <c r="G1382" s="19">
        <v>3699.22</v>
      </c>
      <c r="H1382" s="20">
        <v>0.05</v>
      </c>
      <c r="I1382" s="6"/>
      <c r="J1382" s="5">
        <v>39858</v>
      </c>
      <c r="K1382" s="25">
        <v>565.17999999999995</v>
      </c>
      <c r="L1382" s="2" t="s">
        <v>156</v>
      </c>
      <c r="M1382" s="14">
        <f>+VLOOKUP(L1382,Customers!$C$3:$D$797,2,FALSE)</f>
        <v>1</v>
      </c>
      <c r="N1382" s="14">
        <f>+INDEX(Customers!$B$2:$D$797,MATCH(TF_Database!L1382,Customers!$C$2:$C$797,0),1)</f>
        <v>8281</v>
      </c>
      <c r="O1382" s="29">
        <f t="shared" si="128"/>
        <v>6</v>
      </c>
      <c r="P1382" s="29">
        <f t="shared" si="129"/>
        <v>14</v>
      </c>
      <c r="Q1382" s="14" t="str">
        <f t="shared" si="130"/>
        <v xml:space="preserve">Sally </v>
      </c>
      <c r="R1382" s="14" t="str">
        <f t="shared" si="131"/>
        <v>Matthias</v>
      </c>
    </row>
    <row r="1383" spans="2:18" x14ac:dyDescent="0.45">
      <c r="B1383" s="14" t="str">
        <f t="shared" si="126"/>
        <v>39857639859</v>
      </c>
      <c r="C1383" s="5">
        <v>39857</v>
      </c>
      <c r="D1383" s="2" t="s">
        <v>806</v>
      </c>
      <c r="E1383" s="14">
        <f t="shared" si="127"/>
        <v>1</v>
      </c>
      <c r="F1383" s="2">
        <v>6</v>
      </c>
      <c r="G1383" s="19">
        <v>48.93</v>
      </c>
      <c r="H1383" s="20">
        <v>0</v>
      </c>
      <c r="I1383" s="6"/>
      <c r="J1383" s="5">
        <v>39859</v>
      </c>
      <c r="K1383" s="25">
        <v>-38.72</v>
      </c>
      <c r="L1383" s="2" t="s">
        <v>156</v>
      </c>
      <c r="M1383" s="14">
        <f>+VLOOKUP(L1383,Customers!$C$3:$D$797,2,FALSE)</f>
        <v>1</v>
      </c>
      <c r="N1383" s="14">
        <f>+INDEX(Customers!$B$2:$D$797,MATCH(TF_Database!L1383,Customers!$C$2:$C$797,0),1)</f>
        <v>8281</v>
      </c>
      <c r="O1383" s="29">
        <f t="shared" si="128"/>
        <v>6</v>
      </c>
      <c r="P1383" s="29">
        <f t="shared" si="129"/>
        <v>14</v>
      </c>
      <c r="Q1383" s="14" t="str">
        <f t="shared" si="130"/>
        <v xml:space="preserve">Sally </v>
      </c>
      <c r="R1383" s="14" t="str">
        <f t="shared" si="131"/>
        <v>Matthias</v>
      </c>
    </row>
    <row r="1384" spans="2:18" x14ac:dyDescent="0.45">
      <c r="B1384" s="14" t="str">
        <f t="shared" si="126"/>
        <v>40774540776</v>
      </c>
      <c r="C1384" s="5">
        <v>40774</v>
      </c>
      <c r="D1384" s="2" t="s">
        <v>804</v>
      </c>
      <c r="E1384" s="14">
        <f t="shared" si="127"/>
        <v>0</v>
      </c>
      <c r="F1384" s="2">
        <v>5</v>
      </c>
      <c r="G1384" s="19">
        <v>397.55</v>
      </c>
      <c r="H1384" s="20">
        <v>0.08</v>
      </c>
      <c r="I1384" s="6"/>
      <c r="J1384" s="5">
        <v>40776</v>
      </c>
      <c r="K1384" s="25">
        <v>-152.47</v>
      </c>
      <c r="L1384" s="2" t="s">
        <v>171</v>
      </c>
      <c r="M1384" s="14">
        <f>+VLOOKUP(L1384,Customers!$C$3:$D$797,2,FALSE)</f>
        <v>4</v>
      </c>
      <c r="N1384" s="14">
        <f>+INDEX(Customers!$B$2:$D$797,MATCH(TF_Database!L1384,Customers!$C$2:$C$797,0),1)</f>
        <v>6357</v>
      </c>
      <c r="O1384" s="29">
        <f t="shared" si="128"/>
        <v>5</v>
      </c>
      <c r="P1384" s="29">
        <f t="shared" si="129"/>
        <v>12</v>
      </c>
      <c r="Q1384" s="14" t="str">
        <f t="shared" si="130"/>
        <v xml:space="preserve">Brad </v>
      </c>
      <c r="R1384" s="14" t="str">
        <f t="shared" si="131"/>
        <v>Norvell</v>
      </c>
    </row>
    <row r="1385" spans="2:18" x14ac:dyDescent="0.45">
      <c r="B1385" s="14" t="str">
        <f t="shared" si="126"/>
        <v>407743440774</v>
      </c>
      <c r="C1385" s="5">
        <v>40774</v>
      </c>
      <c r="D1385" s="2" t="s">
        <v>804</v>
      </c>
      <c r="E1385" s="14">
        <f t="shared" si="127"/>
        <v>0</v>
      </c>
      <c r="F1385" s="2">
        <v>34</v>
      </c>
      <c r="G1385" s="19">
        <v>676.26</v>
      </c>
      <c r="H1385" s="20">
        <v>0.06</v>
      </c>
      <c r="I1385" s="6"/>
      <c r="J1385" s="5">
        <v>40774</v>
      </c>
      <c r="K1385" s="25">
        <v>181.98</v>
      </c>
      <c r="L1385" s="2" t="s">
        <v>171</v>
      </c>
      <c r="M1385" s="14">
        <f>+VLOOKUP(L1385,Customers!$C$3:$D$797,2,FALSE)</f>
        <v>4</v>
      </c>
      <c r="N1385" s="14">
        <f>+INDEX(Customers!$B$2:$D$797,MATCH(TF_Database!L1385,Customers!$C$2:$C$797,0),1)</f>
        <v>6357</v>
      </c>
      <c r="O1385" s="29">
        <f t="shared" si="128"/>
        <v>5</v>
      </c>
      <c r="P1385" s="29">
        <f t="shared" si="129"/>
        <v>12</v>
      </c>
      <c r="Q1385" s="14" t="str">
        <f t="shared" si="130"/>
        <v xml:space="preserve">Brad </v>
      </c>
      <c r="R1385" s="14" t="str">
        <f t="shared" si="131"/>
        <v>Norvell</v>
      </c>
    </row>
    <row r="1386" spans="2:18" x14ac:dyDescent="0.45">
      <c r="B1386" s="14" t="str">
        <f t="shared" si="126"/>
        <v>406144240614</v>
      </c>
      <c r="C1386" s="5">
        <v>40614</v>
      </c>
      <c r="D1386" s="2" t="s">
        <v>806</v>
      </c>
      <c r="E1386" s="14">
        <f t="shared" si="127"/>
        <v>1</v>
      </c>
      <c r="F1386" s="2">
        <v>42</v>
      </c>
      <c r="G1386" s="19">
        <v>451.32</v>
      </c>
      <c r="H1386" s="20">
        <v>0.04</v>
      </c>
      <c r="I1386" s="6"/>
      <c r="J1386" s="5">
        <v>40614</v>
      </c>
      <c r="K1386" s="25">
        <v>1.1599999999999999</v>
      </c>
      <c r="L1386" s="2" t="s">
        <v>158</v>
      </c>
      <c r="M1386" s="14">
        <f>+VLOOKUP(L1386,Customers!$C$3:$D$797,2,FALSE)</f>
        <v>4</v>
      </c>
      <c r="N1386" s="14">
        <f>+INDEX(Customers!$B$2:$D$797,MATCH(TF_Database!L1386,Customers!$C$2:$C$797,0),1)</f>
        <v>12866</v>
      </c>
      <c r="O1386" s="29">
        <f t="shared" si="128"/>
        <v>4</v>
      </c>
      <c r="P1386" s="29">
        <f t="shared" si="129"/>
        <v>12</v>
      </c>
      <c r="Q1386" s="14" t="str">
        <f t="shared" si="130"/>
        <v xml:space="preserve">Art </v>
      </c>
      <c r="R1386" s="14" t="str">
        <f t="shared" si="131"/>
        <v>Ferguson</v>
      </c>
    </row>
    <row r="1387" spans="2:18" x14ac:dyDescent="0.45">
      <c r="B1387" s="14" t="str">
        <f t="shared" si="126"/>
        <v>406141540614</v>
      </c>
      <c r="C1387" s="5">
        <v>40614</v>
      </c>
      <c r="D1387" s="2" t="s">
        <v>806</v>
      </c>
      <c r="E1387" s="14">
        <f t="shared" si="127"/>
        <v>1</v>
      </c>
      <c r="F1387" s="2">
        <v>15</v>
      </c>
      <c r="G1387" s="19">
        <v>217.66</v>
      </c>
      <c r="H1387" s="20">
        <v>0.1</v>
      </c>
      <c r="I1387" s="6"/>
      <c r="J1387" s="5">
        <v>40614</v>
      </c>
      <c r="K1387" s="25">
        <v>-24.91</v>
      </c>
      <c r="L1387" s="2" t="s">
        <v>158</v>
      </c>
      <c r="M1387" s="14">
        <f>+VLOOKUP(L1387,Customers!$C$3:$D$797,2,FALSE)</f>
        <v>4</v>
      </c>
      <c r="N1387" s="14">
        <f>+INDEX(Customers!$B$2:$D$797,MATCH(TF_Database!L1387,Customers!$C$2:$C$797,0),1)</f>
        <v>12866</v>
      </c>
      <c r="O1387" s="29">
        <f t="shared" si="128"/>
        <v>4</v>
      </c>
      <c r="P1387" s="29">
        <f t="shared" si="129"/>
        <v>12</v>
      </c>
      <c r="Q1387" s="14" t="str">
        <f t="shared" si="130"/>
        <v xml:space="preserve">Art </v>
      </c>
      <c r="R1387" s="14" t="str">
        <f t="shared" si="131"/>
        <v>Ferguson</v>
      </c>
    </row>
    <row r="1388" spans="2:18" x14ac:dyDescent="0.45">
      <c r="B1388" s="14" t="str">
        <f t="shared" si="126"/>
        <v>40614540616</v>
      </c>
      <c r="C1388" s="5">
        <v>40614</v>
      </c>
      <c r="D1388" s="2" t="s">
        <v>806</v>
      </c>
      <c r="E1388" s="14">
        <f t="shared" si="127"/>
        <v>1</v>
      </c>
      <c r="F1388" s="2">
        <v>5</v>
      </c>
      <c r="G1388" s="19">
        <v>1374.67</v>
      </c>
      <c r="H1388" s="20">
        <v>0.08</v>
      </c>
      <c r="I1388" s="6"/>
      <c r="J1388" s="5">
        <v>40616</v>
      </c>
      <c r="K1388" s="25">
        <v>-126.34</v>
      </c>
      <c r="L1388" s="2" t="s">
        <v>158</v>
      </c>
      <c r="M1388" s="14">
        <f>+VLOOKUP(L1388,Customers!$C$3:$D$797,2,FALSE)</f>
        <v>4</v>
      </c>
      <c r="N1388" s="14">
        <f>+INDEX(Customers!$B$2:$D$797,MATCH(TF_Database!L1388,Customers!$C$2:$C$797,0),1)</f>
        <v>12866</v>
      </c>
      <c r="O1388" s="29">
        <f t="shared" si="128"/>
        <v>4</v>
      </c>
      <c r="P1388" s="29">
        <f t="shared" si="129"/>
        <v>12</v>
      </c>
      <c r="Q1388" s="14" t="str">
        <f t="shared" si="130"/>
        <v xml:space="preserve">Art </v>
      </c>
      <c r="R1388" s="14" t="str">
        <f t="shared" si="131"/>
        <v>Ferguson</v>
      </c>
    </row>
    <row r="1389" spans="2:18" x14ac:dyDescent="0.45">
      <c r="B1389" s="14" t="str">
        <f t="shared" si="126"/>
        <v>406141240616</v>
      </c>
      <c r="C1389" s="5">
        <v>40614</v>
      </c>
      <c r="D1389" s="2" t="s">
        <v>806</v>
      </c>
      <c r="E1389" s="14">
        <f t="shared" si="127"/>
        <v>1</v>
      </c>
      <c r="F1389" s="2">
        <v>12</v>
      </c>
      <c r="G1389" s="19">
        <v>76.42</v>
      </c>
      <c r="H1389" s="20">
        <v>0.02</v>
      </c>
      <c r="I1389" s="6"/>
      <c r="J1389" s="5">
        <v>40616</v>
      </c>
      <c r="K1389" s="25">
        <v>20.440000000000001</v>
      </c>
      <c r="L1389" s="2" t="s">
        <v>158</v>
      </c>
      <c r="M1389" s="14">
        <f>+VLOOKUP(L1389,Customers!$C$3:$D$797,2,FALSE)</f>
        <v>4</v>
      </c>
      <c r="N1389" s="14">
        <f>+INDEX(Customers!$B$2:$D$797,MATCH(TF_Database!L1389,Customers!$C$2:$C$797,0),1)</f>
        <v>12866</v>
      </c>
      <c r="O1389" s="29">
        <f t="shared" si="128"/>
        <v>4</v>
      </c>
      <c r="P1389" s="29">
        <f t="shared" si="129"/>
        <v>12</v>
      </c>
      <c r="Q1389" s="14" t="str">
        <f t="shared" si="130"/>
        <v xml:space="preserve">Art </v>
      </c>
      <c r="R1389" s="14" t="str">
        <f t="shared" si="131"/>
        <v>Ferguson</v>
      </c>
    </row>
    <row r="1390" spans="2:18" x14ac:dyDescent="0.45">
      <c r="B1390" s="14" t="str">
        <f t="shared" si="126"/>
        <v>409962740998</v>
      </c>
      <c r="C1390" s="5">
        <v>40996</v>
      </c>
      <c r="D1390" s="2" t="s">
        <v>806</v>
      </c>
      <c r="E1390" s="14">
        <f t="shared" si="127"/>
        <v>1</v>
      </c>
      <c r="F1390" s="2">
        <v>27</v>
      </c>
      <c r="G1390" s="19">
        <v>4891.8599999999997</v>
      </c>
      <c r="H1390" s="20">
        <v>0.02</v>
      </c>
      <c r="I1390" s="6"/>
      <c r="J1390" s="5">
        <v>40998</v>
      </c>
      <c r="K1390" s="25">
        <v>253.14</v>
      </c>
      <c r="L1390" s="2" t="s">
        <v>175</v>
      </c>
      <c r="M1390" s="14">
        <f>+VLOOKUP(L1390,Customers!$C$3:$D$797,2,FALSE)</f>
        <v>3</v>
      </c>
      <c r="N1390" s="14">
        <f>+INDEX(Customers!$B$2:$D$797,MATCH(TF_Database!L1390,Customers!$C$2:$C$797,0),1)</f>
        <v>26366</v>
      </c>
      <c r="O1390" s="29">
        <f t="shared" si="128"/>
        <v>6</v>
      </c>
      <c r="P1390" s="29">
        <f t="shared" si="129"/>
        <v>10</v>
      </c>
      <c r="Q1390" s="14" t="str">
        <f t="shared" si="130"/>
        <v xml:space="preserve">Brian </v>
      </c>
      <c r="R1390" s="14" t="str">
        <f t="shared" si="131"/>
        <v>Derr</v>
      </c>
    </row>
    <row r="1391" spans="2:18" x14ac:dyDescent="0.45">
      <c r="B1391" s="14" t="str">
        <f t="shared" si="126"/>
        <v>409963740996</v>
      </c>
      <c r="C1391" s="5">
        <v>40996</v>
      </c>
      <c r="D1391" s="2" t="s">
        <v>806</v>
      </c>
      <c r="E1391" s="14">
        <f t="shared" si="127"/>
        <v>1</v>
      </c>
      <c r="F1391" s="2">
        <v>37</v>
      </c>
      <c r="G1391" s="19">
        <v>6039.1</v>
      </c>
      <c r="H1391" s="20">
        <v>0.01</v>
      </c>
      <c r="I1391" s="6"/>
      <c r="J1391" s="5">
        <v>40996</v>
      </c>
      <c r="K1391" s="25">
        <v>-345.92</v>
      </c>
      <c r="L1391" s="2" t="s">
        <v>175</v>
      </c>
      <c r="M1391" s="14">
        <f>+VLOOKUP(L1391,Customers!$C$3:$D$797,2,FALSE)</f>
        <v>3</v>
      </c>
      <c r="N1391" s="14">
        <f>+INDEX(Customers!$B$2:$D$797,MATCH(TF_Database!L1391,Customers!$C$2:$C$797,0),1)</f>
        <v>26366</v>
      </c>
      <c r="O1391" s="29">
        <f t="shared" si="128"/>
        <v>6</v>
      </c>
      <c r="P1391" s="29">
        <f t="shared" si="129"/>
        <v>10</v>
      </c>
      <c r="Q1391" s="14" t="str">
        <f t="shared" si="130"/>
        <v xml:space="preserve">Brian </v>
      </c>
      <c r="R1391" s="14" t="str">
        <f t="shared" si="131"/>
        <v>Derr</v>
      </c>
    </row>
    <row r="1392" spans="2:18" x14ac:dyDescent="0.45">
      <c r="B1392" s="14" t="str">
        <f t="shared" si="126"/>
        <v>409963140998</v>
      </c>
      <c r="C1392" s="5">
        <v>40996</v>
      </c>
      <c r="D1392" s="2" t="s">
        <v>806</v>
      </c>
      <c r="E1392" s="14">
        <f t="shared" si="127"/>
        <v>1</v>
      </c>
      <c r="F1392" s="2">
        <v>31</v>
      </c>
      <c r="G1392" s="19">
        <v>206.49</v>
      </c>
      <c r="H1392" s="20">
        <v>0.05</v>
      </c>
      <c r="I1392" s="6"/>
      <c r="J1392" s="5">
        <v>40998</v>
      </c>
      <c r="K1392" s="25">
        <v>80.069999999999993</v>
      </c>
      <c r="L1392" s="2" t="s">
        <v>175</v>
      </c>
      <c r="M1392" s="14">
        <f>+VLOOKUP(L1392,Customers!$C$3:$D$797,2,FALSE)</f>
        <v>3</v>
      </c>
      <c r="N1392" s="14">
        <f>+INDEX(Customers!$B$2:$D$797,MATCH(TF_Database!L1392,Customers!$C$2:$C$797,0),1)</f>
        <v>26366</v>
      </c>
      <c r="O1392" s="29">
        <f t="shared" si="128"/>
        <v>6</v>
      </c>
      <c r="P1392" s="29">
        <f t="shared" si="129"/>
        <v>10</v>
      </c>
      <c r="Q1392" s="14" t="str">
        <f t="shared" si="130"/>
        <v xml:space="preserve">Brian </v>
      </c>
      <c r="R1392" s="14" t="str">
        <f t="shared" si="131"/>
        <v>Derr</v>
      </c>
    </row>
    <row r="1393" spans="2:18" x14ac:dyDescent="0.45">
      <c r="B1393" s="14" t="str">
        <f t="shared" si="126"/>
        <v>409964140998</v>
      </c>
      <c r="C1393" s="5">
        <v>40996</v>
      </c>
      <c r="D1393" s="2" t="s">
        <v>806</v>
      </c>
      <c r="E1393" s="14">
        <f t="shared" si="127"/>
        <v>1</v>
      </c>
      <c r="F1393" s="2">
        <v>41</v>
      </c>
      <c r="G1393" s="19">
        <v>80.540000000000006</v>
      </c>
      <c r="H1393" s="20">
        <v>0.01</v>
      </c>
      <c r="I1393" s="6"/>
      <c r="J1393" s="5">
        <v>40998</v>
      </c>
      <c r="K1393" s="25">
        <v>-18.72</v>
      </c>
      <c r="L1393" s="2" t="s">
        <v>175</v>
      </c>
      <c r="M1393" s="14">
        <f>+VLOOKUP(L1393,Customers!$C$3:$D$797,2,FALSE)</f>
        <v>3</v>
      </c>
      <c r="N1393" s="14">
        <f>+INDEX(Customers!$B$2:$D$797,MATCH(TF_Database!L1393,Customers!$C$2:$C$797,0),1)</f>
        <v>26366</v>
      </c>
      <c r="O1393" s="29">
        <f t="shared" si="128"/>
        <v>6</v>
      </c>
      <c r="P1393" s="29">
        <f t="shared" si="129"/>
        <v>10</v>
      </c>
      <c r="Q1393" s="14" t="str">
        <f t="shared" si="130"/>
        <v xml:space="preserve">Brian </v>
      </c>
      <c r="R1393" s="14" t="str">
        <f t="shared" si="131"/>
        <v>Derr</v>
      </c>
    </row>
    <row r="1394" spans="2:18" x14ac:dyDescent="0.45">
      <c r="B1394" s="14" t="str">
        <f t="shared" si="126"/>
        <v>40081840083</v>
      </c>
      <c r="C1394" s="5">
        <v>40081</v>
      </c>
      <c r="D1394" s="2" t="s">
        <v>808</v>
      </c>
      <c r="E1394" s="14">
        <f t="shared" si="127"/>
        <v>0</v>
      </c>
      <c r="F1394" s="2">
        <v>8</v>
      </c>
      <c r="G1394" s="19">
        <v>1217.6199999999999</v>
      </c>
      <c r="H1394" s="20">
        <v>0.03</v>
      </c>
      <c r="I1394" s="6"/>
      <c r="J1394" s="5">
        <v>40083</v>
      </c>
      <c r="K1394" s="25">
        <v>-221.5</v>
      </c>
      <c r="L1394" s="2" t="s">
        <v>176</v>
      </c>
      <c r="M1394" s="14">
        <f>+VLOOKUP(L1394,Customers!$C$3:$D$797,2,FALSE)</f>
        <v>3</v>
      </c>
      <c r="N1394" s="14">
        <f>+INDEX(Customers!$B$2:$D$797,MATCH(TF_Database!L1394,Customers!$C$2:$C$797,0),1)</f>
        <v>18016</v>
      </c>
      <c r="O1394" s="29">
        <f t="shared" si="128"/>
        <v>7</v>
      </c>
      <c r="P1394" s="29">
        <f t="shared" si="129"/>
        <v>12</v>
      </c>
      <c r="Q1394" s="14" t="str">
        <f t="shared" si="130"/>
        <v xml:space="preserve">Roland </v>
      </c>
      <c r="R1394" s="14" t="str">
        <f t="shared" si="131"/>
        <v>Black</v>
      </c>
    </row>
    <row r="1395" spans="2:18" x14ac:dyDescent="0.45">
      <c r="B1395" s="14" t="str">
        <f t="shared" si="126"/>
        <v>400813240082</v>
      </c>
      <c r="C1395" s="5">
        <v>40081</v>
      </c>
      <c r="D1395" s="2" t="s">
        <v>808</v>
      </c>
      <c r="E1395" s="14">
        <f t="shared" si="127"/>
        <v>0</v>
      </c>
      <c r="F1395" s="2">
        <v>32</v>
      </c>
      <c r="G1395" s="19">
        <v>1725.0325</v>
      </c>
      <c r="H1395" s="20">
        <v>0.08</v>
      </c>
      <c r="I1395" s="6"/>
      <c r="J1395" s="5">
        <v>40082</v>
      </c>
      <c r="K1395" s="25">
        <v>206.352</v>
      </c>
      <c r="L1395" s="2" t="s">
        <v>176</v>
      </c>
      <c r="M1395" s="14">
        <f>+VLOOKUP(L1395,Customers!$C$3:$D$797,2,FALSE)</f>
        <v>3</v>
      </c>
      <c r="N1395" s="14">
        <f>+INDEX(Customers!$B$2:$D$797,MATCH(TF_Database!L1395,Customers!$C$2:$C$797,0),1)</f>
        <v>18016</v>
      </c>
      <c r="O1395" s="29">
        <f t="shared" si="128"/>
        <v>7</v>
      </c>
      <c r="P1395" s="29">
        <f t="shared" si="129"/>
        <v>12</v>
      </c>
      <c r="Q1395" s="14" t="str">
        <f t="shared" si="130"/>
        <v xml:space="preserve">Roland </v>
      </c>
      <c r="R1395" s="14" t="str">
        <f t="shared" si="131"/>
        <v>Black</v>
      </c>
    </row>
    <row r="1396" spans="2:18" x14ac:dyDescent="0.45">
      <c r="B1396" s="14" t="str">
        <f t="shared" si="126"/>
        <v>411332041135</v>
      </c>
      <c r="C1396" s="5">
        <v>41133</v>
      </c>
      <c r="D1396" s="2" t="s">
        <v>811</v>
      </c>
      <c r="E1396" s="14">
        <f t="shared" si="127"/>
        <v>0</v>
      </c>
      <c r="F1396" s="2">
        <v>20</v>
      </c>
      <c r="G1396" s="19">
        <v>82.97</v>
      </c>
      <c r="H1396" s="20">
        <v>0.04</v>
      </c>
      <c r="I1396" s="6"/>
      <c r="J1396" s="5">
        <v>41135</v>
      </c>
      <c r="K1396" s="25">
        <v>32.5</v>
      </c>
      <c r="L1396" s="2" t="s">
        <v>154</v>
      </c>
      <c r="M1396" s="14">
        <f>+VLOOKUP(L1396,Customers!$C$3:$D$797,2,FALSE)</f>
        <v>3</v>
      </c>
      <c r="N1396" s="14">
        <f>+INDEX(Customers!$B$2:$D$797,MATCH(TF_Database!L1396,Customers!$C$2:$C$797,0),1)</f>
        <v>14007</v>
      </c>
      <c r="O1396" s="29">
        <f t="shared" si="128"/>
        <v>5</v>
      </c>
      <c r="P1396" s="29">
        <f t="shared" si="129"/>
        <v>12</v>
      </c>
      <c r="Q1396" s="14" t="str">
        <f t="shared" si="130"/>
        <v xml:space="preserve">Matt </v>
      </c>
      <c r="R1396" s="14" t="str">
        <f t="shared" si="131"/>
        <v>Abelman</v>
      </c>
    </row>
    <row r="1397" spans="2:18" x14ac:dyDescent="0.45">
      <c r="B1397" s="14" t="str">
        <f t="shared" si="126"/>
        <v>411332541135</v>
      </c>
      <c r="C1397" s="5">
        <v>41133</v>
      </c>
      <c r="D1397" s="2" t="s">
        <v>811</v>
      </c>
      <c r="E1397" s="14">
        <f t="shared" si="127"/>
        <v>0</v>
      </c>
      <c r="F1397" s="2">
        <v>25</v>
      </c>
      <c r="G1397" s="19">
        <v>13701.35</v>
      </c>
      <c r="H1397" s="20">
        <v>0.01</v>
      </c>
      <c r="I1397" s="6"/>
      <c r="J1397" s="5">
        <v>41135</v>
      </c>
      <c r="K1397" s="25">
        <v>-3687.6510000000003</v>
      </c>
      <c r="L1397" s="2" t="s">
        <v>154</v>
      </c>
      <c r="M1397" s="14">
        <f>+VLOOKUP(L1397,Customers!$C$3:$D$797,2,FALSE)</f>
        <v>3</v>
      </c>
      <c r="N1397" s="14">
        <f>+INDEX(Customers!$B$2:$D$797,MATCH(TF_Database!L1397,Customers!$C$2:$C$797,0),1)</f>
        <v>14007</v>
      </c>
      <c r="O1397" s="29">
        <f t="shared" si="128"/>
        <v>5</v>
      </c>
      <c r="P1397" s="29">
        <f t="shared" si="129"/>
        <v>12</v>
      </c>
      <c r="Q1397" s="14" t="str">
        <f t="shared" si="130"/>
        <v xml:space="preserve">Matt </v>
      </c>
      <c r="R1397" s="14" t="str">
        <f t="shared" si="131"/>
        <v>Abelman</v>
      </c>
    </row>
    <row r="1398" spans="2:18" x14ac:dyDescent="0.45">
      <c r="B1398" s="14" t="str">
        <f t="shared" si="126"/>
        <v>409392440944</v>
      </c>
      <c r="C1398" s="5">
        <v>40939</v>
      </c>
      <c r="D1398" s="2" t="s">
        <v>804</v>
      </c>
      <c r="E1398" s="14">
        <f t="shared" si="127"/>
        <v>0</v>
      </c>
      <c r="F1398" s="2">
        <v>24</v>
      </c>
      <c r="G1398" s="19">
        <v>512.83000000000004</v>
      </c>
      <c r="H1398" s="20">
        <v>0.01</v>
      </c>
      <c r="I1398" s="6"/>
      <c r="J1398" s="5">
        <v>40944</v>
      </c>
      <c r="K1398" s="25">
        <v>-221.56</v>
      </c>
      <c r="L1398" s="2" t="s">
        <v>176</v>
      </c>
      <c r="M1398" s="14">
        <f>+VLOOKUP(L1398,Customers!$C$3:$D$797,2,FALSE)</f>
        <v>3</v>
      </c>
      <c r="N1398" s="14">
        <f>+INDEX(Customers!$B$2:$D$797,MATCH(TF_Database!L1398,Customers!$C$2:$C$797,0),1)</f>
        <v>18016</v>
      </c>
      <c r="O1398" s="29">
        <f t="shared" si="128"/>
        <v>7</v>
      </c>
      <c r="P1398" s="29">
        <f t="shared" si="129"/>
        <v>12</v>
      </c>
      <c r="Q1398" s="14" t="str">
        <f t="shared" si="130"/>
        <v xml:space="preserve">Roland </v>
      </c>
      <c r="R1398" s="14" t="str">
        <f t="shared" si="131"/>
        <v>Black</v>
      </c>
    </row>
    <row r="1399" spans="2:18" x14ac:dyDescent="0.45">
      <c r="B1399" s="14" t="str">
        <f t="shared" si="126"/>
        <v>402363540236</v>
      </c>
      <c r="C1399" s="5">
        <v>40236</v>
      </c>
      <c r="D1399" s="2" t="s">
        <v>811</v>
      </c>
      <c r="E1399" s="14">
        <f t="shared" si="127"/>
        <v>0</v>
      </c>
      <c r="F1399" s="2">
        <v>35</v>
      </c>
      <c r="G1399" s="19">
        <v>41.23</v>
      </c>
      <c r="H1399" s="20">
        <v>0.09</v>
      </c>
      <c r="I1399" s="6"/>
      <c r="J1399" s="5">
        <v>40236</v>
      </c>
      <c r="K1399" s="25">
        <v>-21.51</v>
      </c>
      <c r="L1399" s="2" t="s">
        <v>173</v>
      </c>
      <c r="M1399" s="14">
        <f>+VLOOKUP(L1399,Customers!$C$3:$D$797,2,FALSE)</f>
        <v>1</v>
      </c>
      <c r="N1399" s="14">
        <f>+INDEX(Customers!$B$2:$D$797,MATCH(TF_Database!L1399,Customers!$C$2:$C$797,0),1)</f>
        <v>27066</v>
      </c>
      <c r="O1399" s="29">
        <f t="shared" si="128"/>
        <v>5</v>
      </c>
      <c r="P1399" s="29">
        <f t="shared" si="129"/>
        <v>12</v>
      </c>
      <c r="Q1399" s="14" t="str">
        <f t="shared" si="130"/>
        <v xml:space="preserve">Mike </v>
      </c>
      <c r="R1399" s="14" t="str">
        <f t="shared" si="131"/>
        <v>Kennedy</v>
      </c>
    </row>
    <row r="1400" spans="2:18" x14ac:dyDescent="0.45">
      <c r="B1400" s="14" t="str">
        <f t="shared" si="126"/>
        <v>40357740358</v>
      </c>
      <c r="C1400" s="5">
        <v>40357</v>
      </c>
      <c r="D1400" s="2" t="s">
        <v>811</v>
      </c>
      <c r="E1400" s="14">
        <f t="shared" si="127"/>
        <v>0</v>
      </c>
      <c r="F1400" s="2">
        <v>7</v>
      </c>
      <c r="G1400" s="19">
        <v>381.1995</v>
      </c>
      <c r="H1400" s="20">
        <v>0.08</v>
      </c>
      <c r="I1400" s="6"/>
      <c r="J1400" s="5">
        <v>40358</v>
      </c>
      <c r="K1400" s="25">
        <v>-233.56300000000002</v>
      </c>
      <c r="L1400" s="2" t="s">
        <v>177</v>
      </c>
      <c r="M1400" s="14">
        <f>+VLOOKUP(L1400,Customers!$C$3:$D$797,2,FALSE)</f>
        <v>5</v>
      </c>
      <c r="N1400" s="14">
        <f>+INDEX(Customers!$B$2:$D$797,MATCH(TF_Database!L1400,Customers!$C$2:$C$797,0),1)</f>
        <v>15000</v>
      </c>
      <c r="O1400" s="29">
        <f t="shared" si="128"/>
        <v>5</v>
      </c>
      <c r="P1400" s="29">
        <f t="shared" si="129"/>
        <v>11</v>
      </c>
      <c r="Q1400" s="14" t="str">
        <f t="shared" si="130"/>
        <v xml:space="preserve">Dana </v>
      </c>
      <c r="R1400" s="14" t="str">
        <f t="shared" si="131"/>
        <v>Kaydos</v>
      </c>
    </row>
    <row r="1401" spans="2:18" x14ac:dyDescent="0.45">
      <c r="B1401" s="14" t="str">
        <f t="shared" si="126"/>
        <v>410483241049</v>
      </c>
      <c r="C1401" s="5">
        <v>41048</v>
      </c>
      <c r="D1401" s="2" t="s">
        <v>806</v>
      </c>
      <c r="E1401" s="14">
        <f t="shared" si="127"/>
        <v>1</v>
      </c>
      <c r="F1401" s="2">
        <v>32</v>
      </c>
      <c r="G1401" s="19">
        <v>135.19999999999999</v>
      </c>
      <c r="H1401" s="20">
        <v>0.02</v>
      </c>
      <c r="I1401" s="6"/>
      <c r="J1401" s="5">
        <v>41049</v>
      </c>
      <c r="K1401" s="25">
        <v>59.4</v>
      </c>
      <c r="L1401" s="2" t="s">
        <v>178</v>
      </c>
      <c r="M1401" s="14">
        <f>+VLOOKUP(L1401,Customers!$C$3:$D$797,2,FALSE)</f>
        <v>1</v>
      </c>
      <c r="N1401" s="14">
        <f>+INDEX(Customers!$B$2:$D$797,MATCH(TF_Database!L1401,Customers!$C$2:$C$797,0),1)</f>
        <v>8465</v>
      </c>
      <c r="O1401" s="29">
        <f t="shared" si="128"/>
        <v>7</v>
      </c>
      <c r="P1401" s="29">
        <f t="shared" si="129"/>
        <v>14</v>
      </c>
      <c r="Q1401" s="14" t="str">
        <f t="shared" si="130"/>
        <v xml:space="preserve">Darren </v>
      </c>
      <c r="R1401" s="14" t="str">
        <f t="shared" si="131"/>
        <v>Koutras</v>
      </c>
    </row>
    <row r="1402" spans="2:18" x14ac:dyDescent="0.45">
      <c r="B1402" s="14" t="str">
        <f t="shared" si="126"/>
        <v>405573540559</v>
      </c>
      <c r="C1402" s="5">
        <v>40557</v>
      </c>
      <c r="D1402" s="2" t="s">
        <v>806</v>
      </c>
      <c r="E1402" s="14">
        <f t="shared" si="127"/>
        <v>1</v>
      </c>
      <c r="F1402" s="2">
        <v>35</v>
      </c>
      <c r="G1402" s="19">
        <v>5428.49</v>
      </c>
      <c r="H1402" s="20">
        <v>0.05</v>
      </c>
      <c r="I1402" s="6"/>
      <c r="J1402" s="5">
        <v>40559</v>
      </c>
      <c r="K1402" s="25">
        <v>-1046.78</v>
      </c>
      <c r="L1402" s="2" t="s">
        <v>174</v>
      </c>
      <c r="M1402" s="14">
        <f>+VLOOKUP(L1402,Customers!$C$3:$D$797,2,FALSE)</f>
        <v>5</v>
      </c>
      <c r="N1402" s="14">
        <f>+INDEX(Customers!$B$2:$D$797,MATCH(TF_Database!L1402,Customers!$C$2:$C$797,0),1)</f>
        <v>28572</v>
      </c>
      <c r="O1402" s="29">
        <f t="shared" si="128"/>
        <v>8</v>
      </c>
      <c r="P1402" s="29">
        <f t="shared" si="129"/>
        <v>15</v>
      </c>
      <c r="Q1402" s="14" t="str">
        <f t="shared" si="130"/>
        <v xml:space="preserve">Charles </v>
      </c>
      <c r="R1402" s="14" t="str">
        <f t="shared" si="131"/>
        <v>Sheldon</v>
      </c>
    </row>
    <row r="1403" spans="2:18" x14ac:dyDescent="0.45">
      <c r="B1403" s="14" t="str">
        <f t="shared" si="126"/>
        <v>399654139967</v>
      </c>
      <c r="C1403" s="5">
        <v>39965</v>
      </c>
      <c r="D1403" s="2" t="s">
        <v>806</v>
      </c>
      <c r="E1403" s="14">
        <f t="shared" si="127"/>
        <v>1</v>
      </c>
      <c r="F1403" s="2">
        <v>41</v>
      </c>
      <c r="G1403" s="19">
        <v>5178.17</v>
      </c>
      <c r="H1403" s="20">
        <v>0.03</v>
      </c>
      <c r="I1403" s="6"/>
      <c r="J1403" s="5">
        <v>39967</v>
      </c>
      <c r="K1403" s="25">
        <v>531.69000000000005</v>
      </c>
      <c r="L1403" s="2" t="s">
        <v>162</v>
      </c>
      <c r="M1403" s="14">
        <f>+VLOOKUP(L1403,Customers!$C$3:$D$797,2,FALSE)</f>
        <v>2</v>
      </c>
      <c r="N1403" s="14">
        <f>+INDEX(Customers!$B$2:$D$797,MATCH(TF_Database!L1403,Customers!$C$2:$C$797,0),1)</f>
        <v>17490</v>
      </c>
      <c r="O1403" s="29">
        <f t="shared" si="128"/>
        <v>6</v>
      </c>
      <c r="P1403" s="29">
        <f t="shared" si="129"/>
        <v>13</v>
      </c>
      <c r="Q1403" s="14" t="str">
        <f t="shared" si="130"/>
        <v xml:space="preserve">Steve </v>
      </c>
      <c r="R1403" s="14" t="str">
        <f t="shared" si="131"/>
        <v>Carroll</v>
      </c>
    </row>
    <row r="1404" spans="2:18" x14ac:dyDescent="0.45">
      <c r="B1404" s="14" t="str">
        <f t="shared" si="126"/>
        <v>399653239967</v>
      </c>
      <c r="C1404" s="5">
        <v>39965</v>
      </c>
      <c r="D1404" s="2" t="s">
        <v>806</v>
      </c>
      <c r="E1404" s="14">
        <f t="shared" si="127"/>
        <v>1</v>
      </c>
      <c r="F1404" s="2">
        <v>32</v>
      </c>
      <c r="G1404" s="19">
        <v>535.24</v>
      </c>
      <c r="H1404" s="20">
        <v>0.01</v>
      </c>
      <c r="I1404" s="6"/>
      <c r="J1404" s="5">
        <v>39967</v>
      </c>
      <c r="K1404" s="25">
        <v>216.43</v>
      </c>
      <c r="L1404" s="2" t="s">
        <v>162</v>
      </c>
      <c r="M1404" s="14">
        <f>+VLOOKUP(L1404,Customers!$C$3:$D$797,2,FALSE)</f>
        <v>2</v>
      </c>
      <c r="N1404" s="14">
        <f>+INDEX(Customers!$B$2:$D$797,MATCH(TF_Database!L1404,Customers!$C$2:$C$797,0),1)</f>
        <v>17490</v>
      </c>
      <c r="O1404" s="29">
        <f t="shared" si="128"/>
        <v>6</v>
      </c>
      <c r="P1404" s="29">
        <f t="shared" si="129"/>
        <v>13</v>
      </c>
      <c r="Q1404" s="14" t="str">
        <f t="shared" si="130"/>
        <v xml:space="preserve">Steve </v>
      </c>
      <c r="R1404" s="14" t="str">
        <f t="shared" si="131"/>
        <v>Carroll</v>
      </c>
    </row>
    <row r="1405" spans="2:18" x14ac:dyDescent="0.45">
      <c r="B1405" s="14" t="str">
        <f t="shared" si="126"/>
        <v>404113240413</v>
      </c>
      <c r="C1405" s="5">
        <v>40411</v>
      </c>
      <c r="D1405" s="2" t="s">
        <v>811</v>
      </c>
      <c r="E1405" s="14">
        <f t="shared" si="127"/>
        <v>0</v>
      </c>
      <c r="F1405" s="2">
        <v>32</v>
      </c>
      <c r="G1405" s="19">
        <v>563.08000000000004</v>
      </c>
      <c r="H1405" s="20">
        <v>0.1</v>
      </c>
      <c r="I1405" s="6"/>
      <c r="J1405" s="5">
        <v>40413</v>
      </c>
      <c r="K1405" s="25">
        <v>112.965</v>
      </c>
      <c r="L1405" s="2" t="s">
        <v>164</v>
      </c>
      <c r="M1405" s="14">
        <f>+VLOOKUP(L1405,Customers!$C$3:$D$797,2,FALSE)</f>
        <v>5</v>
      </c>
      <c r="N1405" s="14">
        <f>+INDEX(Customers!$B$2:$D$797,MATCH(TF_Database!L1405,Customers!$C$2:$C$797,0),1)</f>
        <v>28505</v>
      </c>
      <c r="O1405" s="29">
        <f t="shared" si="128"/>
        <v>5</v>
      </c>
      <c r="P1405" s="29">
        <f t="shared" si="129"/>
        <v>10</v>
      </c>
      <c r="Q1405" s="14" t="str">
        <f t="shared" si="130"/>
        <v xml:space="preserve">Sean </v>
      </c>
      <c r="R1405" s="14" t="str">
        <f t="shared" si="131"/>
        <v>Wendt</v>
      </c>
    </row>
    <row r="1406" spans="2:18" x14ac:dyDescent="0.45">
      <c r="B1406" s="14" t="str">
        <f t="shared" si="126"/>
        <v>40228540229</v>
      </c>
      <c r="C1406" s="5">
        <v>40228</v>
      </c>
      <c r="D1406" s="2" t="s">
        <v>810</v>
      </c>
      <c r="E1406" s="14">
        <f t="shared" si="127"/>
        <v>0</v>
      </c>
      <c r="F1406" s="2">
        <v>5</v>
      </c>
      <c r="G1406" s="19">
        <v>192.12</v>
      </c>
      <c r="H1406" s="20">
        <v>0.04</v>
      </c>
      <c r="I1406" s="6"/>
      <c r="J1406" s="5">
        <v>40229</v>
      </c>
      <c r="K1406" s="25">
        <v>-74.849999999999994</v>
      </c>
      <c r="L1406" s="2" t="s">
        <v>155</v>
      </c>
      <c r="M1406" s="14">
        <f>+VLOOKUP(L1406,Customers!$C$3:$D$797,2,FALSE)</f>
        <v>2</v>
      </c>
      <c r="N1406" s="14">
        <f>+INDEX(Customers!$B$2:$D$797,MATCH(TF_Database!L1406,Customers!$C$2:$C$797,0),1)</f>
        <v>12441</v>
      </c>
      <c r="O1406" s="29">
        <f t="shared" si="128"/>
        <v>6</v>
      </c>
      <c r="P1406" s="29">
        <f t="shared" si="129"/>
        <v>12</v>
      </c>
      <c r="Q1406" s="14" t="str">
        <f t="shared" si="130"/>
        <v xml:space="preserve">Sarah </v>
      </c>
      <c r="R1406" s="14" t="str">
        <f t="shared" si="131"/>
        <v>Jordon</v>
      </c>
    </row>
    <row r="1407" spans="2:18" x14ac:dyDescent="0.45">
      <c r="B1407" s="14" t="str">
        <f t="shared" si="126"/>
        <v>402283340230</v>
      </c>
      <c r="C1407" s="5">
        <v>40228</v>
      </c>
      <c r="D1407" s="2" t="s">
        <v>810</v>
      </c>
      <c r="E1407" s="14">
        <f t="shared" si="127"/>
        <v>0</v>
      </c>
      <c r="F1407" s="2">
        <v>33</v>
      </c>
      <c r="G1407" s="19">
        <v>3917.61</v>
      </c>
      <c r="H1407" s="20">
        <v>0.08</v>
      </c>
      <c r="I1407" s="6"/>
      <c r="J1407" s="5">
        <v>40230</v>
      </c>
      <c r="K1407" s="25">
        <v>40.76</v>
      </c>
      <c r="L1407" s="2" t="s">
        <v>155</v>
      </c>
      <c r="M1407" s="14">
        <f>+VLOOKUP(L1407,Customers!$C$3:$D$797,2,FALSE)</f>
        <v>2</v>
      </c>
      <c r="N1407" s="14">
        <f>+INDEX(Customers!$B$2:$D$797,MATCH(TF_Database!L1407,Customers!$C$2:$C$797,0),1)</f>
        <v>12441</v>
      </c>
      <c r="O1407" s="29">
        <f t="shared" si="128"/>
        <v>6</v>
      </c>
      <c r="P1407" s="29">
        <f t="shared" si="129"/>
        <v>12</v>
      </c>
      <c r="Q1407" s="14" t="str">
        <f t="shared" si="130"/>
        <v xml:space="preserve">Sarah </v>
      </c>
      <c r="R1407" s="14" t="str">
        <f t="shared" si="131"/>
        <v>Jordon</v>
      </c>
    </row>
    <row r="1408" spans="2:18" x14ac:dyDescent="0.45">
      <c r="B1408" s="14" t="str">
        <f t="shared" si="126"/>
        <v>402283440229</v>
      </c>
      <c r="C1408" s="5">
        <v>40228</v>
      </c>
      <c r="D1408" s="2" t="s">
        <v>810</v>
      </c>
      <c r="E1408" s="14">
        <f t="shared" si="127"/>
        <v>0</v>
      </c>
      <c r="F1408" s="2">
        <v>34</v>
      </c>
      <c r="G1408" s="19">
        <v>2788.04</v>
      </c>
      <c r="H1408" s="20">
        <v>0.01</v>
      </c>
      <c r="I1408" s="6"/>
      <c r="J1408" s="5">
        <v>40229</v>
      </c>
      <c r="K1408" s="25">
        <v>-849.18</v>
      </c>
      <c r="L1408" s="2" t="s">
        <v>155</v>
      </c>
      <c r="M1408" s="14">
        <f>+VLOOKUP(L1408,Customers!$C$3:$D$797,2,FALSE)</f>
        <v>2</v>
      </c>
      <c r="N1408" s="14">
        <f>+INDEX(Customers!$B$2:$D$797,MATCH(TF_Database!L1408,Customers!$C$2:$C$797,0),1)</f>
        <v>12441</v>
      </c>
      <c r="O1408" s="29">
        <f t="shared" si="128"/>
        <v>6</v>
      </c>
      <c r="P1408" s="29">
        <f t="shared" si="129"/>
        <v>12</v>
      </c>
      <c r="Q1408" s="14" t="str">
        <f t="shared" si="130"/>
        <v xml:space="preserve">Sarah </v>
      </c>
      <c r="R1408" s="14" t="str">
        <f t="shared" si="131"/>
        <v>Jordon</v>
      </c>
    </row>
    <row r="1409" spans="2:18" x14ac:dyDescent="0.45">
      <c r="B1409" s="14" t="str">
        <f t="shared" si="126"/>
        <v>40140440142</v>
      </c>
      <c r="C1409" s="5">
        <v>40140</v>
      </c>
      <c r="D1409" s="2" t="s">
        <v>810</v>
      </c>
      <c r="E1409" s="14">
        <f t="shared" si="127"/>
        <v>0</v>
      </c>
      <c r="F1409" s="2">
        <v>4</v>
      </c>
      <c r="G1409" s="19">
        <v>56.47</v>
      </c>
      <c r="H1409" s="20">
        <v>0.05</v>
      </c>
      <c r="I1409" s="6"/>
      <c r="J1409" s="5">
        <v>40142</v>
      </c>
      <c r="K1409" s="25">
        <v>-29.9</v>
      </c>
      <c r="L1409" s="2" t="s">
        <v>179</v>
      </c>
      <c r="M1409" s="14">
        <f>+VLOOKUP(L1409,Customers!$C$3:$D$797,2,FALSE)</f>
        <v>1</v>
      </c>
      <c r="N1409" s="14">
        <f>+INDEX(Customers!$B$2:$D$797,MATCH(TF_Database!L1409,Customers!$C$2:$C$797,0),1)</f>
        <v>10121</v>
      </c>
      <c r="O1409" s="29">
        <f t="shared" si="128"/>
        <v>5</v>
      </c>
      <c r="P1409" s="29">
        <f t="shared" si="129"/>
        <v>11</v>
      </c>
      <c r="Q1409" s="14" t="str">
        <f t="shared" si="130"/>
        <v xml:space="preserve">Neil </v>
      </c>
      <c r="R1409" s="14" t="str">
        <f t="shared" si="131"/>
        <v>Ducich</v>
      </c>
    </row>
    <row r="1410" spans="2:18" x14ac:dyDescent="0.45">
      <c r="B1410" s="14" t="str">
        <f t="shared" si="126"/>
        <v>401651940172</v>
      </c>
      <c r="C1410" s="5">
        <v>40165</v>
      </c>
      <c r="D1410" s="2" t="s">
        <v>804</v>
      </c>
      <c r="E1410" s="14">
        <f t="shared" si="127"/>
        <v>0</v>
      </c>
      <c r="F1410" s="2">
        <v>19</v>
      </c>
      <c r="G1410" s="19">
        <v>216.25</v>
      </c>
      <c r="H1410" s="20">
        <v>0.09</v>
      </c>
      <c r="I1410" s="6"/>
      <c r="J1410" s="5">
        <v>40172</v>
      </c>
      <c r="K1410" s="25">
        <v>58.84</v>
      </c>
      <c r="L1410" s="2" t="s">
        <v>155</v>
      </c>
      <c r="M1410" s="14">
        <f>+VLOOKUP(L1410,Customers!$C$3:$D$797,2,FALSE)</f>
        <v>2</v>
      </c>
      <c r="N1410" s="14">
        <f>+INDEX(Customers!$B$2:$D$797,MATCH(TF_Database!L1410,Customers!$C$2:$C$797,0),1)</f>
        <v>12441</v>
      </c>
      <c r="O1410" s="29">
        <f t="shared" si="128"/>
        <v>6</v>
      </c>
      <c r="P1410" s="29">
        <f t="shared" si="129"/>
        <v>12</v>
      </c>
      <c r="Q1410" s="14" t="str">
        <f t="shared" si="130"/>
        <v xml:space="preserve">Sarah </v>
      </c>
      <c r="R1410" s="14" t="str">
        <f t="shared" si="131"/>
        <v>Jordon</v>
      </c>
    </row>
    <row r="1411" spans="2:18" x14ac:dyDescent="0.45">
      <c r="B1411" s="14" t="str">
        <f t="shared" si="126"/>
        <v>400004040002</v>
      </c>
      <c r="C1411" s="5">
        <v>40000</v>
      </c>
      <c r="D1411" s="2" t="s">
        <v>808</v>
      </c>
      <c r="E1411" s="14">
        <f t="shared" si="127"/>
        <v>0</v>
      </c>
      <c r="F1411" s="2">
        <v>40</v>
      </c>
      <c r="G1411" s="19">
        <v>1861.36</v>
      </c>
      <c r="H1411" s="20">
        <v>0</v>
      </c>
      <c r="I1411" s="6"/>
      <c r="J1411" s="5">
        <v>40002</v>
      </c>
      <c r="K1411" s="25">
        <v>627.85</v>
      </c>
      <c r="L1411" s="2" t="s">
        <v>161</v>
      </c>
      <c r="M1411" s="14">
        <f>+VLOOKUP(L1411,Customers!$C$3:$D$797,2,FALSE)</f>
        <v>1</v>
      </c>
      <c r="N1411" s="14">
        <f>+INDEX(Customers!$B$2:$D$797,MATCH(TF_Database!L1411,Customers!$C$2:$C$797,0),1)</f>
        <v>25122</v>
      </c>
      <c r="O1411" s="29">
        <f t="shared" si="128"/>
        <v>8</v>
      </c>
      <c r="P1411" s="29">
        <f t="shared" si="129"/>
        <v>16</v>
      </c>
      <c r="Q1411" s="14" t="str">
        <f t="shared" si="130"/>
        <v xml:space="preserve">Michael </v>
      </c>
      <c r="R1411" s="14" t="str">
        <f t="shared" si="131"/>
        <v>Granlund</v>
      </c>
    </row>
    <row r="1412" spans="2:18" x14ac:dyDescent="0.45">
      <c r="B1412" s="14" t="str">
        <f t="shared" si="126"/>
        <v>400004240002</v>
      </c>
      <c r="C1412" s="5">
        <v>40000</v>
      </c>
      <c r="D1412" s="2" t="s">
        <v>808</v>
      </c>
      <c r="E1412" s="14">
        <f t="shared" si="127"/>
        <v>0</v>
      </c>
      <c r="F1412" s="2">
        <v>42</v>
      </c>
      <c r="G1412" s="19">
        <v>937.62</v>
      </c>
      <c r="H1412" s="20">
        <v>0.03</v>
      </c>
      <c r="I1412" s="6"/>
      <c r="J1412" s="5">
        <v>40002</v>
      </c>
      <c r="K1412" s="25">
        <v>187.2</v>
      </c>
      <c r="L1412" s="2" t="s">
        <v>161</v>
      </c>
      <c r="M1412" s="14">
        <f>+VLOOKUP(L1412,Customers!$C$3:$D$797,2,FALSE)</f>
        <v>1</v>
      </c>
      <c r="N1412" s="14">
        <f>+INDEX(Customers!$B$2:$D$797,MATCH(TF_Database!L1412,Customers!$C$2:$C$797,0),1)</f>
        <v>25122</v>
      </c>
      <c r="O1412" s="29">
        <f t="shared" si="128"/>
        <v>8</v>
      </c>
      <c r="P1412" s="29">
        <f t="shared" si="129"/>
        <v>16</v>
      </c>
      <c r="Q1412" s="14" t="str">
        <f t="shared" si="130"/>
        <v xml:space="preserve">Michael </v>
      </c>
      <c r="R1412" s="14" t="str">
        <f t="shared" si="131"/>
        <v>Granlund</v>
      </c>
    </row>
    <row r="1413" spans="2:18" x14ac:dyDescent="0.45">
      <c r="B1413" s="14" t="str">
        <f t="shared" si="126"/>
        <v>400001140001</v>
      </c>
      <c r="C1413" s="5">
        <v>40000</v>
      </c>
      <c r="D1413" s="2" t="s">
        <v>808</v>
      </c>
      <c r="E1413" s="14">
        <f t="shared" si="127"/>
        <v>0</v>
      </c>
      <c r="F1413" s="2">
        <v>11</v>
      </c>
      <c r="G1413" s="19">
        <v>33.020000000000003</v>
      </c>
      <c r="H1413" s="20">
        <v>0.08</v>
      </c>
      <c r="I1413" s="6"/>
      <c r="J1413" s="5">
        <v>40001</v>
      </c>
      <c r="K1413" s="25">
        <v>8.4</v>
      </c>
      <c r="L1413" s="2" t="s">
        <v>161</v>
      </c>
      <c r="M1413" s="14">
        <f>+VLOOKUP(L1413,Customers!$C$3:$D$797,2,FALSE)</f>
        <v>1</v>
      </c>
      <c r="N1413" s="14">
        <f>+INDEX(Customers!$B$2:$D$797,MATCH(TF_Database!L1413,Customers!$C$2:$C$797,0),1)</f>
        <v>25122</v>
      </c>
      <c r="O1413" s="29">
        <f t="shared" si="128"/>
        <v>8</v>
      </c>
      <c r="P1413" s="29">
        <f t="shared" si="129"/>
        <v>16</v>
      </c>
      <c r="Q1413" s="14" t="str">
        <f t="shared" si="130"/>
        <v xml:space="preserve">Michael </v>
      </c>
      <c r="R1413" s="14" t="str">
        <f t="shared" si="131"/>
        <v>Granlund</v>
      </c>
    </row>
    <row r="1414" spans="2:18" x14ac:dyDescent="0.45">
      <c r="B1414" s="14" t="str">
        <f t="shared" si="126"/>
        <v>41107541109</v>
      </c>
      <c r="C1414" s="5">
        <v>41107</v>
      </c>
      <c r="D1414" s="2" t="s">
        <v>808</v>
      </c>
      <c r="E1414" s="14">
        <f t="shared" si="127"/>
        <v>0</v>
      </c>
      <c r="F1414" s="2">
        <v>5</v>
      </c>
      <c r="G1414" s="19">
        <v>199.16</v>
      </c>
      <c r="H1414" s="20">
        <v>0.1</v>
      </c>
      <c r="I1414" s="6"/>
      <c r="J1414" s="5">
        <v>41109</v>
      </c>
      <c r="K1414" s="25">
        <v>-64.87</v>
      </c>
      <c r="L1414" s="2" t="s">
        <v>164</v>
      </c>
      <c r="M1414" s="14">
        <f>+VLOOKUP(L1414,Customers!$C$3:$D$797,2,FALSE)</f>
        <v>5</v>
      </c>
      <c r="N1414" s="14">
        <f>+INDEX(Customers!$B$2:$D$797,MATCH(TF_Database!L1414,Customers!$C$2:$C$797,0),1)</f>
        <v>28505</v>
      </c>
      <c r="O1414" s="29">
        <f t="shared" si="128"/>
        <v>5</v>
      </c>
      <c r="P1414" s="29">
        <f t="shared" si="129"/>
        <v>10</v>
      </c>
      <c r="Q1414" s="14" t="str">
        <f t="shared" si="130"/>
        <v xml:space="preserve">Sean </v>
      </c>
      <c r="R1414" s="14" t="str">
        <f t="shared" si="131"/>
        <v>Wendt</v>
      </c>
    </row>
    <row r="1415" spans="2:18" x14ac:dyDescent="0.45">
      <c r="B1415" s="14" t="str">
        <f t="shared" ref="B1415:B1478" si="132">+CONCATENATE(C1415,F1415,J1415)</f>
        <v>399762839983</v>
      </c>
      <c r="C1415" s="5">
        <v>39976</v>
      </c>
      <c r="D1415" s="2" t="s">
        <v>804</v>
      </c>
      <c r="E1415" s="14">
        <f t="shared" ref="E1415:E1478" si="133">+IF(D1415="High",1,0)</f>
        <v>0</v>
      </c>
      <c r="F1415" s="2">
        <v>28</v>
      </c>
      <c r="G1415" s="19">
        <v>967.27</v>
      </c>
      <c r="H1415" s="20">
        <v>7.0000000000000007E-2</v>
      </c>
      <c r="I1415" s="6"/>
      <c r="J1415" s="5">
        <v>39983</v>
      </c>
      <c r="K1415" s="25">
        <v>309.31</v>
      </c>
      <c r="L1415" s="2" t="s">
        <v>157</v>
      </c>
      <c r="M1415" s="14">
        <f>+VLOOKUP(L1415,Customers!$C$3:$D$797,2,FALSE)</f>
        <v>3</v>
      </c>
      <c r="N1415" s="14">
        <f>+INDEX(Customers!$B$2:$D$797,MATCH(TF_Database!L1415,Customers!$C$2:$C$797,0),1)</f>
        <v>13820</v>
      </c>
      <c r="O1415" s="29">
        <f t="shared" ref="O1415:O1478" si="134">+SEARCH(" ",L1415)</f>
        <v>7</v>
      </c>
      <c r="P1415" s="29">
        <f t="shared" ref="P1415:P1478" si="135">+LEN(L1415)</f>
        <v>16</v>
      </c>
      <c r="Q1415" s="14" t="str">
        <f t="shared" ref="Q1415:Q1478" si="136">+LEFT(L1415,O1415)</f>
        <v xml:space="preserve">Theone </v>
      </c>
      <c r="R1415" s="14" t="str">
        <f t="shared" ref="R1415:R1478" si="137">+RIGHT(L1415,P1415-O1415)</f>
        <v>Pippenger</v>
      </c>
    </row>
    <row r="1416" spans="2:18" x14ac:dyDescent="0.45">
      <c r="B1416" s="14" t="str">
        <f t="shared" si="132"/>
        <v>411094541112</v>
      </c>
      <c r="C1416" s="5">
        <v>41109</v>
      </c>
      <c r="D1416" s="2" t="s">
        <v>808</v>
      </c>
      <c r="E1416" s="14">
        <f t="shared" si="133"/>
        <v>0</v>
      </c>
      <c r="F1416" s="2">
        <v>45</v>
      </c>
      <c r="G1416" s="19">
        <v>483.74</v>
      </c>
      <c r="H1416" s="20">
        <v>0.02</v>
      </c>
      <c r="I1416" s="6"/>
      <c r="J1416" s="5">
        <v>41112</v>
      </c>
      <c r="K1416" s="25">
        <v>206.27</v>
      </c>
      <c r="L1416" s="2" t="s">
        <v>161</v>
      </c>
      <c r="M1416" s="14">
        <f>+VLOOKUP(L1416,Customers!$C$3:$D$797,2,FALSE)</f>
        <v>1</v>
      </c>
      <c r="N1416" s="14">
        <f>+INDEX(Customers!$B$2:$D$797,MATCH(TF_Database!L1416,Customers!$C$2:$C$797,0),1)</f>
        <v>25122</v>
      </c>
      <c r="O1416" s="29">
        <f t="shared" si="134"/>
        <v>8</v>
      </c>
      <c r="P1416" s="29">
        <f t="shared" si="135"/>
        <v>16</v>
      </c>
      <c r="Q1416" s="14" t="str">
        <f t="shared" si="136"/>
        <v xml:space="preserve">Michael </v>
      </c>
      <c r="R1416" s="14" t="str">
        <f t="shared" si="137"/>
        <v>Granlund</v>
      </c>
    </row>
    <row r="1417" spans="2:18" x14ac:dyDescent="0.45">
      <c r="B1417" s="14" t="str">
        <f t="shared" si="132"/>
        <v>411092741109</v>
      </c>
      <c r="C1417" s="5">
        <v>41109</v>
      </c>
      <c r="D1417" s="2" t="s">
        <v>808</v>
      </c>
      <c r="E1417" s="14">
        <f t="shared" si="133"/>
        <v>0</v>
      </c>
      <c r="F1417" s="2">
        <v>27</v>
      </c>
      <c r="G1417" s="19">
        <v>159.65</v>
      </c>
      <c r="H1417" s="20">
        <v>0.06</v>
      </c>
      <c r="I1417" s="6"/>
      <c r="J1417" s="5">
        <v>41109</v>
      </c>
      <c r="K1417" s="25">
        <v>-1.79</v>
      </c>
      <c r="L1417" s="2" t="s">
        <v>161</v>
      </c>
      <c r="M1417" s="14">
        <f>+VLOOKUP(L1417,Customers!$C$3:$D$797,2,FALSE)</f>
        <v>1</v>
      </c>
      <c r="N1417" s="14">
        <f>+INDEX(Customers!$B$2:$D$797,MATCH(TF_Database!L1417,Customers!$C$2:$C$797,0),1)</f>
        <v>25122</v>
      </c>
      <c r="O1417" s="29">
        <f t="shared" si="134"/>
        <v>8</v>
      </c>
      <c r="P1417" s="29">
        <f t="shared" si="135"/>
        <v>16</v>
      </c>
      <c r="Q1417" s="14" t="str">
        <f t="shared" si="136"/>
        <v xml:space="preserve">Michael </v>
      </c>
      <c r="R1417" s="14" t="str">
        <f t="shared" si="137"/>
        <v>Granlund</v>
      </c>
    </row>
    <row r="1418" spans="2:18" x14ac:dyDescent="0.45">
      <c r="B1418" s="14" t="str">
        <f t="shared" si="132"/>
        <v>406214340622</v>
      </c>
      <c r="C1418" s="5">
        <v>40621</v>
      </c>
      <c r="D1418" s="2" t="s">
        <v>810</v>
      </c>
      <c r="E1418" s="14">
        <f t="shared" si="133"/>
        <v>0</v>
      </c>
      <c r="F1418" s="2">
        <v>43</v>
      </c>
      <c r="G1418" s="19">
        <v>7452.1369999999988</v>
      </c>
      <c r="H1418" s="20">
        <v>0.02</v>
      </c>
      <c r="I1418" s="6"/>
      <c r="J1418" s="5">
        <v>40622</v>
      </c>
      <c r="K1418" s="25">
        <v>2028.357</v>
      </c>
      <c r="L1418" s="2" t="s">
        <v>158</v>
      </c>
      <c r="M1418" s="14">
        <f>+VLOOKUP(L1418,Customers!$C$3:$D$797,2,FALSE)</f>
        <v>4</v>
      </c>
      <c r="N1418" s="14">
        <f>+INDEX(Customers!$B$2:$D$797,MATCH(TF_Database!L1418,Customers!$C$2:$C$797,0),1)</f>
        <v>12866</v>
      </c>
      <c r="O1418" s="29">
        <f t="shared" si="134"/>
        <v>4</v>
      </c>
      <c r="P1418" s="29">
        <f t="shared" si="135"/>
        <v>12</v>
      </c>
      <c r="Q1418" s="14" t="str">
        <f t="shared" si="136"/>
        <v xml:space="preserve">Art </v>
      </c>
      <c r="R1418" s="14" t="str">
        <f t="shared" si="137"/>
        <v>Ferguson</v>
      </c>
    </row>
    <row r="1419" spans="2:18" x14ac:dyDescent="0.45">
      <c r="B1419" s="14" t="str">
        <f t="shared" si="132"/>
        <v>412703741270</v>
      </c>
      <c r="C1419" s="5">
        <v>41270</v>
      </c>
      <c r="D1419" s="2" t="s">
        <v>806</v>
      </c>
      <c r="E1419" s="14">
        <f t="shared" si="133"/>
        <v>1</v>
      </c>
      <c r="F1419" s="2">
        <v>37</v>
      </c>
      <c r="G1419" s="19">
        <v>173.11</v>
      </c>
      <c r="H1419" s="20">
        <v>0.02</v>
      </c>
      <c r="I1419" s="6"/>
      <c r="J1419" s="5">
        <v>41270</v>
      </c>
      <c r="K1419" s="25">
        <v>-121.58</v>
      </c>
      <c r="L1419" s="2" t="s">
        <v>176</v>
      </c>
      <c r="M1419" s="14">
        <f>+VLOOKUP(L1419,Customers!$C$3:$D$797,2,FALSE)</f>
        <v>3</v>
      </c>
      <c r="N1419" s="14">
        <f>+INDEX(Customers!$B$2:$D$797,MATCH(TF_Database!L1419,Customers!$C$2:$C$797,0),1)</f>
        <v>18016</v>
      </c>
      <c r="O1419" s="29">
        <f t="shared" si="134"/>
        <v>7</v>
      </c>
      <c r="P1419" s="29">
        <f t="shared" si="135"/>
        <v>12</v>
      </c>
      <c r="Q1419" s="14" t="str">
        <f t="shared" si="136"/>
        <v xml:space="preserve">Roland </v>
      </c>
      <c r="R1419" s="14" t="str">
        <f t="shared" si="137"/>
        <v>Black</v>
      </c>
    </row>
    <row r="1420" spans="2:18" x14ac:dyDescent="0.45">
      <c r="B1420" s="14" t="str">
        <f t="shared" si="132"/>
        <v>412701141272</v>
      </c>
      <c r="C1420" s="5">
        <v>41270</v>
      </c>
      <c r="D1420" s="2" t="s">
        <v>806</v>
      </c>
      <c r="E1420" s="14">
        <f t="shared" si="133"/>
        <v>1</v>
      </c>
      <c r="F1420" s="2">
        <v>11</v>
      </c>
      <c r="G1420" s="19">
        <v>86.68</v>
      </c>
      <c r="H1420" s="20">
        <v>0.08</v>
      </c>
      <c r="I1420" s="6"/>
      <c r="J1420" s="5">
        <v>41272</v>
      </c>
      <c r="K1420" s="25">
        <v>-474.91</v>
      </c>
      <c r="L1420" s="2" t="s">
        <v>176</v>
      </c>
      <c r="M1420" s="14">
        <f>+VLOOKUP(L1420,Customers!$C$3:$D$797,2,FALSE)</f>
        <v>3</v>
      </c>
      <c r="N1420" s="14">
        <f>+INDEX(Customers!$B$2:$D$797,MATCH(TF_Database!L1420,Customers!$C$2:$C$797,0),1)</f>
        <v>18016</v>
      </c>
      <c r="O1420" s="29">
        <f t="shared" si="134"/>
        <v>7</v>
      </c>
      <c r="P1420" s="29">
        <f t="shared" si="135"/>
        <v>12</v>
      </c>
      <c r="Q1420" s="14" t="str">
        <f t="shared" si="136"/>
        <v xml:space="preserve">Roland </v>
      </c>
      <c r="R1420" s="14" t="str">
        <f t="shared" si="137"/>
        <v>Black</v>
      </c>
    </row>
    <row r="1421" spans="2:18" x14ac:dyDescent="0.45">
      <c r="B1421" s="14" t="str">
        <f t="shared" si="132"/>
        <v>412704141271</v>
      </c>
      <c r="C1421" s="5">
        <v>41270</v>
      </c>
      <c r="D1421" s="2" t="s">
        <v>806</v>
      </c>
      <c r="E1421" s="14">
        <f t="shared" si="133"/>
        <v>1</v>
      </c>
      <c r="F1421" s="2">
        <v>41</v>
      </c>
      <c r="G1421" s="19">
        <v>833.51</v>
      </c>
      <c r="H1421" s="20">
        <v>0.05</v>
      </c>
      <c r="I1421" s="6"/>
      <c r="J1421" s="5">
        <v>41271</v>
      </c>
      <c r="K1421" s="25">
        <v>364.99</v>
      </c>
      <c r="L1421" s="2" t="s">
        <v>176</v>
      </c>
      <c r="M1421" s="14">
        <f>+VLOOKUP(L1421,Customers!$C$3:$D$797,2,FALSE)</f>
        <v>3</v>
      </c>
      <c r="N1421" s="14">
        <f>+INDEX(Customers!$B$2:$D$797,MATCH(TF_Database!L1421,Customers!$C$2:$C$797,0),1)</f>
        <v>18016</v>
      </c>
      <c r="O1421" s="29">
        <f t="shared" si="134"/>
        <v>7</v>
      </c>
      <c r="P1421" s="29">
        <f t="shared" si="135"/>
        <v>12</v>
      </c>
      <c r="Q1421" s="14" t="str">
        <f t="shared" si="136"/>
        <v xml:space="preserve">Roland </v>
      </c>
      <c r="R1421" s="14" t="str">
        <f t="shared" si="137"/>
        <v>Black</v>
      </c>
    </row>
    <row r="1422" spans="2:18" x14ac:dyDescent="0.45">
      <c r="B1422" s="14" t="str">
        <f t="shared" si="132"/>
        <v>40794940797</v>
      </c>
      <c r="C1422" s="5">
        <v>40794</v>
      </c>
      <c r="D1422" s="2" t="s">
        <v>811</v>
      </c>
      <c r="E1422" s="14">
        <f t="shared" si="133"/>
        <v>0</v>
      </c>
      <c r="F1422" s="2">
        <v>9</v>
      </c>
      <c r="G1422" s="19">
        <v>1031.06</v>
      </c>
      <c r="H1422" s="20">
        <v>0.03</v>
      </c>
      <c r="I1422" s="6"/>
      <c r="J1422" s="5">
        <v>40797</v>
      </c>
      <c r="K1422" s="25">
        <v>39.359999999999914</v>
      </c>
      <c r="L1422" s="2" t="s">
        <v>158</v>
      </c>
      <c r="M1422" s="14">
        <f>+VLOOKUP(L1422,Customers!$C$3:$D$797,2,FALSE)</f>
        <v>4</v>
      </c>
      <c r="N1422" s="14">
        <f>+INDEX(Customers!$B$2:$D$797,MATCH(TF_Database!L1422,Customers!$C$2:$C$797,0),1)</f>
        <v>12866</v>
      </c>
      <c r="O1422" s="29">
        <f t="shared" si="134"/>
        <v>4</v>
      </c>
      <c r="P1422" s="29">
        <f t="shared" si="135"/>
        <v>12</v>
      </c>
      <c r="Q1422" s="14" t="str">
        <f t="shared" si="136"/>
        <v xml:space="preserve">Art </v>
      </c>
      <c r="R1422" s="14" t="str">
        <f t="shared" si="137"/>
        <v>Ferguson</v>
      </c>
    </row>
    <row r="1423" spans="2:18" x14ac:dyDescent="0.45">
      <c r="B1423" s="14" t="str">
        <f t="shared" si="132"/>
        <v>405201440522</v>
      </c>
      <c r="C1423" s="5">
        <v>40520</v>
      </c>
      <c r="D1423" s="2" t="s">
        <v>811</v>
      </c>
      <c r="E1423" s="14">
        <f t="shared" si="133"/>
        <v>0</v>
      </c>
      <c r="F1423" s="2">
        <v>14</v>
      </c>
      <c r="G1423" s="19">
        <v>138.31</v>
      </c>
      <c r="H1423" s="20">
        <v>7.0000000000000007E-2</v>
      </c>
      <c r="I1423" s="6"/>
      <c r="J1423" s="5">
        <v>40522</v>
      </c>
      <c r="K1423" s="25">
        <v>-31.16</v>
      </c>
      <c r="L1423" s="2" t="s">
        <v>164</v>
      </c>
      <c r="M1423" s="14">
        <f>+VLOOKUP(L1423,Customers!$C$3:$D$797,2,FALSE)</f>
        <v>5</v>
      </c>
      <c r="N1423" s="14">
        <f>+INDEX(Customers!$B$2:$D$797,MATCH(TF_Database!L1423,Customers!$C$2:$C$797,0),1)</f>
        <v>28505</v>
      </c>
      <c r="O1423" s="29">
        <f t="shared" si="134"/>
        <v>5</v>
      </c>
      <c r="P1423" s="29">
        <f t="shared" si="135"/>
        <v>10</v>
      </c>
      <c r="Q1423" s="14" t="str">
        <f t="shared" si="136"/>
        <v xml:space="preserve">Sean </v>
      </c>
      <c r="R1423" s="14" t="str">
        <f t="shared" si="137"/>
        <v>Wendt</v>
      </c>
    </row>
    <row r="1424" spans="2:18" x14ac:dyDescent="0.45">
      <c r="B1424" s="14" t="str">
        <f t="shared" si="132"/>
        <v>398871739888</v>
      </c>
      <c r="C1424" s="5">
        <v>39887</v>
      </c>
      <c r="D1424" s="2" t="s">
        <v>810</v>
      </c>
      <c r="E1424" s="14">
        <f t="shared" si="133"/>
        <v>0</v>
      </c>
      <c r="F1424" s="2">
        <v>17</v>
      </c>
      <c r="G1424" s="19">
        <v>30.62</v>
      </c>
      <c r="H1424" s="20">
        <v>0.01</v>
      </c>
      <c r="I1424" s="6"/>
      <c r="J1424" s="5">
        <v>39888</v>
      </c>
      <c r="K1424" s="25">
        <v>-1.56</v>
      </c>
      <c r="L1424" s="2" t="s">
        <v>173</v>
      </c>
      <c r="M1424" s="14">
        <f>+VLOOKUP(L1424,Customers!$C$3:$D$797,2,FALSE)</f>
        <v>1</v>
      </c>
      <c r="N1424" s="14">
        <f>+INDEX(Customers!$B$2:$D$797,MATCH(TF_Database!L1424,Customers!$C$2:$C$797,0),1)</f>
        <v>27066</v>
      </c>
      <c r="O1424" s="29">
        <f t="shared" si="134"/>
        <v>5</v>
      </c>
      <c r="P1424" s="29">
        <f t="shared" si="135"/>
        <v>12</v>
      </c>
      <c r="Q1424" s="14" t="str">
        <f t="shared" si="136"/>
        <v xml:space="preserve">Mike </v>
      </c>
      <c r="R1424" s="14" t="str">
        <f t="shared" si="137"/>
        <v>Kennedy</v>
      </c>
    </row>
    <row r="1425" spans="2:18" x14ac:dyDescent="0.45">
      <c r="B1425" s="14" t="str">
        <f t="shared" si="132"/>
        <v>408361240837</v>
      </c>
      <c r="C1425" s="5">
        <v>40836</v>
      </c>
      <c r="D1425" s="2" t="s">
        <v>806</v>
      </c>
      <c r="E1425" s="14">
        <f t="shared" si="133"/>
        <v>1</v>
      </c>
      <c r="F1425" s="2">
        <v>12</v>
      </c>
      <c r="G1425" s="19">
        <v>2266.6999999999998</v>
      </c>
      <c r="H1425" s="20">
        <v>7.0000000000000007E-2</v>
      </c>
      <c r="I1425" s="6"/>
      <c r="J1425" s="5">
        <v>40837</v>
      </c>
      <c r="K1425" s="25">
        <v>180.8</v>
      </c>
      <c r="L1425" s="2" t="s">
        <v>154</v>
      </c>
      <c r="M1425" s="14">
        <f>+VLOOKUP(L1425,Customers!$C$3:$D$797,2,FALSE)</f>
        <v>3</v>
      </c>
      <c r="N1425" s="14">
        <f>+INDEX(Customers!$B$2:$D$797,MATCH(TF_Database!L1425,Customers!$C$2:$C$797,0),1)</f>
        <v>14007</v>
      </c>
      <c r="O1425" s="29">
        <f t="shared" si="134"/>
        <v>5</v>
      </c>
      <c r="P1425" s="29">
        <f t="shared" si="135"/>
        <v>12</v>
      </c>
      <c r="Q1425" s="14" t="str">
        <f t="shared" si="136"/>
        <v xml:space="preserve">Matt </v>
      </c>
      <c r="R1425" s="14" t="str">
        <f t="shared" si="137"/>
        <v>Abelman</v>
      </c>
    </row>
    <row r="1426" spans="2:18" x14ac:dyDescent="0.45">
      <c r="B1426" s="14" t="str">
        <f t="shared" si="132"/>
        <v>405562340558</v>
      </c>
      <c r="C1426" s="5">
        <v>40556</v>
      </c>
      <c r="D1426" s="2" t="s">
        <v>806</v>
      </c>
      <c r="E1426" s="14">
        <f t="shared" si="133"/>
        <v>1</v>
      </c>
      <c r="F1426" s="2">
        <v>23</v>
      </c>
      <c r="G1426" s="19">
        <v>38.99</v>
      </c>
      <c r="H1426" s="20">
        <v>0.09</v>
      </c>
      <c r="I1426" s="6"/>
      <c r="J1426" s="5">
        <v>40558</v>
      </c>
      <c r="K1426" s="25">
        <v>-33.520000000000003</v>
      </c>
      <c r="L1426" s="2" t="s">
        <v>156</v>
      </c>
      <c r="M1426" s="14">
        <f>+VLOOKUP(L1426,Customers!$C$3:$D$797,2,FALSE)</f>
        <v>1</v>
      </c>
      <c r="N1426" s="14">
        <f>+INDEX(Customers!$B$2:$D$797,MATCH(TF_Database!L1426,Customers!$C$2:$C$797,0),1)</f>
        <v>8281</v>
      </c>
      <c r="O1426" s="29">
        <f t="shared" si="134"/>
        <v>6</v>
      </c>
      <c r="P1426" s="29">
        <f t="shared" si="135"/>
        <v>14</v>
      </c>
      <c r="Q1426" s="14" t="str">
        <f t="shared" si="136"/>
        <v xml:space="preserve">Sally </v>
      </c>
      <c r="R1426" s="14" t="str">
        <f t="shared" si="137"/>
        <v>Matthias</v>
      </c>
    </row>
    <row r="1427" spans="2:18" x14ac:dyDescent="0.45">
      <c r="B1427" s="14" t="str">
        <f t="shared" si="132"/>
        <v>400394840040</v>
      </c>
      <c r="C1427" s="5">
        <v>40039</v>
      </c>
      <c r="D1427" s="2" t="s">
        <v>811</v>
      </c>
      <c r="E1427" s="14">
        <f t="shared" si="133"/>
        <v>0</v>
      </c>
      <c r="F1427" s="2">
        <v>48</v>
      </c>
      <c r="G1427" s="19">
        <v>80.33</v>
      </c>
      <c r="H1427" s="20">
        <v>0.09</v>
      </c>
      <c r="I1427" s="6"/>
      <c r="J1427" s="5">
        <v>40040</v>
      </c>
      <c r="K1427" s="25">
        <v>-12.95</v>
      </c>
      <c r="L1427" s="2" t="s">
        <v>162</v>
      </c>
      <c r="M1427" s="14">
        <f>+VLOOKUP(L1427,Customers!$C$3:$D$797,2,FALSE)</f>
        <v>2</v>
      </c>
      <c r="N1427" s="14">
        <f>+INDEX(Customers!$B$2:$D$797,MATCH(TF_Database!L1427,Customers!$C$2:$C$797,0),1)</f>
        <v>17490</v>
      </c>
      <c r="O1427" s="29">
        <f t="shared" si="134"/>
        <v>6</v>
      </c>
      <c r="P1427" s="29">
        <f t="shared" si="135"/>
        <v>13</v>
      </c>
      <c r="Q1427" s="14" t="str">
        <f t="shared" si="136"/>
        <v xml:space="preserve">Steve </v>
      </c>
      <c r="R1427" s="14" t="str">
        <f t="shared" si="137"/>
        <v>Carroll</v>
      </c>
    </row>
    <row r="1428" spans="2:18" x14ac:dyDescent="0.45">
      <c r="B1428" s="14" t="str">
        <f t="shared" si="132"/>
        <v>398444239844</v>
      </c>
      <c r="C1428" s="5">
        <v>39844</v>
      </c>
      <c r="D1428" s="2" t="s">
        <v>804</v>
      </c>
      <c r="E1428" s="14">
        <f t="shared" si="133"/>
        <v>0</v>
      </c>
      <c r="F1428" s="2">
        <v>42</v>
      </c>
      <c r="G1428" s="19">
        <v>6244.18</v>
      </c>
      <c r="H1428" s="20">
        <v>0.09</v>
      </c>
      <c r="I1428" s="6"/>
      <c r="J1428" s="5">
        <v>39844</v>
      </c>
      <c r="K1428" s="25">
        <v>470.3</v>
      </c>
      <c r="L1428" s="2" t="s">
        <v>154</v>
      </c>
      <c r="M1428" s="14">
        <f>+VLOOKUP(L1428,Customers!$C$3:$D$797,2,FALSE)</f>
        <v>3</v>
      </c>
      <c r="N1428" s="14">
        <f>+INDEX(Customers!$B$2:$D$797,MATCH(TF_Database!L1428,Customers!$C$2:$C$797,0),1)</f>
        <v>14007</v>
      </c>
      <c r="O1428" s="29">
        <f t="shared" si="134"/>
        <v>5</v>
      </c>
      <c r="P1428" s="29">
        <f t="shared" si="135"/>
        <v>12</v>
      </c>
      <c r="Q1428" s="14" t="str">
        <f t="shared" si="136"/>
        <v xml:space="preserve">Matt </v>
      </c>
      <c r="R1428" s="14" t="str">
        <f t="shared" si="137"/>
        <v>Abelman</v>
      </c>
    </row>
    <row r="1429" spans="2:18" x14ac:dyDescent="0.45">
      <c r="B1429" s="14" t="str">
        <f t="shared" si="132"/>
        <v>398444139844</v>
      </c>
      <c r="C1429" s="5">
        <v>39844</v>
      </c>
      <c r="D1429" s="2" t="s">
        <v>804</v>
      </c>
      <c r="E1429" s="14">
        <f t="shared" si="133"/>
        <v>0</v>
      </c>
      <c r="F1429" s="2">
        <v>41</v>
      </c>
      <c r="G1429" s="19">
        <v>239.75</v>
      </c>
      <c r="H1429" s="20">
        <v>0.09</v>
      </c>
      <c r="I1429" s="6"/>
      <c r="J1429" s="5">
        <v>39844</v>
      </c>
      <c r="K1429" s="25">
        <v>105.91</v>
      </c>
      <c r="L1429" s="2" t="s">
        <v>154</v>
      </c>
      <c r="M1429" s="14">
        <f>+VLOOKUP(L1429,Customers!$C$3:$D$797,2,FALSE)</f>
        <v>3</v>
      </c>
      <c r="N1429" s="14">
        <f>+INDEX(Customers!$B$2:$D$797,MATCH(TF_Database!L1429,Customers!$C$2:$C$797,0),1)</f>
        <v>14007</v>
      </c>
      <c r="O1429" s="29">
        <f t="shared" si="134"/>
        <v>5</v>
      </c>
      <c r="P1429" s="29">
        <f t="shared" si="135"/>
        <v>12</v>
      </c>
      <c r="Q1429" s="14" t="str">
        <f t="shared" si="136"/>
        <v xml:space="preserve">Matt </v>
      </c>
      <c r="R1429" s="14" t="str">
        <f t="shared" si="137"/>
        <v>Abelman</v>
      </c>
    </row>
    <row r="1430" spans="2:18" x14ac:dyDescent="0.45">
      <c r="B1430" s="14" t="str">
        <f t="shared" si="132"/>
        <v>398443039851</v>
      </c>
      <c r="C1430" s="5">
        <v>39844</v>
      </c>
      <c r="D1430" s="2" t="s">
        <v>804</v>
      </c>
      <c r="E1430" s="14">
        <f t="shared" si="133"/>
        <v>0</v>
      </c>
      <c r="F1430" s="2">
        <v>30</v>
      </c>
      <c r="G1430" s="19">
        <v>150.19999999999999</v>
      </c>
      <c r="H1430" s="20">
        <v>0</v>
      </c>
      <c r="I1430" s="6"/>
      <c r="J1430" s="5">
        <v>39851</v>
      </c>
      <c r="K1430" s="25">
        <v>62.46</v>
      </c>
      <c r="L1430" s="2" t="s">
        <v>154</v>
      </c>
      <c r="M1430" s="14">
        <f>+VLOOKUP(L1430,Customers!$C$3:$D$797,2,FALSE)</f>
        <v>3</v>
      </c>
      <c r="N1430" s="14">
        <f>+INDEX(Customers!$B$2:$D$797,MATCH(TF_Database!L1430,Customers!$C$2:$C$797,0),1)</f>
        <v>14007</v>
      </c>
      <c r="O1430" s="29">
        <f t="shared" si="134"/>
        <v>5</v>
      </c>
      <c r="P1430" s="29">
        <f t="shared" si="135"/>
        <v>12</v>
      </c>
      <c r="Q1430" s="14" t="str">
        <f t="shared" si="136"/>
        <v xml:space="preserve">Matt </v>
      </c>
      <c r="R1430" s="14" t="str">
        <f t="shared" si="137"/>
        <v>Abelman</v>
      </c>
    </row>
    <row r="1431" spans="2:18" x14ac:dyDescent="0.45">
      <c r="B1431" s="14" t="str">
        <f t="shared" si="132"/>
        <v>40040540041</v>
      </c>
      <c r="C1431" s="5">
        <v>40040</v>
      </c>
      <c r="D1431" s="2" t="s">
        <v>811</v>
      </c>
      <c r="E1431" s="14">
        <f t="shared" si="133"/>
        <v>0</v>
      </c>
      <c r="F1431" s="2">
        <v>5</v>
      </c>
      <c r="G1431" s="19">
        <v>2019.65</v>
      </c>
      <c r="H1431" s="20">
        <v>0.05</v>
      </c>
      <c r="I1431" s="6"/>
      <c r="J1431" s="5">
        <v>40041</v>
      </c>
      <c r="K1431" s="25">
        <v>289.87549999999999</v>
      </c>
      <c r="L1431" s="2" t="s">
        <v>165</v>
      </c>
      <c r="M1431" s="14">
        <f>+VLOOKUP(L1431,Customers!$C$3:$D$797,2,FALSE)</f>
        <v>5</v>
      </c>
      <c r="N1431" s="14">
        <f>+INDEX(Customers!$B$2:$D$797,MATCH(TF_Database!L1431,Customers!$C$2:$C$797,0),1)</f>
        <v>30866</v>
      </c>
      <c r="O1431" s="29">
        <f t="shared" si="134"/>
        <v>5</v>
      </c>
      <c r="P1431" s="29">
        <f t="shared" si="135"/>
        <v>12</v>
      </c>
      <c r="Q1431" s="14" t="str">
        <f t="shared" si="136"/>
        <v xml:space="preserve">John </v>
      </c>
      <c r="R1431" s="14" t="str">
        <f t="shared" si="137"/>
        <v>Castell</v>
      </c>
    </row>
    <row r="1432" spans="2:18" x14ac:dyDescent="0.45">
      <c r="B1432" s="14" t="str">
        <f t="shared" si="132"/>
        <v>39997739999</v>
      </c>
      <c r="C1432" s="5">
        <v>39997</v>
      </c>
      <c r="D1432" s="2" t="s">
        <v>806</v>
      </c>
      <c r="E1432" s="14">
        <f t="shared" si="133"/>
        <v>1</v>
      </c>
      <c r="F1432" s="2">
        <v>7</v>
      </c>
      <c r="G1432" s="19">
        <v>55.81</v>
      </c>
      <c r="H1432" s="20">
        <v>0.03</v>
      </c>
      <c r="I1432" s="6"/>
      <c r="J1432" s="5">
        <v>39999</v>
      </c>
      <c r="K1432" s="25">
        <v>-35.04</v>
      </c>
      <c r="L1432" s="2" t="s">
        <v>179</v>
      </c>
      <c r="M1432" s="14">
        <f>+VLOOKUP(L1432,Customers!$C$3:$D$797,2,FALSE)</f>
        <v>1</v>
      </c>
      <c r="N1432" s="14">
        <f>+INDEX(Customers!$B$2:$D$797,MATCH(TF_Database!L1432,Customers!$C$2:$C$797,0),1)</f>
        <v>10121</v>
      </c>
      <c r="O1432" s="29">
        <f t="shared" si="134"/>
        <v>5</v>
      </c>
      <c r="P1432" s="29">
        <f t="shared" si="135"/>
        <v>11</v>
      </c>
      <c r="Q1432" s="14" t="str">
        <f t="shared" si="136"/>
        <v xml:space="preserve">Neil </v>
      </c>
      <c r="R1432" s="14" t="str">
        <f t="shared" si="137"/>
        <v>Ducich</v>
      </c>
    </row>
    <row r="1433" spans="2:18" x14ac:dyDescent="0.45">
      <c r="B1433" s="14" t="str">
        <f t="shared" si="132"/>
        <v>399973840000</v>
      </c>
      <c r="C1433" s="5">
        <v>39997</v>
      </c>
      <c r="D1433" s="2" t="s">
        <v>806</v>
      </c>
      <c r="E1433" s="14">
        <f t="shared" si="133"/>
        <v>1</v>
      </c>
      <c r="F1433" s="2">
        <v>38</v>
      </c>
      <c r="G1433" s="19">
        <v>373.07</v>
      </c>
      <c r="H1433" s="20">
        <v>7.0000000000000007E-2</v>
      </c>
      <c r="I1433" s="6"/>
      <c r="J1433" s="5">
        <v>40000</v>
      </c>
      <c r="K1433" s="25">
        <v>149.53</v>
      </c>
      <c r="L1433" s="2" t="s">
        <v>179</v>
      </c>
      <c r="M1433" s="14">
        <f>+VLOOKUP(L1433,Customers!$C$3:$D$797,2,FALSE)</f>
        <v>1</v>
      </c>
      <c r="N1433" s="14">
        <f>+INDEX(Customers!$B$2:$D$797,MATCH(TF_Database!L1433,Customers!$C$2:$C$797,0),1)</f>
        <v>10121</v>
      </c>
      <c r="O1433" s="29">
        <f t="shared" si="134"/>
        <v>5</v>
      </c>
      <c r="P1433" s="29">
        <f t="shared" si="135"/>
        <v>11</v>
      </c>
      <c r="Q1433" s="14" t="str">
        <f t="shared" si="136"/>
        <v xml:space="preserve">Neil </v>
      </c>
      <c r="R1433" s="14" t="str">
        <f t="shared" si="137"/>
        <v>Ducich</v>
      </c>
    </row>
    <row r="1434" spans="2:18" x14ac:dyDescent="0.45">
      <c r="B1434" s="14" t="str">
        <f t="shared" si="132"/>
        <v>399113739912</v>
      </c>
      <c r="C1434" s="5">
        <v>39911</v>
      </c>
      <c r="D1434" s="2" t="s">
        <v>808</v>
      </c>
      <c r="E1434" s="14">
        <f t="shared" si="133"/>
        <v>0</v>
      </c>
      <c r="F1434" s="2">
        <v>37</v>
      </c>
      <c r="G1434" s="19">
        <v>161.02000000000001</v>
      </c>
      <c r="H1434" s="20">
        <v>0.08</v>
      </c>
      <c r="I1434" s="6"/>
      <c r="J1434" s="5">
        <v>39912</v>
      </c>
      <c r="K1434" s="25">
        <v>32.189499999999995</v>
      </c>
      <c r="L1434" s="2" t="s">
        <v>180</v>
      </c>
      <c r="M1434" s="14">
        <f>+VLOOKUP(L1434,Customers!$C$3:$D$797,2,FALSE)</f>
        <v>3</v>
      </c>
      <c r="N1434" s="14">
        <f>+INDEX(Customers!$B$2:$D$797,MATCH(TF_Database!L1434,Customers!$C$2:$C$797,0),1)</f>
        <v>24905</v>
      </c>
      <c r="O1434" s="29">
        <f t="shared" si="134"/>
        <v>8</v>
      </c>
      <c r="P1434" s="29">
        <f t="shared" si="135"/>
        <v>14</v>
      </c>
      <c r="Q1434" s="14" t="str">
        <f t="shared" si="136"/>
        <v xml:space="preserve">Parhena </v>
      </c>
      <c r="R1434" s="14" t="str">
        <f t="shared" si="137"/>
        <v>Norris</v>
      </c>
    </row>
    <row r="1435" spans="2:18" x14ac:dyDescent="0.45">
      <c r="B1435" s="14" t="str">
        <f t="shared" si="132"/>
        <v>411393941146</v>
      </c>
      <c r="C1435" s="5">
        <v>41139</v>
      </c>
      <c r="D1435" s="2" t="s">
        <v>804</v>
      </c>
      <c r="E1435" s="14">
        <f t="shared" si="133"/>
        <v>0</v>
      </c>
      <c r="F1435" s="2">
        <v>39</v>
      </c>
      <c r="G1435" s="19">
        <v>679.95</v>
      </c>
      <c r="H1435" s="20">
        <v>0.08</v>
      </c>
      <c r="I1435" s="6"/>
      <c r="J1435" s="5">
        <v>41146</v>
      </c>
      <c r="K1435" s="25">
        <v>-93.3</v>
      </c>
      <c r="L1435" s="2" t="s">
        <v>173</v>
      </c>
      <c r="M1435" s="14">
        <f>+VLOOKUP(L1435,Customers!$C$3:$D$797,2,FALSE)</f>
        <v>1</v>
      </c>
      <c r="N1435" s="14">
        <f>+INDEX(Customers!$B$2:$D$797,MATCH(TF_Database!L1435,Customers!$C$2:$C$797,0),1)</f>
        <v>27066</v>
      </c>
      <c r="O1435" s="29">
        <f t="shared" si="134"/>
        <v>5</v>
      </c>
      <c r="P1435" s="29">
        <f t="shared" si="135"/>
        <v>12</v>
      </c>
      <c r="Q1435" s="14" t="str">
        <f t="shared" si="136"/>
        <v xml:space="preserve">Mike </v>
      </c>
      <c r="R1435" s="14" t="str">
        <f t="shared" si="137"/>
        <v>Kennedy</v>
      </c>
    </row>
    <row r="1436" spans="2:18" x14ac:dyDescent="0.45">
      <c r="B1436" s="14" t="str">
        <f t="shared" si="132"/>
        <v>411394441148</v>
      </c>
      <c r="C1436" s="5">
        <v>41139</v>
      </c>
      <c r="D1436" s="2" t="s">
        <v>804</v>
      </c>
      <c r="E1436" s="14">
        <f t="shared" si="133"/>
        <v>0</v>
      </c>
      <c r="F1436" s="2">
        <v>44</v>
      </c>
      <c r="G1436" s="19">
        <v>1579.56</v>
      </c>
      <c r="H1436" s="20">
        <v>0.01</v>
      </c>
      <c r="I1436" s="6"/>
      <c r="J1436" s="5">
        <v>41148</v>
      </c>
      <c r="K1436" s="25">
        <v>699.64</v>
      </c>
      <c r="L1436" s="2" t="s">
        <v>173</v>
      </c>
      <c r="M1436" s="14">
        <f>+VLOOKUP(L1436,Customers!$C$3:$D$797,2,FALSE)</f>
        <v>1</v>
      </c>
      <c r="N1436" s="14">
        <f>+INDEX(Customers!$B$2:$D$797,MATCH(TF_Database!L1436,Customers!$C$2:$C$797,0),1)</f>
        <v>27066</v>
      </c>
      <c r="O1436" s="29">
        <f t="shared" si="134"/>
        <v>5</v>
      </c>
      <c r="P1436" s="29">
        <f t="shared" si="135"/>
        <v>12</v>
      </c>
      <c r="Q1436" s="14" t="str">
        <f t="shared" si="136"/>
        <v xml:space="preserve">Mike </v>
      </c>
      <c r="R1436" s="14" t="str">
        <f t="shared" si="137"/>
        <v>Kennedy</v>
      </c>
    </row>
    <row r="1437" spans="2:18" x14ac:dyDescent="0.45">
      <c r="B1437" s="14" t="str">
        <f t="shared" si="132"/>
        <v>398233239825</v>
      </c>
      <c r="C1437" s="5">
        <v>39823</v>
      </c>
      <c r="D1437" s="2" t="s">
        <v>811</v>
      </c>
      <c r="E1437" s="14">
        <f t="shared" si="133"/>
        <v>0</v>
      </c>
      <c r="F1437" s="2">
        <v>32</v>
      </c>
      <c r="G1437" s="19">
        <v>4906.8500000000004</v>
      </c>
      <c r="H1437" s="20">
        <v>0.09</v>
      </c>
      <c r="I1437" s="6"/>
      <c r="J1437" s="5">
        <v>39825</v>
      </c>
      <c r="K1437" s="25">
        <v>1907.94</v>
      </c>
      <c r="L1437" s="2" t="s">
        <v>164</v>
      </c>
      <c r="M1437" s="14">
        <f>+VLOOKUP(L1437,Customers!$C$3:$D$797,2,FALSE)</f>
        <v>5</v>
      </c>
      <c r="N1437" s="14">
        <f>+INDEX(Customers!$B$2:$D$797,MATCH(TF_Database!L1437,Customers!$C$2:$C$797,0),1)</f>
        <v>28505</v>
      </c>
      <c r="O1437" s="29">
        <f t="shared" si="134"/>
        <v>5</v>
      </c>
      <c r="P1437" s="29">
        <f t="shared" si="135"/>
        <v>10</v>
      </c>
      <c r="Q1437" s="14" t="str">
        <f t="shared" si="136"/>
        <v xml:space="preserve">Sean </v>
      </c>
      <c r="R1437" s="14" t="str">
        <f t="shared" si="137"/>
        <v>Wendt</v>
      </c>
    </row>
    <row r="1438" spans="2:18" x14ac:dyDescent="0.45">
      <c r="B1438" s="14" t="str">
        <f t="shared" si="132"/>
        <v>39998540000</v>
      </c>
      <c r="C1438" s="5">
        <v>39998</v>
      </c>
      <c r="D1438" s="2" t="s">
        <v>811</v>
      </c>
      <c r="E1438" s="14">
        <f t="shared" si="133"/>
        <v>0</v>
      </c>
      <c r="F1438" s="2">
        <v>5</v>
      </c>
      <c r="G1438" s="19">
        <v>2017.5</v>
      </c>
      <c r="H1438" s="20">
        <v>0.03</v>
      </c>
      <c r="I1438" s="6"/>
      <c r="J1438" s="5">
        <v>40000</v>
      </c>
      <c r="K1438" s="25">
        <v>-663.51419999999996</v>
      </c>
      <c r="L1438" s="2" t="s">
        <v>154</v>
      </c>
      <c r="M1438" s="14">
        <f>+VLOOKUP(L1438,Customers!$C$3:$D$797,2,FALSE)</f>
        <v>3</v>
      </c>
      <c r="N1438" s="14">
        <f>+INDEX(Customers!$B$2:$D$797,MATCH(TF_Database!L1438,Customers!$C$2:$C$797,0),1)</f>
        <v>14007</v>
      </c>
      <c r="O1438" s="29">
        <f t="shared" si="134"/>
        <v>5</v>
      </c>
      <c r="P1438" s="29">
        <f t="shared" si="135"/>
        <v>12</v>
      </c>
      <c r="Q1438" s="14" t="str">
        <f t="shared" si="136"/>
        <v xml:space="preserve">Matt </v>
      </c>
      <c r="R1438" s="14" t="str">
        <f t="shared" si="137"/>
        <v>Abelman</v>
      </c>
    </row>
    <row r="1439" spans="2:18" x14ac:dyDescent="0.45">
      <c r="B1439" s="14" t="str">
        <f t="shared" si="132"/>
        <v>403482140355</v>
      </c>
      <c r="C1439" s="5">
        <v>40348</v>
      </c>
      <c r="D1439" s="2" t="s">
        <v>804</v>
      </c>
      <c r="E1439" s="14">
        <f t="shared" si="133"/>
        <v>0</v>
      </c>
      <c r="F1439" s="2">
        <v>21</v>
      </c>
      <c r="G1439" s="19">
        <v>8468.6299999999992</v>
      </c>
      <c r="H1439" s="20">
        <v>0</v>
      </c>
      <c r="I1439" s="6"/>
      <c r="J1439" s="5">
        <v>40355</v>
      </c>
      <c r="K1439" s="25">
        <v>2819.96</v>
      </c>
      <c r="L1439" s="2" t="s">
        <v>176</v>
      </c>
      <c r="M1439" s="14">
        <f>+VLOOKUP(L1439,Customers!$C$3:$D$797,2,FALSE)</f>
        <v>3</v>
      </c>
      <c r="N1439" s="14">
        <f>+INDEX(Customers!$B$2:$D$797,MATCH(TF_Database!L1439,Customers!$C$2:$C$797,0),1)</f>
        <v>18016</v>
      </c>
      <c r="O1439" s="29">
        <f t="shared" si="134"/>
        <v>7</v>
      </c>
      <c r="P1439" s="29">
        <f t="shared" si="135"/>
        <v>12</v>
      </c>
      <c r="Q1439" s="14" t="str">
        <f t="shared" si="136"/>
        <v xml:space="preserve">Roland </v>
      </c>
      <c r="R1439" s="14" t="str">
        <f t="shared" si="137"/>
        <v>Black</v>
      </c>
    </row>
    <row r="1440" spans="2:18" x14ac:dyDescent="0.45">
      <c r="B1440" s="14" t="str">
        <f t="shared" si="132"/>
        <v>412594641261</v>
      </c>
      <c r="C1440" s="5">
        <v>41259</v>
      </c>
      <c r="D1440" s="2" t="s">
        <v>808</v>
      </c>
      <c r="E1440" s="14">
        <f t="shared" si="133"/>
        <v>0</v>
      </c>
      <c r="F1440" s="2">
        <v>46</v>
      </c>
      <c r="G1440" s="19">
        <v>265.88</v>
      </c>
      <c r="H1440" s="20">
        <v>0.05</v>
      </c>
      <c r="I1440" s="6"/>
      <c r="J1440" s="5">
        <v>41261</v>
      </c>
      <c r="K1440" s="25">
        <v>-90.896000000000001</v>
      </c>
      <c r="L1440" s="2" t="s">
        <v>172</v>
      </c>
      <c r="M1440" s="14">
        <f>+VLOOKUP(L1440,Customers!$C$3:$D$797,2,FALSE)</f>
        <v>3</v>
      </c>
      <c r="N1440" s="14">
        <f>+INDEX(Customers!$B$2:$D$797,MATCH(TF_Database!L1440,Customers!$C$2:$C$797,0),1)</f>
        <v>6849</v>
      </c>
      <c r="O1440" s="29">
        <f t="shared" si="134"/>
        <v>4</v>
      </c>
      <c r="P1440" s="29">
        <f t="shared" si="135"/>
        <v>10</v>
      </c>
      <c r="Q1440" s="14" t="str">
        <f t="shared" si="136"/>
        <v xml:space="preserve">Ken </v>
      </c>
      <c r="R1440" s="14" t="str">
        <f t="shared" si="137"/>
        <v>Heidel</v>
      </c>
    </row>
    <row r="1441" spans="2:18" x14ac:dyDescent="0.45">
      <c r="B1441" s="14" t="str">
        <f t="shared" si="132"/>
        <v>41259141261</v>
      </c>
      <c r="C1441" s="5">
        <v>41259</v>
      </c>
      <c r="D1441" s="2" t="s">
        <v>808</v>
      </c>
      <c r="E1441" s="14">
        <f t="shared" si="133"/>
        <v>0</v>
      </c>
      <c r="F1441" s="2">
        <v>1</v>
      </c>
      <c r="G1441" s="19">
        <v>1500.82</v>
      </c>
      <c r="H1441" s="20">
        <v>0.01</v>
      </c>
      <c r="I1441" s="6"/>
      <c r="J1441" s="5">
        <v>41261</v>
      </c>
      <c r="K1441" s="25">
        <v>-3381.9857999999999</v>
      </c>
      <c r="L1441" s="2" t="s">
        <v>172</v>
      </c>
      <c r="M1441" s="14">
        <f>+VLOOKUP(L1441,Customers!$C$3:$D$797,2,FALSE)</f>
        <v>3</v>
      </c>
      <c r="N1441" s="14">
        <f>+INDEX(Customers!$B$2:$D$797,MATCH(TF_Database!L1441,Customers!$C$2:$C$797,0),1)</f>
        <v>6849</v>
      </c>
      <c r="O1441" s="29">
        <f t="shared" si="134"/>
        <v>4</v>
      </c>
      <c r="P1441" s="29">
        <f t="shared" si="135"/>
        <v>10</v>
      </c>
      <c r="Q1441" s="14" t="str">
        <f t="shared" si="136"/>
        <v xml:space="preserve">Ken </v>
      </c>
      <c r="R1441" s="14" t="str">
        <f t="shared" si="137"/>
        <v>Heidel</v>
      </c>
    </row>
    <row r="1442" spans="2:18" x14ac:dyDescent="0.45">
      <c r="B1442" s="14" t="str">
        <f t="shared" si="132"/>
        <v>412591941259</v>
      </c>
      <c r="C1442" s="5">
        <v>41259</v>
      </c>
      <c r="D1442" s="2" t="s">
        <v>808</v>
      </c>
      <c r="E1442" s="14">
        <f t="shared" si="133"/>
        <v>0</v>
      </c>
      <c r="F1442" s="2">
        <v>19</v>
      </c>
      <c r="G1442" s="19">
        <v>3093.864</v>
      </c>
      <c r="H1442" s="20">
        <v>7.0000000000000007E-2</v>
      </c>
      <c r="I1442" s="6"/>
      <c r="J1442" s="5">
        <v>41259</v>
      </c>
      <c r="K1442" s="25">
        <v>286.39800000000002</v>
      </c>
      <c r="L1442" s="2" t="s">
        <v>172</v>
      </c>
      <c r="M1442" s="14">
        <f>+VLOOKUP(L1442,Customers!$C$3:$D$797,2,FALSE)</f>
        <v>3</v>
      </c>
      <c r="N1442" s="14">
        <f>+INDEX(Customers!$B$2:$D$797,MATCH(TF_Database!L1442,Customers!$C$2:$C$797,0),1)</f>
        <v>6849</v>
      </c>
      <c r="O1442" s="29">
        <f t="shared" si="134"/>
        <v>4</v>
      </c>
      <c r="P1442" s="29">
        <f t="shared" si="135"/>
        <v>10</v>
      </c>
      <c r="Q1442" s="14" t="str">
        <f t="shared" si="136"/>
        <v xml:space="preserve">Ken </v>
      </c>
      <c r="R1442" s="14" t="str">
        <f t="shared" si="137"/>
        <v>Heidel</v>
      </c>
    </row>
    <row r="1443" spans="2:18" x14ac:dyDescent="0.45">
      <c r="B1443" s="14" t="str">
        <f t="shared" si="132"/>
        <v>41172641174</v>
      </c>
      <c r="C1443" s="5">
        <v>41172</v>
      </c>
      <c r="D1443" s="2" t="s">
        <v>808</v>
      </c>
      <c r="E1443" s="14">
        <f t="shared" si="133"/>
        <v>0</v>
      </c>
      <c r="F1443" s="2">
        <v>6</v>
      </c>
      <c r="G1443" s="19">
        <v>232.21</v>
      </c>
      <c r="H1443" s="20">
        <v>0</v>
      </c>
      <c r="I1443" s="6"/>
      <c r="J1443" s="5">
        <v>41174</v>
      </c>
      <c r="K1443" s="25">
        <v>-14.03</v>
      </c>
      <c r="L1443" s="2" t="s">
        <v>155</v>
      </c>
      <c r="M1443" s="14">
        <f>+VLOOKUP(L1443,Customers!$C$3:$D$797,2,FALSE)</f>
        <v>2</v>
      </c>
      <c r="N1443" s="14">
        <f>+INDEX(Customers!$B$2:$D$797,MATCH(TF_Database!L1443,Customers!$C$2:$C$797,0),1)</f>
        <v>12441</v>
      </c>
      <c r="O1443" s="29">
        <f t="shared" si="134"/>
        <v>6</v>
      </c>
      <c r="P1443" s="29">
        <f t="shared" si="135"/>
        <v>12</v>
      </c>
      <c r="Q1443" s="14" t="str">
        <f t="shared" si="136"/>
        <v xml:space="preserve">Sarah </v>
      </c>
      <c r="R1443" s="14" t="str">
        <f t="shared" si="137"/>
        <v>Jordon</v>
      </c>
    </row>
    <row r="1444" spans="2:18" x14ac:dyDescent="0.45">
      <c r="B1444" s="14" t="str">
        <f t="shared" si="132"/>
        <v>411721641173</v>
      </c>
      <c r="C1444" s="5">
        <v>41172</v>
      </c>
      <c r="D1444" s="2" t="s">
        <v>808</v>
      </c>
      <c r="E1444" s="14">
        <f t="shared" si="133"/>
        <v>0</v>
      </c>
      <c r="F1444" s="2">
        <v>16</v>
      </c>
      <c r="G1444" s="19">
        <v>88.3</v>
      </c>
      <c r="H1444" s="20">
        <v>0.09</v>
      </c>
      <c r="I1444" s="6"/>
      <c r="J1444" s="5">
        <v>41173</v>
      </c>
      <c r="K1444" s="25">
        <v>-12.14</v>
      </c>
      <c r="L1444" s="2" t="s">
        <v>155</v>
      </c>
      <c r="M1444" s="14">
        <f>+VLOOKUP(L1444,Customers!$C$3:$D$797,2,FALSE)</f>
        <v>2</v>
      </c>
      <c r="N1444" s="14">
        <f>+INDEX(Customers!$B$2:$D$797,MATCH(TF_Database!L1444,Customers!$C$2:$C$797,0),1)</f>
        <v>12441</v>
      </c>
      <c r="O1444" s="29">
        <f t="shared" si="134"/>
        <v>6</v>
      </c>
      <c r="P1444" s="29">
        <f t="shared" si="135"/>
        <v>12</v>
      </c>
      <c r="Q1444" s="14" t="str">
        <f t="shared" si="136"/>
        <v xml:space="preserve">Sarah </v>
      </c>
      <c r="R1444" s="14" t="str">
        <f t="shared" si="137"/>
        <v>Jordon</v>
      </c>
    </row>
    <row r="1445" spans="2:18" x14ac:dyDescent="0.45">
      <c r="B1445" s="14" t="str">
        <f t="shared" si="132"/>
        <v>402402640244</v>
      </c>
      <c r="C1445" s="5">
        <v>40240</v>
      </c>
      <c r="D1445" s="2" t="s">
        <v>804</v>
      </c>
      <c r="E1445" s="14">
        <f t="shared" si="133"/>
        <v>0</v>
      </c>
      <c r="F1445" s="2">
        <v>26</v>
      </c>
      <c r="G1445" s="19">
        <v>191.55</v>
      </c>
      <c r="H1445" s="20">
        <v>0.08</v>
      </c>
      <c r="I1445" s="6"/>
      <c r="J1445" s="5">
        <v>40244</v>
      </c>
      <c r="K1445" s="25">
        <v>7.17</v>
      </c>
      <c r="L1445" s="2" t="s">
        <v>165</v>
      </c>
      <c r="M1445" s="14">
        <f>+VLOOKUP(L1445,Customers!$C$3:$D$797,2,FALSE)</f>
        <v>5</v>
      </c>
      <c r="N1445" s="14">
        <f>+INDEX(Customers!$B$2:$D$797,MATCH(TF_Database!L1445,Customers!$C$2:$C$797,0),1)</f>
        <v>30866</v>
      </c>
      <c r="O1445" s="29">
        <f t="shared" si="134"/>
        <v>5</v>
      </c>
      <c r="P1445" s="29">
        <f t="shared" si="135"/>
        <v>12</v>
      </c>
      <c r="Q1445" s="14" t="str">
        <f t="shared" si="136"/>
        <v xml:space="preserve">John </v>
      </c>
      <c r="R1445" s="14" t="str">
        <f t="shared" si="137"/>
        <v>Castell</v>
      </c>
    </row>
    <row r="1446" spans="2:18" x14ac:dyDescent="0.45">
      <c r="B1446" s="14" t="str">
        <f t="shared" si="132"/>
        <v>402402940244</v>
      </c>
      <c r="C1446" s="5">
        <v>40240</v>
      </c>
      <c r="D1446" s="2" t="s">
        <v>804</v>
      </c>
      <c r="E1446" s="14">
        <f t="shared" si="133"/>
        <v>0</v>
      </c>
      <c r="F1446" s="2">
        <v>29</v>
      </c>
      <c r="G1446" s="19">
        <v>938.86</v>
      </c>
      <c r="H1446" s="20">
        <v>0.05</v>
      </c>
      <c r="I1446" s="6"/>
      <c r="J1446" s="5">
        <v>40244</v>
      </c>
      <c r="K1446" s="25">
        <v>22.21</v>
      </c>
      <c r="L1446" s="2" t="s">
        <v>165</v>
      </c>
      <c r="M1446" s="14">
        <f>+VLOOKUP(L1446,Customers!$C$3:$D$797,2,FALSE)</f>
        <v>5</v>
      </c>
      <c r="N1446" s="14">
        <f>+INDEX(Customers!$B$2:$D$797,MATCH(TF_Database!L1446,Customers!$C$2:$C$797,0),1)</f>
        <v>30866</v>
      </c>
      <c r="O1446" s="29">
        <f t="shared" si="134"/>
        <v>5</v>
      </c>
      <c r="P1446" s="29">
        <f t="shared" si="135"/>
        <v>12</v>
      </c>
      <c r="Q1446" s="14" t="str">
        <f t="shared" si="136"/>
        <v xml:space="preserve">John </v>
      </c>
      <c r="R1446" s="14" t="str">
        <f t="shared" si="137"/>
        <v>Castell</v>
      </c>
    </row>
    <row r="1447" spans="2:18" x14ac:dyDescent="0.45">
      <c r="B1447" s="14" t="str">
        <f t="shared" si="132"/>
        <v>404834640484</v>
      </c>
      <c r="C1447" s="5">
        <v>40483</v>
      </c>
      <c r="D1447" s="2" t="s">
        <v>808</v>
      </c>
      <c r="E1447" s="14">
        <f t="shared" si="133"/>
        <v>0</v>
      </c>
      <c r="F1447" s="2">
        <v>46</v>
      </c>
      <c r="G1447" s="19">
        <v>503.17</v>
      </c>
      <c r="H1447" s="20">
        <v>0.01</v>
      </c>
      <c r="I1447" s="6"/>
      <c r="J1447" s="5">
        <v>40484</v>
      </c>
      <c r="K1447" s="25">
        <v>-10.210000000000001</v>
      </c>
      <c r="L1447" s="2" t="s">
        <v>181</v>
      </c>
      <c r="M1447" s="14">
        <f>+VLOOKUP(L1447,Customers!$C$3:$D$797,2,FALSE)</f>
        <v>4</v>
      </c>
      <c r="N1447" s="14">
        <f>+INDEX(Customers!$B$2:$D$797,MATCH(TF_Database!L1447,Customers!$C$2:$C$797,0),1)</f>
        <v>465</v>
      </c>
      <c r="O1447" s="29">
        <f t="shared" si="134"/>
        <v>5</v>
      </c>
      <c r="P1447" s="29">
        <f t="shared" si="135"/>
        <v>12</v>
      </c>
      <c r="Q1447" s="14" t="str">
        <f t="shared" si="136"/>
        <v xml:space="preserve">Bart </v>
      </c>
      <c r="R1447" s="14" t="str">
        <f t="shared" si="137"/>
        <v>Watters</v>
      </c>
    </row>
    <row r="1448" spans="2:18" x14ac:dyDescent="0.45">
      <c r="B1448" s="14" t="str">
        <f t="shared" si="132"/>
        <v>402371440239</v>
      </c>
      <c r="C1448" s="5">
        <v>40237</v>
      </c>
      <c r="D1448" s="2" t="s">
        <v>804</v>
      </c>
      <c r="E1448" s="14">
        <f t="shared" si="133"/>
        <v>0</v>
      </c>
      <c r="F1448" s="2">
        <v>14</v>
      </c>
      <c r="G1448" s="19">
        <v>453.99</v>
      </c>
      <c r="H1448" s="20">
        <v>0.05</v>
      </c>
      <c r="I1448" s="6"/>
      <c r="J1448" s="5">
        <v>40239</v>
      </c>
      <c r="K1448" s="25">
        <v>14.61</v>
      </c>
      <c r="L1448" s="2" t="s">
        <v>164</v>
      </c>
      <c r="M1448" s="14">
        <f>+VLOOKUP(L1448,Customers!$C$3:$D$797,2,FALSE)</f>
        <v>5</v>
      </c>
      <c r="N1448" s="14">
        <f>+INDEX(Customers!$B$2:$D$797,MATCH(TF_Database!L1448,Customers!$C$2:$C$797,0),1)</f>
        <v>28505</v>
      </c>
      <c r="O1448" s="29">
        <f t="shared" si="134"/>
        <v>5</v>
      </c>
      <c r="P1448" s="29">
        <f t="shared" si="135"/>
        <v>10</v>
      </c>
      <c r="Q1448" s="14" t="str">
        <f t="shared" si="136"/>
        <v xml:space="preserve">Sean </v>
      </c>
      <c r="R1448" s="14" t="str">
        <f t="shared" si="137"/>
        <v>Wendt</v>
      </c>
    </row>
    <row r="1449" spans="2:18" x14ac:dyDescent="0.45">
      <c r="B1449" s="14" t="str">
        <f t="shared" si="132"/>
        <v>406703740672</v>
      </c>
      <c r="C1449" s="5">
        <v>40670</v>
      </c>
      <c r="D1449" s="2" t="s">
        <v>810</v>
      </c>
      <c r="E1449" s="14">
        <f t="shared" si="133"/>
        <v>0</v>
      </c>
      <c r="F1449" s="2">
        <v>37</v>
      </c>
      <c r="G1449" s="19">
        <v>284.58</v>
      </c>
      <c r="H1449" s="20">
        <v>0.03</v>
      </c>
      <c r="I1449" s="6"/>
      <c r="J1449" s="5">
        <v>40672</v>
      </c>
      <c r="K1449" s="25">
        <v>33.81</v>
      </c>
      <c r="L1449" s="2" t="s">
        <v>182</v>
      </c>
      <c r="M1449" s="14">
        <f>+VLOOKUP(L1449,Customers!$C$3:$D$797,2,FALSE)</f>
        <v>2</v>
      </c>
      <c r="N1449" s="14">
        <f>+INDEX(Customers!$B$2:$D$797,MATCH(TF_Database!L1449,Customers!$C$2:$C$797,0),1)</f>
        <v>2277</v>
      </c>
      <c r="O1449" s="29">
        <f t="shared" si="134"/>
        <v>5</v>
      </c>
      <c r="P1449" s="29">
        <f t="shared" si="135"/>
        <v>13</v>
      </c>
      <c r="Q1449" s="14" t="str">
        <f t="shared" si="136"/>
        <v xml:space="preserve">Mary </v>
      </c>
      <c r="R1449" s="14" t="str">
        <f t="shared" si="137"/>
        <v>O'Rourke</v>
      </c>
    </row>
    <row r="1450" spans="2:18" x14ac:dyDescent="0.45">
      <c r="B1450" s="14" t="str">
        <f t="shared" si="132"/>
        <v>40670940670</v>
      </c>
      <c r="C1450" s="5">
        <v>40670</v>
      </c>
      <c r="D1450" s="2" t="s">
        <v>810</v>
      </c>
      <c r="E1450" s="14">
        <f t="shared" si="133"/>
        <v>0</v>
      </c>
      <c r="F1450" s="2">
        <v>9</v>
      </c>
      <c r="G1450" s="19">
        <v>1010.26</v>
      </c>
      <c r="H1450" s="20">
        <v>0.01</v>
      </c>
      <c r="I1450" s="6"/>
      <c r="J1450" s="5">
        <v>40670</v>
      </c>
      <c r="K1450" s="25">
        <v>271.5</v>
      </c>
      <c r="L1450" s="2" t="s">
        <v>182</v>
      </c>
      <c r="M1450" s="14">
        <f>+VLOOKUP(L1450,Customers!$C$3:$D$797,2,FALSE)</f>
        <v>2</v>
      </c>
      <c r="N1450" s="14">
        <f>+INDEX(Customers!$B$2:$D$797,MATCH(TF_Database!L1450,Customers!$C$2:$C$797,0),1)</f>
        <v>2277</v>
      </c>
      <c r="O1450" s="29">
        <f t="shared" si="134"/>
        <v>5</v>
      </c>
      <c r="P1450" s="29">
        <f t="shared" si="135"/>
        <v>13</v>
      </c>
      <c r="Q1450" s="14" t="str">
        <f t="shared" si="136"/>
        <v xml:space="preserve">Mary </v>
      </c>
      <c r="R1450" s="14" t="str">
        <f t="shared" si="137"/>
        <v>O'Rourke</v>
      </c>
    </row>
    <row r="1451" spans="2:18" x14ac:dyDescent="0.45">
      <c r="B1451" s="14" t="str">
        <f t="shared" si="132"/>
        <v>411002341101</v>
      </c>
      <c r="C1451" s="5">
        <v>41100</v>
      </c>
      <c r="D1451" s="2" t="s">
        <v>808</v>
      </c>
      <c r="E1451" s="14">
        <f t="shared" si="133"/>
        <v>0</v>
      </c>
      <c r="F1451" s="2">
        <v>23</v>
      </c>
      <c r="G1451" s="19">
        <v>990.5</v>
      </c>
      <c r="H1451" s="20">
        <v>0.04</v>
      </c>
      <c r="I1451" s="6"/>
      <c r="J1451" s="5">
        <v>41101</v>
      </c>
      <c r="K1451" s="25">
        <v>323.73</v>
      </c>
      <c r="L1451" s="2" t="s">
        <v>160</v>
      </c>
      <c r="M1451" s="14">
        <f>+VLOOKUP(L1451,Customers!$C$3:$D$797,2,FALSE)</f>
        <v>4</v>
      </c>
      <c r="N1451" s="14">
        <f>+INDEX(Customers!$B$2:$D$797,MATCH(TF_Database!L1451,Customers!$C$2:$C$797,0),1)</f>
        <v>16026</v>
      </c>
      <c r="O1451" s="29">
        <f t="shared" si="134"/>
        <v>7</v>
      </c>
      <c r="P1451" s="29">
        <f t="shared" si="135"/>
        <v>11</v>
      </c>
      <c r="Q1451" s="14" t="str">
        <f t="shared" si="136"/>
        <v xml:space="preserve">Nathan </v>
      </c>
      <c r="R1451" s="14" t="str">
        <f t="shared" si="137"/>
        <v>Cano</v>
      </c>
    </row>
    <row r="1452" spans="2:18" x14ac:dyDescent="0.45">
      <c r="B1452" s="14" t="str">
        <f t="shared" si="132"/>
        <v>408154940818</v>
      </c>
      <c r="C1452" s="5">
        <v>40815</v>
      </c>
      <c r="D1452" s="2" t="s">
        <v>811</v>
      </c>
      <c r="E1452" s="14">
        <f t="shared" si="133"/>
        <v>0</v>
      </c>
      <c r="F1452" s="2">
        <v>49</v>
      </c>
      <c r="G1452" s="19">
        <v>651.9</v>
      </c>
      <c r="H1452" s="20">
        <v>0.16</v>
      </c>
      <c r="I1452" s="6"/>
      <c r="J1452" s="5">
        <v>40818</v>
      </c>
      <c r="K1452" s="25">
        <v>-74.510000000000005</v>
      </c>
      <c r="L1452" s="2" t="s">
        <v>154</v>
      </c>
      <c r="M1452" s="14">
        <f>+VLOOKUP(L1452,Customers!$C$3:$D$797,2,FALSE)</f>
        <v>3</v>
      </c>
      <c r="N1452" s="14">
        <f>+INDEX(Customers!$B$2:$D$797,MATCH(TF_Database!L1452,Customers!$C$2:$C$797,0),1)</f>
        <v>14007</v>
      </c>
      <c r="O1452" s="29">
        <f t="shared" si="134"/>
        <v>5</v>
      </c>
      <c r="P1452" s="29">
        <f t="shared" si="135"/>
        <v>12</v>
      </c>
      <c r="Q1452" s="14" t="str">
        <f t="shared" si="136"/>
        <v xml:space="preserve">Matt </v>
      </c>
      <c r="R1452" s="14" t="str">
        <f t="shared" si="137"/>
        <v>Abelman</v>
      </c>
    </row>
    <row r="1453" spans="2:18" x14ac:dyDescent="0.45">
      <c r="B1453" s="14" t="str">
        <f t="shared" si="132"/>
        <v>404762740483</v>
      </c>
      <c r="C1453" s="5">
        <v>40476</v>
      </c>
      <c r="D1453" s="2" t="s">
        <v>804</v>
      </c>
      <c r="E1453" s="14">
        <f t="shared" si="133"/>
        <v>0</v>
      </c>
      <c r="F1453" s="2">
        <v>27</v>
      </c>
      <c r="G1453" s="19">
        <v>2575.0100000000002</v>
      </c>
      <c r="H1453" s="20">
        <v>0.09</v>
      </c>
      <c r="I1453" s="6"/>
      <c r="J1453" s="5">
        <v>40483</v>
      </c>
      <c r="K1453" s="25">
        <v>231.46</v>
      </c>
      <c r="L1453" s="2" t="s">
        <v>161</v>
      </c>
      <c r="M1453" s="14">
        <f>+VLOOKUP(L1453,Customers!$C$3:$D$797,2,FALSE)</f>
        <v>1</v>
      </c>
      <c r="N1453" s="14">
        <f>+INDEX(Customers!$B$2:$D$797,MATCH(TF_Database!L1453,Customers!$C$2:$C$797,0),1)</f>
        <v>25122</v>
      </c>
      <c r="O1453" s="29">
        <f t="shared" si="134"/>
        <v>8</v>
      </c>
      <c r="P1453" s="29">
        <f t="shared" si="135"/>
        <v>16</v>
      </c>
      <c r="Q1453" s="14" t="str">
        <f t="shared" si="136"/>
        <v xml:space="preserve">Michael </v>
      </c>
      <c r="R1453" s="14" t="str">
        <f t="shared" si="137"/>
        <v>Granlund</v>
      </c>
    </row>
    <row r="1454" spans="2:18" x14ac:dyDescent="0.45">
      <c r="B1454" s="14" t="str">
        <f t="shared" si="132"/>
        <v>404383240443</v>
      </c>
      <c r="C1454" s="5">
        <v>40438</v>
      </c>
      <c r="D1454" s="2" t="s">
        <v>804</v>
      </c>
      <c r="E1454" s="14">
        <f t="shared" si="133"/>
        <v>0</v>
      </c>
      <c r="F1454" s="2">
        <v>32</v>
      </c>
      <c r="G1454" s="19">
        <v>85.49</v>
      </c>
      <c r="H1454" s="20">
        <v>0.08</v>
      </c>
      <c r="I1454" s="6"/>
      <c r="J1454" s="5">
        <v>40443</v>
      </c>
      <c r="K1454" s="25">
        <v>5.72</v>
      </c>
      <c r="L1454" s="2" t="s">
        <v>179</v>
      </c>
      <c r="M1454" s="14">
        <f>+VLOOKUP(L1454,Customers!$C$3:$D$797,2,FALSE)</f>
        <v>1</v>
      </c>
      <c r="N1454" s="14">
        <f>+INDEX(Customers!$B$2:$D$797,MATCH(TF_Database!L1454,Customers!$C$2:$C$797,0),1)</f>
        <v>10121</v>
      </c>
      <c r="O1454" s="29">
        <f t="shared" si="134"/>
        <v>5</v>
      </c>
      <c r="P1454" s="29">
        <f t="shared" si="135"/>
        <v>11</v>
      </c>
      <c r="Q1454" s="14" t="str">
        <f t="shared" si="136"/>
        <v xml:space="preserve">Neil </v>
      </c>
      <c r="R1454" s="14" t="str">
        <f t="shared" si="137"/>
        <v>Ducich</v>
      </c>
    </row>
    <row r="1455" spans="2:18" x14ac:dyDescent="0.45">
      <c r="B1455" s="14" t="str">
        <f t="shared" si="132"/>
        <v>404381540443</v>
      </c>
      <c r="C1455" s="5">
        <v>40438</v>
      </c>
      <c r="D1455" s="2" t="s">
        <v>804</v>
      </c>
      <c r="E1455" s="14">
        <f t="shared" si="133"/>
        <v>0</v>
      </c>
      <c r="F1455" s="2">
        <v>15</v>
      </c>
      <c r="G1455" s="19">
        <v>926.3</v>
      </c>
      <c r="H1455" s="20">
        <v>0.09</v>
      </c>
      <c r="I1455" s="6"/>
      <c r="J1455" s="5">
        <v>40443</v>
      </c>
      <c r="K1455" s="25">
        <v>-503.8</v>
      </c>
      <c r="L1455" s="2" t="s">
        <v>179</v>
      </c>
      <c r="M1455" s="14">
        <f>+VLOOKUP(L1455,Customers!$C$3:$D$797,2,FALSE)</f>
        <v>1</v>
      </c>
      <c r="N1455" s="14">
        <f>+INDEX(Customers!$B$2:$D$797,MATCH(TF_Database!L1455,Customers!$C$2:$C$797,0),1)</f>
        <v>10121</v>
      </c>
      <c r="O1455" s="29">
        <f t="shared" si="134"/>
        <v>5</v>
      </c>
      <c r="P1455" s="29">
        <f t="shared" si="135"/>
        <v>11</v>
      </c>
      <c r="Q1455" s="14" t="str">
        <f t="shared" si="136"/>
        <v xml:space="preserve">Neil </v>
      </c>
      <c r="R1455" s="14" t="str">
        <f t="shared" si="137"/>
        <v>Ducich</v>
      </c>
    </row>
    <row r="1456" spans="2:18" x14ac:dyDescent="0.45">
      <c r="B1456" s="14" t="str">
        <f t="shared" si="132"/>
        <v>40870240871</v>
      </c>
      <c r="C1456" s="5">
        <v>40870</v>
      </c>
      <c r="D1456" s="2" t="s">
        <v>806</v>
      </c>
      <c r="E1456" s="14">
        <f t="shared" si="133"/>
        <v>1</v>
      </c>
      <c r="F1456" s="2">
        <v>2</v>
      </c>
      <c r="G1456" s="19">
        <v>68.66</v>
      </c>
      <c r="H1456" s="20">
        <v>0.06</v>
      </c>
      <c r="I1456" s="6"/>
      <c r="J1456" s="5">
        <v>40871</v>
      </c>
      <c r="K1456" s="25">
        <v>-29.6</v>
      </c>
      <c r="L1456" s="2" t="s">
        <v>172</v>
      </c>
      <c r="M1456" s="14">
        <f>+VLOOKUP(L1456,Customers!$C$3:$D$797,2,FALSE)</f>
        <v>3</v>
      </c>
      <c r="N1456" s="14">
        <f>+INDEX(Customers!$B$2:$D$797,MATCH(TF_Database!L1456,Customers!$C$2:$C$797,0),1)</f>
        <v>6849</v>
      </c>
      <c r="O1456" s="29">
        <f t="shared" si="134"/>
        <v>4</v>
      </c>
      <c r="P1456" s="29">
        <f t="shared" si="135"/>
        <v>10</v>
      </c>
      <c r="Q1456" s="14" t="str">
        <f t="shared" si="136"/>
        <v xml:space="preserve">Ken </v>
      </c>
      <c r="R1456" s="14" t="str">
        <f t="shared" si="137"/>
        <v>Heidel</v>
      </c>
    </row>
    <row r="1457" spans="2:18" x14ac:dyDescent="0.45">
      <c r="B1457" s="14" t="str">
        <f t="shared" si="132"/>
        <v>411241741126</v>
      </c>
      <c r="C1457" s="5">
        <v>41124</v>
      </c>
      <c r="D1457" s="2" t="s">
        <v>806</v>
      </c>
      <c r="E1457" s="14">
        <f t="shared" si="133"/>
        <v>1</v>
      </c>
      <c r="F1457" s="2">
        <v>17</v>
      </c>
      <c r="G1457" s="19">
        <v>191.67</v>
      </c>
      <c r="H1457" s="20">
        <v>0.03</v>
      </c>
      <c r="I1457" s="6"/>
      <c r="J1457" s="5">
        <v>41126</v>
      </c>
      <c r="K1457" s="25">
        <v>6.02</v>
      </c>
      <c r="L1457" s="2" t="s">
        <v>162</v>
      </c>
      <c r="M1457" s="14">
        <f>+VLOOKUP(L1457,Customers!$C$3:$D$797,2,FALSE)</f>
        <v>2</v>
      </c>
      <c r="N1457" s="14">
        <f>+INDEX(Customers!$B$2:$D$797,MATCH(TF_Database!L1457,Customers!$C$2:$C$797,0),1)</f>
        <v>17490</v>
      </c>
      <c r="O1457" s="29">
        <f t="shared" si="134"/>
        <v>6</v>
      </c>
      <c r="P1457" s="29">
        <f t="shared" si="135"/>
        <v>13</v>
      </c>
      <c r="Q1457" s="14" t="str">
        <f t="shared" si="136"/>
        <v xml:space="preserve">Steve </v>
      </c>
      <c r="R1457" s="14" t="str">
        <f t="shared" si="137"/>
        <v>Carroll</v>
      </c>
    </row>
    <row r="1458" spans="2:18" x14ac:dyDescent="0.45">
      <c r="B1458" s="14" t="str">
        <f t="shared" si="132"/>
        <v>404992840501</v>
      </c>
      <c r="C1458" s="5">
        <v>40499</v>
      </c>
      <c r="D1458" s="2" t="s">
        <v>808</v>
      </c>
      <c r="E1458" s="14">
        <f t="shared" si="133"/>
        <v>0</v>
      </c>
      <c r="F1458" s="2">
        <v>28</v>
      </c>
      <c r="G1458" s="19">
        <v>2752</v>
      </c>
      <c r="H1458" s="20">
        <v>0.06</v>
      </c>
      <c r="I1458" s="6"/>
      <c r="J1458" s="5">
        <v>40501</v>
      </c>
      <c r="K1458" s="25">
        <v>336.47</v>
      </c>
      <c r="L1458" s="2" t="s">
        <v>167</v>
      </c>
      <c r="M1458" s="14">
        <f>+VLOOKUP(L1458,Customers!$C$3:$D$797,2,FALSE)</f>
        <v>4</v>
      </c>
      <c r="N1458" s="14">
        <f>+INDEX(Customers!$B$2:$D$797,MATCH(TF_Database!L1458,Customers!$C$2:$C$797,0),1)</f>
        <v>31088</v>
      </c>
      <c r="O1458" s="29">
        <f t="shared" si="134"/>
        <v>5</v>
      </c>
      <c r="P1458" s="29">
        <f t="shared" si="135"/>
        <v>12</v>
      </c>
      <c r="Q1458" s="14" t="str">
        <f t="shared" si="136"/>
        <v xml:space="preserve">Chad </v>
      </c>
      <c r="R1458" s="14" t="str">
        <f t="shared" si="137"/>
        <v>Sievert</v>
      </c>
    </row>
    <row r="1459" spans="2:18" x14ac:dyDescent="0.45">
      <c r="B1459" s="14" t="str">
        <f t="shared" si="132"/>
        <v>404991240501</v>
      </c>
      <c r="C1459" s="5">
        <v>40499</v>
      </c>
      <c r="D1459" s="2" t="s">
        <v>808</v>
      </c>
      <c r="E1459" s="14">
        <f t="shared" si="133"/>
        <v>0</v>
      </c>
      <c r="F1459" s="2">
        <v>12</v>
      </c>
      <c r="G1459" s="19">
        <v>72.819999999999993</v>
      </c>
      <c r="H1459" s="20">
        <v>0.02</v>
      </c>
      <c r="I1459" s="6"/>
      <c r="J1459" s="5">
        <v>40501</v>
      </c>
      <c r="K1459" s="25">
        <v>5.03</v>
      </c>
      <c r="L1459" s="2" t="s">
        <v>167</v>
      </c>
      <c r="M1459" s="14">
        <f>+VLOOKUP(L1459,Customers!$C$3:$D$797,2,FALSE)</f>
        <v>4</v>
      </c>
      <c r="N1459" s="14">
        <f>+INDEX(Customers!$B$2:$D$797,MATCH(TF_Database!L1459,Customers!$C$2:$C$797,0),1)</f>
        <v>31088</v>
      </c>
      <c r="O1459" s="29">
        <f t="shared" si="134"/>
        <v>5</v>
      </c>
      <c r="P1459" s="29">
        <f t="shared" si="135"/>
        <v>12</v>
      </c>
      <c r="Q1459" s="14" t="str">
        <f t="shared" si="136"/>
        <v xml:space="preserve">Chad </v>
      </c>
      <c r="R1459" s="14" t="str">
        <f t="shared" si="137"/>
        <v>Sievert</v>
      </c>
    </row>
    <row r="1460" spans="2:18" x14ac:dyDescent="0.45">
      <c r="B1460" s="14" t="str">
        <f t="shared" si="132"/>
        <v>411311341131</v>
      </c>
      <c r="C1460" s="5">
        <v>41131</v>
      </c>
      <c r="D1460" s="2" t="s">
        <v>804</v>
      </c>
      <c r="E1460" s="14">
        <f t="shared" si="133"/>
        <v>0</v>
      </c>
      <c r="F1460" s="2">
        <v>13</v>
      </c>
      <c r="G1460" s="19">
        <v>64.459999999999994</v>
      </c>
      <c r="H1460" s="20">
        <v>0.01</v>
      </c>
      <c r="I1460" s="6"/>
      <c r="J1460" s="5">
        <v>41131</v>
      </c>
      <c r="K1460" s="25">
        <v>25.16</v>
      </c>
      <c r="L1460" s="2" t="s">
        <v>165</v>
      </c>
      <c r="M1460" s="14">
        <f>+VLOOKUP(L1460,Customers!$C$3:$D$797,2,FALSE)</f>
        <v>5</v>
      </c>
      <c r="N1460" s="14">
        <f>+INDEX(Customers!$B$2:$D$797,MATCH(TF_Database!L1460,Customers!$C$2:$C$797,0),1)</f>
        <v>30866</v>
      </c>
      <c r="O1460" s="29">
        <f t="shared" si="134"/>
        <v>5</v>
      </c>
      <c r="P1460" s="29">
        <f t="shared" si="135"/>
        <v>12</v>
      </c>
      <c r="Q1460" s="14" t="str">
        <f t="shared" si="136"/>
        <v xml:space="preserve">John </v>
      </c>
      <c r="R1460" s="14" t="str">
        <f t="shared" si="137"/>
        <v>Castell</v>
      </c>
    </row>
    <row r="1461" spans="2:18" x14ac:dyDescent="0.45">
      <c r="B1461" s="14" t="str">
        <f t="shared" si="132"/>
        <v>405775040579</v>
      </c>
      <c r="C1461" s="5">
        <v>40577</v>
      </c>
      <c r="D1461" s="2" t="s">
        <v>810</v>
      </c>
      <c r="E1461" s="14">
        <f t="shared" si="133"/>
        <v>0</v>
      </c>
      <c r="F1461" s="2">
        <v>50</v>
      </c>
      <c r="G1461" s="19">
        <v>298.12</v>
      </c>
      <c r="H1461" s="20">
        <v>0.09</v>
      </c>
      <c r="I1461" s="6"/>
      <c r="J1461" s="5">
        <v>40579</v>
      </c>
      <c r="K1461" s="25">
        <v>137.66999999999999</v>
      </c>
      <c r="L1461" s="2" t="s">
        <v>139</v>
      </c>
      <c r="M1461" s="14">
        <f>+VLOOKUP(L1461,Customers!$C$3:$D$797,2,FALSE)</f>
        <v>2</v>
      </c>
      <c r="N1461" s="14">
        <f>+INDEX(Customers!$B$2:$D$797,MATCH(TF_Database!L1461,Customers!$C$2:$C$797,0),1)</f>
        <v>12841</v>
      </c>
      <c r="O1461" s="29">
        <f t="shared" si="134"/>
        <v>5</v>
      </c>
      <c r="P1461" s="29">
        <f t="shared" si="135"/>
        <v>12</v>
      </c>
      <c r="Q1461" s="14" t="str">
        <f t="shared" si="136"/>
        <v xml:space="preserve">Mark </v>
      </c>
      <c r="R1461" s="14" t="str">
        <f t="shared" si="137"/>
        <v>Cousins</v>
      </c>
    </row>
    <row r="1462" spans="2:18" x14ac:dyDescent="0.45">
      <c r="B1462" s="14" t="str">
        <f t="shared" si="132"/>
        <v>401613740162</v>
      </c>
      <c r="C1462" s="5">
        <v>40161</v>
      </c>
      <c r="D1462" s="2" t="s">
        <v>811</v>
      </c>
      <c r="E1462" s="14">
        <f t="shared" si="133"/>
        <v>0</v>
      </c>
      <c r="F1462" s="2">
        <v>37</v>
      </c>
      <c r="G1462" s="19">
        <v>4411.5</v>
      </c>
      <c r="H1462" s="20">
        <v>0.1</v>
      </c>
      <c r="I1462" s="6"/>
      <c r="J1462" s="5">
        <v>40162</v>
      </c>
      <c r="K1462" s="25">
        <v>-1799.35</v>
      </c>
      <c r="L1462" s="2" t="s">
        <v>183</v>
      </c>
      <c r="M1462" s="14">
        <f>+VLOOKUP(L1462,Customers!$C$3:$D$797,2,FALSE)</f>
        <v>1</v>
      </c>
      <c r="N1462" s="14">
        <f>+INDEX(Customers!$B$2:$D$797,MATCH(TF_Database!L1462,Customers!$C$2:$C$797,0),1)</f>
        <v>1677</v>
      </c>
      <c r="O1462" s="29">
        <f t="shared" si="134"/>
        <v>7</v>
      </c>
      <c r="P1462" s="29">
        <f t="shared" si="135"/>
        <v>12</v>
      </c>
      <c r="Q1462" s="14" t="str">
        <f t="shared" si="136"/>
        <v xml:space="preserve">Hunter </v>
      </c>
      <c r="R1462" s="14" t="str">
        <f t="shared" si="137"/>
        <v>Lopez</v>
      </c>
    </row>
    <row r="1463" spans="2:18" x14ac:dyDescent="0.45">
      <c r="B1463" s="14" t="str">
        <f t="shared" si="132"/>
        <v>406502940659</v>
      </c>
      <c r="C1463" s="5">
        <v>40650</v>
      </c>
      <c r="D1463" s="2" t="s">
        <v>804</v>
      </c>
      <c r="E1463" s="14">
        <f t="shared" si="133"/>
        <v>0</v>
      </c>
      <c r="F1463" s="2">
        <v>29</v>
      </c>
      <c r="G1463" s="19">
        <v>213.35</v>
      </c>
      <c r="H1463" s="20">
        <v>0.01</v>
      </c>
      <c r="I1463" s="6"/>
      <c r="J1463" s="5">
        <v>40659</v>
      </c>
      <c r="K1463" s="25">
        <v>63.78</v>
      </c>
      <c r="L1463" s="2" t="s">
        <v>184</v>
      </c>
      <c r="M1463" s="14">
        <f>+VLOOKUP(L1463,Customers!$C$3:$D$797,2,FALSE)</f>
        <v>1</v>
      </c>
      <c r="N1463" s="14">
        <f>+INDEX(Customers!$B$2:$D$797,MATCH(TF_Database!L1463,Customers!$C$2:$C$797,0),1)</f>
        <v>32123</v>
      </c>
      <c r="O1463" s="29">
        <f t="shared" si="134"/>
        <v>7</v>
      </c>
      <c r="P1463" s="29">
        <f t="shared" si="135"/>
        <v>12</v>
      </c>
      <c r="Q1463" s="14" t="str">
        <f t="shared" si="136"/>
        <v xml:space="preserve">Nathan </v>
      </c>
      <c r="R1463" s="14" t="str">
        <f t="shared" si="137"/>
        <v>Mautz</v>
      </c>
    </row>
    <row r="1464" spans="2:18" x14ac:dyDescent="0.45">
      <c r="B1464" s="14" t="str">
        <f t="shared" si="132"/>
        <v>400624440063</v>
      </c>
      <c r="C1464" s="5">
        <v>40062</v>
      </c>
      <c r="D1464" s="2" t="s">
        <v>811</v>
      </c>
      <c r="E1464" s="14">
        <f t="shared" si="133"/>
        <v>0</v>
      </c>
      <c r="F1464" s="2">
        <v>44</v>
      </c>
      <c r="G1464" s="19">
        <v>447.42</v>
      </c>
      <c r="H1464" s="20">
        <v>0.05</v>
      </c>
      <c r="I1464" s="6"/>
      <c r="J1464" s="5">
        <v>40063</v>
      </c>
      <c r="K1464" s="25">
        <v>41.3</v>
      </c>
      <c r="L1464" s="2" t="s">
        <v>168</v>
      </c>
      <c r="M1464" s="14">
        <f>+VLOOKUP(L1464,Customers!$C$3:$D$797,2,FALSE)</f>
        <v>4</v>
      </c>
      <c r="N1464" s="14">
        <f>+INDEX(Customers!$B$2:$D$797,MATCH(TF_Database!L1464,Customers!$C$2:$C$797,0),1)</f>
        <v>14500</v>
      </c>
      <c r="O1464" s="29">
        <f t="shared" si="134"/>
        <v>6</v>
      </c>
      <c r="P1464" s="29">
        <f t="shared" si="135"/>
        <v>11</v>
      </c>
      <c r="Q1464" s="14" t="str">
        <f t="shared" si="136"/>
        <v xml:space="preserve">Shaun </v>
      </c>
      <c r="R1464" s="14" t="str">
        <f t="shared" si="137"/>
        <v>Weien</v>
      </c>
    </row>
    <row r="1465" spans="2:18" x14ac:dyDescent="0.45">
      <c r="B1465" s="14" t="str">
        <f t="shared" si="132"/>
        <v>411374141139</v>
      </c>
      <c r="C1465" s="5">
        <v>41137</v>
      </c>
      <c r="D1465" s="2" t="s">
        <v>811</v>
      </c>
      <c r="E1465" s="14">
        <f t="shared" si="133"/>
        <v>0</v>
      </c>
      <c r="F1465" s="2">
        <v>41</v>
      </c>
      <c r="G1465" s="19">
        <v>90.88</v>
      </c>
      <c r="H1465" s="20">
        <v>0.04</v>
      </c>
      <c r="I1465" s="6"/>
      <c r="J1465" s="5">
        <v>41139</v>
      </c>
      <c r="K1465" s="25">
        <v>8.06</v>
      </c>
      <c r="L1465" s="2" t="s">
        <v>184</v>
      </c>
      <c r="M1465" s="14">
        <f>+VLOOKUP(L1465,Customers!$C$3:$D$797,2,FALSE)</f>
        <v>1</v>
      </c>
      <c r="N1465" s="14">
        <f>+INDEX(Customers!$B$2:$D$797,MATCH(TF_Database!L1465,Customers!$C$2:$C$797,0),1)</f>
        <v>32123</v>
      </c>
      <c r="O1465" s="29">
        <f t="shared" si="134"/>
        <v>7</v>
      </c>
      <c r="P1465" s="29">
        <f t="shared" si="135"/>
        <v>12</v>
      </c>
      <c r="Q1465" s="14" t="str">
        <f t="shared" si="136"/>
        <v xml:space="preserve">Nathan </v>
      </c>
      <c r="R1465" s="14" t="str">
        <f t="shared" si="137"/>
        <v>Mautz</v>
      </c>
    </row>
    <row r="1466" spans="2:18" x14ac:dyDescent="0.45">
      <c r="B1466" s="14" t="str">
        <f t="shared" si="132"/>
        <v>40463440464</v>
      </c>
      <c r="C1466" s="5">
        <v>40463</v>
      </c>
      <c r="D1466" s="2" t="s">
        <v>810</v>
      </c>
      <c r="E1466" s="14">
        <f t="shared" si="133"/>
        <v>0</v>
      </c>
      <c r="F1466" s="2">
        <v>4</v>
      </c>
      <c r="G1466" s="19">
        <v>29.05</v>
      </c>
      <c r="H1466" s="20">
        <v>0.08</v>
      </c>
      <c r="I1466" s="6"/>
      <c r="J1466" s="5">
        <v>40464</v>
      </c>
      <c r="K1466" s="25">
        <v>-20.9</v>
      </c>
      <c r="L1466" s="2" t="s">
        <v>157</v>
      </c>
      <c r="M1466" s="14">
        <f>+VLOOKUP(L1466,Customers!$C$3:$D$797,2,FALSE)</f>
        <v>3</v>
      </c>
      <c r="N1466" s="14">
        <f>+INDEX(Customers!$B$2:$D$797,MATCH(TF_Database!L1466,Customers!$C$2:$C$797,0),1)</f>
        <v>13820</v>
      </c>
      <c r="O1466" s="29">
        <f t="shared" si="134"/>
        <v>7</v>
      </c>
      <c r="P1466" s="29">
        <f t="shared" si="135"/>
        <v>16</v>
      </c>
      <c r="Q1466" s="14" t="str">
        <f t="shared" si="136"/>
        <v xml:space="preserve">Theone </v>
      </c>
      <c r="R1466" s="14" t="str">
        <f t="shared" si="137"/>
        <v>Pippenger</v>
      </c>
    </row>
    <row r="1467" spans="2:18" x14ac:dyDescent="0.45">
      <c r="B1467" s="14" t="str">
        <f t="shared" si="132"/>
        <v>407372340739</v>
      </c>
      <c r="C1467" s="5">
        <v>40737</v>
      </c>
      <c r="D1467" s="2" t="s">
        <v>806</v>
      </c>
      <c r="E1467" s="14">
        <f t="shared" si="133"/>
        <v>1</v>
      </c>
      <c r="F1467" s="2">
        <v>23</v>
      </c>
      <c r="G1467" s="19">
        <v>1314.64</v>
      </c>
      <c r="H1467" s="20">
        <v>0.03</v>
      </c>
      <c r="I1467" s="6"/>
      <c r="J1467" s="5">
        <v>40739</v>
      </c>
      <c r="K1467" s="25">
        <v>575.38</v>
      </c>
      <c r="L1467" s="2" t="s">
        <v>160</v>
      </c>
      <c r="M1467" s="14">
        <f>+VLOOKUP(L1467,Customers!$C$3:$D$797,2,FALSE)</f>
        <v>4</v>
      </c>
      <c r="N1467" s="14">
        <f>+INDEX(Customers!$B$2:$D$797,MATCH(TF_Database!L1467,Customers!$C$2:$C$797,0),1)</f>
        <v>16026</v>
      </c>
      <c r="O1467" s="29">
        <f t="shared" si="134"/>
        <v>7</v>
      </c>
      <c r="P1467" s="29">
        <f t="shared" si="135"/>
        <v>11</v>
      </c>
      <c r="Q1467" s="14" t="str">
        <f t="shared" si="136"/>
        <v xml:space="preserve">Nathan </v>
      </c>
      <c r="R1467" s="14" t="str">
        <f t="shared" si="137"/>
        <v>Cano</v>
      </c>
    </row>
    <row r="1468" spans="2:18" x14ac:dyDescent="0.45">
      <c r="B1468" s="14" t="str">
        <f t="shared" si="132"/>
        <v>412464941248</v>
      </c>
      <c r="C1468" s="5">
        <v>41246</v>
      </c>
      <c r="D1468" s="2" t="s">
        <v>811</v>
      </c>
      <c r="E1468" s="14">
        <f t="shared" si="133"/>
        <v>0</v>
      </c>
      <c r="F1468" s="2">
        <v>49</v>
      </c>
      <c r="G1468" s="19">
        <v>638.91</v>
      </c>
      <c r="H1468" s="20">
        <v>0.02</v>
      </c>
      <c r="I1468" s="6"/>
      <c r="J1468" s="5">
        <v>41248</v>
      </c>
      <c r="K1468" s="25">
        <v>77.48</v>
      </c>
      <c r="L1468" s="2" t="s">
        <v>181</v>
      </c>
      <c r="M1468" s="14">
        <f>+VLOOKUP(L1468,Customers!$C$3:$D$797,2,FALSE)</f>
        <v>4</v>
      </c>
      <c r="N1468" s="14">
        <f>+INDEX(Customers!$B$2:$D$797,MATCH(TF_Database!L1468,Customers!$C$2:$C$797,0),1)</f>
        <v>465</v>
      </c>
      <c r="O1468" s="29">
        <f t="shared" si="134"/>
        <v>5</v>
      </c>
      <c r="P1468" s="29">
        <f t="shared" si="135"/>
        <v>12</v>
      </c>
      <c r="Q1468" s="14" t="str">
        <f t="shared" si="136"/>
        <v xml:space="preserve">Bart </v>
      </c>
      <c r="R1468" s="14" t="str">
        <f t="shared" si="137"/>
        <v>Watters</v>
      </c>
    </row>
    <row r="1469" spans="2:18" x14ac:dyDescent="0.45">
      <c r="B1469" s="14" t="str">
        <f t="shared" si="132"/>
        <v>411034641106</v>
      </c>
      <c r="C1469" s="5">
        <v>41103</v>
      </c>
      <c r="D1469" s="2" t="s">
        <v>808</v>
      </c>
      <c r="E1469" s="14">
        <f t="shared" si="133"/>
        <v>0</v>
      </c>
      <c r="F1469" s="2">
        <v>46</v>
      </c>
      <c r="G1469" s="19">
        <v>2332.23</v>
      </c>
      <c r="H1469" s="20">
        <v>0.02</v>
      </c>
      <c r="I1469" s="6"/>
      <c r="J1469" s="5">
        <v>41106</v>
      </c>
      <c r="K1469" s="25">
        <v>1085.93</v>
      </c>
      <c r="L1469" s="2" t="s">
        <v>154</v>
      </c>
      <c r="M1469" s="14">
        <f>+VLOOKUP(L1469,Customers!$C$3:$D$797,2,FALSE)</f>
        <v>3</v>
      </c>
      <c r="N1469" s="14">
        <f>+INDEX(Customers!$B$2:$D$797,MATCH(TF_Database!L1469,Customers!$C$2:$C$797,0),1)</f>
        <v>14007</v>
      </c>
      <c r="O1469" s="29">
        <f t="shared" si="134"/>
        <v>5</v>
      </c>
      <c r="P1469" s="29">
        <f t="shared" si="135"/>
        <v>12</v>
      </c>
      <c r="Q1469" s="14" t="str">
        <f t="shared" si="136"/>
        <v xml:space="preserve">Matt </v>
      </c>
      <c r="R1469" s="14" t="str">
        <f t="shared" si="137"/>
        <v>Abelman</v>
      </c>
    </row>
    <row r="1470" spans="2:18" x14ac:dyDescent="0.45">
      <c r="B1470" s="14" t="str">
        <f t="shared" si="132"/>
        <v>398483339848</v>
      </c>
      <c r="C1470" s="5">
        <v>39848</v>
      </c>
      <c r="D1470" s="2" t="s">
        <v>804</v>
      </c>
      <c r="E1470" s="14">
        <f t="shared" si="133"/>
        <v>0</v>
      </c>
      <c r="F1470" s="2">
        <v>33</v>
      </c>
      <c r="G1470" s="19">
        <v>4610.3500000000004</v>
      </c>
      <c r="H1470" s="20">
        <v>0.08</v>
      </c>
      <c r="I1470" s="6"/>
      <c r="J1470" s="5">
        <v>39848</v>
      </c>
      <c r="K1470" s="25">
        <v>751.58</v>
      </c>
      <c r="L1470" s="2" t="s">
        <v>154</v>
      </c>
      <c r="M1470" s="14">
        <f>+VLOOKUP(L1470,Customers!$C$3:$D$797,2,FALSE)</f>
        <v>3</v>
      </c>
      <c r="N1470" s="14">
        <f>+INDEX(Customers!$B$2:$D$797,MATCH(TF_Database!L1470,Customers!$C$2:$C$797,0),1)</f>
        <v>14007</v>
      </c>
      <c r="O1470" s="29">
        <f t="shared" si="134"/>
        <v>5</v>
      </c>
      <c r="P1470" s="29">
        <f t="shared" si="135"/>
        <v>12</v>
      </c>
      <c r="Q1470" s="14" t="str">
        <f t="shared" si="136"/>
        <v xml:space="preserve">Matt </v>
      </c>
      <c r="R1470" s="14" t="str">
        <f t="shared" si="137"/>
        <v>Abelman</v>
      </c>
    </row>
    <row r="1471" spans="2:18" x14ac:dyDescent="0.45">
      <c r="B1471" s="14" t="str">
        <f t="shared" si="132"/>
        <v>398481839852</v>
      </c>
      <c r="C1471" s="5">
        <v>39848</v>
      </c>
      <c r="D1471" s="2" t="s">
        <v>804</v>
      </c>
      <c r="E1471" s="14">
        <f t="shared" si="133"/>
        <v>0</v>
      </c>
      <c r="F1471" s="2">
        <v>18</v>
      </c>
      <c r="G1471" s="19">
        <v>610.07000000000005</v>
      </c>
      <c r="H1471" s="20">
        <v>7.0000000000000007E-2</v>
      </c>
      <c r="I1471" s="6"/>
      <c r="J1471" s="5">
        <v>39852</v>
      </c>
      <c r="K1471" s="25">
        <v>-157.56</v>
      </c>
      <c r="L1471" s="2" t="s">
        <v>154</v>
      </c>
      <c r="M1471" s="14">
        <f>+VLOOKUP(L1471,Customers!$C$3:$D$797,2,FALSE)</f>
        <v>3</v>
      </c>
      <c r="N1471" s="14">
        <f>+INDEX(Customers!$B$2:$D$797,MATCH(TF_Database!L1471,Customers!$C$2:$C$797,0),1)</f>
        <v>14007</v>
      </c>
      <c r="O1471" s="29">
        <f t="shared" si="134"/>
        <v>5</v>
      </c>
      <c r="P1471" s="29">
        <f t="shared" si="135"/>
        <v>12</v>
      </c>
      <c r="Q1471" s="14" t="str">
        <f t="shared" si="136"/>
        <v xml:space="preserve">Matt </v>
      </c>
      <c r="R1471" s="14" t="str">
        <f t="shared" si="137"/>
        <v>Abelman</v>
      </c>
    </row>
    <row r="1472" spans="2:18" x14ac:dyDescent="0.45">
      <c r="B1472" s="14" t="str">
        <f t="shared" si="132"/>
        <v>398481439852</v>
      </c>
      <c r="C1472" s="5">
        <v>39848</v>
      </c>
      <c r="D1472" s="2" t="s">
        <v>804</v>
      </c>
      <c r="E1472" s="14">
        <f t="shared" si="133"/>
        <v>0</v>
      </c>
      <c r="F1472" s="2">
        <v>14</v>
      </c>
      <c r="G1472" s="19">
        <v>181.49</v>
      </c>
      <c r="H1472" s="20">
        <v>0.1</v>
      </c>
      <c r="I1472" s="6"/>
      <c r="J1472" s="5">
        <v>39852</v>
      </c>
      <c r="K1472" s="25">
        <v>-29.54</v>
      </c>
      <c r="L1472" s="2" t="s">
        <v>154</v>
      </c>
      <c r="M1472" s="14">
        <f>+VLOOKUP(L1472,Customers!$C$3:$D$797,2,FALSE)</f>
        <v>3</v>
      </c>
      <c r="N1472" s="14">
        <f>+INDEX(Customers!$B$2:$D$797,MATCH(TF_Database!L1472,Customers!$C$2:$C$797,0),1)</f>
        <v>14007</v>
      </c>
      <c r="O1472" s="29">
        <f t="shared" si="134"/>
        <v>5</v>
      </c>
      <c r="P1472" s="29">
        <f t="shared" si="135"/>
        <v>12</v>
      </c>
      <c r="Q1472" s="14" t="str">
        <f t="shared" si="136"/>
        <v xml:space="preserve">Matt </v>
      </c>
      <c r="R1472" s="14" t="str">
        <f t="shared" si="137"/>
        <v>Abelman</v>
      </c>
    </row>
    <row r="1473" spans="2:18" x14ac:dyDescent="0.45">
      <c r="B1473" s="14" t="str">
        <f t="shared" si="132"/>
        <v>408974140899</v>
      </c>
      <c r="C1473" s="5">
        <v>40897</v>
      </c>
      <c r="D1473" s="2" t="s">
        <v>810</v>
      </c>
      <c r="E1473" s="14">
        <f t="shared" si="133"/>
        <v>0</v>
      </c>
      <c r="F1473" s="2">
        <v>41</v>
      </c>
      <c r="G1473" s="19">
        <v>248.86</v>
      </c>
      <c r="H1473" s="20">
        <v>0.08</v>
      </c>
      <c r="I1473" s="6"/>
      <c r="J1473" s="5">
        <v>40899</v>
      </c>
      <c r="K1473" s="25">
        <v>-168.67</v>
      </c>
      <c r="L1473" s="2" t="s">
        <v>163</v>
      </c>
      <c r="M1473" s="14">
        <f>+VLOOKUP(L1473,Customers!$C$3:$D$797,2,FALSE)</f>
        <v>2</v>
      </c>
      <c r="N1473" s="14">
        <f>+INDEX(Customers!$B$2:$D$797,MATCH(TF_Database!L1473,Customers!$C$2:$C$797,0),1)</f>
        <v>4813</v>
      </c>
      <c r="O1473" s="29">
        <f t="shared" si="134"/>
        <v>6</v>
      </c>
      <c r="P1473" s="29">
        <f t="shared" si="135"/>
        <v>16</v>
      </c>
      <c r="Q1473" s="14" t="str">
        <f t="shared" si="136"/>
        <v xml:space="preserve">Scott </v>
      </c>
      <c r="R1473" s="14" t="str">
        <f t="shared" si="137"/>
        <v>Williamson</v>
      </c>
    </row>
    <row r="1474" spans="2:18" x14ac:dyDescent="0.45">
      <c r="B1474" s="14" t="str">
        <f t="shared" si="132"/>
        <v>408974240898</v>
      </c>
      <c r="C1474" s="5">
        <v>40897</v>
      </c>
      <c r="D1474" s="2" t="s">
        <v>810</v>
      </c>
      <c r="E1474" s="14">
        <f t="shared" si="133"/>
        <v>0</v>
      </c>
      <c r="F1474" s="2">
        <v>42</v>
      </c>
      <c r="G1474" s="19">
        <v>278.01</v>
      </c>
      <c r="H1474" s="20">
        <v>0.03</v>
      </c>
      <c r="I1474" s="6"/>
      <c r="J1474" s="5">
        <v>40898</v>
      </c>
      <c r="K1474" s="25">
        <v>-202.31</v>
      </c>
      <c r="L1474" s="2" t="s">
        <v>163</v>
      </c>
      <c r="M1474" s="14">
        <f>+VLOOKUP(L1474,Customers!$C$3:$D$797,2,FALSE)</f>
        <v>2</v>
      </c>
      <c r="N1474" s="14">
        <f>+INDEX(Customers!$B$2:$D$797,MATCH(TF_Database!L1474,Customers!$C$2:$C$797,0),1)</f>
        <v>4813</v>
      </c>
      <c r="O1474" s="29">
        <f t="shared" si="134"/>
        <v>6</v>
      </c>
      <c r="P1474" s="29">
        <f t="shared" si="135"/>
        <v>16</v>
      </c>
      <c r="Q1474" s="14" t="str">
        <f t="shared" si="136"/>
        <v xml:space="preserve">Scott </v>
      </c>
      <c r="R1474" s="14" t="str">
        <f t="shared" si="137"/>
        <v>Williamson</v>
      </c>
    </row>
    <row r="1475" spans="2:18" x14ac:dyDescent="0.45">
      <c r="B1475" s="14" t="str">
        <f t="shared" si="132"/>
        <v>406935040693</v>
      </c>
      <c r="C1475" s="5">
        <v>40693</v>
      </c>
      <c r="D1475" s="2" t="s">
        <v>810</v>
      </c>
      <c r="E1475" s="14">
        <f t="shared" si="133"/>
        <v>0</v>
      </c>
      <c r="F1475" s="2">
        <v>50</v>
      </c>
      <c r="G1475" s="19">
        <v>281.81</v>
      </c>
      <c r="H1475" s="20">
        <v>7.0000000000000007E-2</v>
      </c>
      <c r="I1475" s="6"/>
      <c r="J1475" s="5">
        <v>40693</v>
      </c>
      <c r="K1475" s="25">
        <v>42.45</v>
      </c>
      <c r="L1475" s="2" t="s">
        <v>160</v>
      </c>
      <c r="M1475" s="14">
        <f>+VLOOKUP(L1475,Customers!$C$3:$D$797,2,FALSE)</f>
        <v>4</v>
      </c>
      <c r="N1475" s="14">
        <f>+INDEX(Customers!$B$2:$D$797,MATCH(TF_Database!L1475,Customers!$C$2:$C$797,0),1)</f>
        <v>16026</v>
      </c>
      <c r="O1475" s="29">
        <f t="shared" si="134"/>
        <v>7</v>
      </c>
      <c r="P1475" s="29">
        <f t="shared" si="135"/>
        <v>11</v>
      </c>
      <c r="Q1475" s="14" t="str">
        <f t="shared" si="136"/>
        <v xml:space="preserve">Nathan </v>
      </c>
      <c r="R1475" s="14" t="str">
        <f t="shared" si="137"/>
        <v>Cano</v>
      </c>
    </row>
    <row r="1476" spans="2:18" x14ac:dyDescent="0.45">
      <c r="B1476" s="14" t="str">
        <f t="shared" si="132"/>
        <v>404601440461</v>
      </c>
      <c r="C1476" s="5">
        <v>40460</v>
      </c>
      <c r="D1476" s="2" t="s">
        <v>811</v>
      </c>
      <c r="E1476" s="14">
        <f t="shared" si="133"/>
        <v>0</v>
      </c>
      <c r="F1476" s="2">
        <v>14</v>
      </c>
      <c r="G1476" s="19">
        <v>243.23</v>
      </c>
      <c r="H1476" s="20">
        <v>7.0000000000000007E-2</v>
      </c>
      <c r="I1476" s="6"/>
      <c r="J1476" s="5">
        <v>40461</v>
      </c>
      <c r="K1476" s="25">
        <v>35.33</v>
      </c>
      <c r="L1476" s="2" t="s">
        <v>164</v>
      </c>
      <c r="M1476" s="14">
        <f>+VLOOKUP(L1476,Customers!$C$3:$D$797,2,FALSE)</f>
        <v>5</v>
      </c>
      <c r="N1476" s="14">
        <f>+INDEX(Customers!$B$2:$D$797,MATCH(TF_Database!L1476,Customers!$C$2:$C$797,0),1)</f>
        <v>28505</v>
      </c>
      <c r="O1476" s="29">
        <f t="shared" si="134"/>
        <v>5</v>
      </c>
      <c r="P1476" s="29">
        <f t="shared" si="135"/>
        <v>10</v>
      </c>
      <c r="Q1476" s="14" t="str">
        <f t="shared" si="136"/>
        <v xml:space="preserve">Sean </v>
      </c>
      <c r="R1476" s="14" t="str">
        <f t="shared" si="137"/>
        <v>Wendt</v>
      </c>
    </row>
    <row r="1477" spans="2:18" x14ac:dyDescent="0.45">
      <c r="B1477" s="14" t="str">
        <f t="shared" si="132"/>
        <v>404602440460</v>
      </c>
      <c r="C1477" s="5">
        <v>40460</v>
      </c>
      <c r="D1477" s="2" t="s">
        <v>811</v>
      </c>
      <c r="E1477" s="14">
        <f t="shared" si="133"/>
        <v>0</v>
      </c>
      <c r="F1477" s="2">
        <v>24</v>
      </c>
      <c r="G1477" s="19">
        <v>1326.51</v>
      </c>
      <c r="H1477" s="20">
        <v>0.03</v>
      </c>
      <c r="I1477" s="6"/>
      <c r="J1477" s="5">
        <v>40460</v>
      </c>
      <c r="K1477" s="25">
        <v>58.166999999999994</v>
      </c>
      <c r="L1477" s="2" t="s">
        <v>164</v>
      </c>
      <c r="M1477" s="14">
        <f>+VLOOKUP(L1477,Customers!$C$3:$D$797,2,FALSE)</f>
        <v>5</v>
      </c>
      <c r="N1477" s="14">
        <f>+INDEX(Customers!$B$2:$D$797,MATCH(TF_Database!L1477,Customers!$C$2:$C$797,0),1)</f>
        <v>28505</v>
      </c>
      <c r="O1477" s="29">
        <f t="shared" si="134"/>
        <v>5</v>
      </c>
      <c r="P1477" s="29">
        <f t="shared" si="135"/>
        <v>10</v>
      </c>
      <c r="Q1477" s="14" t="str">
        <f t="shared" si="136"/>
        <v xml:space="preserve">Sean </v>
      </c>
      <c r="R1477" s="14" t="str">
        <f t="shared" si="137"/>
        <v>Wendt</v>
      </c>
    </row>
    <row r="1478" spans="2:18" x14ac:dyDescent="0.45">
      <c r="B1478" s="14" t="str">
        <f t="shared" si="132"/>
        <v>406123140612</v>
      </c>
      <c r="C1478" s="5">
        <v>40612</v>
      </c>
      <c r="D1478" s="2" t="s">
        <v>806</v>
      </c>
      <c r="E1478" s="14">
        <f t="shared" si="133"/>
        <v>1</v>
      </c>
      <c r="F1478" s="2">
        <v>31</v>
      </c>
      <c r="G1478" s="19">
        <v>127.9</v>
      </c>
      <c r="H1478" s="20">
        <v>7.0000000000000007E-2</v>
      </c>
      <c r="I1478" s="6"/>
      <c r="J1478" s="5">
        <v>40612</v>
      </c>
      <c r="K1478" s="25">
        <v>54.21</v>
      </c>
      <c r="L1478" s="2" t="s">
        <v>183</v>
      </c>
      <c r="M1478" s="14">
        <f>+VLOOKUP(L1478,Customers!$C$3:$D$797,2,FALSE)</f>
        <v>1</v>
      </c>
      <c r="N1478" s="14">
        <f>+INDEX(Customers!$B$2:$D$797,MATCH(TF_Database!L1478,Customers!$C$2:$C$797,0),1)</f>
        <v>1677</v>
      </c>
      <c r="O1478" s="29">
        <f t="shared" si="134"/>
        <v>7</v>
      </c>
      <c r="P1478" s="29">
        <f t="shared" si="135"/>
        <v>12</v>
      </c>
      <c r="Q1478" s="14" t="str">
        <f t="shared" si="136"/>
        <v xml:space="preserve">Hunter </v>
      </c>
      <c r="R1478" s="14" t="str">
        <f t="shared" si="137"/>
        <v>Lopez</v>
      </c>
    </row>
    <row r="1479" spans="2:18" x14ac:dyDescent="0.45">
      <c r="B1479" s="14" t="str">
        <f t="shared" ref="B1479:B1542" si="138">+CONCATENATE(C1479,F1479,J1479)</f>
        <v>402001740201</v>
      </c>
      <c r="C1479" s="5">
        <v>40200</v>
      </c>
      <c r="D1479" s="2" t="s">
        <v>810</v>
      </c>
      <c r="E1479" s="14">
        <f t="shared" ref="E1479:E1542" si="139">+IF(D1479="High",1,0)</f>
        <v>0</v>
      </c>
      <c r="F1479" s="2">
        <v>17</v>
      </c>
      <c r="G1479" s="19">
        <v>110.74</v>
      </c>
      <c r="H1479" s="20">
        <v>0.09</v>
      </c>
      <c r="I1479" s="6"/>
      <c r="J1479" s="5">
        <v>40201</v>
      </c>
      <c r="K1479" s="25">
        <v>-70.31</v>
      </c>
      <c r="L1479" s="2" t="s">
        <v>173</v>
      </c>
      <c r="M1479" s="14">
        <f>+VLOOKUP(L1479,Customers!$C$3:$D$797,2,FALSE)</f>
        <v>1</v>
      </c>
      <c r="N1479" s="14">
        <f>+INDEX(Customers!$B$2:$D$797,MATCH(TF_Database!L1479,Customers!$C$2:$C$797,0),1)</f>
        <v>27066</v>
      </c>
      <c r="O1479" s="29">
        <f t="shared" ref="O1479:O1542" si="140">+SEARCH(" ",L1479)</f>
        <v>5</v>
      </c>
      <c r="P1479" s="29">
        <f t="shared" ref="P1479:P1542" si="141">+LEN(L1479)</f>
        <v>12</v>
      </c>
      <c r="Q1479" s="14" t="str">
        <f t="shared" ref="Q1479:Q1542" si="142">+LEFT(L1479,O1479)</f>
        <v xml:space="preserve">Mike </v>
      </c>
      <c r="R1479" s="14" t="str">
        <f t="shared" ref="R1479:R1542" si="143">+RIGHT(L1479,P1479-O1479)</f>
        <v>Kennedy</v>
      </c>
    </row>
    <row r="1480" spans="2:18" x14ac:dyDescent="0.45">
      <c r="B1480" s="14" t="str">
        <f t="shared" si="138"/>
        <v>406442640647</v>
      </c>
      <c r="C1480" s="5">
        <v>40644</v>
      </c>
      <c r="D1480" s="2" t="s">
        <v>806</v>
      </c>
      <c r="E1480" s="14">
        <f t="shared" si="139"/>
        <v>1</v>
      </c>
      <c r="F1480" s="2">
        <v>26</v>
      </c>
      <c r="G1480" s="19">
        <v>73.819999999999993</v>
      </c>
      <c r="H1480" s="20">
        <v>0.08</v>
      </c>
      <c r="I1480" s="6"/>
      <c r="J1480" s="5">
        <v>40647</v>
      </c>
      <c r="K1480" s="25">
        <v>2.0059999999999998</v>
      </c>
      <c r="L1480" s="2" t="s">
        <v>173</v>
      </c>
      <c r="M1480" s="14">
        <f>+VLOOKUP(L1480,Customers!$C$3:$D$797,2,FALSE)</f>
        <v>1</v>
      </c>
      <c r="N1480" s="14">
        <f>+INDEX(Customers!$B$2:$D$797,MATCH(TF_Database!L1480,Customers!$C$2:$C$797,0),1)</f>
        <v>27066</v>
      </c>
      <c r="O1480" s="29">
        <f t="shared" si="140"/>
        <v>5</v>
      </c>
      <c r="P1480" s="29">
        <f t="shared" si="141"/>
        <v>12</v>
      </c>
      <c r="Q1480" s="14" t="str">
        <f t="shared" si="142"/>
        <v xml:space="preserve">Mike </v>
      </c>
      <c r="R1480" s="14" t="str">
        <f t="shared" si="143"/>
        <v>Kennedy</v>
      </c>
    </row>
    <row r="1481" spans="2:18" x14ac:dyDescent="0.45">
      <c r="B1481" s="14" t="str">
        <f t="shared" si="138"/>
        <v>406493840651</v>
      </c>
      <c r="C1481" s="5">
        <v>40649</v>
      </c>
      <c r="D1481" s="2" t="s">
        <v>810</v>
      </c>
      <c r="E1481" s="14">
        <f t="shared" si="139"/>
        <v>0</v>
      </c>
      <c r="F1481" s="2">
        <v>38</v>
      </c>
      <c r="G1481" s="19">
        <v>154.85</v>
      </c>
      <c r="H1481" s="20">
        <v>0.05</v>
      </c>
      <c r="I1481" s="6"/>
      <c r="J1481" s="5">
        <v>40651</v>
      </c>
      <c r="K1481" s="25">
        <v>-136.55000000000001</v>
      </c>
      <c r="L1481" s="2" t="s">
        <v>139</v>
      </c>
      <c r="M1481" s="14">
        <f>+VLOOKUP(L1481,Customers!$C$3:$D$797,2,FALSE)</f>
        <v>2</v>
      </c>
      <c r="N1481" s="14">
        <f>+INDEX(Customers!$B$2:$D$797,MATCH(TF_Database!L1481,Customers!$C$2:$C$797,0),1)</f>
        <v>12841</v>
      </c>
      <c r="O1481" s="29">
        <f t="shared" si="140"/>
        <v>5</v>
      </c>
      <c r="P1481" s="29">
        <f t="shared" si="141"/>
        <v>12</v>
      </c>
      <c r="Q1481" s="14" t="str">
        <f t="shared" si="142"/>
        <v xml:space="preserve">Mark </v>
      </c>
      <c r="R1481" s="14" t="str">
        <f t="shared" si="143"/>
        <v>Cousins</v>
      </c>
    </row>
    <row r="1482" spans="2:18" x14ac:dyDescent="0.45">
      <c r="B1482" s="14" t="str">
        <f t="shared" si="138"/>
        <v>406493240651</v>
      </c>
      <c r="C1482" s="5">
        <v>40649</v>
      </c>
      <c r="D1482" s="2" t="s">
        <v>810</v>
      </c>
      <c r="E1482" s="14">
        <f t="shared" si="139"/>
        <v>0</v>
      </c>
      <c r="F1482" s="2">
        <v>32</v>
      </c>
      <c r="G1482" s="19">
        <v>4941.7725</v>
      </c>
      <c r="H1482" s="20">
        <v>0.1</v>
      </c>
      <c r="I1482" s="6"/>
      <c r="J1482" s="5">
        <v>40651</v>
      </c>
      <c r="K1482" s="25">
        <v>704.88900000000001</v>
      </c>
      <c r="L1482" s="2" t="s">
        <v>139</v>
      </c>
      <c r="M1482" s="14">
        <f>+VLOOKUP(L1482,Customers!$C$3:$D$797,2,FALSE)</f>
        <v>2</v>
      </c>
      <c r="N1482" s="14">
        <f>+INDEX(Customers!$B$2:$D$797,MATCH(TF_Database!L1482,Customers!$C$2:$C$797,0),1)</f>
        <v>12841</v>
      </c>
      <c r="O1482" s="29">
        <f t="shared" si="140"/>
        <v>5</v>
      </c>
      <c r="P1482" s="29">
        <f t="shared" si="141"/>
        <v>12</v>
      </c>
      <c r="Q1482" s="14" t="str">
        <f t="shared" si="142"/>
        <v xml:space="preserve">Mark </v>
      </c>
      <c r="R1482" s="14" t="str">
        <f t="shared" si="143"/>
        <v>Cousins</v>
      </c>
    </row>
    <row r="1483" spans="2:18" x14ac:dyDescent="0.45">
      <c r="B1483" s="14" t="str">
        <f t="shared" si="138"/>
        <v>405092440514</v>
      </c>
      <c r="C1483" s="5">
        <v>40509</v>
      </c>
      <c r="D1483" s="2" t="s">
        <v>804</v>
      </c>
      <c r="E1483" s="14">
        <f t="shared" si="139"/>
        <v>0</v>
      </c>
      <c r="F1483" s="2">
        <v>24</v>
      </c>
      <c r="G1483" s="19">
        <v>1155.5835</v>
      </c>
      <c r="H1483" s="20">
        <v>0.04</v>
      </c>
      <c r="I1483" s="6"/>
      <c r="J1483" s="5">
        <v>40514</v>
      </c>
      <c r="K1483" s="25">
        <v>-126.995</v>
      </c>
      <c r="L1483" s="2" t="s">
        <v>176</v>
      </c>
      <c r="M1483" s="14">
        <f>+VLOOKUP(L1483,Customers!$C$3:$D$797,2,FALSE)</f>
        <v>3</v>
      </c>
      <c r="N1483" s="14">
        <f>+INDEX(Customers!$B$2:$D$797,MATCH(TF_Database!L1483,Customers!$C$2:$C$797,0),1)</f>
        <v>18016</v>
      </c>
      <c r="O1483" s="29">
        <f t="shared" si="140"/>
        <v>7</v>
      </c>
      <c r="P1483" s="29">
        <f t="shared" si="141"/>
        <v>12</v>
      </c>
      <c r="Q1483" s="14" t="str">
        <f t="shared" si="142"/>
        <v xml:space="preserve">Roland </v>
      </c>
      <c r="R1483" s="14" t="str">
        <f t="shared" si="143"/>
        <v>Black</v>
      </c>
    </row>
    <row r="1484" spans="2:18" x14ac:dyDescent="0.45">
      <c r="B1484" s="14" t="str">
        <f t="shared" si="138"/>
        <v>403991940400</v>
      </c>
      <c r="C1484" s="5">
        <v>40399</v>
      </c>
      <c r="D1484" s="2" t="s">
        <v>811</v>
      </c>
      <c r="E1484" s="14">
        <f t="shared" si="139"/>
        <v>0</v>
      </c>
      <c r="F1484" s="2">
        <v>19</v>
      </c>
      <c r="G1484" s="19">
        <v>77.569999999999993</v>
      </c>
      <c r="H1484" s="20">
        <v>0</v>
      </c>
      <c r="I1484" s="6"/>
      <c r="J1484" s="5">
        <v>40400</v>
      </c>
      <c r="K1484" s="25">
        <v>-67.493499999999997</v>
      </c>
      <c r="L1484" s="2" t="s">
        <v>181</v>
      </c>
      <c r="M1484" s="14">
        <f>+VLOOKUP(L1484,Customers!$C$3:$D$797,2,FALSE)</f>
        <v>4</v>
      </c>
      <c r="N1484" s="14">
        <f>+INDEX(Customers!$B$2:$D$797,MATCH(TF_Database!L1484,Customers!$C$2:$C$797,0),1)</f>
        <v>465</v>
      </c>
      <c r="O1484" s="29">
        <f t="shared" si="140"/>
        <v>5</v>
      </c>
      <c r="P1484" s="29">
        <f t="shared" si="141"/>
        <v>12</v>
      </c>
      <c r="Q1484" s="14" t="str">
        <f t="shared" si="142"/>
        <v xml:space="preserve">Bart </v>
      </c>
      <c r="R1484" s="14" t="str">
        <f t="shared" si="143"/>
        <v>Watters</v>
      </c>
    </row>
    <row r="1485" spans="2:18" x14ac:dyDescent="0.45">
      <c r="B1485" s="14" t="str">
        <f t="shared" si="138"/>
        <v>400354440036</v>
      </c>
      <c r="C1485" s="5">
        <v>40035</v>
      </c>
      <c r="D1485" s="2" t="s">
        <v>811</v>
      </c>
      <c r="E1485" s="14">
        <f t="shared" si="139"/>
        <v>0</v>
      </c>
      <c r="F1485" s="2">
        <v>44</v>
      </c>
      <c r="G1485" s="19">
        <v>12689.87</v>
      </c>
      <c r="H1485" s="20">
        <v>0.04</v>
      </c>
      <c r="I1485" s="6"/>
      <c r="J1485" s="5">
        <v>40036</v>
      </c>
      <c r="K1485" s="25">
        <v>-169.227</v>
      </c>
      <c r="L1485" s="2" t="s">
        <v>154</v>
      </c>
      <c r="M1485" s="14">
        <f>+VLOOKUP(L1485,Customers!$C$3:$D$797,2,FALSE)</f>
        <v>3</v>
      </c>
      <c r="N1485" s="14">
        <f>+INDEX(Customers!$B$2:$D$797,MATCH(TF_Database!L1485,Customers!$C$2:$C$797,0),1)</f>
        <v>14007</v>
      </c>
      <c r="O1485" s="29">
        <f t="shared" si="140"/>
        <v>5</v>
      </c>
      <c r="P1485" s="29">
        <f t="shared" si="141"/>
        <v>12</v>
      </c>
      <c r="Q1485" s="14" t="str">
        <f t="shared" si="142"/>
        <v xml:space="preserve">Matt </v>
      </c>
      <c r="R1485" s="14" t="str">
        <f t="shared" si="143"/>
        <v>Abelman</v>
      </c>
    </row>
    <row r="1486" spans="2:18" x14ac:dyDescent="0.45">
      <c r="B1486" s="14" t="str">
        <f t="shared" si="138"/>
        <v>404162440418</v>
      </c>
      <c r="C1486" s="5">
        <v>40416</v>
      </c>
      <c r="D1486" s="2" t="s">
        <v>810</v>
      </c>
      <c r="E1486" s="14">
        <f t="shared" si="139"/>
        <v>0</v>
      </c>
      <c r="F1486" s="2">
        <v>24</v>
      </c>
      <c r="G1486" s="19">
        <v>905.32</v>
      </c>
      <c r="H1486" s="20">
        <v>0.02</v>
      </c>
      <c r="I1486" s="6"/>
      <c r="J1486" s="5">
        <v>40418</v>
      </c>
      <c r="K1486" s="25">
        <v>389.07</v>
      </c>
      <c r="L1486" s="2" t="s">
        <v>180</v>
      </c>
      <c r="M1486" s="14">
        <f>+VLOOKUP(L1486,Customers!$C$3:$D$797,2,FALSE)</f>
        <v>3</v>
      </c>
      <c r="N1486" s="14">
        <f>+INDEX(Customers!$B$2:$D$797,MATCH(TF_Database!L1486,Customers!$C$2:$C$797,0),1)</f>
        <v>24905</v>
      </c>
      <c r="O1486" s="29">
        <f t="shared" si="140"/>
        <v>8</v>
      </c>
      <c r="P1486" s="29">
        <f t="shared" si="141"/>
        <v>14</v>
      </c>
      <c r="Q1486" s="14" t="str">
        <f t="shared" si="142"/>
        <v xml:space="preserve">Parhena </v>
      </c>
      <c r="R1486" s="14" t="str">
        <f t="shared" si="143"/>
        <v>Norris</v>
      </c>
    </row>
    <row r="1487" spans="2:18" x14ac:dyDescent="0.45">
      <c r="B1487" s="14" t="str">
        <f t="shared" si="138"/>
        <v>404161640417</v>
      </c>
      <c r="C1487" s="5">
        <v>40416</v>
      </c>
      <c r="D1487" s="2" t="s">
        <v>810</v>
      </c>
      <c r="E1487" s="14">
        <f t="shared" si="139"/>
        <v>0</v>
      </c>
      <c r="F1487" s="2">
        <v>16</v>
      </c>
      <c r="G1487" s="19">
        <v>1702.499</v>
      </c>
      <c r="H1487" s="20">
        <v>0.08</v>
      </c>
      <c r="I1487" s="6"/>
      <c r="J1487" s="5">
        <v>40417</v>
      </c>
      <c r="K1487" s="25">
        <v>162.108</v>
      </c>
      <c r="L1487" s="2" t="s">
        <v>180</v>
      </c>
      <c r="M1487" s="14">
        <f>+VLOOKUP(L1487,Customers!$C$3:$D$797,2,FALSE)</f>
        <v>3</v>
      </c>
      <c r="N1487" s="14">
        <f>+INDEX(Customers!$B$2:$D$797,MATCH(TF_Database!L1487,Customers!$C$2:$C$797,0),1)</f>
        <v>24905</v>
      </c>
      <c r="O1487" s="29">
        <f t="shared" si="140"/>
        <v>8</v>
      </c>
      <c r="P1487" s="29">
        <f t="shared" si="141"/>
        <v>14</v>
      </c>
      <c r="Q1487" s="14" t="str">
        <f t="shared" si="142"/>
        <v xml:space="preserve">Parhena </v>
      </c>
      <c r="R1487" s="14" t="str">
        <f t="shared" si="143"/>
        <v>Norris</v>
      </c>
    </row>
    <row r="1488" spans="2:18" x14ac:dyDescent="0.45">
      <c r="B1488" s="14" t="str">
        <f t="shared" si="138"/>
        <v>407012740705</v>
      </c>
      <c r="C1488" s="5">
        <v>40701</v>
      </c>
      <c r="D1488" s="2" t="s">
        <v>804</v>
      </c>
      <c r="E1488" s="14">
        <f t="shared" si="139"/>
        <v>0</v>
      </c>
      <c r="F1488" s="2">
        <v>27</v>
      </c>
      <c r="G1488" s="19">
        <v>632.54999999999995</v>
      </c>
      <c r="H1488" s="20">
        <v>0.05</v>
      </c>
      <c r="I1488" s="6"/>
      <c r="J1488" s="5">
        <v>40705</v>
      </c>
      <c r="K1488" s="25">
        <v>165.35</v>
      </c>
      <c r="L1488" s="2" t="s">
        <v>173</v>
      </c>
      <c r="M1488" s="14">
        <f>+VLOOKUP(L1488,Customers!$C$3:$D$797,2,FALSE)</f>
        <v>1</v>
      </c>
      <c r="N1488" s="14">
        <f>+INDEX(Customers!$B$2:$D$797,MATCH(TF_Database!L1488,Customers!$C$2:$C$797,0),1)</f>
        <v>27066</v>
      </c>
      <c r="O1488" s="29">
        <f t="shared" si="140"/>
        <v>5</v>
      </c>
      <c r="P1488" s="29">
        <f t="shared" si="141"/>
        <v>12</v>
      </c>
      <c r="Q1488" s="14" t="str">
        <f t="shared" si="142"/>
        <v xml:space="preserve">Mike </v>
      </c>
      <c r="R1488" s="14" t="str">
        <f t="shared" si="143"/>
        <v>Kennedy</v>
      </c>
    </row>
    <row r="1489" spans="2:18" x14ac:dyDescent="0.45">
      <c r="B1489" s="14" t="str">
        <f t="shared" si="138"/>
        <v>407014840705</v>
      </c>
      <c r="C1489" s="5">
        <v>40701</v>
      </c>
      <c r="D1489" s="2" t="s">
        <v>804</v>
      </c>
      <c r="E1489" s="14">
        <f t="shared" si="139"/>
        <v>0</v>
      </c>
      <c r="F1489" s="2">
        <v>48</v>
      </c>
      <c r="G1489" s="19">
        <v>90.96</v>
      </c>
      <c r="H1489" s="20">
        <v>0.02</v>
      </c>
      <c r="I1489" s="6"/>
      <c r="J1489" s="5">
        <v>40705</v>
      </c>
      <c r="K1489" s="25">
        <v>-30.11</v>
      </c>
      <c r="L1489" s="2" t="s">
        <v>173</v>
      </c>
      <c r="M1489" s="14">
        <f>+VLOOKUP(L1489,Customers!$C$3:$D$797,2,FALSE)</f>
        <v>1</v>
      </c>
      <c r="N1489" s="14">
        <f>+INDEX(Customers!$B$2:$D$797,MATCH(TF_Database!L1489,Customers!$C$2:$C$797,0),1)</f>
        <v>27066</v>
      </c>
      <c r="O1489" s="29">
        <f t="shared" si="140"/>
        <v>5</v>
      </c>
      <c r="P1489" s="29">
        <f t="shared" si="141"/>
        <v>12</v>
      </c>
      <c r="Q1489" s="14" t="str">
        <f t="shared" si="142"/>
        <v xml:space="preserve">Mike </v>
      </c>
      <c r="R1489" s="14" t="str">
        <f t="shared" si="143"/>
        <v>Kennedy</v>
      </c>
    </row>
    <row r="1490" spans="2:18" x14ac:dyDescent="0.45">
      <c r="B1490" s="14" t="str">
        <f t="shared" si="138"/>
        <v>407013240706</v>
      </c>
      <c r="C1490" s="5">
        <v>40701</v>
      </c>
      <c r="D1490" s="2" t="s">
        <v>804</v>
      </c>
      <c r="E1490" s="14">
        <f t="shared" si="139"/>
        <v>0</v>
      </c>
      <c r="F1490" s="2">
        <v>32</v>
      </c>
      <c r="G1490" s="19">
        <v>1997.13</v>
      </c>
      <c r="H1490" s="20">
        <v>0.05</v>
      </c>
      <c r="I1490" s="6"/>
      <c r="J1490" s="5">
        <v>40706</v>
      </c>
      <c r="K1490" s="25">
        <v>720.45</v>
      </c>
      <c r="L1490" s="2" t="s">
        <v>173</v>
      </c>
      <c r="M1490" s="14">
        <f>+VLOOKUP(L1490,Customers!$C$3:$D$797,2,FALSE)</f>
        <v>1</v>
      </c>
      <c r="N1490" s="14">
        <f>+INDEX(Customers!$B$2:$D$797,MATCH(TF_Database!L1490,Customers!$C$2:$C$797,0),1)</f>
        <v>27066</v>
      </c>
      <c r="O1490" s="29">
        <f t="shared" si="140"/>
        <v>5</v>
      </c>
      <c r="P1490" s="29">
        <f t="shared" si="141"/>
        <v>12</v>
      </c>
      <c r="Q1490" s="14" t="str">
        <f t="shared" si="142"/>
        <v xml:space="preserve">Mike </v>
      </c>
      <c r="R1490" s="14" t="str">
        <f t="shared" si="143"/>
        <v>Kennedy</v>
      </c>
    </row>
    <row r="1491" spans="2:18" x14ac:dyDescent="0.45">
      <c r="B1491" s="14" t="str">
        <f t="shared" si="138"/>
        <v>403181040322</v>
      </c>
      <c r="C1491" s="5">
        <v>40318</v>
      </c>
      <c r="D1491" s="2" t="s">
        <v>804</v>
      </c>
      <c r="E1491" s="14">
        <f t="shared" si="139"/>
        <v>0</v>
      </c>
      <c r="F1491" s="2">
        <v>10</v>
      </c>
      <c r="G1491" s="19">
        <v>64.13</v>
      </c>
      <c r="H1491" s="20">
        <v>0.1</v>
      </c>
      <c r="I1491" s="6"/>
      <c r="J1491" s="5">
        <v>40322</v>
      </c>
      <c r="K1491" s="25">
        <v>-28.968500000000002</v>
      </c>
      <c r="L1491" s="2" t="s">
        <v>173</v>
      </c>
      <c r="M1491" s="14">
        <f>+VLOOKUP(L1491,Customers!$C$3:$D$797,2,FALSE)</f>
        <v>1</v>
      </c>
      <c r="N1491" s="14">
        <f>+INDEX(Customers!$B$2:$D$797,MATCH(TF_Database!L1491,Customers!$C$2:$C$797,0),1)</f>
        <v>27066</v>
      </c>
      <c r="O1491" s="29">
        <f t="shared" si="140"/>
        <v>5</v>
      </c>
      <c r="P1491" s="29">
        <f t="shared" si="141"/>
        <v>12</v>
      </c>
      <c r="Q1491" s="14" t="str">
        <f t="shared" si="142"/>
        <v xml:space="preserve">Mike </v>
      </c>
      <c r="R1491" s="14" t="str">
        <f t="shared" si="143"/>
        <v>Kennedy</v>
      </c>
    </row>
    <row r="1492" spans="2:18" x14ac:dyDescent="0.45">
      <c r="B1492" s="14" t="str">
        <f t="shared" si="138"/>
        <v>405412440542</v>
      </c>
      <c r="C1492" s="5">
        <v>40541</v>
      </c>
      <c r="D1492" s="2" t="s">
        <v>810</v>
      </c>
      <c r="E1492" s="14">
        <f t="shared" si="139"/>
        <v>0</v>
      </c>
      <c r="F1492" s="2">
        <v>24</v>
      </c>
      <c r="G1492" s="19">
        <v>492.71</v>
      </c>
      <c r="H1492" s="20">
        <v>0.02</v>
      </c>
      <c r="I1492" s="6"/>
      <c r="J1492" s="5">
        <v>40542</v>
      </c>
      <c r="K1492" s="25">
        <v>67.010000000000005</v>
      </c>
      <c r="L1492" s="2" t="s">
        <v>157</v>
      </c>
      <c r="M1492" s="14">
        <f>+VLOOKUP(L1492,Customers!$C$3:$D$797,2,FALSE)</f>
        <v>3</v>
      </c>
      <c r="N1492" s="14">
        <f>+INDEX(Customers!$B$2:$D$797,MATCH(TF_Database!L1492,Customers!$C$2:$C$797,0),1)</f>
        <v>13820</v>
      </c>
      <c r="O1492" s="29">
        <f t="shared" si="140"/>
        <v>7</v>
      </c>
      <c r="P1492" s="29">
        <f t="shared" si="141"/>
        <v>16</v>
      </c>
      <c r="Q1492" s="14" t="str">
        <f t="shared" si="142"/>
        <v xml:space="preserve">Theone </v>
      </c>
      <c r="R1492" s="14" t="str">
        <f t="shared" si="143"/>
        <v>Pippenger</v>
      </c>
    </row>
    <row r="1493" spans="2:18" x14ac:dyDescent="0.45">
      <c r="B1493" s="14" t="str">
        <f t="shared" si="138"/>
        <v>405411440542</v>
      </c>
      <c r="C1493" s="5">
        <v>40541</v>
      </c>
      <c r="D1493" s="2" t="s">
        <v>810</v>
      </c>
      <c r="E1493" s="14">
        <f t="shared" si="139"/>
        <v>0</v>
      </c>
      <c r="F1493" s="2">
        <v>14</v>
      </c>
      <c r="G1493" s="19">
        <v>1042.06</v>
      </c>
      <c r="H1493" s="20">
        <v>0.04</v>
      </c>
      <c r="I1493" s="6"/>
      <c r="J1493" s="5">
        <v>40542</v>
      </c>
      <c r="K1493" s="25">
        <v>-931.24800000000005</v>
      </c>
      <c r="L1493" s="2" t="s">
        <v>157</v>
      </c>
      <c r="M1493" s="14">
        <f>+VLOOKUP(L1493,Customers!$C$3:$D$797,2,FALSE)</f>
        <v>3</v>
      </c>
      <c r="N1493" s="14">
        <f>+INDEX(Customers!$B$2:$D$797,MATCH(TF_Database!L1493,Customers!$C$2:$C$797,0),1)</f>
        <v>13820</v>
      </c>
      <c r="O1493" s="29">
        <f t="shared" si="140"/>
        <v>7</v>
      </c>
      <c r="P1493" s="29">
        <f t="shared" si="141"/>
        <v>16</v>
      </c>
      <c r="Q1493" s="14" t="str">
        <f t="shared" si="142"/>
        <v xml:space="preserve">Theone </v>
      </c>
      <c r="R1493" s="14" t="str">
        <f t="shared" si="143"/>
        <v>Pippenger</v>
      </c>
    </row>
    <row r="1494" spans="2:18" x14ac:dyDescent="0.45">
      <c r="B1494" s="14" t="str">
        <f t="shared" si="138"/>
        <v>407931640793</v>
      </c>
      <c r="C1494" s="5">
        <v>40793</v>
      </c>
      <c r="D1494" s="2" t="s">
        <v>811</v>
      </c>
      <c r="E1494" s="14">
        <f t="shared" si="139"/>
        <v>0</v>
      </c>
      <c r="F1494" s="2">
        <v>16</v>
      </c>
      <c r="G1494" s="19">
        <v>760.24849999999992</v>
      </c>
      <c r="H1494" s="20">
        <v>0.04</v>
      </c>
      <c r="I1494" s="6"/>
      <c r="J1494" s="5">
        <v>40793</v>
      </c>
      <c r="K1494" s="25">
        <v>29.798999999999999</v>
      </c>
      <c r="L1494" s="2" t="s">
        <v>156</v>
      </c>
      <c r="M1494" s="14">
        <f>+VLOOKUP(L1494,Customers!$C$3:$D$797,2,FALSE)</f>
        <v>1</v>
      </c>
      <c r="N1494" s="14">
        <f>+INDEX(Customers!$B$2:$D$797,MATCH(TF_Database!L1494,Customers!$C$2:$C$797,0),1)</f>
        <v>8281</v>
      </c>
      <c r="O1494" s="29">
        <f t="shared" si="140"/>
        <v>6</v>
      </c>
      <c r="P1494" s="29">
        <f t="shared" si="141"/>
        <v>14</v>
      </c>
      <c r="Q1494" s="14" t="str">
        <f t="shared" si="142"/>
        <v xml:space="preserve">Sally </v>
      </c>
      <c r="R1494" s="14" t="str">
        <f t="shared" si="143"/>
        <v>Matthias</v>
      </c>
    </row>
    <row r="1495" spans="2:18" x14ac:dyDescent="0.45">
      <c r="B1495" s="14" t="str">
        <f t="shared" si="138"/>
        <v>400624340065</v>
      </c>
      <c r="C1495" s="5">
        <v>40062</v>
      </c>
      <c r="D1495" s="2" t="s">
        <v>811</v>
      </c>
      <c r="E1495" s="14">
        <f t="shared" si="139"/>
        <v>0</v>
      </c>
      <c r="F1495" s="2">
        <v>43</v>
      </c>
      <c r="G1495" s="19">
        <v>5041.46</v>
      </c>
      <c r="H1495" s="20">
        <v>0.06</v>
      </c>
      <c r="I1495" s="6"/>
      <c r="J1495" s="5">
        <v>40065</v>
      </c>
      <c r="K1495" s="25">
        <v>-2136.66</v>
      </c>
      <c r="L1495" s="2" t="s">
        <v>177</v>
      </c>
      <c r="M1495" s="14">
        <f>+VLOOKUP(L1495,Customers!$C$3:$D$797,2,FALSE)</f>
        <v>5</v>
      </c>
      <c r="N1495" s="14">
        <f>+INDEX(Customers!$B$2:$D$797,MATCH(TF_Database!L1495,Customers!$C$2:$C$797,0),1)</f>
        <v>15000</v>
      </c>
      <c r="O1495" s="29">
        <f t="shared" si="140"/>
        <v>5</v>
      </c>
      <c r="P1495" s="29">
        <f t="shared" si="141"/>
        <v>11</v>
      </c>
      <c r="Q1495" s="14" t="str">
        <f t="shared" si="142"/>
        <v xml:space="preserve">Dana </v>
      </c>
      <c r="R1495" s="14" t="str">
        <f t="shared" si="143"/>
        <v>Kaydos</v>
      </c>
    </row>
    <row r="1496" spans="2:18" x14ac:dyDescent="0.45">
      <c r="B1496" s="14" t="str">
        <f t="shared" si="138"/>
        <v>400624540063</v>
      </c>
      <c r="C1496" s="5">
        <v>40062</v>
      </c>
      <c r="D1496" s="2" t="s">
        <v>811</v>
      </c>
      <c r="E1496" s="14">
        <f t="shared" si="139"/>
        <v>0</v>
      </c>
      <c r="F1496" s="2">
        <v>45</v>
      </c>
      <c r="G1496" s="19">
        <v>282.98</v>
      </c>
      <c r="H1496" s="20">
        <v>0.06</v>
      </c>
      <c r="I1496" s="6"/>
      <c r="J1496" s="5">
        <v>40063</v>
      </c>
      <c r="K1496" s="25">
        <v>-237.47</v>
      </c>
      <c r="L1496" s="2" t="s">
        <v>177</v>
      </c>
      <c r="M1496" s="14">
        <f>+VLOOKUP(L1496,Customers!$C$3:$D$797,2,FALSE)</f>
        <v>5</v>
      </c>
      <c r="N1496" s="14">
        <f>+INDEX(Customers!$B$2:$D$797,MATCH(TF_Database!L1496,Customers!$C$2:$C$797,0),1)</f>
        <v>15000</v>
      </c>
      <c r="O1496" s="29">
        <f t="shared" si="140"/>
        <v>5</v>
      </c>
      <c r="P1496" s="29">
        <f t="shared" si="141"/>
        <v>11</v>
      </c>
      <c r="Q1496" s="14" t="str">
        <f t="shared" si="142"/>
        <v xml:space="preserve">Dana </v>
      </c>
      <c r="R1496" s="14" t="str">
        <f t="shared" si="143"/>
        <v>Kaydos</v>
      </c>
    </row>
    <row r="1497" spans="2:18" x14ac:dyDescent="0.45">
      <c r="B1497" s="14" t="str">
        <f t="shared" si="138"/>
        <v>400622740063</v>
      </c>
      <c r="C1497" s="5">
        <v>40062</v>
      </c>
      <c r="D1497" s="2" t="s">
        <v>811</v>
      </c>
      <c r="E1497" s="14">
        <f t="shared" si="139"/>
        <v>0</v>
      </c>
      <c r="F1497" s="2">
        <v>27</v>
      </c>
      <c r="G1497" s="19">
        <v>8817.7099999999991</v>
      </c>
      <c r="H1497" s="20">
        <v>0.09</v>
      </c>
      <c r="I1497" s="6"/>
      <c r="J1497" s="5">
        <v>40063</v>
      </c>
      <c r="K1497" s="25">
        <v>-2946.0509999999999</v>
      </c>
      <c r="L1497" s="2" t="s">
        <v>177</v>
      </c>
      <c r="M1497" s="14">
        <f>+VLOOKUP(L1497,Customers!$C$3:$D$797,2,FALSE)</f>
        <v>5</v>
      </c>
      <c r="N1497" s="14">
        <f>+INDEX(Customers!$B$2:$D$797,MATCH(TF_Database!L1497,Customers!$C$2:$C$797,0),1)</f>
        <v>15000</v>
      </c>
      <c r="O1497" s="29">
        <f t="shared" si="140"/>
        <v>5</v>
      </c>
      <c r="P1497" s="29">
        <f t="shared" si="141"/>
        <v>11</v>
      </c>
      <c r="Q1497" s="14" t="str">
        <f t="shared" si="142"/>
        <v xml:space="preserve">Dana </v>
      </c>
      <c r="R1497" s="14" t="str">
        <f t="shared" si="143"/>
        <v>Kaydos</v>
      </c>
    </row>
    <row r="1498" spans="2:18" x14ac:dyDescent="0.45">
      <c r="B1498" s="14" t="str">
        <f t="shared" si="138"/>
        <v>398693939871</v>
      </c>
      <c r="C1498" s="5">
        <v>39869</v>
      </c>
      <c r="D1498" s="2" t="s">
        <v>808</v>
      </c>
      <c r="E1498" s="14">
        <f t="shared" si="139"/>
        <v>0</v>
      </c>
      <c r="F1498" s="2">
        <v>39</v>
      </c>
      <c r="G1498" s="19">
        <v>1140.26</v>
      </c>
      <c r="H1498" s="20">
        <v>0.04</v>
      </c>
      <c r="I1498" s="6"/>
      <c r="J1498" s="5">
        <v>39871</v>
      </c>
      <c r="K1498" s="25">
        <v>387.2</v>
      </c>
      <c r="L1498" s="2" t="s">
        <v>177</v>
      </c>
      <c r="M1498" s="14">
        <f>+VLOOKUP(L1498,Customers!$C$3:$D$797,2,FALSE)</f>
        <v>5</v>
      </c>
      <c r="N1498" s="14">
        <f>+INDEX(Customers!$B$2:$D$797,MATCH(TF_Database!L1498,Customers!$C$2:$C$797,0),1)</f>
        <v>15000</v>
      </c>
      <c r="O1498" s="29">
        <f t="shared" si="140"/>
        <v>5</v>
      </c>
      <c r="P1498" s="29">
        <f t="shared" si="141"/>
        <v>11</v>
      </c>
      <c r="Q1498" s="14" t="str">
        <f t="shared" si="142"/>
        <v xml:space="preserve">Dana </v>
      </c>
      <c r="R1498" s="14" t="str">
        <f t="shared" si="143"/>
        <v>Kaydos</v>
      </c>
    </row>
    <row r="1499" spans="2:18" x14ac:dyDescent="0.45">
      <c r="B1499" s="14" t="str">
        <f t="shared" si="138"/>
        <v>398693139871</v>
      </c>
      <c r="C1499" s="5">
        <v>39869</v>
      </c>
      <c r="D1499" s="2" t="s">
        <v>808</v>
      </c>
      <c r="E1499" s="14">
        <f t="shared" si="139"/>
        <v>0</v>
      </c>
      <c r="F1499" s="2">
        <v>31</v>
      </c>
      <c r="G1499" s="19">
        <v>2645.8</v>
      </c>
      <c r="H1499" s="20">
        <v>0</v>
      </c>
      <c r="I1499" s="6"/>
      <c r="J1499" s="5">
        <v>39871</v>
      </c>
      <c r="K1499" s="25">
        <v>-684.78</v>
      </c>
      <c r="L1499" s="2" t="s">
        <v>177</v>
      </c>
      <c r="M1499" s="14">
        <f>+VLOOKUP(L1499,Customers!$C$3:$D$797,2,FALSE)</f>
        <v>5</v>
      </c>
      <c r="N1499" s="14">
        <f>+INDEX(Customers!$B$2:$D$797,MATCH(TF_Database!L1499,Customers!$C$2:$C$797,0),1)</f>
        <v>15000</v>
      </c>
      <c r="O1499" s="29">
        <f t="shared" si="140"/>
        <v>5</v>
      </c>
      <c r="P1499" s="29">
        <f t="shared" si="141"/>
        <v>11</v>
      </c>
      <c r="Q1499" s="14" t="str">
        <f t="shared" si="142"/>
        <v xml:space="preserve">Dana </v>
      </c>
      <c r="R1499" s="14" t="str">
        <f t="shared" si="143"/>
        <v>Kaydos</v>
      </c>
    </row>
    <row r="1500" spans="2:18" x14ac:dyDescent="0.45">
      <c r="B1500" s="14" t="str">
        <f t="shared" si="138"/>
        <v>401803240183</v>
      </c>
      <c r="C1500" s="5">
        <v>40180</v>
      </c>
      <c r="D1500" s="2" t="s">
        <v>811</v>
      </c>
      <c r="E1500" s="14">
        <f t="shared" si="139"/>
        <v>0</v>
      </c>
      <c r="F1500" s="2">
        <v>32</v>
      </c>
      <c r="G1500" s="19">
        <v>11103.75</v>
      </c>
      <c r="H1500" s="20">
        <v>0.1</v>
      </c>
      <c r="I1500" s="6"/>
      <c r="J1500" s="5">
        <v>40183</v>
      </c>
      <c r="K1500" s="25">
        <v>-522.59</v>
      </c>
      <c r="L1500" s="2" t="s">
        <v>164</v>
      </c>
      <c r="M1500" s="14">
        <f>+VLOOKUP(L1500,Customers!$C$3:$D$797,2,FALSE)</f>
        <v>5</v>
      </c>
      <c r="N1500" s="14">
        <f>+INDEX(Customers!$B$2:$D$797,MATCH(TF_Database!L1500,Customers!$C$2:$C$797,0),1)</f>
        <v>28505</v>
      </c>
      <c r="O1500" s="29">
        <f t="shared" si="140"/>
        <v>5</v>
      </c>
      <c r="P1500" s="29">
        <f t="shared" si="141"/>
        <v>10</v>
      </c>
      <c r="Q1500" s="14" t="str">
        <f t="shared" si="142"/>
        <v xml:space="preserve">Sean </v>
      </c>
      <c r="R1500" s="14" t="str">
        <f t="shared" si="143"/>
        <v>Wendt</v>
      </c>
    </row>
    <row r="1501" spans="2:18" x14ac:dyDescent="0.45">
      <c r="B1501" s="14" t="str">
        <f t="shared" si="138"/>
        <v>410604641060</v>
      </c>
      <c r="C1501" s="5">
        <v>41060</v>
      </c>
      <c r="D1501" s="2" t="s">
        <v>811</v>
      </c>
      <c r="E1501" s="14">
        <f t="shared" si="139"/>
        <v>0</v>
      </c>
      <c r="F1501" s="2">
        <v>46</v>
      </c>
      <c r="G1501" s="19">
        <v>7965.9024999999992</v>
      </c>
      <c r="H1501" s="20">
        <v>0.01</v>
      </c>
      <c r="I1501" s="6"/>
      <c r="J1501" s="5">
        <v>41060</v>
      </c>
      <c r="K1501" s="25">
        <v>2311.9560000000001</v>
      </c>
      <c r="L1501" s="2" t="s">
        <v>184</v>
      </c>
      <c r="M1501" s="14">
        <f>+VLOOKUP(L1501,Customers!$C$3:$D$797,2,FALSE)</f>
        <v>1</v>
      </c>
      <c r="N1501" s="14">
        <f>+INDEX(Customers!$B$2:$D$797,MATCH(TF_Database!L1501,Customers!$C$2:$C$797,0),1)</f>
        <v>32123</v>
      </c>
      <c r="O1501" s="29">
        <f t="shared" si="140"/>
        <v>7</v>
      </c>
      <c r="P1501" s="29">
        <f t="shared" si="141"/>
        <v>12</v>
      </c>
      <c r="Q1501" s="14" t="str">
        <f t="shared" si="142"/>
        <v xml:space="preserve">Nathan </v>
      </c>
      <c r="R1501" s="14" t="str">
        <f t="shared" si="143"/>
        <v>Mautz</v>
      </c>
    </row>
    <row r="1502" spans="2:18" x14ac:dyDescent="0.45">
      <c r="B1502" s="14" t="str">
        <f t="shared" si="138"/>
        <v>399454439947</v>
      </c>
      <c r="C1502" s="5">
        <v>39945</v>
      </c>
      <c r="D1502" s="2" t="s">
        <v>810</v>
      </c>
      <c r="E1502" s="14">
        <f t="shared" si="139"/>
        <v>0</v>
      </c>
      <c r="F1502" s="2">
        <v>44</v>
      </c>
      <c r="G1502" s="19">
        <v>3202.25</v>
      </c>
      <c r="H1502" s="20">
        <v>0.09</v>
      </c>
      <c r="I1502" s="6"/>
      <c r="J1502" s="5">
        <v>39947</v>
      </c>
      <c r="K1502" s="25">
        <v>991.26</v>
      </c>
      <c r="L1502" s="2" t="s">
        <v>185</v>
      </c>
      <c r="M1502" s="14">
        <f>+VLOOKUP(L1502,Customers!$C$3:$D$797,2,FALSE)</f>
        <v>2</v>
      </c>
      <c r="N1502" s="14">
        <f>+INDEX(Customers!$B$2:$D$797,MATCH(TF_Database!L1502,Customers!$C$2:$C$797,0),1)</f>
        <v>6161</v>
      </c>
      <c r="O1502" s="29">
        <f t="shared" si="140"/>
        <v>6</v>
      </c>
      <c r="P1502" s="29">
        <f t="shared" si="141"/>
        <v>14</v>
      </c>
      <c r="Q1502" s="14" t="str">
        <f t="shared" si="142"/>
        <v xml:space="preserve">Aaron </v>
      </c>
      <c r="R1502" s="14" t="str">
        <f t="shared" si="143"/>
        <v>Smayling</v>
      </c>
    </row>
    <row r="1503" spans="2:18" x14ac:dyDescent="0.45">
      <c r="B1503" s="14" t="str">
        <f t="shared" si="138"/>
        <v>399451139946</v>
      </c>
      <c r="C1503" s="5">
        <v>39945</v>
      </c>
      <c r="D1503" s="2" t="s">
        <v>810</v>
      </c>
      <c r="E1503" s="14">
        <f t="shared" si="139"/>
        <v>0</v>
      </c>
      <c r="F1503" s="2">
        <v>11</v>
      </c>
      <c r="G1503" s="19">
        <v>81.25</v>
      </c>
      <c r="H1503" s="20">
        <v>0.01</v>
      </c>
      <c r="I1503" s="6"/>
      <c r="J1503" s="5">
        <v>39946</v>
      </c>
      <c r="K1503" s="25">
        <v>-44.54</v>
      </c>
      <c r="L1503" s="2" t="s">
        <v>185</v>
      </c>
      <c r="M1503" s="14">
        <f>+VLOOKUP(L1503,Customers!$C$3:$D$797,2,FALSE)</f>
        <v>2</v>
      </c>
      <c r="N1503" s="14">
        <f>+INDEX(Customers!$B$2:$D$797,MATCH(TF_Database!L1503,Customers!$C$2:$C$797,0),1)</f>
        <v>6161</v>
      </c>
      <c r="O1503" s="29">
        <f t="shared" si="140"/>
        <v>6</v>
      </c>
      <c r="P1503" s="29">
        <f t="shared" si="141"/>
        <v>14</v>
      </c>
      <c r="Q1503" s="14" t="str">
        <f t="shared" si="142"/>
        <v xml:space="preserve">Aaron </v>
      </c>
      <c r="R1503" s="14" t="str">
        <f t="shared" si="143"/>
        <v>Smayling</v>
      </c>
    </row>
    <row r="1504" spans="2:18" x14ac:dyDescent="0.45">
      <c r="B1504" s="14" t="str">
        <f t="shared" si="138"/>
        <v>399451839946</v>
      </c>
      <c r="C1504" s="5">
        <v>39945</v>
      </c>
      <c r="D1504" s="2" t="s">
        <v>810</v>
      </c>
      <c r="E1504" s="14">
        <f t="shared" si="139"/>
        <v>0</v>
      </c>
      <c r="F1504" s="2">
        <v>18</v>
      </c>
      <c r="G1504" s="19">
        <v>57.17</v>
      </c>
      <c r="H1504" s="20">
        <v>0.08</v>
      </c>
      <c r="I1504" s="6"/>
      <c r="J1504" s="5">
        <v>39946</v>
      </c>
      <c r="K1504" s="25">
        <v>-24.03</v>
      </c>
      <c r="L1504" s="2" t="s">
        <v>185</v>
      </c>
      <c r="M1504" s="14">
        <f>+VLOOKUP(L1504,Customers!$C$3:$D$797,2,FALSE)</f>
        <v>2</v>
      </c>
      <c r="N1504" s="14">
        <f>+INDEX(Customers!$B$2:$D$797,MATCH(TF_Database!L1504,Customers!$C$2:$C$797,0),1)</f>
        <v>6161</v>
      </c>
      <c r="O1504" s="29">
        <f t="shared" si="140"/>
        <v>6</v>
      </c>
      <c r="P1504" s="29">
        <f t="shared" si="141"/>
        <v>14</v>
      </c>
      <c r="Q1504" s="14" t="str">
        <f t="shared" si="142"/>
        <v xml:space="preserve">Aaron </v>
      </c>
      <c r="R1504" s="14" t="str">
        <f t="shared" si="143"/>
        <v>Smayling</v>
      </c>
    </row>
    <row r="1505" spans="2:18" x14ac:dyDescent="0.45">
      <c r="B1505" s="14" t="str">
        <f t="shared" si="138"/>
        <v>399451239946</v>
      </c>
      <c r="C1505" s="5">
        <v>39945</v>
      </c>
      <c r="D1505" s="2" t="s">
        <v>810</v>
      </c>
      <c r="E1505" s="14">
        <f t="shared" si="139"/>
        <v>0</v>
      </c>
      <c r="F1505" s="2">
        <v>12</v>
      </c>
      <c r="G1505" s="19">
        <v>41.97</v>
      </c>
      <c r="H1505" s="20">
        <v>0.05</v>
      </c>
      <c r="I1505" s="6"/>
      <c r="J1505" s="5">
        <v>39946</v>
      </c>
      <c r="K1505" s="25">
        <v>-37.03</v>
      </c>
      <c r="L1505" s="2" t="s">
        <v>185</v>
      </c>
      <c r="M1505" s="14">
        <f>+VLOOKUP(L1505,Customers!$C$3:$D$797,2,FALSE)</f>
        <v>2</v>
      </c>
      <c r="N1505" s="14">
        <f>+INDEX(Customers!$B$2:$D$797,MATCH(TF_Database!L1505,Customers!$C$2:$C$797,0),1)</f>
        <v>6161</v>
      </c>
      <c r="O1505" s="29">
        <f t="shared" si="140"/>
        <v>6</v>
      </c>
      <c r="P1505" s="29">
        <f t="shared" si="141"/>
        <v>14</v>
      </c>
      <c r="Q1505" s="14" t="str">
        <f t="shared" si="142"/>
        <v xml:space="preserve">Aaron </v>
      </c>
      <c r="R1505" s="14" t="str">
        <f t="shared" si="143"/>
        <v>Smayling</v>
      </c>
    </row>
    <row r="1506" spans="2:18" x14ac:dyDescent="0.45">
      <c r="B1506" s="14" t="str">
        <f t="shared" si="138"/>
        <v>399451039946</v>
      </c>
      <c r="C1506" s="5">
        <v>39945</v>
      </c>
      <c r="D1506" s="2" t="s">
        <v>810</v>
      </c>
      <c r="E1506" s="14">
        <f t="shared" si="139"/>
        <v>0</v>
      </c>
      <c r="F1506" s="2">
        <v>10</v>
      </c>
      <c r="G1506" s="19">
        <v>35.64</v>
      </c>
      <c r="H1506" s="20">
        <v>0.05</v>
      </c>
      <c r="I1506" s="6"/>
      <c r="J1506" s="5">
        <v>39946</v>
      </c>
      <c r="K1506" s="25">
        <v>-0.71</v>
      </c>
      <c r="L1506" s="2" t="s">
        <v>185</v>
      </c>
      <c r="M1506" s="14">
        <f>+VLOOKUP(L1506,Customers!$C$3:$D$797,2,FALSE)</f>
        <v>2</v>
      </c>
      <c r="N1506" s="14">
        <f>+INDEX(Customers!$B$2:$D$797,MATCH(TF_Database!L1506,Customers!$C$2:$C$797,0),1)</f>
        <v>6161</v>
      </c>
      <c r="O1506" s="29">
        <f t="shared" si="140"/>
        <v>6</v>
      </c>
      <c r="P1506" s="29">
        <f t="shared" si="141"/>
        <v>14</v>
      </c>
      <c r="Q1506" s="14" t="str">
        <f t="shared" si="142"/>
        <v xml:space="preserve">Aaron </v>
      </c>
      <c r="R1506" s="14" t="str">
        <f t="shared" si="143"/>
        <v>Smayling</v>
      </c>
    </row>
    <row r="1507" spans="2:18" x14ac:dyDescent="0.45">
      <c r="B1507" s="14" t="str">
        <f t="shared" si="138"/>
        <v>40473840474</v>
      </c>
      <c r="C1507" s="5">
        <v>40473</v>
      </c>
      <c r="D1507" s="2" t="s">
        <v>808</v>
      </c>
      <c r="E1507" s="14">
        <f t="shared" si="139"/>
        <v>0</v>
      </c>
      <c r="F1507" s="2">
        <v>8</v>
      </c>
      <c r="G1507" s="19">
        <v>28761.52</v>
      </c>
      <c r="H1507" s="20">
        <v>0.04</v>
      </c>
      <c r="I1507" s="6"/>
      <c r="J1507" s="5">
        <v>40474</v>
      </c>
      <c r="K1507" s="25">
        <v>285.11300000000028</v>
      </c>
      <c r="L1507" s="2" t="s">
        <v>180</v>
      </c>
      <c r="M1507" s="14">
        <f>+VLOOKUP(L1507,Customers!$C$3:$D$797,2,FALSE)</f>
        <v>3</v>
      </c>
      <c r="N1507" s="14">
        <f>+INDEX(Customers!$B$2:$D$797,MATCH(TF_Database!L1507,Customers!$C$2:$C$797,0),1)</f>
        <v>24905</v>
      </c>
      <c r="O1507" s="29">
        <f t="shared" si="140"/>
        <v>8</v>
      </c>
      <c r="P1507" s="29">
        <f t="shared" si="141"/>
        <v>14</v>
      </c>
      <c r="Q1507" s="14" t="str">
        <f t="shared" si="142"/>
        <v xml:space="preserve">Parhena </v>
      </c>
      <c r="R1507" s="14" t="str">
        <f t="shared" si="143"/>
        <v>Norris</v>
      </c>
    </row>
    <row r="1508" spans="2:18" x14ac:dyDescent="0.45">
      <c r="B1508" s="14" t="str">
        <f t="shared" si="138"/>
        <v>399813339988</v>
      </c>
      <c r="C1508" s="5">
        <v>39981</v>
      </c>
      <c r="D1508" s="2" t="s">
        <v>804</v>
      </c>
      <c r="E1508" s="14">
        <f t="shared" si="139"/>
        <v>0</v>
      </c>
      <c r="F1508" s="2">
        <v>33</v>
      </c>
      <c r="G1508" s="19">
        <v>750.66</v>
      </c>
      <c r="H1508" s="20">
        <v>0</v>
      </c>
      <c r="I1508" s="6"/>
      <c r="J1508" s="5">
        <v>39988</v>
      </c>
      <c r="K1508" s="25">
        <v>120.05</v>
      </c>
      <c r="L1508" s="2" t="s">
        <v>174</v>
      </c>
      <c r="M1508" s="14">
        <f>+VLOOKUP(L1508,Customers!$C$3:$D$797,2,FALSE)</f>
        <v>5</v>
      </c>
      <c r="N1508" s="14">
        <f>+INDEX(Customers!$B$2:$D$797,MATCH(TF_Database!L1508,Customers!$C$2:$C$797,0),1)</f>
        <v>28572</v>
      </c>
      <c r="O1508" s="29">
        <f t="shared" si="140"/>
        <v>8</v>
      </c>
      <c r="P1508" s="29">
        <f t="shared" si="141"/>
        <v>15</v>
      </c>
      <c r="Q1508" s="14" t="str">
        <f t="shared" si="142"/>
        <v xml:space="preserve">Charles </v>
      </c>
      <c r="R1508" s="14" t="str">
        <f t="shared" si="143"/>
        <v>Sheldon</v>
      </c>
    </row>
    <row r="1509" spans="2:18" x14ac:dyDescent="0.45">
      <c r="B1509" s="14" t="str">
        <f t="shared" si="138"/>
        <v>39981839983</v>
      </c>
      <c r="C1509" s="5">
        <v>39981</v>
      </c>
      <c r="D1509" s="2" t="s">
        <v>804</v>
      </c>
      <c r="E1509" s="14">
        <f t="shared" si="139"/>
        <v>0</v>
      </c>
      <c r="F1509" s="2">
        <v>8</v>
      </c>
      <c r="G1509" s="19">
        <v>254.32</v>
      </c>
      <c r="H1509" s="20">
        <v>0.01</v>
      </c>
      <c r="I1509" s="6"/>
      <c r="J1509" s="5">
        <v>39983</v>
      </c>
      <c r="K1509" s="25">
        <v>-117.39</v>
      </c>
      <c r="L1509" s="2" t="s">
        <v>174</v>
      </c>
      <c r="M1509" s="14">
        <f>+VLOOKUP(L1509,Customers!$C$3:$D$797,2,FALSE)</f>
        <v>5</v>
      </c>
      <c r="N1509" s="14">
        <f>+INDEX(Customers!$B$2:$D$797,MATCH(TF_Database!L1509,Customers!$C$2:$C$797,0),1)</f>
        <v>28572</v>
      </c>
      <c r="O1509" s="29">
        <f t="shared" si="140"/>
        <v>8</v>
      </c>
      <c r="P1509" s="29">
        <f t="shared" si="141"/>
        <v>15</v>
      </c>
      <c r="Q1509" s="14" t="str">
        <f t="shared" si="142"/>
        <v xml:space="preserve">Charles </v>
      </c>
      <c r="R1509" s="14" t="str">
        <f t="shared" si="143"/>
        <v>Sheldon</v>
      </c>
    </row>
    <row r="1510" spans="2:18" x14ac:dyDescent="0.45">
      <c r="B1510" s="14" t="str">
        <f t="shared" si="138"/>
        <v>399814239986</v>
      </c>
      <c r="C1510" s="5">
        <v>39981</v>
      </c>
      <c r="D1510" s="2" t="s">
        <v>804</v>
      </c>
      <c r="E1510" s="14">
        <f t="shared" si="139"/>
        <v>0</v>
      </c>
      <c r="F1510" s="2">
        <v>42</v>
      </c>
      <c r="G1510" s="19">
        <v>2149.37</v>
      </c>
      <c r="H1510" s="20">
        <v>0.03</v>
      </c>
      <c r="I1510" s="6"/>
      <c r="J1510" s="5">
        <v>39986</v>
      </c>
      <c r="K1510" s="25">
        <v>217.87</v>
      </c>
      <c r="L1510" s="2" t="s">
        <v>174</v>
      </c>
      <c r="M1510" s="14">
        <f>+VLOOKUP(L1510,Customers!$C$3:$D$797,2,FALSE)</f>
        <v>5</v>
      </c>
      <c r="N1510" s="14">
        <f>+INDEX(Customers!$B$2:$D$797,MATCH(TF_Database!L1510,Customers!$C$2:$C$797,0),1)</f>
        <v>28572</v>
      </c>
      <c r="O1510" s="29">
        <f t="shared" si="140"/>
        <v>8</v>
      </c>
      <c r="P1510" s="29">
        <f t="shared" si="141"/>
        <v>15</v>
      </c>
      <c r="Q1510" s="14" t="str">
        <f t="shared" si="142"/>
        <v xml:space="preserve">Charles </v>
      </c>
      <c r="R1510" s="14" t="str">
        <f t="shared" si="143"/>
        <v>Sheldon</v>
      </c>
    </row>
    <row r="1511" spans="2:18" x14ac:dyDescent="0.45">
      <c r="B1511" s="14" t="str">
        <f t="shared" si="138"/>
        <v>407343340741</v>
      </c>
      <c r="C1511" s="5">
        <v>40734</v>
      </c>
      <c r="D1511" s="2" t="s">
        <v>804</v>
      </c>
      <c r="E1511" s="14">
        <f t="shared" si="139"/>
        <v>0</v>
      </c>
      <c r="F1511" s="2">
        <v>33</v>
      </c>
      <c r="G1511" s="19">
        <v>5661.08</v>
      </c>
      <c r="H1511" s="20">
        <v>0</v>
      </c>
      <c r="I1511" s="6"/>
      <c r="J1511" s="5">
        <v>40741</v>
      </c>
      <c r="K1511" s="25">
        <v>1055.47</v>
      </c>
      <c r="L1511" s="2" t="s">
        <v>139</v>
      </c>
      <c r="M1511" s="14">
        <f>+VLOOKUP(L1511,Customers!$C$3:$D$797,2,FALSE)</f>
        <v>2</v>
      </c>
      <c r="N1511" s="14">
        <f>+INDEX(Customers!$B$2:$D$797,MATCH(TF_Database!L1511,Customers!$C$2:$C$797,0),1)</f>
        <v>12841</v>
      </c>
      <c r="O1511" s="29">
        <f t="shared" si="140"/>
        <v>5</v>
      </c>
      <c r="P1511" s="29">
        <f t="shared" si="141"/>
        <v>12</v>
      </c>
      <c r="Q1511" s="14" t="str">
        <f t="shared" si="142"/>
        <v xml:space="preserve">Mark </v>
      </c>
      <c r="R1511" s="14" t="str">
        <f t="shared" si="143"/>
        <v>Cousins</v>
      </c>
    </row>
    <row r="1512" spans="2:18" x14ac:dyDescent="0.45">
      <c r="B1512" s="14" t="str">
        <f t="shared" si="138"/>
        <v>401582540159</v>
      </c>
      <c r="C1512" s="5">
        <v>40158</v>
      </c>
      <c r="D1512" s="2" t="s">
        <v>806</v>
      </c>
      <c r="E1512" s="14">
        <f t="shared" si="139"/>
        <v>1</v>
      </c>
      <c r="F1512" s="2">
        <v>25</v>
      </c>
      <c r="G1512" s="19">
        <v>334.71</v>
      </c>
      <c r="H1512" s="20">
        <v>0.01</v>
      </c>
      <c r="I1512" s="6"/>
      <c r="J1512" s="5">
        <v>40159</v>
      </c>
      <c r="K1512" s="25">
        <v>31.74</v>
      </c>
      <c r="L1512" s="2" t="s">
        <v>168</v>
      </c>
      <c r="M1512" s="14">
        <f>+VLOOKUP(L1512,Customers!$C$3:$D$797,2,FALSE)</f>
        <v>4</v>
      </c>
      <c r="N1512" s="14">
        <f>+INDEX(Customers!$B$2:$D$797,MATCH(TF_Database!L1512,Customers!$C$2:$C$797,0),1)</f>
        <v>14500</v>
      </c>
      <c r="O1512" s="29">
        <f t="shared" si="140"/>
        <v>6</v>
      </c>
      <c r="P1512" s="29">
        <f t="shared" si="141"/>
        <v>11</v>
      </c>
      <c r="Q1512" s="14" t="str">
        <f t="shared" si="142"/>
        <v xml:space="preserve">Shaun </v>
      </c>
      <c r="R1512" s="14" t="str">
        <f t="shared" si="143"/>
        <v>Weien</v>
      </c>
    </row>
    <row r="1513" spans="2:18" x14ac:dyDescent="0.45">
      <c r="B1513" s="14" t="str">
        <f t="shared" si="138"/>
        <v>400834940084</v>
      </c>
      <c r="C1513" s="5">
        <v>40083</v>
      </c>
      <c r="D1513" s="2" t="s">
        <v>810</v>
      </c>
      <c r="E1513" s="14">
        <f t="shared" si="139"/>
        <v>0</v>
      </c>
      <c r="F1513" s="2">
        <v>49</v>
      </c>
      <c r="G1513" s="19">
        <v>1981.26</v>
      </c>
      <c r="H1513" s="20">
        <v>7.0000000000000007E-2</v>
      </c>
      <c r="I1513" s="6"/>
      <c r="J1513" s="5">
        <v>40084</v>
      </c>
      <c r="K1513" s="25">
        <v>100.8</v>
      </c>
      <c r="L1513" s="2" t="s">
        <v>182</v>
      </c>
      <c r="M1513" s="14">
        <f>+VLOOKUP(L1513,Customers!$C$3:$D$797,2,FALSE)</f>
        <v>2</v>
      </c>
      <c r="N1513" s="14">
        <f>+INDEX(Customers!$B$2:$D$797,MATCH(TF_Database!L1513,Customers!$C$2:$C$797,0),1)</f>
        <v>2277</v>
      </c>
      <c r="O1513" s="29">
        <f t="shared" si="140"/>
        <v>5</v>
      </c>
      <c r="P1513" s="29">
        <f t="shared" si="141"/>
        <v>13</v>
      </c>
      <c r="Q1513" s="14" t="str">
        <f t="shared" si="142"/>
        <v xml:space="preserve">Mary </v>
      </c>
      <c r="R1513" s="14" t="str">
        <f t="shared" si="143"/>
        <v>O'Rourke</v>
      </c>
    </row>
    <row r="1514" spans="2:18" x14ac:dyDescent="0.45">
      <c r="B1514" s="14" t="str">
        <f t="shared" si="138"/>
        <v>405691540576</v>
      </c>
      <c r="C1514" s="5">
        <v>40569</v>
      </c>
      <c r="D1514" s="2" t="s">
        <v>804</v>
      </c>
      <c r="E1514" s="14">
        <f t="shared" si="139"/>
        <v>0</v>
      </c>
      <c r="F1514" s="2">
        <v>15</v>
      </c>
      <c r="G1514" s="19">
        <v>1756.46</v>
      </c>
      <c r="H1514" s="20">
        <v>0.01</v>
      </c>
      <c r="I1514" s="6"/>
      <c r="J1514" s="5">
        <v>40576</v>
      </c>
      <c r="K1514" s="25">
        <v>-101.19</v>
      </c>
      <c r="L1514" s="2" t="s">
        <v>139</v>
      </c>
      <c r="M1514" s="14">
        <f>+VLOOKUP(L1514,Customers!$C$3:$D$797,2,FALSE)</f>
        <v>2</v>
      </c>
      <c r="N1514" s="14">
        <f>+INDEX(Customers!$B$2:$D$797,MATCH(TF_Database!L1514,Customers!$C$2:$C$797,0),1)</f>
        <v>12841</v>
      </c>
      <c r="O1514" s="29">
        <f t="shared" si="140"/>
        <v>5</v>
      </c>
      <c r="P1514" s="29">
        <f t="shared" si="141"/>
        <v>12</v>
      </c>
      <c r="Q1514" s="14" t="str">
        <f t="shared" si="142"/>
        <v xml:space="preserve">Mark </v>
      </c>
      <c r="R1514" s="14" t="str">
        <f t="shared" si="143"/>
        <v>Cousins</v>
      </c>
    </row>
    <row r="1515" spans="2:18" x14ac:dyDescent="0.45">
      <c r="B1515" s="14" t="str">
        <f t="shared" si="138"/>
        <v>40587840588</v>
      </c>
      <c r="C1515" s="5">
        <v>40587</v>
      </c>
      <c r="D1515" s="2" t="s">
        <v>811</v>
      </c>
      <c r="E1515" s="14">
        <f t="shared" si="139"/>
        <v>0</v>
      </c>
      <c r="F1515" s="2">
        <v>8</v>
      </c>
      <c r="G1515" s="19">
        <v>49.04</v>
      </c>
      <c r="H1515" s="20">
        <v>0.02</v>
      </c>
      <c r="I1515" s="6"/>
      <c r="J1515" s="5">
        <v>40588</v>
      </c>
      <c r="K1515" s="25">
        <v>9.2899999999999991</v>
      </c>
      <c r="L1515" s="2" t="s">
        <v>171</v>
      </c>
      <c r="M1515" s="14">
        <f>+VLOOKUP(L1515,Customers!$C$3:$D$797,2,FALSE)</f>
        <v>4</v>
      </c>
      <c r="N1515" s="14">
        <f>+INDEX(Customers!$B$2:$D$797,MATCH(TF_Database!L1515,Customers!$C$2:$C$797,0),1)</f>
        <v>6357</v>
      </c>
      <c r="O1515" s="29">
        <f t="shared" si="140"/>
        <v>5</v>
      </c>
      <c r="P1515" s="29">
        <f t="shared" si="141"/>
        <v>12</v>
      </c>
      <c r="Q1515" s="14" t="str">
        <f t="shared" si="142"/>
        <v xml:space="preserve">Brad </v>
      </c>
      <c r="R1515" s="14" t="str">
        <f t="shared" si="143"/>
        <v>Norvell</v>
      </c>
    </row>
    <row r="1516" spans="2:18" x14ac:dyDescent="0.45">
      <c r="B1516" s="14" t="str">
        <f t="shared" si="138"/>
        <v>40587640587</v>
      </c>
      <c r="C1516" s="5">
        <v>40587</v>
      </c>
      <c r="D1516" s="2" t="s">
        <v>811</v>
      </c>
      <c r="E1516" s="14">
        <f t="shared" si="139"/>
        <v>0</v>
      </c>
      <c r="F1516" s="2">
        <v>6</v>
      </c>
      <c r="G1516" s="19">
        <v>2320.35</v>
      </c>
      <c r="H1516" s="20">
        <v>0</v>
      </c>
      <c r="I1516" s="6"/>
      <c r="J1516" s="5">
        <v>40587</v>
      </c>
      <c r="K1516" s="25">
        <v>-237.61799999999999</v>
      </c>
      <c r="L1516" s="2" t="s">
        <v>171</v>
      </c>
      <c r="M1516" s="14">
        <f>+VLOOKUP(L1516,Customers!$C$3:$D$797,2,FALSE)</f>
        <v>4</v>
      </c>
      <c r="N1516" s="14">
        <f>+INDEX(Customers!$B$2:$D$797,MATCH(TF_Database!L1516,Customers!$C$2:$C$797,0),1)</f>
        <v>6357</v>
      </c>
      <c r="O1516" s="29">
        <f t="shared" si="140"/>
        <v>5</v>
      </c>
      <c r="P1516" s="29">
        <f t="shared" si="141"/>
        <v>12</v>
      </c>
      <c r="Q1516" s="14" t="str">
        <f t="shared" si="142"/>
        <v xml:space="preserve">Brad </v>
      </c>
      <c r="R1516" s="14" t="str">
        <f t="shared" si="143"/>
        <v>Norvell</v>
      </c>
    </row>
    <row r="1517" spans="2:18" x14ac:dyDescent="0.45">
      <c r="B1517" s="14" t="str">
        <f t="shared" si="138"/>
        <v>411102641110</v>
      </c>
      <c r="C1517" s="5">
        <v>41110</v>
      </c>
      <c r="D1517" s="2" t="s">
        <v>808</v>
      </c>
      <c r="E1517" s="14">
        <f t="shared" si="139"/>
        <v>0</v>
      </c>
      <c r="F1517" s="2">
        <v>26</v>
      </c>
      <c r="G1517" s="19">
        <v>139.54</v>
      </c>
      <c r="H1517" s="20">
        <v>0.01</v>
      </c>
      <c r="I1517" s="6"/>
      <c r="J1517" s="5">
        <v>41110</v>
      </c>
      <c r="K1517" s="25">
        <v>-54.084499999999998</v>
      </c>
      <c r="L1517" s="2" t="s">
        <v>180</v>
      </c>
      <c r="M1517" s="14">
        <f>+VLOOKUP(L1517,Customers!$C$3:$D$797,2,FALSE)</f>
        <v>3</v>
      </c>
      <c r="N1517" s="14">
        <f>+INDEX(Customers!$B$2:$D$797,MATCH(TF_Database!L1517,Customers!$C$2:$C$797,0),1)</f>
        <v>24905</v>
      </c>
      <c r="O1517" s="29">
        <f t="shared" si="140"/>
        <v>8</v>
      </c>
      <c r="P1517" s="29">
        <f t="shared" si="141"/>
        <v>14</v>
      </c>
      <c r="Q1517" s="14" t="str">
        <f t="shared" si="142"/>
        <v xml:space="preserve">Parhena </v>
      </c>
      <c r="R1517" s="14" t="str">
        <f t="shared" si="143"/>
        <v>Norris</v>
      </c>
    </row>
    <row r="1518" spans="2:18" x14ac:dyDescent="0.45">
      <c r="B1518" s="14" t="str">
        <f t="shared" si="138"/>
        <v>411102841112</v>
      </c>
      <c r="C1518" s="5">
        <v>41110</v>
      </c>
      <c r="D1518" s="2" t="s">
        <v>808</v>
      </c>
      <c r="E1518" s="14">
        <f t="shared" si="139"/>
        <v>0</v>
      </c>
      <c r="F1518" s="2">
        <v>28</v>
      </c>
      <c r="G1518" s="19">
        <v>199.52</v>
      </c>
      <c r="H1518" s="20">
        <v>0.08</v>
      </c>
      <c r="I1518" s="6"/>
      <c r="J1518" s="5">
        <v>41112</v>
      </c>
      <c r="K1518" s="25">
        <v>13.44</v>
      </c>
      <c r="L1518" s="2" t="s">
        <v>180</v>
      </c>
      <c r="M1518" s="14">
        <f>+VLOOKUP(L1518,Customers!$C$3:$D$797,2,FALSE)</f>
        <v>3</v>
      </c>
      <c r="N1518" s="14">
        <f>+INDEX(Customers!$B$2:$D$797,MATCH(TF_Database!L1518,Customers!$C$2:$C$797,0),1)</f>
        <v>24905</v>
      </c>
      <c r="O1518" s="29">
        <f t="shared" si="140"/>
        <v>8</v>
      </c>
      <c r="P1518" s="29">
        <f t="shared" si="141"/>
        <v>14</v>
      </c>
      <c r="Q1518" s="14" t="str">
        <f t="shared" si="142"/>
        <v xml:space="preserve">Parhena </v>
      </c>
      <c r="R1518" s="14" t="str">
        <f t="shared" si="143"/>
        <v>Norris</v>
      </c>
    </row>
    <row r="1519" spans="2:18" x14ac:dyDescent="0.45">
      <c r="B1519" s="14" t="str">
        <f t="shared" si="138"/>
        <v>411103941111</v>
      </c>
      <c r="C1519" s="5">
        <v>41110</v>
      </c>
      <c r="D1519" s="2" t="s">
        <v>808</v>
      </c>
      <c r="E1519" s="14">
        <f t="shared" si="139"/>
        <v>0</v>
      </c>
      <c r="F1519" s="2">
        <v>39</v>
      </c>
      <c r="G1519" s="19">
        <v>85.66</v>
      </c>
      <c r="H1519" s="20">
        <v>0.04</v>
      </c>
      <c r="I1519" s="6"/>
      <c r="J1519" s="5">
        <v>41111</v>
      </c>
      <c r="K1519" s="25">
        <v>6.67</v>
      </c>
      <c r="L1519" s="2" t="s">
        <v>180</v>
      </c>
      <c r="M1519" s="14">
        <f>+VLOOKUP(L1519,Customers!$C$3:$D$797,2,FALSE)</f>
        <v>3</v>
      </c>
      <c r="N1519" s="14">
        <f>+INDEX(Customers!$B$2:$D$797,MATCH(TF_Database!L1519,Customers!$C$2:$C$797,0),1)</f>
        <v>24905</v>
      </c>
      <c r="O1519" s="29">
        <f t="shared" si="140"/>
        <v>8</v>
      </c>
      <c r="P1519" s="29">
        <f t="shared" si="141"/>
        <v>14</v>
      </c>
      <c r="Q1519" s="14" t="str">
        <f t="shared" si="142"/>
        <v xml:space="preserve">Parhena </v>
      </c>
      <c r="R1519" s="14" t="str">
        <f t="shared" si="143"/>
        <v>Norris</v>
      </c>
    </row>
    <row r="1520" spans="2:18" x14ac:dyDescent="0.45">
      <c r="B1520" s="14" t="str">
        <f t="shared" si="138"/>
        <v>401961440198</v>
      </c>
      <c r="C1520" s="5">
        <v>40196</v>
      </c>
      <c r="D1520" s="2" t="s">
        <v>806</v>
      </c>
      <c r="E1520" s="14">
        <f t="shared" si="139"/>
        <v>1</v>
      </c>
      <c r="F1520" s="2">
        <v>14</v>
      </c>
      <c r="G1520" s="19">
        <v>35.479999999999997</v>
      </c>
      <c r="H1520" s="20">
        <v>0.09</v>
      </c>
      <c r="I1520" s="6"/>
      <c r="J1520" s="5">
        <v>40198</v>
      </c>
      <c r="K1520" s="25">
        <v>-9.19</v>
      </c>
      <c r="L1520" s="2" t="s">
        <v>167</v>
      </c>
      <c r="M1520" s="14">
        <f>+VLOOKUP(L1520,Customers!$C$3:$D$797,2,FALSE)</f>
        <v>4</v>
      </c>
      <c r="N1520" s="14">
        <f>+INDEX(Customers!$B$2:$D$797,MATCH(TF_Database!L1520,Customers!$C$2:$C$797,0),1)</f>
        <v>31088</v>
      </c>
      <c r="O1520" s="29">
        <f t="shared" si="140"/>
        <v>5</v>
      </c>
      <c r="P1520" s="29">
        <f t="shared" si="141"/>
        <v>12</v>
      </c>
      <c r="Q1520" s="14" t="str">
        <f t="shared" si="142"/>
        <v xml:space="preserve">Chad </v>
      </c>
      <c r="R1520" s="14" t="str">
        <f t="shared" si="143"/>
        <v>Sievert</v>
      </c>
    </row>
    <row r="1521" spans="2:18" x14ac:dyDescent="0.45">
      <c r="B1521" s="14" t="str">
        <f t="shared" si="138"/>
        <v>40196140198</v>
      </c>
      <c r="C1521" s="5">
        <v>40196</v>
      </c>
      <c r="D1521" s="2" t="s">
        <v>806</v>
      </c>
      <c r="E1521" s="14">
        <f t="shared" si="139"/>
        <v>1</v>
      </c>
      <c r="F1521" s="2">
        <v>1</v>
      </c>
      <c r="G1521" s="19">
        <v>15</v>
      </c>
      <c r="H1521" s="20">
        <v>0.05</v>
      </c>
      <c r="I1521" s="6"/>
      <c r="J1521" s="5">
        <v>40198</v>
      </c>
      <c r="K1521" s="25">
        <v>-11.02</v>
      </c>
      <c r="L1521" s="2" t="s">
        <v>167</v>
      </c>
      <c r="M1521" s="14">
        <f>+VLOOKUP(L1521,Customers!$C$3:$D$797,2,FALSE)</f>
        <v>4</v>
      </c>
      <c r="N1521" s="14">
        <f>+INDEX(Customers!$B$2:$D$797,MATCH(TF_Database!L1521,Customers!$C$2:$C$797,0),1)</f>
        <v>31088</v>
      </c>
      <c r="O1521" s="29">
        <f t="shared" si="140"/>
        <v>5</v>
      </c>
      <c r="P1521" s="29">
        <f t="shared" si="141"/>
        <v>12</v>
      </c>
      <c r="Q1521" s="14" t="str">
        <f t="shared" si="142"/>
        <v xml:space="preserve">Chad </v>
      </c>
      <c r="R1521" s="14" t="str">
        <f t="shared" si="143"/>
        <v>Sievert</v>
      </c>
    </row>
    <row r="1522" spans="2:18" x14ac:dyDescent="0.45">
      <c r="B1522" s="14" t="str">
        <f t="shared" si="138"/>
        <v>408281840829</v>
      </c>
      <c r="C1522" s="5">
        <v>40828</v>
      </c>
      <c r="D1522" s="2" t="s">
        <v>808</v>
      </c>
      <c r="E1522" s="14">
        <f t="shared" si="139"/>
        <v>0</v>
      </c>
      <c r="F1522" s="2">
        <v>18</v>
      </c>
      <c r="G1522" s="19">
        <v>1758.41</v>
      </c>
      <c r="H1522" s="20">
        <v>0.06</v>
      </c>
      <c r="I1522" s="6"/>
      <c r="J1522" s="5">
        <v>40829</v>
      </c>
      <c r="K1522" s="25">
        <v>238.52</v>
      </c>
      <c r="L1522" s="2" t="s">
        <v>175</v>
      </c>
      <c r="M1522" s="14">
        <f>+VLOOKUP(L1522,Customers!$C$3:$D$797,2,FALSE)</f>
        <v>3</v>
      </c>
      <c r="N1522" s="14">
        <f>+INDEX(Customers!$B$2:$D$797,MATCH(TF_Database!L1522,Customers!$C$2:$C$797,0),1)</f>
        <v>26366</v>
      </c>
      <c r="O1522" s="29">
        <f t="shared" si="140"/>
        <v>6</v>
      </c>
      <c r="P1522" s="29">
        <f t="shared" si="141"/>
        <v>10</v>
      </c>
      <c r="Q1522" s="14" t="str">
        <f t="shared" si="142"/>
        <v xml:space="preserve">Brian </v>
      </c>
      <c r="R1522" s="14" t="str">
        <f t="shared" si="143"/>
        <v>Derr</v>
      </c>
    </row>
    <row r="1523" spans="2:18" x14ac:dyDescent="0.45">
      <c r="B1523" s="14" t="str">
        <f t="shared" si="138"/>
        <v>403884740389</v>
      </c>
      <c r="C1523" s="5">
        <v>40388</v>
      </c>
      <c r="D1523" s="2" t="s">
        <v>806</v>
      </c>
      <c r="E1523" s="14">
        <f t="shared" si="139"/>
        <v>1</v>
      </c>
      <c r="F1523" s="2">
        <v>47</v>
      </c>
      <c r="G1523" s="19">
        <v>2766.8179999999998</v>
      </c>
      <c r="H1523" s="20">
        <v>0.03</v>
      </c>
      <c r="I1523" s="6"/>
      <c r="J1523" s="5">
        <v>40389</v>
      </c>
      <c r="K1523" s="25">
        <v>846.94500000000005</v>
      </c>
      <c r="L1523" s="2" t="s">
        <v>179</v>
      </c>
      <c r="M1523" s="14">
        <f>+VLOOKUP(L1523,Customers!$C$3:$D$797,2,FALSE)</f>
        <v>1</v>
      </c>
      <c r="N1523" s="14">
        <f>+INDEX(Customers!$B$2:$D$797,MATCH(TF_Database!L1523,Customers!$C$2:$C$797,0),1)</f>
        <v>10121</v>
      </c>
      <c r="O1523" s="29">
        <f t="shared" si="140"/>
        <v>5</v>
      </c>
      <c r="P1523" s="29">
        <f t="shared" si="141"/>
        <v>11</v>
      </c>
      <c r="Q1523" s="14" t="str">
        <f t="shared" si="142"/>
        <v xml:space="preserve">Neil </v>
      </c>
      <c r="R1523" s="14" t="str">
        <f t="shared" si="143"/>
        <v>Ducich</v>
      </c>
    </row>
    <row r="1524" spans="2:18" x14ac:dyDescent="0.45">
      <c r="B1524" s="14" t="str">
        <f t="shared" si="138"/>
        <v>404773840482</v>
      </c>
      <c r="C1524" s="5">
        <v>40477</v>
      </c>
      <c r="D1524" s="2" t="s">
        <v>804</v>
      </c>
      <c r="E1524" s="14">
        <f t="shared" si="139"/>
        <v>0</v>
      </c>
      <c r="F1524" s="2">
        <v>38</v>
      </c>
      <c r="G1524" s="19">
        <v>689.67</v>
      </c>
      <c r="H1524" s="20">
        <v>7.0000000000000007E-2</v>
      </c>
      <c r="I1524" s="6"/>
      <c r="J1524" s="5">
        <v>40482</v>
      </c>
      <c r="K1524" s="25">
        <v>51.47</v>
      </c>
      <c r="L1524" s="2" t="s">
        <v>155</v>
      </c>
      <c r="M1524" s="14">
        <f>+VLOOKUP(L1524,Customers!$C$3:$D$797,2,FALSE)</f>
        <v>2</v>
      </c>
      <c r="N1524" s="14">
        <f>+INDEX(Customers!$B$2:$D$797,MATCH(TF_Database!L1524,Customers!$C$2:$C$797,0),1)</f>
        <v>12441</v>
      </c>
      <c r="O1524" s="29">
        <f t="shared" si="140"/>
        <v>6</v>
      </c>
      <c r="P1524" s="29">
        <f t="shared" si="141"/>
        <v>12</v>
      </c>
      <c r="Q1524" s="14" t="str">
        <f t="shared" si="142"/>
        <v xml:space="preserve">Sarah </v>
      </c>
      <c r="R1524" s="14" t="str">
        <f t="shared" si="143"/>
        <v>Jordon</v>
      </c>
    </row>
    <row r="1525" spans="2:18" x14ac:dyDescent="0.45">
      <c r="B1525" s="14" t="str">
        <f t="shared" si="138"/>
        <v>411863041188</v>
      </c>
      <c r="C1525" s="5">
        <v>41186</v>
      </c>
      <c r="D1525" s="2" t="s">
        <v>808</v>
      </c>
      <c r="E1525" s="14">
        <f t="shared" si="139"/>
        <v>0</v>
      </c>
      <c r="F1525" s="2">
        <v>30</v>
      </c>
      <c r="G1525" s="19">
        <v>2219.79</v>
      </c>
      <c r="H1525" s="20">
        <v>0.1</v>
      </c>
      <c r="I1525" s="6"/>
      <c r="J1525" s="5">
        <v>41188</v>
      </c>
      <c r="K1525" s="25">
        <v>-9.4481999999999999</v>
      </c>
      <c r="L1525" s="2" t="s">
        <v>157</v>
      </c>
      <c r="M1525" s="14">
        <f>+VLOOKUP(L1525,Customers!$C$3:$D$797,2,FALSE)</f>
        <v>3</v>
      </c>
      <c r="N1525" s="14">
        <f>+INDEX(Customers!$B$2:$D$797,MATCH(TF_Database!L1525,Customers!$C$2:$C$797,0),1)</f>
        <v>13820</v>
      </c>
      <c r="O1525" s="29">
        <f t="shared" si="140"/>
        <v>7</v>
      </c>
      <c r="P1525" s="29">
        <f t="shared" si="141"/>
        <v>16</v>
      </c>
      <c r="Q1525" s="14" t="str">
        <f t="shared" si="142"/>
        <v xml:space="preserve">Theone </v>
      </c>
      <c r="R1525" s="14" t="str">
        <f t="shared" si="143"/>
        <v>Pippenger</v>
      </c>
    </row>
    <row r="1526" spans="2:18" x14ac:dyDescent="0.45">
      <c r="B1526" s="14" t="str">
        <f t="shared" si="138"/>
        <v>411862541188</v>
      </c>
      <c r="C1526" s="5">
        <v>41186</v>
      </c>
      <c r="D1526" s="2" t="s">
        <v>808</v>
      </c>
      <c r="E1526" s="14">
        <f t="shared" si="139"/>
        <v>0</v>
      </c>
      <c r="F1526" s="2">
        <v>25</v>
      </c>
      <c r="G1526" s="19">
        <v>237.36</v>
      </c>
      <c r="H1526" s="20">
        <v>7.0000000000000007E-2</v>
      </c>
      <c r="I1526" s="6"/>
      <c r="J1526" s="5">
        <v>41188</v>
      </c>
      <c r="K1526" s="25">
        <v>-117.86</v>
      </c>
      <c r="L1526" s="2" t="s">
        <v>157</v>
      </c>
      <c r="M1526" s="14">
        <f>+VLOOKUP(L1526,Customers!$C$3:$D$797,2,FALSE)</f>
        <v>3</v>
      </c>
      <c r="N1526" s="14">
        <f>+INDEX(Customers!$B$2:$D$797,MATCH(TF_Database!L1526,Customers!$C$2:$C$797,0),1)</f>
        <v>13820</v>
      </c>
      <c r="O1526" s="29">
        <f t="shared" si="140"/>
        <v>7</v>
      </c>
      <c r="P1526" s="29">
        <f t="shared" si="141"/>
        <v>16</v>
      </c>
      <c r="Q1526" s="14" t="str">
        <f t="shared" si="142"/>
        <v xml:space="preserve">Theone </v>
      </c>
      <c r="R1526" s="14" t="str">
        <f t="shared" si="143"/>
        <v>Pippenger</v>
      </c>
    </row>
    <row r="1527" spans="2:18" x14ac:dyDescent="0.45">
      <c r="B1527" s="14" t="str">
        <f t="shared" si="138"/>
        <v>411283541130</v>
      </c>
      <c r="C1527" s="5">
        <v>41128</v>
      </c>
      <c r="D1527" s="2" t="s">
        <v>806</v>
      </c>
      <c r="E1527" s="14">
        <f t="shared" si="139"/>
        <v>1</v>
      </c>
      <c r="F1527" s="2">
        <v>35</v>
      </c>
      <c r="G1527" s="19">
        <v>195.23</v>
      </c>
      <c r="H1527" s="20">
        <v>0.08</v>
      </c>
      <c r="I1527" s="6"/>
      <c r="J1527" s="5">
        <v>41130</v>
      </c>
      <c r="K1527" s="25">
        <v>-72.459999999999994</v>
      </c>
      <c r="L1527" s="2" t="s">
        <v>157</v>
      </c>
      <c r="M1527" s="14">
        <f>+VLOOKUP(L1527,Customers!$C$3:$D$797,2,FALSE)</f>
        <v>3</v>
      </c>
      <c r="N1527" s="14">
        <f>+INDEX(Customers!$B$2:$D$797,MATCH(TF_Database!L1527,Customers!$C$2:$C$797,0),1)</f>
        <v>13820</v>
      </c>
      <c r="O1527" s="29">
        <f t="shared" si="140"/>
        <v>7</v>
      </c>
      <c r="P1527" s="29">
        <f t="shared" si="141"/>
        <v>16</v>
      </c>
      <c r="Q1527" s="14" t="str">
        <f t="shared" si="142"/>
        <v xml:space="preserve">Theone </v>
      </c>
      <c r="R1527" s="14" t="str">
        <f t="shared" si="143"/>
        <v>Pippenger</v>
      </c>
    </row>
    <row r="1528" spans="2:18" x14ac:dyDescent="0.45">
      <c r="B1528" s="14" t="str">
        <f t="shared" si="138"/>
        <v>411283541129</v>
      </c>
      <c r="C1528" s="5">
        <v>41128</v>
      </c>
      <c r="D1528" s="2" t="s">
        <v>806</v>
      </c>
      <c r="E1528" s="14">
        <f t="shared" si="139"/>
        <v>1</v>
      </c>
      <c r="F1528" s="2">
        <v>35</v>
      </c>
      <c r="G1528" s="19">
        <v>4051.8</v>
      </c>
      <c r="H1528" s="20">
        <v>0.1</v>
      </c>
      <c r="I1528" s="6"/>
      <c r="J1528" s="5">
        <v>41129</v>
      </c>
      <c r="K1528" s="25">
        <v>-684.072</v>
      </c>
      <c r="L1528" s="2" t="s">
        <v>157</v>
      </c>
      <c r="M1528" s="14">
        <f>+VLOOKUP(L1528,Customers!$C$3:$D$797,2,FALSE)</f>
        <v>3</v>
      </c>
      <c r="N1528" s="14">
        <f>+INDEX(Customers!$B$2:$D$797,MATCH(TF_Database!L1528,Customers!$C$2:$C$797,0),1)</f>
        <v>13820</v>
      </c>
      <c r="O1528" s="29">
        <f t="shared" si="140"/>
        <v>7</v>
      </c>
      <c r="P1528" s="29">
        <f t="shared" si="141"/>
        <v>16</v>
      </c>
      <c r="Q1528" s="14" t="str">
        <f t="shared" si="142"/>
        <v xml:space="preserve">Theone </v>
      </c>
      <c r="R1528" s="14" t="str">
        <f t="shared" si="143"/>
        <v>Pippenger</v>
      </c>
    </row>
    <row r="1529" spans="2:18" x14ac:dyDescent="0.45">
      <c r="B1529" s="14" t="str">
        <f t="shared" si="138"/>
        <v>40593440594</v>
      </c>
      <c r="C1529" s="5">
        <v>40593</v>
      </c>
      <c r="D1529" s="2" t="s">
        <v>810</v>
      </c>
      <c r="E1529" s="14">
        <f t="shared" si="139"/>
        <v>0</v>
      </c>
      <c r="F1529" s="2">
        <v>4</v>
      </c>
      <c r="G1529" s="19">
        <v>3465.97</v>
      </c>
      <c r="H1529" s="20">
        <v>0.08</v>
      </c>
      <c r="I1529" s="6"/>
      <c r="J1529" s="5">
        <v>40594</v>
      </c>
      <c r="K1529" s="25">
        <v>194.31850000000003</v>
      </c>
      <c r="L1529" s="2" t="s">
        <v>173</v>
      </c>
      <c r="M1529" s="14">
        <f>+VLOOKUP(L1529,Customers!$C$3:$D$797,2,FALSE)</f>
        <v>1</v>
      </c>
      <c r="N1529" s="14">
        <f>+INDEX(Customers!$B$2:$D$797,MATCH(TF_Database!L1529,Customers!$C$2:$C$797,0),1)</f>
        <v>27066</v>
      </c>
      <c r="O1529" s="29">
        <f t="shared" si="140"/>
        <v>5</v>
      </c>
      <c r="P1529" s="29">
        <f t="shared" si="141"/>
        <v>12</v>
      </c>
      <c r="Q1529" s="14" t="str">
        <f t="shared" si="142"/>
        <v xml:space="preserve">Mike </v>
      </c>
      <c r="R1529" s="14" t="str">
        <f t="shared" si="143"/>
        <v>Kennedy</v>
      </c>
    </row>
    <row r="1530" spans="2:18" x14ac:dyDescent="0.45">
      <c r="B1530" s="14" t="str">
        <f t="shared" si="138"/>
        <v>405931340595</v>
      </c>
      <c r="C1530" s="5">
        <v>40593</v>
      </c>
      <c r="D1530" s="2" t="s">
        <v>810</v>
      </c>
      <c r="E1530" s="14">
        <f t="shared" si="139"/>
        <v>0</v>
      </c>
      <c r="F1530" s="2">
        <v>13</v>
      </c>
      <c r="G1530" s="19">
        <v>1307.8800000000001</v>
      </c>
      <c r="H1530" s="20">
        <v>0.06</v>
      </c>
      <c r="I1530" s="6"/>
      <c r="J1530" s="5">
        <v>40595</v>
      </c>
      <c r="K1530" s="25">
        <v>206.86</v>
      </c>
      <c r="L1530" s="2" t="s">
        <v>173</v>
      </c>
      <c r="M1530" s="14">
        <f>+VLOOKUP(L1530,Customers!$C$3:$D$797,2,FALSE)</f>
        <v>1</v>
      </c>
      <c r="N1530" s="14">
        <f>+INDEX(Customers!$B$2:$D$797,MATCH(TF_Database!L1530,Customers!$C$2:$C$797,0),1)</f>
        <v>27066</v>
      </c>
      <c r="O1530" s="29">
        <f t="shared" si="140"/>
        <v>5</v>
      </c>
      <c r="P1530" s="29">
        <f t="shared" si="141"/>
        <v>12</v>
      </c>
      <c r="Q1530" s="14" t="str">
        <f t="shared" si="142"/>
        <v xml:space="preserve">Mike </v>
      </c>
      <c r="R1530" s="14" t="str">
        <f t="shared" si="143"/>
        <v>Kennedy</v>
      </c>
    </row>
    <row r="1531" spans="2:18" x14ac:dyDescent="0.45">
      <c r="B1531" s="14" t="str">
        <f t="shared" si="138"/>
        <v>404451340447</v>
      </c>
      <c r="C1531" s="5">
        <v>40445</v>
      </c>
      <c r="D1531" s="2" t="s">
        <v>811</v>
      </c>
      <c r="E1531" s="14">
        <f t="shared" si="139"/>
        <v>0</v>
      </c>
      <c r="F1531" s="2">
        <v>13</v>
      </c>
      <c r="G1531" s="19">
        <v>104.51</v>
      </c>
      <c r="H1531" s="20">
        <v>0.04</v>
      </c>
      <c r="I1531" s="6"/>
      <c r="J1531" s="5">
        <v>40447</v>
      </c>
      <c r="K1531" s="25">
        <v>-9.2805</v>
      </c>
      <c r="L1531" s="2" t="s">
        <v>161</v>
      </c>
      <c r="M1531" s="14">
        <f>+VLOOKUP(L1531,Customers!$C$3:$D$797,2,FALSE)</f>
        <v>1</v>
      </c>
      <c r="N1531" s="14">
        <f>+INDEX(Customers!$B$2:$D$797,MATCH(TF_Database!L1531,Customers!$C$2:$C$797,0),1)</f>
        <v>25122</v>
      </c>
      <c r="O1531" s="29">
        <f t="shared" si="140"/>
        <v>8</v>
      </c>
      <c r="P1531" s="29">
        <f t="shared" si="141"/>
        <v>16</v>
      </c>
      <c r="Q1531" s="14" t="str">
        <f t="shared" si="142"/>
        <v xml:space="preserve">Michael </v>
      </c>
      <c r="R1531" s="14" t="str">
        <f t="shared" si="143"/>
        <v>Granlund</v>
      </c>
    </row>
    <row r="1532" spans="2:18" x14ac:dyDescent="0.45">
      <c r="B1532" s="14" t="str">
        <f t="shared" si="138"/>
        <v>401651240169</v>
      </c>
      <c r="C1532" s="5">
        <v>40165</v>
      </c>
      <c r="D1532" s="2" t="s">
        <v>804</v>
      </c>
      <c r="E1532" s="14">
        <f t="shared" si="139"/>
        <v>0</v>
      </c>
      <c r="F1532" s="2">
        <v>12</v>
      </c>
      <c r="G1532" s="19">
        <v>1064.7864999999999</v>
      </c>
      <c r="H1532" s="20">
        <v>0.1</v>
      </c>
      <c r="I1532" s="6"/>
      <c r="J1532" s="5">
        <v>40169</v>
      </c>
      <c r="K1532" s="25">
        <v>-181.005</v>
      </c>
      <c r="L1532" s="2" t="s">
        <v>161</v>
      </c>
      <c r="M1532" s="14">
        <f>+VLOOKUP(L1532,Customers!$C$3:$D$797,2,FALSE)</f>
        <v>1</v>
      </c>
      <c r="N1532" s="14">
        <f>+INDEX(Customers!$B$2:$D$797,MATCH(TF_Database!L1532,Customers!$C$2:$C$797,0),1)</f>
        <v>25122</v>
      </c>
      <c r="O1532" s="29">
        <f t="shared" si="140"/>
        <v>8</v>
      </c>
      <c r="P1532" s="29">
        <f t="shared" si="141"/>
        <v>16</v>
      </c>
      <c r="Q1532" s="14" t="str">
        <f t="shared" si="142"/>
        <v xml:space="preserve">Michael </v>
      </c>
      <c r="R1532" s="14" t="str">
        <f t="shared" si="143"/>
        <v>Granlund</v>
      </c>
    </row>
    <row r="1533" spans="2:18" x14ac:dyDescent="0.45">
      <c r="B1533" s="14" t="str">
        <f t="shared" si="138"/>
        <v>410111041012</v>
      </c>
      <c r="C1533" s="5">
        <v>41011</v>
      </c>
      <c r="D1533" s="2" t="s">
        <v>811</v>
      </c>
      <c r="E1533" s="14">
        <f t="shared" si="139"/>
        <v>0</v>
      </c>
      <c r="F1533" s="2">
        <v>10</v>
      </c>
      <c r="G1533" s="19">
        <v>131.09</v>
      </c>
      <c r="H1533" s="20">
        <v>0.01</v>
      </c>
      <c r="I1533" s="6"/>
      <c r="J1533" s="5">
        <v>41012</v>
      </c>
      <c r="K1533" s="25">
        <v>10.94</v>
      </c>
      <c r="L1533" s="2" t="s">
        <v>177</v>
      </c>
      <c r="M1533" s="14">
        <f>+VLOOKUP(L1533,Customers!$C$3:$D$797,2,FALSE)</f>
        <v>5</v>
      </c>
      <c r="N1533" s="14">
        <f>+INDEX(Customers!$B$2:$D$797,MATCH(TF_Database!L1533,Customers!$C$2:$C$797,0),1)</f>
        <v>15000</v>
      </c>
      <c r="O1533" s="29">
        <f t="shared" si="140"/>
        <v>5</v>
      </c>
      <c r="P1533" s="29">
        <f t="shared" si="141"/>
        <v>11</v>
      </c>
      <c r="Q1533" s="14" t="str">
        <f t="shared" si="142"/>
        <v xml:space="preserve">Dana </v>
      </c>
      <c r="R1533" s="14" t="str">
        <f t="shared" si="143"/>
        <v>Kaydos</v>
      </c>
    </row>
    <row r="1534" spans="2:18" x14ac:dyDescent="0.45">
      <c r="B1534" s="14" t="str">
        <f t="shared" si="138"/>
        <v>410113341012</v>
      </c>
      <c r="C1534" s="5">
        <v>41011</v>
      </c>
      <c r="D1534" s="2" t="s">
        <v>811</v>
      </c>
      <c r="E1534" s="14">
        <f t="shared" si="139"/>
        <v>0</v>
      </c>
      <c r="F1534" s="2">
        <v>33</v>
      </c>
      <c r="G1534" s="19">
        <v>1817.9</v>
      </c>
      <c r="H1534" s="20">
        <v>0.06</v>
      </c>
      <c r="I1534" s="6"/>
      <c r="J1534" s="5">
        <v>41012</v>
      </c>
      <c r="K1534" s="25">
        <v>700.31</v>
      </c>
      <c r="L1534" s="2" t="s">
        <v>177</v>
      </c>
      <c r="M1534" s="14">
        <f>+VLOOKUP(L1534,Customers!$C$3:$D$797,2,FALSE)</f>
        <v>5</v>
      </c>
      <c r="N1534" s="14">
        <f>+INDEX(Customers!$B$2:$D$797,MATCH(TF_Database!L1534,Customers!$C$2:$C$797,0),1)</f>
        <v>15000</v>
      </c>
      <c r="O1534" s="29">
        <f t="shared" si="140"/>
        <v>5</v>
      </c>
      <c r="P1534" s="29">
        <f t="shared" si="141"/>
        <v>11</v>
      </c>
      <c r="Q1534" s="14" t="str">
        <f t="shared" si="142"/>
        <v xml:space="preserve">Dana </v>
      </c>
      <c r="R1534" s="14" t="str">
        <f t="shared" si="143"/>
        <v>Kaydos</v>
      </c>
    </row>
    <row r="1535" spans="2:18" x14ac:dyDescent="0.45">
      <c r="B1535" s="14" t="str">
        <f t="shared" si="138"/>
        <v>399651739966</v>
      </c>
      <c r="C1535" s="5">
        <v>39965</v>
      </c>
      <c r="D1535" s="2" t="s">
        <v>811</v>
      </c>
      <c r="E1535" s="14">
        <f t="shared" si="139"/>
        <v>0</v>
      </c>
      <c r="F1535" s="2">
        <v>17</v>
      </c>
      <c r="G1535" s="19">
        <v>124.06</v>
      </c>
      <c r="H1535" s="20">
        <v>0.09</v>
      </c>
      <c r="I1535" s="6"/>
      <c r="J1535" s="5">
        <v>39966</v>
      </c>
      <c r="K1535" s="25">
        <v>15.74</v>
      </c>
      <c r="L1535" s="2" t="s">
        <v>184</v>
      </c>
      <c r="M1535" s="14">
        <f>+VLOOKUP(L1535,Customers!$C$3:$D$797,2,FALSE)</f>
        <v>1</v>
      </c>
      <c r="N1535" s="14">
        <f>+INDEX(Customers!$B$2:$D$797,MATCH(TF_Database!L1535,Customers!$C$2:$C$797,0),1)</f>
        <v>32123</v>
      </c>
      <c r="O1535" s="29">
        <f t="shared" si="140"/>
        <v>7</v>
      </c>
      <c r="P1535" s="29">
        <f t="shared" si="141"/>
        <v>12</v>
      </c>
      <c r="Q1535" s="14" t="str">
        <f t="shared" si="142"/>
        <v xml:space="preserve">Nathan </v>
      </c>
      <c r="R1535" s="14" t="str">
        <f t="shared" si="143"/>
        <v>Mautz</v>
      </c>
    </row>
    <row r="1536" spans="2:18" x14ac:dyDescent="0.45">
      <c r="B1536" s="14" t="str">
        <f t="shared" si="138"/>
        <v>405901940592</v>
      </c>
      <c r="C1536" s="5">
        <v>40590</v>
      </c>
      <c r="D1536" s="2" t="s">
        <v>804</v>
      </c>
      <c r="E1536" s="14">
        <f t="shared" si="139"/>
        <v>0</v>
      </c>
      <c r="F1536" s="2">
        <v>19</v>
      </c>
      <c r="G1536" s="19">
        <v>138.05000000000001</v>
      </c>
      <c r="H1536" s="20">
        <v>0.09</v>
      </c>
      <c r="I1536" s="6"/>
      <c r="J1536" s="5">
        <v>40592</v>
      </c>
      <c r="K1536" s="25">
        <v>-100.49</v>
      </c>
      <c r="L1536" s="2" t="s">
        <v>172</v>
      </c>
      <c r="M1536" s="14">
        <f>+VLOOKUP(L1536,Customers!$C$3:$D$797,2,FALSE)</f>
        <v>3</v>
      </c>
      <c r="N1536" s="14">
        <f>+INDEX(Customers!$B$2:$D$797,MATCH(TF_Database!L1536,Customers!$C$2:$C$797,0),1)</f>
        <v>6849</v>
      </c>
      <c r="O1536" s="29">
        <f t="shared" si="140"/>
        <v>4</v>
      </c>
      <c r="P1536" s="29">
        <f t="shared" si="141"/>
        <v>10</v>
      </c>
      <c r="Q1536" s="14" t="str">
        <f t="shared" si="142"/>
        <v xml:space="preserve">Ken </v>
      </c>
      <c r="R1536" s="14" t="str">
        <f t="shared" si="143"/>
        <v>Heidel</v>
      </c>
    </row>
    <row r="1537" spans="2:18" x14ac:dyDescent="0.45">
      <c r="B1537" s="14" t="str">
        <f t="shared" si="138"/>
        <v>409652940966</v>
      </c>
      <c r="C1537" s="5">
        <v>40965</v>
      </c>
      <c r="D1537" s="2" t="s">
        <v>808</v>
      </c>
      <c r="E1537" s="14">
        <f t="shared" si="139"/>
        <v>0</v>
      </c>
      <c r="F1537" s="2">
        <v>29</v>
      </c>
      <c r="G1537" s="19">
        <v>433.44</v>
      </c>
      <c r="H1537" s="20">
        <v>0.1</v>
      </c>
      <c r="I1537" s="6"/>
      <c r="J1537" s="5">
        <v>40966</v>
      </c>
      <c r="K1537" s="25">
        <v>147.46</v>
      </c>
      <c r="L1537" s="2" t="s">
        <v>158</v>
      </c>
      <c r="M1537" s="14">
        <f>+VLOOKUP(L1537,Customers!$C$3:$D$797,2,FALSE)</f>
        <v>4</v>
      </c>
      <c r="N1537" s="14">
        <f>+INDEX(Customers!$B$2:$D$797,MATCH(TF_Database!L1537,Customers!$C$2:$C$797,0),1)</f>
        <v>12866</v>
      </c>
      <c r="O1537" s="29">
        <f t="shared" si="140"/>
        <v>4</v>
      </c>
      <c r="P1537" s="29">
        <f t="shared" si="141"/>
        <v>12</v>
      </c>
      <c r="Q1537" s="14" t="str">
        <f t="shared" si="142"/>
        <v xml:space="preserve">Art </v>
      </c>
      <c r="R1537" s="14" t="str">
        <f t="shared" si="143"/>
        <v>Ferguson</v>
      </c>
    </row>
    <row r="1538" spans="2:18" x14ac:dyDescent="0.45">
      <c r="B1538" s="14" t="str">
        <f t="shared" si="138"/>
        <v>41100841101</v>
      </c>
      <c r="C1538" s="5">
        <v>41100</v>
      </c>
      <c r="D1538" s="2" t="s">
        <v>810</v>
      </c>
      <c r="E1538" s="14">
        <f t="shared" si="139"/>
        <v>0</v>
      </c>
      <c r="F1538" s="2">
        <v>8</v>
      </c>
      <c r="G1538" s="19">
        <v>55.59</v>
      </c>
      <c r="H1538" s="20">
        <v>0.03</v>
      </c>
      <c r="I1538" s="6"/>
      <c r="J1538" s="5">
        <v>41101</v>
      </c>
      <c r="K1538" s="25">
        <v>-17.951499999999999</v>
      </c>
      <c r="L1538" s="2" t="s">
        <v>176</v>
      </c>
      <c r="M1538" s="14">
        <f>+VLOOKUP(L1538,Customers!$C$3:$D$797,2,FALSE)</f>
        <v>3</v>
      </c>
      <c r="N1538" s="14">
        <f>+INDEX(Customers!$B$2:$D$797,MATCH(TF_Database!L1538,Customers!$C$2:$C$797,0),1)</f>
        <v>18016</v>
      </c>
      <c r="O1538" s="29">
        <f t="shared" si="140"/>
        <v>7</v>
      </c>
      <c r="P1538" s="29">
        <f t="shared" si="141"/>
        <v>12</v>
      </c>
      <c r="Q1538" s="14" t="str">
        <f t="shared" si="142"/>
        <v xml:space="preserve">Roland </v>
      </c>
      <c r="R1538" s="14" t="str">
        <f t="shared" si="143"/>
        <v>Black</v>
      </c>
    </row>
    <row r="1539" spans="2:18" x14ac:dyDescent="0.45">
      <c r="B1539" s="14" t="str">
        <f t="shared" si="138"/>
        <v>410463341048</v>
      </c>
      <c r="C1539" s="5">
        <v>41046</v>
      </c>
      <c r="D1539" s="2" t="s">
        <v>810</v>
      </c>
      <c r="E1539" s="14">
        <f t="shared" si="139"/>
        <v>0</v>
      </c>
      <c r="F1539" s="2">
        <v>33</v>
      </c>
      <c r="G1539" s="19">
        <v>112.36</v>
      </c>
      <c r="H1539" s="20">
        <v>0.08</v>
      </c>
      <c r="I1539" s="6"/>
      <c r="J1539" s="5">
        <v>41048</v>
      </c>
      <c r="K1539" s="25">
        <v>-159.73500000000001</v>
      </c>
      <c r="L1539" s="2" t="s">
        <v>162</v>
      </c>
      <c r="M1539" s="14">
        <f>+VLOOKUP(L1539,Customers!$C$3:$D$797,2,FALSE)</f>
        <v>2</v>
      </c>
      <c r="N1539" s="14">
        <f>+INDEX(Customers!$B$2:$D$797,MATCH(TF_Database!L1539,Customers!$C$2:$C$797,0),1)</f>
        <v>17490</v>
      </c>
      <c r="O1539" s="29">
        <f t="shared" si="140"/>
        <v>6</v>
      </c>
      <c r="P1539" s="29">
        <f t="shared" si="141"/>
        <v>13</v>
      </c>
      <c r="Q1539" s="14" t="str">
        <f t="shared" si="142"/>
        <v xml:space="preserve">Steve </v>
      </c>
      <c r="R1539" s="14" t="str">
        <f t="shared" si="143"/>
        <v>Carroll</v>
      </c>
    </row>
    <row r="1540" spans="2:18" x14ac:dyDescent="0.45">
      <c r="B1540" s="14" t="str">
        <f t="shared" si="138"/>
        <v>410461641048</v>
      </c>
      <c r="C1540" s="5">
        <v>41046</v>
      </c>
      <c r="D1540" s="2" t="s">
        <v>810</v>
      </c>
      <c r="E1540" s="14">
        <f t="shared" si="139"/>
        <v>0</v>
      </c>
      <c r="F1540" s="2">
        <v>16</v>
      </c>
      <c r="G1540" s="19">
        <v>481.04900000000004</v>
      </c>
      <c r="H1540" s="20">
        <v>0.09</v>
      </c>
      <c r="I1540" s="6"/>
      <c r="J1540" s="5">
        <v>41048</v>
      </c>
      <c r="K1540" s="25">
        <v>46.512</v>
      </c>
      <c r="L1540" s="2" t="s">
        <v>162</v>
      </c>
      <c r="M1540" s="14">
        <f>+VLOOKUP(L1540,Customers!$C$3:$D$797,2,FALSE)</f>
        <v>2</v>
      </c>
      <c r="N1540" s="14">
        <f>+INDEX(Customers!$B$2:$D$797,MATCH(TF_Database!L1540,Customers!$C$2:$C$797,0),1)</f>
        <v>17490</v>
      </c>
      <c r="O1540" s="29">
        <f t="shared" si="140"/>
        <v>6</v>
      </c>
      <c r="P1540" s="29">
        <f t="shared" si="141"/>
        <v>13</v>
      </c>
      <c r="Q1540" s="14" t="str">
        <f t="shared" si="142"/>
        <v xml:space="preserve">Steve </v>
      </c>
      <c r="R1540" s="14" t="str">
        <f t="shared" si="143"/>
        <v>Carroll</v>
      </c>
    </row>
    <row r="1541" spans="2:18" x14ac:dyDescent="0.45">
      <c r="B1541" s="14" t="str">
        <f t="shared" si="138"/>
        <v>398353639835</v>
      </c>
      <c r="C1541" s="5">
        <v>39835</v>
      </c>
      <c r="D1541" s="2" t="s">
        <v>806</v>
      </c>
      <c r="E1541" s="14">
        <f t="shared" si="139"/>
        <v>1</v>
      </c>
      <c r="F1541" s="2">
        <v>36</v>
      </c>
      <c r="G1541" s="19">
        <v>562.79999999999995</v>
      </c>
      <c r="H1541" s="20">
        <v>0.02</v>
      </c>
      <c r="I1541" s="6"/>
      <c r="J1541" s="5">
        <v>39835</v>
      </c>
      <c r="K1541" s="25">
        <v>-17.445499999999999</v>
      </c>
      <c r="L1541" s="2" t="s">
        <v>184</v>
      </c>
      <c r="M1541" s="14">
        <f>+VLOOKUP(L1541,Customers!$C$3:$D$797,2,FALSE)</f>
        <v>1</v>
      </c>
      <c r="N1541" s="14">
        <f>+INDEX(Customers!$B$2:$D$797,MATCH(TF_Database!L1541,Customers!$C$2:$C$797,0),1)</f>
        <v>32123</v>
      </c>
      <c r="O1541" s="29">
        <f t="shared" si="140"/>
        <v>7</v>
      </c>
      <c r="P1541" s="29">
        <f t="shared" si="141"/>
        <v>12</v>
      </c>
      <c r="Q1541" s="14" t="str">
        <f t="shared" si="142"/>
        <v xml:space="preserve">Nathan </v>
      </c>
      <c r="R1541" s="14" t="str">
        <f t="shared" si="143"/>
        <v>Mautz</v>
      </c>
    </row>
    <row r="1542" spans="2:18" x14ac:dyDescent="0.45">
      <c r="B1542" s="14" t="str">
        <f t="shared" si="138"/>
        <v>406064340608</v>
      </c>
      <c r="C1542" s="5">
        <v>40606</v>
      </c>
      <c r="D1542" s="2" t="s">
        <v>811</v>
      </c>
      <c r="E1542" s="14">
        <f t="shared" si="139"/>
        <v>0</v>
      </c>
      <c r="F1542" s="2">
        <v>43</v>
      </c>
      <c r="G1542" s="19">
        <v>5544.99</v>
      </c>
      <c r="H1542" s="20">
        <v>0.04</v>
      </c>
      <c r="I1542" s="6"/>
      <c r="J1542" s="5">
        <v>40608</v>
      </c>
      <c r="K1542" s="25">
        <v>-3404.24</v>
      </c>
      <c r="L1542" s="2" t="s">
        <v>154</v>
      </c>
      <c r="M1542" s="14">
        <f>+VLOOKUP(L1542,Customers!$C$3:$D$797,2,FALSE)</f>
        <v>3</v>
      </c>
      <c r="N1542" s="14">
        <f>+INDEX(Customers!$B$2:$D$797,MATCH(TF_Database!L1542,Customers!$C$2:$C$797,0),1)</f>
        <v>14007</v>
      </c>
      <c r="O1542" s="29">
        <f t="shared" si="140"/>
        <v>5</v>
      </c>
      <c r="P1542" s="29">
        <f t="shared" si="141"/>
        <v>12</v>
      </c>
      <c r="Q1542" s="14" t="str">
        <f t="shared" si="142"/>
        <v xml:space="preserve">Matt </v>
      </c>
      <c r="R1542" s="14" t="str">
        <f t="shared" si="143"/>
        <v>Abelman</v>
      </c>
    </row>
    <row r="1543" spans="2:18" x14ac:dyDescent="0.45">
      <c r="B1543" s="14" t="str">
        <f t="shared" ref="B1543:B1606" si="144">+CONCATENATE(C1543,F1543,J1543)</f>
        <v>407161240716</v>
      </c>
      <c r="C1543" s="5">
        <v>40716</v>
      </c>
      <c r="D1543" s="2" t="s">
        <v>811</v>
      </c>
      <c r="E1543" s="14">
        <f t="shared" ref="E1543:E1606" si="145">+IF(D1543="High",1,0)</f>
        <v>0</v>
      </c>
      <c r="F1543" s="2">
        <v>12</v>
      </c>
      <c r="G1543" s="19">
        <v>2011.6355000000001</v>
      </c>
      <c r="H1543" s="20">
        <v>0.01</v>
      </c>
      <c r="I1543" s="6"/>
      <c r="J1543" s="5">
        <v>40716</v>
      </c>
      <c r="K1543" s="25">
        <v>-53.691000000000003</v>
      </c>
      <c r="L1543" s="2" t="s">
        <v>181</v>
      </c>
      <c r="M1543" s="14">
        <f>+VLOOKUP(L1543,Customers!$C$3:$D$797,2,FALSE)</f>
        <v>4</v>
      </c>
      <c r="N1543" s="14">
        <f>+INDEX(Customers!$B$2:$D$797,MATCH(TF_Database!L1543,Customers!$C$2:$C$797,0),1)</f>
        <v>465</v>
      </c>
      <c r="O1543" s="29">
        <f t="shared" ref="O1543:O1606" si="146">+SEARCH(" ",L1543)</f>
        <v>5</v>
      </c>
      <c r="P1543" s="29">
        <f t="shared" ref="P1543:P1606" si="147">+LEN(L1543)</f>
        <v>12</v>
      </c>
      <c r="Q1543" s="14" t="str">
        <f t="shared" ref="Q1543:Q1606" si="148">+LEFT(L1543,O1543)</f>
        <v xml:space="preserve">Bart </v>
      </c>
      <c r="R1543" s="14" t="str">
        <f t="shared" ref="R1543:R1606" si="149">+RIGHT(L1543,P1543-O1543)</f>
        <v>Watters</v>
      </c>
    </row>
    <row r="1544" spans="2:18" x14ac:dyDescent="0.45">
      <c r="B1544" s="14" t="str">
        <f t="shared" si="144"/>
        <v>399934339995</v>
      </c>
      <c r="C1544" s="5">
        <v>39993</v>
      </c>
      <c r="D1544" s="2" t="s">
        <v>806</v>
      </c>
      <c r="E1544" s="14">
        <f t="shared" si="145"/>
        <v>1</v>
      </c>
      <c r="F1544" s="2">
        <v>43</v>
      </c>
      <c r="G1544" s="19">
        <v>260.58999999999997</v>
      </c>
      <c r="H1544" s="20">
        <v>0.09</v>
      </c>
      <c r="I1544" s="6"/>
      <c r="J1544" s="5">
        <v>39995</v>
      </c>
      <c r="K1544" s="25">
        <v>-157.76</v>
      </c>
      <c r="L1544" s="2" t="s">
        <v>160</v>
      </c>
      <c r="M1544" s="14">
        <f>+VLOOKUP(L1544,Customers!$C$3:$D$797,2,FALSE)</f>
        <v>4</v>
      </c>
      <c r="N1544" s="14">
        <f>+INDEX(Customers!$B$2:$D$797,MATCH(TF_Database!L1544,Customers!$C$2:$C$797,0),1)</f>
        <v>16026</v>
      </c>
      <c r="O1544" s="29">
        <f t="shared" si="146"/>
        <v>7</v>
      </c>
      <c r="P1544" s="29">
        <f t="shared" si="147"/>
        <v>11</v>
      </c>
      <c r="Q1544" s="14" t="str">
        <f t="shared" si="148"/>
        <v xml:space="preserve">Nathan </v>
      </c>
      <c r="R1544" s="14" t="str">
        <f t="shared" si="149"/>
        <v>Cano</v>
      </c>
    </row>
    <row r="1545" spans="2:18" x14ac:dyDescent="0.45">
      <c r="B1545" s="14" t="str">
        <f t="shared" si="144"/>
        <v>409951340997</v>
      </c>
      <c r="C1545" s="5">
        <v>40995</v>
      </c>
      <c r="D1545" s="2" t="s">
        <v>810</v>
      </c>
      <c r="E1545" s="14">
        <f t="shared" si="145"/>
        <v>0</v>
      </c>
      <c r="F1545" s="2">
        <v>13</v>
      </c>
      <c r="G1545" s="19">
        <v>75.27</v>
      </c>
      <c r="H1545" s="20">
        <v>0.06</v>
      </c>
      <c r="I1545" s="6"/>
      <c r="J1545" s="5">
        <v>40997</v>
      </c>
      <c r="K1545" s="25">
        <v>-1.84</v>
      </c>
      <c r="L1545" s="2" t="s">
        <v>168</v>
      </c>
      <c r="M1545" s="14">
        <f>+VLOOKUP(L1545,Customers!$C$3:$D$797,2,FALSE)</f>
        <v>4</v>
      </c>
      <c r="N1545" s="14">
        <f>+INDEX(Customers!$B$2:$D$797,MATCH(TF_Database!L1545,Customers!$C$2:$C$797,0),1)</f>
        <v>14500</v>
      </c>
      <c r="O1545" s="29">
        <f t="shared" si="146"/>
        <v>6</v>
      </c>
      <c r="P1545" s="29">
        <f t="shared" si="147"/>
        <v>11</v>
      </c>
      <c r="Q1545" s="14" t="str">
        <f t="shared" si="148"/>
        <v xml:space="preserve">Shaun </v>
      </c>
      <c r="R1545" s="14" t="str">
        <f t="shared" si="149"/>
        <v>Weien</v>
      </c>
    </row>
    <row r="1546" spans="2:18" x14ac:dyDescent="0.45">
      <c r="B1546" s="14" t="str">
        <f t="shared" si="144"/>
        <v>409953140996</v>
      </c>
      <c r="C1546" s="5">
        <v>40995</v>
      </c>
      <c r="D1546" s="2" t="s">
        <v>810</v>
      </c>
      <c r="E1546" s="14">
        <f t="shared" si="145"/>
        <v>0</v>
      </c>
      <c r="F1546" s="2">
        <v>31</v>
      </c>
      <c r="G1546" s="19">
        <v>1184.53</v>
      </c>
      <c r="H1546" s="20">
        <v>0.05</v>
      </c>
      <c r="I1546" s="6"/>
      <c r="J1546" s="5">
        <v>40996</v>
      </c>
      <c r="K1546" s="25">
        <v>-26.49</v>
      </c>
      <c r="L1546" s="2" t="s">
        <v>168</v>
      </c>
      <c r="M1546" s="14">
        <f>+VLOOKUP(L1546,Customers!$C$3:$D$797,2,FALSE)</f>
        <v>4</v>
      </c>
      <c r="N1546" s="14">
        <f>+INDEX(Customers!$B$2:$D$797,MATCH(TF_Database!L1546,Customers!$C$2:$C$797,0),1)</f>
        <v>14500</v>
      </c>
      <c r="O1546" s="29">
        <f t="shared" si="146"/>
        <v>6</v>
      </c>
      <c r="P1546" s="29">
        <f t="shared" si="147"/>
        <v>11</v>
      </c>
      <c r="Q1546" s="14" t="str">
        <f t="shared" si="148"/>
        <v xml:space="preserve">Shaun </v>
      </c>
      <c r="R1546" s="14" t="str">
        <f t="shared" si="149"/>
        <v>Weien</v>
      </c>
    </row>
    <row r="1547" spans="2:18" x14ac:dyDescent="0.45">
      <c r="B1547" s="14" t="str">
        <f t="shared" si="144"/>
        <v>409953540996</v>
      </c>
      <c r="C1547" s="5">
        <v>40995</v>
      </c>
      <c r="D1547" s="2" t="s">
        <v>810</v>
      </c>
      <c r="E1547" s="14">
        <f t="shared" si="145"/>
        <v>0</v>
      </c>
      <c r="F1547" s="2">
        <v>35</v>
      </c>
      <c r="G1547" s="19">
        <v>3683.73</v>
      </c>
      <c r="H1547" s="20">
        <v>0.09</v>
      </c>
      <c r="I1547" s="6"/>
      <c r="J1547" s="5">
        <v>40996</v>
      </c>
      <c r="K1547" s="25">
        <v>708.75900000000001</v>
      </c>
      <c r="L1547" s="2" t="s">
        <v>168</v>
      </c>
      <c r="M1547" s="14">
        <f>+VLOOKUP(L1547,Customers!$C$3:$D$797,2,FALSE)</f>
        <v>4</v>
      </c>
      <c r="N1547" s="14">
        <f>+INDEX(Customers!$B$2:$D$797,MATCH(TF_Database!L1547,Customers!$C$2:$C$797,0),1)</f>
        <v>14500</v>
      </c>
      <c r="O1547" s="29">
        <f t="shared" si="146"/>
        <v>6</v>
      </c>
      <c r="P1547" s="29">
        <f t="shared" si="147"/>
        <v>11</v>
      </c>
      <c r="Q1547" s="14" t="str">
        <f t="shared" si="148"/>
        <v xml:space="preserve">Shaun </v>
      </c>
      <c r="R1547" s="14" t="str">
        <f t="shared" si="149"/>
        <v>Weien</v>
      </c>
    </row>
    <row r="1548" spans="2:18" x14ac:dyDescent="0.45">
      <c r="B1548" s="14" t="str">
        <f t="shared" si="144"/>
        <v>410324241033</v>
      </c>
      <c r="C1548" s="5">
        <v>41032</v>
      </c>
      <c r="D1548" s="2" t="s">
        <v>811</v>
      </c>
      <c r="E1548" s="14">
        <f t="shared" si="145"/>
        <v>0</v>
      </c>
      <c r="F1548" s="2">
        <v>42</v>
      </c>
      <c r="G1548" s="19">
        <v>364.8</v>
      </c>
      <c r="H1548" s="20">
        <v>0.01</v>
      </c>
      <c r="I1548" s="6"/>
      <c r="J1548" s="5">
        <v>41033</v>
      </c>
      <c r="K1548" s="25">
        <v>149.44999999999999</v>
      </c>
      <c r="L1548" s="2" t="s">
        <v>171</v>
      </c>
      <c r="M1548" s="14">
        <f>+VLOOKUP(L1548,Customers!$C$3:$D$797,2,FALSE)</f>
        <v>4</v>
      </c>
      <c r="N1548" s="14">
        <f>+INDEX(Customers!$B$2:$D$797,MATCH(TF_Database!L1548,Customers!$C$2:$C$797,0),1)</f>
        <v>6357</v>
      </c>
      <c r="O1548" s="29">
        <f t="shared" si="146"/>
        <v>5</v>
      </c>
      <c r="P1548" s="29">
        <f t="shared" si="147"/>
        <v>12</v>
      </c>
      <c r="Q1548" s="14" t="str">
        <f t="shared" si="148"/>
        <v xml:space="preserve">Brad </v>
      </c>
      <c r="R1548" s="14" t="str">
        <f t="shared" si="149"/>
        <v>Norvell</v>
      </c>
    </row>
    <row r="1549" spans="2:18" x14ac:dyDescent="0.45">
      <c r="B1549" s="14" t="str">
        <f t="shared" si="144"/>
        <v>408664840873</v>
      </c>
      <c r="C1549" s="5">
        <v>40866</v>
      </c>
      <c r="D1549" s="2" t="s">
        <v>804</v>
      </c>
      <c r="E1549" s="14">
        <f t="shared" si="145"/>
        <v>0</v>
      </c>
      <c r="F1549" s="2">
        <v>48</v>
      </c>
      <c r="G1549" s="19">
        <v>15602.93</v>
      </c>
      <c r="H1549" s="20">
        <v>0</v>
      </c>
      <c r="I1549" s="6"/>
      <c r="J1549" s="5">
        <v>40873</v>
      </c>
      <c r="K1549" s="25">
        <v>4875.8900000000003</v>
      </c>
      <c r="L1549" s="2" t="s">
        <v>181</v>
      </c>
      <c r="M1549" s="14">
        <f>+VLOOKUP(L1549,Customers!$C$3:$D$797,2,FALSE)</f>
        <v>4</v>
      </c>
      <c r="N1549" s="14">
        <f>+INDEX(Customers!$B$2:$D$797,MATCH(TF_Database!L1549,Customers!$C$2:$C$797,0),1)</f>
        <v>465</v>
      </c>
      <c r="O1549" s="29">
        <f t="shared" si="146"/>
        <v>5</v>
      </c>
      <c r="P1549" s="29">
        <f t="shared" si="147"/>
        <v>12</v>
      </c>
      <c r="Q1549" s="14" t="str">
        <f t="shared" si="148"/>
        <v xml:space="preserve">Bart </v>
      </c>
      <c r="R1549" s="14" t="str">
        <f t="shared" si="149"/>
        <v>Watters</v>
      </c>
    </row>
    <row r="1550" spans="2:18" x14ac:dyDescent="0.45">
      <c r="B1550" s="14" t="str">
        <f t="shared" si="144"/>
        <v>404954840496</v>
      </c>
      <c r="C1550" s="5">
        <v>40495</v>
      </c>
      <c r="D1550" s="2" t="s">
        <v>810</v>
      </c>
      <c r="E1550" s="14">
        <f t="shared" si="145"/>
        <v>0</v>
      </c>
      <c r="F1550" s="2">
        <v>48</v>
      </c>
      <c r="G1550" s="19">
        <v>79.75</v>
      </c>
      <c r="H1550" s="20">
        <v>0.1</v>
      </c>
      <c r="I1550" s="6"/>
      <c r="J1550" s="5">
        <v>40496</v>
      </c>
      <c r="K1550" s="25">
        <v>-41.32</v>
      </c>
      <c r="L1550" s="2" t="s">
        <v>157</v>
      </c>
      <c r="M1550" s="14">
        <f>+VLOOKUP(L1550,Customers!$C$3:$D$797,2,FALSE)</f>
        <v>3</v>
      </c>
      <c r="N1550" s="14">
        <f>+INDEX(Customers!$B$2:$D$797,MATCH(TF_Database!L1550,Customers!$C$2:$C$797,0),1)</f>
        <v>13820</v>
      </c>
      <c r="O1550" s="29">
        <f t="shared" si="146"/>
        <v>7</v>
      </c>
      <c r="P1550" s="29">
        <f t="shared" si="147"/>
        <v>16</v>
      </c>
      <c r="Q1550" s="14" t="str">
        <f t="shared" si="148"/>
        <v xml:space="preserve">Theone </v>
      </c>
      <c r="R1550" s="14" t="str">
        <f t="shared" si="149"/>
        <v>Pippenger</v>
      </c>
    </row>
    <row r="1551" spans="2:18" x14ac:dyDescent="0.45">
      <c r="B1551" s="14" t="str">
        <f t="shared" si="144"/>
        <v>412453641245</v>
      </c>
      <c r="C1551" s="5">
        <v>41245</v>
      </c>
      <c r="D1551" s="2" t="s">
        <v>808</v>
      </c>
      <c r="E1551" s="14">
        <f t="shared" si="145"/>
        <v>0</v>
      </c>
      <c r="F1551" s="2">
        <v>36</v>
      </c>
      <c r="G1551" s="19">
        <v>10006.280000000001</v>
      </c>
      <c r="H1551" s="20">
        <v>0.1</v>
      </c>
      <c r="I1551" s="6"/>
      <c r="J1551" s="5">
        <v>41245</v>
      </c>
      <c r="K1551" s="25">
        <v>-760.97699999999998</v>
      </c>
      <c r="L1551" s="2" t="s">
        <v>158</v>
      </c>
      <c r="M1551" s="14">
        <f>+VLOOKUP(L1551,Customers!$C$3:$D$797,2,FALSE)</f>
        <v>4</v>
      </c>
      <c r="N1551" s="14">
        <f>+INDEX(Customers!$B$2:$D$797,MATCH(TF_Database!L1551,Customers!$C$2:$C$797,0),1)</f>
        <v>12866</v>
      </c>
      <c r="O1551" s="29">
        <f t="shared" si="146"/>
        <v>4</v>
      </c>
      <c r="P1551" s="29">
        <f t="shared" si="147"/>
        <v>12</v>
      </c>
      <c r="Q1551" s="14" t="str">
        <f t="shared" si="148"/>
        <v xml:space="preserve">Art </v>
      </c>
      <c r="R1551" s="14" t="str">
        <f t="shared" si="149"/>
        <v>Ferguson</v>
      </c>
    </row>
    <row r="1552" spans="2:18" x14ac:dyDescent="0.45">
      <c r="B1552" s="14" t="str">
        <f t="shared" si="144"/>
        <v>412453641248</v>
      </c>
      <c r="C1552" s="5">
        <v>41245</v>
      </c>
      <c r="D1552" s="2" t="s">
        <v>808</v>
      </c>
      <c r="E1552" s="14">
        <f t="shared" si="145"/>
        <v>0</v>
      </c>
      <c r="F1552" s="2">
        <v>36</v>
      </c>
      <c r="G1552" s="19">
        <v>407.17</v>
      </c>
      <c r="H1552" s="20">
        <v>0.04</v>
      </c>
      <c r="I1552" s="6"/>
      <c r="J1552" s="5">
        <v>41248</v>
      </c>
      <c r="K1552" s="25">
        <v>-12.82</v>
      </c>
      <c r="L1552" s="2" t="s">
        <v>158</v>
      </c>
      <c r="M1552" s="14">
        <f>+VLOOKUP(L1552,Customers!$C$3:$D$797,2,FALSE)</f>
        <v>4</v>
      </c>
      <c r="N1552" s="14">
        <f>+INDEX(Customers!$B$2:$D$797,MATCH(TF_Database!L1552,Customers!$C$2:$C$797,0),1)</f>
        <v>12866</v>
      </c>
      <c r="O1552" s="29">
        <f t="shared" si="146"/>
        <v>4</v>
      </c>
      <c r="P1552" s="29">
        <f t="shared" si="147"/>
        <v>12</v>
      </c>
      <c r="Q1552" s="14" t="str">
        <f t="shared" si="148"/>
        <v xml:space="preserve">Art </v>
      </c>
      <c r="R1552" s="14" t="str">
        <f t="shared" si="149"/>
        <v>Ferguson</v>
      </c>
    </row>
    <row r="1553" spans="2:18" x14ac:dyDescent="0.45">
      <c r="B1553" s="14" t="str">
        <f t="shared" si="144"/>
        <v>404801440480</v>
      </c>
      <c r="C1553" s="5">
        <v>40480</v>
      </c>
      <c r="D1553" s="2" t="s">
        <v>806</v>
      </c>
      <c r="E1553" s="14">
        <f t="shared" si="145"/>
        <v>1</v>
      </c>
      <c r="F1553" s="2">
        <v>14</v>
      </c>
      <c r="G1553" s="19">
        <v>199.93</v>
      </c>
      <c r="H1553" s="20">
        <v>0.1</v>
      </c>
      <c r="I1553" s="6"/>
      <c r="J1553" s="5">
        <v>40480</v>
      </c>
      <c r="K1553" s="25">
        <v>-105.33</v>
      </c>
      <c r="L1553" s="2" t="s">
        <v>113</v>
      </c>
      <c r="M1553" s="14">
        <f>+VLOOKUP(L1553,Customers!$C$3:$D$797,2,FALSE)</f>
        <v>2</v>
      </c>
      <c r="N1553" s="14">
        <f>+INDEX(Customers!$B$2:$D$797,MATCH(TF_Database!L1553,Customers!$C$2:$C$797,0),1)</f>
        <v>21069</v>
      </c>
      <c r="O1553" s="29">
        <f t="shared" si="146"/>
        <v>7</v>
      </c>
      <c r="P1553" s="29">
        <f t="shared" si="147"/>
        <v>13</v>
      </c>
      <c r="Q1553" s="14" t="str">
        <f t="shared" si="148"/>
        <v xml:space="preserve">Dennis </v>
      </c>
      <c r="R1553" s="14" t="str">
        <f t="shared" si="149"/>
        <v>Bolton</v>
      </c>
    </row>
    <row r="1554" spans="2:18" x14ac:dyDescent="0.45">
      <c r="B1554" s="14" t="str">
        <f t="shared" si="144"/>
        <v>398672239868</v>
      </c>
      <c r="C1554" s="5">
        <v>39867</v>
      </c>
      <c r="D1554" s="2" t="s">
        <v>811</v>
      </c>
      <c r="E1554" s="14">
        <f t="shared" si="145"/>
        <v>0</v>
      </c>
      <c r="F1554" s="2">
        <v>22</v>
      </c>
      <c r="G1554" s="19">
        <v>834.81</v>
      </c>
      <c r="H1554" s="20">
        <v>0.03</v>
      </c>
      <c r="I1554" s="6"/>
      <c r="J1554" s="5">
        <v>39868</v>
      </c>
      <c r="K1554" s="25">
        <v>1.98</v>
      </c>
      <c r="L1554" s="2" t="s">
        <v>182</v>
      </c>
      <c r="M1554" s="14">
        <f>+VLOOKUP(L1554,Customers!$C$3:$D$797,2,FALSE)</f>
        <v>2</v>
      </c>
      <c r="N1554" s="14">
        <f>+INDEX(Customers!$B$2:$D$797,MATCH(TF_Database!L1554,Customers!$C$2:$C$797,0),1)</f>
        <v>2277</v>
      </c>
      <c r="O1554" s="29">
        <f t="shared" si="146"/>
        <v>5</v>
      </c>
      <c r="P1554" s="29">
        <f t="shared" si="147"/>
        <v>13</v>
      </c>
      <c r="Q1554" s="14" t="str">
        <f t="shared" si="148"/>
        <v xml:space="preserve">Mary </v>
      </c>
      <c r="R1554" s="14" t="str">
        <f t="shared" si="149"/>
        <v>O'Rourke</v>
      </c>
    </row>
    <row r="1555" spans="2:18" x14ac:dyDescent="0.45">
      <c r="B1555" s="14" t="str">
        <f t="shared" si="144"/>
        <v>403183940319</v>
      </c>
      <c r="C1555" s="5">
        <v>40318</v>
      </c>
      <c r="D1555" s="2" t="s">
        <v>808</v>
      </c>
      <c r="E1555" s="14">
        <f t="shared" si="145"/>
        <v>0</v>
      </c>
      <c r="F1555" s="2">
        <v>39</v>
      </c>
      <c r="G1555" s="19">
        <v>335.35</v>
      </c>
      <c r="H1555" s="20">
        <v>0.05</v>
      </c>
      <c r="I1555" s="6"/>
      <c r="J1555" s="5">
        <v>40319</v>
      </c>
      <c r="K1555" s="25">
        <v>-134.97</v>
      </c>
      <c r="L1555" s="2" t="s">
        <v>186</v>
      </c>
      <c r="M1555" s="14">
        <f>+VLOOKUP(L1555,Customers!$C$3:$D$797,2,FALSE)</f>
        <v>5</v>
      </c>
      <c r="N1555" s="14">
        <f>+INDEX(Customers!$B$2:$D$797,MATCH(TF_Database!L1555,Customers!$C$2:$C$797,0),1)</f>
        <v>23125</v>
      </c>
      <c r="O1555" s="29">
        <f t="shared" si="146"/>
        <v>5</v>
      </c>
      <c r="P1555" s="29">
        <f t="shared" si="147"/>
        <v>12</v>
      </c>
      <c r="Q1555" s="14" t="str">
        <f t="shared" si="148"/>
        <v xml:space="preserve">Joel </v>
      </c>
      <c r="R1555" s="14" t="str">
        <f t="shared" si="149"/>
        <v>Jenkins</v>
      </c>
    </row>
    <row r="1556" spans="2:18" x14ac:dyDescent="0.45">
      <c r="B1556" s="14" t="str">
        <f t="shared" si="144"/>
        <v>400201040023</v>
      </c>
      <c r="C1556" s="5">
        <v>40020</v>
      </c>
      <c r="D1556" s="2" t="s">
        <v>808</v>
      </c>
      <c r="E1556" s="14">
        <f t="shared" si="145"/>
        <v>0</v>
      </c>
      <c r="F1556" s="2">
        <v>10</v>
      </c>
      <c r="G1556" s="19">
        <v>1925.83</v>
      </c>
      <c r="H1556" s="20">
        <v>0.09</v>
      </c>
      <c r="I1556" s="6"/>
      <c r="J1556" s="5">
        <v>40023</v>
      </c>
      <c r="K1556" s="25">
        <v>359.83</v>
      </c>
      <c r="L1556" s="2" t="s">
        <v>187</v>
      </c>
      <c r="M1556" s="14">
        <f>+VLOOKUP(L1556,Customers!$C$3:$D$797,2,FALSE)</f>
        <v>1</v>
      </c>
      <c r="N1556" s="14">
        <f>+INDEX(Customers!$B$2:$D$797,MATCH(TF_Database!L1556,Customers!$C$2:$C$797,0),1)</f>
        <v>16013</v>
      </c>
      <c r="O1556" s="29">
        <f t="shared" si="146"/>
        <v>4</v>
      </c>
      <c r="P1556" s="29">
        <f t="shared" si="147"/>
        <v>12</v>
      </c>
      <c r="Q1556" s="14" t="str">
        <f t="shared" si="148"/>
        <v xml:space="preserve">Meg </v>
      </c>
      <c r="R1556" s="14" t="str">
        <f t="shared" si="149"/>
        <v>O'Connel</v>
      </c>
    </row>
    <row r="1557" spans="2:18" x14ac:dyDescent="0.45">
      <c r="B1557" s="14" t="str">
        <f t="shared" si="144"/>
        <v>411571541159</v>
      </c>
      <c r="C1557" s="5">
        <v>41157</v>
      </c>
      <c r="D1557" s="2" t="s">
        <v>808</v>
      </c>
      <c r="E1557" s="14">
        <f t="shared" si="145"/>
        <v>0</v>
      </c>
      <c r="F1557" s="2">
        <v>15</v>
      </c>
      <c r="G1557" s="19">
        <v>605.1</v>
      </c>
      <c r="H1557" s="20">
        <v>0.04</v>
      </c>
      <c r="I1557" s="6"/>
      <c r="J1557" s="5">
        <v>41159</v>
      </c>
      <c r="K1557" s="25">
        <v>92.81</v>
      </c>
      <c r="L1557" s="2" t="s">
        <v>188</v>
      </c>
      <c r="M1557" s="14">
        <f>+VLOOKUP(L1557,Customers!$C$3:$D$797,2,FALSE)</f>
        <v>3</v>
      </c>
      <c r="N1557" s="14">
        <f>+INDEX(Customers!$B$2:$D$797,MATCH(TF_Database!L1557,Customers!$C$2:$C$797,0),1)</f>
        <v>8689</v>
      </c>
      <c r="O1557" s="29">
        <f t="shared" si="146"/>
        <v>7</v>
      </c>
      <c r="P1557" s="29">
        <f t="shared" si="147"/>
        <v>14</v>
      </c>
      <c r="Q1557" s="14" t="str">
        <f t="shared" si="148"/>
        <v xml:space="preserve">Hallie </v>
      </c>
      <c r="R1557" s="14" t="str">
        <f t="shared" si="149"/>
        <v>Redmond</v>
      </c>
    </row>
    <row r="1558" spans="2:18" x14ac:dyDescent="0.45">
      <c r="B1558" s="14" t="str">
        <f t="shared" si="144"/>
        <v>407491540751</v>
      </c>
      <c r="C1558" s="5">
        <v>40749</v>
      </c>
      <c r="D1558" s="2" t="s">
        <v>806</v>
      </c>
      <c r="E1558" s="14">
        <f t="shared" si="145"/>
        <v>1</v>
      </c>
      <c r="F1558" s="2">
        <v>15</v>
      </c>
      <c r="G1558" s="19">
        <v>113.5</v>
      </c>
      <c r="H1558" s="20">
        <v>0.05</v>
      </c>
      <c r="I1558" s="6"/>
      <c r="J1558" s="5">
        <v>40751</v>
      </c>
      <c r="K1558" s="25">
        <v>-46.344999999999999</v>
      </c>
      <c r="L1558" s="2" t="s">
        <v>189</v>
      </c>
      <c r="M1558" s="14">
        <f>+VLOOKUP(L1558,Customers!$C$3:$D$797,2,FALSE)</f>
        <v>2</v>
      </c>
      <c r="N1558" s="14">
        <f>+INDEX(Customers!$B$2:$D$797,MATCH(TF_Database!L1558,Customers!$C$2:$C$797,0),1)</f>
        <v>23528</v>
      </c>
      <c r="O1558" s="29">
        <f t="shared" si="146"/>
        <v>4</v>
      </c>
      <c r="P1558" s="29">
        <f t="shared" si="147"/>
        <v>12</v>
      </c>
      <c r="Q1558" s="14" t="str">
        <f t="shared" si="148"/>
        <v xml:space="preserve">Liz </v>
      </c>
      <c r="R1558" s="14" t="str">
        <f t="shared" si="149"/>
        <v>Thompson</v>
      </c>
    </row>
    <row r="1559" spans="2:18" x14ac:dyDescent="0.45">
      <c r="B1559" s="14" t="str">
        <f t="shared" si="144"/>
        <v>407941740795</v>
      </c>
      <c r="C1559" s="5">
        <v>40794</v>
      </c>
      <c r="D1559" s="2" t="s">
        <v>806</v>
      </c>
      <c r="E1559" s="14">
        <f t="shared" si="145"/>
        <v>1</v>
      </c>
      <c r="F1559" s="2">
        <v>17</v>
      </c>
      <c r="G1559" s="19">
        <v>357.43</v>
      </c>
      <c r="H1559" s="20">
        <v>0.08</v>
      </c>
      <c r="I1559" s="6"/>
      <c r="J1559" s="5">
        <v>40795</v>
      </c>
      <c r="K1559" s="25">
        <v>-135.97999999999999</v>
      </c>
      <c r="L1559" s="2" t="s">
        <v>190</v>
      </c>
      <c r="M1559" s="14">
        <f>+VLOOKUP(L1559,Customers!$C$3:$D$797,2,FALSE)</f>
        <v>1</v>
      </c>
      <c r="N1559" s="14">
        <f>+INDEX(Customers!$B$2:$D$797,MATCH(TF_Database!L1559,Customers!$C$2:$C$797,0),1)</f>
        <v>16812</v>
      </c>
      <c r="O1559" s="29">
        <f t="shared" si="146"/>
        <v>7</v>
      </c>
      <c r="P1559" s="29">
        <f t="shared" si="147"/>
        <v>14</v>
      </c>
      <c r="Q1559" s="14" t="str">
        <f t="shared" si="148"/>
        <v xml:space="preserve">Robert </v>
      </c>
      <c r="R1559" s="14" t="str">
        <f t="shared" si="149"/>
        <v>Waldorf</v>
      </c>
    </row>
    <row r="1560" spans="2:18" x14ac:dyDescent="0.45">
      <c r="B1560" s="14" t="str">
        <f t="shared" si="144"/>
        <v>407942140795</v>
      </c>
      <c r="C1560" s="5">
        <v>40794</v>
      </c>
      <c r="D1560" s="2" t="s">
        <v>806</v>
      </c>
      <c r="E1560" s="14">
        <f t="shared" si="145"/>
        <v>1</v>
      </c>
      <c r="F1560" s="2">
        <v>21</v>
      </c>
      <c r="G1560" s="19">
        <v>4754.08</v>
      </c>
      <c r="H1560" s="20">
        <v>0</v>
      </c>
      <c r="I1560" s="6"/>
      <c r="J1560" s="5">
        <v>40795</v>
      </c>
      <c r="K1560" s="25">
        <v>299.88</v>
      </c>
      <c r="L1560" s="2" t="s">
        <v>190</v>
      </c>
      <c r="M1560" s="14">
        <f>+VLOOKUP(L1560,Customers!$C$3:$D$797,2,FALSE)</f>
        <v>1</v>
      </c>
      <c r="N1560" s="14">
        <f>+INDEX(Customers!$B$2:$D$797,MATCH(TF_Database!L1560,Customers!$C$2:$C$797,0),1)</f>
        <v>16812</v>
      </c>
      <c r="O1560" s="29">
        <f t="shared" si="146"/>
        <v>7</v>
      </c>
      <c r="P1560" s="29">
        <f t="shared" si="147"/>
        <v>14</v>
      </c>
      <c r="Q1560" s="14" t="str">
        <f t="shared" si="148"/>
        <v xml:space="preserve">Robert </v>
      </c>
      <c r="R1560" s="14" t="str">
        <f t="shared" si="149"/>
        <v>Waldorf</v>
      </c>
    </row>
    <row r="1561" spans="2:18" x14ac:dyDescent="0.45">
      <c r="B1561" s="14" t="str">
        <f t="shared" si="144"/>
        <v>401631340165</v>
      </c>
      <c r="C1561" s="5">
        <v>40163</v>
      </c>
      <c r="D1561" s="2" t="s">
        <v>806</v>
      </c>
      <c r="E1561" s="14">
        <f t="shared" si="145"/>
        <v>1</v>
      </c>
      <c r="F1561" s="2">
        <v>13</v>
      </c>
      <c r="G1561" s="19">
        <v>1601.32</v>
      </c>
      <c r="H1561" s="20">
        <v>0.04</v>
      </c>
      <c r="I1561" s="6"/>
      <c r="J1561" s="5">
        <v>40165</v>
      </c>
      <c r="K1561" s="25">
        <v>377.81</v>
      </c>
      <c r="L1561" s="2" t="s">
        <v>191</v>
      </c>
      <c r="M1561" s="14">
        <f>+VLOOKUP(L1561,Customers!$C$3:$D$797,2,FALSE)</f>
        <v>2</v>
      </c>
      <c r="N1561" s="14">
        <f>+INDEX(Customers!$B$2:$D$797,MATCH(TF_Database!L1561,Customers!$C$2:$C$797,0),1)</f>
        <v>24755</v>
      </c>
      <c r="O1561" s="29">
        <f t="shared" si="146"/>
        <v>6</v>
      </c>
      <c r="P1561" s="29">
        <f t="shared" si="147"/>
        <v>14</v>
      </c>
      <c r="Q1561" s="14" t="str">
        <f t="shared" si="148"/>
        <v xml:space="preserve">Helen </v>
      </c>
      <c r="R1561" s="14" t="str">
        <f t="shared" si="149"/>
        <v>Andreada</v>
      </c>
    </row>
    <row r="1562" spans="2:18" x14ac:dyDescent="0.45">
      <c r="B1562" s="14" t="str">
        <f t="shared" si="144"/>
        <v>404074340408</v>
      </c>
      <c r="C1562" s="5">
        <v>40407</v>
      </c>
      <c r="D1562" s="2" t="s">
        <v>811</v>
      </c>
      <c r="E1562" s="14">
        <f t="shared" si="145"/>
        <v>0</v>
      </c>
      <c r="F1562" s="2">
        <v>43</v>
      </c>
      <c r="G1562" s="19">
        <v>264.75</v>
      </c>
      <c r="H1562" s="20">
        <v>0.08</v>
      </c>
      <c r="I1562" s="6"/>
      <c r="J1562" s="5">
        <v>40408</v>
      </c>
      <c r="K1562" s="25">
        <v>-212.51</v>
      </c>
      <c r="L1562" s="2" t="s">
        <v>192</v>
      </c>
      <c r="M1562" s="14">
        <f>+VLOOKUP(L1562,Customers!$C$3:$D$797,2,FALSE)</f>
        <v>2</v>
      </c>
      <c r="N1562" s="14">
        <f>+INDEX(Customers!$B$2:$D$797,MATCH(TF_Database!L1562,Customers!$C$2:$C$797,0),1)</f>
        <v>16812</v>
      </c>
      <c r="O1562" s="29">
        <f t="shared" si="146"/>
        <v>6</v>
      </c>
      <c r="P1562" s="29">
        <f t="shared" si="147"/>
        <v>12</v>
      </c>
      <c r="Q1562" s="14" t="str">
        <f t="shared" si="148"/>
        <v xml:space="preserve">Julia </v>
      </c>
      <c r="R1562" s="14" t="str">
        <f t="shared" si="149"/>
        <v>Dunbar</v>
      </c>
    </row>
    <row r="1563" spans="2:18" x14ac:dyDescent="0.45">
      <c r="B1563" s="14" t="str">
        <f t="shared" si="144"/>
        <v>404954440496</v>
      </c>
      <c r="C1563" s="5">
        <v>40495</v>
      </c>
      <c r="D1563" s="2" t="s">
        <v>808</v>
      </c>
      <c r="E1563" s="14">
        <f t="shared" si="145"/>
        <v>0</v>
      </c>
      <c r="F1563" s="2">
        <v>44</v>
      </c>
      <c r="G1563" s="19">
        <v>3367.24</v>
      </c>
      <c r="H1563" s="20">
        <v>7.0000000000000007E-2</v>
      </c>
      <c r="I1563" s="6"/>
      <c r="J1563" s="5">
        <v>40496</v>
      </c>
      <c r="K1563" s="25">
        <v>-1183.69</v>
      </c>
      <c r="L1563" s="2" t="s">
        <v>193</v>
      </c>
      <c r="M1563" s="14">
        <f>+VLOOKUP(L1563,Customers!$C$3:$D$797,2,FALSE)</f>
        <v>4</v>
      </c>
      <c r="N1563" s="14">
        <f>+INDEX(Customers!$B$2:$D$797,MATCH(TF_Database!L1563,Customers!$C$2:$C$797,0),1)</f>
        <v>11102</v>
      </c>
      <c r="O1563" s="29">
        <f t="shared" si="146"/>
        <v>10</v>
      </c>
      <c r="P1563" s="29">
        <f t="shared" si="147"/>
        <v>20</v>
      </c>
      <c r="Q1563" s="14" t="str">
        <f t="shared" si="148"/>
        <v xml:space="preserve">Christine </v>
      </c>
      <c r="R1563" s="14" t="str">
        <f t="shared" si="149"/>
        <v>Sundaresam</v>
      </c>
    </row>
    <row r="1564" spans="2:18" x14ac:dyDescent="0.45">
      <c r="B1564" s="14" t="str">
        <f t="shared" si="144"/>
        <v>404953740496</v>
      </c>
      <c r="C1564" s="5">
        <v>40495</v>
      </c>
      <c r="D1564" s="2" t="s">
        <v>808</v>
      </c>
      <c r="E1564" s="14">
        <f t="shared" si="145"/>
        <v>0</v>
      </c>
      <c r="F1564" s="2">
        <v>37</v>
      </c>
      <c r="G1564" s="19">
        <v>5723.24</v>
      </c>
      <c r="H1564" s="20">
        <v>0</v>
      </c>
      <c r="I1564" s="6"/>
      <c r="J1564" s="5">
        <v>40496</v>
      </c>
      <c r="K1564" s="25">
        <v>-194.96700000000001</v>
      </c>
      <c r="L1564" s="2" t="s">
        <v>193</v>
      </c>
      <c r="M1564" s="14">
        <f>+VLOOKUP(L1564,Customers!$C$3:$D$797,2,FALSE)</f>
        <v>4</v>
      </c>
      <c r="N1564" s="14">
        <f>+INDEX(Customers!$B$2:$D$797,MATCH(TF_Database!L1564,Customers!$C$2:$C$797,0),1)</f>
        <v>11102</v>
      </c>
      <c r="O1564" s="29">
        <f t="shared" si="146"/>
        <v>10</v>
      </c>
      <c r="P1564" s="29">
        <f t="shared" si="147"/>
        <v>20</v>
      </c>
      <c r="Q1564" s="14" t="str">
        <f t="shared" si="148"/>
        <v xml:space="preserve">Christine </v>
      </c>
      <c r="R1564" s="14" t="str">
        <f t="shared" si="149"/>
        <v>Sundaresam</v>
      </c>
    </row>
    <row r="1565" spans="2:18" x14ac:dyDescent="0.45">
      <c r="B1565" s="14" t="str">
        <f t="shared" si="144"/>
        <v>402602740261</v>
      </c>
      <c r="C1565" s="5">
        <v>40260</v>
      </c>
      <c r="D1565" s="2" t="s">
        <v>806</v>
      </c>
      <c r="E1565" s="14">
        <f t="shared" si="145"/>
        <v>1</v>
      </c>
      <c r="F1565" s="2">
        <v>27</v>
      </c>
      <c r="G1565" s="19">
        <v>188.07</v>
      </c>
      <c r="H1565" s="20">
        <v>0</v>
      </c>
      <c r="I1565" s="6"/>
      <c r="J1565" s="5">
        <v>40261</v>
      </c>
      <c r="K1565" s="25">
        <v>-101.85</v>
      </c>
      <c r="L1565" s="2" t="s">
        <v>194</v>
      </c>
      <c r="M1565" s="14">
        <f>+VLOOKUP(L1565,Customers!$C$3:$D$797,2,FALSE)</f>
        <v>5</v>
      </c>
      <c r="N1565" s="14">
        <f>+INDEX(Customers!$B$2:$D$797,MATCH(TF_Database!L1565,Customers!$C$2:$C$797,0),1)</f>
        <v>7341</v>
      </c>
      <c r="O1565" s="29">
        <f t="shared" si="146"/>
        <v>6</v>
      </c>
      <c r="P1565" s="29">
        <f t="shared" si="147"/>
        <v>13</v>
      </c>
      <c r="Q1565" s="14" t="str">
        <f t="shared" si="148"/>
        <v xml:space="preserve">Bruce </v>
      </c>
      <c r="R1565" s="14" t="str">
        <f t="shared" si="149"/>
        <v>Stewart</v>
      </c>
    </row>
    <row r="1566" spans="2:18" x14ac:dyDescent="0.45">
      <c r="B1566" s="14" t="str">
        <f t="shared" si="144"/>
        <v>405364340538</v>
      </c>
      <c r="C1566" s="5">
        <v>40536</v>
      </c>
      <c r="D1566" s="2" t="s">
        <v>811</v>
      </c>
      <c r="E1566" s="14">
        <f t="shared" si="145"/>
        <v>0</v>
      </c>
      <c r="F1566" s="2">
        <v>43</v>
      </c>
      <c r="G1566" s="19">
        <v>1281.28</v>
      </c>
      <c r="H1566" s="20">
        <v>0.05</v>
      </c>
      <c r="I1566" s="6"/>
      <c r="J1566" s="5">
        <v>40538</v>
      </c>
      <c r="K1566" s="25">
        <v>415.85400000000004</v>
      </c>
      <c r="L1566" s="2" t="s">
        <v>192</v>
      </c>
      <c r="M1566" s="14">
        <f>+VLOOKUP(L1566,Customers!$C$3:$D$797,2,FALSE)</f>
        <v>2</v>
      </c>
      <c r="N1566" s="14">
        <f>+INDEX(Customers!$B$2:$D$797,MATCH(TF_Database!L1566,Customers!$C$2:$C$797,0),1)</f>
        <v>16812</v>
      </c>
      <c r="O1566" s="29">
        <f t="shared" si="146"/>
        <v>6</v>
      </c>
      <c r="P1566" s="29">
        <f t="shared" si="147"/>
        <v>12</v>
      </c>
      <c r="Q1566" s="14" t="str">
        <f t="shared" si="148"/>
        <v xml:space="preserve">Julia </v>
      </c>
      <c r="R1566" s="14" t="str">
        <f t="shared" si="149"/>
        <v>Dunbar</v>
      </c>
    </row>
    <row r="1567" spans="2:18" x14ac:dyDescent="0.45">
      <c r="B1567" s="14" t="str">
        <f t="shared" si="144"/>
        <v>405361340537</v>
      </c>
      <c r="C1567" s="5">
        <v>40536</v>
      </c>
      <c r="D1567" s="2" t="s">
        <v>811</v>
      </c>
      <c r="E1567" s="14">
        <f t="shared" si="145"/>
        <v>0</v>
      </c>
      <c r="F1567" s="2">
        <v>13</v>
      </c>
      <c r="G1567" s="19">
        <v>1940.31</v>
      </c>
      <c r="H1567" s="20">
        <v>0.03</v>
      </c>
      <c r="I1567" s="6"/>
      <c r="J1567" s="5">
        <v>40537</v>
      </c>
      <c r="K1567" s="25">
        <v>-668.18700000000001</v>
      </c>
      <c r="L1567" s="2" t="s">
        <v>192</v>
      </c>
      <c r="M1567" s="14">
        <f>+VLOOKUP(L1567,Customers!$C$3:$D$797,2,FALSE)</f>
        <v>2</v>
      </c>
      <c r="N1567" s="14">
        <f>+INDEX(Customers!$B$2:$D$797,MATCH(TF_Database!L1567,Customers!$C$2:$C$797,0),1)</f>
        <v>16812</v>
      </c>
      <c r="O1567" s="29">
        <f t="shared" si="146"/>
        <v>6</v>
      </c>
      <c r="P1567" s="29">
        <f t="shared" si="147"/>
        <v>12</v>
      </c>
      <c r="Q1567" s="14" t="str">
        <f t="shared" si="148"/>
        <v xml:space="preserve">Julia </v>
      </c>
      <c r="R1567" s="14" t="str">
        <f t="shared" si="149"/>
        <v>Dunbar</v>
      </c>
    </row>
    <row r="1568" spans="2:18" x14ac:dyDescent="0.45">
      <c r="B1568" s="14" t="str">
        <f t="shared" si="144"/>
        <v>40536440539</v>
      </c>
      <c r="C1568" s="5">
        <v>40536</v>
      </c>
      <c r="D1568" s="2" t="s">
        <v>811</v>
      </c>
      <c r="E1568" s="14">
        <f t="shared" si="145"/>
        <v>0</v>
      </c>
      <c r="F1568" s="2">
        <v>4</v>
      </c>
      <c r="G1568" s="19">
        <v>430.84800000000001</v>
      </c>
      <c r="H1568" s="20">
        <v>0.06</v>
      </c>
      <c r="I1568" s="6"/>
      <c r="J1568" s="5">
        <v>40539</v>
      </c>
      <c r="K1568" s="25">
        <v>-492.76700000000005</v>
      </c>
      <c r="L1568" s="2" t="s">
        <v>192</v>
      </c>
      <c r="M1568" s="14">
        <f>+VLOOKUP(L1568,Customers!$C$3:$D$797,2,FALSE)</f>
        <v>2</v>
      </c>
      <c r="N1568" s="14">
        <f>+INDEX(Customers!$B$2:$D$797,MATCH(TF_Database!L1568,Customers!$C$2:$C$797,0),1)</f>
        <v>16812</v>
      </c>
      <c r="O1568" s="29">
        <f t="shared" si="146"/>
        <v>6</v>
      </c>
      <c r="P1568" s="29">
        <f t="shared" si="147"/>
        <v>12</v>
      </c>
      <c r="Q1568" s="14" t="str">
        <f t="shared" si="148"/>
        <v xml:space="preserve">Julia </v>
      </c>
      <c r="R1568" s="14" t="str">
        <f t="shared" si="149"/>
        <v>Dunbar</v>
      </c>
    </row>
    <row r="1569" spans="2:18" x14ac:dyDescent="0.45">
      <c r="B1569" s="14" t="str">
        <f t="shared" si="144"/>
        <v>402161040218</v>
      </c>
      <c r="C1569" s="5">
        <v>40216</v>
      </c>
      <c r="D1569" s="2" t="s">
        <v>811</v>
      </c>
      <c r="E1569" s="14">
        <f t="shared" si="145"/>
        <v>0</v>
      </c>
      <c r="F1569" s="2">
        <v>10</v>
      </c>
      <c r="G1569" s="19">
        <v>748.25</v>
      </c>
      <c r="H1569" s="20">
        <v>0.05</v>
      </c>
      <c r="I1569" s="6"/>
      <c r="J1569" s="5">
        <v>40218</v>
      </c>
      <c r="K1569" s="25">
        <v>-86.99</v>
      </c>
      <c r="L1569" s="2" t="s">
        <v>191</v>
      </c>
      <c r="M1569" s="14">
        <f>+VLOOKUP(L1569,Customers!$C$3:$D$797,2,FALSE)</f>
        <v>2</v>
      </c>
      <c r="N1569" s="14">
        <f>+INDEX(Customers!$B$2:$D$797,MATCH(TF_Database!L1569,Customers!$C$2:$C$797,0),1)</f>
        <v>24755</v>
      </c>
      <c r="O1569" s="29">
        <f t="shared" si="146"/>
        <v>6</v>
      </c>
      <c r="P1569" s="29">
        <f t="shared" si="147"/>
        <v>14</v>
      </c>
      <c r="Q1569" s="14" t="str">
        <f t="shared" si="148"/>
        <v xml:space="preserve">Helen </v>
      </c>
      <c r="R1569" s="14" t="str">
        <f t="shared" si="149"/>
        <v>Andreada</v>
      </c>
    </row>
    <row r="1570" spans="2:18" x14ac:dyDescent="0.45">
      <c r="B1570" s="14" t="str">
        <f t="shared" si="144"/>
        <v>399411539943</v>
      </c>
      <c r="C1570" s="5">
        <v>39941</v>
      </c>
      <c r="D1570" s="2" t="s">
        <v>806</v>
      </c>
      <c r="E1570" s="14">
        <f t="shared" si="145"/>
        <v>1</v>
      </c>
      <c r="F1570" s="2">
        <v>15</v>
      </c>
      <c r="G1570" s="19">
        <v>260.39</v>
      </c>
      <c r="H1570" s="20">
        <v>0.09</v>
      </c>
      <c r="I1570" s="6"/>
      <c r="J1570" s="5">
        <v>39943</v>
      </c>
      <c r="K1570" s="25">
        <v>-48.57</v>
      </c>
      <c r="L1570" s="2" t="s">
        <v>196</v>
      </c>
      <c r="M1570" s="14">
        <f>+VLOOKUP(L1570,Customers!$C$3:$D$797,2,FALSE)</f>
        <v>4</v>
      </c>
      <c r="N1570" s="14">
        <f>+INDEX(Customers!$B$2:$D$797,MATCH(TF_Database!L1570,Customers!$C$2:$C$797,0),1)</f>
        <v>26276</v>
      </c>
      <c r="O1570" s="29">
        <f t="shared" si="146"/>
        <v>5</v>
      </c>
      <c r="P1570" s="29">
        <f t="shared" si="147"/>
        <v>9</v>
      </c>
      <c r="Q1570" s="14" t="str">
        <f t="shared" si="148"/>
        <v xml:space="preserve">Mary </v>
      </c>
      <c r="R1570" s="14" t="str">
        <f t="shared" si="149"/>
        <v>Zewe</v>
      </c>
    </row>
    <row r="1571" spans="2:18" x14ac:dyDescent="0.45">
      <c r="B1571" s="14" t="str">
        <f t="shared" si="144"/>
        <v>406645040669</v>
      </c>
      <c r="C1571" s="5">
        <v>40664</v>
      </c>
      <c r="D1571" s="2" t="s">
        <v>811</v>
      </c>
      <c r="E1571" s="14">
        <f t="shared" si="145"/>
        <v>0</v>
      </c>
      <c r="F1571" s="2">
        <v>50</v>
      </c>
      <c r="G1571" s="19">
        <v>3904.12</v>
      </c>
      <c r="H1571" s="20">
        <v>7.0000000000000007E-2</v>
      </c>
      <c r="I1571" s="6"/>
      <c r="J1571" s="5">
        <v>40669</v>
      </c>
      <c r="K1571" s="25">
        <v>-1508.46</v>
      </c>
      <c r="L1571" s="2" t="s">
        <v>187</v>
      </c>
      <c r="M1571" s="14">
        <f>+VLOOKUP(L1571,Customers!$C$3:$D$797,2,FALSE)</f>
        <v>1</v>
      </c>
      <c r="N1571" s="14">
        <f>+INDEX(Customers!$B$2:$D$797,MATCH(TF_Database!L1571,Customers!$C$2:$C$797,0),1)</f>
        <v>16013</v>
      </c>
      <c r="O1571" s="29">
        <f t="shared" si="146"/>
        <v>4</v>
      </c>
      <c r="P1571" s="29">
        <f t="shared" si="147"/>
        <v>12</v>
      </c>
      <c r="Q1571" s="14" t="str">
        <f t="shared" si="148"/>
        <v xml:space="preserve">Meg </v>
      </c>
      <c r="R1571" s="14" t="str">
        <f t="shared" si="149"/>
        <v>O'Connel</v>
      </c>
    </row>
    <row r="1572" spans="2:18" x14ac:dyDescent="0.45">
      <c r="B1572" s="14" t="str">
        <f t="shared" si="144"/>
        <v>406644140666</v>
      </c>
      <c r="C1572" s="5">
        <v>40664</v>
      </c>
      <c r="D1572" s="2" t="s">
        <v>811</v>
      </c>
      <c r="E1572" s="14">
        <f t="shared" si="145"/>
        <v>0</v>
      </c>
      <c r="F1572" s="2">
        <v>41</v>
      </c>
      <c r="G1572" s="19">
        <v>343.64</v>
      </c>
      <c r="H1572" s="20">
        <v>0.06</v>
      </c>
      <c r="I1572" s="6"/>
      <c r="J1572" s="5">
        <v>40666</v>
      </c>
      <c r="K1572" s="25">
        <v>13.29</v>
      </c>
      <c r="L1572" s="2" t="s">
        <v>187</v>
      </c>
      <c r="M1572" s="14">
        <f>+VLOOKUP(L1572,Customers!$C$3:$D$797,2,FALSE)</f>
        <v>1</v>
      </c>
      <c r="N1572" s="14">
        <f>+INDEX(Customers!$B$2:$D$797,MATCH(TF_Database!L1572,Customers!$C$2:$C$797,0),1)</f>
        <v>16013</v>
      </c>
      <c r="O1572" s="29">
        <f t="shared" si="146"/>
        <v>4</v>
      </c>
      <c r="P1572" s="29">
        <f t="shared" si="147"/>
        <v>12</v>
      </c>
      <c r="Q1572" s="14" t="str">
        <f t="shared" si="148"/>
        <v xml:space="preserve">Meg </v>
      </c>
      <c r="R1572" s="14" t="str">
        <f t="shared" si="149"/>
        <v>O'Connel</v>
      </c>
    </row>
    <row r="1573" spans="2:18" x14ac:dyDescent="0.45">
      <c r="B1573" s="14" t="str">
        <f t="shared" si="144"/>
        <v>406644240671</v>
      </c>
      <c r="C1573" s="5">
        <v>40664</v>
      </c>
      <c r="D1573" s="2" t="s">
        <v>804</v>
      </c>
      <c r="E1573" s="14">
        <f t="shared" si="145"/>
        <v>0</v>
      </c>
      <c r="F1573" s="2">
        <v>42</v>
      </c>
      <c r="G1573" s="19">
        <v>256.64</v>
      </c>
      <c r="H1573" s="20">
        <v>0.03</v>
      </c>
      <c r="I1573" s="6"/>
      <c r="J1573" s="5">
        <v>40671</v>
      </c>
      <c r="K1573" s="25">
        <v>-28.29</v>
      </c>
      <c r="L1573" s="2" t="s">
        <v>187</v>
      </c>
      <c r="M1573" s="14">
        <f>+VLOOKUP(L1573,Customers!$C$3:$D$797,2,FALSE)</f>
        <v>1</v>
      </c>
      <c r="N1573" s="14">
        <f>+INDEX(Customers!$B$2:$D$797,MATCH(TF_Database!L1573,Customers!$C$2:$C$797,0),1)</f>
        <v>16013</v>
      </c>
      <c r="O1573" s="29">
        <f t="shared" si="146"/>
        <v>4</v>
      </c>
      <c r="P1573" s="29">
        <f t="shared" si="147"/>
        <v>12</v>
      </c>
      <c r="Q1573" s="14" t="str">
        <f t="shared" si="148"/>
        <v xml:space="preserve">Meg </v>
      </c>
      <c r="R1573" s="14" t="str">
        <f t="shared" si="149"/>
        <v>O'Connel</v>
      </c>
    </row>
    <row r="1574" spans="2:18" x14ac:dyDescent="0.45">
      <c r="B1574" s="14" t="str">
        <f t="shared" si="144"/>
        <v>400232540026</v>
      </c>
      <c r="C1574" s="5">
        <v>40023</v>
      </c>
      <c r="D1574" s="2" t="s">
        <v>811</v>
      </c>
      <c r="E1574" s="14">
        <f t="shared" si="145"/>
        <v>0</v>
      </c>
      <c r="F1574" s="2">
        <v>25</v>
      </c>
      <c r="G1574" s="19">
        <v>185.64</v>
      </c>
      <c r="H1574" s="20">
        <v>0.1</v>
      </c>
      <c r="I1574" s="6"/>
      <c r="J1574" s="5">
        <v>40026</v>
      </c>
      <c r="K1574" s="25">
        <v>-69.873999999999995</v>
      </c>
      <c r="L1574" s="2" t="s">
        <v>187</v>
      </c>
      <c r="M1574" s="14">
        <f>+VLOOKUP(L1574,Customers!$C$3:$D$797,2,FALSE)</f>
        <v>1</v>
      </c>
      <c r="N1574" s="14">
        <f>+INDEX(Customers!$B$2:$D$797,MATCH(TF_Database!L1574,Customers!$C$2:$C$797,0),1)</f>
        <v>16013</v>
      </c>
      <c r="O1574" s="29">
        <f t="shared" si="146"/>
        <v>4</v>
      </c>
      <c r="P1574" s="29">
        <f t="shared" si="147"/>
        <v>12</v>
      </c>
      <c r="Q1574" s="14" t="str">
        <f t="shared" si="148"/>
        <v xml:space="preserve">Meg </v>
      </c>
      <c r="R1574" s="14" t="str">
        <f t="shared" si="149"/>
        <v>O'Connel</v>
      </c>
    </row>
    <row r="1575" spans="2:18" x14ac:dyDescent="0.45">
      <c r="B1575" s="14" t="str">
        <f t="shared" si="144"/>
        <v>400233440025</v>
      </c>
      <c r="C1575" s="5">
        <v>40023</v>
      </c>
      <c r="D1575" s="2" t="s">
        <v>811</v>
      </c>
      <c r="E1575" s="14">
        <f t="shared" si="145"/>
        <v>0</v>
      </c>
      <c r="F1575" s="2">
        <v>34</v>
      </c>
      <c r="G1575" s="19">
        <v>225.98</v>
      </c>
      <c r="H1575" s="20">
        <v>0.01</v>
      </c>
      <c r="I1575" s="6"/>
      <c r="J1575" s="5">
        <v>40025</v>
      </c>
      <c r="K1575" s="25">
        <v>-135.74</v>
      </c>
      <c r="L1575" s="2" t="s">
        <v>187</v>
      </c>
      <c r="M1575" s="14">
        <f>+VLOOKUP(L1575,Customers!$C$3:$D$797,2,FALSE)</f>
        <v>1</v>
      </c>
      <c r="N1575" s="14">
        <f>+INDEX(Customers!$B$2:$D$797,MATCH(TF_Database!L1575,Customers!$C$2:$C$797,0),1)</f>
        <v>16013</v>
      </c>
      <c r="O1575" s="29">
        <f t="shared" si="146"/>
        <v>4</v>
      </c>
      <c r="P1575" s="29">
        <f t="shared" si="147"/>
        <v>12</v>
      </c>
      <c r="Q1575" s="14" t="str">
        <f t="shared" si="148"/>
        <v xml:space="preserve">Meg </v>
      </c>
      <c r="R1575" s="14" t="str">
        <f t="shared" si="149"/>
        <v>O'Connel</v>
      </c>
    </row>
    <row r="1576" spans="2:18" x14ac:dyDescent="0.45">
      <c r="B1576" s="14" t="str">
        <f t="shared" si="144"/>
        <v>40490140491</v>
      </c>
      <c r="C1576" s="5">
        <v>40490</v>
      </c>
      <c r="D1576" s="2" t="s">
        <v>806</v>
      </c>
      <c r="E1576" s="14">
        <f t="shared" si="145"/>
        <v>1</v>
      </c>
      <c r="F1576" s="2">
        <v>1</v>
      </c>
      <c r="G1576" s="19">
        <v>16.73</v>
      </c>
      <c r="H1576" s="20">
        <v>0.08</v>
      </c>
      <c r="I1576" s="6"/>
      <c r="J1576" s="5">
        <v>40491</v>
      </c>
      <c r="K1576" s="25">
        <v>-6.96</v>
      </c>
      <c r="L1576" s="2" t="s">
        <v>197</v>
      </c>
      <c r="M1576" s="14">
        <f>+VLOOKUP(L1576,Customers!$C$3:$D$797,2,FALSE)</f>
        <v>2</v>
      </c>
      <c r="N1576" s="14">
        <f>+INDEX(Customers!$B$2:$D$797,MATCH(TF_Database!L1576,Customers!$C$2:$C$797,0),1)</f>
        <v>11549</v>
      </c>
      <c r="O1576" s="29">
        <f t="shared" si="146"/>
        <v>4</v>
      </c>
      <c r="P1576" s="29">
        <f t="shared" si="147"/>
        <v>12</v>
      </c>
      <c r="Q1576" s="14" t="str">
        <f t="shared" si="148"/>
        <v xml:space="preserve">Ken </v>
      </c>
      <c r="R1576" s="14" t="str">
        <f t="shared" si="149"/>
        <v>Lonsdale</v>
      </c>
    </row>
    <row r="1577" spans="2:18" x14ac:dyDescent="0.45">
      <c r="B1577" s="14" t="str">
        <f t="shared" si="144"/>
        <v>411511741152</v>
      </c>
      <c r="C1577" s="5">
        <v>41151</v>
      </c>
      <c r="D1577" s="2" t="s">
        <v>811</v>
      </c>
      <c r="E1577" s="14">
        <f t="shared" si="145"/>
        <v>0</v>
      </c>
      <c r="F1577" s="2">
        <v>17</v>
      </c>
      <c r="G1577" s="19">
        <v>518.79999999999995</v>
      </c>
      <c r="H1577" s="20">
        <v>0.1</v>
      </c>
      <c r="I1577" s="6"/>
      <c r="J1577" s="5">
        <v>41152</v>
      </c>
      <c r="K1577" s="25">
        <v>54.629499999999993</v>
      </c>
      <c r="L1577" s="2" t="s">
        <v>197</v>
      </c>
      <c r="M1577" s="14">
        <f>+VLOOKUP(L1577,Customers!$C$3:$D$797,2,FALSE)</f>
        <v>2</v>
      </c>
      <c r="N1577" s="14">
        <f>+INDEX(Customers!$B$2:$D$797,MATCH(TF_Database!L1577,Customers!$C$2:$C$797,0),1)</f>
        <v>11549</v>
      </c>
      <c r="O1577" s="29">
        <f t="shared" si="146"/>
        <v>4</v>
      </c>
      <c r="P1577" s="29">
        <f t="shared" si="147"/>
        <v>12</v>
      </c>
      <c r="Q1577" s="14" t="str">
        <f t="shared" si="148"/>
        <v xml:space="preserve">Ken </v>
      </c>
      <c r="R1577" s="14" t="str">
        <f t="shared" si="149"/>
        <v>Lonsdale</v>
      </c>
    </row>
    <row r="1578" spans="2:18" x14ac:dyDescent="0.45">
      <c r="B1578" s="14" t="str">
        <f t="shared" si="144"/>
        <v>400621040064</v>
      </c>
      <c r="C1578" s="5">
        <v>40062</v>
      </c>
      <c r="D1578" s="2" t="s">
        <v>804</v>
      </c>
      <c r="E1578" s="14">
        <f t="shared" si="145"/>
        <v>0</v>
      </c>
      <c r="F1578" s="2">
        <v>10</v>
      </c>
      <c r="G1578" s="19">
        <v>42.67</v>
      </c>
      <c r="H1578" s="20">
        <v>0.06</v>
      </c>
      <c r="I1578" s="6"/>
      <c r="J1578" s="5">
        <v>40064</v>
      </c>
      <c r="K1578" s="25">
        <v>-12.719000000000001</v>
      </c>
      <c r="L1578" s="2" t="s">
        <v>193</v>
      </c>
      <c r="M1578" s="14">
        <f>+VLOOKUP(L1578,Customers!$C$3:$D$797,2,FALSE)</f>
        <v>4</v>
      </c>
      <c r="N1578" s="14">
        <f>+INDEX(Customers!$B$2:$D$797,MATCH(TF_Database!L1578,Customers!$C$2:$C$797,0),1)</f>
        <v>11102</v>
      </c>
      <c r="O1578" s="29">
        <f t="shared" si="146"/>
        <v>10</v>
      </c>
      <c r="P1578" s="29">
        <f t="shared" si="147"/>
        <v>20</v>
      </c>
      <c r="Q1578" s="14" t="str">
        <f t="shared" si="148"/>
        <v xml:space="preserve">Christine </v>
      </c>
      <c r="R1578" s="14" t="str">
        <f t="shared" si="149"/>
        <v>Sundaresam</v>
      </c>
    </row>
    <row r="1579" spans="2:18" x14ac:dyDescent="0.45">
      <c r="B1579" s="14" t="str">
        <f t="shared" si="144"/>
        <v>405243240525</v>
      </c>
      <c r="C1579" s="5">
        <v>40524</v>
      </c>
      <c r="D1579" s="2" t="s">
        <v>810</v>
      </c>
      <c r="E1579" s="14">
        <f t="shared" si="145"/>
        <v>0</v>
      </c>
      <c r="F1579" s="2">
        <v>32</v>
      </c>
      <c r="G1579" s="19">
        <v>690.88</v>
      </c>
      <c r="H1579" s="20">
        <v>0.08</v>
      </c>
      <c r="I1579" s="6"/>
      <c r="J1579" s="5">
        <v>40525</v>
      </c>
      <c r="K1579" s="25">
        <v>119.25</v>
      </c>
      <c r="L1579" s="2" t="s">
        <v>198</v>
      </c>
      <c r="M1579" s="14">
        <f>+VLOOKUP(L1579,Customers!$C$3:$D$797,2,FALSE)</f>
        <v>2</v>
      </c>
      <c r="N1579" s="14">
        <f>+INDEX(Customers!$B$2:$D$797,MATCH(TF_Database!L1579,Customers!$C$2:$C$797,0),1)</f>
        <v>4894</v>
      </c>
      <c r="O1579" s="29">
        <f t="shared" si="146"/>
        <v>6</v>
      </c>
      <c r="P1579" s="29">
        <f t="shared" si="147"/>
        <v>15</v>
      </c>
      <c r="Q1579" s="14" t="str">
        <f t="shared" si="148"/>
        <v xml:space="preserve">Maria </v>
      </c>
      <c r="R1579" s="14" t="str">
        <f t="shared" si="149"/>
        <v>Bertelson</v>
      </c>
    </row>
    <row r="1580" spans="2:18" x14ac:dyDescent="0.45">
      <c r="B1580" s="14" t="str">
        <f t="shared" si="144"/>
        <v>410623241062</v>
      </c>
      <c r="C1580" s="5">
        <v>41062</v>
      </c>
      <c r="D1580" s="2" t="s">
        <v>808</v>
      </c>
      <c r="E1580" s="14">
        <f t="shared" si="145"/>
        <v>0</v>
      </c>
      <c r="F1580" s="2">
        <v>32</v>
      </c>
      <c r="G1580" s="19">
        <v>824.24</v>
      </c>
      <c r="H1580" s="20">
        <v>0.1</v>
      </c>
      <c r="I1580" s="6"/>
      <c r="J1580" s="5">
        <v>41062</v>
      </c>
      <c r="K1580" s="25">
        <v>-127.23</v>
      </c>
      <c r="L1580" s="2" t="s">
        <v>197</v>
      </c>
      <c r="M1580" s="14">
        <f>+VLOOKUP(L1580,Customers!$C$3:$D$797,2,FALSE)</f>
        <v>2</v>
      </c>
      <c r="N1580" s="14">
        <f>+INDEX(Customers!$B$2:$D$797,MATCH(TF_Database!L1580,Customers!$C$2:$C$797,0),1)</f>
        <v>11549</v>
      </c>
      <c r="O1580" s="29">
        <f t="shared" si="146"/>
        <v>4</v>
      </c>
      <c r="P1580" s="29">
        <f t="shared" si="147"/>
        <v>12</v>
      </c>
      <c r="Q1580" s="14" t="str">
        <f t="shared" si="148"/>
        <v xml:space="preserve">Ken </v>
      </c>
      <c r="R1580" s="14" t="str">
        <f t="shared" si="149"/>
        <v>Lonsdale</v>
      </c>
    </row>
    <row r="1581" spans="2:18" x14ac:dyDescent="0.45">
      <c r="B1581" s="14" t="str">
        <f t="shared" si="144"/>
        <v>405791440580</v>
      </c>
      <c r="C1581" s="5">
        <v>40579</v>
      </c>
      <c r="D1581" s="2" t="s">
        <v>808</v>
      </c>
      <c r="E1581" s="14">
        <f t="shared" si="145"/>
        <v>0</v>
      </c>
      <c r="F1581" s="2">
        <v>14</v>
      </c>
      <c r="G1581" s="19">
        <v>438.47</v>
      </c>
      <c r="H1581" s="20">
        <v>0.02</v>
      </c>
      <c r="I1581" s="6"/>
      <c r="J1581" s="5">
        <v>40580</v>
      </c>
      <c r="K1581" s="25">
        <v>157.88749999999999</v>
      </c>
      <c r="L1581" s="2" t="s">
        <v>194</v>
      </c>
      <c r="M1581" s="14">
        <f>+VLOOKUP(L1581,Customers!$C$3:$D$797,2,FALSE)</f>
        <v>5</v>
      </c>
      <c r="N1581" s="14">
        <f>+INDEX(Customers!$B$2:$D$797,MATCH(TF_Database!L1581,Customers!$C$2:$C$797,0),1)</f>
        <v>7341</v>
      </c>
      <c r="O1581" s="29">
        <f t="shared" si="146"/>
        <v>6</v>
      </c>
      <c r="P1581" s="29">
        <f t="shared" si="147"/>
        <v>13</v>
      </c>
      <c r="Q1581" s="14" t="str">
        <f t="shared" si="148"/>
        <v xml:space="preserve">Bruce </v>
      </c>
      <c r="R1581" s="14" t="str">
        <f t="shared" si="149"/>
        <v>Stewart</v>
      </c>
    </row>
    <row r="1582" spans="2:18" x14ac:dyDescent="0.45">
      <c r="B1582" s="14" t="str">
        <f t="shared" si="144"/>
        <v>405261140529</v>
      </c>
      <c r="C1582" s="5">
        <v>40526</v>
      </c>
      <c r="D1582" s="2" t="s">
        <v>808</v>
      </c>
      <c r="E1582" s="14">
        <f t="shared" si="145"/>
        <v>0</v>
      </c>
      <c r="F1582" s="2">
        <v>11</v>
      </c>
      <c r="G1582" s="19">
        <v>230.72</v>
      </c>
      <c r="H1582" s="20">
        <v>0.08</v>
      </c>
      <c r="I1582" s="6"/>
      <c r="J1582" s="5">
        <v>40529</v>
      </c>
      <c r="K1582" s="25">
        <v>-68.760000000000005</v>
      </c>
      <c r="L1582" s="2" t="s">
        <v>198</v>
      </c>
      <c r="M1582" s="14">
        <f>+VLOOKUP(L1582,Customers!$C$3:$D$797,2,FALSE)</f>
        <v>2</v>
      </c>
      <c r="N1582" s="14">
        <f>+INDEX(Customers!$B$2:$D$797,MATCH(TF_Database!L1582,Customers!$C$2:$C$797,0),1)</f>
        <v>4894</v>
      </c>
      <c r="O1582" s="29">
        <f t="shared" si="146"/>
        <v>6</v>
      </c>
      <c r="P1582" s="29">
        <f t="shared" si="147"/>
        <v>15</v>
      </c>
      <c r="Q1582" s="14" t="str">
        <f t="shared" si="148"/>
        <v xml:space="preserve">Maria </v>
      </c>
      <c r="R1582" s="14" t="str">
        <f t="shared" si="149"/>
        <v>Bertelson</v>
      </c>
    </row>
    <row r="1583" spans="2:18" x14ac:dyDescent="0.45">
      <c r="B1583" s="14" t="str">
        <f t="shared" si="144"/>
        <v>405264540528</v>
      </c>
      <c r="C1583" s="5">
        <v>40526</v>
      </c>
      <c r="D1583" s="2" t="s">
        <v>808</v>
      </c>
      <c r="E1583" s="14">
        <f t="shared" si="145"/>
        <v>0</v>
      </c>
      <c r="F1583" s="2">
        <v>45</v>
      </c>
      <c r="G1583" s="19">
        <v>293.47000000000003</v>
      </c>
      <c r="H1583" s="20">
        <v>0.06</v>
      </c>
      <c r="I1583" s="6"/>
      <c r="J1583" s="5">
        <v>40528</v>
      </c>
      <c r="K1583" s="25">
        <v>-205.38</v>
      </c>
      <c r="L1583" s="2" t="s">
        <v>198</v>
      </c>
      <c r="M1583" s="14">
        <f>+VLOOKUP(L1583,Customers!$C$3:$D$797,2,FALSE)</f>
        <v>2</v>
      </c>
      <c r="N1583" s="14">
        <f>+INDEX(Customers!$B$2:$D$797,MATCH(TF_Database!L1583,Customers!$C$2:$C$797,0),1)</f>
        <v>4894</v>
      </c>
      <c r="O1583" s="29">
        <f t="shared" si="146"/>
        <v>6</v>
      </c>
      <c r="P1583" s="29">
        <f t="shared" si="147"/>
        <v>15</v>
      </c>
      <c r="Q1583" s="14" t="str">
        <f t="shared" si="148"/>
        <v xml:space="preserve">Maria </v>
      </c>
      <c r="R1583" s="14" t="str">
        <f t="shared" si="149"/>
        <v>Bertelson</v>
      </c>
    </row>
    <row r="1584" spans="2:18" x14ac:dyDescent="0.45">
      <c r="B1584" s="14" t="str">
        <f t="shared" si="144"/>
        <v>405263340528</v>
      </c>
      <c r="C1584" s="5">
        <v>40526</v>
      </c>
      <c r="D1584" s="2" t="s">
        <v>808</v>
      </c>
      <c r="E1584" s="14">
        <f t="shared" si="145"/>
        <v>0</v>
      </c>
      <c r="F1584" s="2">
        <v>33</v>
      </c>
      <c r="G1584" s="19">
        <v>88.7</v>
      </c>
      <c r="H1584" s="20">
        <v>0.06</v>
      </c>
      <c r="I1584" s="6"/>
      <c r="J1584" s="5">
        <v>40528</v>
      </c>
      <c r="K1584" s="25">
        <v>-89.13</v>
      </c>
      <c r="L1584" s="2" t="s">
        <v>198</v>
      </c>
      <c r="M1584" s="14">
        <f>+VLOOKUP(L1584,Customers!$C$3:$D$797,2,FALSE)</f>
        <v>2</v>
      </c>
      <c r="N1584" s="14">
        <f>+INDEX(Customers!$B$2:$D$797,MATCH(TF_Database!L1584,Customers!$C$2:$C$797,0),1)</f>
        <v>4894</v>
      </c>
      <c r="O1584" s="29">
        <f t="shared" si="146"/>
        <v>6</v>
      </c>
      <c r="P1584" s="29">
        <f t="shared" si="147"/>
        <v>15</v>
      </c>
      <c r="Q1584" s="14" t="str">
        <f t="shared" si="148"/>
        <v xml:space="preserve">Maria </v>
      </c>
      <c r="R1584" s="14" t="str">
        <f t="shared" si="149"/>
        <v>Bertelson</v>
      </c>
    </row>
    <row r="1585" spans="2:18" x14ac:dyDescent="0.45">
      <c r="B1585" s="14" t="str">
        <f t="shared" si="144"/>
        <v>405262340527</v>
      </c>
      <c r="C1585" s="5">
        <v>40526</v>
      </c>
      <c r="D1585" s="2" t="s">
        <v>808</v>
      </c>
      <c r="E1585" s="14">
        <f t="shared" si="145"/>
        <v>0</v>
      </c>
      <c r="F1585" s="2">
        <v>23</v>
      </c>
      <c r="G1585" s="19">
        <v>262.77999999999997</v>
      </c>
      <c r="H1585" s="20">
        <v>0.04</v>
      </c>
      <c r="I1585" s="6"/>
      <c r="J1585" s="5">
        <v>40527</v>
      </c>
      <c r="K1585" s="25">
        <v>19.36</v>
      </c>
      <c r="L1585" s="2" t="s">
        <v>198</v>
      </c>
      <c r="M1585" s="14">
        <f>+VLOOKUP(L1585,Customers!$C$3:$D$797,2,FALSE)</f>
        <v>2</v>
      </c>
      <c r="N1585" s="14">
        <f>+INDEX(Customers!$B$2:$D$797,MATCH(TF_Database!L1585,Customers!$C$2:$C$797,0),1)</f>
        <v>4894</v>
      </c>
      <c r="O1585" s="29">
        <f t="shared" si="146"/>
        <v>6</v>
      </c>
      <c r="P1585" s="29">
        <f t="shared" si="147"/>
        <v>15</v>
      </c>
      <c r="Q1585" s="14" t="str">
        <f t="shared" si="148"/>
        <v xml:space="preserve">Maria </v>
      </c>
      <c r="R1585" s="14" t="str">
        <f t="shared" si="149"/>
        <v>Bertelson</v>
      </c>
    </row>
    <row r="1586" spans="2:18" x14ac:dyDescent="0.45">
      <c r="B1586" s="14" t="str">
        <f t="shared" si="144"/>
        <v>405261040528</v>
      </c>
      <c r="C1586" s="5">
        <v>40526</v>
      </c>
      <c r="D1586" s="2" t="s">
        <v>808</v>
      </c>
      <c r="E1586" s="14">
        <f t="shared" si="145"/>
        <v>0</v>
      </c>
      <c r="F1586" s="2">
        <v>10</v>
      </c>
      <c r="G1586" s="19">
        <v>142.15</v>
      </c>
      <c r="H1586" s="20">
        <v>0.09</v>
      </c>
      <c r="I1586" s="6"/>
      <c r="J1586" s="5">
        <v>40528</v>
      </c>
      <c r="K1586" s="25">
        <v>-58.18</v>
      </c>
      <c r="L1586" s="2" t="s">
        <v>198</v>
      </c>
      <c r="M1586" s="14">
        <f>+VLOOKUP(L1586,Customers!$C$3:$D$797,2,FALSE)</f>
        <v>2</v>
      </c>
      <c r="N1586" s="14">
        <f>+INDEX(Customers!$B$2:$D$797,MATCH(TF_Database!L1586,Customers!$C$2:$C$797,0),1)</f>
        <v>4894</v>
      </c>
      <c r="O1586" s="29">
        <f t="shared" si="146"/>
        <v>6</v>
      </c>
      <c r="P1586" s="29">
        <f t="shared" si="147"/>
        <v>15</v>
      </c>
      <c r="Q1586" s="14" t="str">
        <f t="shared" si="148"/>
        <v xml:space="preserve">Maria </v>
      </c>
      <c r="R1586" s="14" t="str">
        <f t="shared" si="149"/>
        <v>Bertelson</v>
      </c>
    </row>
    <row r="1587" spans="2:18" x14ac:dyDescent="0.45">
      <c r="B1587" s="14" t="str">
        <f t="shared" si="144"/>
        <v>410032141005</v>
      </c>
      <c r="C1587" s="5">
        <v>41003</v>
      </c>
      <c r="D1587" s="2" t="s">
        <v>808</v>
      </c>
      <c r="E1587" s="14">
        <f t="shared" si="145"/>
        <v>0</v>
      </c>
      <c r="F1587" s="2">
        <v>21</v>
      </c>
      <c r="G1587" s="19">
        <v>330.22</v>
      </c>
      <c r="H1587" s="20">
        <v>7.0000000000000007E-2</v>
      </c>
      <c r="I1587" s="6"/>
      <c r="J1587" s="5">
        <v>41005</v>
      </c>
      <c r="K1587" s="25">
        <v>-51.715499999999999</v>
      </c>
      <c r="L1587" s="2" t="s">
        <v>187</v>
      </c>
      <c r="M1587" s="14">
        <f>+VLOOKUP(L1587,Customers!$C$3:$D$797,2,FALSE)</f>
        <v>1</v>
      </c>
      <c r="N1587" s="14">
        <f>+INDEX(Customers!$B$2:$D$797,MATCH(TF_Database!L1587,Customers!$C$2:$C$797,0),1)</f>
        <v>16013</v>
      </c>
      <c r="O1587" s="29">
        <f t="shared" si="146"/>
        <v>4</v>
      </c>
      <c r="P1587" s="29">
        <f t="shared" si="147"/>
        <v>12</v>
      </c>
      <c r="Q1587" s="14" t="str">
        <f t="shared" si="148"/>
        <v xml:space="preserve">Meg </v>
      </c>
      <c r="R1587" s="14" t="str">
        <f t="shared" si="149"/>
        <v>O'Connel</v>
      </c>
    </row>
    <row r="1588" spans="2:18" x14ac:dyDescent="0.45">
      <c r="B1588" s="14" t="str">
        <f t="shared" si="144"/>
        <v>40328640330</v>
      </c>
      <c r="C1588" s="5">
        <v>40328</v>
      </c>
      <c r="D1588" s="2" t="s">
        <v>808</v>
      </c>
      <c r="E1588" s="14">
        <f t="shared" si="145"/>
        <v>0</v>
      </c>
      <c r="F1588" s="2">
        <v>6</v>
      </c>
      <c r="G1588" s="19">
        <v>321.70999999999998</v>
      </c>
      <c r="H1588" s="20">
        <v>0.1</v>
      </c>
      <c r="I1588" s="6"/>
      <c r="J1588" s="5">
        <v>40330</v>
      </c>
      <c r="K1588" s="25">
        <v>-2.7254999999999887</v>
      </c>
      <c r="L1588" s="2" t="s">
        <v>198</v>
      </c>
      <c r="M1588" s="14">
        <f>+VLOOKUP(L1588,Customers!$C$3:$D$797,2,FALSE)</f>
        <v>2</v>
      </c>
      <c r="N1588" s="14">
        <f>+INDEX(Customers!$B$2:$D$797,MATCH(TF_Database!L1588,Customers!$C$2:$C$797,0),1)</f>
        <v>4894</v>
      </c>
      <c r="O1588" s="29">
        <f t="shared" si="146"/>
        <v>6</v>
      </c>
      <c r="P1588" s="29">
        <f t="shared" si="147"/>
        <v>15</v>
      </c>
      <c r="Q1588" s="14" t="str">
        <f t="shared" si="148"/>
        <v xml:space="preserve">Maria </v>
      </c>
      <c r="R1588" s="14" t="str">
        <f t="shared" si="149"/>
        <v>Bertelson</v>
      </c>
    </row>
    <row r="1589" spans="2:18" x14ac:dyDescent="0.45">
      <c r="B1589" s="14" t="str">
        <f t="shared" si="144"/>
        <v>412124841212</v>
      </c>
      <c r="C1589" s="5">
        <v>41212</v>
      </c>
      <c r="D1589" s="2" t="s">
        <v>808</v>
      </c>
      <c r="E1589" s="14">
        <f t="shared" si="145"/>
        <v>0</v>
      </c>
      <c r="F1589" s="2">
        <v>48</v>
      </c>
      <c r="G1589" s="19">
        <v>5198.12</v>
      </c>
      <c r="H1589" s="20">
        <v>0.01</v>
      </c>
      <c r="I1589" s="6"/>
      <c r="J1589" s="5">
        <v>41212</v>
      </c>
      <c r="K1589" s="25">
        <v>1481.67</v>
      </c>
      <c r="L1589" s="2" t="s">
        <v>191</v>
      </c>
      <c r="M1589" s="14">
        <f>+VLOOKUP(L1589,Customers!$C$3:$D$797,2,FALSE)</f>
        <v>2</v>
      </c>
      <c r="N1589" s="14">
        <f>+INDEX(Customers!$B$2:$D$797,MATCH(TF_Database!L1589,Customers!$C$2:$C$797,0),1)</f>
        <v>24755</v>
      </c>
      <c r="O1589" s="29">
        <f t="shared" si="146"/>
        <v>6</v>
      </c>
      <c r="P1589" s="29">
        <f t="shared" si="147"/>
        <v>14</v>
      </c>
      <c r="Q1589" s="14" t="str">
        <f t="shared" si="148"/>
        <v xml:space="preserve">Helen </v>
      </c>
      <c r="R1589" s="14" t="str">
        <f t="shared" si="149"/>
        <v>Andreada</v>
      </c>
    </row>
    <row r="1590" spans="2:18" x14ac:dyDescent="0.45">
      <c r="B1590" s="14" t="str">
        <f t="shared" si="144"/>
        <v>412122341214</v>
      </c>
      <c r="C1590" s="5">
        <v>41212</v>
      </c>
      <c r="D1590" s="2" t="s">
        <v>808</v>
      </c>
      <c r="E1590" s="14">
        <f t="shared" si="145"/>
        <v>0</v>
      </c>
      <c r="F1590" s="2">
        <v>23</v>
      </c>
      <c r="G1590" s="19">
        <v>188.53</v>
      </c>
      <c r="H1590" s="20">
        <v>0</v>
      </c>
      <c r="I1590" s="6"/>
      <c r="J1590" s="5">
        <v>41214</v>
      </c>
      <c r="K1590" s="25">
        <v>-27.49</v>
      </c>
      <c r="L1590" s="2" t="s">
        <v>191</v>
      </c>
      <c r="M1590" s="14">
        <f>+VLOOKUP(L1590,Customers!$C$3:$D$797,2,FALSE)</f>
        <v>2</v>
      </c>
      <c r="N1590" s="14">
        <f>+INDEX(Customers!$B$2:$D$797,MATCH(TF_Database!L1590,Customers!$C$2:$C$797,0),1)</f>
        <v>24755</v>
      </c>
      <c r="O1590" s="29">
        <f t="shared" si="146"/>
        <v>6</v>
      </c>
      <c r="P1590" s="29">
        <f t="shared" si="147"/>
        <v>14</v>
      </c>
      <c r="Q1590" s="14" t="str">
        <f t="shared" si="148"/>
        <v xml:space="preserve">Helen </v>
      </c>
      <c r="R1590" s="14" t="str">
        <f t="shared" si="149"/>
        <v>Andreada</v>
      </c>
    </row>
    <row r="1591" spans="2:18" x14ac:dyDescent="0.45">
      <c r="B1591" s="14" t="str">
        <f t="shared" si="144"/>
        <v>412121941213</v>
      </c>
      <c r="C1591" s="5">
        <v>41212</v>
      </c>
      <c r="D1591" s="2" t="s">
        <v>808</v>
      </c>
      <c r="E1591" s="14">
        <f t="shared" si="145"/>
        <v>0</v>
      </c>
      <c r="F1591" s="2">
        <v>19</v>
      </c>
      <c r="G1591" s="19">
        <v>718.41</v>
      </c>
      <c r="H1591" s="20">
        <v>0.1</v>
      </c>
      <c r="I1591" s="6"/>
      <c r="J1591" s="5">
        <v>41213</v>
      </c>
      <c r="K1591" s="25">
        <v>23.94</v>
      </c>
      <c r="L1591" s="2" t="s">
        <v>191</v>
      </c>
      <c r="M1591" s="14">
        <f>+VLOOKUP(L1591,Customers!$C$3:$D$797,2,FALSE)</f>
        <v>2</v>
      </c>
      <c r="N1591" s="14">
        <f>+INDEX(Customers!$B$2:$D$797,MATCH(TF_Database!L1591,Customers!$C$2:$C$797,0),1)</f>
        <v>24755</v>
      </c>
      <c r="O1591" s="29">
        <f t="shared" si="146"/>
        <v>6</v>
      </c>
      <c r="P1591" s="29">
        <f t="shared" si="147"/>
        <v>14</v>
      </c>
      <c r="Q1591" s="14" t="str">
        <f t="shared" si="148"/>
        <v xml:space="preserve">Helen </v>
      </c>
      <c r="R1591" s="14" t="str">
        <f t="shared" si="149"/>
        <v>Andreada</v>
      </c>
    </row>
    <row r="1592" spans="2:18" x14ac:dyDescent="0.45">
      <c r="B1592" s="14" t="str">
        <f t="shared" si="144"/>
        <v>401523540159</v>
      </c>
      <c r="C1592" s="5">
        <v>40152</v>
      </c>
      <c r="D1592" s="2" t="s">
        <v>804</v>
      </c>
      <c r="E1592" s="14">
        <f t="shared" si="145"/>
        <v>0</v>
      </c>
      <c r="F1592" s="2">
        <v>35</v>
      </c>
      <c r="G1592" s="19">
        <v>436.98</v>
      </c>
      <c r="H1592" s="20">
        <v>7.0000000000000007E-2</v>
      </c>
      <c r="I1592" s="6"/>
      <c r="J1592" s="5">
        <v>40159</v>
      </c>
      <c r="K1592" s="25">
        <v>75.61</v>
      </c>
      <c r="L1592" s="2" t="s">
        <v>199</v>
      </c>
      <c r="M1592" s="14">
        <f>+VLOOKUP(L1592,Customers!$C$3:$D$797,2,FALSE)</f>
        <v>1</v>
      </c>
      <c r="N1592" s="14">
        <f>+INDEX(Customers!$B$2:$D$797,MATCH(TF_Database!L1592,Customers!$C$2:$C$797,0),1)</f>
        <v>13791</v>
      </c>
      <c r="O1592" s="29">
        <f t="shared" si="146"/>
        <v>6</v>
      </c>
      <c r="P1592" s="29">
        <f t="shared" si="147"/>
        <v>14</v>
      </c>
      <c r="Q1592" s="14" t="str">
        <f t="shared" si="148"/>
        <v xml:space="preserve">Brian </v>
      </c>
      <c r="R1592" s="14" t="str">
        <f t="shared" si="149"/>
        <v>Thompson</v>
      </c>
    </row>
    <row r="1593" spans="2:18" x14ac:dyDescent="0.45">
      <c r="B1593" s="14" t="str">
        <f t="shared" si="144"/>
        <v>40381440383</v>
      </c>
      <c r="C1593" s="5">
        <v>40381</v>
      </c>
      <c r="D1593" s="2" t="s">
        <v>808</v>
      </c>
      <c r="E1593" s="14">
        <f t="shared" si="145"/>
        <v>0</v>
      </c>
      <c r="F1593" s="2">
        <v>4</v>
      </c>
      <c r="G1593" s="19">
        <v>136.68</v>
      </c>
      <c r="H1593" s="20">
        <v>0.01</v>
      </c>
      <c r="I1593" s="6"/>
      <c r="J1593" s="5">
        <v>40383</v>
      </c>
      <c r="K1593" s="25">
        <v>-125.16</v>
      </c>
      <c r="L1593" s="2" t="s">
        <v>188</v>
      </c>
      <c r="M1593" s="14">
        <f>+VLOOKUP(L1593,Customers!$C$3:$D$797,2,FALSE)</f>
        <v>3</v>
      </c>
      <c r="N1593" s="14">
        <f>+INDEX(Customers!$B$2:$D$797,MATCH(TF_Database!L1593,Customers!$C$2:$C$797,0),1)</f>
        <v>8689</v>
      </c>
      <c r="O1593" s="29">
        <f t="shared" si="146"/>
        <v>7</v>
      </c>
      <c r="P1593" s="29">
        <f t="shared" si="147"/>
        <v>14</v>
      </c>
      <c r="Q1593" s="14" t="str">
        <f t="shared" si="148"/>
        <v xml:space="preserve">Hallie </v>
      </c>
      <c r="R1593" s="14" t="str">
        <f t="shared" si="149"/>
        <v>Redmond</v>
      </c>
    </row>
    <row r="1594" spans="2:18" x14ac:dyDescent="0.45">
      <c r="B1594" s="14" t="str">
        <f t="shared" si="144"/>
        <v>403812440382</v>
      </c>
      <c r="C1594" s="5">
        <v>40381</v>
      </c>
      <c r="D1594" s="2" t="s">
        <v>808</v>
      </c>
      <c r="E1594" s="14">
        <f t="shared" si="145"/>
        <v>0</v>
      </c>
      <c r="F1594" s="2">
        <v>24</v>
      </c>
      <c r="G1594" s="19">
        <v>1452.48</v>
      </c>
      <c r="H1594" s="20">
        <v>7.0000000000000007E-2</v>
      </c>
      <c r="I1594" s="6"/>
      <c r="J1594" s="5">
        <v>40382</v>
      </c>
      <c r="K1594" s="25">
        <v>376.52</v>
      </c>
      <c r="L1594" s="2" t="s">
        <v>188</v>
      </c>
      <c r="M1594" s="14">
        <f>+VLOOKUP(L1594,Customers!$C$3:$D$797,2,FALSE)</f>
        <v>3</v>
      </c>
      <c r="N1594" s="14">
        <f>+INDEX(Customers!$B$2:$D$797,MATCH(TF_Database!L1594,Customers!$C$2:$C$797,0),1)</f>
        <v>8689</v>
      </c>
      <c r="O1594" s="29">
        <f t="shared" si="146"/>
        <v>7</v>
      </c>
      <c r="P1594" s="29">
        <f t="shared" si="147"/>
        <v>14</v>
      </c>
      <c r="Q1594" s="14" t="str">
        <f t="shared" si="148"/>
        <v xml:space="preserve">Hallie </v>
      </c>
      <c r="R1594" s="14" t="str">
        <f t="shared" si="149"/>
        <v>Redmond</v>
      </c>
    </row>
    <row r="1595" spans="2:18" x14ac:dyDescent="0.45">
      <c r="B1595" s="14" t="str">
        <f t="shared" si="144"/>
        <v>403811940381</v>
      </c>
      <c r="C1595" s="5">
        <v>40381</v>
      </c>
      <c r="D1595" s="2" t="s">
        <v>808</v>
      </c>
      <c r="E1595" s="14">
        <f t="shared" si="145"/>
        <v>0</v>
      </c>
      <c r="F1595" s="2">
        <v>19</v>
      </c>
      <c r="G1595" s="19">
        <v>3555.29</v>
      </c>
      <c r="H1595" s="20">
        <v>0.09</v>
      </c>
      <c r="I1595" s="6"/>
      <c r="J1595" s="5">
        <v>40381</v>
      </c>
      <c r="K1595" s="25">
        <v>183.28</v>
      </c>
      <c r="L1595" s="2" t="s">
        <v>188</v>
      </c>
      <c r="M1595" s="14">
        <f>+VLOOKUP(L1595,Customers!$C$3:$D$797,2,FALSE)</f>
        <v>3</v>
      </c>
      <c r="N1595" s="14">
        <f>+INDEX(Customers!$B$2:$D$797,MATCH(TF_Database!L1595,Customers!$C$2:$C$797,0),1)</f>
        <v>8689</v>
      </c>
      <c r="O1595" s="29">
        <f t="shared" si="146"/>
        <v>7</v>
      </c>
      <c r="P1595" s="29">
        <f t="shared" si="147"/>
        <v>14</v>
      </c>
      <c r="Q1595" s="14" t="str">
        <f t="shared" si="148"/>
        <v xml:space="preserve">Hallie </v>
      </c>
      <c r="R1595" s="14" t="str">
        <f t="shared" si="149"/>
        <v>Redmond</v>
      </c>
    </row>
    <row r="1596" spans="2:18" x14ac:dyDescent="0.45">
      <c r="B1596" s="14" t="str">
        <f t="shared" si="144"/>
        <v>402303840231</v>
      </c>
      <c r="C1596" s="5">
        <v>40230</v>
      </c>
      <c r="D1596" s="2" t="s">
        <v>810</v>
      </c>
      <c r="E1596" s="14">
        <f t="shared" si="145"/>
        <v>0</v>
      </c>
      <c r="F1596" s="2">
        <v>38</v>
      </c>
      <c r="G1596" s="19">
        <v>71.12</v>
      </c>
      <c r="H1596" s="20">
        <v>0.1</v>
      </c>
      <c r="I1596" s="6"/>
      <c r="J1596" s="5">
        <v>40231</v>
      </c>
      <c r="K1596" s="25">
        <v>-21.89</v>
      </c>
      <c r="L1596" s="2" t="s">
        <v>189</v>
      </c>
      <c r="M1596" s="14">
        <f>+VLOOKUP(L1596,Customers!$C$3:$D$797,2,FALSE)</f>
        <v>2</v>
      </c>
      <c r="N1596" s="14">
        <f>+INDEX(Customers!$B$2:$D$797,MATCH(TF_Database!L1596,Customers!$C$2:$C$797,0),1)</f>
        <v>23528</v>
      </c>
      <c r="O1596" s="29">
        <f t="shared" si="146"/>
        <v>4</v>
      </c>
      <c r="P1596" s="29">
        <f t="shared" si="147"/>
        <v>12</v>
      </c>
      <c r="Q1596" s="14" t="str">
        <f t="shared" si="148"/>
        <v xml:space="preserve">Liz </v>
      </c>
      <c r="R1596" s="14" t="str">
        <f t="shared" si="149"/>
        <v>Thompson</v>
      </c>
    </row>
    <row r="1597" spans="2:18" x14ac:dyDescent="0.45">
      <c r="B1597" s="14" t="str">
        <f t="shared" si="144"/>
        <v>40524940526</v>
      </c>
      <c r="C1597" s="5">
        <v>40524</v>
      </c>
      <c r="D1597" s="2" t="s">
        <v>806</v>
      </c>
      <c r="E1597" s="14">
        <f t="shared" si="145"/>
        <v>1</v>
      </c>
      <c r="F1597" s="2">
        <v>9</v>
      </c>
      <c r="G1597" s="19">
        <v>691.09</v>
      </c>
      <c r="H1597" s="20">
        <v>0.08</v>
      </c>
      <c r="I1597" s="6"/>
      <c r="J1597" s="5">
        <v>40526</v>
      </c>
      <c r="K1597" s="25">
        <v>364.03</v>
      </c>
      <c r="L1597" s="2" t="s">
        <v>200</v>
      </c>
      <c r="M1597" s="14">
        <f>+VLOOKUP(L1597,Customers!$C$3:$D$797,2,FALSE)</f>
        <v>4</v>
      </c>
      <c r="N1597" s="14">
        <f>+INDEX(Customers!$B$2:$D$797,MATCH(TF_Database!L1597,Customers!$C$2:$C$797,0),1)</f>
        <v>24154</v>
      </c>
      <c r="O1597" s="29">
        <f t="shared" si="146"/>
        <v>6</v>
      </c>
      <c r="P1597" s="29">
        <f t="shared" si="147"/>
        <v>11</v>
      </c>
      <c r="Q1597" s="14" t="str">
        <f t="shared" si="148"/>
        <v xml:space="preserve">Jason </v>
      </c>
      <c r="R1597" s="14" t="str">
        <f t="shared" si="149"/>
        <v>Gross</v>
      </c>
    </row>
    <row r="1598" spans="2:18" x14ac:dyDescent="0.45">
      <c r="B1598" s="14" t="str">
        <f t="shared" si="144"/>
        <v>405243340525</v>
      </c>
      <c r="C1598" s="5">
        <v>40524</v>
      </c>
      <c r="D1598" s="2" t="s">
        <v>806</v>
      </c>
      <c r="E1598" s="14">
        <f t="shared" si="145"/>
        <v>1</v>
      </c>
      <c r="F1598" s="2">
        <v>33</v>
      </c>
      <c r="G1598" s="19">
        <v>713.7</v>
      </c>
      <c r="H1598" s="20">
        <v>0.02</v>
      </c>
      <c r="I1598" s="6"/>
      <c r="J1598" s="5">
        <v>40525</v>
      </c>
      <c r="K1598" s="25">
        <v>176.09</v>
      </c>
      <c r="L1598" s="2" t="s">
        <v>200</v>
      </c>
      <c r="M1598" s="14">
        <f>+VLOOKUP(L1598,Customers!$C$3:$D$797,2,FALSE)</f>
        <v>4</v>
      </c>
      <c r="N1598" s="14">
        <f>+INDEX(Customers!$B$2:$D$797,MATCH(TF_Database!L1598,Customers!$C$2:$C$797,0),1)</f>
        <v>24154</v>
      </c>
      <c r="O1598" s="29">
        <f t="shared" si="146"/>
        <v>6</v>
      </c>
      <c r="P1598" s="29">
        <f t="shared" si="147"/>
        <v>11</v>
      </c>
      <c r="Q1598" s="14" t="str">
        <f t="shared" si="148"/>
        <v xml:space="preserve">Jason </v>
      </c>
      <c r="R1598" s="14" t="str">
        <f t="shared" si="149"/>
        <v>Gross</v>
      </c>
    </row>
    <row r="1599" spans="2:18" x14ac:dyDescent="0.45">
      <c r="B1599" s="14" t="str">
        <f t="shared" si="144"/>
        <v>406991540700</v>
      </c>
      <c r="C1599" s="5">
        <v>40699</v>
      </c>
      <c r="D1599" s="2" t="s">
        <v>806</v>
      </c>
      <c r="E1599" s="14">
        <f t="shared" si="145"/>
        <v>1</v>
      </c>
      <c r="F1599" s="2">
        <v>15</v>
      </c>
      <c r="G1599" s="19">
        <v>333.3</v>
      </c>
      <c r="H1599" s="20">
        <v>0.03</v>
      </c>
      <c r="I1599" s="6"/>
      <c r="J1599" s="5">
        <v>40700</v>
      </c>
      <c r="K1599" s="25">
        <v>71.040000000000006</v>
      </c>
      <c r="L1599" s="2" t="s">
        <v>193</v>
      </c>
      <c r="M1599" s="14">
        <f>+VLOOKUP(L1599,Customers!$C$3:$D$797,2,FALSE)</f>
        <v>4</v>
      </c>
      <c r="N1599" s="14">
        <f>+INDEX(Customers!$B$2:$D$797,MATCH(TF_Database!L1599,Customers!$C$2:$C$797,0),1)</f>
        <v>11102</v>
      </c>
      <c r="O1599" s="29">
        <f t="shared" si="146"/>
        <v>10</v>
      </c>
      <c r="P1599" s="29">
        <f t="shared" si="147"/>
        <v>20</v>
      </c>
      <c r="Q1599" s="14" t="str">
        <f t="shared" si="148"/>
        <v xml:space="preserve">Christine </v>
      </c>
      <c r="R1599" s="14" t="str">
        <f t="shared" si="149"/>
        <v>Sundaresam</v>
      </c>
    </row>
    <row r="1600" spans="2:18" x14ac:dyDescent="0.45">
      <c r="B1600" s="14" t="str">
        <f t="shared" si="144"/>
        <v>405032740504</v>
      </c>
      <c r="C1600" s="5">
        <v>40503</v>
      </c>
      <c r="D1600" s="2" t="s">
        <v>808</v>
      </c>
      <c r="E1600" s="14">
        <f t="shared" si="145"/>
        <v>0</v>
      </c>
      <c r="F1600" s="2">
        <v>27</v>
      </c>
      <c r="G1600" s="19">
        <v>85.77</v>
      </c>
      <c r="H1600" s="20">
        <v>0.03</v>
      </c>
      <c r="I1600" s="6"/>
      <c r="J1600" s="5">
        <v>40504</v>
      </c>
      <c r="K1600" s="25">
        <v>-102.01649999999999</v>
      </c>
      <c r="L1600" s="2" t="s">
        <v>193</v>
      </c>
      <c r="M1600" s="14">
        <f>+VLOOKUP(L1600,Customers!$C$3:$D$797,2,FALSE)</f>
        <v>4</v>
      </c>
      <c r="N1600" s="14">
        <f>+INDEX(Customers!$B$2:$D$797,MATCH(TF_Database!L1600,Customers!$C$2:$C$797,0),1)</f>
        <v>11102</v>
      </c>
      <c r="O1600" s="29">
        <f t="shared" si="146"/>
        <v>10</v>
      </c>
      <c r="P1600" s="29">
        <f t="shared" si="147"/>
        <v>20</v>
      </c>
      <c r="Q1600" s="14" t="str">
        <f t="shared" si="148"/>
        <v xml:space="preserve">Christine </v>
      </c>
      <c r="R1600" s="14" t="str">
        <f t="shared" si="149"/>
        <v>Sundaresam</v>
      </c>
    </row>
    <row r="1601" spans="2:18" x14ac:dyDescent="0.45">
      <c r="B1601" s="14" t="str">
        <f t="shared" si="144"/>
        <v>405031340504</v>
      </c>
      <c r="C1601" s="5">
        <v>40503</v>
      </c>
      <c r="D1601" s="2" t="s">
        <v>808</v>
      </c>
      <c r="E1601" s="14">
        <f t="shared" si="145"/>
        <v>0</v>
      </c>
      <c r="F1601" s="2">
        <v>13</v>
      </c>
      <c r="G1601" s="19">
        <v>149.31</v>
      </c>
      <c r="H1601" s="20">
        <v>0</v>
      </c>
      <c r="I1601" s="6"/>
      <c r="J1601" s="5">
        <v>40504</v>
      </c>
      <c r="K1601" s="25">
        <v>7.7690000000000001</v>
      </c>
      <c r="L1601" s="2" t="s">
        <v>193</v>
      </c>
      <c r="M1601" s="14">
        <f>+VLOOKUP(L1601,Customers!$C$3:$D$797,2,FALSE)</f>
        <v>4</v>
      </c>
      <c r="N1601" s="14">
        <f>+INDEX(Customers!$B$2:$D$797,MATCH(TF_Database!L1601,Customers!$C$2:$C$797,0),1)</f>
        <v>11102</v>
      </c>
      <c r="O1601" s="29">
        <f t="shared" si="146"/>
        <v>10</v>
      </c>
      <c r="P1601" s="29">
        <f t="shared" si="147"/>
        <v>20</v>
      </c>
      <c r="Q1601" s="14" t="str">
        <f t="shared" si="148"/>
        <v xml:space="preserve">Christine </v>
      </c>
      <c r="R1601" s="14" t="str">
        <f t="shared" si="149"/>
        <v>Sundaresam</v>
      </c>
    </row>
    <row r="1602" spans="2:18" x14ac:dyDescent="0.45">
      <c r="B1602" s="14" t="str">
        <f t="shared" si="144"/>
        <v>40895640897</v>
      </c>
      <c r="C1602" s="5">
        <v>40895</v>
      </c>
      <c r="D1602" s="2" t="s">
        <v>811</v>
      </c>
      <c r="E1602" s="14">
        <f t="shared" si="145"/>
        <v>0</v>
      </c>
      <c r="F1602" s="2">
        <v>6</v>
      </c>
      <c r="G1602" s="19">
        <v>54.3</v>
      </c>
      <c r="H1602" s="20">
        <v>0.1</v>
      </c>
      <c r="I1602" s="6"/>
      <c r="J1602" s="5">
        <v>40897</v>
      </c>
      <c r="K1602" s="25">
        <v>1.27</v>
      </c>
      <c r="L1602" s="2" t="s">
        <v>201</v>
      </c>
      <c r="M1602" s="14">
        <f>+VLOOKUP(L1602,Customers!$C$3:$D$797,2,FALSE)</f>
        <v>4</v>
      </c>
      <c r="N1602" s="14">
        <f>+INDEX(Customers!$B$2:$D$797,MATCH(TF_Database!L1602,Customers!$C$2:$C$797,0),1)</f>
        <v>21614</v>
      </c>
      <c r="O1602" s="29">
        <f t="shared" si="146"/>
        <v>8</v>
      </c>
      <c r="P1602" s="29">
        <f t="shared" si="147"/>
        <v>16</v>
      </c>
      <c r="Q1602" s="14" t="str">
        <f t="shared" si="148"/>
        <v xml:space="preserve">Katrina </v>
      </c>
      <c r="R1602" s="14" t="str">
        <f t="shared" si="149"/>
        <v>Bavinger</v>
      </c>
    </row>
    <row r="1603" spans="2:18" x14ac:dyDescent="0.45">
      <c r="B1603" s="14" t="str">
        <f t="shared" si="144"/>
        <v>40271140272</v>
      </c>
      <c r="C1603" s="5">
        <v>40271</v>
      </c>
      <c r="D1603" s="2" t="s">
        <v>811</v>
      </c>
      <c r="E1603" s="14">
        <f t="shared" si="145"/>
        <v>0</v>
      </c>
      <c r="F1603" s="2">
        <v>1</v>
      </c>
      <c r="G1603" s="19">
        <v>1409.86</v>
      </c>
      <c r="H1603" s="20">
        <v>7.0000000000000007E-2</v>
      </c>
      <c r="I1603" s="6"/>
      <c r="J1603" s="5">
        <v>40272</v>
      </c>
      <c r="K1603" s="25">
        <v>-3461.1210000000001</v>
      </c>
      <c r="L1603" s="2" t="s">
        <v>188</v>
      </c>
      <c r="M1603" s="14">
        <f>+VLOOKUP(L1603,Customers!$C$3:$D$797,2,FALSE)</f>
        <v>3</v>
      </c>
      <c r="N1603" s="14">
        <f>+INDEX(Customers!$B$2:$D$797,MATCH(TF_Database!L1603,Customers!$C$2:$C$797,0),1)</f>
        <v>8689</v>
      </c>
      <c r="O1603" s="29">
        <f t="shared" si="146"/>
        <v>7</v>
      </c>
      <c r="P1603" s="29">
        <f t="shared" si="147"/>
        <v>14</v>
      </c>
      <c r="Q1603" s="14" t="str">
        <f t="shared" si="148"/>
        <v xml:space="preserve">Hallie </v>
      </c>
      <c r="R1603" s="14" t="str">
        <f t="shared" si="149"/>
        <v>Redmond</v>
      </c>
    </row>
    <row r="1604" spans="2:18" x14ac:dyDescent="0.45">
      <c r="B1604" s="14" t="str">
        <f t="shared" si="144"/>
        <v>409193540919</v>
      </c>
      <c r="C1604" s="5">
        <v>40919</v>
      </c>
      <c r="D1604" s="2" t="s">
        <v>804</v>
      </c>
      <c r="E1604" s="14">
        <f t="shared" si="145"/>
        <v>0</v>
      </c>
      <c r="F1604" s="2">
        <v>35</v>
      </c>
      <c r="G1604" s="19">
        <v>9843.11</v>
      </c>
      <c r="H1604" s="20">
        <v>7.0000000000000007E-2</v>
      </c>
      <c r="I1604" s="6"/>
      <c r="J1604" s="5">
        <v>40919</v>
      </c>
      <c r="K1604" s="25">
        <v>-384.6</v>
      </c>
      <c r="L1604" s="2" t="s">
        <v>198</v>
      </c>
      <c r="M1604" s="14">
        <f>+VLOOKUP(L1604,Customers!$C$3:$D$797,2,FALSE)</f>
        <v>2</v>
      </c>
      <c r="N1604" s="14">
        <f>+INDEX(Customers!$B$2:$D$797,MATCH(TF_Database!L1604,Customers!$C$2:$C$797,0),1)</f>
        <v>4894</v>
      </c>
      <c r="O1604" s="29">
        <f t="shared" si="146"/>
        <v>6</v>
      </c>
      <c r="P1604" s="29">
        <f t="shared" si="147"/>
        <v>15</v>
      </c>
      <c r="Q1604" s="14" t="str">
        <f t="shared" si="148"/>
        <v xml:space="preserve">Maria </v>
      </c>
      <c r="R1604" s="14" t="str">
        <f t="shared" si="149"/>
        <v>Bertelson</v>
      </c>
    </row>
    <row r="1605" spans="2:18" x14ac:dyDescent="0.45">
      <c r="B1605" s="14" t="str">
        <f t="shared" si="144"/>
        <v>409191540924</v>
      </c>
      <c r="C1605" s="5">
        <v>40919</v>
      </c>
      <c r="D1605" s="2" t="s">
        <v>804</v>
      </c>
      <c r="E1605" s="14">
        <f t="shared" si="145"/>
        <v>0</v>
      </c>
      <c r="F1605" s="2">
        <v>15</v>
      </c>
      <c r="G1605" s="19">
        <v>7190.06</v>
      </c>
      <c r="H1605" s="20">
        <v>0.08</v>
      </c>
      <c r="I1605" s="6"/>
      <c r="J1605" s="5">
        <v>40924</v>
      </c>
      <c r="K1605" s="25">
        <v>1908.45</v>
      </c>
      <c r="L1605" s="2" t="s">
        <v>198</v>
      </c>
      <c r="M1605" s="14">
        <f>+VLOOKUP(L1605,Customers!$C$3:$D$797,2,FALSE)</f>
        <v>2</v>
      </c>
      <c r="N1605" s="14">
        <f>+INDEX(Customers!$B$2:$D$797,MATCH(TF_Database!L1605,Customers!$C$2:$C$797,0),1)</f>
        <v>4894</v>
      </c>
      <c r="O1605" s="29">
        <f t="shared" si="146"/>
        <v>6</v>
      </c>
      <c r="P1605" s="29">
        <f t="shared" si="147"/>
        <v>15</v>
      </c>
      <c r="Q1605" s="14" t="str">
        <f t="shared" si="148"/>
        <v xml:space="preserve">Maria </v>
      </c>
      <c r="R1605" s="14" t="str">
        <f t="shared" si="149"/>
        <v>Bertelson</v>
      </c>
    </row>
    <row r="1606" spans="2:18" x14ac:dyDescent="0.45">
      <c r="B1606" s="14" t="str">
        <f t="shared" si="144"/>
        <v>412413841244</v>
      </c>
      <c r="C1606" s="5">
        <v>41241</v>
      </c>
      <c r="D1606" s="2" t="s">
        <v>808</v>
      </c>
      <c r="E1606" s="14">
        <f t="shared" si="145"/>
        <v>0</v>
      </c>
      <c r="F1606" s="2">
        <v>38</v>
      </c>
      <c r="G1606" s="19">
        <v>3701.5204999999996</v>
      </c>
      <c r="H1606" s="20">
        <v>0.05</v>
      </c>
      <c r="I1606" s="6"/>
      <c r="J1606" s="5">
        <v>41244</v>
      </c>
      <c r="K1606" s="25">
        <v>894.06</v>
      </c>
      <c r="L1606" s="2" t="s">
        <v>201</v>
      </c>
      <c r="M1606" s="14">
        <f>+VLOOKUP(L1606,Customers!$C$3:$D$797,2,FALSE)</f>
        <v>4</v>
      </c>
      <c r="N1606" s="14">
        <f>+INDEX(Customers!$B$2:$D$797,MATCH(TF_Database!L1606,Customers!$C$2:$C$797,0),1)</f>
        <v>21614</v>
      </c>
      <c r="O1606" s="29">
        <f t="shared" si="146"/>
        <v>8</v>
      </c>
      <c r="P1606" s="29">
        <f t="shared" si="147"/>
        <v>16</v>
      </c>
      <c r="Q1606" s="14" t="str">
        <f t="shared" si="148"/>
        <v xml:space="preserve">Katrina </v>
      </c>
      <c r="R1606" s="14" t="str">
        <f t="shared" si="149"/>
        <v>Bavinger</v>
      </c>
    </row>
    <row r="1607" spans="2:18" x14ac:dyDescent="0.45">
      <c r="B1607" s="14" t="str">
        <f t="shared" ref="B1607:B1670" si="150">+CONCATENATE(C1607,F1607,J1607)</f>
        <v>399492739949</v>
      </c>
      <c r="C1607" s="5">
        <v>39949</v>
      </c>
      <c r="D1607" s="2" t="s">
        <v>811</v>
      </c>
      <c r="E1607" s="14">
        <f t="shared" ref="E1607:E1670" si="151">+IF(D1607="High",1,0)</f>
        <v>0</v>
      </c>
      <c r="F1607" s="2">
        <v>27</v>
      </c>
      <c r="G1607" s="19">
        <v>7333.45</v>
      </c>
      <c r="H1607" s="20">
        <v>7.0000000000000007E-2</v>
      </c>
      <c r="I1607" s="6"/>
      <c r="J1607" s="5">
        <v>39949</v>
      </c>
      <c r="K1607" s="25">
        <v>-207.28</v>
      </c>
      <c r="L1607" s="2" t="s">
        <v>193</v>
      </c>
      <c r="M1607" s="14">
        <f>+VLOOKUP(L1607,Customers!$C$3:$D$797,2,FALSE)</f>
        <v>4</v>
      </c>
      <c r="N1607" s="14">
        <f>+INDEX(Customers!$B$2:$D$797,MATCH(TF_Database!L1607,Customers!$C$2:$C$797,0),1)</f>
        <v>11102</v>
      </c>
      <c r="O1607" s="29">
        <f t="shared" ref="O1607:O1670" si="152">+SEARCH(" ",L1607)</f>
        <v>10</v>
      </c>
      <c r="P1607" s="29">
        <f t="shared" ref="P1607:P1670" si="153">+LEN(L1607)</f>
        <v>20</v>
      </c>
      <c r="Q1607" s="14" t="str">
        <f t="shared" ref="Q1607:Q1670" si="154">+LEFT(L1607,O1607)</f>
        <v xml:space="preserve">Christine </v>
      </c>
      <c r="R1607" s="14" t="str">
        <f t="shared" ref="R1607:R1670" si="155">+RIGHT(L1607,P1607-O1607)</f>
        <v>Sundaresam</v>
      </c>
    </row>
    <row r="1608" spans="2:18" x14ac:dyDescent="0.45">
      <c r="B1608" s="14" t="str">
        <f t="shared" si="150"/>
        <v>410864141088</v>
      </c>
      <c r="C1608" s="5">
        <v>41086</v>
      </c>
      <c r="D1608" s="2" t="s">
        <v>806</v>
      </c>
      <c r="E1608" s="14">
        <f t="shared" si="151"/>
        <v>1</v>
      </c>
      <c r="F1608" s="2">
        <v>41</v>
      </c>
      <c r="G1608" s="19">
        <v>4256.51</v>
      </c>
      <c r="H1608" s="20">
        <v>0.03</v>
      </c>
      <c r="I1608" s="6"/>
      <c r="J1608" s="5">
        <v>41088</v>
      </c>
      <c r="K1608" s="25">
        <v>1653.96</v>
      </c>
      <c r="L1608" s="2" t="s">
        <v>194</v>
      </c>
      <c r="M1608" s="14">
        <f>+VLOOKUP(L1608,Customers!$C$3:$D$797,2,FALSE)</f>
        <v>5</v>
      </c>
      <c r="N1608" s="14">
        <f>+INDEX(Customers!$B$2:$D$797,MATCH(TF_Database!L1608,Customers!$C$2:$C$797,0),1)</f>
        <v>7341</v>
      </c>
      <c r="O1608" s="29">
        <f t="shared" si="152"/>
        <v>6</v>
      </c>
      <c r="P1608" s="29">
        <f t="shared" si="153"/>
        <v>13</v>
      </c>
      <c r="Q1608" s="14" t="str">
        <f t="shared" si="154"/>
        <v xml:space="preserve">Bruce </v>
      </c>
      <c r="R1608" s="14" t="str">
        <f t="shared" si="155"/>
        <v>Stewart</v>
      </c>
    </row>
    <row r="1609" spans="2:18" x14ac:dyDescent="0.45">
      <c r="B1609" s="14" t="str">
        <f t="shared" si="150"/>
        <v>410861241088</v>
      </c>
      <c r="C1609" s="5">
        <v>41086</v>
      </c>
      <c r="D1609" s="2" t="s">
        <v>806</v>
      </c>
      <c r="E1609" s="14">
        <f t="shared" si="151"/>
        <v>1</v>
      </c>
      <c r="F1609" s="2">
        <v>12</v>
      </c>
      <c r="G1609" s="19">
        <v>503.08</v>
      </c>
      <c r="H1609" s="20">
        <v>0.01</v>
      </c>
      <c r="I1609" s="6"/>
      <c r="J1609" s="5">
        <v>41088</v>
      </c>
      <c r="K1609" s="25">
        <v>-102.74</v>
      </c>
      <c r="L1609" s="2" t="s">
        <v>194</v>
      </c>
      <c r="M1609" s="14">
        <f>+VLOOKUP(L1609,Customers!$C$3:$D$797,2,FALSE)</f>
        <v>5</v>
      </c>
      <c r="N1609" s="14">
        <f>+INDEX(Customers!$B$2:$D$797,MATCH(TF_Database!L1609,Customers!$C$2:$C$797,0),1)</f>
        <v>7341</v>
      </c>
      <c r="O1609" s="29">
        <f t="shared" si="152"/>
        <v>6</v>
      </c>
      <c r="P1609" s="29">
        <f t="shared" si="153"/>
        <v>13</v>
      </c>
      <c r="Q1609" s="14" t="str">
        <f t="shared" si="154"/>
        <v xml:space="preserve">Bruce </v>
      </c>
      <c r="R1609" s="14" t="str">
        <f t="shared" si="155"/>
        <v>Stewart</v>
      </c>
    </row>
    <row r="1610" spans="2:18" x14ac:dyDescent="0.45">
      <c r="B1610" s="14" t="str">
        <f t="shared" si="150"/>
        <v>410861541087</v>
      </c>
      <c r="C1610" s="5">
        <v>41086</v>
      </c>
      <c r="D1610" s="2" t="s">
        <v>806</v>
      </c>
      <c r="E1610" s="14">
        <f t="shared" si="151"/>
        <v>1</v>
      </c>
      <c r="F1610" s="2">
        <v>15</v>
      </c>
      <c r="G1610" s="19">
        <v>76.94</v>
      </c>
      <c r="H1610" s="20">
        <v>0</v>
      </c>
      <c r="I1610" s="6"/>
      <c r="J1610" s="5">
        <v>41087</v>
      </c>
      <c r="K1610" s="25">
        <v>29.67</v>
      </c>
      <c r="L1610" s="2" t="s">
        <v>194</v>
      </c>
      <c r="M1610" s="14">
        <f>+VLOOKUP(L1610,Customers!$C$3:$D$797,2,FALSE)</f>
        <v>5</v>
      </c>
      <c r="N1610" s="14">
        <f>+INDEX(Customers!$B$2:$D$797,MATCH(TF_Database!L1610,Customers!$C$2:$C$797,0),1)</f>
        <v>7341</v>
      </c>
      <c r="O1610" s="29">
        <f t="shared" si="152"/>
        <v>6</v>
      </c>
      <c r="P1610" s="29">
        <f t="shared" si="153"/>
        <v>13</v>
      </c>
      <c r="Q1610" s="14" t="str">
        <f t="shared" si="154"/>
        <v xml:space="preserve">Bruce </v>
      </c>
      <c r="R1610" s="14" t="str">
        <f t="shared" si="155"/>
        <v>Stewart</v>
      </c>
    </row>
    <row r="1611" spans="2:18" x14ac:dyDescent="0.45">
      <c r="B1611" s="14" t="str">
        <f t="shared" si="150"/>
        <v>407753740777</v>
      </c>
      <c r="C1611" s="5">
        <v>40775</v>
      </c>
      <c r="D1611" s="2" t="s">
        <v>808</v>
      </c>
      <c r="E1611" s="14">
        <f t="shared" si="151"/>
        <v>0</v>
      </c>
      <c r="F1611" s="2">
        <v>37</v>
      </c>
      <c r="G1611" s="19">
        <v>252.99</v>
      </c>
      <c r="H1611" s="20">
        <v>0.08</v>
      </c>
      <c r="I1611" s="6"/>
      <c r="J1611" s="5">
        <v>40777</v>
      </c>
      <c r="K1611" s="25">
        <v>28.76</v>
      </c>
      <c r="L1611" s="2" t="s">
        <v>198</v>
      </c>
      <c r="M1611" s="14">
        <f>+VLOOKUP(L1611,Customers!$C$3:$D$797,2,FALSE)</f>
        <v>2</v>
      </c>
      <c r="N1611" s="14">
        <f>+INDEX(Customers!$B$2:$D$797,MATCH(TF_Database!L1611,Customers!$C$2:$C$797,0),1)</f>
        <v>4894</v>
      </c>
      <c r="O1611" s="29">
        <f t="shared" si="152"/>
        <v>6</v>
      </c>
      <c r="P1611" s="29">
        <f t="shared" si="153"/>
        <v>15</v>
      </c>
      <c r="Q1611" s="14" t="str">
        <f t="shared" si="154"/>
        <v xml:space="preserve">Maria </v>
      </c>
      <c r="R1611" s="14" t="str">
        <f t="shared" si="155"/>
        <v>Bertelson</v>
      </c>
    </row>
    <row r="1612" spans="2:18" x14ac:dyDescent="0.45">
      <c r="B1612" s="14" t="str">
        <f t="shared" si="150"/>
        <v>411963641198</v>
      </c>
      <c r="C1612" s="5">
        <v>41196</v>
      </c>
      <c r="D1612" s="2" t="s">
        <v>806</v>
      </c>
      <c r="E1612" s="14">
        <f t="shared" si="151"/>
        <v>1</v>
      </c>
      <c r="F1612" s="2">
        <v>36</v>
      </c>
      <c r="G1612" s="19">
        <v>17304.849999999999</v>
      </c>
      <c r="H1612" s="20">
        <v>0.05</v>
      </c>
      <c r="I1612" s="6"/>
      <c r="J1612" s="5">
        <v>41198</v>
      </c>
      <c r="K1612" s="25">
        <v>7434.48</v>
      </c>
      <c r="L1612" s="2" t="s">
        <v>196</v>
      </c>
      <c r="M1612" s="14">
        <f>+VLOOKUP(L1612,Customers!$C$3:$D$797,2,FALSE)</f>
        <v>4</v>
      </c>
      <c r="N1612" s="14">
        <f>+INDEX(Customers!$B$2:$D$797,MATCH(TF_Database!L1612,Customers!$C$2:$C$797,0),1)</f>
        <v>26276</v>
      </c>
      <c r="O1612" s="29">
        <f t="shared" si="152"/>
        <v>5</v>
      </c>
      <c r="P1612" s="29">
        <f t="shared" si="153"/>
        <v>9</v>
      </c>
      <c r="Q1612" s="14" t="str">
        <f t="shared" si="154"/>
        <v xml:space="preserve">Mary </v>
      </c>
      <c r="R1612" s="14" t="str">
        <f t="shared" si="155"/>
        <v>Zewe</v>
      </c>
    </row>
    <row r="1613" spans="2:18" x14ac:dyDescent="0.45">
      <c r="B1613" s="14" t="str">
        <f t="shared" si="150"/>
        <v>411962041199</v>
      </c>
      <c r="C1613" s="5">
        <v>41196</v>
      </c>
      <c r="D1613" s="2" t="s">
        <v>806</v>
      </c>
      <c r="E1613" s="14">
        <f t="shared" si="151"/>
        <v>1</v>
      </c>
      <c r="F1613" s="2">
        <v>20</v>
      </c>
      <c r="G1613" s="19">
        <v>794.32</v>
      </c>
      <c r="H1613" s="20">
        <v>0.08</v>
      </c>
      <c r="I1613" s="6"/>
      <c r="J1613" s="5">
        <v>41199</v>
      </c>
      <c r="K1613" s="25">
        <v>67.61</v>
      </c>
      <c r="L1613" s="2" t="s">
        <v>196</v>
      </c>
      <c r="M1613" s="14">
        <f>+VLOOKUP(L1613,Customers!$C$3:$D$797,2,FALSE)</f>
        <v>4</v>
      </c>
      <c r="N1613" s="14">
        <f>+INDEX(Customers!$B$2:$D$797,MATCH(TF_Database!L1613,Customers!$C$2:$C$797,0),1)</f>
        <v>26276</v>
      </c>
      <c r="O1613" s="29">
        <f t="shared" si="152"/>
        <v>5</v>
      </c>
      <c r="P1613" s="29">
        <f t="shared" si="153"/>
        <v>9</v>
      </c>
      <c r="Q1613" s="14" t="str">
        <f t="shared" si="154"/>
        <v xml:space="preserve">Mary </v>
      </c>
      <c r="R1613" s="14" t="str">
        <f t="shared" si="155"/>
        <v>Zewe</v>
      </c>
    </row>
    <row r="1614" spans="2:18" x14ac:dyDescent="0.45">
      <c r="B1614" s="14" t="str">
        <f t="shared" si="150"/>
        <v>400313140032</v>
      </c>
      <c r="C1614" s="5">
        <v>40031</v>
      </c>
      <c r="D1614" s="2" t="s">
        <v>806</v>
      </c>
      <c r="E1614" s="14">
        <f t="shared" si="151"/>
        <v>1</v>
      </c>
      <c r="F1614" s="2">
        <v>31</v>
      </c>
      <c r="G1614" s="19">
        <v>163.89</v>
      </c>
      <c r="H1614" s="20">
        <v>0.02</v>
      </c>
      <c r="I1614" s="6"/>
      <c r="J1614" s="5">
        <v>40032</v>
      </c>
      <c r="K1614" s="25">
        <v>-108.55</v>
      </c>
      <c r="L1614" s="2" t="s">
        <v>202</v>
      </c>
      <c r="M1614" s="14">
        <f>+VLOOKUP(L1614,Customers!$C$3:$D$797,2,FALSE)</f>
        <v>5</v>
      </c>
      <c r="N1614" s="14">
        <f>+INDEX(Customers!$B$2:$D$797,MATCH(TF_Database!L1614,Customers!$C$2:$C$797,0),1)</f>
        <v>5989</v>
      </c>
      <c r="O1614" s="29">
        <f t="shared" si="152"/>
        <v>5</v>
      </c>
      <c r="P1614" s="29">
        <f t="shared" si="153"/>
        <v>11</v>
      </c>
      <c r="Q1614" s="14" t="str">
        <f t="shared" si="154"/>
        <v xml:space="preserve">Ivan </v>
      </c>
      <c r="R1614" s="14" t="str">
        <f t="shared" si="155"/>
        <v>Gibson</v>
      </c>
    </row>
    <row r="1615" spans="2:18" x14ac:dyDescent="0.45">
      <c r="B1615" s="14" t="str">
        <f t="shared" si="150"/>
        <v>400311240032</v>
      </c>
      <c r="C1615" s="5">
        <v>40031</v>
      </c>
      <c r="D1615" s="2" t="s">
        <v>806</v>
      </c>
      <c r="E1615" s="14">
        <f t="shared" si="151"/>
        <v>1</v>
      </c>
      <c r="F1615" s="2">
        <v>12</v>
      </c>
      <c r="G1615" s="19">
        <v>115.45</v>
      </c>
      <c r="H1615" s="20">
        <v>7.0000000000000007E-2</v>
      </c>
      <c r="I1615" s="6"/>
      <c r="J1615" s="5">
        <v>40032</v>
      </c>
      <c r="K1615" s="25">
        <v>23.53</v>
      </c>
      <c r="L1615" s="2" t="s">
        <v>202</v>
      </c>
      <c r="M1615" s="14">
        <f>+VLOOKUP(L1615,Customers!$C$3:$D$797,2,FALSE)</f>
        <v>5</v>
      </c>
      <c r="N1615" s="14">
        <f>+INDEX(Customers!$B$2:$D$797,MATCH(TF_Database!L1615,Customers!$C$2:$C$797,0),1)</f>
        <v>5989</v>
      </c>
      <c r="O1615" s="29">
        <f t="shared" si="152"/>
        <v>5</v>
      </c>
      <c r="P1615" s="29">
        <f t="shared" si="153"/>
        <v>11</v>
      </c>
      <c r="Q1615" s="14" t="str">
        <f t="shared" si="154"/>
        <v xml:space="preserve">Ivan </v>
      </c>
      <c r="R1615" s="14" t="str">
        <f t="shared" si="155"/>
        <v>Gibson</v>
      </c>
    </row>
    <row r="1616" spans="2:18" x14ac:dyDescent="0.45">
      <c r="B1616" s="14" t="str">
        <f t="shared" si="150"/>
        <v>40093240095</v>
      </c>
      <c r="C1616" s="5">
        <v>40093</v>
      </c>
      <c r="D1616" s="2" t="s">
        <v>806</v>
      </c>
      <c r="E1616" s="14">
        <f t="shared" si="151"/>
        <v>1</v>
      </c>
      <c r="F1616" s="2">
        <v>2</v>
      </c>
      <c r="G1616" s="19">
        <v>154.94</v>
      </c>
      <c r="H1616" s="20">
        <v>0.09</v>
      </c>
      <c r="I1616" s="6"/>
      <c r="J1616" s="5">
        <v>40095</v>
      </c>
      <c r="K1616" s="25">
        <v>-358.43</v>
      </c>
      <c r="L1616" s="2" t="s">
        <v>197</v>
      </c>
      <c r="M1616" s="14">
        <f>+VLOOKUP(L1616,Customers!$C$3:$D$797,2,FALSE)</f>
        <v>2</v>
      </c>
      <c r="N1616" s="14">
        <f>+INDEX(Customers!$B$2:$D$797,MATCH(TF_Database!L1616,Customers!$C$2:$C$797,0),1)</f>
        <v>11549</v>
      </c>
      <c r="O1616" s="29">
        <f t="shared" si="152"/>
        <v>4</v>
      </c>
      <c r="P1616" s="29">
        <f t="shared" si="153"/>
        <v>12</v>
      </c>
      <c r="Q1616" s="14" t="str">
        <f t="shared" si="154"/>
        <v xml:space="preserve">Ken </v>
      </c>
      <c r="R1616" s="14" t="str">
        <f t="shared" si="155"/>
        <v>Lonsdale</v>
      </c>
    </row>
    <row r="1617" spans="2:18" x14ac:dyDescent="0.45">
      <c r="B1617" s="14" t="str">
        <f t="shared" si="150"/>
        <v>400934440095</v>
      </c>
      <c r="C1617" s="5">
        <v>40093</v>
      </c>
      <c r="D1617" s="2" t="s">
        <v>806</v>
      </c>
      <c r="E1617" s="14">
        <f t="shared" si="151"/>
        <v>1</v>
      </c>
      <c r="F1617" s="2">
        <v>44</v>
      </c>
      <c r="G1617" s="19">
        <v>1642.6420000000001</v>
      </c>
      <c r="H1617" s="20">
        <v>0.08</v>
      </c>
      <c r="I1617" s="6"/>
      <c r="J1617" s="5">
        <v>40095</v>
      </c>
      <c r="K1617" s="25">
        <v>314.83799999999997</v>
      </c>
      <c r="L1617" s="2" t="s">
        <v>197</v>
      </c>
      <c r="M1617" s="14">
        <f>+VLOOKUP(L1617,Customers!$C$3:$D$797,2,FALSE)</f>
        <v>2</v>
      </c>
      <c r="N1617" s="14">
        <f>+INDEX(Customers!$B$2:$D$797,MATCH(TF_Database!L1617,Customers!$C$2:$C$797,0),1)</f>
        <v>11549</v>
      </c>
      <c r="O1617" s="29">
        <f t="shared" si="152"/>
        <v>4</v>
      </c>
      <c r="P1617" s="29">
        <f t="shared" si="153"/>
        <v>12</v>
      </c>
      <c r="Q1617" s="14" t="str">
        <f t="shared" si="154"/>
        <v xml:space="preserve">Ken </v>
      </c>
      <c r="R1617" s="14" t="str">
        <f t="shared" si="155"/>
        <v>Lonsdale</v>
      </c>
    </row>
    <row r="1618" spans="2:18" x14ac:dyDescent="0.45">
      <c r="B1618" s="14" t="str">
        <f t="shared" si="150"/>
        <v>40194440194</v>
      </c>
      <c r="C1618" s="5">
        <v>40194</v>
      </c>
      <c r="D1618" s="2" t="s">
        <v>808</v>
      </c>
      <c r="E1618" s="14">
        <f t="shared" si="151"/>
        <v>0</v>
      </c>
      <c r="F1618" s="2">
        <v>4</v>
      </c>
      <c r="G1618" s="19">
        <v>770.76</v>
      </c>
      <c r="H1618" s="20">
        <v>0.08</v>
      </c>
      <c r="I1618" s="6"/>
      <c r="J1618" s="5">
        <v>40194</v>
      </c>
      <c r="K1618" s="25">
        <v>-192.51</v>
      </c>
      <c r="L1618" s="2" t="s">
        <v>41</v>
      </c>
      <c r="M1618" s="14">
        <f>+VLOOKUP(L1618,Customers!$C$3:$D$797,2,FALSE)</f>
        <v>2</v>
      </c>
      <c r="N1618" s="14">
        <f>+INDEX(Customers!$B$2:$D$797,MATCH(TF_Database!L1618,Customers!$C$2:$C$797,0),1)</f>
        <v>13365</v>
      </c>
      <c r="O1618" s="29">
        <f t="shared" si="152"/>
        <v>5</v>
      </c>
      <c r="P1618" s="29">
        <f t="shared" si="153"/>
        <v>13</v>
      </c>
      <c r="Q1618" s="14" t="str">
        <f t="shared" si="154"/>
        <v xml:space="preserve">Doug </v>
      </c>
      <c r="R1618" s="14" t="str">
        <f t="shared" si="155"/>
        <v>Bickford</v>
      </c>
    </row>
    <row r="1619" spans="2:18" x14ac:dyDescent="0.45">
      <c r="B1619" s="14" t="str">
        <f t="shared" si="150"/>
        <v>411243741125</v>
      </c>
      <c r="C1619" s="5">
        <v>41124</v>
      </c>
      <c r="D1619" s="2" t="s">
        <v>808</v>
      </c>
      <c r="E1619" s="14">
        <f t="shared" si="151"/>
        <v>0</v>
      </c>
      <c r="F1619" s="2">
        <v>37</v>
      </c>
      <c r="G1619" s="19">
        <v>270.43</v>
      </c>
      <c r="H1619" s="20">
        <v>7.0000000000000007E-2</v>
      </c>
      <c r="I1619" s="6"/>
      <c r="J1619" s="5">
        <v>41125</v>
      </c>
      <c r="K1619" s="25">
        <v>-83.156500000000008</v>
      </c>
      <c r="L1619" s="2" t="s">
        <v>189</v>
      </c>
      <c r="M1619" s="14">
        <f>+VLOOKUP(L1619,Customers!$C$3:$D$797,2,FALSE)</f>
        <v>2</v>
      </c>
      <c r="N1619" s="14">
        <f>+INDEX(Customers!$B$2:$D$797,MATCH(TF_Database!L1619,Customers!$C$2:$C$797,0),1)</f>
        <v>23528</v>
      </c>
      <c r="O1619" s="29">
        <f t="shared" si="152"/>
        <v>4</v>
      </c>
      <c r="P1619" s="29">
        <f t="shared" si="153"/>
        <v>12</v>
      </c>
      <c r="Q1619" s="14" t="str">
        <f t="shared" si="154"/>
        <v xml:space="preserve">Liz </v>
      </c>
      <c r="R1619" s="14" t="str">
        <f t="shared" si="155"/>
        <v>Thompson</v>
      </c>
    </row>
    <row r="1620" spans="2:18" x14ac:dyDescent="0.45">
      <c r="B1620" s="14" t="str">
        <f t="shared" si="150"/>
        <v>409082440908</v>
      </c>
      <c r="C1620" s="5">
        <v>40908</v>
      </c>
      <c r="D1620" s="2" t="s">
        <v>804</v>
      </c>
      <c r="E1620" s="14">
        <f t="shared" si="151"/>
        <v>0</v>
      </c>
      <c r="F1620" s="2">
        <v>24</v>
      </c>
      <c r="G1620" s="19">
        <v>1339.25</v>
      </c>
      <c r="H1620" s="20">
        <v>0.03</v>
      </c>
      <c r="I1620" s="6"/>
      <c r="J1620" s="5">
        <v>40908</v>
      </c>
      <c r="K1620" s="25">
        <v>142.51</v>
      </c>
      <c r="L1620" s="2" t="s">
        <v>198</v>
      </c>
      <c r="M1620" s="14">
        <f>+VLOOKUP(L1620,Customers!$C$3:$D$797,2,FALSE)</f>
        <v>2</v>
      </c>
      <c r="N1620" s="14">
        <f>+INDEX(Customers!$B$2:$D$797,MATCH(TF_Database!L1620,Customers!$C$2:$C$797,0),1)</f>
        <v>4894</v>
      </c>
      <c r="O1620" s="29">
        <f t="shared" si="152"/>
        <v>6</v>
      </c>
      <c r="P1620" s="29">
        <f t="shared" si="153"/>
        <v>15</v>
      </c>
      <c r="Q1620" s="14" t="str">
        <f t="shared" si="154"/>
        <v xml:space="preserve">Maria </v>
      </c>
      <c r="R1620" s="14" t="str">
        <f t="shared" si="155"/>
        <v>Bertelson</v>
      </c>
    </row>
    <row r="1621" spans="2:18" x14ac:dyDescent="0.45">
      <c r="B1621" s="14" t="str">
        <f t="shared" si="150"/>
        <v>39997839998</v>
      </c>
      <c r="C1621" s="5">
        <v>39997</v>
      </c>
      <c r="D1621" s="2" t="s">
        <v>806</v>
      </c>
      <c r="E1621" s="14">
        <f t="shared" si="151"/>
        <v>1</v>
      </c>
      <c r="F1621" s="2">
        <v>8</v>
      </c>
      <c r="G1621" s="19">
        <v>1209.3699999999999</v>
      </c>
      <c r="H1621" s="20">
        <v>0.09</v>
      </c>
      <c r="I1621" s="6"/>
      <c r="J1621" s="5">
        <v>39998</v>
      </c>
      <c r="K1621" s="25">
        <v>-407.85</v>
      </c>
      <c r="L1621" s="2" t="s">
        <v>198</v>
      </c>
      <c r="M1621" s="14">
        <f>+VLOOKUP(L1621,Customers!$C$3:$D$797,2,FALSE)</f>
        <v>2</v>
      </c>
      <c r="N1621" s="14">
        <f>+INDEX(Customers!$B$2:$D$797,MATCH(TF_Database!L1621,Customers!$C$2:$C$797,0),1)</f>
        <v>4894</v>
      </c>
      <c r="O1621" s="29">
        <f t="shared" si="152"/>
        <v>6</v>
      </c>
      <c r="P1621" s="29">
        <f t="shared" si="153"/>
        <v>15</v>
      </c>
      <c r="Q1621" s="14" t="str">
        <f t="shared" si="154"/>
        <v xml:space="preserve">Maria </v>
      </c>
      <c r="R1621" s="14" t="str">
        <f t="shared" si="155"/>
        <v>Bertelson</v>
      </c>
    </row>
    <row r="1622" spans="2:18" x14ac:dyDescent="0.45">
      <c r="B1622" s="14" t="str">
        <f t="shared" si="150"/>
        <v>400242340028</v>
      </c>
      <c r="C1622" s="5">
        <v>40024</v>
      </c>
      <c r="D1622" s="2" t="s">
        <v>804</v>
      </c>
      <c r="E1622" s="14">
        <f t="shared" si="151"/>
        <v>0</v>
      </c>
      <c r="F1622" s="2">
        <v>23</v>
      </c>
      <c r="G1622" s="19">
        <v>404.24</v>
      </c>
      <c r="H1622" s="20">
        <v>0.02</v>
      </c>
      <c r="I1622" s="6"/>
      <c r="J1622" s="5">
        <v>40028</v>
      </c>
      <c r="K1622" s="25">
        <v>-76.992500000000007</v>
      </c>
      <c r="L1622" s="2" t="s">
        <v>195</v>
      </c>
      <c r="M1622" s="14">
        <f>+VLOOKUP(L1622,Customers!$C$3:$D$797,2,FALSE)</f>
        <v>3</v>
      </c>
      <c r="N1622" s="14">
        <f>+INDEX(Customers!$B$2:$D$797,MATCH(TF_Database!L1622,Customers!$C$2:$C$797,0),1)</f>
        <v>702</v>
      </c>
      <c r="O1622" s="29">
        <f t="shared" si="152"/>
        <v>4</v>
      </c>
      <c r="P1622" s="29">
        <f t="shared" si="153"/>
        <v>12</v>
      </c>
      <c r="Q1622" s="14" t="str">
        <f t="shared" si="154"/>
        <v xml:space="preserve">Guy </v>
      </c>
      <c r="R1622" s="14" t="str">
        <f t="shared" si="155"/>
        <v>Thornton</v>
      </c>
    </row>
    <row r="1623" spans="2:18" x14ac:dyDescent="0.45">
      <c r="B1623" s="14" t="str">
        <f t="shared" si="150"/>
        <v>400243240024</v>
      </c>
      <c r="C1623" s="5">
        <v>40024</v>
      </c>
      <c r="D1623" s="2" t="s">
        <v>804</v>
      </c>
      <c r="E1623" s="14">
        <f t="shared" si="151"/>
        <v>0</v>
      </c>
      <c r="F1623" s="2">
        <v>32</v>
      </c>
      <c r="G1623" s="19">
        <v>1381.88</v>
      </c>
      <c r="H1623" s="20">
        <v>0.09</v>
      </c>
      <c r="I1623" s="6"/>
      <c r="J1623" s="5">
        <v>40024</v>
      </c>
      <c r="K1623" s="25">
        <v>598.20000000000005</v>
      </c>
      <c r="L1623" s="2" t="s">
        <v>195</v>
      </c>
      <c r="M1623" s="14">
        <f>+VLOOKUP(L1623,Customers!$C$3:$D$797,2,FALSE)</f>
        <v>3</v>
      </c>
      <c r="N1623" s="14">
        <f>+INDEX(Customers!$B$2:$D$797,MATCH(TF_Database!L1623,Customers!$C$2:$C$797,0),1)</f>
        <v>702</v>
      </c>
      <c r="O1623" s="29">
        <f t="shared" si="152"/>
        <v>4</v>
      </c>
      <c r="P1623" s="29">
        <f t="shared" si="153"/>
        <v>12</v>
      </c>
      <c r="Q1623" s="14" t="str">
        <f t="shared" si="154"/>
        <v xml:space="preserve">Guy </v>
      </c>
      <c r="R1623" s="14" t="str">
        <f t="shared" si="155"/>
        <v>Thornton</v>
      </c>
    </row>
    <row r="1624" spans="2:18" x14ac:dyDescent="0.45">
      <c r="B1624" s="14" t="str">
        <f t="shared" si="150"/>
        <v>398234339827</v>
      </c>
      <c r="C1624" s="5">
        <v>39823</v>
      </c>
      <c r="D1624" s="2" t="s">
        <v>804</v>
      </c>
      <c r="E1624" s="14">
        <f t="shared" si="151"/>
        <v>0</v>
      </c>
      <c r="F1624" s="2">
        <v>43</v>
      </c>
      <c r="G1624" s="19">
        <v>1307.3499999999999</v>
      </c>
      <c r="H1624" s="20">
        <v>0.05</v>
      </c>
      <c r="I1624" s="6"/>
      <c r="J1624" s="5">
        <v>39827</v>
      </c>
      <c r="K1624" s="25">
        <v>-154.24</v>
      </c>
      <c r="L1624" s="2" t="s">
        <v>198</v>
      </c>
      <c r="M1624" s="14">
        <f>+VLOOKUP(L1624,Customers!$C$3:$D$797,2,FALSE)</f>
        <v>2</v>
      </c>
      <c r="N1624" s="14">
        <f>+INDEX(Customers!$B$2:$D$797,MATCH(TF_Database!L1624,Customers!$C$2:$C$797,0),1)</f>
        <v>4894</v>
      </c>
      <c r="O1624" s="29">
        <f t="shared" si="152"/>
        <v>6</v>
      </c>
      <c r="P1624" s="29">
        <f t="shared" si="153"/>
        <v>15</v>
      </c>
      <c r="Q1624" s="14" t="str">
        <f t="shared" si="154"/>
        <v xml:space="preserve">Maria </v>
      </c>
      <c r="R1624" s="14" t="str">
        <f t="shared" si="155"/>
        <v>Bertelson</v>
      </c>
    </row>
    <row r="1625" spans="2:18" x14ac:dyDescent="0.45">
      <c r="B1625" s="14" t="str">
        <f t="shared" si="150"/>
        <v>39823339825</v>
      </c>
      <c r="C1625" s="5">
        <v>39823</v>
      </c>
      <c r="D1625" s="2" t="s">
        <v>804</v>
      </c>
      <c r="E1625" s="14">
        <f t="shared" si="151"/>
        <v>0</v>
      </c>
      <c r="F1625" s="2">
        <v>3</v>
      </c>
      <c r="G1625" s="19">
        <v>523.58000000000004</v>
      </c>
      <c r="H1625" s="20">
        <v>0.01</v>
      </c>
      <c r="I1625" s="6"/>
      <c r="J1625" s="5">
        <v>39825</v>
      </c>
      <c r="K1625" s="25">
        <v>-179.36</v>
      </c>
      <c r="L1625" s="2" t="s">
        <v>198</v>
      </c>
      <c r="M1625" s="14">
        <f>+VLOOKUP(L1625,Customers!$C$3:$D$797,2,FALSE)</f>
        <v>2</v>
      </c>
      <c r="N1625" s="14">
        <f>+INDEX(Customers!$B$2:$D$797,MATCH(TF_Database!L1625,Customers!$C$2:$C$797,0),1)</f>
        <v>4894</v>
      </c>
      <c r="O1625" s="29">
        <f t="shared" si="152"/>
        <v>6</v>
      </c>
      <c r="P1625" s="29">
        <f t="shared" si="153"/>
        <v>15</v>
      </c>
      <c r="Q1625" s="14" t="str">
        <f t="shared" si="154"/>
        <v xml:space="preserve">Maria </v>
      </c>
      <c r="R1625" s="14" t="str">
        <f t="shared" si="155"/>
        <v>Bertelson</v>
      </c>
    </row>
    <row r="1626" spans="2:18" x14ac:dyDescent="0.45">
      <c r="B1626" s="14" t="str">
        <f t="shared" si="150"/>
        <v>412201941221</v>
      </c>
      <c r="C1626" s="5">
        <v>41220</v>
      </c>
      <c r="D1626" s="2" t="s">
        <v>806</v>
      </c>
      <c r="E1626" s="14">
        <f t="shared" si="151"/>
        <v>1</v>
      </c>
      <c r="F1626" s="2">
        <v>19</v>
      </c>
      <c r="G1626" s="19">
        <v>257.97000000000003</v>
      </c>
      <c r="H1626" s="20">
        <v>0.03</v>
      </c>
      <c r="I1626" s="6"/>
      <c r="J1626" s="5">
        <v>41221</v>
      </c>
      <c r="K1626" s="25">
        <v>33.1755</v>
      </c>
      <c r="L1626" s="2" t="s">
        <v>194</v>
      </c>
      <c r="M1626" s="14">
        <f>+VLOOKUP(L1626,Customers!$C$3:$D$797,2,FALSE)</f>
        <v>5</v>
      </c>
      <c r="N1626" s="14">
        <f>+INDEX(Customers!$B$2:$D$797,MATCH(TF_Database!L1626,Customers!$C$2:$C$797,0),1)</f>
        <v>7341</v>
      </c>
      <c r="O1626" s="29">
        <f t="shared" si="152"/>
        <v>6</v>
      </c>
      <c r="P1626" s="29">
        <f t="shared" si="153"/>
        <v>13</v>
      </c>
      <c r="Q1626" s="14" t="str">
        <f t="shared" si="154"/>
        <v xml:space="preserve">Bruce </v>
      </c>
      <c r="R1626" s="14" t="str">
        <f t="shared" si="155"/>
        <v>Stewart</v>
      </c>
    </row>
    <row r="1627" spans="2:18" x14ac:dyDescent="0.45">
      <c r="B1627" s="14" t="str">
        <f t="shared" si="150"/>
        <v>405814240584</v>
      </c>
      <c r="C1627" s="5">
        <v>40581</v>
      </c>
      <c r="D1627" s="2" t="s">
        <v>811</v>
      </c>
      <c r="E1627" s="14">
        <f t="shared" si="151"/>
        <v>0</v>
      </c>
      <c r="F1627" s="2">
        <v>42</v>
      </c>
      <c r="G1627" s="19">
        <v>619.77</v>
      </c>
      <c r="H1627" s="20">
        <v>0.02</v>
      </c>
      <c r="I1627" s="6"/>
      <c r="J1627" s="5">
        <v>40584</v>
      </c>
      <c r="K1627" s="25">
        <v>50.243499999999997</v>
      </c>
      <c r="L1627" s="2" t="s">
        <v>199</v>
      </c>
      <c r="M1627" s="14">
        <f>+VLOOKUP(L1627,Customers!$C$3:$D$797,2,FALSE)</f>
        <v>1</v>
      </c>
      <c r="N1627" s="14">
        <f>+INDEX(Customers!$B$2:$D$797,MATCH(TF_Database!L1627,Customers!$C$2:$C$797,0),1)</f>
        <v>13791</v>
      </c>
      <c r="O1627" s="29">
        <f t="shared" si="152"/>
        <v>6</v>
      </c>
      <c r="P1627" s="29">
        <f t="shared" si="153"/>
        <v>14</v>
      </c>
      <c r="Q1627" s="14" t="str">
        <f t="shared" si="154"/>
        <v xml:space="preserve">Brian </v>
      </c>
      <c r="R1627" s="14" t="str">
        <f t="shared" si="155"/>
        <v>Thompson</v>
      </c>
    </row>
    <row r="1628" spans="2:18" x14ac:dyDescent="0.45">
      <c r="B1628" s="14" t="str">
        <f t="shared" si="150"/>
        <v>404122140414</v>
      </c>
      <c r="C1628" s="5">
        <v>40412</v>
      </c>
      <c r="D1628" s="2" t="s">
        <v>810</v>
      </c>
      <c r="E1628" s="14">
        <f t="shared" si="151"/>
        <v>0</v>
      </c>
      <c r="F1628" s="2">
        <v>21</v>
      </c>
      <c r="G1628" s="19">
        <v>7512.03</v>
      </c>
      <c r="H1628" s="20">
        <v>0.09</v>
      </c>
      <c r="I1628" s="6"/>
      <c r="J1628" s="5">
        <v>40414</v>
      </c>
      <c r="K1628" s="25">
        <v>2017.64</v>
      </c>
      <c r="L1628" s="2" t="s">
        <v>203</v>
      </c>
      <c r="M1628" s="14">
        <f>+VLOOKUP(L1628,Customers!$C$3:$D$797,2,FALSE)</f>
        <v>4</v>
      </c>
      <c r="N1628" s="14">
        <f>+INDEX(Customers!$B$2:$D$797,MATCH(TF_Database!L1628,Customers!$C$2:$C$797,0),1)</f>
        <v>8390</v>
      </c>
      <c r="O1628" s="29">
        <f t="shared" si="152"/>
        <v>7</v>
      </c>
      <c r="P1628" s="29">
        <f t="shared" si="153"/>
        <v>12</v>
      </c>
      <c r="Q1628" s="14" t="str">
        <f t="shared" si="154"/>
        <v xml:space="preserve">Joseph </v>
      </c>
      <c r="R1628" s="14" t="str">
        <f t="shared" si="155"/>
        <v>Airdo</v>
      </c>
    </row>
    <row r="1629" spans="2:18" x14ac:dyDescent="0.45">
      <c r="B1629" s="14" t="str">
        <f t="shared" si="150"/>
        <v>409802740981</v>
      </c>
      <c r="C1629" s="5">
        <v>40980</v>
      </c>
      <c r="D1629" s="2" t="s">
        <v>806</v>
      </c>
      <c r="E1629" s="14">
        <f t="shared" si="151"/>
        <v>1</v>
      </c>
      <c r="F1629" s="2">
        <v>27</v>
      </c>
      <c r="G1629" s="19">
        <v>2853.8834999999999</v>
      </c>
      <c r="H1629" s="20">
        <v>0.06</v>
      </c>
      <c r="I1629" s="6"/>
      <c r="J1629" s="5">
        <v>40981</v>
      </c>
      <c r="K1629" s="25">
        <v>492.23699999999997</v>
      </c>
      <c r="L1629" s="2" t="s">
        <v>93</v>
      </c>
      <c r="M1629" s="14">
        <f>+VLOOKUP(L1629,Customers!$C$3:$D$797,2,FALSE)</f>
        <v>5</v>
      </c>
      <c r="N1629" s="14">
        <f>+INDEX(Customers!$B$2:$D$797,MATCH(TF_Database!L1629,Customers!$C$2:$C$797,0),1)</f>
        <v>27775</v>
      </c>
      <c r="O1629" s="29">
        <f t="shared" si="152"/>
        <v>10</v>
      </c>
      <c r="P1629" s="29">
        <f t="shared" si="153"/>
        <v>22</v>
      </c>
      <c r="Q1629" s="14" t="str">
        <f t="shared" si="154"/>
        <v xml:space="preserve">Christina </v>
      </c>
      <c r="R1629" s="14" t="str">
        <f t="shared" si="155"/>
        <v>Vanderzanden</v>
      </c>
    </row>
    <row r="1630" spans="2:18" x14ac:dyDescent="0.45">
      <c r="B1630" s="14" t="str">
        <f t="shared" si="150"/>
        <v>408563140856</v>
      </c>
      <c r="C1630" s="5">
        <v>40856</v>
      </c>
      <c r="D1630" s="2" t="s">
        <v>810</v>
      </c>
      <c r="E1630" s="14">
        <f t="shared" si="151"/>
        <v>0</v>
      </c>
      <c r="F1630" s="2">
        <v>31</v>
      </c>
      <c r="G1630" s="19">
        <v>240.63</v>
      </c>
      <c r="H1630" s="20">
        <v>0.02</v>
      </c>
      <c r="I1630" s="6"/>
      <c r="J1630" s="5">
        <v>40856</v>
      </c>
      <c r="K1630" s="25">
        <v>-117.92</v>
      </c>
      <c r="L1630" s="2" t="s">
        <v>203</v>
      </c>
      <c r="M1630" s="14">
        <f>+VLOOKUP(L1630,Customers!$C$3:$D$797,2,FALSE)</f>
        <v>4</v>
      </c>
      <c r="N1630" s="14">
        <f>+INDEX(Customers!$B$2:$D$797,MATCH(TF_Database!L1630,Customers!$C$2:$C$797,0),1)</f>
        <v>8390</v>
      </c>
      <c r="O1630" s="29">
        <f t="shared" si="152"/>
        <v>7</v>
      </c>
      <c r="P1630" s="29">
        <f t="shared" si="153"/>
        <v>12</v>
      </c>
      <c r="Q1630" s="14" t="str">
        <f t="shared" si="154"/>
        <v xml:space="preserve">Joseph </v>
      </c>
      <c r="R1630" s="14" t="str">
        <f t="shared" si="155"/>
        <v>Airdo</v>
      </c>
    </row>
    <row r="1631" spans="2:18" x14ac:dyDescent="0.45">
      <c r="B1631" s="14" t="str">
        <f t="shared" si="150"/>
        <v>412144441218</v>
      </c>
      <c r="C1631" s="5">
        <v>41214</v>
      </c>
      <c r="D1631" s="2" t="s">
        <v>804</v>
      </c>
      <c r="E1631" s="14">
        <f t="shared" si="151"/>
        <v>0</v>
      </c>
      <c r="F1631" s="2">
        <v>44</v>
      </c>
      <c r="G1631" s="19">
        <v>192.33</v>
      </c>
      <c r="H1631" s="20">
        <v>0.01</v>
      </c>
      <c r="I1631" s="6"/>
      <c r="J1631" s="5">
        <v>41218</v>
      </c>
      <c r="K1631" s="25">
        <v>48.54</v>
      </c>
      <c r="L1631" s="2" t="s">
        <v>197</v>
      </c>
      <c r="M1631" s="14">
        <f>+VLOOKUP(L1631,Customers!$C$3:$D$797,2,FALSE)</f>
        <v>2</v>
      </c>
      <c r="N1631" s="14">
        <f>+INDEX(Customers!$B$2:$D$797,MATCH(TF_Database!L1631,Customers!$C$2:$C$797,0),1)</f>
        <v>11549</v>
      </c>
      <c r="O1631" s="29">
        <f t="shared" si="152"/>
        <v>4</v>
      </c>
      <c r="P1631" s="29">
        <f t="shared" si="153"/>
        <v>12</v>
      </c>
      <c r="Q1631" s="14" t="str">
        <f t="shared" si="154"/>
        <v xml:space="preserve">Ken </v>
      </c>
      <c r="R1631" s="14" t="str">
        <f t="shared" si="155"/>
        <v>Lonsdale</v>
      </c>
    </row>
    <row r="1632" spans="2:18" x14ac:dyDescent="0.45">
      <c r="B1632" s="14" t="str">
        <f t="shared" si="150"/>
        <v>40742340743</v>
      </c>
      <c r="C1632" s="5">
        <v>40742</v>
      </c>
      <c r="D1632" s="2" t="s">
        <v>810</v>
      </c>
      <c r="E1632" s="14">
        <f t="shared" si="151"/>
        <v>0</v>
      </c>
      <c r="F1632" s="2">
        <v>3</v>
      </c>
      <c r="G1632" s="19">
        <v>8.6</v>
      </c>
      <c r="H1632" s="20">
        <v>0.09</v>
      </c>
      <c r="I1632" s="6"/>
      <c r="J1632" s="5">
        <v>40743</v>
      </c>
      <c r="K1632" s="25">
        <v>-2.0299999999999998</v>
      </c>
      <c r="L1632" s="2" t="s">
        <v>203</v>
      </c>
      <c r="M1632" s="14">
        <f>+VLOOKUP(L1632,Customers!$C$3:$D$797,2,FALSE)</f>
        <v>4</v>
      </c>
      <c r="N1632" s="14">
        <f>+INDEX(Customers!$B$2:$D$797,MATCH(TF_Database!L1632,Customers!$C$2:$C$797,0),1)</f>
        <v>8390</v>
      </c>
      <c r="O1632" s="29">
        <f t="shared" si="152"/>
        <v>7</v>
      </c>
      <c r="P1632" s="29">
        <f t="shared" si="153"/>
        <v>12</v>
      </c>
      <c r="Q1632" s="14" t="str">
        <f t="shared" si="154"/>
        <v xml:space="preserve">Joseph </v>
      </c>
      <c r="R1632" s="14" t="str">
        <f t="shared" si="155"/>
        <v>Airdo</v>
      </c>
    </row>
    <row r="1633" spans="2:18" x14ac:dyDescent="0.45">
      <c r="B1633" s="14" t="str">
        <f t="shared" si="150"/>
        <v>404501340451</v>
      </c>
      <c r="C1633" s="5">
        <v>40450</v>
      </c>
      <c r="D1633" s="2" t="s">
        <v>808</v>
      </c>
      <c r="E1633" s="14">
        <f t="shared" si="151"/>
        <v>0</v>
      </c>
      <c r="F1633" s="2">
        <v>13</v>
      </c>
      <c r="G1633" s="19">
        <v>1663.83</v>
      </c>
      <c r="H1633" s="20">
        <v>0.1</v>
      </c>
      <c r="I1633" s="6"/>
      <c r="J1633" s="5">
        <v>40451</v>
      </c>
      <c r="K1633" s="25">
        <v>-484.64</v>
      </c>
      <c r="L1633" s="2" t="s">
        <v>195</v>
      </c>
      <c r="M1633" s="14">
        <f>+VLOOKUP(L1633,Customers!$C$3:$D$797,2,FALSE)</f>
        <v>3</v>
      </c>
      <c r="N1633" s="14">
        <f>+INDEX(Customers!$B$2:$D$797,MATCH(TF_Database!L1633,Customers!$C$2:$C$797,0),1)</f>
        <v>702</v>
      </c>
      <c r="O1633" s="29">
        <f t="shared" si="152"/>
        <v>4</v>
      </c>
      <c r="P1633" s="29">
        <f t="shared" si="153"/>
        <v>12</v>
      </c>
      <c r="Q1633" s="14" t="str">
        <f t="shared" si="154"/>
        <v xml:space="preserve">Guy </v>
      </c>
      <c r="R1633" s="14" t="str">
        <f t="shared" si="155"/>
        <v>Thornton</v>
      </c>
    </row>
    <row r="1634" spans="2:18" x14ac:dyDescent="0.45">
      <c r="B1634" s="14" t="str">
        <f t="shared" si="150"/>
        <v>405682440570</v>
      </c>
      <c r="C1634" s="5">
        <v>40568</v>
      </c>
      <c r="D1634" s="2" t="s">
        <v>806</v>
      </c>
      <c r="E1634" s="14">
        <f t="shared" si="151"/>
        <v>1</v>
      </c>
      <c r="F1634" s="2">
        <v>24</v>
      </c>
      <c r="G1634" s="19">
        <v>265.35000000000002</v>
      </c>
      <c r="H1634" s="20">
        <v>0.02</v>
      </c>
      <c r="I1634" s="6"/>
      <c r="J1634" s="5">
        <v>40570</v>
      </c>
      <c r="K1634" s="25">
        <v>-128.69</v>
      </c>
      <c r="L1634" s="2" t="s">
        <v>190</v>
      </c>
      <c r="M1634" s="14">
        <f>+VLOOKUP(L1634,Customers!$C$3:$D$797,2,FALSE)</f>
        <v>1</v>
      </c>
      <c r="N1634" s="14">
        <f>+INDEX(Customers!$B$2:$D$797,MATCH(TF_Database!L1634,Customers!$C$2:$C$797,0),1)</f>
        <v>16812</v>
      </c>
      <c r="O1634" s="29">
        <f t="shared" si="152"/>
        <v>7</v>
      </c>
      <c r="P1634" s="29">
        <f t="shared" si="153"/>
        <v>14</v>
      </c>
      <c r="Q1634" s="14" t="str">
        <f t="shared" si="154"/>
        <v xml:space="preserve">Robert </v>
      </c>
      <c r="R1634" s="14" t="str">
        <f t="shared" si="155"/>
        <v>Waldorf</v>
      </c>
    </row>
    <row r="1635" spans="2:18" x14ac:dyDescent="0.45">
      <c r="B1635" s="14" t="str">
        <f t="shared" si="150"/>
        <v>399894039991</v>
      </c>
      <c r="C1635" s="5">
        <v>39989</v>
      </c>
      <c r="D1635" s="2" t="s">
        <v>808</v>
      </c>
      <c r="E1635" s="14">
        <f t="shared" si="151"/>
        <v>0</v>
      </c>
      <c r="F1635" s="2">
        <v>40</v>
      </c>
      <c r="G1635" s="19">
        <v>7381.19</v>
      </c>
      <c r="H1635" s="20">
        <v>0.04</v>
      </c>
      <c r="I1635" s="6"/>
      <c r="J1635" s="5">
        <v>39991</v>
      </c>
      <c r="K1635" s="25">
        <v>2998.88</v>
      </c>
      <c r="L1635" s="2" t="s">
        <v>195</v>
      </c>
      <c r="M1635" s="14">
        <f>+VLOOKUP(L1635,Customers!$C$3:$D$797,2,FALSE)</f>
        <v>3</v>
      </c>
      <c r="N1635" s="14">
        <f>+INDEX(Customers!$B$2:$D$797,MATCH(TF_Database!L1635,Customers!$C$2:$C$797,0),1)</f>
        <v>702</v>
      </c>
      <c r="O1635" s="29">
        <f t="shared" si="152"/>
        <v>4</v>
      </c>
      <c r="P1635" s="29">
        <f t="shared" si="153"/>
        <v>12</v>
      </c>
      <c r="Q1635" s="14" t="str">
        <f t="shared" si="154"/>
        <v xml:space="preserve">Guy </v>
      </c>
      <c r="R1635" s="14" t="str">
        <f t="shared" si="155"/>
        <v>Thornton</v>
      </c>
    </row>
    <row r="1636" spans="2:18" x14ac:dyDescent="0.45">
      <c r="B1636" s="14" t="str">
        <f t="shared" si="150"/>
        <v>410262541027</v>
      </c>
      <c r="C1636" s="5">
        <v>41026</v>
      </c>
      <c r="D1636" s="2" t="s">
        <v>806</v>
      </c>
      <c r="E1636" s="14">
        <f t="shared" si="151"/>
        <v>1</v>
      </c>
      <c r="F1636" s="2">
        <v>25</v>
      </c>
      <c r="G1636" s="19">
        <v>945.36</v>
      </c>
      <c r="H1636" s="20">
        <v>0.1</v>
      </c>
      <c r="I1636" s="6"/>
      <c r="J1636" s="5">
        <v>41027</v>
      </c>
      <c r="K1636" s="25">
        <v>219.85</v>
      </c>
      <c r="L1636" s="2" t="s">
        <v>203</v>
      </c>
      <c r="M1636" s="14">
        <f>+VLOOKUP(L1636,Customers!$C$3:$D$797,2,FALSE)</f>
        <v>4</v>
      </c>
      <c r="N1636" s="14">
        <f>+INDEX(Customers!$B$2:$D$797,MATCH(TF_Database!L1636,Customers!$C$2:$C$797,0),1)</f>
        <v>8390</v>
      </c>
      <c r="O1636" s="29">
        <f t="shared" si="152"/>
        <v>7</v>
      </c>
      <c r="P1636" s="29">
        <f t="shared" si="153"/>
        <v>12</v>
      </c>
      <c r="Q1636" s="14" t="str">
        <f t="shared" si="154"/>
        <v xml:space="preserve">Joseph </v>
      </c>
      <c r="R1636" s="14" t="str">
        <f t="shared" si="155"/>
        <v>Airdo</v>
      </c>
    </row>
    <row r="1637" spans="2:18" x14ac:dyDescent="0.45">
      <c r="B1637" s="14" t="str">
        <f t="shared" si="150"/>
        <v>404884640493</v>
      </c>
      <c r="C1637" s="5">
        <v>40488</v>
      </c>
      <c r="D1637" s="2" t="s">
        <v>804</v>
      </c>
      <c r="E1637" s="14">
        <f t="shared" si="151"/>
        <v>0</v>
      </c>
      <c r="F1637" s="2">
        <v>46</v>
      </c>
      <c r="G1637" s="19">
        <v>9046.33</v>
      </c>
      <c r="H1637" s="20">
        <v>0</v>
      </c>
      <c r="I1637" s="6"/>
      <c r="J1637" s="5">
        <v>40493</v>
      </c>
      <c r="K1637" s="25">
        <v>1398.03</v>
      </c>
      <c r="L1637" s="2" t="s">
        <v>93</v>
      </c>
      <c r="M1637" s="14">
        <f>+VLOOKUP(L1637,Customers!$C$3:$D$797,2,FALSE)</f>
        <v>5</v>
      </c>
      <c r="N1637" s="14">
        <f>+INDEX(Customers!$B$2:$D$797,MATCH(TF_Database!L1637,Customers!$C$2:$C$797,0),1)</f>
        <v>27775</v>
      </c>
      <c r="O1637" s="29">
        <f t="shared" si="152"/>
        <v>10</v>
      </c>
      <c r="P1637" s="29">
        <f t="shared" si="153"/>
        <v>22</v>
      </c>
      <c r="Q1637" s="14" t="str">
        <f t="shared" si="154"/>
        <v xml:space="preserve">Christina </v>
      </c>
      <c r="R1637" s="14" t="str">
        <f t="shared" si="155"/>
        <v>Vanderzanden</v>
      </c>
    </row>
    <row r="1638" spans="2:18" x14ac:dyDescent="0.45">
      <c r="B1638" s="14" t="str">
        <f t="shared" si="150"/>
        <v>404884340495</v>
      </c>
      <c r="C1638" s="5">
        <v>40488</v>
      </c>
      <c r="D1638" s="2" t="s">
        <v>804</v>
      </c>
      <c r="E1638" s="14">
        <f t="shared" si="151"/>
        <v>0</v>
      </c>
      <c r="F1638" s="2">
        <v>43</v>
      </c>
      <c r="G1638" s="19">
        <v>367.96</v>
      </c>
      <c r="H1638" s="20">
        <v>0.06</v>
      </c>
      <c r="I1638" s="6"/>
      <c r="J1638" s="5">
        <v>40495</v>
      </c>
      <c r="K1638" s="25">
        <v>-16.11</v>
      </c>
      <c r="L1638" s="2" t="s">
        <v>93</v>
      </c>
      <c r="M1638" s="14">
        <f>+VLOOKUP(L1638,Customers!$C$3:$D$797,2,FALSE)</f>
        <v>5</v>
      </c>
      <c r="N1638" s="14">
        <f>+INDEX(Customers!$B$2:$D$797,MATCH(TF_Database!L1638,Customers!$C$2:$C$797,0),1)</f>
        <v>27775</v>
      </c>
      <c r="O1638" s="29">
        <f t="shared" si="152"/>
        <v>10</v>
      </c>
      <c r="P1638" s="29">
        <f t="shared" si="153"/>
        <v>22</v>
      </c>
      <c r="Q1638" s="14" t="str">
        <f t="shared" si="154"/>
        <v xml:space="preserve">Christina </v>
      </c>
      <c r="R1638" s="14" t="str">
        <f t="shared" si="155"/>
        <v>Vanderzanden</v>
      </c>
    </row>
    <row r="1639" spans="2:18" x14ac:dyDescent="0.45">
      <c r="B1639" s="14" t="str">
        <f t="shared" si="150"/>
        <v>404882740492</v>
      </c>
      <c r="C1639" s="5">
        <v>40488</v>
      </c>
      <c r="D1639" s="2" t="s">
        <v>804</v>
      </c>
      <c r="E1639" s="14">
        <f t="shared" si="151"/>
        <v>0</v>
      </c>
      <c r="F1639" s="2">
        <v>27</v>
      </c>
      <c r="G1639" s="19">
        <v>159.05000000000001</v>
      </c>
      <c r="H1639" s="20">
        <v>0.04</v>
      </c>
      <c r="I1639" s="6"/>
      <c r="J1639" s="5">
        <v>40492</v>
      </c>
      <c r="K1639" s="25">
        <v>21.46</v>
      </c>
      <c r="L1639" s="2" t="s">
        <v>93</v>
      </c>
      <c r="M1639" s="14">
        <f>+VLOOKUP(L1639,Customers!$C$3:$D$797,2,FALSE)</f>
        <v>5</v>
      </c>
      <c r="N1639" s="14">
        <f>+INDEX(Customers!$B$2:$D$797,MATCH(TF_Database!L1639,Customers!$C$2:$C$797,0),1)</f>
        <v>27775</v>
      </c>
      <c r="O1639" s="29">
        <f t="shared" si="152"/>
        <v>10</v>
      </c>
      <c r="P1639" s="29">
        <f t="shared" si="153"/>
        <v>22</v>
      </c>
      <c r="Q1639" s="14" t="str">
        <f t="shared" si="154"/>
        <v xml:space="preserve">Christina </v>
      </c>
      <c r="R1639" s="14" t="str">
        <f t="shared" si="155"/>
        <v>Vanderzanden</v>
      </c>
    </row>
    <row r="1640" spans="2:18" x14ac:dyDescent="0.45">
      <c r="B1640" s="14" t="str">
        <f t="shared" si="150"/>
        <v>404883940490</v>
      </c>
      <c r="C1640" s="5">
        <v>40488</v>
      </c>
      <c r="D1640" s="2" t="s">
        <v>804</v>
      </c>
      <c r="E1640" s="14">
        <f t="shared" si="151"/>
        <v>0</v>
      </c>
      <c r="F1640" s="2">
        <v>39</v>
      </c>
      <c r="G1640" s="19">
        <v>116.14</v>
      </c>
      <c r="H1640" s="20">
        <v>0.01</v>
      </c>
      <c r="I1640" s="6"/>
      <c r="J1640" s="5">
        <v>40490</v>
      </c>
      <c r="K1640" s="25">
        <v>50.44</v>
      </c>
      <c r="L1640" s="2" t="s">
        <v>93</v>
      </c>
      <c r="M1640" s="14">
        <f>+VLOOKUP(L1640,Customers!$C$3:$D$797,2,FALSE)</f>
        <v>5</v>
      </c>
      <c r="N1640" s="14">
        <f>+INDEX(Customers!$B$2:$D$797,MATCH(TF_Database!L1640,Customers!$C$2:$C$797,0),1)</f>
        <v>27775</v>
      </c>
      <c r="O1640" s="29">
        <f t="shared" si="152"/>
        <v>10</v>
      </c>
      <c r="P1640" s="29">
        <f t="shared" si="153"/>
        <v>22</v>
      </c>
      <c r="Q1640" s="14" t="str">
        <f t="shared" si="154"/>
        <v xml:space="preserve">Christina </v>
      </c>
      <c r="R1640" s="14" t="str">
        <f t="shared" si="155"/>
        <v>Vanderzanden</v>
      </c>
    </row>
    <row r="1641" spans="2:18" x14ac:dyDescent="0.45">
      <c r="B1641" s="14" t="str">
        <f t="shared" si="150"/>
        <v>399291839933</v>
      </c>
      <c r="C1641" s="5">
        <v>39929</v>
      </c>
      <c r="D1641" s="2" t="s">
        <v>804</v>
      </c>
      <c r="E1641" s="14">
        <f t="shared" si="151"/>
        <v>0</v>
      </c>
      <c r="F1641" s="2">
        <v>18</v>
      </c>
      <c r="G1641" s="19">
        <v>3344.11</v>
      </c>
      <c r="H1641" s="20">
        <v>0.03</v>
      </c>
      <c r="I1641" s="6"/>
      <c r="J1641" s="5">
        <v>39933</v>
      </c>
      <c r="K1641" s="25">
        <v>588.54</v>
      </c>
      <c r="L1641" s="2" t="s">
        <v>201</v>
      </c>
      <c r="M1641" s="14">
        <f>+VLOOKUP(L1641,Customers!$C$3:$D$797,2,FALSE)</f>
        <v>4</v>
      </c>
      <c r="N1641" s="14">
        <f>+INDEX(Customers!$B$2:$D$797,MATCH(TF_Database!L1641,Customers!$C$2:$C$797,0),1)</f>
        <v>21614</v>
      </c>
      <c r="O1641" s="29">
        <f t="shared" si="152"/>
        <v>8</v>
      </c>
      <c r="P1641" s="29">
        <f t="shared" si="153"/>
        <v>16</v>
      </c>
      <c r="Q1641" s="14" t="str">
        <f t="shared" si="154"/>
        <v xml:space="preserve">Katrina </v>
      </c>
      <c r="R1641" s="14" t="str">
        <f t="shared" si="155"/>
        <v>Bavinger</v>
      </c>
    </row>
    <row r="1642" spans="2:18" x14ac:dyDescent="0.45">
      <c r="B1642" s="14" t="str">
        <f t="shared" si="150"/>
        <v>412183241218</v>
      </c>
      <c r="C1642" s="5">
        <v>41218</v>
      </c>
      <c r="D1642" s="2" t="s">
        <v>804</v>
      </c>
      <c r="E1642" s="14">
        <f t="shared" si="151"/>
        <v>0</v>
      </c>
      <c r="F1642" s="2">
        <v>32</v>
      </c>
      <c r="G1642" s="19">
        <v>463</v>
      </c>
      <c r="H1642" s="20">
        <v>7.0000000000000007E-2</v>
      </c>
      <c r="I1642" s="6"/>
      <c r="J1642" s="5">
        <v>41218</v>
      </c>
      <c r="K1642" s="25">
        <v>24.607500000000002</v>
      </c>
      <c r="L1642" s="2" t="s">
        <v>187</v>
      </c>
      <c r="M1642" s="14">
        <f>+VLOOKUP(L1642,Customers!$C$3:$D$797,2,FALSE)</f>
        <v>1</v>
      </c>
      <c r="N1642" s="14">
        <f>+INDEX(Customers!$B$2:$D$797,MATCH(TF_Database!L1642,Customers!$C$2:$C$797,0),1)</f>
        <v>16013</v>
      </c>
      <c r="O1642" s="29">
        <f t="shared" si="152"/>
        <v>4</v>
      </c>
      <c r="P1642" s="29">
        <f t="shared" si="153"/>
        <v>12</v>
      </c>
      <c r="Q1642" s="14" t="str">
        <f t="shared" si="154"/>
        <v xml:space="preserve">Meg </v>
      </c>
      <c r="R1642" s="14" t="str">
        <f t="shared" si="155"/>
        <v>O'Connel</v>
      </c>
    </row>
    <row r="1643" spans="2:18" x14ac:dyDescent="0.45">
      <c r="B1643" s="14" t="str">
        <f t="shared" si="150"/>
        <v>40426640426</v>
      </c>
      <c r="C1643" s="5">
        <v>40426</v>
      </c>
      <c r="D1643" s="2" t="s">
        <v>808</v>
      </c>
      <c r="E1643" s="14">
        <f t="shared" si="151"/>
        <v>0</v>
      </c>
      <c r="F1643" s="2">
        <v>6</v>
      </c>
      <c r="G1643" s="19">
        <v>90.75</v>
      </c>
      <c r="H1643" s="20">
        <v>0.02</v>
      </c>
      <c r="I1643" s="6"/>
      <c r="J1643" s="5">
        <v>40426</v>
      </c>
      <c r="K1643" s="25">
        <v>-26.39</v>
      </c>
      <c r="L1643" s="2" t="s">
        <v>194</v>
      </c>
      <c r="M1643" s="14">
        <f>+VLOOKUP(L1643,Customers!$C$3:$D$797,2,FALSE)</f>
        <v>5</v>
      </c>
      <c r="N1643" s="14">
        <f>+INDEX(Customers!$B$2:$D$797,MATCH(TF_Database!L1643,Customers!$C$2:$C$797,0),1)</f>
        <v>7341</v>
      </c>
      <c r="O1643" s="29">
        <f t="shared" si="152"/>
        <v>6</v>
      </c>
      <c r="P1643" s="29">
        <f t="shared" si="153"/>
        <v>13</v>
      </c>
      <c r="Q1643" s="14" t="str">
        <f t="shared" si="154"/>
        <v xml:space="preserve">Bruce </v>
      </c>
      <c r="R1643" s="14" t="str">
        <f t="shared" si="155"/>
        <v>Stewart</v>
      </c>
    </row>
    <row r="1644" spans="2:18" x14ac:dyDescent="0.45">
      <c r="B1644" s="14" t="str">
        <f t="shared" si="150"/>
        <v>407273940730</v>
      </c>
      <c r="C1644" s="5">
        <v>40727</v>
      </c>
      <c r="D1644" s="2" t="s">
        <v>806</v>
      </c>
      <c r="E1644" s="14">
        <f t="shared" si="151"/>
        <v>1</v>
      </c>
      <c r="F1644" s="2">
        <v>39</v>
      </c>
      <c r="G1644" s="19">
        <v>113.09</v>
      </c>
      <c r="H1644" s="20">
        <v>0.04</v>
      </c>
      <c r="I1644" s="6"/>
      <c r="J1644" s="5">
        <v>40730</v>
      </c>
      <c r="K1644" s="25">
        <v>29.76</v>
      </c>
      <c r="L1644" s="2" t="s">
        <v>193</v>
      </c>
      <c r="M1644" s="14">
        <f>+VLOOKUP(L1644,Customers!$C$3:$D$797,2,FALSE)</f>
        <v>4</v>
      </c>
      <c r="N1644" s="14">
        <f>+INDEX(Customers!$B$2:$D$797,MATCH(TF_Database!L1644,Customers!$C$2:$C$797,0),1)</f>
        <v>11102</v>
      </c>
      <c r="O1644" s="29">
        <f t="shared" si="152"/>
        <v>10</v>
      </c>
      <c r="P1644" s="29">
        <f t="shared" si="153"/>
        <v>20</v>
      </c>
      <c r="Q1644" s="14" t="str">
        <f t="shared" si="154"/>
        <v xml:space="preserve">Christine </v>
      </c>
      <c r="R1644" s="14" t="str">
        <f t="shared" si="155"/>
        <v>Sundaresam</v>
      </c>
    </row>
    <row r="1645" spans="2:18" x14ac:dyDescent="0.45">
      <c r="B1645" s="14" t="str">
        <f t="shared" si="150"/>
        <v>398252739828</v>
      </c>
      <c r="C1645" s="5">
        <v>39825</v>
      </c>
      <c r="D1645" s="2" t="s">
        <v>808</v>
      </c>
      <c r="E1645" s="14">
        <f t="shared" si="151"/>
        <v>0</v>
      </c>
      <c r="F1645" s="2">
        <v>27</v>
      </c>
      <c r="G1645" s="19">
        <v>1603.27</v>
      </c>
      <c r="H1645" s="20">
        <v>0.01</v>
      </c>
      <c r="I1645" s="6"/>
      <c r="J1645" s="5">
        <v>39828</v>
      </c>
      <c r="K1645" s="25">
        <v>452.49</v>
      </c>
      <c r="L1645" s="2" t="s">
        <v>195</v>
      </c>
      <c r="M1645" s="14">
        <f>+VLOOKUP(L1645,Customers!$C$3:$D$797,2,FALSE)</f>
        <v>3</v>
      </c>
      <c r="N1645" s="14">
        <f>+INDEX(Customers!$B$2:$D$797,MATCH(TF_Database!L1645,Customers!$C$2:$C$797,0),1)</f>
        <v>702</v>
      </c>
      <c r="O1645" s="29">
        <f t="shared" si="152"/>
        <v>4</v>
      </c>
      <c r="P1645" s="29">
        <f t="shared" si="153"/>
        <v>12</v>
      </c>
      <c r="Q1645" s="14" t="str">
        <f t="shared" si="154"/>
        <v xml:space="preserve">Guy </v>
      </c>
      <c r="R1645" s="14" t="str">
        <f t="shared" si="155"/>
        <v>Thornton</v>
      </c>
    </row>
    <row r="1646" spans="2:18" x14ac:dyDescent="0.45">
      <c r="B1646" s="14" t="str">
        <f t="shared" si="150"/>
        <v>40166440166</v>
      </c>
      <c r="C1646" s="5">
        <v>40166</v>
      </c>
      <c r="D1646" s="2" t="s">
        <v>806</v>
      </c>
      <c r="E1646" s="14">
        <f t="shared" si="151"/>
        <v>1</v>
      </c>
      <c r="F1646" s="2">
        <v>4</v>
      </c>
      <c r="G1646" s="19">
        <v>41.53</v>
      </c>
      <c r="H1646" s="20">
        <v>0.04</v>
      </c>
      <c r="I1646" s="6"/>
      <c r="J1646" s="5">
        <v>40166</v>
      </c>
      <c r="K1646" s="25">
        <v>-15.525</v>
      </c>
      <c r="L1646" s="2" t="s">
        <v>197</v>
      </c>
      <c r="M1646" s="14">
        <f>+VLOOKUP(L1646,Customers!$C$3:$D$797,2,FALSE)</f>
        <v>2</v>
      </c>
      <c r="N1646" s="14">
        <f>+INDEX(Customers!$B$2:$D$797,MATCH(TF_Database!L1646,Customers!$C$2:$C$797,0),1)</f>
        <v>11549</v>
      </c>
      <c r="O1646" s="29">
        <f t="shared" si="152"/>
        <v>4</v>
      </c>
      <c r="P1646" s="29">
        <f t="shared" si="153"/>
        <v>12</v>
      </c>
      <c r="Q1646" s="14" t="str">
        <f t="shared" si="154"/>
        <v xml:space="preserve">Ken </v>
      </c>
      <c r="R1646" s="14" t="str">
        <f t="shared" si="155"/>
        <v>Lonsdale</v>
      </c>
    </row>
    <row r="1647" spans="2:18" x14ac:dyDescent="0.45">
      <c r="B1647" s="14" t="str">
        <f t="shared" si="150"/>
        <v>40708340715</v>
      </c>
      <c r="C1647" s="5">
        <v>40708</v>
      </c>
      <c r="D1647" s="2" t="s">
        <v>804</v>
      </c>
      <c r="E1647" s="14">
        <f t="shared" si="151"/>
        <v>0</v>
      </c>
      <c r="F1647" s="2">
        <v>3</v>
      </c>
      <c r="G1647" s="19">
        <v>2222.61</v>
      </c>
      <c r="H1647" s="20">
        <v>0.02</v>
      </c>
      <c r="I1647" s="6"/>
      <c r="J1647" s="5">
        <v>40715</v>
      </c>
      <c r="K1647" s="25">
        <v>196.08</v>
      </c>
      <c r="L1647" s="2" t="s">
        <v>204</v>
      </c>
      <c r="M1647" s="14">
        <f>+VLOOKUP(L1647,Customers!$C$3:$D$797,2,FALSE)</f>
        <v>2</v>
      </c>
      <c r="N1647" s="14">
        <f>+INDEX(Customers!$B$2:$D$797,MATCH(TF_Database!L1647,Customers!$C$2:$C$797,0),1)</f>
        <v>28909</v>
      </c>
      <c r="O1647" s="29">
        <f t="shared" si="152"/>
        <v>8</v>
      </c>
      <c r="P1647" s="29">
        <f t="shared" si="153"/>
        <v>16</v>
      </c>
      <c r="Q1647" s="14" t="str">
        <f t="shared" si="154"/>
        <v xml:space="preserve">Lycoris </v>
      </c>
      <c r="R1647" s="14" t="str">
        <f t="shared" si="155"/>
        <v>Saunders</v>
      </c>
    </row>
    <row r="1648" spans="2:18" x14ac:dyDescent="0.45">
      <c r="B1648" s="14" t="str">
        <f t="shared" si="150"/>
        <v>405031140510</v>
      </c>
      <c r="C1648" s="5">
        <v>40503</v>
      </c>
      <c r="D1648" s="2" t="s">
        <v>804</v>
      </c>
      <c r="E1648" s="14">
        <f t="shared" si="151"/>
        <v>0</v>
      </c>
      <c r="F1648" s="2">
        <v>11</v>
      </c>
      <c r="G1648" s="19">
        <v>618.1964999999999</v>
      </c>
      <c r="H1648" s="20">
        <v>0.02</v>
      </c>
      <c r="I1648" s="6"/>
      <c r="J1648" s="5">
        <v>40510</v>
      </c>
      <c r="K1648" s="25">
        <v>-132.52800000000002</v>
      </c>
      <c r="L1648" s="2" t="s">
        <v>203</v>
      </c>
      <c r="M1648" s="14">
        <f>+VLOOKUP(L1648,Customers!$C$3:$D$797,2,FALSE)</f>
        <v>4</v>
      </c>
      <c r="N1648" s="14">
        <f>+INDEX(Customers!$B$2:$D$797,MATCH(TF_Database!L1648,Customers!$C$2:$C$797,0),1)</f>
        <v>8390</v>
      </c>
      <c r="O1648" s="29">
        <f t="shared" si="152"/>
        <v>7</v>
      </c>
      <c r="P1648" s="29">
        <f t="shared" si="153"/>
        <v>12</v>
      </c>
      <c r="Q1648" s="14" t="str">
        <f t="shared" si="154"/>
        <v xml:space="preserve">Joseph </v>
      </c>
      <c r="R1648" s="14" t="str">
        <f t="shared" si="155"/>
        <v>Airdo</v>
      </c>
    </row>
    <row r="1649" spans="2:18" x14ac:dyDescent="0.45">
      <c r="B1649" s="14" t="str">
        <f t="shared" si="150"/>
        <v>401531340153</v>
      </c>
      <c r="C1649" s="5">
        <v>40153</v>
      </c>
      <c r="D1649" s="2" t="s">
        <v>810</v>
      </c>
      <c r="E1649" s="14">
        <f t="shared" si="151"/>
        <v>0</v>
      </c>
      <c r="F1649" s="2">
        <v>13</v>
      </c>
      <c r="G1649" s="19">
        <v>5236.1400000000003</v>
      </c>
      <c r="H1649" s="20">
        <v>0.05</v>
      </c>
      <c r="I1649" s="6"/>
      <c r="J1649" s="5">
        <v>40153</v>
      </c>
      <c r="K1649" s="25">
        <v>567.59</v>
      </c>
      <c r="L1649" s="2" t="s">
        <v>204</v>
      </c>
      <c r="M1649" s="14">
        <f>+VLOOKUP(L1649,Customers!$C$3:$D$797,2,FALSE)</f>
        <v>2</v>
      </c>
      <c r="N1649" s="14">
        <f>+INDEX(Customers!$B$2:$D$797,MATCH(TF_Database!L1649,Customers!$C$2:$C$797,0),1)</f>
        <v>28909</v>
      </c>
      <c r="O1649" s="29">
        <f t="shared" si="152"/>
        <v>8</v>
      </c>
      <c r="P1649" s="29">
        <f t="shared" si="153"/>
        <v>16</v>
      </c>
      <c r="Q1649" s="14" t="str">
        <f t="shared" si="154"/>
        <v xml:space="preserve">Lycoris </v>
      </c>
      <c r="R1649" s="14" t="str">
        <f t="shared" si="155"/>
        <v>Saunders</v>
      </c>
    </row>
    <row r="1650" spans="2:18" x14ac:dyDescent="0.45">
      <c r="B1650" s="14" t="str">
        <f t="shared" si="150"/>
        <v>401531140153</v>
      </c>
      <c r="C1650" s="5">
        <v>40153</v>
      </c>
      <c r="D1650" s="2" t="s">
        <v>810</v>
      </c>
      <c r="E1650" s="14">
        <f t="shared" si="151"/>
        <v>0</v>
      </c>
      <c r="F1650" s="2">
        <v>11</v>
      </c>
      <c r="G1650" s="19">
        <v>74.02</v>
      </c>
      <c r="H1650" s="20">
        <v>7.0000000000000007E-2</v>
      </c>
      <c r="I1650" s="6"/>
      <c r="J1650" s="5">
        <v>40153</v>
      </c>
      <c r="K1650" s="25">
        <v>-28.45</v>
      </c>
      <c r="L1650" s="2" t="s">
        <v>204</v>
      </c>
      <c r="M1650" s="14">
        <f>+VLOOKUP(L1650,Customers!$C$3:$D$797,2,FALSE)</f>
        <v>2</v>
      </c>
      <c r="N1650" s="14">
        <f>+INDEX(Customers!$B$2:$D$797,MATCH(TF_Database!L1650,Customers!$C$2:$C$797,0),1)</f>
        <v>28909</v>
      </c>
      <c r="O1650" s="29">
        <f t="shared" si="152"/>
        <v>8</v>
      </c>
      <c r="P1650" s="29">
        <f t="shared" si="153"/>
        <v>16</v>
      </c>
      <c r="Q1650" s="14" t="str">
        <f t="shared" si="154"/>
        <v xml:space="preserve">Lycoris </v>
      </c>
      <c r="R1650" s="14" t="str">
        <f t="shared" si="155"/>
        <v>Saunders</v>
      </c>
    </row>
    <row r="1651" spans="2:18" x14ac:dyDescent="0.45">
      <c r="B1651" s="14" t="str">
        <f t="shared" si="150"/>
        <v>403054740306</v>
      </c>
      <c r="C1651" s="5">
        <v>40305</v>
      </c>
      <c r="D1651" s="2" t="s">
        <v>811</v>
      </c>
      <c r="E1651" s="14">
        <f t="shared" si="151"/>
        <v>0</v>
      </c>
      <c r="F1651" s="2">
        <v>47</v>
      </c>
      <c r="G1651" s="19">
        <v>198.08</v>
      </c>
      <c r="H1651" s="20">
        <v>0.02</v>
      </c>
      <c r="I1651" s="6"/>
      <c r="J1651" s="5">
        <v>40306</v>
      </c>
      <c r="K1651" s="25">
        <v>32.69</v>
      </c>
      <c r="L1651" s="2" t="s">
        <v>205</v>
      </c>
      <c r="M1651" s="14">
        <f>+VLOOKUP(L1651,Customers!$C$3:$D$797,2,FALSE)</f>
        <v>4</v>
      </c>
      <c r="N1651" s="14">
        <f>+INDEX(Customers!$B$2:$D$797,MATCH(TF_Database!L1651,Customers!$C$2:$C$797,0),1)</f>
        <v>30664</v>
      </c>
      <c r="O1651" s="29">
        <f t="shared" si="152"/>
        <v>8</v>
      </c>
      <c r="P1651" s="29">
        <f t="shared" si="153"/>
        <v>17</v>
      </c>
      <c r="Q1651" s="14" t="str">
        <f t="shared" si="154"/>
        <v xml:space="preserve">Dorothy </v>
      </c>
      <c r="R1651" s="14" t="str">
        <f t="shared" si="155"/>
        <v>Dickinson</v>
      </c>
    </row>
    <row r="1652" spans="2:18" x14ac:dyDescent="0.45">
      <c r="B1652" s="14" t="str">
        <f t="shared" si="150"/>
        <v>405942840595</v>
      </c>
      <c r="C1652" s="5">
        <v>40594</v>
      </c>
      <c r="D1652" s="2" t="s">
        <v>811</v>
      </c>
      <c r="E1652" s="14">
        <f t="shared" si="151"/>
        <v>0</v>
      </c>
      <c r="F1652" s="2">
        <v>28</v>
      </c>
      <c r="G1652" s="19">
        <v>1553.66</v>
      </c>
      <c r="H1652" s="20">
        <v>0.03</v>
      </c>
      <c r="I1652" s="6"/>
      <c r="J1652" s="5">
        <v>40595</v>
      </c>
      <c r="K1652" s="25">
        <v>547.48</v>
      </c>
      <c r="L1652" s="2" t="s">
        <v>196</v>
      </c>
      <c r="M1652" s="14">
        <f>+VLOOKUP(L1652,Customers!$C$3:$D$797,2,FALSE)</f>
        <v>4</v>
      </c>
      <c r="N1652" s="14">
        <f>+INDEX(Customers!$B$2:$D$797,MATCH(TF_Database!L1652,Customers!$C$2:$C$797,0),1)</f>
        <v>26276</v>
      </c>
      <c r="O1652" s="29">
        <f t="shared" si="152"/>
        <v>5</v>
      </c>
      <c r="P1652" s="29">
        <f t="shared" si="153"/>
        <v>9</v>
      </c>
      <c r="Q1652" s="14" t="str">
        <f t="shared" si="154"/>
        <v xml:space="preserve">Mary </v>
      </c>
      <c r="R1652" s="14" t="str">
        <f t="shared" si="155"/>
        <v>Zewe</v>
      </c>
    </row>
    <row r="1653" spans="2:18" x14ac:dyDescent="0.45">
      <c r="B1653" s="14" t="str">
        <f t="shared" si="150"/>
        <v>405943040595</v>
      </c>
      <c r="C1653" s="5">
        <v>40594</v>
      </c>
      <c r="D1653" s="2" t="s">
        <v>811</v>
      </c>
      <c r="E1653" s="14">
        <f t="shared" si="151"/>
        <v>0</v>
      </c>
      <c r="F1653" s="2">
        <v>30</v>
      </c>
      <c r="G1653" s="19">
        <v>3276.9964999999997</v>
      </c>
      <c r="H1653" s="20">
        <v>0</v>
      </c>
      <c r="I1653" s="6"/>
      <c r="J1653" s="5">
        <v>40595</v>
      </c>
      <c r="K1653" s="25">
        <v>653.05799999999999</v>
      </c>
      <c r="L1653" s="2" t="s">
        <v>196</v>
      </c>
      <c r="M1653" s="14">
        <f>+VLOOKUP(L1653,Customers!$C$3:$D$797,2,FALSE)</f>
        <v>4</v>
      </c>
      <c r="N1653" s="14">
        <f>+INDEX(Customers!$B$2:$D$797,MATCH(TF_Database!L1653,Customers!$C$2:$C$797,0),1)</f>
        <v>26276</v>
      </c>
      <c r="O1653" s="29">
        <f t="shared" si="152"/>
        <v>5</v>
      </c>
      <c r="P1653" s="29">
        <f t="shared" si="153"/>
        <v>9</v>
      </c>
      <c r="Q1653" s="14" t="str">
        <f t="shared" si="154"/>
        <v xml:space="preserve">Mary </v>
      </c>
      <c r="R1653" s="14" t="str">
        <f t="shared" si="155"/>
        <v>Zewe</v>
      </c>
    </row>
    <row r="1654" spans="2:18" x14ac:dyDescent="0.45">
      <c r="B1654" s="14" t="str">
        <f t="shared" si="150"/>
        <v>404352640435</v>
      </c>
      <c r="C1654" s="5">
        <v>40435</v>
      </c>
      <c r="D1654" s="2" t="s">
        <v>810</v>
      </c>
      <c r="E1654" s="14">
        <f t="shared" si="151"/>
        <v>0</v>
      </c>
      <c r="F1654" s="2">
        <v>26</v>
      </c>
      <c r="G1654" s="19">
        <v>363.16</v>
      </c>
      <c r="H1654" s="20">
        <v>0.08</v>
      </c>
      <c r="I1654" s="6"/>
      <c r="J1654" s="5">
        <v>40435</v>
      </c>
      <c r="K1654" s="25">
        <v>3.9185000000000003</v>
      </c>
      <c r="L1654" s="2" t="s">
        <v>204</v>
      </c>
      <c r="M1654" s="14">
        <f>+VLOOKUP(L1654,Customers!$C$3:$D$797,2,FALSE)</f>
        <v>2</v>
      </c>
      <c r="N1654" s="14">
        <f>+INDEX(Customers!$B$2:$D$797,MATCH(TF_Database!L1654,Customers!$C$2:$C$797,0),1)</f>
        <v>28909</v>
      </c>
      <c r="O1654" s="29">
        <f t="shared" si="152"/>
        <v>8</v>
      </c>
      <c r="P1654" s="29">
        <f t="shared" si="153"/>
        <v>16</v>
      </c>
      <c r="Q1654" s="14" t="str">
        <f t="shared" si="154"/>
        <v xml:space="preserve">Lycoris </v>
      </c>
      <c r="R1654" s="14" t="str">
        <f t="shared" si="155"/>
        <v>Saunders</v>
      </c>
    </row>
    <row r="1655" spans="2:18" x14ac:dyDescent="0.45">
      <c r="B1655" s="14" t="str">
        <f t="shared" si="150"/>
        <v>404354540436</v>
      </c>
      <c r="C1655" s="5">
        <v>40435</v>
      </c>
      <c r="D1655" s="2" t="s">
        <v>810</v>
      </c>
      <c r="E1655" s="14">
        <f t="shared" si="151"/>
        <v>0</v>
      </c>
      <c r="F1655" s="2">
        <v>45</v>
      </c>
      <c r="G1655" s="19">
        <v>12571.63</v>
      </c>
      <c r="H1655" s="20">
        <v>0.09</v>
      </c>
      <c r="I1655" s="6"/>
      <c r="J1655" s="5">
        <v>40436</v>
      </c>
      <c r="K1655" s="25">
        <v>5455.96</v>
      </c>
      <c r="L1655" s="2" t="s">
        <v>204</v>
      </c>
      <c r="M1655" s="14">
        <f>+VLOOKUP(L1655,Customers!$C$3:$D$797,2,FALSE)</f>
        <v>2</v>
      </c>
      <c r="N1655" s="14">
        <f>+INDEX(Customers!$B$2:$D$797,MATCH(TF_Database!L1655,Customers!$C$2:$C$797,0),1)</f>
        <v>28909</v>
      </c>
      <c r="O1655" s="29">
        <f t="shared" si="152"/>
        <v>8</v>
      </c>
      <c r="P1655" s="29">
        <f t="shared" si="153"/>
        <v>16</v>
      </c>
      <c r="Q1655" s="14" t="str">
        <f t="shared" si="154"/>
        <v xml:space="preserve">Lycoris </v>
      </c>
      <c r="R1655" s="14" t="str">
        <f t="shared" si="155"/>
        <v>Saunders</v>
      </c>
    </row>
    <row r="1656" spans="2:18" x14ac:dyDescent="0.45">
      <c r="B1656" s="14" t="str">
        <f t="shared" si="150"/>
        <v>404352140437</v>
      </c>
      <c r="C1656" s="5">
        <v>40435</v>
      </c>
      <c r="D1656" s="2" t="s">
        <v>810</v>
      </c>
      <c r="E1656" s="14">
        <f t="shared" si="151"/>
        <v>0</v>
      </c>
      <c r="F1656" s="2">
        <v>21</v>
      </c>
      <c r="G1656" s="19">
        <v>128.86000000000001</v>
      </c>
      <c r="H1656" s="20">
        <v>0</v>
      </c>
      <c r="I1656" s="6"/>
      <c r="J1656" s="5">
        <v>40437</v>
      </c>
      <c r="K1656" s="25">
        <v>24.53</v>
      </c>
      <c r="L1656" s="2" t="s">
        <v>204</v>
      </c>
      <c r="M1656" s="14">
        <f>+VLOOKUP(L1656,Customers!$C$3:$D$797,2,FALSE)</f>
        <v>2</v>
      </c>
      <c r="N1656" s="14">
        <f>+INDEX(Customers!$B$2:$D$797,MATCH(TF_Database!L1656,Customers!$C$2:$C$797,0),1)</f>
        <v>28909</v>
      </c>
      <c r="O1656" s="29">
        <f t="shared" si="152"/>
        <v>8</v>
      </c>
      <c r="P1656" s="29">
        <f t="shared" si="153"/>
        <v>16</v>
      </c>
      <c r="Q1656" s="14" t="str">
        <f t="shared" si="154"/>
        <v xml:space="preserve">Lycoris </v>
      </c>
      <c r="R1656" s="14" t="str">
        <f t="shared" si="155"/>
        <v>Saunders</v>
      </c>
    </row>
    <row r="1657" spans="2:18" x14ac:dyDescent="0.45">
      <c r="B1657" s="14" t="str">
        <f t="shared" si="150"/>
        <v>40881540881</v>
      </c>
      <c r="C1657" s="5">
        <v>40881</v>
      </c>
      <c r="D1657" s="2" t="s">
        <v>811</v>
      </c>
      <c r="E1657" s="14">
        <f t="shared" si="151"/>
        <v>0</v>
      </c>
      <c r="F1657" s="2">
        <v>5</v>
      </c>
      <c r="G1657" s="19">
        <v>54.8</v>
      </c>
      <c r="H1657" s="20">
        <v>0</v>
      </c>
      <c r="I1657" s="6"/>
      <c r="J1657" s="5">
        <v>40881</v>
      </c>
      <c r="K1657" s="25">
        <v>-15.3</v>
      </c>
      <c r="L1657" s="2" t="s">
        <v>206</v>
      </c>
      <c r="M1657" s="14">
        <f>+VLOOKUP(L1657,Customers!$C$3:$D$797,2,FALSE)</f>
        <v>1</v>
      </c>
      <c r="N1657" s="14">
        <f>+INDEX(Customers!$B$2:$D$797,MATCH(TF_Database!L1657,Customers!$C$2:$C$797,0),1)</f>
        <v>30974</v>
      </c>
      <c r="O1657" s="29">
        <f t="shared" si="152"/>
        <v>6</v>
      </c>
      <c r="P1657" s="29">
        <f t="shared" si="153"/>
        <v>14</v>
      </c>
      <c r="Q1657" s="14" t="str">
        <f t="shared" si="154"/>
        <v xml:space="preserve">Janet </v>
      </c>
      <c r="R1657" s="14" t="str">
        <f t="shared" si="155"/>
        <v>Molinari</v>
      </c>
    </row>
    <row r="1658" spans="2:18" x14ac:dyDescent="0.45">
      <c r="B1658" s="14" t="str">
        <f t="shared" si="150"/>
        <v>408814040883</v>
      </c>
      <c r="C1658" s="5">
        <v>40881</v>
      </c>
      <c r="D1658" s="2" t="s">
        <v>811</v>
      </c>
      <c r="E1658" s="14">
        <f t="shared" si="151"/>
        <v>0</v>
      </c>
      <c r="F1658" s="2">
        <v>40</v>
      </c>
      <c r="G1658" s="19">
        <v>1038.19</v>
      </c>
      <c r="H1658" s="20">
        <v>7.0000000000000007E-2</v>
      </c>
      <c r="I1658" s="6"/>
      <c r="J1658" s="5">
        <v>40883</v>
      </c>
      <c r="K1658" s="25">
        <v>230.69</v>
      </c>
      <c r="L1658" s="2" t="s">
        <v>206</v>
      </c>
      <c r="M1658" s="14">
        <f>+VLOOKUP(L1658,Customers!$C$3:$D$797,2,FALSE)</f>
        <v>1</v>
      </c>
      <c r="N1658" s="14">
        <f>+INDEX(Customers!$B$2:$D$797,MATCH(TF_Database!L1658,Customers!$C$2:$C$797,0),1)</f>
        <v>30974</v>
      </c>
      <c r="O1658" s="29">
        <f t="shared" si="152"/>
        <v>6</v>
      </c>
      <c r="P1658" s="29">
        <f t="shared" si="153"/>
        <v>14</v>
      </c>
      <c r="Q1658" s="14" t="str">
        <f t="shared" si="154"/>
        <v xml:space="preserve">Janet </v>
      </c>
      <c r="R1658" s="14" t="str">
        <f t="shared" si="155"/>
        <v>Molinari</v>
      </c>
    </row>
    <row r="1659" spans="2:18" x14ac:dyDescent="0.45">
      <c r="B1659" s="14" t="str">
        <f t="shared" si="150"/>
        <v>41135941137</v>
      </c>
      <c r="C1659" s="5">
        <v>41135</v>
      </c>
      <c r="D1659" s="2" t="s">
        <v>810</v>
      </c>
      <c r="E1659" s="14">
        <f t="shared" si="151"/>
        <v>0</v>
      </c>
      <c r="F1659" s="2">
        <v>9</v>
      </c>
      <c r="G1659" s="19">
        <v>51.75</v>
      </c>
      <c r="H1659" s="20">
        <v>0.05</v>
      </c>
      <c r="I1659" s="6"/>
      <c r="J1659" s="5">
        <v>41137</v>
      </c>
      <c r="K1659" s="25">
        <v>4.16</v>
      </c>
      <c r="L1659" s="2" t="s">
        <v>189</v>
      </c>
      <c r="M1659" s="14">
        <f>+VLOOKUP(L1659,Customers!$C$3:$D$797,2,FALSE)</f>
        <v>2</v>
      </c>
      <c r="N1659" s="14">
        <f>+INDEX(Customers!$B$2:$D$797,MATCH(TF_Database!L1659,Customers!$C$2:$C$797,0),1)</f>
        <v>23528</v>
      </c>
      <c r="O1659" s="29">
        <f t="shared" si="152"/>
        <v>4</v>
      </c>
      <c r="P1659" s="29">
        <f t="shared" si="153"/>
        <v>12</v>
      </c>
      <c r="Q1659" s="14" t="str">
        <f t="shared" si="154"/>
        <v xml:space="preserve">Liz </v>
      </c>
      <c r="R1659" s="14" t="str">
        <f t="shared" si="155"/>
        <v>Thompson</v>
      </c>
    </row>
    <row r="1660" spans="2:18" x14ac:dyDescent="0.45">
      <c r="B1660" s="14" t="str">
        <f t="shared" si="150"/>
        <v>407733440775</v>
      </c>
      <c r="C1660" s="5">
        <v>40773</v>
      </c>
      <c r="D1660" s="2" t="s">
        <v>808</v>
      </c>
      <c r="E1660" s="14">
        <f t="shared" si="151"/>
        <v>0</v>
      </c>
      <c r="F1660" s="2">
        <v>34</v>
      </c>
      <c r="G1660" s="19">
        <v>772.56</v>
      </c>
      <c r="H1660" s="20">
        <v>0.04</v>
      </c>
      <c r="I1660" s="6"/>
      <c r="J1660" s="5">
        <v>40775</v>
      </c>
      <c r="K1660" s="25">
        <v>143.87</v>
      </c>
      <c r="L1660" s="2" t="s">
        <v>198</v>
      </c>
      <c r="M1660" s="14">
        <f>+VLOOKUP(L1660,Customers!$C$3:$D$797,2,FALSE)</f>
        <v>2</v>
      </c>
      <c r="N1660" s="14">
        <f>+INDEX(Customers!$B$2:$D$797,MATCH(TF_Database!L1660,Customers!$C$2:$C$797,0),1)</f>
        <v>4894</v>
      </c>
      <c r="O1660" s="29">
        <f t="shared" si="152"/>
        <v>6</v>
      </c>
      <c r="P1660" s="29">
        <f t="shared" si="153"/>
        <v>15</v>
      </c>
      <c r="Q1660" s="14" t="str">
        <f t="shared" si="154"/>
        <v xml:space="preserve">Maria </v>
      </c>
      <c r="R1660" s="14" t="str">
        <f t="shared" si="155"/>
        <v>Bertelson</v>
      </c>
    </row>
    <row r="1661" spans="2:18" x14ac:dyDescent="0.45">
      <c r="B1661" s="14" t="str">
        <f t="shared" si="150"/>
        <v>405491640556</v>
      </c>
      <c r="C1661" s="5">
        <v>40549</v>
      </c>
      <c r="D1661" s="2" t="s">
        <v>804</v>
      </c>
      <c r="E1661" s="14">
        <f t="shared" si="151"/>
        <v>0</v>
      </c>
      <c r="F1661" s="2">
        <v>16</v>
      </c>
      <c r="G1661" s="19">
        <v>108.73</v>
      </c>
      <c r="H1661" s="20">
        <v>0.04</v>
      </c>
      <c r="I1661" s="6"/>
      <c r="J1661" s="5">
        <v>40556</v>
      </c>
      <c r="K1661" s="25">
        <v>-22.21</v>
      </c>
      <c r="L1661" s="2" t="s">
        <v>193</v>
      </c>
      <c r="M1661" s="14">
        <f>+VLOOKUP(L1661,Customers!$C$3:$D$797,2,FALSE)</f>
        <v>4</v>
      </c>
      <c r="N1661" s="14">
        <f>+INDEX(Customers!$B$2:$D$797,MATCH(TF_Database!L1661,Customers!$C$2:$C$797,0),1)</f>
        <v>11102</v>
      </c>
      <c r="O1661" s="29">
        <f t="shared" si="152"/>
        <v>10</v>
      </c>
      <c r="P1661" s="29">
        <f t="shared" si="153"/>
        <v>20</v>
      </c>
      <c r="Q1661" s="14" t="str">
        <f t="shared" si="154"/>
        <v xml:space="preserve">Christine </v>
      </c>
      <c r="R1661" s="14" t="str">
        <f t="shared" si="155"/>
        <v>Sundaresam</v>
      </c>
    </row>
    <row r="1662" spans="2:18" x14ac:dyDescent="0.45">
      <c r="B1662" s="14" t="str">
        <f t="shared" si="150"/>
        <v>399434939945</v>
      </c>
      <c r="C1662" s="5">
        <v>39943</v>
      </c>
      <c r="D1662" s="2" t="s">
        <v>804</v>
      </c>
      <c r="E1662" s="14">
        <f t="shared" si="151"/>
        <v>0</v>
      </c>
      <c r="F1662" s="2">
        <v>49</v>
      </c>
      <c r="G1662" s="19">
        <v>309.45999999999998</v>
      </c>
      <c r="H1662" s="20">
        <v>0.08</v>
      </c>
      <c r="I1662" s="6"/>
      <c r="J1662" s="5">
        <v>39945</v>
      </c>
      <c r="K1662" s="25">
        <v>-82.64</v>
      </c>
      <c r="L1662" s="2" t="s">
        <v>190</v>
      </c>
      <c r="M1662" s="14">
        <f>+VLOOKUP(L1662,Customers!$C$3:$D$797,2,FALSE)</f>
        <v>1</v>
      </c>
      <c r="N1662" s="14">
        <f>+INDEX(Customers!$B$2:$D$797,MATCH(TF_Database!L1662,Customers!$C$2:$C$797,0),1)</f>
        <v>16812</v>
      </c>
      <c r="O1662" s="29">
        <f t="shared" si="152"/>
        <v>7</v>
      </c>
      <c r="P1662" s="29">
        <f t="shared" si="153"/>
        <v>14</v>
      </c>
      <c r="Q1662" s="14" t="str">
        <f t="shared" si="154"/>
        <v xml:space="preserve">Robert </v>
      </c>
      <c r="R1662" s="14" t="str">
        <f t="shared" si="155"/>
        <v>Waldorf</v>
      </c>
    </row>
    <row r="1663" spans="2:18" x14ac:dyDescent="0.45">
      <c r="B1663" s="14" t="str">
        <f t="shared" si="150"/>
        <v>40182340185</v>
      </c>
      <c r="C1663" s="5">
        <v>40182</v>
      </c>
      <c r="D1663" s="2" t="s">
        <v>806</v>
      </c>
      <c r="E1663" s="14">
        <f t="shared" si="151"/>
        <v>1</v>
      </c>
      <c r="F1663" s="2">
        <v>3</v>
      </c>
      <c r="G1663" s="19">
        <v>876.75</v>
      </c>
      <c r="H1663" s="20">
        <v>0.02</v>
      </c>
      <c r="I1663" s="6"/>
      <c r="J1663" s="5">
        <v>40185</v>
      </c>
      <c r="K1663" s="25">
        <v>-248.69</v>
      </c>
      <c r="L1663" s="2" t="s">
        <v>207</v>
      </c>
      <c r="M1663" s="14">
        <f>+VLOOKUP(L1663,Customers!$C$3:$D$797,2,FALSE)</f>
        <v>2</v>
      </c>
      <c r="N1663" s="14">
        <f>+INDEX(Customers!$B$2:$D$797,MATCH(TF_Database!L1663,Customers!$C$2:$C$797,0),1)</f>
        <v>23208</v>
      </c>
      <c r="O1663" s="29">
        <f t="shared" si="152"/>
        <v>6</v>
      </c>
      <c r="P1663" s="29">
        <f t="shared" si="153"/>
        <v>14</v>
      </c>
      <c r="Q1663" s="14" t="str">
        <f t="shared" si="154"/>
        <v xml:space="preserve">Julie </v>
      </c>
      <c r="R1663" s="14" t="str">
        <f t="shared" si="155"/>
        <v>Prescott</v>
      </c>
    </row>
    <row r="1664" spans="2:18" x14ac:dyDescent="0.45">
      <c r="B1664" s="14" t="str">
        <f t="shared" si="150"/>
        <v>406852240689</v>
      </c>
      <c r="C1664" s="5">
        <v>40685</v>
      </c>
      <c r="D1664" s="2" t="s">
        <v>804</v>
      </c>
      <c r="E1664" s="14">
        <f t="shared" si="151"/>
        <v>0</v>
      </c>
      <c r="F1664" s="2">
        <v>22</v>
      </c>
      <c r="G1664" s="19">
        <v>1168.28</v>
      </c>
      <c r="H1664" s="20">
        <v>0.02</v>
      </c>
      <c r="I1664" s="6"/>
      <c r="J1664" s="5">
        <v>40689</v>
      </c>
      <c r="K1664" s="25">
        <v>126.07</v>
      </c>
      <c r="L1664" s="2" t="s">
        <v>198</v>
      </c>
      <c r="M1664" s="14">
        <f>+VLOOKUP(L1664,Customers!$C$3:$D$797,2,FALSE)</f>
        <v>2</v>
      </c>
      <c r="N1664" s="14">
        <f>+INDEX(Customers!$B$2:$D$797,MATCH(TF_Database!L1664,Customers!$C$2:$C$797,0),1)</f>
        <v>4894</v>
      </c>
      <c r="O1664" s="29">
        <f t="shared" si="152"/>
        <v>6</v>
      </c>
      <c r="P1664" s="29">
        <f t="shared" si="153"/>
        <v>15</v>
      </c>
      <c r="Q1664" s="14" t="str">
        <f t="shared" si="154"/>
        <v xml:space="preserve">Maria </v>
      </c>
      <c r="R1664" s="14" t="str">
        <f t="shared" si="155"/>
        <v>Bertelson</v>
      </c>
    </row>
    <row r="1665" spans="2:18" x14ac:dyDescent="0.45">
      <c r="B1665" s="14" t="str">
        <f t="shared" si="150"/>
        <v>409323140934</v>
      </c>
      <c r="C1665" s="5">
        <v>40932</v>
      </c>
      <c r="D1665" s="2" t="s">
        <v>804</v>
      </c>
      <c r="E1665" s="14">
        <f t="shared" si="151"/>
        <v>0</v>
      </c>
      <c r="F1665" s="2">
        <v>31</v>
      </c>
      <c r="G1665" s="19">
        <v>614.35</v>
      </c>
      <c r="H1665" s="20">
        <v>0.02</v>
      </c>
      <c r="I1665" s="6"/>
      <c r="J1665" s="5">
        <v>40934</v>
      </c>
      <c r="K1665" s="25">
        <v>78.89</v>
      </c>
      <c r="L1665" s="2" t="s">
        <v>198</v>
      </c>
      <c r="M1665" s="14">
        <f>+VLOOKUP(L1665,Customers!$C$3:$D$797,2,FALSE)</f>
        <v>2</v>
      </c>
      <c r="N1665" s="14">
        <f>+INDEX(Customers!$B$2:$D$797,MATCH(TF_Database!L1665,Customers!$C$2:$C$797,0),1)</f>
        <v>4894</v>
      </c>
      <c r="O1665" s="29">
        <f t="shared" si="152"/>
        <v>6</v>
      </c>
      <c r="P1665" s="29">
        <f t="shared" si="153"/>
        <v>15</v>
      </c>
      <c r="Q1665" s="14" t="str">
        <f t="shared" si="154"/>
        <v xml:space="preserve">Maria </v>
      </c>
      <c r="R1665" s="14" t="str">
        <f t="shared" si="155"/>
        <v>Bertelson</v>
      </c>
    </row>
    <row r="1666" spans="2:18" x14ac:dyDescent="0.45">
      <c r="B1666" s="14" t="str">
        <f t="shared" si="150"/>
        <v>40932140937</v>
      </c>
      <c r="C1666" s="5">
        <v>40932</v>
      </c>
      <c r="D1666" s="2" t="s">
        <v>804</v>
      </c>
      <c r="E1666" s="14">
        <f t="shared" si="151"/>
        <v>0</v>
      </c>
      <c r="F1666" s="2">
        <v>1</v>
      </c>
      <c r="G1666" s="19">
        <v>3.63</v>
      </c>
      <c r="H1666" s="20">
        <v>0.03</v>
      </c>
      <c r="I1666" s="6"/>
      <c r="J1666" s="5">
        <v>40937</v>
      </c>
      <c r="K1666" s="25">
        <v>-1.56</v>
      </c>
      <c r="L1666" s="2" t="s">
        <v>198</v>
      </c>
      <c r="M1666" s="14">
        <f>+VLOOKUP(L1666,Customers!$C$3:$D$797,2,FALSE)</f>
        <v>2</v>
      </c>
      <c r="N1666" s="14">
        <f>+INDEX(Customers!$B$2:$D$797,MATCH(TF_Database!L1666,Customers!$C$2:$C$797,0),1)</f>
        <v>4894</v>
      </c>
      <c r="O1666" s="29">
        <f t="shared" si="152"/>
        <v>6</v>
      </c>
      <c r="P1666" s="29">
        <f t="shared" si="153"/>
        <v>15</v>
      </c>
      <c r="Q1666" s="14" t="str">
        <f t="shared" si="154"/>
        <v xml:space="preserve">Maria </v>
      </c>
      <c r="R1666" s="14" t="str">
        <f t="shared" si="155"/>
        <v>Bertelson</v>
      </c>
    </row>
    <row r="1667" spans="2:18" x14ac:dyDescent="0.45">
      <c r="B1667" s="14" t="str">
        <f t="shared" si="150"/>
        <v>409323140939</v>
      </c>
      <c r="C1667" s="5">
        <v>40932</v>
      </c>
      <c r="D1667" s="2" t="s">
        <v>804</v>
      </c>
      <c r="E1667" s="14">
        <f t="shared" si="151"/>
        <v>0</v>
      </c>
      <c r="F1667" s="2">
        <v>31</v>
      </c>
      <c r="G1667" s="19">
        <v>172.99</v>
      </c>
      <c r="H1667" s="20">
        <v>0.05</v>
      </c>
      <c r="I1667" s="6"/>
      <c r="J1667" s="5">
        <v>40939</v>
      </c>
      <c r="K1667" s="25">
        <v>61.51</v>
      </c>
      <c r="L1667" s="2" t="s">
        <v>198</v>
      </c>
      <c r="M1667" s="14">
        <f>+VLOOKUP(L1667,Customers!$C$3:$D$797,2,FALSE)</f>
        <v>2</v>
      </c>
      <c r="N1667" s="14">
        <f>+INDEX(Customers!$B$2:$D$797,MATCH(TF_Database!L1667,Customers!$C$2:$C$797,0),1)</f>
        <v>4894</v>
      </c>
      <c r="O1667" s="29">
        <f t="shared" si="152"/>
        <v>6</v>
      </c>
      <c r="P1667" s="29">
        <f t="shared" si="153"/>
        <v>15</v>
      </c>
      <c r="Q1667" s="14" t="str">
        <f t="shared" si="154"/>
        <v xml:space="preserve">Maria </v>
      </c>
      <c r="R1667" s="14" t="str">
        <f t="shared" si="155"/>
        <v>Bertelson</v>
      </c>
    </row>
    <row r="1668" spans="2:18" x14ac:dyDescent="0.45">
      <c r="B1668" s="14" t="str">
        <f t="shared" si="150"/>
        <v>403802940381</v>
      </c>
      <c r="C1668" s="5">
        <v>40380</v>
      </c>
      <c r="D1668" s="2" t="s">
        <v>806</v>
      </c>
      <c r="E1668" s="14">
        <f t="shared" si="151"/>
        <v>1</v>
      </c>
      <c r="F1668" s="2">
        <v>29</v>
      </c>
      <c r="G1668" s="19">
        <v>1935.25</v>
      </c>
      <c r="H1668" s="20">
        <v>0.04</v>
      </c>
      <c r="I1668" s="6"/>
      <c r="J1668" s="5">
        <v>40381</v>
      </c>
      <c r="K1668" s="25">
        <v>652.18799999999999</v>
      </c>
      <c r="L1668" s="2" t="s">
        <v>208</v>
      </c>
      <c r="M1668" s="14">
        <f>+VLOOKUP(L1668,Customers!$C$3:$D$797,2,FALSE)</f>
        <v>3</v>
      </c>
      <c r="N1668" s="14">
        <f>+INDEX(Customers!$B$2:$D$797,MATCH(TF_Database!L1668,Customers!$C$2:$C$797,0),1)</f>
        <v>5503</v>
      </c>
      <c r="O1668" s="29">
        <f t="shared" si="152"/>
        <v>6</v>
      </c>
      <c r="P1668" s="29">
        <f t="shared" si="153"/>
        <v>13</v>
      </c>
      <c r="Q1668" s="14" t="str">
        <f t="shared" si="154"/>
        <v xml:space="preserve">Annie </v>
      </c>
      <c r="R1668" s="14" t="str">
        <f t="shared" si="155"/>
        <v>Thurman</v>
      </c>
    </row>
    <row r="1669" spans="2:18" x14ac:dyDescent="0.45">
      <c r="B1669" s="14" t="str">
        <f t="shared" si="150"/>
        <v>403801340381</v>
      </c>
      <c r="C1669" s="5">
        <v>40380</v>
      </c>
      <c r="D1669" s="2" t="s">
        <v>806</v>
      </c>
      <c r="E1669" s="14">
        <f t="shared" si="151"/>
        <v>1</v>
      </c>
      <c r="F1669" s="2">
        <v>13</v>
      </c>
      <c r="G1669" s="19">
        <v>278.5</v>
      </c>
      <c r="H1669" s="20">
        <v>0.1</v>
      </c>
      <c r="I1669" s="6"/>
      <c r="J1669" s="5">
        <v>40381</v>
      </c>
      <c r="K1669" s="25">
        <v>-6.23</v>
      </c>
      <c r="L1669" s="2" t="s">
        <v>208</v>
      </c>
      <c r="M1669" s="14">
        <f>+VLOOKUP(L1669,Customers!$C$3:$D$797,2,FALSE)</f>
        <v>3</v>
      </c>
      <c r="N1669" s="14">
        <f>+INDEX(Customers!$B$2:$D$797,MATCH(TF_Database!L1669,Customers!$C$2:$C$797,0),1)</f>
        <v>5503</v>
      </c>
      <c r="O1669" s="29">
        <f t="shared" si="152"/>
        <v>6</v>
      </c>
      <c r="P1669" s="29">
        <f t="shared" si="153"/>
        <v>13</v>
      </c>
      <c r="Q1669" s="14" t="str">
        <f t="shared" si="154"/>
        <v xml:space="preserve">Annie </v>
      </c>
      <c r="R1669" s="14" t="str">
        <f t="shared" si="155"/>
        <v>Thurman</v>
      </c>
    </row>
    <row r="1670" spans="2:18" x14ac:dyDescent="0.45">
      <c r="B1670" s="14" t="str">
        <f t="shared" si="150"/>
        <v>403804240380</v>
      </c>
      <c r="C1670" s="5">
        <v>40380</v>
      </c>
      <c r="D1670" s="2" t="s">
        <v>806</v>
      </c>
      <c r="E1670" s="14">
        <f t="shared" si="151"/>
        <v>1</v>
      </c>
      <c r="F1670" s="2">
        <v>42</v>
      </c>
      <c r="G1670" s="19">
        <v>5423.58</v>
      </c>
      <c r="H1670" s="20">
        <v>0.01</v>
      </c>
      <c r="I1670" s="6"/>
      <c r="J1670" s="5">
        <v>40380</v>
      </c>
      <c r="K1670" s="25">
        <v>1361.56</v>
      </c>
      <c r="L1670" s="2" t="s">
        <v>208</v>
      </c>
      <c r="M1670" s="14">
        <f>+VLOOKUP(L1670,Customers!$C$3:$D$797,2,FALSE)</f>
        <v>3</v>
      </c>
      <c r="N1670" s="14">
        <f>+INDEX(Customers!$B$2:$D$797,MATCH(TF_Database!L1670,Customers!$C$2:$C$797,0),1)</f>
        <v>5503</v>
      </c>
      <c r="O1670" s="29">
        <f t="shared" si="152"/>
        <v>6</v>
      </c>
      <c r="P1670" s="29">
        <f t="shared" si="153"/>
        <v>13</v>
      </c>
      <c r="Q1670" s="14" t="str">
        <f t="shared" si="154"/>
        <v xml:space="preserve">Annie </v>
      </c>
      <c r="R1670" s="14" t="str">
        <f t="shared" si="155"/>
        <v>Thurman</v>
      </c>
    </row>
    <row r="1671" spans="2:18" x14ac:dyDescent="0.45">
      <c r="B1671" s="14" t="str">
        <f t="shared" ref="B1671:B1734" si="156">+CONCATENATE(C1671,F1671,J1671)</f>
        <v>408532640856</v>
      </c>
      <c r="C1671" s="5">
        <v>40853</v>
      </c>
      <c r="D1671" s="2" t="s">
        <v>808</v>
      </c>
      <c r="E1671" s="14">
        <f t="shared" ref="E1671:E1734" si="157">+IF(D1671="High",1,0)</f>
        <v>0</v>
      </c>
      <c r="F1671" s="2">
        <v>26</v>
      </c>
      <c r="G1671" s="19">
        <v>1196.7915</v>
      </c>
      <c r="H1671" s="20">
        <v>7.0000000000000007E-2</v>
      </c>
      <c r="I1671" s="6"/>
      <c r="J1671" s="5">
        <v>40856</v>
      </c>
      <c r="K1671" s="25">
        <v>265.392</v>
      </c>
      <c r="L1671" s="2" t="s">
        <v>187</v>
      </c>
      <c r="M1671" s="14">
        <f>+VLOOKUP(L1671,Customers!$C$3:$D$797,2,FALSE)</f>
        <v>1</v>
      </c>
      <c r="N1671" s="14">
        <f>+INDEX(Customers!$B$2:$D$797,MATCH(TF_Database!L1671,Customers!$C$2:$C$797,0),1)</f>
        <v>16013</v>
      </c>
      <c r="O1671" s="29">
        <f t="shared" ref="O1671:O1734" si="158">+SEARCH(" ",L1671)</f>
        <v>4</v>
      </c>
      <c r="P1671" s="29">
        <f t="shared" ref="P1671:P1734" si="159">+LEN(L1671)</f>
        <v>12</v>
      </c>
      <c r="Q1671" s="14" t="str">
        <f t="shared" ref="Q1671:Q1734" si="160">+LEFT(L1671,O1671)</f>
        <v xml:space="preserve">Meg </v>
      </c>
      <c r="R1671" s="14" t="str">
        <f t="shared" ref="R1671:R1734" si="161">+RIGHT(L1671,P1671-O1671)</f>
        <v>O'Connel</v>
      </c>
    </row>
    <row r="1672" spans="2:18" x14ac:dyDescent="0.45">
      <c r="B1672" s="14" t="str">
        <f t="shared" si="156"/>
        <v>410954641095</v>
      </c>
      <c r="C1672" s="5">
        <v>41095</v>
      </c>
      <c r="D1672" s="2" t="s">
        <v>808</v>
      </c>
      <c r="E1672" s="14">
        <f t="shared" si="157"/>
        <v>0</v>
      </c>
      <c r="F1672" s="2">
        <v>46</v>
      </c>
      <c r="G1672" s="19">
        <v>325.97000000000003</v>
      </c>
      <c r="H1672" s="20">
        <v>0.02</v>
      </c>
      <c r="I1672" s="6"/>
      <c r="J1672" s="5">
        <v>41095</v>
      </c>
      <c r="K1672" s="25">
        <v>-255.22</v>
      </c>
      <c r="L1672" s="2" t="s">
        <v>187</v>
      </c>
      <c r="M1672" s="14">
        <f>+VLOOKUP(L1672,Customers!$C$3:$D$797,2,FALSE)</f>
        <v>1</v>
      </c>
      <c r="N1672" s="14">
        <f>+INDEX(Customers!$B$2:$D$797,MATCH(TF_Database!L1672,Customers!$C$2:$C$797,0),1)</f>
        <v>16013</v>
      </c>
      <c r="O1672" s="29">
        <f t="shared" si="158"/>
        <v>4</v>
      </c>
      <c r="P1672" s="29">
        <f t="shared" si="159"/>
        <v>12</v>
      </c>
      <c r="Q1672" s="14" t="str">
        <f t="shared" si="160"/>
        <v xml:space="preserve">Meg </v>
      </c>
      <c r="R1672" s="14" t="str">
        <f t="shared" si="161"/>
        <v>O'Connel</v>
      </c>
    </row>
    <row r="1673" spans="2:18" x14ac:dyDescent="0.45">
      <c r="B1673" s="14" t="str">
        <f t="shared" si="156"/>
        <v>410951041097</v>
      </c>
      <c r="C1673" s="5">
        <v>41095</v>
      </c>
      <c r="D1673" s="2" t="s">
        <v>808</v>
      </c>
      <c r="E1673" s="14">
        <f t="shared" si="157"/>
        <v>0</v>
      </c>
      <c r="F1673" s="2">
        <v>10</v>
      </c>
      <c r="G1673" s="19">
        <v>49.65</v>
      </c>
      <c r="H1673" s="20">
        <v>0.02</v>
      </c>
      <c r="I1673" s="6"/>
      <c r="J1673" s="5">
        <v>41097</v>
      </c>
      <c r="K1673" s="25">
        <v>8.2705000000000002</v>
      </c>
      <c r="L1673" s="2" t="s">
        <v>187</v>
      </c>
      <c r="M1673" s="14">
        <f>+VLOOKUP(L1673,Customers!$C$3:$D$797,2,FALSE)</f>
        <v>1</v>
      </c>
      <c r="N1673" s="14">
        <f>+INDEX(Customers!$B$2:$D$797,MATCH(TF_Database!L1673,Customers!$C$2:$C$797,0),1)</f>
        <v>16013</v>
      </c>
      <c r="O1673" s="29">
        <f t="shared" si="158"/>
        <v>4</v>
      </c>
      <c r="P1673" s="29">
        <f t="shared" si="159"/>
        <v>12</v>
      </c>
      <c r="Q1673" s="14" t="str">
        <f t="shared" si="160"/>
        <v xml:space="preserve">Meg </v>
      </c>
      <c r="R1673" s="14" t="str">
        <f t="shared" si="161"/>
        <v>O'Connel</v>
      </c>
    </row>
    <row r="1674" spans="2:18" x14ac:dyDescent="0.45">
      <c r="B1674" s="14" t="str">
        <f t="shared" si="156"/>
        <v>409704540971</v>
      </c>
      <c r="C1674" s="5">
        <v>40970</v>
      </c>
      <c r="D1674" s="2" t="s">
        <v>811</v>
      </c>
      <c r="E1674" s="14">
        <f t="shared" si="157"/>
        <v>0</v>
      </c>
      <c r="F1674" s="2">
        <v>45</v>
      </c>
      <c r="G1674" s="19">
        <v>1375.3764999999999</v>
      </c>
      <c r="H1674" s="20">
        <v>0.03</v>
      </c>
      <c r="I1674" s="6"/>
      <c r="J1674" s="5">
        <v>40971</v>
      </c>
      <c r="K1674" s="25">
        <v>592.21799999999996</v>
      </c>
      <c r="L1674" s="2" t="s">
        <v>198</v>
      </c>
      <c r="M1674" s="14">
        <f>+VLOOKUP(L1674,Customers!$C$3:$D$797,2,FALSE)</f>
        <v>2</v>
      </c>
      <c r="N1674" s="14">
        <f>+INDEX(Customers!$B$2:$D$797,MATCH(TF_Database!L1674,Customers!$C$2:$C$797,0),1)</f>
        <v>4894</v>
      </c>
      <c r="O1674" s="29">
        <f t="shared" si="158"/>
        <v>6</v>
      </c>
      <c r="P1674" s="29">
        <f t="shared" si="159"/>
        <v>15</v>
      </c>
      <c r="Q1674" s="14" t="str">
        <f t="shared" si="160"/>
        <v xml:space="preserve">Maria </v>
      </c>
      <c r="R1674" s="14" t="str">
        <f t="shared" si="161"/>
        <v>Bertelson</v>
      </c>
    </row>
    <row r="1675" spans="2:18" x14ac:dyDescent="0.45">
      <c r="B1675" s="14" t="str">
        <f t="shared" si="156"/>
        <v>408024240802</v>
      </c>
      <c r="C1675" s="5">
        <v>40802</v>
      </c>
      <c r="D1675" s="2" t="s">
        <v>811</v>
      </c>
      <c r="E1675" s="14">
        <f t="shared" si="157"/>
        <v>0</v>
      </c>
      <c r="F1675" s="2">
        <v>42</v>
      </c>
      <c r="G1675" s="19">
        <v>642.1</v>
      </c>
      <c r="H1675" s="20">
        <v>0</v>
      </c>
      <c r="I1675" s="6"/>
      <c r="J1675" s="5">
        <v>40802</v>
      </c>
      <c r="K1675" s="25">
        <v>41.56</v>
      </c>
      <c r="L1675" s="2" t="s">
        <v>198</v>
      </c>
      <c r="M1675" s="14">
        <f>+VLOOKUP(L1675,Customers!$C$3:$D$797,2,FALSE)</f>
        <v>2</v>
      </c>
      <c r="N1675" s="14">
        <f>+INDEX(Customers!$B$2:$D$797,MATCH(TF_Database!L1675,Customers!$C$2:$C$797,0),1)</f>
        <v>4894</v>
      </c>
      <c r="O1675" s="29">
        <f t="shared" si="158"/>
        <v>6</v>
      </c>
      <c r="P1675" s="29">
        <f t="shared" si="159"/>
        <v>15</v>
      </c>
      <c r="Q1675" s="14" t="str">
        <f t="shared" si="160"/>
        <v xml:space="preserve">Maria </v>
      </c>
      <c r="R1675" s="14" t="str">
        <f t="shared" si="161"/>
        <v>Bertelson</v>
      </c>
    </row>
    <row r="1676" spans="2:18" x14ac:dyDescent="0.45">
      <c r="B1676" s="14" t="str">
        <f t="shared" si="156"/>
        <v>400084740009</v>
      </c>
      <c r="C1676" s="5">
        <v>40008</v>
      </c>
      <c r="D1676" s="2" t="s">
        <v>808</v>
      </c>
      <c r="E1676" s="14">
        <f t="shared" si="157"/>
        <v>0</v>
      </c>
      <c r="F1676" s="2">
        <v>47</v>
      </c>
      <c r="G1676" s="19">
        <v>945.86</v>
      </c>
      <c r="H1676" s="20">
        <v>0.1</v>
      </c>
      <c r="I1676" s="6"/>
      <c r="J1676" s="5">
        <v>40009</v>
      </c>
      <c r="K1676" s="25">
        <v>31.59</v>
      </c>
      <c r="L1676" s="2" t="s">
        <v>190</v>
      </c>
      <c r="M1676" s="14">
        <f>+VLOOKUP(L1676,Customers!$C$3:$D$797,2,FALSE)</f>
        <v>1</v>
      </c>
      <c r="N1676" s="14">
        <f>+INDEX(Customers!$B$2:$D$797,MATCH(TF_Database!L1676,Customers!$C$2:$C$797,0),1)</f>
        <v>16812</v>
      </c>
      <c r="O1676" s="29">
        <f t="shared" si="158"/>
        <v>7</v>
      </c>
      <c r="P1676" s="29">
        <f t="shared" si="159"/>
        <v>14</v>
      </c>
      <c r="Q1676" s="14" t="str">
        <f t="shared" si="160"/>
        <v xml:space="preserve">Robert </v>
      </c>
      <c r="R1676" s="14" t="str">
        <f t="shared" si="161"/>
        <v>Waldorf</v>
      </c>
    </row>
    <row r="1677" spans="2:18" x14ac:dyDescent="0.45">
      <c r="B1677" s="14" t="str">
        <f t="shared" si="156"/>
        <v>400081240008</v>
      </c>
      <c r="C1677" s="5">
        <v>40008</v>
      </c>
      <c r="D1677" s="2" t="s">
        <v>808</v>
      </c>
      <c r="E1677" s="14">
        <f t="shared" si="157"/>
        <v>0</v>
      </c>
      <c r="F1677" s="2">
        <v>12</v>
      </c>
      <c r="G1677" s="19">
        <v>2340.5040000000004</v>
      </c>
      <c r="H1677" s="20">
        <v>0.04</v>
      </c>
      <c r="I1677" s="6"/>
      <c r="J1677" s="5">
        <v>40008</v>
      </c>
      <c r="K1677" s="25">
        <v>243.16</v>
      </c>
      <c r="L1677" s="2" t="s">
        <v>190</v>
      </c>
      <c r="M1677" s="14">
        <f>+VLOOKUP(L1677,Customers!$C$3:$D$797,2,FALSE)</f>
        <v>1</v>
      </c>
      <c r="N1677" s="14">
        <f>+INDEX(Customers!$B$2:$D$797,MATCH(TF_Database!L1677,Customers!$C$2:$C$797,0),1)</f>
        <v>16812</v>
      </c>
      <c r="O1677" s="29">
        <f t="shared" si="158"/>
        <v>7</v>
      </c>
      <c r="P1677" s="29">
        <f t="shared" si="159"/>
        <v>14</v>
      </c>
      <c r="Q1677" s="14" t="str">
        <f t="shared" si="160"/>
        <v xml:space="preserve">Robert </v>
      </c>
      <c r="R1677" s="14" t="str">
        <f t="shared" si="161"/>
        <v>Waldorf</v>
      </c>
    </row>
    <row r="1678" spans="2:18" x14ac:dyDescent="0.45">
      <c r="B1678" s="14" t="str">
        <f t="shared" si="156"/>
        <v>408453340847</v>
      </c>
      <c r="C1678" s="5">
        <v>40845</v>
      </c>
      <c r="D1678" s="2" t="s">
        <v>806</v>
      </c>
      <c r="E1678" s="14">
        <f t="shared" si="157"/>
        <v>1</v>
      </c>
      <c r="F1678" s="2">
        <v>33</v>
      </c>
      <c r="G1678" s="19">
        <v>94.39</v>
      </c>
      <c r="H1678" s="20">
        <v>7.0000000000000007E-2</v>
      </c>
      <c r="I1678" s="6"/>
      <c r="J1678" s="5">
        <v>40847</v>
      </c>
      <c r="K1678" s="25">
        <v>12.31</v>
      </c>
      <c r="L1678" s="2" t="s">
        <v>193</v>
      </c>
      <c r="M1678" s="14">
        <f>+VLOOKUP(L1678,Customers!$C$3:$D$797,2,FALSE)</f>
        <v>4</v>
      </c>
      <c r="N1678" s="14">
        <f>+INDEX(Customers!$B$2:$D$797,MATCH(TF_Database!L1678,Customers!$C$2:$C$797,0),1)</f>
        <v>11102</v>
      </c>
      <c r="O1678" s="29">
        <f t="shared" si="158"/>
        <v>10</v>
      </c>
      <c r="P1678" s="29">
        <f t="shared" si="159"/>
        <v>20</v>
      </c>
      <c r="Q1678" s="14" t="str">
        <f t="shared" si="160"/>
        <v xml:space="preserve">Christine </v>
      </c>
      <c r="R1678" s="14" t="str">
        <f t="shared" si="161"/>
        <v>Sundaresam</v>
      </c>
    </row>
    <row r="1679" spans="2:18" x14ac:dyDescent="0.45">
      <c r="B1679" s="14" t="str">
        <f t="shared" si="156"/>
        <v>405583240561</v>
      </c>
      <c r="C1679" s="5">
        <v>40558</v>
      </c>
      <c r="D1679" s="2" t="s">
        <v>811</v>
      </c>
      <c r="E1679" s="14">
        <f t="shared" si="157"/>
        <v>0</v>
      </c>
      <c r="F1679" s="2">
        <v>32</v>
      </c>
      <c r="G1679" s="19">
        <v>249.59</v>
      </c>
      <c r="H1679" s="20">
        <v>0.06</v>
      </c>
      <c r="I1679" s="6"/>
      <c r="J1679" s="5">
        <v>40561</v>
      </c>
      <c r="K1679" s="25">
        <v>101.82</v>
      </c>
      <c r="L1679" s="2" t="s">
        <v>199</v>
      </c>
      <c r="M1679" s="14">
        <f>+VLOOKUP(L1679,Customers!$C$3:$D$797,2,FALSE)</f>
        <v>1</v>
      </c>
      <c r="N1679" s="14">
        <f>+INDEX(Customers!$B$2:$D$797,MATCH(TF_Database!L1679,Customers!$C$2:$C$797,0),1)</f>
        <v>13791</v>
      </c>
      <c r="O1679" s="29">
        <f t="shared" si="158"/>
        <v>6</v>
      </c>
      <c r="P1679" s="29">
        <f t="shared" si="159"/>
        <v>14</v>
      </c>
      <c r="Q1679" s="14" t="str">
        <f t="shared" si="160"/>
        <v xml:space="preserve">Brian </v>
      </c>
      <c r="R1679" s="14" t="str">
        <f t="shared" si="161"/>
        <v>Thompson</v>
      </c>
    </row>
    <row r="1680" spans="2:18" x14ac:dyDescent="0.45">
      <c r="B1680" s="14" t="str">
        <f t="shared" si="156"/>
        <v>404653940467</v>
      </c>
      <c r="C1680" s="5">
        <v>40465</v>
      </c>
      <c r="D1680" s="2" t="s">
        <v>811</v>
      </c>
      <c r="E1680" s="14">
        <f t="shared" si="157"/>
        <v>0</v>
      </c>
      <c r="F1680" s="2">
        <v>39</v>
      </c>
      <c r="G1680" s="19">
        <v>110.36</v>
      </c>
      <c r="H1680" s="20">
        <v>0.05</v>
      </c>
      <c r="I1680" s="6"/>
      <c r="J1680" s="5">
        <v>40467</v>
      </c>
      <c r="K1680" s="25">
        <v>8.6</v>
      </c>
      <c r="L1680" s="2" t="s">
        <v>203</v>
      </c>
      <c r="M1680" s="14">
        <f>+VLOOKUP(L1680,Customers!$C$3:$D$797,2,FALSE)</f>
        <v>4</v>
      </c>
      <c r="N1680" s="14">
        <f>+INDEX(Customers!$B$2:$D$797,MATCH(TF_Database!L1680,Customers!$C$2:$C$797,0),1)</f>
        <v>8390</v>
      </c>
      <c r="O1680" s="29">
        <f t="shared" si="158"/>
        <v>7</v>
      </c>
      <c r="P1680" s="29">
        <f t="shared" si="159"/>
        <v>12</v>
      </c>
      <c r="Q1680" s="14" t="str">
        <f t="shared" si="160"/>
        <v xml:space="preserve">Joseph </v>
      </c>
      <c r="R1680" s="14" t="str">
        <f t="shared" si="161"/>
        <v>Airdo</v>
      </c>
    </row>
    <row r="1681" spans="2:18" x14ac:dyDescent="0.45">
      <c r="B1681" s="14" t="str">
        <f t="shared" si="156"/>
        <v>40121940122</v>
      </c>
      <c r="C1681" s="5">
        <v>40121</v>
      </c>
      <c r="D1681" s="2" t="s">
        <v>808</v>
      </c>
      <c r="E1681" s="14">
        <f t="shared" si="157"/>
        <v>0</v>
      </c>
      <c r="F1681" s="2">
        <v>9</v>
      </c>
      <c r="G1681" s="19">
        <v>58.98</v>
      </c>
      <c r="H1681" s="20">
        <v>0</v>
      </c>
      <c r="I1681" s="6"/>
      <c r="J1681" s="5">
        <v>40122</v>
      </c>
      <c r="K1681" s="25">
        <v>-17.790500000000002</v>
      </c>
      <c r="L1681" s="2" t="s">
        <v>203</v>
      </c>
      <c r="M1681" s="14">
        <f>+VLOOKUP(L1681,Customers!$C$3:$D$797,2,FALSE)</f>
        <v>4</v>
      </c>
      <c r="N1681" s="14">
        <f>+INDEX(Customers!$B$2:$D$797,MATCH(TF_Database!L1681,Customers!$C$2:$C$797,0),1)</f>
        <v>8390</v>
      </c>
      <c r="O1681" s="29">
        <f t="shared" si="158"/>
        <v>7</v>
      </c>
      <c r="P1681" s="29">
        <f t="shared" si="159"/>
        <v>12</v>
      </c>
      <c r="Q1681" s="14" t="str">
        <f t="shared" si="160"/>
        <v xml:space="preserve">Joseph </v>
      </c>
      <c r="R1681" s="14" t="str">
        <f t="shared" si="161"/>
        <v>Airdo</v>
      </c>
    </row>
    <row r="1682" spans="2:18" x14ac:dyDescent="0.45">
      <c r="B1682" s="14" t="str">
        <f t="shared" si="156"/>
        <v>39996939997</v>
      </c>
      <c r="C1682" s="5">
        <v>39996</v>
      </c>
      <c r="D1682" s="2" t="s">
        <v>811</v>
      </c>
      <c r="E1682" s="14">
        <f t="shared" si="157"/>
        <v>0</v>
      </c>
      <c r="F1682" s="2">
        <v>9</v>
      </c>
      <c r="G1682" s="19">
        <v>1455.04</v>
      </c>
      <c r="H1682" s="20">
        <v>0.06</v>
      </c>
      <c r="I1682" s="6"/>
      <c r="J1682" s="5">
        <v>39997</v>
      </c>
      <c r="K1682" s="25">
        <v>-7.5800000000000409</v>
      </c>
      <c r="L1682" s="2" t="s">
        <v>93</v>
      </c>
      <c r="M1682" s="14">
        <f>+VLOOKUP(L1682,Customers!$C$3:$D$797,2,FALSE)</f>
        <v>5</v>
      </c>
      <c r="N1682" s="14">
        <f>+INDEX(Customers!$B$2:$D$797,MATCH(TF_Database!L1682,Customers!$C$2:$C$797,0),1)</f>
        <v>27775</v>
      </c>
      <c r="O1682" s="29">
        <f t="shared" si="158"/>
        <v>10</v>
      </c>
      <c r="P1682" s="29">
        <f t="shared" si="159"/>
        <v>22</v>
      </c>
      <c r="Q1682" s="14" t="str">
        <f t="shared" si="160"/>
        <v xml:space="preserve">Christina </v>
      </c>
      <c r="R1682" s="14" t="str">
        <f t="shared" si="161"/>
        <v>Vanderzanden</v>
      </c>
    </row>
    <row r="1683" spans="2:18" x14ac:dyDescent="0.45">
      <c r="B1683" s="14" t="str">
        <f t="shared" si="156"/>
        <v>409703040972</v>
      </c>
      <c r="C1683" s="5">
        <v>40970</v>
      </c>
      <c r="D1683" s="2" t="s">
        <v>806</v>
      </c>
      <c r="E1683" s="14">
        <f t="shared" si="157"/>
        <v>1</v>
      </c>
      <c r="F1683" s="2">
        <v>30</v>
      </c>
      <c r="G1683" s="19">
        <v>11041.42</v>
      </c>
      <c r="H1683" s="20">
        <v>7.0000000000000007E-2</v>
      </c>
      <c r="I1683" s="6"/>
      <c r="J1683" s="5">
        <v>40972</v>
      </c>
      <c r="K1683" s="25">
        <v>4456.2524999999996</v>
      </c>
      <c r="L1683" s="2" t="s">
        <v>207</v>
      </c>
      <c r="M1683" s="14">
        <f>+VLOOKUP(L1683,Customers!$C$3:$D$797,2,FALSE)</f>
        <v>2</v>
      </c>
      <c r="N1683" s="14">
        <f>+INDEX(Customers!$B$2:$D$797,MATCH(TF_Database!L1683,Customers!$C$2:$C$797,0),1)</f>
        <v>23208</v>
      </c>
      <c r="O1683" s="29">
        <f t="shared" si="158"/>
        <v>6</v>
      </c>
      <c r="P1683" s="29">
        <f t="shared" si="159"/>
        <v>14</v>
      </c>
      <c r="Q1683" s="14" t="str">
        <f t="shared" si="160"/>
        <v xml:space="preserve">Julie </v>
      </c>
      <c r="R1683" s="14" t="str">
        <f t="shared" si="161"/>
        <v>Prescott</v>
      </c>
    </row>
    <row r="1684" spans="2:18" x14ac:dyDescent="0.45">
      <c r="B1684" s="14" t="str">
        <f t="shared" si="156"/>
        <v>405783240579</v>
      </c>
      <c r="C1684" s="5">
        <v>40578</v>
      </c>
      <c r="D1684" s="2" t="s">
        <v>810</v>
      </c>
      <c r="E1684" s="14">
        <f t="shared" si="157"/>
        <v>0</v>
      </c>
      <c r="F1684" s="2">
        <v>32</v>
      </c>
      <c r="G1684" s="19">
        <v>73.55</v>
      </c>
      <c r="H1684" s="20">
        <v>0.09</v>
      </c>
      <c r="I1684" s="6"/>
      <c r="J1684" s="5">
        <v>40579</v>
      </c>
      <c r="K1684" s="25">
        <v>7.95</v>
      </c>
      <c r="L1684" s="2" t="s">
        <v>195</v>
      </c>
      <c r="M1684" s="14">
        <f>+VLOOKUP(L1684,Customers!$C$3:$D$797,2,FALSE)</f>
        <v>3</v>
      </c>
      <c r="N1684" s="14">
        <f>+INDEX(Customers!$B$2:$D$797,MATCH(TF_Database!L1684,Customers!$C$2:$C$797,0),1)</f>
        <v>702</v>
      </c>
      <c r="O1684" s="29">
        <f t="shared" si="158"/>
        <v>4</v>
      </c>
      <c r="P1684" s="29">
        <f t="shared" si="159"/>
        <v>12</v>
      </c>
      <c r="Q1684" s="14" t="str">
        <f t="shared" si="160"/>
        <v xml:space="preserve">Guy </v>
      </c>
      <c r="R1684" s="14" t="str">
        <f t="shared" si="161"/>
        <v>Thornton</v>
      </c>
    </row>
    <row r="1685" spans="2:18" x14ac:dyDescent="0.45">
      <c r="B1685" s="14" t="str">
        <f t="shared" si="156"/>
        <v>405784640580</v>
      </c>
      <c r="C1685" s="5">
        <v>40578</v>
      </c>
      <c r="D1685" s="2" t="s">
        <v>810</v>
      </c>
      <c r="E1685" s="14">
        <f t="shared" si="157"/>
        <v>0</v>
      </c>
      <c r="F1685" s="2">
        <v>46</v>
      </c>
      <c r="G1685" s="19">
        <v>4804.0385000000006</v>
      </c>
      <c r="H1685" s="20">
        <v>0.08</v>
      </c>
      <c r="I1685" s="6"/>
      <c r="J1685" s="5">
        <v>40580</v>
      </c>
      <c r="K1685" s="25">
        <v>1077.921</v>
      </c>
      <c r="L1685" s="2" t="s">
        <v>195</v>
      </c>
      <c r="M1685" s="14">
        <f>+VLOOKUP(L1685,Customers!$C$3:$D$797,2,FALSE)</f>
        <v>3</v>
      </c>
      <c r="N1685" s="14">
        <f>+INDEX(Customers!$B$2:$D$797,MATCH(TF_Database!L1685,Customers!$C$2:$C$797,0),1)</f>
        <v>702</v>
      </c>
      <c r="O1685" s="29">
        <f t="shared" si="158"/>
        <v>4</v>
      </c>
      <c r="P1685" s="29">
        <f t="shared" si="159"/>
        <v>12</v>
      </c>
      <c r="Q1685" s="14" t="str">
        <f t="shared" si="160"/>
        <v xml:space="preserve">Guy </v>
      </c>
      <c r="R1685" s="14" t="str">
        <f t="shared" si="161"/>
        <v>Thornton</v>
      </c>
    </row>
    <row r="1686" spans="2:18" x14ac:dyDescent="0.45">
      <c r="B1686" s="14" t="str">
        <f t="shared" si="156"/>
        <v>406201440622</v>
      </c>
      <c r="C1686" s="5">
        <v>40620</v>
      </c>
      <c r="D1686" s="2" t="s">
        <v>804</v>
      </c>
      <c r="E1686" s="14">
        <f t="shared" si="157"/>
        <v>0</v>
      </c>
      <c r="F1686" s="2">
        <v>14</v>
      </c>
      <c r="G1686" s="19">
        <v>76.06</v>
      </c>
      <c r="H1686" s="20">
        <v>0.02</v>
      </c>
      <c r="I1686" s="6"/>
      <c r="J1686" s="5">
        <v>40622</v>
      </c>
      <c r="K1686" s="25">
        <v>-35.99</v>
      </c>
      <c r="L1686" s="2" t="s">
        <v>187</v>
      </c>
      <c r="M1686" s="14">
        <f>+VLOOKUP(L1686,Customers!$C$3:$D$797,2,FALSE)</f>
        <v>1</v>
      </c>
      <c r="N1686" s="14">
        <f>+INDEX(Customers!$B$2:$D$797,MATCH(TF_Database!L1686,Customers!$C$2:$C$797,0),1)</f>
        <v>16013</v>
      </c>
      <c r="O1686" s="29">
        <f t="shared" si="158"/>
        <v>4</v>
      </c>
      <c r="P1686" s="29">
        <f t="shared" si="159"/>
        <v>12</v>
      </c>
      <c r="Q1686" s="14" t="str">
        <f t="shared" si="160"/>
        <v xml:space="preserve">Meg </v>
      </c>
      <c r="R1686" s="14" t="str">
        <f t="shared" si="161"/>
        <v>O'Connel</v>
      </c>
    </row>
    <row r="1687" spans="2:18" x14ac:dyDescent="0.45">
      <c r="B1687" s="14" t="str">
        <f t="shared" si="156"/>
        <v>406205040624</v>
      </c>
      <c r="C1687" s="5">
        <v>40620</v>
      </c>
      <c r="D1687" s="2" t="s">
        <v>811</v>
      </c>
      <c r="E1687" s="14">
        <f t="shared" si="157"/>
        <v>0</v>
      </c>
      <c r="F1687" s="2">
        <v>50</v>
      </c>
      <c r="G1687" s="19">
        <v>18056.68</v>
      </c>
      <c r="H1687" s="20">
        <v>0</v>
      </c>
      <c r="I1687" s="6"/>
      <c r="J1687" s="5">
        <v>40624</v>
      </c>
      <c r="K1687" s="25">
        <v>-6474.6540000000005</v>
      </c>
      <c r="L1687" s="2" t="s">
        <v>187</v>
      </c>
      <c r="M1687" s="14">
        <f>+VLOOKUP(L1687,Customers!$C$3:$D$797,2,FALSE)</f>
        <v>1</v>
      </c>
      <c r="N1687" s="14">
        <f>+INDEX(Customers!$B$2:$D$797,MATCH(TF_Database!L1687,Customers!$C$2:$C$797,0),1)</f>
        <v>16013</v>
      </c>
      <c r="O1687" s="29">
        <f t="shared" si="158"/>
        <v>4</v>
      </c>
      <c r="P1687" s="29">
        <f t="shared" si="159"/>
        <v>12</v>
      </c>
      <c r="Q1687" s="14" t="str">
        <f t="shared" si="160"/>
        <v xml:space="preserve">Meg </v>
      </c>
      <c r="R1687" s="14" t="str">
        <f t="shared" si="161"/>
        <v>O'Connel</v>
      </c>
    </row>
    <row r="1688" spans="2:18" x14ac:dyDescent="0.45">
      <c r="B1688" s="14" t="str">
        <f t="shared" si="156"/>
        <v>403834240390</v>
      </c>
      <c r="C1688" s="5">
        <v>40383</v>
      </c>
      <c r="D1688" s="2" t="s">
        <v>804</v>
      </c>
      <c r="E1688" s="14">
        <f t="shared" si="157"/>
        <v>0</v>
      </c>
      <c r="F1688" s="2">
        <v>42</v>
      </c>
      <c r="G1688" s="19">
        <v>372.69</v>
      </c>
      <c r="H1688" s="20">
        <v>0.01</v>
      </c>
      <c r="I1688" s="6"/>
      <c r="J1688" s="5">
        <v>40390</v>
      </c>
      <c r="K1688" s="25">
        <v>-177.03100000000001</v>
      </c>
      <c r="L1688" s="2" t="s">
        <v>209</v>
      </c>
      <c r="M1688" s="14">
        <f>+VLOOKUP(L1688,Customers!$C$3:$D$797,2,FALSE)</f>
        <v>4</v>
      </c>
      <c r="N1688" s="14">
        <f>+INDEX(Customers!$B$2:$D$797,MATCH(TF_Database!L1688,Customers!$C$2:$C$797,0),1)</f>
        <v>15101</v>
      </c>
      <c r="O1688" s="29">
        <f t="shared" si="158"/>
        <v>4</v>
      </c>
      <c r="P1688" s="29">
        <f t="shared" si="159"/>
        <v>11</v>
      </c>
      <c r="Q1688" s="14" t="str">
        <f t="shared" si="160"/>
        <v xml:space="preserve">Rob </v>
      </c>
      <c r="R1688" s="14" t="str">
        <f t="shared" si="161"/>
        <v>Beeghly</v>
      </c>
    </row>
    <row r="1689" spans="2:18" x14ac:dyDescent="0.45">
      <c r="B1689" s="14" t="str">
        <f t="shared" si="156"/>
        <v>411991141200</v>
      </c>
      <c r="C1689" s="5">
        <v>41199</v>
      </c>
      <c r="D1689" s="2" t="s">
        <v>806</v>
      </c>
      <c r="E1689" s="14">
        <f t="shared" si="157"/>
        <v>1</v>
      </c>
      <c r="F1689" s="2">
        <v>11</v>
      </c>
      <c r="G1689" s="19">
        <v>65.5</v>
      </c>
      <c r="H1689" s="20">
        <v>0.08</v>
      </c>
      <c r="I1689" s="6"/>
      <c r="J1689" s="5">
        <v>41200</v>
      </c>
      <c r="K1689" s="25">
        <v>-55.94</v>
      </c>
      <c r="L1689" s="2" t="s">
        <v>202</v>
      </c>
      <c r="M1689" s="14">
        <f>+VLOOKUP(L1689,Customers!$C$3:$D$797,2,FALSE)</f>
        <v>5</v>
      </c>
      <c r="N1689" s="14">
        <f>+INDEX(Customers!$B$2:$D$797,MATCH(TF_Database!L1689,Customers!$C$2:$C$797,0),1)</f>
        <v>5989</v>
      </c>
      <c r="O1689" s="29">
        <f t="shared" si="158"/>
        <v>5</v>
      </c>
      <c r="P1689" s="29">
        <f t="shared" si="159"/>
        <v>11</v>
      </c>
      <c r="Q1689" s="14" t="str">
        <f t="shared" si="160"/>
        <v xml:space="preserve">Ivan </v>
      </c>
      <c r="R1689" s="14" t="str">
        <f t="shared" si="161"/>
        <v>Gibson</v>
      </c>
    </row>
    <row r="1690" spans="2:18" x14ac:dyDescent="0.45">
      <c r="B1690" s="14" t="str">
        <f t="shared" si="156"/>
        <v>408741440876</v>
      </c>
      <c r="C1690" s="5">
        <v>40874</v>
      </c>
      <c r="D1690" s="2" t="s">
        <v>808</v>
      </c>
      <c r="E1690" s="14">
        <f t="shared" si="157"/>
        <v>0</v>
      </c>
      <c r="F1690" s="2">
        <v>14</v>
      </c>
      <c r="G1690" s="19">
        <v>136.85</v>
      </c>
      <c r="H1690" s="20">
        <v>0.01</v>
      </c>
      <c r="I1690" s="6"/>
      <c r="J1690" s="5">
        <v>40876</v>
      </c>
      <c r="K1690" s="25">
        <v>-4.4275000000000002</v>
      </c>
      <c r="L1690" s="2" t="s">
        <v>208</v>
      </c>
      <c r="M1690" s="14">
        <f>+VLOOKUP(L1690,Customers!$C$3:$D$797,2,FALSE)</f>
        <v>3</v>
      </c>
      <c r="N1690" s="14">
        <f>+INDEX(Customers!$B$2:$D$797,MATCH(TF_Database!L1690,Customers!$C$2:$C$797,0),1)</f>
        <v>5503</v>
      </c>
      <c r="O1690" s="29">
        <f t="shared" si="158"/>
        <v>6</v>
      </c>
      <c r="P1690" s="29">
        <f t="shared" si="159"/>
        <v>13</v>
      </c>
      <c r="Q1690" s="14" t="str">
        <f t="shared" si="160"/>
        <v xml:space="preserve">Annie </v>
      </c>
      <c r="R1690" s="14" t="str">
        <f t="shared" si="161"/>
        <v>Thurman</v>
      </c>
    </row>
    <row r="1691" spans="2:18" x14ac:dyDescent="0.45">
      <c r="B1691" s="14" t="str">
        <f t="shared" si="156"/>
        <v>40874140876</v>
      </c>
      <c r="C1691" s="5">
        <v>40874</v>
      </c>
      <c r="D1691" s="2" t="s">
        <v>808</v>
      </c>
      <c r="E1691" s="14">
        <f t="shared" si="157"/>
        <v>0</v>
      </c>
      <c r="F1691" s="2">
        <v>1</v>
      </c>
      <c r="G1691" s="19">
        <v>12.74</v>
      </c>
      <c r="H1691" s="20">
        <v>0.05</v>
      </c>
      <c r="I1691" s="6"/>
      <c r="J1691" s="5">
        <v>40876</v>
      </c>
      <c r="K1691" s="25">
        <v>-11.39</v>
      </c>
      <c r="L1691" s="2" t="s">
        <v>208</v>
      </c>
      <c r="M1691" s="14">
        <f>+VLOOKUP(L1691,Customers!$C$3:$D$797,2,FALSE)</f>
        <v>3</v>
      </c>
      <c r="N1691" s="14">
        <f>+INDEX(Customers!$B$2:$D$797,MATCH(TF_Database!L1691,Customers!$C$2:$C$797,0),1)</f>
        <v>5503</v>
      </c>
      <c r="O1691" s="29">
        <f t="shared" si="158"/>
        <v>6</v>
      </c>
      <c r="P1691" s="29">
        <f t="shared" si="159"/>
        <v>13</v>
      </c>
      <c r="Q1691" s="14" t="str">
        <f t="shared" si="160"/>
        <v xml:space="preserve">Annie </v>
      </c>
      <c r="R1691" s="14" t="str">
        <f t="shared" si="161"/>
        <v>Thurman</v>
      </c>
    </row>
    <row r="1692" spans="2:18" x14ac:dyDescent="0.45">
      <c r="B1692" s="14" t="str">
        <f t="shared" si="156"/>
        <v>39877539879</v>
      </c>
      <c r="C1692" s="5">
        <v>39877</v>
      </c>
      <c r="D1692" s="2" t="s">
        <v>810</v>
      </c>
      <c r="E1692" s="14">
        <f t="shared" si="157"/>
        <v>0</v>
      </c>
      <c r="F1692" s="2">
        <v>5</v>
      </c>
      <c r="G1692" s="19">
        <v>185.79</v>
      </c>
      <c r="H1692" s="20">
        <v>0.02</v>
      </c>
      <c r="I1692" s="6"/>
      <c r="J1692" s="5">
        <v>39879</v>
      </c>
      <c r="K1692" s="25">
        <v>-159.68</v>
      </c>
      <c r="L1692" s="2" t="s">
        <v>150</v>
      </c>
      <c r="M1692" s="14">
        <f>+VLOOKUP(L1692,Customers!$C$3:$D$797,2,FALSE)</f>
        <v>3</v>
      </c>
      <c r="N1692" s="14">
        <f>+INDEX(Customers!$B$2:$D$797,MATCH(TF_Database!L1692,Customers!$C$2:$C$797,0),1)</f>
        <v>8868</v>
      </c>
      <c r="O1692" s="29">
        <f t="shared" si="158"/>
        <v>5</v>
      </c>
      <c r="P1692" s="29">
        <f t="shared" si="159"/>
        <v>11</v>
      </c>
      <c r="Q1692" s="14" t="str">
        <f t="shared" si="160"/>
        <v xml:space="preserve">Bill </v>
      </c>
      <c r="R1692" s="14" t="str">
        <f t="shared" si="161"/>
        <v>Eplett</v>
      </c>
    </row>
    <row r="1693" spans="2:18" x14ac:dyDescent="0.45">
      <c r="B1693" s="14" t="str">
        <f t="shared" si="156"/>
        <v>39877939880</v>
      </c>
      <c r="C1693" s="5">
        <v>39877</v>
      </c>
      <c r="D1693" s="2" t="s">
        <v>810</v>
      </c>
      <c r="E1693" s="14">
        <f t="shared" si="157"/>
        <v>0</v>
      </c>
      <c r="F1693" s="2">
        <v>9</v>
      </c>
      <c r="G1693" s="19">
        <v>196.41</v>
      </c>
      <c r="H1693" s="20">
        <v>0.01</v>
      </c>
      <c r="I1693" s="6"/>
      <c r="J1693" s="5">
        <v>39880</v>
      </c>
      <c r="K1693" s="25">
        <v>27.91</v>
      </c>
      <c r="L1693" s="2" t="s">
        <v>150</v>
      </c>
      <c r="M1693" s="14">
        <f>+VLOOKUP(L1693,Customers!$C$3:$D$797,2,FALSE)</f>
        <v>3</v>
      </c>
      <c r="N1693" s="14">
        <f>+INDEX(Customers!$B$2:$D$797,MATCH(TF_Database!L1693,Customers!$C$2:$C$797,0),1)</f>
        <v>8868</v>
      </c>
      <c r="O1693" s="29">
        <f t="shared" si="158"/>
        <v>5</v>
      </c>
      <c r="P1693" s="29">
        <f t="shared" si="159"/>
        <v>11</v>
      </c>
      <c r="Q1693" s="14" t="str">
        <f t="shared" si="160"/>
        <v xml:space="preserve">Bill </v>
      </c>
      <c r="R1693" s="14" t="str">
        <f t="shared" si="161"/>
        <v>Eplett</v>
      </c>
    </row>
    <row r="1694" spans="2:18" x14ac:dyDescent="0.45">
      <c r="B1694" s="14" t="str">
        <f t="shared" si="156"/>
        <v>39877939879</v>
      </c>
      <c r="C1694" s="5">
        <v>39877</v>
      </c>
      <c r="D1694" s="2" t="s">
        <v>810</v>
      </c>
      <c r="E1694" s="14">
        <f t="shared" si="157"/>
        <v>0</v>
      </c>
      <c r="F1694" s="2">
        <v>9</v>
      </c>
      <c r="G1694" s="19">
        <v>186.67</v>
      </c>
      <c r="H1694" s="20">
        <v>0.02</v>
      </c>
      <c r="I1694" s="6"/>
      <c r="J1694" s="5">
        <v>39879</v>
      </c>
      <c r="K1694" s="25">
        <v>2.06</v>
      </c>
      <c r="L1694" s="2" t="s">
        <v>150</v>
      </c>
      <c r="M1694" s="14">
        <f>+VLOOKUP(L1694,Customers!$C$3:$D$797,2,FALSE)</f>
        <v>3</v>
      </c>
      <c r="N1694" s="14">
        <f>+INDEX(Customers!$B$2:$D$797,MATCH(TF_Database!L1694,Customers!$C$2:$C$797,0),1)</f>
        <v>8868</v>
      </c>
      <c r="O1694" s="29">
        <f t="shared" si="158"/>
        <v>5</v>
      </c>
      <c r="P1694" s="29">
        <f t="shared" si="159"/>
        <v>11</v>
      </c>
      <c r="Q1694" s="14" t="str">
        <f t="shared" si="160"/>
        <v xml:space="preserve">Bill </v>
      </c>
      <c r="R1694" s="14" t="str">
        <f t="shared" si="161"/>
        <v>Eplett</v>
      </c>
    </row>
    <row r="1695" spans="2:18" x14ac:dyDescent="0.45">
      <c r="B1695" s="14" t="str">
        <f t="shared" si="156"/>
        <v>409331240933</v>
      </c>
      <c r="C1695" s="5">
        <v>40933</v>
      </c>
      <c r="D1695" s="2" t="s">
        <v>811</v>
      </c>
      <c r="E1695" s="14">
        <f t="shared" si="157"/>
        <v>0</v>
      </c>
      <c r="F1695" s="2">
        <v>12</v>
      </c>
      <c r="G1695" s="19">
        <v>480.73</v>
      </c>
      <c r="H1695" s="20">
        <v>0.1</v>
      </c>
      <c r="I1695" s="6"/>
      <c r="J1695" s="5">
        <v>40933</v>
      </c>
      <c r="K1695" s="25">
        <v>148.19749999999999</v>
      </c>
      <c r="L1695" s="2" t="s">
        <v>198</v>
      </c>
      <c r="M1695" s="14">
        <f>+VLOOKUP(L1695,Customers!$C$3:$D$797,2,FALSE)</f>
        <v>2</v>
      </c>
      <c r="N1695" s="14">
        <f>+INDEX(Customers!$B$2:$D$797,MATCH(TF_Database!L1695,Customers!$C$2:$C$797,0),1)</f>
        <v>4894</v>
      </c>
      <c r="O1695" s="29">
        <f t="shared" si="158"/>
        <v>6</v>
      </c>
      <c r="P1695" s="29">
        <f t="shared" si="159"/>
        <v>15</v>
      </c>
      <c r="Q1695" s="14" t="str">
        <f t="shared" si="160"/>
        <v xml:space="preserve">Maria </v>
      </c>
      <c r="R1695" s="14" t="str">
        <f t="shared" si="161"/>
        <v>Bertelson</v>
      </c>
    </row>
    <row r="1696" spans="2:18" x14ac:dyDescent="0.45">
      <c r="B1696" s="14" t="str">
        <f t="shared" si="156"/>
        <v>409332540935</v>
      </c>
      <c r="C1696" s="5">
        <v>40933</v>
      </c>
      <c r="D1696" s="2" t="s">
        <v>811</v>
      </c>
      <c r="E1696" s="14">
        <f t="shared" si="157"/>
        <v>0</v>
      </c>
      <c r="F1696" s="2">
        <v>25</v>
      </c>
      <c r="G1696" s="19">
        <v>159</v>
      </c>
      <c r="H1696" s="20">
        <v>0.1</v>
      </c>
      <c r="I1696" s="6"/>
      <c r="J1696" s="5">
        <v>40935</v>
      </c>
      <c r="K1696" s="25">
        <v>-98.15</v>
      </c>
      <c r="L1696" s="2" t="s">
        <v>198</v>
      </c>
      <c r="M1696" s="14">
        <f>+VLOOKUP(L1696,Customers!$C$3:$D$797,2,FALSE)</f>
        <v>2</v>
      </c>
      <c r="N1696" s="14">
        <f>+INDEX(Customers!$B$2:$D$797,MATCH(TF_Database!L1696,Customers!$C$2:$C$797,0),1)</f>
        <v>4894</v>
      </c>
      <c r="O1696" s="29">
        <f t="shared" si="158"/>
        <v>6</v>
      </c>
      <c r="P1696" s="29">
        <f t="shared" si="159"/>
        <v>15</v>
      </c>
      <c r="Q1696" s="14" t="str">
        <f t="shared" si="160"/>
        <v xml:space="preserve">Maria </v>
      </c>
      <c r="R1696" s="14" t="str">
        <f t="shared" si="161"/>
        <v>Bertelson</v>
      </c>
    </row>
    <row r="1697" spans="2:18" x14ac:dyDescent="0.45">
      <c r="B1697" s="14" t="str">
        <f t="shared" si="156"/>
        <v>403063240311</v>
      </c>
      <c r="C1697" s="5">
        <v>40306</v>
      </c>
      <c r="D1697" s="2" t="s">
        <v>804</v>
      </c>
      <c r="E1697" s="14">
        <f t="shared" si="157"/>
        <v>0</v>
      </c>
      <c r="F1697" s="2">
        <v>32</v>
      </c>
      <c r="G1697" s="19">
        <v>171.52</v>
      </c>
      <c r="H1697" s="20">
        <v>0.1</v>
      </c>
      <c r="I1697" s="6"/>
      <c r="J1697" s="5">
        <v>40311</v>
      </c>
      <c r="K1697" s="25">
        <v>46.61</v>
      </c>
      <c r="L1697" s="2" t="s">
        <v>207</v>
      </c>
      <c r="M1697" s="14">
        <f>+VLOOKUP(L1697,Customers!$C$3:$D$797,2,FALSE)</f>
        <v>2</v>
      </c>
      <c r="N1697" s="14">
        <f>+INDEX(Customers!$B$2:$D$797,MATCH(TF_Database!L1697,Customers!$C$2:$C$797,0),1)</f>
        <v>23208</v>
      </c>
      <c r="O1697" s="29">
        <f t="shared" si="158"/>
        <v>6</v>
      </c>
      <c r="P1697" s="29">
        <f t="shared" si="159"/>
        <v>14</v>
      </c>
      <c r="Q1697" s="14" t="str">
        <f t="shared" si="160"/>
        <v xml:space="preserve">Julie </v>
      </c>
      <c r="R1697" s="14" t="str">
        <f t="shared" si="161"/>
        <v>Prescott</v>
      </c>
    </row>
    <row r="1698" spans="2:18" x14ac:dyDescent="0.45">
      <c r="B1698" s="14" t="str">
        <f t="shared" si="156"/>
        <v>400841640085</v>
      </c>
      <c r="C1698" s="5">
        <v>40084</v>
      </c>
      <c r="D1698" s="2" t="s">
        <v>810</v>
      </c>
      <c r="E1698" s="14">
        <f t="shared" si="157"/>
        <v>0</v>
      </c>
      <c r="F1698" s="2">
        <v>16</v>
      </c>
      <c r="G1698" s="19">
        <v>84.01</v>
      </c>
      <c r="H1698" s="20">
        <v>0.06</v>
      </c>
      <c r="I1698" s="6"/>
      <c r="J1698" s="5">
        <v>40085</v>
      </c>
      <c r="K1698" s="25">
        <v>-34.119999999999997</v>
      </c>
      <c r="L1698" s="2" t="s">
        <v>187</v>
      </c>
      <c r="M1698" s="14">
        <f>+VLOOKUP(L1698,Customers!$C$3:$D$797,2,FALSE)</f>
        <v>1</v>
      </c>
      <c r="N1698" s="14">
        <f>+INDEX(Customers!$B$2:$D$797,MATCH(TF_Database!L1698,Customers!$C$2:$C$797,0),1)</f>
        <v>16013</v>
      </c>
      <c r="O1698" s="29">
        <f t="shared" si="158"/>
        <v>4</v>
      </c>
      <c r="P1698" s="29">
        <f t="shared" si="159"/>
        <v>12</v>
      </c>
      <c r="Q1698" s="14" t="str">
        <f t="shared" si="160"/>
        <v xml:space="preserve">Meg </v>
      </c>
      <c r="R1698" s="14" t="str">
        <f t="shared" si="161"/>
        <v>O'Connel</v>
      </c>
    </row>
    <row r="1699" spans="2:18" x14ac:dyDescent="0.45">
      <c r="B1699" s="14" t="str">
        <f t="shared" si="156"/>
        <v>410922341093</v>
      </c>
      <c r="C1699" s="5">
        <v>41092</v>
      </c>
      <c r="D1699" s="2" t="s">
        <v>806</v>
      </c>
      <c r="E1699" s="14">
        <f t="shared" si="157"/>
        <v>1</v>
      </c>
      <c r="F1699" s="2">
        <v>23</v>
      </c>
      <c r="G1699" s="19">
        <v>445.17</v>
      </c>
      <c r="H1699" s="20">
        <v>0.02</v>
      </c>
      <c r="I1699" s="6"/>
      <c r="J1699" s="5">
        <v>41093</v>
      </c>
      <c r="K1699" s="25">
        <v>38.11</v>
      </c>
      <c r="L1699" s="2" t="s">
        <v>195</v>
      </c>
      <c r="M1699" s="14">
        <f>+VLOOKUP(L1699,Customers!$C$3:$D$797,2,FALSE)</f>
        <v>3</v>
      </c>
      <c r="N1699" s="14">
        <f>+INDEX(Customers!$B$2:$D$797,MATCH(TF_Database!L1699,Customers!$C$2:$C$797,0),1)</f>
        <v>702</v>
      </c>
      <c r="O1699" s="29">
        <f t="shared" si="158"/>
        <v>4</v>
      </c>
      <c r="P1699" s="29">
        <f t="shared" si="159"/>
        <v>12</v>
      </c>
      <c r="Q1699" s="14" t="str">
        <f t="shared" si="160"/>
        <v xml:space="preserve">Guy </v>
      </c>
      <c r="R1699" s="14" t="str">
        <f t="shared" si="161"/>
        <v>Thornton</v>
      </c>
    </row>
    <row r="1700" spans="2:18" x14ac:dyDescent="0.45">
      <c r="B1700" s="14" t="str">
        <f t="shared" si="156"/>
        <v>404553740458</v>
      </c>
      <c r="C1700" s="5">
        <v>40455</v>
      </c>
      <c r="D1700" s="2" t="s">
        <v>810</v>
      </c>
      <c r="E1700" s="14">
        <f t="shared" si="157"/>
        <v>0</v>
      </c>
      <c r="F1700" s="2">
        <v>37</v>
      </c>
      <c r="G1700" s="19">
        <v>2329.4</v>
      </c>
      <c r="H1700" s="20">
        <v>0.08</v>
      </c>
      <c r="I1700" s="6"/>
      <c r="J1700" s="5">
        <v>40458</v>
      </c>
      <c r="K1700" s="25">
        <v>189.77</v>
      </c>
      <c r="L1700" s="2" t="s">
        <v>187</v>
      </c>
      <c r="M1700" s="14">
        <f>+VLOOKUP(L1700,Customers!$C$3:$D$797,2,FALSE)</f>
        <v>1</v>
      </c>
      <c r="N1700" s="14">
        <f>+INDEX(Customers!$B$2:$D$797,MATCH(TF_Database!L1700,Customers!$C$2:$C$797,0),1)</f>
        <v>16013</v>
      </c>
      <c r="O1700" s="29">
        <f t="shared" si="158"/>
        <v>4</v>
      </c>
      <c r="P1700" s="29">
        <f t="shared" si="159"/>
        <v>12</v>
      </c>
      <c r="Q1700" s="14" t="str">
        <f t="shared" si="160"/>
        <v xml:space="preserve">Meg </v>
      </c>
      <c r="R1700" s="14" t="str">
        <f t="shared" si="161"/>
        <v>O'Connel</v>
      </c>
    </row>
    <row r="1701" spans="2:18" x14ac:dyDescent="0.45">
      <c r="B1701" s="14" t="str">
        <f t="shared" si="156"/>
        <v>39959939961</v>
      </c>
      <c r="C1701" s="5">
        <v>39959</v>
      </c>
      <c r="D1701" s="2" t="s">
        <v>811</v>
      </c>
      <c r="E1701" s="14">
        <f t="shared" si="157"/>
        <v>0</v>
      </c>
      <c r="F1701" s="2">
        <v>9</v>
      </c>
      <c r="G1701" s="19">
        <v>106.05</v>
      </c>
      <c r="H1701" s="20">
        <v>0.02</v>
      </c>
      <c r="I1701" s="6"/>
      <c r="J1701" s="5">
        <v>39961</v>
      </c>
      <c r="K1701" s="25">
        <v>-14.52</v>
      </c>
      <c r="L1701" s="2" t="s">
        <v>187</v>
      </c>
      <c r="M1701" s="14">
        <f>+VLOOKUP(L1701,Customers!$C$3:$D$797,2,FALSE)</f>
        <v>1</v>
      </c>
      <c r="N1701" s="14">
        <f>+INDEX(Customers!$B$2:$D$797,MATCH(TF_Database!L1701,Customers!$C$2:$C$797,0),1)</f>
        <v>16013</v>
      </c>
      <c r="O1701" s="29">
        <f t="shared" si="158"/>
        <v>4</v>
      </c>
      <c r="P1701" s="29">
        <f t="shared" si="159"/>
        <v>12</v>
      </c>
      <c r="Q1701" s="14" t="str">
        <f t="shared" si="160"/>
        <v xml:space="preserve">Meg </v>
      </c>
      <c r="R1701" s="14" t="str">
        <f t="shared" si="161"/>
        <v>O'Connel</v>
      </c>
    </row>
    <row r="1702" spans="2:18" x14ac:dyDescent="0.45">
      <c r="B1702" s="14" t="str">
        <f t="shared" si="156"/>
        <v>399594539960</v>
      </c>
      <c r="C1702" s="5">
        <v>39959</v>
      </c>
      <c r="D1702" s="2" t="s">
        <v>811</v>
      </c>
      <c r="E1702" s="14">
        <f t="shared" si="157"/>
        <v>0</v>
      </c>
      <c r="F1702" s="2">
        <v>45</v>
      </c>
      <c r="G1702" s="19">
        <v>698.1</v>
      </c>
      <c r="H1702" s="20">
        <v>0.01</v>
      </c>
      <c r="I1702" s="6"/>
      <c r="J1702" s="5">
        <v>39960</v>
      </c>
      <c r="K1702" s="25">
        <v>336.25</v>
      </c>
      <c r="L1702" s="2" t="s">
        <v>187</v>
      </c>
      <c r="M1702" s="14">
        <f>+VLOOKUP(L1702,Customers!$C$3:$D$797,2,FALSE)</f>
        <v>1</v>
      </c>
      <c r="N1702" s="14">
        <f>+INDEX(Customers!$B$2:$D$797,MATCH(TF_Database!L1702,Customers!$C$2:$C$797,0),1)</f>
        <v>16013</v>
      </c>
      <c r="O1702" s="29">
        <f t="shared" si="158"/>
        <v>4</v>
      </c>
      <c r="P1702" s="29">
        <f t="shared" si="159"/>
        <v>12</v>
      </c>
      <c r="Q1702" s="14" t="str">
        <f t="shared" si="160"/>
        <v xml:space="preserve">Meg </v>
      </c>
      <c r="R1702" s="14" t="str">
        <f t="shared" si="161"/>
        <v>O'Connel</v>
      </c>
    </row>
    <row r="1703" spans="2:18" x14ac:dyDescent="0.45">
      <c r="B1703" s="14" t="str">
        <f t="shared" si="156"/>
        <v>402294040231</v>
      </c>
      <c r="C1703" s="5">
        <v>40229</v>
      </c>
      <c r="D1703" s="2" t="s">
        <v>811</v>
      </c>
      <c r="E1703" s="14">
        <f t="shared" si="157"/>
        <v>0</v>
      </c>
      <c r="F1703" s="2">
        <v>40</v>
      </c>
      <c r="G1703" s="19">
        <v>1370.49</v>
      </c>
      <c r="H1703" s="20">
        <v>0.08</v>
      </c>
      <c r="I1703" s="6"/>
      <c r="J1703" s="5">
        <v>40231</v>
      </c>
      <c r="K1703" s="25">
        <v>-244.63</v>
      </c>
      <c r="L1703" s="2" t="s">
        <v>93</v>
      </c>
      <c r="M1703" s="14">
        <f>+VLOOKUP(L1703,Customers!$C$3:$D$797,2,FALSE)</f>
        <v>5</v>
      </c>
      <c r="N1703" s="14">
        <f>+INDEX(Customers!$B$2:$D$797,MATCH(TF_Database!L1703,Customers!$C$2:$C$797,0),1)</f>
        <v>27775</v>
      </c>
      <c r="O1703" s="29">
        <f t="shared" si="158"/>
        <v>10</v>
      </c>
      <c r="P1703" s="29">
        <f t="shared" si="159"/>
        <v>22</v>
      </c>
      <c r="Q1703" s="14" t="str">
        <f t="shared" si="160"/>
        <v xml:space="preserve">Christina </v>
      </c>
      <c r="R1703" s="14" t="str">
        <f t="shared" si="161"/>
        <v>Vanderzanden</v>
      </c>
    </row>
    <row r="1704" spans="2:18" x14ac:dyDescent="0.45">
      <c r="B1704" s="14" t="str">
        <f t="shared" si="156"/>
        <v>40516540518</v>
      </c>
      <c r="C1704" s="5">
        <v>40516</v>
      </c>
      <c r="D1704" s="2" t="s">
        <v>806</v>
      </c>
      <c r="E1704" s="14">
        <f t="shared" si="157"/>
        <v>1</v>
      </c>
      <c r="F1704" s="2">
        <v>5</v>
      </c>
      <c r="G1704" s="19">
        <v>39.44</v>
      </c>
      <c r="H1704" s="20">
        <v>0</v>
      </c>
      <c r="I1704" s="6"/>
      <c r="J1704" s="5">
        <v>40518</v>
      </c>
      <c r="K1704" s="25">
        <v>-0.94299999999999995</v>
      </c>
      <c r="L1704" s="2" t="s">
        <v>210</v>
      </c>
      <c r="M1704" s="14">
        <f>+VLOOKUP(L1704,Customers!$C$3:$D$797,2,FALSE)</f>
        <v>5</v>
      </c>
      <c r="N1704" s="14">
        <f>+INDEX(Customers!$B$2:$D$797,MATCH(TF_Database!L1704,Customers!$C$2:$C$797,0),1)</f>
        <v>11580</v>
      </c>
      <c r="O1704" s="29">
        <f t="shared" si="158"/>
        <v>5</v>
      </c>
      <c r="P1704" s="29">
        <f t="shared" si="159"/>
        <v>14</v>
      </c>
      <c r="Q1704" s="14" t="str">
        <f t="shared" si="160"/>
        <v xml:space="preserve">Doug </v>
      </c>
      <c r="R1704" s="14" t="str">
        <f t="shared" si="161"/>
        <v>O'Connell</v>
      </c>
    </row>
    <row r="1705" spans="2:18" x14ac:dyDescent="0.45">
      <c r="B1705" s="14" t="str">
        <f t="shared" si="156"/>
        <v>40516340518</v>
      </c>
      <c r="C1705" s="5">
        <v>40516</v>
      </c>
      <c r="D1705" s="2" t="s">
        <v>806</v>
      </c>
      <c r="E1705" s="14">
        <f t="shared" si="157"/>
        <v>1</v>
      </c>
      <c r="F1705" s="2">
        <v>3</v>
      </c>
      <c r="G1705" s="19">
        <v>11.01</v>
      </c>
      <c r="H1705" s="20">
        <v>0.09</v>
      </c>
      <c r="I1705" s="6"/>
      <c r="J1705" s="5">
        <v>40518</v>
      </c>
      <c r="K1705" s="25">
        <v>-1.42</v>
      </c>
      <c r="L1705" s="2" t="s">
        <v>210</v>
      </c>
      <c r="M1705" s="14">
        <f>+VLOOKUP(L1705,Customers!$C$3:$D$797,2,FALSE)</f>
        <v>5</v>
      </c>
      <c r="N1705" s="14">
        <f>+INDEX(Customers!$B$2:$D$797,MATCH(TF_Database!L1705,Customers!$C$2:$C$797,0),1)</f>
        <v>11580</v>
      </c>
      <c r="O1705" s="29">
        <f t="shared" si="158"/>
        <v>5</v>
      </c>
      <c r="P1705" s="29">
        <f t="shared" si="159"/>
        <v>14</v>
      </c>
      <c r="Q1705" s="14" t="str">
        <f t="shared" si="160"/>
        <v xml:space="preserve">Doug </v>
      </c>
      <c r="R1705" s="14" t="str">
        <f t="shared" si="161"/>
        <v>O'Connell</v>
      </c>
    </row>
    <row r="1706" spans="2:18" x14ac:dyDescent="0.45">
      <c r="B1706" s="14" t="str">
        <f t="shared" si="156"/>
        <v>403952640399</v>
      </c>
      <c r="C1706" s="5">
        <v>40395</v>
      </c>
      <c r="D1706" s="2" t="s">
        <v>804</v>
      </c>
      <c r="E1706" s="14">
        <f t="shared" si="157"/>
        <v>0</v>
      </c>
      <c r="F1706" s="2">
        <v>26</v>
      </c>
      <c r="G1706" s="19">
        <v>195.51</v>
      </c>
      <c r="H1706" s="20">
        <v>0.03</v>
      </c>
      <c r="I1706" s="6"/>
      <c r="J1706" s="5">
        <v>40399</v>
      </c>
      <c r="K1706" s="25">
        <v>-105.71950000000001</v>
      </c>
      <c r="L1706" s="2" t="s">
        <v>93</v>
      </c>
      <c r="M1706" s="14">
        <f>+VLOOKUP(L1706,Customers!$C$3:$D$797,2,FALSE)</f>
        <v>5</v>
      </c>
      <c r="N1706" s="14">
        <f>+INDEX(Customers!$B$2:$D$797,MATCH(TF_Database!L1706,Customers!$C$2:$C$797,0),1)</f>
        <v>27775</v>
      </c>
      <c r="O1706" s="29">
        <f t="shared" si="158"/>
        <v>10</v>
      </c>
      <c r="P1706" s="29">
        <f t="shared" si="159"/>
        <v>22</v>
      </c>
      <c r="Q1706" s="14" t="str">
        <f t="shared" si="160"/>
        <v xml:space="preserve">Christina </v>
      </c>
      <c r="R1706" s="14" t="str">
        <f t="shared" si="161"/>
        <v>Vanderzanden</v>
      </c>
    </row>
    <row r="1707" spans="2:18" x14ac:dyDescent="0.45">
      <c r="B1707" s="14" t="str">
        <f t="shared" si="156"/>
        <v>403953840400</v>
      </c>
      <c r="C1707" s="5">
        <v>40395</v>
      </c>
      <c r="D1707" s="2" t="s">
        <v>804</v>
      </c>
      <c r="E1707" s="14">
        <f t="shared" si="157"/>
        <v>0</v>
      </c>
      <c r="F1707" s="2">
        <v>38</v>
      </c>
      <c r="G1707" s="19">
        <v>377.13</v>
      </c>
      <c r="H1707" s="20">
        <v>0.02</v>
      </c>
      <c r="I1707" s="6"/>
      <c r="J1707" s="5">
        <v>40400</v>
      </c>
      <c r="K1707" s="25">
        <v>-10.29</v>
      </c>
      <c r="L1707" s="2" t="s">
        <v>93</v>
      </c>
      <c r="M1707" s="14">
        <f>+VLOOKUP(L1707,Customers!$C$3:$D$797,2,FALSE)</f>
        <v>5</v>
      </c>
      <c r="N1707" s="14">
        <f>+INDEX(Customers!$B$2:$D$797,MATCH(TF_Database!L1707,Customers!$C$2:$C$797,0),1)</f>
        <v>27775</v>
      </c>
      <c r="O1707" s="29">
        <f t="shared" si="158"/>
        <v>10</v>
      </c>
      <c r="P1707" s="29">
        <f t="shared" si="159"/>
        <v>22</v>
      </c>
      <c r="Q1707" s="14" t="str">
        <f t="shared" si="160"/>
        <v xml:space="preserve">Christina </v>
      </c>
      <c r="R1707" s="14" t="str">
        <f t="shared" si="161"/>
        <v>Vanderzanden</v>
      </c>
    </row>
    <row r="1708" spans="2:18" x14ac:dyDescent="0.45">
      <c r="B1708" s="14" t="str">
        <f t="shared" si="156"/>
        <v>40886440886</v>
      </c>
      <c r="C1708" s="5">
        <v>40886</v>
      </c>
      <c r="D1708" s="2" t="s">
        <v>810</v>
      </c>
      <c r="E1708" s="14">
        <f t="shared" si="157"/>
        <v>0</v>
      </c>
      <c r="F1708" s="2">
        <v>4</v>
      </c>
      <c r="G1708" s="19">
        <v>170.45</v>
      </c>
      <c r="H1708" s="20">
        <v>0.09</v>
      </c>
      <c r="I1708" s="6"/>
      <c r="J1708" s="5">
        <v>40886</v>
      </c>
      <c r="K1708" s="25">
        <v>-30.27</v>
      </c>
      <c r="L1708" s="2" t="s">
        <v>198</v>
      </c>
      <c r="M1708" s="14">
        <f>+VLOOKUP(L1708,Customers!$C$3:$D$797,2,FALSE)</f>
        <v>2</v>
      </c>
      <c r="N1708" s="14">
        <f>+INDEX(Customers!$B$2:$D$797,MATCH(TF_Database!L1708,Customers!$C$2:$C$797,0),1)</f>
        <v>4894</v>
      </c>
      <c r="O1708" s="29">
        <f t="shared" si="158"/>
        <v>6</v>
      </c>
      <c r="P1708" s="29">
        <f t="shared" si="159"/>
        <v>15</v>
      </c>
      <c r="Q1708" s="14" t="str">
        <f t="shared" si="160"/>
        <v xml:space="preserve">Maria </v>
      </c>
      <c r="R1708" s="14" t="str">
        <f t="shared" si="161"/>
        <v>Bertelson</v>
      </c>
    </row>
    <row r="1709" spans="2:18" x14ac:dyDescent="0.45">
      <c r="B1709" s="14" t="str">
        <f t="shared" si="156"/>
        <v>408862840888</v>
      </c>
      <c r="C1709" s="5">
        <v>40886</v>
      </c>
      <c r="D1709" s="2" t="s">
        <v>810</v>
      </c>
      <c r="E1709" s="14">
        <f t="shared" si="157"/>
        <v>0</v>
      </c>
      <c r="F1709" s="2">
        <v>28</v>
      </c>
      <c r="G1709" s="19">
        <v>350.42</v>
      </c>
      <c r="H1709" s="20">
        <v>0.03</v>
      </c>
      <c r="I1709" s="6"/>
      <c r="J1709" s="5">
        <v>40888</v>
      </c>
      <c r="K1709" s="25">
        <v>-37.299999999999997</v>
      </c>
      <c r="L1709" s="2" t="s">
        <v>198</v>
      </c>
      <c r="M1709" s="14">
        <f>+VLOOKUP(L1709,Customers!$C$3:$D$797,2,FALSE)</f>
        <v>2</v>
      </c>
      <c r="N1709" s="14">
        <f>+INDEX(Customers!$B$2:$D$797,MATCH(TF_Database!L1709,Customers!$C$2:$C$797,0),1)</f>
        <v>4894</v>
      </c>
      <c r="O1709" s="29">
        <f t="shared" si="158"/>
        <v>6</v>
      </c>
      <c r="P1709" s="29">
        <f t="shared" si="159"/>
        <v>15</v>
      </c>
      <c r="Q1709" s="14" t="str">
        <f t="shared" si="160"/>
        <v xml:space="preserve">Maria </v>
      </c>
      <c r="R1709" s="14" t="str">
        <f t="shared" si="161"/>
        <v>Bertelson</v>
      </c>
    </row>
    <row r="1710" spans="2:18" x14ac:dyDescent="0.45">
      <c r="B1710" s="14" t="str">
        <f t="shared" si="156"/>
        <v>398484039849</v>
      </c>
      <c r="C1710" s="5">
        <v>39848</v>
      </c>
      <c r="D1710" s="2" t="s">
        <v>810</v>
      </c>
      <c r="E1710" s="14">
        <f t="shared" si="157"/>
        <v>0</v>
      </c>
      <c r="F1710" s="2">
        <v>40</v>
      </c>
      <c r="G1710" s="19">
        <v>69.66</v>
      </c>
      <c r="H1710" s="20">
        <v>7.0000000000000007E-2</v>
      </c>
      <c r="I1710" s="6"/>
      <c r="J1710" s="5">
        <v>39849</v>
      </c>
      <c r="K1710" s="25">
        <v>-51.42</v>
      </c>
      <c r="L1710" s="2" t="s">
        <v>193</v>
      </c>
      <c r="M1710" s="14">
        <f>+VLOOKUP(L1710,Customers!$C$3:$D$797,2,FALSE)</f>
        <v>4</v>
      </c>
      <c r="N1710" s="14">
        <f>+INDEX(Customers!$B$2:$D$797,MATCH(TF_Database!L1710,Customers!$C$2:$C$797,0),1)</f>
        <v>11102</v>
      </c>
      <c r="O1710" s="29">
        <f t="shared" si="158"/>
        <v>10</v>
      </c>
      <c r="P1710" s="29">
        <f t="shared" si="159"/>
        <v>20</v>
      </c>
      <c r="Q1710" s="14" t="str">
        <f t="shared" si="160"/>
        <v xml:space="preserve">Christine </v>
      </c>
      <c r="R1710" s="14" t="str">
        <f t="shared" si="161"/>
        <v>Sundaresam</v>
      </c>
    </row>
    <row r="1711" spans="2:18" x14ac:dyDescent="0.45">
      <c r="B1711" s="14" t="str">
        <f t="shared" si="156"/>
        <v>41057641058</v>
      </c>
      <c r="C1711" s="5">
        <v>41057</v>
      </c>
      <c r="D1711" s="2" t="s">
        <v>806</v>
      </c>
      <c r="E1711" s="14">
        <f t="shared" si="157"/>
        <v>1</v>
      </c>
      <c r="F1711" s="2">
        <v>6</v>
      </c>
      <c r="G1711" s="19">
        <v>112.4</v>
      </c>
      <c r="H1711" s="20">
        <v>0.1</v>
      </c>
      <c r="I1711" s="6"/>
      <c r="J1711" s="5">
        <v>41058</v>
      </c>
      <c r="K1711" s="25">
        <v>-46.745099999999994</v>
      </c>
      <c r="L1711" s="2" t="s">
        <v>202</v>
      </c>
      <c r="M1711" s="14">
        <f>+VLOOKUP(L1711,Customers!$C$3:$D$797,2,FALSE)</f>
        <v>5</v>
      </c>
      <c r="N1711" s="14">
        <f>+INDEX(Customers!$B$2:$D$797,MATCH(TF_Database!L1711,Customers!$C$2:$C$797,0),1)</f>
        <v>5989</v>
      </c>
      <c r="O1711" s="29">
        <f t="shared" si="158"/>
        <v>5</v>
      </c>
      <c r="P1711" s="29">
        <f t="shared" si="159"/>
        <v>11</v>
      </c>
      <c r="Q1711" s="14" t="str">
        <f t="shared" si="160"/>
        <v xml:space="preserve">Ivan </v>
      </c>
      <c r="R1711" s="14" t="str">
        <f t="shared" si="161"/>
        <v>Gibson</v>
      </c>
    </row>
    <row r="1712" spans="2:18" x14ac:dyDescent="0.45">
      <c r="B1712" s="14" t="str">
        <f t="shared" si="156"/>
        <v>410572341058</v>
      </c>
      <c r="C1712" s="5">
        <v>41057</v>
      </c>
      <c r="D1712" s="2" t="s">
        <v>806</v>
      </c>
      <c r="E1712" s="14">
        <f t="shared" si="157"/>
        <v>1</v>
      </c>
      <c r="F1712" s="2">
        <v>23</v>
      </c>
      <c r="G1712" s="19">
        <v>249.64</v>
      </c>
      <c r="H1712" s="20">
        <v>0.08</v>
      </c>
      <c r="I1712" s="6"/>
      <c r="J1712" s="5">
        <v>41058</v>
      </c>
      <c r="K1712" s="25">
        <v>-91.65</v>
      </c>
      <c r="L1712" s="2" t="s">
        <v>202</v>
      </c>
      <c r="M1712" s="14">
        <f>+VLOOKUP(L1712,Customers!$C$3:$D$797,2,FALSE)</f>
        <v>5</v>
      </c>
      <c r="N1712" s="14">
        <f>+INDEX(Customers!$B$2:$D$797,MATCH(TF_Database!L1712,Customers!$C$2:$C$797,0),1)</f>
        <v>5989</v>
      </c>
      <c r="O1712" s="29">
        <f t="shared" si="158"/>
        <v>5</v>
      </c>
      <c r="P1712" s="29">
        <f t="shared" si="159"/>
        <v>11</v>
      </c>
      <c r="Q1712" s="14" t="str">
        <f t="shared" si="160"/>
        <v xml:space="preserve">Ivan </v>
      </c>
      <c r="R1712" s="14" t="str">
        <f t="shared" si="161"/>
        <v>Gibson</v>
      </c>
    </row>
    <row r="1713" spans="2:18" x14ac:dyDescent="0.45">
      <c r="B1713" s="14" t="str">
        <f t="shared" si="156"/>
        <v>411261141128</v>
      </c>
      <c r="C1713" s="5">
        <v>41126</v>
      </c>
      <c r="D1713" s="2" t="s">
        <v>804</v>
      </c>
      <c r="E1713" s="14">
        <f t="shared" si="157"/>
        <v>0</v>
      </c>
      <c r="F1713" s="2">
        <v>11</v>
      </c>
      <c r="G1713" s="19">
        <v>1255.48</v>
      </c>
      <c r="H1713" s="20">
        <v>0.06</v>
      </c>
      <c r="I1713" s="6"/>
      <c r="J1713" s="5">
        <v>41128</v>
      </c>
      <c r="K1713" s="25">
        <v>-292.6506</v>
      </c>
      <c r="L1713" s="2" t="s">
        <v>93</v>
      </c>
      <c r="M1713" s="14">
        <f>+VLOOKUP(L1713,Customers!$C$3:$D$797,2,FALSE)</f>
        <v>5</v>
      </c>
      <c r="N1713" s="14">
        <f>+INDEX(Customers!$B$2:$D$797,MATCH(TF_Database!L1713,Customers!$C$2:$C$797,0),1)</f>
        <v>27775</v>
      </c>
      <c r="O1713" s="29">
        <f t="shared" si="158"/>
        <v>10</v>
      </c>
      <c r="P1713" s="29">
        <f t="shared" si="159"/>
        <v>22</v>
      </c>
      <c r="Q1713" s="14" t="str">
        <f t="shared" si="160"/>
        <v xml:space="preserve">Christina </v>
      </c>
      <c r="R1713" s="14" t="str">
        <f t="shared" si="161"/>
        <v>Vanderzanden</v>
      </c>
    </row>
    <row r="1714" spans="2:18" x14ac:dyDescent="0.45">
      <c r="B1714" s="14" t="str">
        <f t="shared" si="156"/>
        <v>411264641133</v>
      </c>
      <c r="C1714" s="5">
        <v>41126</v>
      </c>
      <c r="D1714" s="2" t="s">
        <v>804</v>
      </c>
      <c r="E1714" s="14">
        <f t="shared" si="157"/>
        <v>0</v>
      </c>
      <c r="F1714" s="2">
        <v>46</v>
      </c>
      <c r="G1714" s="19">
        <v>411.56</v>
      </c>
      <c r="H1714" s="20">
        <v>0.09</v>
      </c>
      <c r="I1714" s="6"/>
      <c r="J1714" s="5">
        <v>41133</v>
      </c>
      <c r="K1714" s="25">
        <v>-188.02</v>
      </c>
      <c r="L1714" s="2" t="s">
        <v>93</v>
      </c>
      <c r="M1714" s="14">
        <f>+VLOOKUP(L1714,Customers!$C$3:$D$797,2,FALSE)</f>
        <v>5</v>
      </c>
      <c r="N1714" s="14">
        <f>+INDEX(Customers!$B$2:$D$797,MATCH(TF_Database!L1714,Customers!$C$2:$C$797,0),1)</f>
        <v>27775</v>
      </c>
      <c r="O1714" s="29">
        <f t="shared" si="158"/>
        <v>10</v>
      </c>
      <c r="P1714" s="29">
        <f t="shared" si="159"/>
        <v>22</v>
      </c>
      <c r="Q1714" s="14" t="str">
        <f t="shared" si="160"/>
        <v xml:space="preserve">Christina </v>
      </c>
      <c r="R1714" s="14" t="str">
        <f t="shared" si="161"/>
        <v>Vanderzanden</v>
      </c>
    </row>
    <row r="1715" spans="2:18" x14ac:dyDescent="0.45">
      <c r="B1715" s="14" t="str">
        <f t="shared" si="156"/>
        <v>39983339986</v>
      </c>
      <c r="C1715" s="5">
        <v>39983</v>
      </c>
      <c r="D1715" s="2" t="s">
        <v>808</v>
      </c>
      <c r="E1715" s="14">
        <f t="shared" si="157"/>
        <v>0</v>
      </c>
      <c r="F1715" s="2">
        <v>3</v>
      </c>
      <c r="G1715" s="19">
        <v>46.46</v>
      </c>
      <c r="H1715" s="20">
        <v>0.1</v>
      </c>
      <c r="I1715" s="6"/>
      <c r="J1715" s="5">
        <v>39986</v>
      </c>
      <c r="K1715" s="25">
        <v>-25.13</v>
      </c>
      <c r="L1715" s="2" t="s">
        <v>211</v>
      </c>
      <c r="M1715" s="14">
        <f>+VLOOKUP(L1715,Customers!$C$3:$D$797,2,FALSE)</f>
        <v>5</v>
      </c>
      <c r="N1715" s="14">
        <f>+INDEX(Customers!$B$2:$D$797,MATCH(TF_Database!L1715,Customers!$C$2:$C$797,0),1)</f>
        <v>28377</v>
      </c>
      <c r="O1715" s="29">
        <f t="shared" si="158"/>
        <v>6</v>
      </c>
      <c r="P1715" s="29">
        <f t="shared" si="159"/>
        <v>13</v>
      </c>
      <c r="Q1715" s="14" t="str">
        <f t="shared" si="160"/>
        <v xml:space="preserve">Craig </v>
      </c>
      <c r="R1715" s="14" t="str">
        <f t="shared" si="161"/>
        <v>Carroll</v>
      </c>
    </row>
    <row r="1716" spans="2:18" x14ac:dyDescent="0.45">
      <c r="B1716" s="14" t="str">
        <f t="shared" si="156"/>
        <v>402393240241</v>
      </c>
      <c r="C1716" s="5">
        <v>40239</v>
      </c>
      <c r="D1716" s="2" t="s">
        <v>810</v>
      </c>
      <c r="E1716" s="14">
        <f t="shared" si="157"/>
        <v>0</v>
      </c>
      <c r="F1716" s="2">
        <v>32</v>
      </c>
      <c r="G1716" s="19">
        <v>303.58999999999997</v>
      </c>
      <c r="H1716" s="20">
        <v>0.1</v>
      </c>
      <c r="I1716" s="6"/>
      <c r="J1716" s="5">
        <v>40241</v>
      </c>
      <c r="K1716" s="25">
        <v>-45.99</v>
      </c>
      <c r="L1716" s="2" t="s">
        <v>212</v>
      </c>
      <c r="M1716" s="14">
        <f>+VLOOKUP(L1716,Customers!$C$3:$D$797,2,FALSE)</f>
        <v>4</v>
      </c>
      <c r="N1716" s="14">
        <f>+INDEX(Customers!$B$2:$D$797,MATCH(TF_Database!L1716,Customers!$C$2:$C$797,0),1)</f>
        <v>25788</v>
      </c>
      <c r="O1716" s="29">
        <f t="shared" si="158"/>
        <v>4</v>
      </c>
      <c r="P1716" s="29">
        <f t="shared" si="159"/>
        <v>15</v>
      </c>
      <c r="Q1716" s="14" t="str">
        <f t="shared" si="160"/>
        <v xml:space="preserve">Liz </v>
      </c>
      <c r="R1716" s="14" t="str">
        <f t="shared" si="161"/>
        <v>MacKendrick</v>
      </c>
    </row>
    <row r="1717" spans="2:18" x14ac:dyDescent="0.45">
      <c r="B1717" s="14" t="str">
        <f t="shared" si="156"/>
        <v>402393640240</v>
      </c>
      <c r="C1717" s="5">
        <v>40239</v>
      </c>
      <c r="D1717" s="2" t="s">
        <v>810</v>
      </c>
      <c r="E1717" s="14">
        <f t="shared" si="157"/>
        <v>0</v>
      </c>
      <c r="F1717" s="2">
        <v>36</v>
      </c>
      <c r="G1717" s="19">
        <v>191.6</v>
      </c>
      <c r="H1717" s="20">
        <v>0.04</v>
      </c>
      <c r="I1717" s="6"/>
      <c r="J1717" s="5">
        <v>40240</v>
      </c>
      <c r="K1717" s="25">
        <v>-150.74</v>
      </c>
      <c r="L1717" s="2" t="s">
        <v>212</v>
      </c>
      <c r="M1717" s="14">
        <f>+VLOOKUP(L1717,Customers!$C$3:$D$797,2,FALSE)</f>
        <v>4</v>
      </c>
      <c r="N1717" s="14">
        <f>+INDEX(Customers!$B$2:$D$797,MATCH(TF_Database!L1717,Customers!$C$2:$C$797,0),1)</f>
        <v>25788</v>
      </c>
      <c r="O1717" s="29">
        <f t="shared" si="158"/>
        <v>4</v>
      </c>
      <c r="P1717" s="29">
        <f t="shared" si="159"/>
        <v>15</v>
      </c>
      <c r="Q1717" s="14" t="str">
        <f t="shared" si="160"/>
        <v xml:space="preserve">Liz </v>
      </c>
      <c r="R1717" s="14" t="str">
        <f t="shared" si="161"/>
        <v>MacKendrick</v>
      </c>
    </row>
    <row r="1718" spans="2:18" x14ac:dyDescent="0.45">
      <c r="B1718" s="14" t="str">
        <f t="shared" si="156"/>
        <v>398833639884</v>
      </c>
      <c r="C1718" s="5">
        <v>39883</v>
      </c>
      <c r="D1718" s="2" t="s">
        <v>808</v>
      </c>
      <c r="E1718" s="14">
        <f t="shared" si="157"/>
        <v>0</v>
      </c>
      <c r="F1718" s="2">
        <v>36</v>
      </c>
      <c r="G1718" s="19">
        <v>317.58999999999997</v>
      </c>
      <c r="H1718" s="20">
        <v>0.06</v>
      </c>
      <c r="I1718" s="6"/>
      <c r="J1718" s="5">
        <v>39884</v>
      </c>
      <c r="K1718" s="25">
        <v>-46.115000000000002</v>
      </c>
      <c r="L1718" s="2" t="s">
        <v>211</v>
      </c>
      <c r="M1718" s="14">
        <f>+VLOOKUP(L1718,Customers!$C$3:$D$797,2,FALSE)</f>
        <v>5</v>
      </c>
      <c r="N1718" s="14">
        <f>+INDEX(Customers!$B$2:$D$797,MATCH(TF_Database!L1718,Customers!$C$2:$C$797,0),1)</f>
        <v>28377</v>
      </c>
      <c r="O1718" s="29">
        <f t="shared" si="158"/>
        <v>6</v>
      </c>
      <c r="P1718" s="29">
        <f t="shared" si="159"/>
        <v>13</v>
      </c>
      <c r="Q1718" s="14" t="str">
        <f t="shared" si="160"/>
        <v xml:space="preserve">Craig </v>
      </c>
      <c r="R1718" s="14" t="str">
        <f t="shared" si="161"/>
        <v>Carroll</v>
      </c>
    </row>
    <row r="1719" spans="2:18" x14ac:dyDescent="0.45">
      <c r="B1719" s="14" t="str">
        <f t="shared" si="156"/>
        <v>407931640795</v>
      </c>
      <c r="C1719" s="5">
        <v>40793</v>
      </c>
      <c r="D1719" s="2" t="s">
        <v>808</v>
      </c>
      <c r="E1719" s="14">
        <f t="shared" si="157"/>
        <v>0</v>
      </c>
      <c r="F1719" s="2">
        <v>16</v>
      </c>
      <c r="G1719" s="19">
        <v>48.37</v>
      </c>
      <c r="H1719" s="20">
        <v>0.02</v>
      </c>
      <c r="I1719" s="6"/>
      <c r="J1719" s="5">
        <v>40795</v>
      </c>
      <c r="K1719" s="25">
        <v>18.02</v>
      </c>
      <c r="L1719" s="2" t="s">
        <v>213</v>
      </c>
      <c r="M1719" s="14">
        <f>+VLOOKUP(L1719,Customers!$C$3:$D$797,2,FALSE)</f>
        <v>2</v>
      </c>
      <c r="N1719" s="14">
        <f>+INDEX(Customers!$B$2:$D$797,MATCH(TF_Database!L1719,Customers!$C$2:$C$797,0),1)</f>
        <v>1964</v>
      </c>
      <c r="O1719" s="29">
        <f t="shared" si="158"/>
        <v>10</v>
      </c>
      <c r="P1719" s="29">
        <f t="shared" si="159"/>
        <v>18</v>
      </c>
      <c r="Q1719" s="14" t="str">
        <f t="shared" si="160"/>
        <v xml:space="preserve">Christine </v>
      </c>
      <c r="R1719" s="14" t="str">
        <f t="shared" si="161"/>
        <v>Kargatis</v>
      </c>
    </row>
    <row r="1720" spans="2:18" x14ac:dyDescent="0.45">
      <c r="B1720" s="14" t="str">
        <f t="shared" si="156"/>
        <v>403824740389</v>
      </c>
      <c r="C1720" s="5">
        <v>40382</v>
      </c>
      <c r="D1720" s="2" t="s">
        <v>804</v>
      </c>
      <c r="E1720" s="14">
        <f t="shared" si="157"/>
        <v>0</v>
      </c>
      <c r="F1720" s="2">
        <v>47</v>
      </c>
      <c r="G1720" s="19">
        <v>1005.74</v>
      </c>
      <c r="H1720" s="20">
        <v>0.1</v>
      </c>
      <c r="I1720" s="6"/>
      <c r="J1720" s="5">
        <v>40389</v>
      </c>
      <c r="K1720" s="25">
        <v>199.3</v>
      </c>
      <c r="L1720" s="2" t="s">
        <v>212</v>
      </c>
      <c r="M1720" s="14">
        <f>+VLOOKUP(L1720,Customers!$C$3:$D$797,2,FALSE)</f>
        <v>4</v>
      </c>
      <c r="N1720" s="14">
        <f>+INDEX(Customers!$B$2:$D$797,MATCH(TF_Database!L1720,Customers!$C$2:$C$797,0),1)</f>
        <v>25788</v>
      </c>
      <c r="O1720" s="29">
        <f t="shared" si="158"/>
        <v>4</v>
      </c>
      <c r="P1720" s="29">
        <f t="shared" si="159"/>
        <v>15</v>
      </c>
      <c r="Q1720" s="14" t="str">
        <f t="shared" si="160"/>
        <v xml:space="preserve">Liz </v>
      </c>
      <c r="R1720" s="14" t="str">
        <f t="shared" si="161"/>
        <v>MacKendrick</v>
      </c>
    </row>
    <row r="1721" spans="2:18" x14ac:dyDescent="0.45">
      <c r="B1721" s="14" t="str">
        <f t="shared" si="156"/>
        <v>403823740389</v>
      </c>
      <c r="C1721" s="5">
        <v>40382</v>
      </c>
      <c r="D1721" s="2" t="s">
        <v>804</v>
      </c>
      <c r="E1721" s="14">
        <f t="shared" si="157"/>
        <v>0</v>
      </c>
      <c r="F1721" s="2">
        <v>37</v>
      </c>
      <c r="G1721" s="19">
        <v>6477.7394999999997</v>
      </c>
      <c r="H1721" s="20">
        <v>0.01</v>
      </c>
      <c r="I1721" s="6"/>
      <c r="J1721" s="5">
        <v>40389</v>
      </c>
      <c r="K1721" s="25">
        <v>1653.9659999999999</v>
      </c>
      <c r="L1721" s="2" t="s">
        <v>212</v>
      </c>
      <c r="M1721" s="14">
        <f>+VLOOKUP(L1721,Customers!$C$3:$D$797,2,FALSE)</f>
        <v>4</v>
      </c>
      <c r="N1721" s="14">
        <f>+INDEX(Customers!$B$2:$D$797,MATCH(TF_Database!L1721,Customers!$C$2:$C$797,0),1)</f>
        <v>25788</v>
      </c>
      <c r="O1721" s="29">
        <f t="shared" si="158"/>
        <v>4</v>
      </c>
      <c r="P1721" s="29">
        <f t="shared" si="159"/>
        <v>15</v>
      </c>
      <c r="Q1721" s="14" t="str">
        <f t="shared" si="160"/>
        <v xml:space="preserve">Liz </v>
      </c>
      <c r="R1721" s="14" t="str">
        <f t="shared" si="161"/>
        <v>MacKendrick</v>
      </c>
    </row>
    <row r="1722" spans="2:18" x14ac:dyDescent="0.45">
      <c r="B1722" s="14" t="str">
        <f t="shared" si="156"/>
        <v>399101439911</v>
      </c>
      <c r="C1722" s="5">
        <v>39910</v>
      </c>
      <c r="D1722" s="2" t="s">
        <v>810</v>
      </c>
      <c r="E1722" s="14">
        <f t="shared" si="157"/>
        <v>0</v>
      </c>
      <c r="F1722" s="2">
        <v>14</v>
      </c>
      <c r="G1722" s="19">
        <v>244.85</v>
      </c>
      <c r="H1722" s="20">
        <v>0.06</v>
      </c>
      <c r="I1722" s="6"/>
      <c r="J1722" s="5">
        <v>39911</v>
      </c>
      <c r="K1722" s="25">
        <v>38.06</v>
      </c>
      <c r="L1722" s="2" t="s">
        <v>213</v>
      </c>
      <c r="M1722" s="14">
        <f>+VLOOKUP(L1722,Customers!$C$3:$D$797,2,FALSE)</f>
        <v>2</v>
      </c>
      <c r="N1722" s="14">
        <f>+INDEX(Customers!$B$2:$D$797,MATCH(TF_Database!L1722,Customers!$C$2:$C$797,0),1)</f>
        <v>1964</v>
      </c>
      <c r="O1722" s="29">
        <f t="shared" si="158"/>
        <v>10</v>
      </c>
      <c r="P1722" s="29">
        <f t="shared" si="159"/>
        <v>18</v>
      </c>
      <c r="Q1722" s="14" t="str">
        <f t="shared" si="160"/>
        <v xml:space="preserve">Christine </v>
      </c>
      <c r="R1722" s="14" t="str">
        <f t="shared" si="161"/>
        <v>Kargatis</v>
      </c>
    </row>
    <row r="1723" spans="2:18" x14ac:dyDescent="0.45">
      <c r="B1723" s="14" t="str">
        <f t="shared" si="156"/>
        <v>409912140993</v>
      </c>
      <c r="C1723" s="5">
        <v>40991</v>
      </c>
      <c r="D1723" s="2" t="s">
        <v>808</v>
      </c>
      <c r="E1723" s="14">
        <f t="shared" si="157"/>
        <v>0</v>
      </c>
      <c r="F1723" s="2">
        <v>21</v>
      </c>
      <c r="G1723" s="19">
        <v>316.35000000000002</v>
      </c>
      <c r="H1723" s="20">
        <v>0.06</v>
      </c>
      <c r="I1723" s="6"/>
      <c r="J1723" s="5">
        <v>40993</v>
      </c>
      <c r="K1723" s="25">
        <v>117.91</v>
      </c>
      <c r="L1723" s="2" t="s">
        <v>214</v>
      </c>
      <c r="M1723" s="14">
        <f>+VLOOKUP(L1723,Customers!$C$3:$D$797,2,FALSE)</f>
        <v>5</v>
      </c>
      <c r="N1723" s="14">
        <f>+INDEX(Customers!$B$2:$D$797,MATCH(TF_Database!L1723,Customers!$C$2:$C$797,0),1)</f>
        <v>31532</v>
      </c>
      <c r="O1723" s="29">
        <f t="shared" si="158"/>
        <v>6</v>
      </c>
      <c r="P1723" s="29">
        <f t="shared" si="159"/>
        <v>13</v>
      </c>
      <c r="Q1723" s="14" t="str">
        <f t="shared" si="160"/>
        <v xml:space="preserve">Bobby </v>
      </c>
      <c r="R1723" s="14" t="str">
        <f t="shared" si="161"/>
        <v>Odegard</v>
      </c>
    </row>
    <row r="1724" spans="2:18" x14ac:dyDescent="0.45">
      <c r="B1724" s="14" t="str">
        <f t="shared" si="156"/>
        <v>403991140401</v>
      </c>
      <c r="C1724" s="5">
        <v>40399</v>
      </c>
      <c r="D1724" s="2" t="s">
        <v>811</v>
      </c>
      <c r="E1724" s="14">
        <f t="shared" si="157"/>
        <v>0</v>
      </c>
      <c r="F1724" s="2">
        <v>11</v>
      </c>
      <c r="G1724" s="19">
        <v>109.37</v>
      </c>
      <c r="H1724" s="20">
        <v>7.0000000000000007E-2</v>
      </c>
      <c r="I1724" s="6"/>
      <c r="J1724" s="5">
        <v>40401</v>
      </c>
      <c r="K1724" s="25">
        <v>25.96</v>
      </c>
      <c r="L1724" s="2" t="s">
        <v>214</v>
      </c>
      <c r="M1724" s="14">
        <f>+VLOOKUP(L1724,Customers!$C$3:$D$797,2,FALSE)</f>
        <v>5</v>
      </c>
      <c r="N1724" s="14">
        <f>+INDEX(Customers!$B$2:$D$797,MATCH(TF_Database!L1724,Customers!$C$2:$C$797,0),1)</f>
        <v>31532</v>
      </c>
      <c r="O1724" s="29">
        <f t="shared" si="158"/>
        <v>6</v>
      </c>
      <c r="P1724" s="29">
        <f t="shared" si="159"/>
        <v>13</v>
      </c>
      <c r="Q1724" s="14" t="str">
        <f t="shared" si="160"/>
        <v xml:space="preserve">Bobby </v>
      </c>
      <c r="R1724" s="14" t="str">
        <f t="shared" si="161"/>
        <v>Odegard</v>
      </c>
    </row>
    <row r="1725" spans="2:18" x14ac:dyDescent="0.45">
      <c r="B1725" s="14" t="str">
        <f t="shared" si="156"/>
        <v>407235040725</v>
      </c>
      <c r="C1725" s="5">
        <v>40723</v>
      </c>
      <c r="D1725" s="2" t="s">
        <v>810</v>
      </c>
      <c r="E1725" s="14">
        <f t="shared" si="157"/>
        <v>0</v>
      </c>
      <c r="F1725" s="2">
        <v>50</v>
      </c>
      <c r="G1725" s="19">
        <v>6206.16</v>
      </c>
      <c r="H1725" s="20">
        <v>0.03</v>
      </c>
      <c r="I1725" s="6"/>
      <c r="J1725" s="5">
        <v>40725</v>
      </c>
      <c r="K1725" s="25">
        <v>1416.27</v>
      </c>
      <c r="L1725" s="2" t="s">
        <v>211</v>
      </c>
      <c r="M1725" s="14">
        <f>+VLOOKUP(L1725,Customers!$C$3:$D$797,2,FALSE)</f>
        <v>5</v>
      </c>
      <c r="N1725" s="14">
        <f>+INDEX(Customers!$B$2:$D$797,MATCH(TF_Database!L1725,Customers!$C$2:$C$797,0),1)</f>
        <v>28377</v>
      </c>
      <c r="O1725" s="29">
        <f t="shared" si="158"/>
        <v>6</v>
      </c>
      <c r="P1725" s="29">
        <f t="shared" si="159"/>
        <v>13</v>
      </c>
      <c r="Q1725" s="14" t="str">
        <f t="shared" si="160"/>
        <v xml:space="preserve">Craig </v>
      </c>
      <c r="R1725" s="14" t="str">
        <f t="shared" si="161"/>
        <v>Carroll</v>
      </c>
    </row>
    <row r="1726" spans="2:18" x14ac:dyDescent="0.45">
      <c r="B1726" s="14" t="str">
        <f t="shared" si="156"/>
        <v>399865039988</v>
      </c>
      <c r="C1726" s="5">
        <v>39986</v>
      </c>
      <c r="D1726" s="2" t="s">
        <v>811</v>
      </c>
      <c r="E1726" s="14">
        <f t="shared" si="157"/>
        <v>0</v>
      </c>
      <c r="F1726" s="2">
        <v>50</v>
      </c>
      <c r="G1726" s="19">
        <v>15383.7</v>
      </c>
      <c r="H1726" s="20">
        <v>0.03</v>
      </c>
      <c r="I1726" s="6"/>
      <c r="J1726" s="5">
        <v>39988</v>
      </c>
      <c r="K1726" s="25">
        <v>6523.2569999999996</v>
      </c>
      <c r="L1726" s="2" t="s">
        <v>215</v>
      </c>
      <c r="M1726" s="14">
        <f>+VLOOKUP(L1726,Customers!$C$3:$D$797,2,FALSE)</f>
        <v>3</v>
      </c>
      <c r="N1726" s="14">
        <f>+INDEX(Customers!$B$2:$D$797,MATCH(TF_Database!L1726,Customers!$C$2:$C$797,0),1)</f>
        <v>2981</v>
      </c>
      <c r="O1726" s="29">
        <f t="shared" si="158"/>
        <v>8</v>
      </c>
      <c r="P1726" s="29">
        <f t="shared" si="159"/>
        <v>17</v>
      </c>
      <c r="Q1726" s="14" t="str">
        <f t="shared" si="160"/>
        <v xml:space="preserve">Russell </v>
      </c>
      <c r="R1726" s="14" t="str">
        <f t="shared" si="161"/>
        <v>Applegate</v>
      </c>
    </row>
    <row r="1727" spans="2:18" x14ac:dyDescent="0.45">
      <c r="B1727" s="14" t="str">
        <f t="shared" si="156"/>
        <v>399863139988</v>
      </c>
      <c r="C1727" s="5">
        <v>39986</v>
      </c>
      <c r="D1727" s="2" t="s">
        <v>811</v>
      </c>
      <c r="E1727" s="14">
        <f t="shared" si="157"/>
        <v>0</v>
      </c>
      <c r="F1727" s="2">
        <v>31</v>
      </c>
      <c r="G1727" s="19">
        <v>1637.4570000000001</v>
      </c>
      <c r="H1727" s="20">
        <v>0.09</v>
      </c>
      <c r="I1727" s="6"/>
      <c r="J1727" s="5">
        <v>39988</v>
      </c>
      <c r="K1727" s="25">
        <v>118.152</v>
      </c>
      <c r="L1727" s="2" t="s">
        <v>215</v>
      </c>
      <c r="M1727" s="14">
        <f>+VLOOKUP(L1727,Customers!$C$3:$D$797,2,FALSE)</f>
        <v>3</v>
      </c>
      <c r="N1727" s="14">
        <f>+INDEX(Customers!$B$2:$D$797,MATCH(TF_Database!L1727,Customers!$C$2:$C$797,0),1)</f>
        <v>2981</v>
      </c>
      <c r="O1727" s="29">
        <f t="shared" si="158"/>
        <v>8</v>
      </c>
      <c r="P1727" s="29">
        <f t="shared" si="159"/>
        <v>17</v>
      </c>
      <c r="Q1727" s="14" t="str">
        <f t="shared" si="160"/>
        <v xml:space="preserve">Russell </v>
      </c>
      <c r="R1727" s="14" t="str">
        <f t="shared" si="161"/>
        <v>Applegate</v>
      </c>
    </row>
    <row r="1728" spans="2:18" x14ac:dyDescent="0.45">
      <c r="B1728" s="14" t="str">
        <f t="shared" si="156"/>
        <v>409291640929</v>
      </c>
      <c r="C1728" s="5">
        <v>40929</v>
      </c>
      <c r="D1728" s="2" t="s">
        <v>810</v>
      </c>
      <c r="E1728" s="14">
        <f t="shared" si="157"/>
        <v>0</v>
      </c>
      <c r="F1728" s="2">
        <v>16</v>
      </c>
      <c r="G1728" s="19">
        <v>1554.53</v>
      </c>
      <c r="H1728" s="20">
        <v>0</v>
      </c>
      <c r="I1728" s="6"/>
      <c r="J1728" s="5">
        <v>40929</v>
      </c>
      <c r="K1728" s="25">
        <v>474.66</v>
      </c>
      <c r="L1728" s="2" t="s">
        <v>216</v>
      </c>
      <c r="M1728" s="14">
        <f>+VLOOKUP(L1728,Customers!$C$3:$D$797,2,FALSE)</f>
        <v>3</v>
      </c>
      <c r="N1728" s="14">
        <f>+INDEX(Customers!$B$2:$D$797,MATCH(TF_Database!L1728,Customers!$C$2:$C$797,0),1)</f>
        <v>29017</v>
      </c>
      <c r="O1728" s="29">
        <f t="shared" si="158"/>
        <v>5</v>
      </c>
      <c r="P1728" s="29">
        <f t="shared" si="159"/>
        <v>14</v>
      </c>
      <c r="Q1728" s="14" t="str">
        <f t="shared" si="160"/>
        <v xml:space="preserve">Bill </v>
      </c>
      <c r="R1728" s="14" t="str">
        <f t="shared" si="161"/>
        <v>Donatelli</v>
      </c>
    </row>
    <row r="1729" spans="2:18" x14ac:dyDescent="0.45">
      <c r="B1729" s="14" t="str">
        <f t="shared" si="156"/>
        <v>40519140520</v>
      </c>
      <c r="C1729" s="5">
        <v>40519</v>
      </c>
      <c r="D1729" s="2" t="s">
        <v>810</v>
      </c>
      <c r="E1729" s="14">
        <f t="shared" si="157"/>
        <v>0</v>
      </c>
      <c r="F1729" s="2">
        <v>1</v>
      </c>
      <c r="G1729" s="19">
        <v>356.95</v>
      </c>
      <c r="H1729" s="20">
        <v>0.08</v>
      </c>
      <c r="I1729" s="6"/>
      <c r="J1729" s="5">
        <v>40520</v>
      </c>
      <c r="K1729" s="25">
        <v>-228.2405</v>
      </c>
      <c r="L1729" s="2" t="s">
        <v>216</v>
      </c>
      <c r="M1729" s="14">
        <f>+VLOOKUP(L1729,Customers!$C$3:$D$797,2,FALSE)</f>
        <v>3</v>
      </c>
      <c r="N1729" s="14">
        <f>+INDEX(Customers!$B$2:$D$797,MATCH(TF_Database!L1729,Customers!$C$2:$C$797,0),1)</f>
        <v>29017</v>
      </c>
      <c r="O1729" s="29">
        <f t="shared" si="158"/>
        <v>5</v>
      </c>
      <c r="P1729" s="29">
        <f t="shared" si="159"/>
        <v>14</v>
      </c>
      <c r="Q1729" s="14" t="str">
        <f t="shared" si="160"/>
        <v xml:space="preserve">Bill </v>
      </c>
      <c r="R1729" s="14" t="str">
        <f t="shared" si="161"/>
        <v>Donatelli</v>
      </c>
    </row>
    <row r="1730" spans="2:18" x14ac:dyDescent="0.45">
      <c r="B1730" s="14" t="str">
        <f t="shared" si="156"/>
        <v>405191740521</v>
      </c>
      <c r="C1730" s="5">
        <v>40519</v>
      </c>
      <c r="D1730" s="2" t="s">
        <v>810</v>
      </c>
      <c r="E1730" s="14">
        <f t="shared" si="157"/>
        <v>0</v>
      </c>
      <c r="F1730" s="2">
        <v>17</v>
      </c>
      <c r="G1730" s="19">
        <v>112.86</v>
      </c>
      <c r="H1730" s="20">
        <v>0.04</v>
      </c>
      <c r="I1730" s="6"/>
      <c r="J1730" s="5">
        <v>40521</v>
      </c>
      <c r="K1730" s="25">
        <v>-56.78</v>
      </c>
      <c r="L1730" s="2" t="s">
        <v>216</v>
      </c>
      <c r="M1730" s="14">
        <f>+VLOOKUP(L1730,Customers!$C$3:$D$797,2,FALSE)</f>
        <v>3</v>
      </c>
      <c r="N1730" s="14">
        <f>+INDEX(Customers!$B$2:$D$797,MATCH(TF_Database!L1730,Customers!$C$2:$C$797,0),1)</f>
        <v>29017</v>
      </c>
      <c r="O1730" s="29">
        <f t="shared" si="158"/>
        <v>5</v>
      </c>
      <c r="P1730" s="29">
        <f t="shared" si="159"/>
        <v>14</v>
      </c>
      <c r="Q1730" s="14" t="str">
        <f t="shared" si="160"/>
        <v xml:space="preserve">Bill </v>
      </c>
      <c r="R1730" s="14" t="str">
        <f t="shared" si="161"/>
        <v>Donatelli</v>
      </c>
    </row>
    <row r="1731" spans="2:18" x14ac:dyDescent="0.45">
      <c r="B1731" s="14" t="str">
        <f t="shared" si="156"/>
        <v>405193840521</v>
      </c>
      <c r="C1731" s="5">
        <v>40519</v>
      </c>
      <c r="D1731" s="2" t="s">
        <v>810</v>
      </c>
      <c r="E1731" s="14">
        <f t="shared" si="157"/>
        <v>0</v>
      </c>
      <c r="F1731" s="2">
        <v>38</v>
      </c>
      <c r="G1731" s="19">
        <v>2063.42</v>
      </c>
      <c r="H1731" s="20">
        <v>0.03</v>
      </c>
      <c r="I1731" s="6"/>
      <c r="J1731" s="5">
        <v>40521</v>
      </c>
      <c r="K1731" s="25">
        <v>989.95</v>
      </c>
      <c r="L1731" s="2" t="s">
        <v>216</v>
      </c>
      <c r="M1731" s="14">
        <f>+VLOOKUP(L1731,Customers!$C$3:$D$797,2,FALSE)</f>
        <v>3</v>
      </c>
      <c r="N1731" s="14">
        <f>+INDEX(Customers!$B$2:$D$797,MATCH(TF_Database!L1731,Customers!$C$2:$C$797,0),1)</f>
        <v>29017</v>
      </c>
      <c r="O1731" s="29">
        <f t="shared" si="158"/>
        <v>5</v>
      </c>
      <c r="P1731" s="29">
        <f t="shared" si="159"/>
        <v>14</v>
      </c>
      <c r="Q1731" s="14" t="str">
        <f t="shared" si="160"/>
        <v xml:space="preserve">Bill </v>
      </c>
      <c r="R1731" s="14" t="str">
        <f t="shared" si="161"/>
        <v>Donatelli</v>
      </c>
    </row>
    <row r="1732" spans="2:18" x14ac:dyDescent="0.45">
      <c r="B1732" s="14" t="str">
        <f t="shared" si="156"/>
        <v>411542441155</v>
      </c>
      <c r="C1732" s="5">
        <v>41154</v>
      </c>
      <c r="D1732" s="2" t="s">
        <v>808</v>
      </c>
      <c r="E1732" s="14">
        <f t="shared" si="157"/>
        <v>0</v>
      </c>
      <c r="F1732" s="2">
        <v>24</v>
      </c>
      <c r="G1732" s="19">
        <v>116.82</v>
      </c>
      <c r="H1732" s="20">
        <v>0.02</v>
      </c>
      <c r="I1732" s="6"/>
      <c r="J1732" s="5">
        <v>41155</v>
      </c>
      <c r="K1732" s="25">
        <v>-42.05</v>
      </c>
      <c r="L1732" s="2" t="s">
        <v>216</v>
      </c>
      <c r="M1732" s="14">
        <f>+VLOOKUP(L1732,Customers!$C$3:$D$797,2,FALSE)</f>
        <v>3</v>
      </c>
      <c r="N1732" s="14">
        <f>+INDEX(Customers!$B$2:$D$797,MATCH(TF_Database!L1732,Customers!$C$2:$C$797,0),1)</f>
        <v>29017</v>
      </c>
      <c r="O1732" s="29">
        <f t="shared" si="158"/>
        <v>5</v>
      </c>
      <c r="P1732" s="29">
        <f t="shared" si="159"/>
        <v>14</v>
      </c>
      <c r="Q1732" s="14" t="str">
        <f t="shared" si="160"/>
        <v xml:space="preserve">Bill </v>
      </c>
      <c r="R1732" s="14" t="str">
        <f t="shared" si="161"/>
        <v>Donatelli</v>
      </c>
    </row>
    <row r="1733" spans="2:18" x14ac:dyDescent="0.45">
      <c r="B1733" s="14" t="str">
        <f t="shared" si="156"/>
        <v>411544541154</v>
      </c>
      <c r="C1733" s="5">
        <v>41154</v>
      </c>
      <c r="D1733" s="2" t="s">
        <v>808</v>
      </c>
      <c r="E1733" s="14">
        <f t="shared" si="157"/>
        <v>0</v>
      </c>
      <c r="F1733" s="2">
        <v>45</v>
      </c>
      <c r="G1733" s="19">
        <v>483.64</v>
      </c>
      <c r="H1733" s="20">
        <v>0.1</v>
      </c>
      <c r="I1733" s="6"/>
      <c r="J1733" s="5">
        <v>41154</v>
      </c>
      <c r="K1733" s="25">
        <v>28.39</v>
      </c>
      <c r="L1733" s="2" t="s">
        <v>216</v>
      </c>
      <c r="M1733" s="14">
        <f>+VLOOKUP(L1733,Customers!$C$3:$D$797,2,FALSE)</f>
        <v>3</v>
      </c>
      <c r="N1733" s="14">
        <f>+INDEX(Customers!$B$2:$D$797,MATCH(TF_Database!L1733,Customers!$C$2:$C$797,0),1)</f>
        <v>29017</v>
      </c>
      <c r="O1733" s="29">
        <f t="shared" si="158"/>
        <v>5</v>
      </c>
      <c r="P1733" s="29">
        <f t="shared" si="159"/>
        <v>14</v>
      </c>
      <c r="Q1733" s="14" t="str">
        <f t="shared" si="160"/>
        <v xml:space="preserve">Bill </v>
      </c>
      <c r="R1733" s="14" t="str">
        <f t="shared" si="161"/>
        <v>Donatelli</v>
      </c>
    </row>
    <row r="1734" spans="2:18" x14ac:dyDescent="0.45">
      <c r="B1734" s="14" t="str">
        <f t="shared" si="156"/>
        <v>40335440337</v>
      </c>
      <c r="C1734" s="5">
        <v>40335</v>
      </c>
      <c r="D1734" s="2" t="s">
        <v>808</v>
      </c>
      <c r="E1734" s="14">
        <f t="shared" si="157"/>
        <v>0</v>
      </c>
      <c r="F1734" s="2">
        <v>4</v>
      </c>
      <c r="G1734" s="19">
        <v>33.64</v>
      </c>
      <c r="H1734" s="20">
        <v>7.0000000000000007E-2</v>
      </c>
      <c r="I1734" s="6"/>
      <c r="J1734" s="5">
        <v>40337</v>
      </c>
      <c r="K1734" s="25">
        <v>-35.17</v>
      </c>
      <c r="L1734" s="2" t="s">
        <v>214</v>
      </c>
      <c r="M1734" s="14">
        <f>+VLOOKUP(L1734,Customers!$C$3:$D$797,2,FALSE)</f>
        <v>5</v>
      </c>
      <c r="N1734" s="14">
        <f>+INDEX(Customers!$B$2:$D$797,MATCH(TF_Database!L1734,Customers!$C$2:$C$797,0),1)</f>
        <v>31532</v>
      </c>
      <c r="O1734" s="29">
        <f t="shared" si="158"/>
        <v>6</v>
      </c>
      <c r="P1734" s="29">
        <f t="shared" si="159"/>
        <v>13</v>
      </c>
      <c r="Q1734" s="14" t="str">
        <f t="shared" si="160"/>
        <v xml:space="preserve">Bobby </v>
      </c>
      <c r="R1734" s="14" t="str">
        <f t="shared" si="161"/>
        <v>Odegard</v>
      </c>
    </row>
    <row r="1735" spans="2:18" x14ac:dyDescent="0.45">
      <c r="B1735" s="14" t="str">
        <f t="shared" ref="B1735:B1798" si="162">+CONCATENATE(C1735,F1735,J1735)</f>
        <v>403352940336</v>
      </c>
      <c r="C1735" s="5">
        <v>40335</v>
      </c>
      <c r="D1735" s="2" t="s">
        <v>808</v>
      </c>
      <c r="E1735" s="14">
        <f t="shared" ref="E1735:E1798" si="163">+IF(D1735="High",1,0)</f>
        <v>0</v>
      </c>
      <c r="F1735" s="2">
        <v>29</v>
      </c>
      <c r="G1735" s="19">
        <v>701.94</v>
      </c>
      <c r="H1735" s="20">
        <v>0.01</v>
      </c>
      <c r="I1735" s="6"/>
      <c r="J1735" s="5">
        <v>40336</v>
      </c>
      <c r="K1735" s="25">
        <v>158.91</v>
      </c>
      <c r="L1735" s="2" t="s">
        <v>214</v>
      </c>
      <c r="M1735" s="14">
        <f>+VLOOKUP(L1735,Customers!$C$3:$D$797,2,FALSE)</f>
        <v>5</v>
      </c>
      <c r="N1735" s="14">
        <f>+INDEX(Customers!$B$2:$D$797,MATCH(TF_Database!L1735,Customers!$C$2:$C$797,0),1)</f>
        <v>31532</v>
      </c>
      <c r="O1735" s="29">
        <f t="shared" ref="O1735:O1798" si="164">+SEARCH(" ",L1735)</f>
        <v>6</v>
      </c>
      <c r="P1735" s="29">
        <f t="shared" ref="P1735:P1798" si="165">+LEN(L1735)</f>
        <v>13</v>
      </c>
      <c r="Q1735" s="14" t="str">
        <f t="shared" ref="Q1735:Q1798" si="166">+LEFT(L1735,O1735)</f>
        <v xml:space="preserve">Bobby </v>
      </c>
      <c r="R1735" s="14" t="str">
        <f t="shared" ref="R1735:R1798" si="167">+RIGHT(L1735,P1735-O1735)</f>
        <v>Odegard</v>
      </c>
    </row>
    <row r="1736" spans="2:18" x14ac:dyDescent="0.45">
      <c r="B1736" s="14" t="str">
        <f t="shared" si="162"/>
        <v>405263340526</v>
      </c>
      <c r="C1736" s="5">
        <v>40526</v>
      </c>
      <c r="D1736" s="2" t="s">
        <v>811</v>
      </c>
      <c r="E1736" s="14">
        <f t="shared" si="163"/>
        <v>0</v>
      </c>
      <c r="F1736" s="2">
        <v>33</v>
      </c>
      <c r="G1736" s="19">
        <v>126.88</v>
      </c>
      <c r="H1736" s="20">
        <v>0.05</v>
      </c>
      <c r="I1736" s="6"/>
      <c r="J1736" s="5">
        <v>40526</v>
      </c>
      <c r="K1736" s="25">
        <v>12.63</v>
      </c>
      <c r="L1736" s="2" t="s">
        <v>216</v>
      </c>
      <c r="M1736" s="14">
        <f>+VLOOKUP(L1736,Customers!$C$3:$D$797,2,FALSE)</f>
        <v>3</v>
      </c>
      <c r="N1736" s="14">
        <f>+INDEX(Customers!$B$2:$D$797,MATCH(TF_Database!L1736,Customers!$C$2:$C$797,0),1)</f>
        <v>29017</v>
      </c>
      <c r="O1736" s="29">
        <f t="shared" si="164"/>
        <v>5</v>
      </c>
      <c r="P1736" s="29">
        <f t="shared" si="165"/>
        <v>14</v>
      </c>
      <c r="Q1736" s="14" t="str">
        <f t="shared" si="166"/>
        <v xml:space="preserve">Bill </v>
      </c>
      <c r="R1736" s="14" t="str">
        <f t="shared" si="167"/>
        <v>Donatelli</v>
      </c>
    </row>
    <row r="1737" spans="2:18" x14ac:dyDescent="0.45">
      <c r="B1737" s="14" t="str">
        <f t="shared" si="162"/>
        <v>405264240526</v>
      </c>
      <c r="C1737" s="5">
        <v>40526</v>
      </c>
      <c r="D1737" s="2" t="s">
        <v>811</v>
      </c>
      <c r="E1737" s="14">
        <f t="shared" si="163"/>
        <v>0</v>
      </c>
      <c r="F1737" s="2">
        <v>42</v>
      </c>
      <c r="G1737" s="19">
        <v>906.64</v>
      </c>
      <c r="H1737" s="20">
        <v>7.0000000000000007E-2</v>
      </c>
      <c r="I1737" s="6"/>
      <c r="J1737" s="5">
        <v>40526</v>
      </c>
      <c r="K1737" s="25">
        <v>-148.92500000000001</v>
      </c>
      <c r="L1737" s="2" t="s">
        <v>216</v>
      </c>
      <c r="M1737" s="14">
        <f>+VLOOKUP(L1737,Customers!$C$3:$D$797,2,FALSE)</f>
        <v>3</v>
      </c>
      <c r="N1737" s="14">
        <f>+INDEX(Customers!$B$2:$D$797,MATCH(TF_Database!L1737,Customers!$C$2:$C$797,0),1)</f>
        <v>29017</v>
      </c>
      <c r="O1737" s="29">
        <f t="shared" si="164"/>
        <v>5</v>
      </c>
      <c r="P1737" s="29">
        <f t="shared" si="165"/>
        <v>14</v>
      </c>
      <c r="Q1737" s="14" t="str">
        <f t="shared" si="166"/>
        <v xml:space="preserve">Bill </v>
      </c>
      <c r="R1737" s="14" t="str">
        <f t="shared" si="167"/>
        <v>Donatelli</v>
      </c>
    </row>
    <row r="1738" spans="2:18" x14ac:dyDescent="0.45">
      <c r="B1738" s="14" t="str">
        <f t="shared" si="162"/>
        <v>40526340527</v>
      </c>
      <c r="C1738" s="5">
        <v>40526</v>
      </c>
      <c r="D1738" s="2" t="s">
        <v>811</v>
      </c>
      <c r="E1738" s="14">
        <f t="shared" si="163"/>
        <v>0</v>
      </c>
      <c r="F1738" s="2">
        <v>3</v>
      </c>
      <c r="G1738" s="19">
        <v>58.14</v>
      </c>
      <c r="H1738" s="20">
        <v>0.01</v>
      </c>
      <c r="I1738" s="6"/>
      <c r="J1738" s="5">
        <v>40527</v>
      </c>
      <c r="K1738" s="25">
        <v>-96.25</v>
      </c>
      <c r="L1738" s="2" t="s">
        <v>216</v>
      </c>
      <c r="M1738" s="14">
        <f>+VLOOKUP(L1738,Customers!$C$3:$D$797,2,FALSE)</f>
        <v>3</v>
      </c>
      <c r="N1738" s="14">
        <f>+INDEX(Customers!$B$2:$D$797,MATCH(TF_Database!L1738,Customers!$C$2:$C$797,0),1)</f>
        <v>29017</v>
      </c>
      <c r="O1738" s="29">
        <f t="shared" si="164"/>
        <v>5</v>
      </c>
      <c r="P1738" s="29">
        <f t="shared" si="165"/>
        <v>14</v>
      </c>
      <c r="Q1738" s="14" t="str">
        <f t="shared" si="166"/>
        <v xml:space="preserve">Bill </v>
      </c>
      <c r="R1738" s="14" t="str">
        <f t="shared" si="167"/>
        <v>Donatelli</v>
      </c>
    </row>
    <row r="1739" spans="2:18" x14ac:dyDescent="0.45">
      <c r="B1739" s="14" t="str">
        <f t="shared" si="162"/>
        <v>403083940310</v>
      </c>
      <c r="C1739" s="5">
        <v>40308</v>
      </c>
      <c r="D1739" s="2" t="s">
        <v>806</v>
      </c>
      <c r="E1739" s="14">
        <f t="shared" si="163"/>
        <v>1</v>
      </c>
      <c r="F1739" s="2">
        <v>39</v>
      </c>
      <c r="G1739" s="19">
        <v>1538.33</v>
      </c>
      <c r="H1739" s="20">
        <v>0.03</v>
      </c>
      <c r="I1739" s="6"/>
      <c r="J1739" s="5">
        <v>40310</v>
      </c>
      <c r="K1739" s="25">
        <v>471.35</v>
      </c>
      <c r="L1739" s="2" t="s">
        <v>216</v>
      </c>
      <c r="M1739" s="14">
        <f>+VLOOKUP(L1739,Customers!$C$3:$D$797,2,FALSE)</f>
        <v>3</v>
      </c>
      <c r="N1739" s="14">
        <f>+INDEX(Customers!$B$2:$D$797,MATCH(TF_Database!L1739,Customers!$C$2:$C$797,0),1)</f>
        <v>29017</v>
      </c>
      <c r="O1739" s="29">
        <f t="shared" si="164"/>
        <v>5</v>
      </c>
      <c r="P1739" s="29">
        <f t="shared" si="165"/>
        <v>14</v>
      </c>
      <c r="Q1739" s="14" t="str">
        <f t="shared" si="166"/>
        <v xml:space="preserve">Bill </v>
      </c>
      <c r="R1739" s="14" t="str">
        <f t="shared" si="167"/>
        <v>Donatelli</v>
      </c>
    </row>
    <row r="1740" spans="2:18" x14ac:dyDescent="0.45">
      <c r="B1740" s="14" t="str">
        <f t="shared" si="162"/>
        <v>403083940308</v>
      </c>
      <c r="C1740" s="5">
        <v>40308</v>
      </c>
      <c r="D1740" s="2" t="s">
        <v>806</v>
      </c>
      <c r="E1740" s="14">
        <f t="shared" si="163"/>
        <v>1</v>
      </c>
      <c r="F1740" s="2">
        <v>39</v>
      </c>
      <c r="G1740" s="19">
        <v>147.46</v>
      </c>
      <c r="H1740" s="20">
        <v>0.06</v>
      </c>
      <c r="I1740" s="6"/>
      <c r="J1740" s="5">
        <v>40308</v>
      </c>
      <c r="K1740" s="25">
        <v>14.13</v>
      </c>
      <c r="L1740" s="2" t="s">
        <v>216</v>
      </c>
      <c r="M1740" s="14">
        <f>+VLOOKUP(L1740,Customers!$C$3:$D$797,2,FALSE)</f>
        <v>3</v>
      </c>
      <c r="N1740" s="14">
        <f>+INDEX(Customers!$B$2:$D$797,MATCH(TF_Database!L1740,Customers!$C$2:$C$797,0),1)</f>
        <v>29017</v>
      </c>
      <c r="O1740" s="29">
        <f t="shared" si="164"/>
        <v>5</v>
      </c>
      <c r="P1740" s="29">
        <f t="shared" si="165"/>
        <v>14</v>
      </c>
      <c r="Q1740" s="14" t="str">
        <f t="shared" si="166"/>
        <v xml:space="preserve">Bill </v>
      </c>
      <c r="R1740" s="14" t="str">
        <f t="shared" si="167"/>
        <v>Donatelli</v>
      </c>
    </row>
    <row r="1741" spans="2:18" x14ac:dyDescent="0.45">
      <c r="B1741" s="14" t="str">
        <f t="shared" si="162"/>
        <v>40645440646</v>
      </c>
      <c r="C1741" s="5">
        <v>40645</v>
      </c>
      <c r="D1741" s="2" t="s">
        <v>810</v>
      </c>
      <c r="E1741" s="14">
        <f t="shared" si="163"/>
        <v>0</v>
      </c>
      <c r="F1741" s="2">
        <v>4</v>
      </c>
      <c r="G1741" s="19">
        <v>473.88</v>
      </c>
      <c r="H1741" s="20">
        <v>0.01</v>
      </c>
      <c r="I1741" s="6"/>
      <c r="J1741" s="5">
        <v>40646</v>
      </c>
      <c r="K1741" s="25">
        <v>-183.26</v>
      </c>
      <c r="L1741" s="2" t="s">
        <v>217</v>
      </c>
      <c r="M1741" s="14">
        <f>+VLOOKUP(L1741,Customers!$C$3:$D$797,2,FALSE)</f>
        <v>5</v>
      </c>
      <c r="N1741" s="14">
        <f>+INDEX(Customers!$B$2:$D$797,MATCH(TF_Database!L1741,Customers!$C$2:$C$797,0),1)</f>
        <v>21548</v>
      </c>
      <c r="O1741" s="29">
        <f t="shared" si="164"/>
        <v>6</v>
      </c>
      <c r="P1741" s="29">
        <f t="shared" si="165"/>
        <v>12</v>
      </c>
      <c r="Q1741" s="14" t="str">
        <f t="shared" si="166"/>
        <v xml:space="preserve">Duane </v>
      </c>
      <c r="R1741" s="14" t="str">
        <f t="shared" si="167"/>
        <v>Benoit</v>
      </c>
    </row>
    <row r="1742" spans="2:18" x14ac:dyDescent="0.45">
      <c r="B1742" s="14" t="str">
        <f t="shared" si="162"/>
        <v>406455040647</v>
      </c>
      <c r="C1742" s="5">
        <v>40645</v>
      </c>
      <c r="D1742" s="2" t="s">
        <v>810</v>
      </c>
      <c r="E1742" s="14">
        <f t="shared" si="163"/>
        <v>0</v>
      </c>
      <c r="F1742" s="2">
        <v>50</v>
      </c>
      <c r="G1742" s="19">
        <v>849.03099999999995</v>
      </c>
      <c r="H1742" s="20">
        <v>7.0000000000000007E-2</v>
      </c>
      <c r="I1742" s="6"/>
      <c r="J1742" s="5">
        <v>40647</v>
      </c>
      <c r="K1742" s="25">
        <v>-133.309</v>
      </c>
      <c r="L1742" s="2" t="s">
        <v>217</v>
      </c>
      <c r="M1742" s="14">
        <f>+VLOOKUP(L1742,Customers!$C$3:$D$797,2,FALSE)</f>
        <v>5</v>
      </c>
      <c r="N1742" s="14">
        <f>+INDEX(Customers!$B$2:$D$797,MATCH(TF_Database!L1742,Customers!$C$2:$C$797,0),1)</f>
        <v>21548</v>
      </c>
      <c r="O1742" s="29">
        <f t="shared" si="164"/>
        <v>6</v>
      </c>
      <c r="P1742" s="29">
        <f t="shared" si="165"/>
        <v>12</v>
      </c>
      <c r="Q1742" s="14" t="str">
        <f t="shared" si="166"/>
        <v xml:space="preserve">Duane </v>
      </c>
      <c r="R1742" s="14" t="str">
        <f t="shared" si="167"/>
        <v>Benoit</v>
      </c>
    </row>
    <row r="1743" spans="2:18" x14ac:dyDescent="0.45">
      <c r="B1743" s="14" t="str">
        <f t="shared" si="162"/>
        <v>39842439844</v>
      </c>
      <c r="C1743" s="5">
        <v>39842</v>
      </c>
      <c r="D1743" s="2" t="s">
        <v>810</v>
      </c>
      <c r="E1743" s="14">
        <f t="shared" si="163"/>
        <v>0</v>
      </c>
      <c r="F1743" s="2">
        <v>4</v>
      </c>
      <c r="G1743" s="19">
        <v>1042.6300000000001</v>
      </c>
      <c r="H1743" s="20">
        <v>0.02</v>
      </c>
      <c r="I1743" s="6"/>
      <c r="J1743" s="5">
        <v>39844</v>
      </c>
      <c r="K1743" s="25">
        <v>-219.93</v>
      </c>
      <c r="L1743" s="2" t="s">
        <v>212</v>
      </c>
      <c r="M1743" s="14">
        <f>+VLOOKUP(L1743,Customers!$C$3:$D$797,2,FALSE)</f>
        <v>4</v>
      </c>
      <c r="N1743" s="14">
        <f>+INDEX(Customers!$B$2:$D$797,MATCH(TF_Database!L1743,Customers!$C$2:$C$797,0),1)</f>
        <v>25788</v>
      </c>
      <c r="O1743" s="29">
        <f t="shared" si="164"/>
        <v>4</v>
      </c>
      <c r="P1743" s="29">
        <f t="shared" si="165"/>
        <v>15</v>
      </c>
      <c r="Q1743" s="14" t="str">
        <f t="shared" si="166"/>
        <v xml:space="preserve">Liz </v>
      </c>
      <c r="R1743" s="14" t="str">
        <f t="shared" si="167"/>
        <v>MacKendrick</v>
      </c>
    </row>
    <row r="1744" spans="2:18" x14ac:dyDescent="0.45">
      <c r="B1744" s="14" t="str">
        <f t="shared" si="162"/>
        <v>401593240161</v>
      </c>
      <c r="C1744" s="5">
        <v>40159</v>
      </c>
      <c r="D1744" s="2" t="s">
        <v>806</v>
      </c>
      <c r="E1744" s="14">
        <f t="shared" si="163"/>
        <v>1</v>
      </c>
      <c r="F1744" s="2">
        <v>32</v>
      </c>
      <c r="G1744" s="19">
        <v>270.73</v>
      </c>
      <c r="H1744" s="20">
        <v>0.1</v>
      </c>
      <c r="I1744" s="6"/>
      <c r="J1744" s="5">
        <v>40161</v>
      </c>
      <c r="K1744" s="25">
        <v>-54.567500000000003</v>
      </c>
      <c r="L1744" s="2" t="s">
        <v>216</v>
      </c>
      <c r="M1744" s="14">
        <f>+VLOOKUP(L1744,Customers!$C$3:$D$797,2,FALSE)</f>
        <v>3</v>
      </c>
      <c r="N1744" s="14">
        <f>+INDEX(Customers!$B$2:$D$797,MATCH(TF_Database!L1744,Customers!$C$2:$C$797,0),1)</f>
        <v>29017</v>
      </c>
      <c r="O1744" s="29">
        <f t="shared" si="164"/>
        <v>5</v>
      </c>
      <c r="P1744" s="29">
        <f t="shared" si="165"/>
        <v>14</v>
      </c>
      <c r="Q1744" s="14" t="str">
        <f t="shared" si="166"/>
        <v xml:space="preserve">Bill </v>
      </c>
      <c r="R1744" s="14" t="str">
        <f t="shared" si="167"/>
        <v>Donatelli</v>
      </c>
    </row>
    <row r="1745" spans="2:18" x14ac:dyDescent="0.45">
      <c r="B1745" s="14" t="str">
        <f t="shared" si="162"/>
        <v>409333040935</v>
      </c>
      <c r="C1745" s="5">
        <v>40933</v>
      </c>
      <c r="D1745" s="2" t="s">
        <v>808</v>
      </c>
      <c r="E1745" s="14">
        <f t="shared" si="163"/>
        <v>0</v>
      </c>
      <c r="F1745" s="2">
        <v>30</v>
      </c>
      <c r="G1745" s="19">
        <v>251.11</v>
      </c>
      <c r="H1745" s="20">
        <v>0.03</v>
      </c>
      <c r="I1745" s="6"/>
      <c r="J1745" s="5">
        <v>40935</v>
      </c>
      <c r="K1745" s="25">
        <v>10.038500000000001</v>
      </c>
      <c r="L1745" s="2" t="s">
        <v>214</v>
      </c>
      <c r="M1745" s="14">
        <f>+VLOOKUP(L1745,Customers!$C$3:$D$797,2,FALSE)</f>
        <v>5</v>
      </c>
      <c r="N1745" s="14">
        <f>+INDEX(Customers!$B$2:$D$797,MATCH(TF_Database!L1745,Customers!$C$2:$C$797,0),1)</f>
        <v>31532</v>
      </c>
      <c r="O1745" s="29">
        <f t="shared" si="164"/>
        <v>6</v>
      </c>
      <c r="P1745" s="29">
        <f t="shared" si="165"/>
        <v>13</v>
      </c>
      <c r="Q1745" s="14" t="str">
        <f t="shared" si="166"/>
        <v xml:space="preserve">Bobby </v>
      </c>
      <c r="R1745" s="14" t="str">
        <f t="shared" si="167"/>
        <v>Odegard</v>
      </c>
    </row>
    <row r="1746" spans="2:18" x14ac:dyDescent="0.45">
      <c r="B1746" s="14" t="str">
        <f t="shared" si="162"/>
        <v>410722141076</v>
      </c>
      <c r="C1746" s="5">
        <v>41072</v>
      </c>
      <c r="D1746" s="2" t="s">
        <v>804</v>
      </c>
      <c r="E1746" s="14">
        <f t="shared" si="163"/>
        <v>0</v>
      </c>
      <c r="F1746" s="2">
        <v>21</v>
      </c>
      <c r="G1746" s="19">
        <v>64.44</v>
      </c>
      <c r="H1746" s="20">
        <v>0</v>
      </c>
      <c r="I1746" s="6"/>
      <c r="J1746" s="5">
        <v>41076</v>
      </c>
      <c r="K1746" s="25">
        <v>-89.02</v>
      </c>
      <c r="L1746" s="2" t="s">
        <v>215</v>
      </c>
      <c r="M1746" s="14">
        <f>+VLOOKUP(L1746,Customers!$C$3:$D$797,2,FALSE)</f>
        <v>3</v>
      </c>
      <c r="N1746" s="14">
        <f>+INDEX(Customers!$B$2:$D$797,MATCH(TF_Database!L1746,Customers!$C$2:$C$797,0),1)</f>
        <v>2981</v>
      </c>
      <c r="O1746" s="29">
        <f t="shared" si="164"/>
        <v>8</v>
      </c>
      <c r="P1746" s="29">
        <f t="shared" si="165"/>
        <v>17</v>
      </c>
      <c r="Q1746" s="14" t="str">
        <f t="shared" si="166"/>
        <v xml:space="preserve">Russell </v>
      </c>
      <c r="R1746" s="14" t="str">
        <f t="shared" si="167"/>
        <v>Applegate</v>
      </c>
    </row>
    <row r="1747" spans="2:18" x14ac:dyDescent="0.45">
      <c r="B1747" s="14" t="str">
        <f t="shared" si="162"/>
        <v>399091639918</v>
      </c>
      <c r="C1747" s="5">
        <v>39909</v>
      </c>
      <c r="D1747" s="2" t="s">
        <v>804</v>
      </c>
      <c r="E1747" s="14">
        <f t="shared" si="163"/>
        <v>0</v>
      </c>
      <c r="F1747" s="2">
        <v>16</v>
      </c>
      <c r="G1747" s="19">
        <v>77.959999999999994</v>
      </c>
      <c r="H1747" s="20">
        <v>0.05</v>
      </c>
      <c r="I1747" s="6"/>
      <c r="J1747" s="5">
        <v>39918</v>
      </c>
      <c r="K1747" s="25">
        <v>16.649999999999999</v>
      </c>
      <c r="L1747" s="2" t="s">
        <v>215</v>
      </c>
      <c r="M1747" s="14">
        <f>+VLOOKUP(L1747,Customers!$C$3:$D$797,2,FALSE)</f>
        <v>3</v>
      </c>
      <c r="N1747" s="14">
        <f>+INDEX(Customers!$B$2:$D$797,MATCH(TF_Database!L1747,Customers!$C$2:$C$797,0),1)</f>
        <v>2981</v>
      </c>
      <c r="O1747" s="29">
        <f t="shared" si="164"/>
        <v>8</v>
      </c>
      <c r="P1747" s="29">
        <f t="shared" si="165"/>
        <v>17</v>
      </c>
      <c r="Q1747" s="14" t="str">
        <f t="shared" si="166"/>
        <v xml:space="preserve">Russell </v>
      </c>
      <c r="R1747" s="14" t="str">
        <f t="shared" si="167"/>
        <v>Applegate</v>
      </c>
    </row>
    <row r="1748" spans="2:18" x14ac:dyDescent="0.45">
      <c r="B1748" s="14" t="str">
        <f t="shared" si="162"/>
        <v>399132939914</v>
      </c>
      <c r="C1748" s="5">
        <v>39913</v>
      </c>
      <c r="D1748" s="2" t="s">
        <v>808</v>
      </c>
      <c r="E1748" s="14">
        <f t="shared" si="163"/>
        <v>0</v>
      </c>
      <c r="F1748" s="2">
        <v>29</v>
      </c>
      <c r="G1748" s="19">
        <v>9492.92</v>
      </c>
      <c r="H1748" s="20">
        <v>0.05</v>
      </c>
      <c r="I1748" s="6"/>
      <c r="J1748" s="5">
        <v>39914</v>
      </c>
      <c r="K1748" s="25">
        <v>772.04</v>
      </c>
      <c r="L1748" s="2" t="s">
        <v>217</v>
      </c>
      <c r="M1748" s="14">
        <f>+VLOOKUP(L1748,Customers!$C$3:$D$797,2,FALSE)</f>
        <v>5</v>
      </c>
      <c r="N1748" s="14">
        <f>+INDEX(Customers!$B$2:$D$797,MATCH(TF_Database!L1748,Customers!$C$2:$C$797,0),1)</f>
        <v>21548</v>
      </c>
      <c r="O1748" s="29">
        <f t="shared" si="164"/>
        <v>6</v>
      </c>
      <c r="P1748" s="29">
        <f t="shared" si="165"/>
        <v>12</v>
      </c>
      <c r="Q1748" s="14" t="str">
        <f t="shared" si="166"/>
        <v xml:space="preserve">Duane </v>
      </c>
      <c r="R1748" s="14" t="str">
        <f t="shared" si="167"/>
        <v>Benoit</v>
      </c>
    </row>
    <row r="1749" spans="2:18" x14ac:dyDescent="0.45">
      <c r="B1749" s="14" t="str">
        <f t="shared" si="162"/>
        <v>40080240080</v>
      </c>
      <c r="C1749" s="5">
        <v>40080</v>
      </c>
      <c r="D1749" s="2" t="s">
        <v>804</v>
      </c>
      <c r="E1749" s="14">
        <f t="shared" si="163"/>
        <v>0</v>
      </c>
      <c r="F1749" s="2">
        <v>2</v>
      </c>
      <c r="G1749" s="19">
        <v>45.64</v>
      </c>
      <c r="H1749" s="20">
        <v>0.08</v>
      </c>
      <c r="I1749" s="6"/>
      <c r="J1749" s="5">
        <v>40080</v>
      </c>
      <c r="K1749" s="25">
        <v>-0.10999999999999943</v>
      </c>
      <c r="L1749" s="2" t="s">
        <v>216</v>
      </c>
      <c r="M1749" s="14">
        <f>+VLOOKUP(L1749,Customers!$C$3:$D$797,2,FALSE)</f>
        <v>3</v>
      </c>
      <c r="N1749" s="14">
        <f>+INDEX(Customers!$B$2:$D$797,MATCH(TF_Database!L1749,Customers!$C$2:$C$797,0),1)</f>
        <v>29017</v>
      </c>
      <c r="O1749" s="29">
        <f t="shared" si="164"/>
        <v>5</v>
      </c>
      <c r="P1749" s="29">
        <f t="shared" si="165"/>
        <v>14</v>
      </c>
      <c r="Q1749" s="14" t="str">
        <f t="shared" si="166"/>
        <v xml:space="preserve">Bill </v>
      </c>
      <c r="R1749" s="14" t="str">
        <f t="shared" si="167"/>
        <v>Donatelli</v>
      </c>
    </row>
    <row r="1750" spans="2:18" x14ac:dyDescent="0.45">
      <c r="B1750" s="14" t="str">
        <f t="shared" si="162"/>
        <v>407242140725</v>
      </c>
      <c r="C1750" s="5">
        <v>40724</v>
      </c>
      <c r="D1750" s="2" t="s">
        <v>808</v>
      </c>
      <c r="E1750" s="14">
        <f t="shared" si="163"/>
        <v>0</v>
      </c>
      <c r="F1750" s="2">
        <v>21</v>
      </c>
      <c r="G1750" s="19">
        <v>2954.14</v>
      </c>
      <c r="H1750" s="20">
        <v>0.04</v>
      </c>
      <c r="I1750" s="6"/>
      <c r="J1750" s="5">
        <v>40725</v>
      </c>
      <c r="K1750" s="25">
        <v>-522.94000000000005</v>
      </c>
      <c r="L1750" s="2" t="s">
        <v>214</v>
      </c>
      <c r="M1750" s="14">
        <f>+VLOOKUP(L1750,Customers!$C$3:$D$797,2,FALSE)</f>
        <v>5</v>
      </c>
      <c r="N1750" s="14">
        <f>+INDEX(Customers!$B$2:$D$797,MATCH(TF_Database!L1750,Customers!$C$2:$C$797,0),1)</f>
        <v>31532</v>
      </c>
      <c r="O1750" s="29">
        <f t="shared" si="164"/>
        <v>6</v>
      </c>
      <c r="P1750" s="29">
        <f t="shared" si="165"/>
        <v>13</v>
      </c>
      <c r="Q1750" s="14" t="str">
        <f t="shared" si="166"/>
        <v xml:space="preserve">Bobby </v>
      </c>
      <c r="R1750" s="14" t="str">
        <f t="shared" si="167"/>
        <v>Odegard</v>
      </c>
    </row>
    <row r="1751" spans="2:18" x14ac:dyDescent="0.45">
      <c r="B1751" s="14" t="str">
        <f t="shared" si="162"/>
        <v>407243440725</v>
      </c>
      <c r="C1751" s="5">
        <v>40724</v>
      </c>
      <c r="D1751" s="2" t="s">
        <v>808</v>
      </c>
      <c r="E1751" s="14">
        <f t="shared" si="163"/>
        <v>0</v>
      </c>
      <c r="F1751" s="2">
        <v>34</v>
      </c>
      <c r="G1751" s="19">
        <v>3375.3074999999999</v>
      </c>
      <c r="H1751" s="20">
        <v>0.1</v>
      </c>
      <c r="I1751" s="6"/>
      <c r="J1751" s="5">
        <v>40725</v>
      </c>
      <c r="K1751" s="25">
        <v>562.13100000000009</v>
      </c>
      <c r="L1751" s="2" t="s">
        <v>214</v>
      </c>
      <c r="M1751" s="14">
        <f>+VLOOKUP(L1751,Customers!$C$3:$D$797,2,FALSE)</f>
        <v>5</v>
      </c>
      <c r="N1751" s="14">
        <f>+INDEX(Customers!$B$2:$D$797,MATCH(TF_Database!L1751,Customers!$C$2:$C$797,0),1)</f>
        <v>31532</v>
      </c>
      <c r="O1751" s="29">
        <f t="shared" si="164"/>
        <v>6</v>
      </c>
      <c r="P1751" s="29">
        <f t="shared" si="165"/>
        <v>13</v>
      </c>
      <c r="Q1751" s="14" t="str">
        <f t="shared" si="166"/>
        <v xml:space="preserve">Bobby </v>
      </c>
      <c r="R1751" s="14" t="str">
        <f t="shared" si="167"/>
        <v>Odegard</v>
      </c>
    </row>
    <row r="1752" spans="2:18" x14ac:dyDescent="0.45">
      <c r="B1752" s="14" t="str">
        <f t="shared" si="162"/>
        <v>398161539818</v>
      </c>
      <c r="C1752" s="5">
        <v>39816</v>
      </c>
      <c r="D1752" s="2" t="s">
        <v>811</v>
      </c>
      <c r="E1752" s="14">
        <f t="shared" si="163"/>
        <v>0</v>
      </c>
      <c r="F1752" s="2">
        <v>15</v>
      </c>
      <c r="G1752" s="19">
        <v>85.56</v>
      </c>
      <c r="H1752" s="20">
        <v>0.03</v>
      </c>
      <c r="I1752" s="6"/>
      <c r="J1752" s="5">
        <v>39818</v>
      </c>
      <c r="K1752" s="25">
        <v>-41.58</v>
      </c>
      <c r="L1752" s="2" t="s">
        <v>216</v>
      </c>
      <c r="M1752" s="14">
        <f>+VLOOKUP(L1752,Customers!$C$3:$D$797,2,FALSE)</f>
        <v>3</v>
      </c>
      <c r="N1752" s="14">
        <f>+INDEX(Customers!$B$2:$D$797,MATCH(TF_Database!L1752,Customers!$C$2:$C$797,0),1)</f>
        <v>29017</v>
      </c>
      <c r="O1752" s="29">
        <f t="shared" si="164"/>
        <v>5</v>
      </c>
      <c r="P1752" s="29">
        <f t="shared" si="165"/>
        <v>14</v>
      </c>
      <c r="Q1752" s="14" t="str">
        <f t="shared" si="166"/>
        <v xml:space="preserve">Bill </v>
      </c>
      <c r="R1752" s="14" t="str">
        <f t="shared" si="167"/>
        <v>Donatelli</v>
      </c>
    </row>
    <row r="1753" spans="2:18" x14ac:dyDescent="0.45">
      <c r="B1753" s="14" t="str">
        <f t="shared" si="162"/>
        <v>39816839819</v>
      </c>
      <c r="C1753" s="5">
        <v>39816</v>
      </c>
      <c r="D1753" s="2" t="s">
        <v>811</v>
      </c>
      <c r="E1753" s="14">
        <f t="shared" si="163"/>
        <v>0</v>
      </c>
      <c r="F1753" s="2">
        <v>8</v>
      </c>
      <c r="G1753" s="19">
        <v>754.65549999999996</v>
      </c>
      <c r="H1753" s="20">
        <v>0.01</v>
      </c>
      <c r="I1753" s="6"/>
      <c r="J1753" s="5">
        <v>39819</v>
      </c>
      <c r="K1753" s="25">
        <v>-212.553</v>
      </c>
      <c r="L1753" s="2" t="s">
        <v>216</v>
      </c>
      <c r="M1753" s="14">
        <f>+VLOOKUP(L1753,Customers!$C$3:$D$797,2,FALSE)</f>
        <v>3</v>
      </c>
      <c r="N1753" s="14">
        <f>+INDEX(Customers!$B$2:$D$797,MATCH(TF_Database!L1753,Customers!$C$2:$C$797,0),1)</f>
        <v>29017</v>
      </c>
      <c r="O1753" s="29">
        <f t="shared" si="164"/>
        <v>5</v>
      </c>
      <c r="P1753" s="29">
        <f t="shared" si="165"/>
        <v>14</v>
      </c>
      <c r="Q1753" s="14" t="str">
        <f t="shared" si="166"/>
        <v xml:space="preserve">Bill </v>
      </c>
      <c r="R1753" s="14" t="str">
        <f t="shared" si="167"/>
        <v>Donatelli</v>
      </c>
    </row>
    <row r="1754" spans="2:18" x14ac:dyDescent="0.45">
      <c r="B1754" s="14" t="str">
        <f t="shared" si="162"/>
        <v>403531940354</v>
      </c>
      <c r="C1754" s="5">
        <v>40353</v>
      </c>
      <c r="D1754" s="2" t="s">
        <v>811</v>
      </c>
      <c r="E1754" s="14">
        <f t="shared" si="163"/>
        <v>0</v>
      </c>
      <c r="F1754" s="2">
        <v>19</v>
      </c>
      <c r="G1754" s="19">
        <v>108.21</v>
      </c>
      <c r="H1754" s="20">
        <v>0.08</v>
      </c>
      <c r="I1754" s="6"/>
      <c r="J1754" s="5">
        <v>40354</v>
      </c>
      <c r="K1754" s="25">
        <v>-50.02</v>
      </c>
      <c r="L1754" s="2" t="s">
        <v>215</v>
      </c>
      <c r="M1754" s="14">
        <f>+VLOOKUP(L1754,Customers!$C$3:$D$797,2,FALSE)</f>
        <v>3</v>
      </c>
      <c r="N1754" s="14">
        <f>+INDEX(Customers!$B$2:$D$797,MATCH(TF_Database!L1754,Customers!$C$2:$C$797,0),1)</f>
        <v>2981</v>
      </c>
      <c r="O1754" s="29">
        <f t="shared" si="164"/>
        <v>8</v>
      </c>
      <c r="P1754" s="29">
        <f t="shared" si="165"/>
        <v>17</v>
      </c>
      <c r="Q1754" s="14" t="str">
        <f t="shared" si="166"/>
        <v xml:space="preserve">Russell </v>
      </c>
      <c r="R1754" s="14" t="str">
        <f t="shared" si="167"/>
        <v>Applegate</v>
      </c>
    </row>
    <row r="1755" spans="2:18" x14ac:dyDescent="0.45">
      <c r="B1755" s="14" t="str">
        <f t="shared" si="162"/>
        <v>41021141024</v>
      </c>
      <c r="C1755" s="5">
        <v>41021</v>
      </c>
      <c r="D1755" s="2" t="s">
        <v>806</v>
      </c>
      <c r="E1755" s="14">
        <f t="shared" si="163"/>
        <v>1</v>
      </c>
      <c r="F1755" s="2">
        <v>1</v>
      </c>
      <c r="G1755" s="19">
        <v>36.31</v>
      </c>
      <c r="H1755" s="20">
        <v>0.04</v>
      </c>
      <c r="I1755" s="6"/>
      <c r="J1755" s="5">
        <v>41024</v>
      </c>
      <c r="K1755" s="25">
        <v>-74.45</v>
      </c>
      <c r="L1755" s="2" t="s">
        <v>216</v>
      </c>
      <c r="M1755" s="14">
        <f>+VLOOKUP(L1755,Customers!$C$3:$D$797,2,FALSE)</f>
        <v>3</v>
      </c>
      <c r="N1755" s="14">
        <f>+INDEX(Customers!$B$2:$D$797,MATCH(TF_Database!L1755,Customers!$C$2:$C$797,0),1)</f>
        <v>29017</v>
      </c>
      <c r="O1755" s="29">
        <f t="shared" si="164"/>
        <v>5</v>
      </c>
      <c r="P1755" s="29">
        <f t="shared" si="165"/>
        <v>14</v>
      </c>
      <c r="Q1755" s="14" t="str">
        <f t="shared" si="166"/>
        <v xml:space="preserve">Bill </v>
      </c>
      <c r="R1755" s="14" t="str">
        <f t="shared" si="167"/>
        <v>Donatelli</v>
      </c>
    </row>
    <row r="1756" spans="2:18" x14ac:dyDescent="0.45">
      <c r="B1756" s="14" t="str">
        <f t="shared" si="162"/>
        <v>410211841023</v>
      </c>
      <c r="C1756" s="5">
        <v>41021</v>
      </c>
      <c r="D1756" s="2" t="s">
        <v>806</v>
      </c>
      <c r="E1756" s="14">
        <f t="shared" si="163"/>
        <v>1</v>
      </c>
      <c r="F1756" s="2">
        <v>18</v>
      </c>
      <c r="G1756" s="19">
        <v>388.15</v>
      </c>
      <c r="H1756" s="20">
        <v>0</v>
      </c>
      <c r="I1756" s="6"/>
      <c r="J1756" s="5">
        <v>41023</v>
      </c>
      <c r="K1756" s="25">
        <v>-44.21</v>
      </c>
      <c r="L1756" s="2" t="s">
        <v>216</v>
      </c>
      <c r="M1756" s="14">
        <f>+VLOOKUP(L1756,Customers!$C$3:$D$797,2,FALSE)</f>
        <v>3</v>
      </c>
      <c r="N1756" s="14">
        <f>+INDEX(Customers!$B$2:$D$797,MATCH(TF_Database!L1756,Customers!$C$2:$C$797,0),1)</f>
        <v>29017</v>
      </c>
      <c r="O1756" s="29">
        <f t="shared" si="164"/>
        <v>5</v>
      </c>
      <c r="P1756" s="29">
        <f t="shared" si="165"/>
        <v>14</v>
      </c>
      <c r="Q1756" s="14" t="str">
        <f t="shared" si="166"/>
        <v xml:space="preserve">Bill </v>
      </c>
      <c r="R1756" s="14" t="str">
        <f t="shared" si="167"/>
        <v>Donatelli</v>
      </c>
    </row>
    <row r="1757" spans="2:18" x14ac:dyDescent="0.45">
      <c r="B1757" s="14" t="str">
        <f t="shared" si="162"/>
        <v>402901140292</v>
      </c>
      <c r="C1757" s="5">
        <v>40290</v>
      </c>
      <c r="D1757" s="2" t="s">
        <v>804</v>
      </c>
      <c r="E1757" s="14">
        <f t="shared" si="163"/>
        <v>0</v>
      </c>
      <c r="F1757" s="2">
        <v>11</v>
      </c>
      <c r="G1757" s="19">
        <v>231.27</v>
      </c>
      <c r="H1757" s="20">
        <v>0.03</v>
      </c>
      <c r="I1757" s="6"/>
      <c r="J1757" s="5">
        <v>40292</v>
      </c>
      <c r="K1757" s="25">
        <v>89.29</v>
      </c>
      <c r="L1757" s="2" t="s">
        <v>186</v>
      </c>
      <c r="M1757" s="14">
        <f>+VLOOKUP(L1757,Customers!$C$3:$D$797,2,FALSE)</f>
        <v>5</v>
      </c>
      <c r="N1757" s="14">
        <f>+INDEX(Customers!$B$2:$D$797,MATCH(TF_Database!L1757,Customers!$C$2:$C$797,0),1)</f>
        <v>23125</v>
      </c>
      <c r="O1757" s="29">
        <f t="shared" si="164"/>
        <v>5</v>
      </c>
      <c r="P1757" s="29">
        <f t="shared" si="165"/>
        <v>12</v>
      </c>
      <c r="Q1757" s="14" t="str">
        <f t="shared" si="166"/>
        <v xml:space="preserve">Joel </v>
      </c>
      <c r="R1757" s="14" t="str">
        <f t="shared" si="167"/>
        <v>Jenkins</v>
      </c>
    </row>
    <row r="1758" spans="2:18" x14ac:dyDescent="0.45">
      <c r="B1758" s="14" t="str">
        <f t="shared" si="162"/>
        <v>406661540666</v>
      </c>
      <c r="C1758" s="5">
        <v>40666</v>
      </c>
      <c r="D1758" s="2" t="s">
        <v>810</v>
      </c>
      <c r="E1758" s="14">
        <f t="shared" si="163"/>
        <v>0</v>
      </c>
      <c r="F1758" s="2">
        <v>15</v>
      </c>
      <c r="G1758" s="19">
        <v>150.33000000000001</v>
      </c>
      <c r="H1758" s="20">
        <v>0.08</v>
      </c>
      <c r="I1758" s="6"/>
      <c r="J1758" s="5">
        <v>40666</v>
      </c>
      <c r="K1758" s="25">
        <v>-98.23</v>
      </c>
      <c r="L1758" s="2" t="s">
        <v>186</v>
      </c>
      <c r="M1758" s="14">
        <f>+VLOOKUP(L1758,Customers!$C$3:$D$797,2,FALSE)</f>
        <v>5</v>
      </c>
      <c r="N1758" s="14">
        <f>+INDEX(Customers!$B$2:$D$797,MATCH(TF_Database!L1758,Customers!$C$2:$C$797,0),1)</f>
        <v>23125</v>
      </c>
      <c r="O1758" s="29">
        <f t="shared" si="164"/>
        <v>5</v>
      </c>
      <c r="P1758" s="29">
        <f t="shared" si="165"/>
        <v>12</v>
      </c>
      <c r="Q1758" s="14" t="str">
        <f t="shared" si="166"/>
        <v xml:space="preserve">Joel </v>
      </c>
      <c r="R1758" s="14" t="str">
        <f t="shared" si="167"/>
        <v>Jenkins</v>
      </c>
    </row>
    <row r="1759" spans="2:18" x14ac:dyDescent="0.45">
      <c r="B1759" s="14" t="str">
        <f t="shared" si="162"/>
        <v>405244040526</v>
      </c>
      <c r="C1759" s="5">
        <v>40524</v>
      </c>
      <c r="D1759" s="2" t="s">
        <v>808</v>
      </c>
      <c r="E1759" s="14">
        <f t="shared" si="163"/>
        <v>0</v>
      </c>
      <c r="F1759" s="2">
        <v>40</v>
      </c>
      <c r="G1759" s="19">
        <v>240.18</v>
      </c>
      <c r="H1759" s="20">
        <v>0.06</v>
      </c>
      <c r="I1759" s="6"/>
      <c r="J1759" s="5">
        <v>40526</v>
      </c>
      <c r="K1759" s="25">
        <v>-160.21</v>
      </c>
      <c r="L1759" s="2" t="s">
        <v>23</v>
      </c>
      <c r="M1759" s="14">
        <f>+VLOOKUP(L1759,Customers!$C$3:$D$797,2,FALSE)</f>
        <v>5</v>
      </c>
      <c r="N1759" s="14">
        <f>+INDEX(Customers!$B$2:$D$797,MATCH(TF_Database!L1759,Customers!$C$2:$C$797,0),1)</f>
        <v>15835</v>
      </c>
      <c r="O1759" s="29">
        <f t="shared" si="164"/>
        <v>5</v>
      </c>
      <c r="P1759" s="29">
        <f t="shared" si="165"/>
        <v>10</v>
      </c>
      <c r="Q1759" s="14" t="str">
        <f t="shared" si="166"/>
        <v xml:space="preserve">Brad </v>
      </c>
      <c r="R1759" s="14" t="str">
        <f t="shared" si="167"/>
        <v>Eason</v>
      </c>
    </row>
    <row r="1760" spans="2:18" x14ac:dyDescent="0.45">
      <c r="B1760" s="14" t="str">
        <f t="shared" si="162"/>
        <v>405244540525</v>
      </c>
      <c r="C1760" s="5">
        <v>40524</v>
      </c>
      <c r="D1760" s="2" t="s">
        <v>808</v>
      </c>
      <c r="E1760" s="14">
        <f t="shared" si="163"/>
        <v>0</v>
      </c>
      <c r="F1760" s="2">
        <v>45</v>
      </c>
      <c r="G1760" s="19">
        <v>529.28</v>
      </c>
      <c r="H1760" s="20">
        <v>0.1</v>
      </c>
      <c r="I1760" s="6"/>
      <c r="J1760" s="5">
        <v>40525</v>
      </c>
      <c r="K1760" s="25">
        <v>-30.27</v>
      </c>
      <c r="L1760" s="2" t="s">
        <v>23</v>
      </c>
      <c r="M1760" s="14">
        <f>+VLOOKUP(L1760,Customers!$C$3:$D$797,2,FALSE)</f>
        <v>5</v>
      </c>
      <c r="N1760" s="14">
        <f>+INDEX(Customers!$B$2:$D$797,MATCH(TF_Database!L1760,Customers!$C$2:$C$797,0),1)</f>
        <v>15835</v>
      </c>
      <c r="O1760" s="29">
        <f t="shared" si="164"/>
        <v>5</v>
      </c>
      <c r="P1760" s="29">
        <f t="shared" si="165"/>
        <v>10</v>
      </c>
      <c r="Q1760" s="14" t="str">
        <f t="shared" si="166"/>
        <v xml:space="preserve">Brad </v>
      </c>
      <c r="R1760" s="14" t="str">
        <f t="shared" si="167"/>
        <v>Eason</v>
      </c>
    </row>
    <row r="1761" spans="2:18" x14ac:dyDescent="0.45">
      <c r="B1761" s="14" t="str">
        <f t="shared" si="162"/>
        <v>399144739916</v>
      </c>
      <c r="C1761" s="5">
        <v>39914</v>
      </c>
      <c r="D1761" s="2" t="s">
        <v>808</v>
      </c>
      <c r="E1761" s="14">
        <f t="shared" si="163"/>
        <v>0</v>
      </c>
      <c r="F1761" s="2">
        <v>47</v>
      </c>
      <c r="G1761" s="19">
        <v>887.45</v>
      </c>
      <c r="H1761" s="20">
        <v>0.1</v>
      </c>
      <c r="I1761" s="6"/>
      <c r="J1761" s="5">
        <v>39916</v>
      </c>
      <c r="K1761" s="25">
        <v>365.78899999999999</v>
      </c>
      <c r="L1761" s="2" t="s">
        <v>23</v>
      </c>
      <c r="M1761" s="14">
        <f>+VLOOKUP(L1761,Customers!$C$3:$D$797,2,FALSE)</f>
        <v>5</v>
      </c>
      <c r="N1761" s="14">
        <f>+INDEX(Customers!$B$2:$D$797,MATCH(TF_Database!L1761,Customers!$C$2:$C$797,0),1)</f>
        <v>15835</v>
      </c>
      <c r="O1761" s="29">
        <f t="shared" si="164"/>
        <v>5</v>
      </c>
      <c r="P1761" s="29">
        <f t="shared" si="165"/>
        <v>10</v>
      </c>
      <c r="Q1761" s="14" t="str">
        <f t="shared" si="166"/>
        <v xml:space="preserve">Brad </v>
      </c>
      <c r="R1761" s="14" t="str">
        <f t="shared" si="167"/>
        <v>Eason</v>
      </c>
    </row>
    <row r="1762" spans="2:18" x14ac:dyDescent="0.45">
      <c r="B1762" s="14" t="str">
        <f t="shared" si="162"/>
        <v>39914739916</v>
      </c>
      <c r="C1762" s="5">
        <v>39914</v>
      </c>
      <c r="D1762" s="2" t="s">
        <v>808</v>
      </c>
      <c r="E1762" s="14">
        <f t="shared" si="163"/>
        <v>0</v>
      </c>
      <c r="F1762" s="2">
        <v>7</v>
      </c>
      <c r="G1762" s="19">
        <v>355.97</v>
      </c>
      <c r="H1762" s="20">
        <v>0.03</v>
      </c>
      <c r="I1762" s="6"/>
      <c r="J1762" s="5">
        <v>39916</v>
      </c>
      <c r="K1762" s="25">
        <v>-4.4599999999999937</v>
      </c>
      <c r="L1762" s="2" t="s">
        <v>23</v>
      </c>
      <c r="M1762" s="14">
        <f>+VLOOKUP(L1762,Customers!$C$3:$D$797,2,FALSE)</f>
        <v>5</v>
      </c>
      <c r="N1762" s="14">
        <f>+INDEX(Customers!$B$2:$D$797,MATCH(TF_Database!L1762,Customers!$C$2:$C$797,0),1)</f>
        <v>15835</v>
      </c>
      <c r="O1762" s="29">
        <f t="shared" si="164"/>
        <v>5</v>
      </c>
      <c r="P1762" s="29">
        <f t="shared" si="165"/>
        <v>10</v>
      </c>
      <c r="Q1762" s="14" t="str">
        <f t="shared" si="166"/>
        <v xml:space="preserve">Brad </v>
      </c>
      <c r="R1762" s="14" t="str">
        <f t="shared" si="167"/>
        <v>Eason</v>
      </c>
    </row>
    <row r="1763" spans="2:18" x14ac:dyDescent="0.45">
      <c r="B1763" s="14" t="str">
        <f t="shared" si="162"/>
        <v>406174440618</v>
      </c>
      <c r="C1763" s="5">
        <v>40617</v>
      </c>
      <c r="D1763" s="2" t="s">
        <v>808</v>
      </c>
      <c r="E1763" s="14">
        <f t="shared" si="163"/>
        <v>0</v>
      </c>
      <c r="F1763" s="2">
        <v>44</v>
      </c>
      <c r="G1763" s="19">
        <v>9499.2999999999993</v>
      </c>
      <c r="H1763" s="20">
        <v>0.01</v>
      </c>
      <c r="I1763" s="6"/>
      <c r="J1763" s="5">
        <v>40618</v>
      </c>
      <c r="K1763" s="25">
        <v>618.36</v>
      </c>
      <c r="L1763" s="2" t="s">
        <v>216</v>
      </c>
      <c r="M1763" s="14">
        <f>+VLOOKUP(L1763,Customers!$C$3:$D$797,2,FALSE)</f>
        <v>3</v>
      </c>
      <c r="N1763" s="14">
        <f>+INDEX(Customers!$B$2:$D$797,MATCH(TF_Database!L1763,Customers!$C$2:$C$797,0),1)</f>
        <v>29017</v>
      </c>
      <c r="O1763" s="29">
        <f t="shared" si="164"/>
        <v>5</v>
      </c>
      <c r="P1763" s="29">
        <f t="shared" si="165"/>
        <v>14</v>
      </c>
      <c r="Q1763" s="14" t="str">
        <f t="shared" si="166"/>
        <v xml:space="preserve">Bill </v>
      </c>
      <c r="R1763" s="14" t="str">
        <f t="shared" si="167"/>
        <v>Donatelli</v>
      </c>
    </row>
    <row r="1764" spans="2:18" x14ac:dyDescent="0.45">
      <c r="B1764" s="14" t="str">
        <f t="shared" si="162"/>
        <v>408973640898</v>
      </c>
      <c r="C1764" s="5">
        <v>40897</v>
      </c>
      <c r="D1764" s="2" t="s">
        <v>811</v>
      </c>
      <c r="E1764" s="14">
        <f t="shared" si="163"/>
        <v>0</v>
      </c>
      <c r="F1764" s="2">
        <v>36</v>
      </c>
      <c r="G1764" s="19">
        <v>2544.9850000000001</v>
      </c>
      <c r="H1764" s="20">
        <v>7.0000000000000007E-2</v>
      </c>
      <c r="I1764" s="6"/>
      <c r="J1764" s="5">
        <v>40898</v>
      </c>
      <c r="K1764" s="25">
        <v>-113.05800000000001</v>
      </c>
      <c r="L1764" s="2" t="s">
        <v>215</v>
      </c>
      <c r="M1764" s="14">
        <f>+VLOOKUP(L1764,Customers!$C$3:$D$797,2,FALSE)</f>
        <v>3</v>
      </c>
      <c r="N1764" s="14">
        <f>+INDEX(Customers!$B$2:$D$797,MATCH(TF_Database!L1764,Customers!$C$2:$C$797,0),1)</f>
        <v>2981</v>
      </c>
      <c r="O1764" s="29">
        <f t="shared" si="164"/>
        <v>8</v>
      </c>
      <c r="P1764" s="29">
        <f t="shared" si="165"/>
        <v>17</v>
      </c>
      <c r="Q1764" s="14" t="str">
        <f t="shared" si="166"/>
        <v xml:space="preserve">Russell </v>
      </c>
      <c r="R1764" s="14" t="str">
        <f t="shared" si="167"/>
        <v>Applegate</v>
      </c>
    </row>
    <row r="1765" spans="2:18" x14ac:dyDescent="0.45">
      <c r="B1765" s="14" t="str">
        <f t="shared" si="162"/>
        <v>409911340995</v>
      </c>
      <c r="C1765" s="5">
        <v>40991</v>
      </c>
      <c r="D1765" s="2" t="s">
        <v>804</v>
      </c>
      <c r="E1765" s="14">
        <f t="shared" si="163"/>
        <v>0</v>
      </c>
      <c r="F1765" s="2">
        <v>13</v>
      </c>
      <c r="G1765" s="19">
        <v>728.02499999999998</v>
      </c>
      <c r="H1765" s="20">
        <v>0.04</v>
      </c>
      <c r="I1765" s="6"/>
      <c r="J1765" s="5">
        <v>40995</v>
      </c>
      <c r="K1765" s="25">
        <v>19.997999999999998</v>
      </c>
      <c r="L1765" s="2" t="s">
        <v>217</v>
      </c>
      <c r="M1765" s="14">
        <f>+VLOOKUP(L1765,Customers!$C$3:$D$797,2,FALSE)</f>
        <v>5</v>
      </c>
      <c r="N1765" s="14">
        <f>+INDEX(Customers!$B$2:$D$797,MATCH(TF_Database!L1765,Customers!$C$2:$C$797,0),1)</f>
        <v>21548</v>
      </c>
      <c r="O1765" s="29">
        <f t="shared" si="164"/>
        <v>6</v>
      </c>
      <c r="P1765" s="29">
        <f t="shared" si="165"/>
        <v>12</v>
      </c>
      <c r="Q1765" s="14" t="str">
        <f t="shared" si="166"/>
        <v xml:space="preserve">Duane </v>
      </c>
      <c r="R1765" s="14" t="str">
        <f t="shared" si="167"/>
        <v>Benoit</v>
      </c>
    </row>
    <row r="1766" spans="2:18" x14ac:dyDescent="0.45">
      <c r="B1766" s="14" t="str">
        <f t="shared" si="162"/>
        <v>40677940684</v>
      </c>
      <c r="C1766" s="5">
        <v>40677</v>
      </c>
      <c r="D1766" s="2" t="s">
        <v>804</v>
      </c>
      <c r="E1766" s="14">
        <f t="shared" si="163"/>
        <v>0</v>
      </c>
      <c r="F1766" s="2">
        <v>9</v>
      </c>
      <c r="G1766" s="19">
        <v>79.25</v>
      </c>
      <c r="H1766" s="20">
        <v>0</v>
      </c>
      <c r="I1766" s="6"/>
      <c r="J1766" s="5">
        <v>40684</v>
      </c>
      <c r="K1766" s="25">
        <v>-13.25</v>
      </c>
      <c r="L1766" s="2" t="s">
        <v>200</v>
      </c>
      <c r="M1766" s="14">
        <f>+VLOOKUP(L1766,Customers!$C$3:$D$797,2,FALSE)</f>
        <v>4</v>
      </c>
      <c r="N1766" s="14">
        <f>+INDEX(Customers!$B$2:$D$797,MATCH(TF_Database!L1766,Customers!$C$2:$C$797,0),1)</f>
        <v>24154</v>
      </c>
      <c r="O1766" s="29">
        <f t="shared" si="164"/>
        <v>6</v>
      </c>
      <c r="P1766" s="29">
        <f t="shared" si="165"/>
        <v>11</v>
      </c>
      <c r="Q1766" s="14" t="str">
        <f t="shared" si="166"/>
        <v xml:space="preserve">Jason </v>
      </c>
      <c r="R1766" s="14" t="str">
        <f t="shared" si="167"/>
        <v>Gross</v>
      </c>
    </row>
    <row r="1767" spans="2:18" x14ac:dyDescent="0.45">
      <c r="B1767" s="14" t="str">
        <f t="shared" si="162"/>
        <v>399752639977</v>
      </c>
      <c r="C1767" s="5">
        <v>39975</v>
      </c>
      <c r="D1767" s="2" t="s">
        <v>806</v>
      </c>
      <c r="E1767" s="14">
        <f t="shared" si="163"/>
        <v>1</v>
      </c>
      <c r="F1767" s="2">
        <v>26</v>
      </c>
      <c r="G1767" s="19">
        <v>1495.184</v>
      </c>
      <c r="H1767" s="20">
        <v>0</v>
      </c>
      <c r="I1767" s="6"/>
      <c r="J1767" s="5">
        <v>39977</v>
      </c>
      <c r="K1767" s="25">
        <v>211.08599999999998</v>
      </c>
      <c r="L1767" s="2" t="s">
        <v>218</v>
      </c>
      <c r="M1767" s="14">
        <f>+VLOOKUP(L1767,Customers!$C$3:$D$797,2,FALSE)</f>
        <v>1</v>
      </c>
      <c r="N1767" s="14">
        <f>+INDEX(Customers!$B$2:$D$797,MATCH(TF_Database!L1767,Customers!$C$2:$C$797,0),1)</f>
        <v>31974</v>
      </c>
      <c r="O1767" s="29">
        <f t="shared" si="164"/>
        <v>7</v>
      </c>
      <c r="P1767" s="29">
        <f t="shared" si="165"/>
        <v>13</v>
      </c>
      <c r="Q1767" s="14" t="str">
        <f t="shared" si="166"/>
        <v xml:space="preserve">Harold </v>
      </c>
      <c r="R1767" s="14" t="str">
        <f t="shared" si="167"/>
        <v>Pawlan</v>
      </c>
    </row>
    <row r="1768" spans="2:18" x14ac:dyDescent="0.45">
      <c r="B1768" s="14" t="str">
        <f t="shared" si="162"/>
        <v>40632740633</v>
      </c>
      <c r="C1768" s="5">
        <v>40632</v>
      </c>
      <c r="D1768" s="2" t="s">
        <v>810</v>
      </c>
      <c r="E1768" s="14">
        <f t="shared" si="163"/>
        <v>0</v>
      </c>
      <c r="F1768" s="2">
        <v>7</v>
      </c>
      <c r="G1768" s="19">
        <v>23.84</v>
      </c>
      <c r="H1768" s="20">
        <v>0.02</v>
      </c>
      <c r="I1768" s="6"/>
      <c r="J1768" s="5">
        <v>40633</v>
      </c>
      <c r="K1768" s="25">
        <v>5.88</v>
      </c>
      <c r="L1768" s="2" t="s">
        <v>216</v>
      </c>
      <c r="M1768" s="14">
        <f>+VLOOKUP(L1768,Customers!$C$3:$D$797,2,FALSE)</f>
        <v>3</v>
      </c>
      <c r="N1768" s="14">
        <f>+INDEX(Customers!$B$2:$D$797,MATCH(TF_Database!L1768,Customers!$C$2:$C$797,0),1)</f>
        <v>29017</v>
      </c>
      <c r="O1768" s="29">
        <f t="shared" si="164"/>
        <v>5</v>
      </c>
      <c r="P1768" s="29">
        <f t="shared" si="165"/>
        <v>14</v>
      </c>
      <c r="Q1768" s="14" t="str">
        <f t="shared" si="166"/>
        <v xml:space="preserve">Bill </v>
      </c>
      <c r="R1768" s="14" t="str">
        <f t="shared" si="167"/>
        <v>Donatelli</v>
      </c>
    </row>
    <row r="1769" spans="2:18" x14ac:dyDescent="0.45">
      <c r="B1769" s="14" t="str">
        <f t="shared" si="162"/>
        <v>40652840653</v>
      </c>
      <c r="C1769" s="5">
        <v>40652</v>
      </c>
      <c r="D1769" s="2" t="s">
        <v>810</v>
      </c>
      <c r="E1769" s="14">
        <f t="shared" si="163"/>
        <v>0</v>
      </c>
      <c r="F1769" s="2">
        <v>8</v>
      </c>
      <c r="G1769" s="19">
        <v>709.37</v>
      </c>
      <c r="H1769" s="20">
        <v>0.1</v>
      </c>
      <c r="I1769" s="6"/>
      <c r="J1769" s="5">
        <v>40653</v>
      </c>
      <c r="K1769" s="25">
        <v>-281.76</v>
      </c>
      <c r="L1769" s="2" t="s">
        <v>217</v>
      </c>
      <c r="M1769" s="14">
        <f>+VLOOKUP(L1769,Customers!$C$3:$D$797,2,FALSE)</f>
        <v>5</v>
      </c>
      <c r="N1769" s="14">
        <f>+INDEX(Customers!$B$2:$D$797,MATCH(TF_Database!L1769,Customers!$C$2:$C$797,0),1)</f>
        <v>21548</v>
      </c>
      <c r="O1769" s="29">
        <f t="shared" si="164"/>
        <v>6</v>
      </c>
      <c r="P1769" s="29">
        <f t="shared" si="165"/>
        <v>12</v>
      </c>
      <c r="Q1769" s="14" t="str">
        <f t="shared" si="166"/>
        <v xml:space="preserve">Duane </v>
      </c>
      <c r="R1769" s="14" t="str">
        <f t="shared" si="167"/>
        <v>Benoit</v>
      </c>
    </row>
    <row r="1770" spans="2:18" x14ac:dyDescent="0.45">
      <c r="B1770" s="14" t="str">
        <f t="shared" si="162"/>
        <v>406521940652</v>
      </c>
      <c r="C1770" s="5">
        <v>40652</v>
      </c>
      <c r="D1770" s="2" t="s">
        <v>810</v>
      </c>
      <c r="E1770" s="14">
        <f t="shared" si="163"/>
        <v>0</v>
      </c>
      <c r="F1770" s="2">
        <v>19</v>
      </c>
      <c r="G1770" s="19">
        <v>59.76</v>
      </c>
      <c r="H1770" s="20">
        <v>0.1</v>
      </c>
      <c r="I1770" s="6"/>
      <c r="J1770" s="5">
        <v>40652</v>
      </c>
      <c r="K1770" s="25">
        <v>-33.11</v>
      </c>
      <c r="L1770" s="2" t="s">
        <v>217</v>
      </c>
      <c r="M1770" s="14">
        <f>+VLOOKUP(L1770,Customers!$C$3:$D$797,2,FALSE)</f>
        <v>5</v>
      </c>
      <c r="N1770" s="14">
        <f>+INDEX(Customers!$B$2:$D$797,MATCH(TF_Database!L1770,Customers!$C$2:$C$797,0),1)</f>
        <v>21548</v>
      </c>
      <c r="O1770" s="29">
        <f t="shared" si="164"/>
        <v>6</v>
      </c>
      <c r="P1770" s="29">
        <f t="shared" si="165"/>
        <v>12</v>
      </c>
      <c r="Q1770" s="14" t="str">
        <f t="shared" si="166"/>
        <v xml:space="preserve">Duane </v>
      </c>
      <c r="R1770" s="14" t="str">
        <f t="shared" si="167"/>
        <v>Benoit</v>
      </c>
    </row>
    <row r="1771" spans="2:18" x14ac:dyDescent="0.45">
      <c r="B1771" s="14" t="str">
        <f t="shared" si="162"/>
        <v>398504539854</v>
      </c>
      <c r="C1771" s="5">
        <v>39850</v>
      </c>
      <c r="D1771" s="2" t="s">
        <v>804</v>
      </c>
      <c r="E1771" s="14">
        <f t="shared" si="163"/>
        <v>0</v>
      </c>
      <c r="F1771" s="2">
        <v>45</v>
      </c>
      <c r="G1771" s="19">
        <v>7548.65</v>
      </c>
      <c r="H1771" s="20">
        <v>0.03</v>
      </c>
      <c r="I1771" s="6"/>
      <c r="J1771" s="5">
        <v>39854</v>
      </c>
      <c r="K1771" s="25">
        <v>1385.35</v>
      </c>
      <c r="L1771" s="2" t="s">
        <v>216</v>
      </c>
      <c r="M1771" s="14">
        <f>+VLOOKUP(L1771,Customers!$C$3:$D$797,2,FALSE)</f>
        <v>3</v>
      </c>
      <c r="N1771" s="14">
        <f>+INDEX(Customers!$B$2:$D$797,MATCH(TF_Database!L1771,Customers!$C$2:$C$797,0),1)</f>
        <v>29017</v>
      </c>
      <c r="O1771" s="29">
        <f t="shared" si="164"/>
        <v>5</v>
      </c>
      <c r="P1771" s="29">
        <f t="shared" si="165"/>
        <v>14</v>
      </c>
      <c r="Q1771" s="14" t="str">
        <f t="shared" si="166"/>
        <v xml:space="preserve">Bill </v>
      </c>
      <c r="R1771" s="14" t="str">
        <f t="shared" si="167"/>
        <v>Donatelli</v>
      </c>
    </row>
    <row r="1772" spans="2:18" x14ac:dyDescent="0.45">
      <c r="B1772" s="14" t="str">
        <f t="shared" si="162"/>
        <v>398502439854</v>
      </c>
      <c r="C1772" s="5">
        <v>39850</v>
      </c>
      <c r="D1772" s="2" t="s">
        <v>804</v>
      </c>
      <c r="E1772" s="14">
        <f t="shared" si="163"/>
        <v>0</v>
      </c>
      <c r="F1772" s="2">
        <v>24</v>
      </c>
      <c r="G1772" s="19">
        <v>1318.8684999999998</v>
      </c>
      <c r="H1772" s="20">
        <v>0.03</v>
      </c>
      <c r="I1772" s="6"/>
      <c r="J1772" s="5">
        <v>39854</v>
      </c>
      <c r="K1772" s="25">
        <v>172.33199999999999</v>
      </c>
      <c r="L1772" s="2" t="s">
        <v>216</v>
      </c>
      <c r="M1772" s="14">
        <f>+VLOOKUP(L1772,Customers!$C$3:$D$797,2,FALSE)</f>
        <v>3</v>
      </c>
      <c r="N1772" s="14">
        <f>+INDEX(Customers!$B$2:$D$797,MATCH(TF_Database!L1772,Customers!$C$2:$C$797,0),1)</f>
        <v>29017</v>
      </c>
      <c r="O1772" s="29">
        <f t="shared" si="164"/>
        <v>5</v>
      </c>
      <c r="P1772" s="29">
        <f t="shared" si="165"/>
        <v>14</v>
      </c>
      <c r="Q1772" s="14" t="str">
        <f t="shared" si="166"/>
        <v xml:space="preserve">Bill </v>
      </c>
      <c r="R1772" s="14" t="str">
        <f t="shared" si="167"/>
        <v>Donatelli</v>
      </c>
    </row>
    <row r="1773" spans="2:18" x14ac:dyDescent="0.45">
      <c r="B1773" s="14" t="str">
        <f t="shared" si="162"/>
        <v>399872339988</v>
      </c>
      <c r="C1773" s="5">
        <v>39987</v>
      </c>
      <c r="D1773" s="2" t="s">
        <v>806</v>
      </c>
      <c r="E1773" s="14">
        <f t="shared" si="163"/>
        <v>1</v>
      </c>
      <c r="F1773" s="2">
        <v>23</v>
      </c>
      <c r="G1773" s="19">
        <v>4514.8599999999997</v>
      </c>
      <c r="H1773" s="20">
        <v>0.09</v>
      </c>
      <c r="I1773" s="6"/>
      <c r="J1773" s="5">
        <v>39988</v>
      </c>
      <c r="K1773" s="25">
        <v>-641.09</v>
      </c>
      <c r="L1773" s="2" t="s">
        <v>23</v>
      </c>
      <c r="M1773" s="14">
        <f>+VLOOKUP(L1773,Customers!$C$3:$D$797,2,FALSE)</f>
        <v>5</v>
      </c>
      <c r="N1773" s="14">
        <f>+INDEX(Customers!$B$2:$D$797,MATCH(TF_Database!L1773,Customers!$C$2:$C$797,0),1)</f>
        <v>15835</v>
      </c>
      <c r="O1773" s="29">
        <f t="shared" si="164"/>
        <v>5</v>
      </c>
      <c r="P1773" s="29">
        <f t="shared" si="165"/>
        <v>10</v>
      </c>
      <c r="Q1773" s="14" t="str">
        <f t="shared" si="166"/>
        <v xml:space="preserve">Brad </v>
      </c>
      <c r="R1773" s="14" t="str">
        <f t="shared" si="167"/>
        <v>Eason</v>
      </c>
    </row>
    <row r="1774" spans="2:18" x14ac:dyDescent="0.45">
      <c r="B1774" s="14" t="str">
        <f t="shared" si="162"/>
        <v>399873039988</v>
      </c>
      <c r="C1774" s="5">
        <v>39987</v>
      </c>
      <c r="D1774" s="2" t="s">
        <v>806</v>
      </c>
      <c r="E1774" s="14">
        <f t="shared" si="163"/>
        <v>1</v>
      </c>
      <c r="F1774" s="2">
        <v>30</v>
      </c>
      <c r="G1774" s="19">
        <v>79.14</v>
      </c>
      <c r="H1774" s="20">
        <v>0.09</v>
      </c>
      <c r="I1774" s="6"/>
      <c r="J1774" s="5">
        <v>39988</v>
      </c>
      <c r="K1774" s="25">
        <v>-4.7300000000000004</v>
      </c>
      <c r="L1774" s="2" t="s">
        <v>23</v>
      </c>
      <c r="M1774" s="14">
        <f>+VLOOKUP(L1774,Customers!$C$3:$D$797,2,FALSE)</f>
        <v>5</v>
      </c>
      <c r="N1774" s="14">
        <f>+INDEX(Customers!$B$2:$D$797,MATCH(TF_Database!L1774,Customers!$C$2:$C$797,0),1)</f>
        <v>15835</v>
      </c>
      <c r="O1774" s="29">
        <f t="shared" si="164"/>
        <v>5</v>
      </c>
      <c r="P1774" s="29">
        <f t="shared" si="165"/>
        <v>10</v>
      </c>
      <c r="Q1774" s="14" t="str">
        <f t="shared" si="166"/>
        <v xml:space="preserve">Brad </v>
      </c>
      <c r="R1774" s="14" t="str">
        <f t="shared" si="167"/>
        <v>Eason</v>
      </c>
    </row>
    <row r="1775" spans="2:18" x14ac:dyDescent="0.45">
      <c r="B1775" s="14" t="str">
        <f t="shared" si="162"/>
        <v>405791740580</v>
      </c>
      <c r="C1775" s="5">
        <v>40579</v>
      </c>
      <c r="D1775" s="2" t="s">
        <v>806</v>
      </c>
      <c r="E1775" s="14">
        <f t="shared" si="163"/>
        <v>1</v>
      </c>
      <c r="F1775" s="2">
        <v>17</v>
      </c>
      <c r="G1775" s="19">
        <v>112.57</v>
      </c>
      <c r="H1775" s="20">
        <v>0.08</v>
      </c>
      <c r="I1775" s="6"/>
      <c r="J1775" s="5">
        <v>40580</v>
      </c>
      <c r="K1775" s="25">
        <v>-28.53</v>
      </c>
      <c r="L1775" s="2" t="s">
        <v>218</v>
      </c>
      <c r="M1775" s="14">
        <f>+VLOOKUP(L1775,Customers!$C$3:$D$797,2,FALSE)</f>
        <v>1</v>
      </c>
      <c r="N1775" s="14">
        <f>+INDEX(Customers!$B$2:$D$797,MATCH(TF_Database!L1775,Customers!$C$2:$C$797,0),1)</f>
        <v>31974</v>
      </c>
      <c r="O1775" s="29">
        <f t="shared" si="164"/>
        <v>7</v>
      </c>
      <c r="P1775" s="29">
        <f t="shared" si="165"/>
        <v>13</v>
      </c>
      <c r="Q1775" s="14" t="str">
        <f t="shared" si="166"/>
        <v xml:space="preserve">Harold </v>
      </c>
      <c r="R1775" s="14" t="str">
        <f t="shared" si="167"/>
        <v>Pawlan</v>
      </c>
    </row>
    <row r="1776" spans="2:18" x14ac:dyDescent="0.45">
      <c r="B1776" s="14" t="str">
        <f t="shared" si="162"/>
        <v>405794340579</v>
      </c>
      <c r="C1776" s="5">
        <v>40579</v>
      </c>
      <c r="D1776" s="2" t="s">
        <v>806</v>
      </c>
      <c r="E1776" s="14">
        <f t="shared" si="163"/>
        <v>1</v>
      </c>
      <c r="F1776" s="2">
        <v>43</v>
      </c>
      <c r="G1776" s="19">
        <v>1562.69</v>
      </c>
      <c r="H1776" s="20">
        <v>0</v>
      </c>
      <c r="I1776" s="6"/>
      <c r="J1776" s="5">
        <v>40579</v>
      </c>
      <c r="K1776" s="25">
        <v>287.74</v>
      </c>
      <c r="L1776" s="2" t="s">
        <v>218</v>
      </c>
      <c r="M1776" s="14">
        <f>+VLOOKUP(L1776,Customers!$C$3:$D$797,2,FALSE)</f>
        <v>1</v>
      </c>
      <c r="N1776" s="14">
        <f>+INDEX(Customers!$B$2:$D$797,MATCH(TF_Database!L1776,Customers!$C$2:$C$797,0),1)</f>
        <v>31974</v>
      </c>
      <c r="O1776" s="29">
        <f t="shared" si="164"/>
        <v>7</v>
      </c>
      <c r="P1776" s="29">
        <f t="shared" si="165"/>
        <v>13</v>
      </c>
      <c r="Q1776" s="14" t="str">
        <f t="shared" si="166"/>
        <v xml:space="preserve">Harold </v>
      </c>
      <c r="R1776" s="14" t="str">
        <f t="shared" si="167"/>
        <v>Pawlan</v>
      </c>
    </row>
    <row r="1777" spans="2:18" x14ac:dyDescent="0.45">
      <c r="B1777" s="14" t="str">
        <f t="shared" si="162"/>
        <v>406943240696</v>
      </c>
      <c r="C1777" s="5">
        <v>40694</v>
      </c>
      <c r="D1777" s="2" t="s">
        <v>808</v>
      </c>
      <c r="E1777" s="14">
        <f t="shared" si="163"/>
        <v>0</v>
      </c>
      <c r="F1777" s="2">
        <v>32</v>
      </c>
      <c r="G1777" s="19">
        <v>1974.66</v>
      </c>
      <c r="H1777" s="20">
        <v>0.06</v>
      </c>
      <c r="I1777" s="6"/>
      <c r="J1777" s="5">
        <v>40696</v>
      </c>
      <c r="K1777" s="25">
        <v>-929.68</v>
      </c>
      <c r="L1777" s="2" t="s">
        <v>219</v>
      </c>
      <c r="M1777" s="14">
        <f>+VLOOKUP(L1777,Customers!$C$3:$D$797,2,FALSE)</f>
        <v>1</v>
      </c>
      <c r="N1777" s="14">
        <f>+INDEX(Customers!$B$2:$D$797,MATCH(TF_Database!L1777,Customers!$C$2:$C$797,0),1)</f>
        <v>11762</v>
      </c>
      <c r="O1777" s="29">
        <f t="shared" si="164"/>
        <v>5</v>
      </c>
      <c r="P1777" s="29">
        <f t="shared" si="165"/>
        <v>15</v>
      </c>
      <c r="Q1777" s="14" t="str">
        <f t="shared" si="166"/>
        <v xml:space="preserve">Adam </v>
      </c>
      <c r="R1777" s="14" t="str">
        <f t="shared" si="167"/>
        <v>Bellavance</v>
      </c>
    </row>
    <row r="1778" spans="2:18" x14ac:dyDescent="0.45">
      <c r="B1778" s="14" t="str">
        <f t="shared" si="162"/>
        <v>40694340695</v>
      </c>
      <c r="C1778" s="5">
        <v>40694</v>
      </c>
      <c r="D1778" s="2" t="s">
        <v>808</v>
      </c>
      <c r="E1778" s="14">
        <f t="shared" si="163"/>
        <v>0</v>
      </c>
      <c r="F1778" s="2">
        <v>3</v>
      </c>
      <c r="G1778" s="19">
        <v>73.44</v>
      </c>
      <c r="H1778" s="20">
        <v>0</v>
      </c>
      <c r="I1778" s="6"/>
      <c r="J1778" s="5">
        <v>40695</v>
      </c>
      <c r="K1778" s="25">
        <v>-53.783999999999999</v>
      </c>
      <c r="L1778" s="2" t="s">
        <v>219</v>
      </c>
      <c r="M1778" s="14">
        <f>+VLOOKUP(L1778,Customers!$C$3:$D$797,2,FALSE)</f>
        <v>1</v>
      </c>
      <c r="N1778" s="14">
        <f>+INDEX(Customers!$B$2:$D$797,MATCH(TF_Database!L1778,Customers!$C$2:$C$797,0),1)</f>
        <v>11762</v>
      </c>
      <c r="O1778" s="29">
        <f t="shared" si="164"/>
        <v>5</v>
      </c>
      <c r="P1778" s="29">
        <f t="shared" si="165"/>
        <v>15</v>
      </c>
      <c r="Q1778" s="14" t="str">
        <f t="shared" si="166"/>
        <v xml:space="preserve">Adam </v>
      </c>
      <c r="R1778" s="14" t="str">
        <f t="shared" si="167"/>
        <v>Bellavance</v>
      </c>
    </row>
    <row r="1779" spans="2:18" x14ac:dyDescent="0.45">
      <c r="B1779" s="14" t="str">
        <f t="shared" si="162"/>
        <v>41095341096</v>
      </c>
      <c r="C1779" s="5">
        <v>41095</v>
      </c>
      <c r="D1779" s="2" t="s">
        <v>810</v>
      </c>
      <c r="E1779" s="14">
        <f t="shared" si="163"/>
        <v>0</v>
      </c>
      <c r="F1779" s="2">
        <v>3</v>
      </c>
      <c r="G1779" s="19">
        <v>12.11</v>
      </c>
      <c r="H1779" s="20">
        <v>0.02</v>
      </c>
      <c r="I1779" s="6"/>
      <c r="J1779" s="5">
        <v>41096</v>
      </c>
      <c r="K1779" s="25">
        <v>-0.98</v>
      </c>
      <c r="L1779" s="2" t="s">
        <v>218</v>
      </c>
      <c r="M1779" s="14">
        <f>+VLOOKUP(L1779,Customers!$C$3:$D$797,2,FALSE)</f>
        <v>1</v>
      </c>
      <c r="N1779" s="14">
        <f>+INDEX(Customers!$B$2:$D$797,MATCH(TF_Database!L1779,Customers!$C$2:$C$797,0),1)</f>
        <v>31974</v>
      </c>
      <c r="O1779" s="29">
        <f t="shared" si="164"/>
        <v>7</v>
      </c>
      <c r="P1779" s="29">
        <f t="shared" si="165"/>
        <v>13</v>
      </c>
      <c r="Q1779" s="14" t="str">
        <f t="shared" si="166"/>
        <v xml:space="preserve">Harold </v>
      </c>
      <c r="R1779" s="14" t="str">
        <f t="shared" si="167"/>
        <v>Pawlan</v>
      </c>
    </row>
    <row r="1780" spans="2:18" x14ac:dyDescent="0.45">
      <c r="B1780" s="14" t="str">
        <f t="shared" si="162"/>
        <v>404403340440</v>
      </c>
      <c r="C1780" s="5">
        <v>40440</v>
      </c>
      <c r="D1780" s="2" t="s">
        <v>806</v>
      </c>
      <c r="E1780" s="14">
        <f t="shared" si="163"/>
        <v>1</v>
      </c>
      <c r="F1780" s="2">
        <v>33</v>
      </c>
      <c r="G1780" s="19">
        <v>2667.92</v>
      </c>
      <c r="H1780" s="20">
        <v>0.01</v>
      </c>
      <c r="I1780" s="6"/>
      <c r="J1780" s="5">
        <v>40440</v>
      </c>
      <c r="K1780" s="25">
        <v>1049.02</v>
      </c>
      <c r="L1780" s="2" t="s">
        <v>220</v>
      </c>
      <c r="M1780" s="14">
        <f>+VLOOKUP(L1780,Customers!$C$3:$D$797,2,FALSE)</f>
        <v>1</v>
      </c>
      <c r="N1780" s="14">
        <f>+INDEX(Customers!$B$2:$D$797,MATCH(TF_Database!L1780,Customers!$C$2:$C$797,0),1)</f>
        <v>2945</v>
      </c>
      <c r="O1780" s="29">
        <f t="shared" si="164"/>
        <v>5</v>
      </c>
      <c r="P1780" s="29">
        <f t="shared" si="165"/>
        <v>10</v>
      </c>
      <c r="Q1780" s="14" t="str">
        <f t="shared" si="166"/>
        <v xml:space="preserve">Cari </v>
      </c>
      <c r="R1780" s="14" t="str">
        <f t="shared" si="167"/>
        <v>Sayre</v>
      </c>
    </row>
    <row r="1781" spans="2:18" x14ac:dyDescent="0.45">
      <c r="B1781" s="14" t="str">
        <f t="shared" si="162"/>
        <v>404401540442</v>
      </c>
      <c r="C1781" s="5">
        <v>40440</v>
      </c>
      <c r="D1781" s="2" t="s">
        <v>806</v>
      </c>
      <c r="E1781" s="14">
        <f t="shared" si="163"/>
        <v>1</v>
      </c>
      <c r="F1781" s="2">
        <v>15</v>
      </c>
      <c r="G1781" s="19">
        <v>2236.15</v>
      </c>
      <c r="H1781" s="20">
        <v>0.05</v>
      </c>
      <c r="I1781" s="6"/>
      <c r="J1781" s="5">
        <v>40442</v>
      </c>
      <c r="K1781" s="25">
        <v>-310.95</v>
      </c>
      <c r="L1781" s="2" t="s">
        <v>220</v>
      </c>
      <c r="M1781" s="14">
        <f>+VLOOKUP(L1781,Customers!$C$3:$D$797,2,FALSE)</f>
        <v>1</v>
      </c>
      <c r="N1781" s="14">
        <f>+INDEX(Customers!$B$2:$D$797,MATCH(TF_Database!L1781,Customers!$C$2:$C$797,0),1)</f>
        <v>2945</v>
      </c>
      <c r="O1781" s="29">
        <f t="shared" si="164"/>
        <v>5</v>
      </c>
      <c r="P1781" s="29">
        <f t="shared" si="165"/>
        <v>10</v>
      </c>
      <c r="Q1781" s="14" t="str">
        <f t="shared" si="166"/>
        <v xml:space="preserve">Cari </v>
      </c>
      <c r="R1781" s="14" t="str">
        <f t="shared" si="167"/>
        <v>Sayre</v>
      </c>
    </row>
    <row r="1782" spans="2:18" x14ac:dyDescent="0.45">
      <c r="B1782" s="14" t="str">
        <f t="shared" si="162"/>
        <v>412634541265</v>
      </c>
      <c r="C1782" s="5">
        <v>41263</v>
      </c>
      <c r="D1782" s="2" t="s">
        <v>806</v>
      </c>
      <c r="E1782" s="14">
        <f t="shared" si="163"/>
        <v>1</v>
      </c>
      <c r="F1782" s="2">
        <v>45</v>
      </c>
      <c r="G1782" s="19">
        <v>4165.04</v>
      </c>
      <c r="H1782" s="20">
        <v>0</v>
      </c>
      <c r="I1782" s="6"/>
      <c r="J1782" s="5">
        <v>41265</v>
      </c>
      <c r="K1782" s="25">
        <v>135.68</v>
      </c>
      <c r="L1782" s="2" t="s">
        <v>117</v>
      </c>
      <c r="M1782" s="14">
        <f>+VLOOKUP(L1782,Customers!$C$3:$D$797,2,FALSE)</f>
        <v>2</v>
      </c>
      <c r="N1782" s="14">
        <f>+INDEX(Customers!$B$2:$D$797,MATCH(TF_Database!L1782,Customers!$C$2:$C$797,0),1)</f>
        <v>3124</v>
      </c>
      <c r="O1782" s="29">
        <f t="shared" si="164"/>
        <v>5</v>
      </c>
      <c r="P1782" s="29">
        <f t="shared" si="165"/>
        <v>14</v>
      </c>
      <c r="Q1782" s="14" t="str">
        <f t="shared" si="166"/>
        <v xml:space="preserve">Lisa </v>
      </c>
      <c r="R1782" s="14" t="str">
        <f t="shared" si="167"/>
        <v>DeCherney</v>
      </c>
    </row>
    <row r="1783" spans="2:18" x14ac:dyDescent="0.45">
      <c r="B1783" s="14" t="str">
        <f t="shared" si="162"/>
        <v>407451740752</v>
      </c>
      <c r="C1783" s="5">
        <v>40745</v>
      </c>
      <c r="D1783" s="2" t="s">
        <v>804</v>
      </c>
      <c r="E1783" s="14">
        <f t="shared" si="163"/>
        <v>0</v>
      </c>
      <c r="F1783" s="2">
        <v>17</v>
      </c>
      <c r="G1783" s="19">
        <v>117.33</v>
      </c>
      <c r="H1783" s="20">
        <v>7.0000000000000007E-2</v>
      </c>
      <c r="I1783" s="6"/>
      <c r="J1783" s="5">
        <v>40752</v>
      </c>
      <c r="K1783" s="25">
        <v>10.31</v>
      </c>
      <c r="L1783" s="2" t="s">
        <v>218</v>
      </c>
      <c r="M1783" s="14">
        <f>+VLOOKUP(L1783,Customers!$C$3:$D$797,2,FALSE)</f>
        <v>1</v>
      </c>
      <c r="N1783" s="14">
        <f>+INDEX(Customers!$B$2:$D$797,MATCH(TF_Database!L1783,Customers!$C$2:$C$797,0),1)</f>
        <v>31974</v>
      </c>
      <c r="O1783" s="29">
        <f t="shared" si="164"/>
        <v>7</v>
      </c>
      <c r="P1783" s="29">
        <f t="shared" si="165"/>
        <v>13</v>
      </c>
      <c r="Q1783" s="14" t="str">
        <f t="shared" si="166"/>
        <v xml:space="preserve">Harold </v>
      </c>
      <c r="R1783" s="14" t="str">
        <f t="shared" si="167"/>
        <v>Pawlan</v>
      </c>
    </row>
    <row r="1784" spans="2:18" x14ac:dyDescent="0.45">
      <c r="B1784" s="14" t="str">
        <f t="shared" si="162"/>
        <v>40244140245</v>
      </c>
      <c r="C1784" s="5">
        <v>40244</v>
      </c>
      <c r="D1784" s="2" t="s">
        <v>810</v>
      </c>
      <c r="E1784" s="14">
        <f t="shared" si="163"/>
        <v>0</v>
      </c>
      <c r="F1784" s="2">
        <v>1</v>
      </c>
      <c r="G1784" s="19">
        <v>49.61</v>
      </c>
      <c r="H1784" s="20">
        <v>0</v>
      </c>
      <c r="I1784" s="6"/>
      <c r="J1784" s="5">
        <v>40245</v>
      </c>
      <c r="K1784" s="25">
        <v>-41.82</v>
      </c>
      <c r="L1784" s="2" t="s">
        <v>219</v>
      </c>
      <c r="M1784" s="14">
        <f>+VLOOKUP(L1784,Customers!$C$3:$D$797,2,FALSE)</f>
        <v>1</v>
      </c>
      <c r="N1784" s="14">
        <f>+INDEX(Customers!$B$2:$D$797,MATCH(TF_Database!L1784,Customers!$C$2:$C$797,0),1)</f>
        <v>11762</v>
      </c>
      <c r="O1784" s="29">
        <f t="shared" si="164"/>
        <v>5</v>
      </c>
      <c r="P1784" s="29">
        <f t="shared" si="165"/>
        <v>15</v>
      </c>
      <c r="Q1784" s="14" t="str">
        <f t="shared" si="166"/>
        <v xml:space="preserve">Adam </v>
      </c>
      <c r="R1784" s="14" t="str">
        <f t="shared" si="167"/>
        <v>Bellavance</v>
      </c>
    </row>
    <row r="1785" spans="2:18" x14ac:dyDescent="0.45">
      <c r="B1785" s="14" t="str">
        <f t="shared" si="162"/>
        <v>40378140380</v>
      </c>
      <c r="C1785" s="5">
        <v>40378</v>
      </c>
      <c r="D1785" s="2" t="s">
        <v>808</v>
      </c>
      <c r="E1785" s="14">
        <f t="shared" si="163"/>
        <v>0</v>
      </c>
      <c r="F1785" s="2">
        <v>1</v>
      </c>
      <c r="G1785" s="19">
        <v>21.45</v>
      </c>
      <c r="H1785" s="20">
        <v>0.01</v>
      </c>
      <c r="I1785" s="6"/>
      <c r="J1785" s="5">
        <v>40380</v>
      </c>
      <c r="K1785" s="25">
        <v>-7.22</v>
      </c>
      <c r="L1785" s="2" t="s">
        <v>216</v>
      </c>
      <c r="M1785" s="14">
        <f>+VLOOKUP(L1785,Customers!$C$3:$D$797,2,FALSE)</f>
        <v>3</v>
      </c>
      <c r="N1785" s="14">
        <f>+INDEX(Customers!$B$2:$D$797,MATCH(TF_Database!L1785,Customers!$C$2:$C$797,0),1)</f>
        <v>29017</v>
      </c>
      <c r="O1785" s="29">
        <f t="shared" si="164"/>
        <v>5</v>
      </c>
      <c r="P1785" s="29">
        <f t="shared" si="165"/>
        <v>14</v>
      </c>
      <c r="Q1785" s="14" t="str">
        <f t="shared" si="166"/>
        <v xml:space="preserve">Bill </v>
      </c>
      <c r="R1785" s="14" t="str">
        <f t="shared" si="167"/>
        <v>Donatelli</v>
      </c>
    </row>
    <row r="1786" spans="2:18" x14ac:dyDescent="0.45">
      <c r="B1786" s="14" t="str">
        <f t="shared" si="162"/>
        <v>403784440381</v>
      </c>
      <c r="C1786" s="5">
        <v>40378</v>
      </c>
      <c r="D1786" s="2" t="s">
        <v>808</v>
      </c>
      <c r="E1786" s="14">
        <f t="shared" si="163"/>
        <v>0</v>
      </c>
      <c r="F1786" s="2">
        <v>44</v>
      </c>
      <c r="G1786" s="19">
        <v>5347.13</v>
      </c>
      <c r="H1786" s="20">
        <v>0.08</v>
      </c>
      <c r="I1786" s="6"/>
      <c r="J1786" s="5">
        <v>40381</v>
      </c>
      <c r="K1786" s="25">
        <v>1886.4134999999999</v>
      </c>
      <c r="L1786" s="2" t="s">
        <v>216</v>
      </c>
      <c r="M1786" s="14">
        <f>+VLOOKUP(L1786,Customers!$C$3:$D$797,2,FALSE)</f>
        <v>3</v>
      </c>
      <c r="N1786" s="14">
        <f>+INDEX(Customers!$B$2:$D$797,MATCH(TF_Database!L1786,Customers!$C$2:$C$797,0),1)</f>
        <v>29017</v>
      </c>
      <c r="O1786" s="29">
        <f t="shared" si="164"/>
        <v>5</v>
      </c>
      <c r="P1786" s="29">
        <f t="shared" si="165"/>
        <v>14</v>
      </c>
      <c r="Q1786" s="14" t="str">
        <f t="shared" si="166"/>
        <v xml:space="preserve">Bill </v>
      </c>
      <c r="R1786" s="14" t="str">
        <f t="shared" si="167"/>
        <v>Donatelli</v>
      </c>
    </row>
    <row r="1787" spans="2:18" x14ac:dyDescent="0.45">
      <c r="B1787" s="14" t="str">
        <f t="shared" si="162"/>
        <v>399763639976</v>
      </c>
      <c r="C1787" s="5">
        <v>39976</v>
      </c>
      <c r="D1787" s="2" t="s">
        <v>804</v>
      </c>
      <c r="E1787" s="14">
        <f t="shared" si="163"/>
        <v>0</v>
      </c>
      <c r="F1787" s="2">
        <v>36</v>
      </c>
      <c r="G1787" s="19">
        <v>4581.41</v>
      </c>
      <c r="H1787" s="20">
        <v>0.04</v>
      </c>
      <c r="I1787" s="6"/>
      <c r="J1787" s="5">
        <v>39976</v>
      </c>
      <c r="K1787" s="25">
        <v>-904.73</v>
      </c>
      <c r="L1787" s="2" t="s">
        <v>218</v>
      </c>
      <c r="M1787" s="14">
        <f>+VLOOKUP(L1787,Customers!$C$3:$D$797,2,FALSE)</f>
        <v>1</v>
      </c>
      <c r="N1787" s="14">
        <f>+INDEX(Customers!$B$2:$D$797,MATCH(TF_Database!L1787,Customers!$C$2:$C$797,0),1)</f>
        <v>31974</v>
      </c>
      <c r="O1787" s="29">
        <f t="shared" si="164"/>
        <v>7</v>
      </c>
      <c r="P1787" s="29">
        <f t="shared" si="165"/>
        <v>13</v>
      </c>
      <c r="Q1787" s="14" t="str">
        <f t="shared" si="166"/>
        <v xml:space="preserve">Harold </v>
      </c>
      <c r="R1787" s="14" t="str">
        <f t="shared" si="167"/>
        <v>Pawlan</v>
      </c>
    </row>
    <row r="1788" spans="2:18" x14ac:dyDescent="0.45">
      <c r="B1788" s="14" t="str">
        <f t="shared" si="162"/>
        <v>399143539915</v>
      </c>
      <c r="C1788" s="5">
        <v>39914</v>
      </c>
      <c r="D1788" s="2" t="s">
        <v>806</v>
      </c>
      <c r="E1788" s="14">
        <f t="shared" si="163"/>
        <v>1</v>
      </c>
      <c r="F1788" s="2">
        <v>35</v>
      </c>
      <c r="G1788" s="19">
        <v>430.55</v>
      </c>
      <c r="H1788" s="20">
        <v>0</v>
      </c>
      <c r="I1788" s="6"/>
      <c r="J1788" s="5">
        <v>39915</v>
      </c>
      <c r="K1788" s="25">
        <v>120.01</v>
      </c>
      <c r="L1788" s="2" t="s">
        <v>59</v>
      </c>
      <c r="M1788" s="14">
        <f>+VLOOKUP(L1788,Customers!$C$3:$D$797,2,FALSE)</f>
        <v>4</v>
      </c>
      <c r="N1788" s="14">
        <f>+INDEX(Customers!$B$2:$D$797,MATCH(TF_Database!L1788,Customers!$C$2:$C$797,0),1)</f>
        <v>11114</v>
      </c>
      <c r="O1788" s="29">
        <f t="shared" si="164"/>
        <v>4</v>
      </c>
      <c r="P1788" s="29">
        <f t="shared" si="165"/>
        <v>10</v>
      </c>
      <c r="Q1788" s="14" t="str">
        <f t="shared" si="166"/>
        <v xml:space="preserve">Roy </v>
      </c>
      <c r="R1788" s="14" t="str">
        <f t="shared" si="167"/>
        <v>Skaria</v>
      </c>
    </row>
    <row r="1789" spans="2:18" x14ac:dyDescent="0.45">
      <c r="B1789" s="14" t="str">
        <f t="shared" si="162"/>
        <v>403182040319</v>
      </c>
      <c r="C1789" s="5">
        <v>40318</v>
      </c>
      <c r="D1789" s="2" t="s">
        <v>808</v>
      </c>
      <c r="E1789" s="14">
        <f t="shared" si="163"/>
        <v>0</v>
      </c>
      <c r="F1789" s="2">
        <v>20</v>
      </c>
      <c r="G1789" s="19">
        <v>148.31</v>
      </c>
      <c r="H1789" s="20">
        <v>0.03</v>
      </c>
      <c r="I1789" s="6"/>
      <c r="J1789" s="5">
        <v>40319</v>
      </c>
      <c r="K1789" s="25">
        <v>37.33</v>
      </c>
      <c r="L1789" s="2" t="s">
        <v>186</v>
      </c>
      <c r="M1789" s="14">
        <f>+VLOOKUP(L1789,Customers!$C$3:$D$797,2,FALSE)</f>
        <v>5</v>
      </c>
      <c r="N1789" s="14">
        <f>+INDEX(Customers!$B$2:$D$797,MATCH(TF_Database!L1789,Customers!$C$2:$C$797,0),1)</f>
        <v>23125</v>
      </c>
      <c r="O1789" s="29">
        <f t="shared" si="164"/>
        <v>5</v>
      </c>
      <c r="P1789" s="29">
        <f t="shared" si="165"/>
        <v>12</v>
      </c>
      <c r="Q1789" s="14" t="str">
        <f t="shared" si="166"/>
        <v xml:space="preserve">Joel </v>
      </c>
      <c r="R1789" s="14" t="str">
        <f t="shared" si="167"/>
        <v>Jenkins</v>
      </c>
    </row>
    <row r="1790" spans="2:18" x14ac:dyDescent="0.45">
      <c r="B1790" s="14" t="str">
        <f t="shared" si="162"/>
        <v>411953741196</v>
      </c>
      <c r="C1790" s="5">
        <v>41195</v>
      </c>
      <c r="D1790" s="2" t="s">
        <v>808</v>
      </c>
      <c r="E1790" s="14">
        <f t="shared" si="163"/>
        <v>0</v>
      </c>
      <c r="F1790" s="2">
        <v>37</v>
      </c>
      <c r="G1790" s="19">
        <v>191.36</v>
      </c>
      <c r="H1790" s="20">
        <v>0.05</v>
      </c>
      <c r="I1790" s="6"/>
      <c r="J1790" s="5">
        <v>41196</v>
      </c>
      <c r="K1790" s="25">
        <v>-82.086999999999989</v>
      </c>
      <c r="L1790" s="2" t="s">
        <v>216</v>
      </c>
      <c r="M1790" s="14">
        <f>+VLOOKUP(L1790,Customers!$C$3:$D$797,2,FALSE)</f>
        <v>3</v>
      </c>
      <c r="N1790" s="14">
        <f>+INDEX(Customers!$B$2:$D$797,MATCH(TF_Database!L1790,Customers!$C$2:$C$797,0),1)</f>
        <v>29017</v>
      </c>
      <c r="O1790" s="29">
        <f t="shared" si="164"/>
        <v>5</v>
      </c>
      <c r="P1790" s="29">
        <f t="shared" si="165"/>
        <v>14</v>
      </c>
      <c r="Q1790" s="14" t="str">
        <f t="shared" si="166"/>
        <v xml:space="preserve">Bill </v>
      </c>
      <c r="R1790" s="14" t="str">
        <f t="shared" si="167"/>
        <v>Donatelli</v>
      </c>
    </row>
    <row r="1791" spans="2:18" x14ac:dyDescent="0.45">
      <c r="B1791" s="14" t="str">
        <f t="shared" si="162"/>
        <v>399781139980</v>
      </c>
      <c r="C1791" s="5">
        <v>39978</v>
      </c>
      <c r="D1791" s="2" t="s">
        <v>808</v>
      </c>
      <c r="E1791" s="14">
        <f t="shared" si="163"/>
        <v>0</v>
      </c>
      <c r="F1791" s="2">
        <v>11</v>
      </c>
      <c r="G1791" s="19">
        <v>65.7</v>
      </c>
      <c r="H1791" s="20">
        <v>0.01</v>
      </c>
      <c r="I1791" s="6"/>
      <c r="J1791" s="5">
        <v>39980</v>
      </c>
      <c r="K1791" s="25">
        <v>13.41</v>
      </c>
      <c r="L1791" s="2" t="s">
        <v>221</v>
      </c>
      <c r="M1791" s="14">
        <f>+VLOOKUP(L1791,Customers!$C$3:$D$797,2,FALSE)</f>
        <v>2</v>
      </c>
      <c r="N1791" s="14">
        <f>+INDEX(Customers!$B$2:$D$797,MATCH(TF_Database!L1791,Customers!$C$2:$C$797,0),1)</f>
        <v>20753</v>
      </c>
      <c r="O1791" s="29">
        <f t="shared" si="164"/>
        <v>5</v>
      </c>
      <c r="P1791" s="29">
        <f t="shared" si="165"/>
        <v>14</v>
      </c>
      <c r="Q1791" s="14" t="str">
        <f t="shared" si="166"/>
        <v xml:space="preserve">Sean </v>
      </c>
      <c r="R1791" s="14" t="str">
        <f t="shared" si="167"/>
        <v>O'Donnell</v>
      </c>
    </row>
    <row r="1792" spans="2:18" x14ac:dyDescent="0.45">
      <c r="B1792" s="14" t="str">
        <f t="shared" si="162"/>
        <v>398702239872</v>
      </c>
      <c r="C1792" s="5">
        <v>39870</v>
      </c>
      <c r="D1792" s="2" t="s">
        <v>811</v>
      </c>
      <c r="E1792" s="14">
        <f t="shared" si="163"/>
        <v>0</v>
      </c>
      <c r="F1792" s="2">
        <v>22</v>
      </c>
      <c r="G1792" s="19">
        <v>127.33</v>
      </c>
      <c r="H1792" s="20">
        <v>0.02</v>
      </c>
      <c r="I1792" s="6"/>
      <c r="J1792" s="5">
        <v>39872</v>
      </c>
      <c r="K1792" s="25">
        <v>5.2955000000000005</v>
      </c>
      <c r="L1792" s="2" t="s">
        <v>221</v>
      </c>
      <c r="M1792" s="14">
        <f>+VLOOKUP(L1792,Customers!$C$3:$D$797,2,FALSE)</f>
        <v>2</v>
      </c>
      <c r="N1792" s="14">
        <f>+INDEX(Customers!$B$2:$D$797,MATCH(TF_Database!L1792,Customers!$C$2:$C$797,0),1)</f>
        <v>20753</v>
      </c>
      <c r="O1792" s="29">
        <f t="shared" si="164"/>
        <v>5</v>
      </c>
      <c r="P1792" s="29">
        <f t="shared" si="165"/>
        <v>14</v>
      </c>
      <c r="Q1792" s="14" t="str">
        <f t="shared" si="166"/>
        <v xml:space="preserve">Sean </v>
      </c>
      <c r="R1792" s="14" t="str">
        <f t="shared" si="167"/>
        <v>O'Donnell</v>
      </c>
    </row>
    <row r="1793" spans="2:18" x14ac:dyDescent="0.45">
      <c r="B1793" s="14" t="str">
        <f t="shared" si="162"/>
        <v>398702439871</v>
      </c>
      <c r="C1793" s="5">
        <v>39870</v>
      </c>
      <c r="D1793" s="2" t="s">
        <v>811</v>
      </c>
      <c r="E1793" s="14">
        <f t="shared" si="163"/>
        <v>0</v>
      </c>
      <c r="F1793" s="2">
        <v>24</v>
      </c>
      <c r="G1793" s="19">
        <v>990.1</v>
      </c>
      <c r="H1793" s="20">
        <v>0.03</v>
      </c>
      <c r="I1793" s="6"/>
      <c r="J1793" s="5">
        <v>39871</v>
      </c>
      <c r="K1793" s="25">
        <v>310.21600000000001</v>
      </c>
      <c r="L1793" s="2" t="s">
        <v>221</v>
      </c>
      <c r="M1793" s="14">
        <f>+VLOOKUP(L1793,Customers!$C$3:$D$797,2,FALSE)</f>
        <v>2</v>
      </c>
      <c r="N1793" s="14">
        <f>+INDEX(Customers!$B$2:$D$797,MATCH(TF_Database!L1793,Customers!$C$2:$C$797,0),1)</f>
        <v>20753</v>
      </c>
      <c r="O1793" s="29">
        <f t="shared" si="164"/>
        <v>5</v>
      </c>
      <c r="P1793" s="29">
        <f t="shared" si="165"/>
        <v>14</v>
      </c>
      <c r="Q1793" s="14" t="str">
        <f t="shared" si="166"/>
        <v xml:space="preserve">Sean </v>
      </c>
      <c r="R1793" s="14" t="str">
        <f t="shared" si="167"/>
        <v>O'Donnell</v>
      </c>
    </row>
    <row r="1794" spans="2:18" x14ac:dyDescent="0.45">
      <c r="B1794" s="14" t="str">
        <f t="shared" si="162"/>
        <v>41014541015</v>
      </c>
      <c r="C1794" s="5">
        <v>41014</v>
      </c>
      <c r="D1794" s="2" t="s">
        <v>808</v>
      </c>
      <c r="E1794" s="14">
        <f t="shared" si="163"/>
        <v>0</v>
      </c>
      <c r="F1794" s="2">
        <v>5</v>
      </c>
      <c r="G1794" s="19">
        <v>28.32</v>
      </c>
      <c r="H1794" s="20">
        <v>0.09</v>
      </c>
      <c r="I1794" s="6"/>
      <c r="J1794" s="5">
        <v>41015</v>
      </c>
      <c r="K1794" s="25">
        <v>-14.35</v>
      </c>
      <c r="L1794" s="2" t="s">
        <v>62</v>
      </c>
      <c r="M1794" s="14">
        <f>+VLOOKUP(L1794,Customers!$C$3:$D$797,2,FALSE)</f>
        <v>1</v>
      </c>
      <c r="N1794" s="14">
        <f>+INDEX(Customers!$B$2:$D$797,MATCH(TF_Database!L1794,Customers!$C$2:$C$797,0),1)</f>
        <v>23603</v>
      </c>
      <c r="O1794" s="29">
        <f t="shared" si="164"/>
        <v>6</v>
      </c>
      <c r="P1794" s="29">
        <f t="shared" si="165"/>
        <v>15</v>
      </c>
      <c r="Q1794" s="14" t="str">
        <f t="shared" si="166"/>
        <v xml:space="preserve">Susan </v>
      </c>
      <c r="R1794" s="14" t="str">
        <f t="shared" si="167"/>
        <v>Vittorini</v>
      </c>
    </row>
    <row r="1795" spans="2:18" x14ac:dyDescent="0.45">
      <c r="B1795" s="14" t="str">
        <f t="shared" si="162"/>
        <v>403494240351</v>
      </c>
      <c r="C1795" s="5">
        <v>40349</v>
      </c>
      <c r="D1795" s="2" t="s">
        <v>810</v>
      </c>
      <c r="E1795" s="14">
        <f t="shared" si="163"/>
        <v>0</v>
      </c>
      <c r="F1795" s="2">
        <v>42</v>
      </c>
      <c r="G1795" s="19">
        <v>213.75</v>
      </c>
      <c r="H1795" s="20">
        <v>0.03</v>
      </c>
      <c r="I1795" s="6"/>
      <c r="J1795" s="5">
        <v>40351</v>
      </c>
      <c r="K1795" s="25">
        <v>-188.77</v>
      </c>
      <c r="L1795" s="2" t="s">
        <v>222</v>
      </c>
      <c r="M1795" s="14">
        <f>+VLOOKUP(L1795,Customers!$C$3:$D$797,2,FALSE)</f>
        <v>4</v>
      </c>
      <c r="N1795" s="14">
        <f>+INDEX(Customers!$B$2:$D$797,MATCH(TF_Database!L1795,Customers!$C$2:$C$797,0),1)</f>
        <v>1366</v>
      </c>
      <c r="O1795" s="29">
        <f t="shared" si="164"/>
        <v>7</v>
      </c>
      <c r="P1795" s="29">
        <f t="shared" si="165"/>
        <v>14</v>
      </c>
      <c r="Q1795" s="14" t="str">
        <f t="shared" si="166"/>
        <v xml:space="preserve">Sandra </v>
      </c>
      <c r="R1795" s="14" t="str">
        <f t="shared" si="167"/>
        <v>Glassco</v>
      </c>
    </row>
    <row r="1796" spans="2:18" x14ac:dyDescent="0.45">
      <c r="B1796" s="14" t="str">
        <f t="shared" si="162"/>
        <v>407162440717</v>
      </c>
      <c r="C1796" s="5">
        <v>40716</v>
      </c>
      <c r="D1796" s="2" t="s">
        <v>806</v>
      </c>
      <c r="E1796" s="14">
        <f t="shared" si="163"/>
        <v>1</v>
      </c>
      <c r="F1796" s="2">
        <v>24</v>
      </c>
      <c r="G1796" s="19">
        <v>7547.14</v>
      </c>
      <c r="H1796" s="20">
        <v>0.03</v>
      </c>
      <c r="I1796" s="6"/>
      <c r="J1796" s="5">
        <v>40717</v>
      </c>
      <c r="K1796" s="25">
        <v>2080.48</v>
      </c>
      <c r="L1796" s="2" t="s">
        <v>222</v>
      </c>
      <c r="M1796" s="14">
        <f>+VLOOKUP(L1796,Customers!$C$3:$D$797,2,FALSE)</f>
        <v>4</v>
      </c>
      <c r="N1796" s="14">
        <f>+INDEX(Customers!$B$2:$D$797,MATCH(TF_Database!L1796,Customers!$C$2:$C$797,0),1)</f>
        <v>1366</v>
      </c>
      <c r="O1796" s="29">
        <f t="shared" si="164"/>
        <v>7</v>
      </c>
      <c r="P1796" s="29">
        <f t="shared" si="165"/>
        <v>14</v>
      </c>
      <c r="Q1796" s="14" t="str">
        <f t="shared" si="166"/>
        <v xml:space="preserve">Sandra </v>
      </c>
      <c r="R1796" s="14" t="str">
        <f t="shared" si="167"/>
        <v>Glassco</v>
      </c>
    </row>
    <row r="1797" spans="2:18" x14ac:dyDescent="0.45">
      <c r="B1797" s="14" t="str">
        <f t="shared" si="162"/>
        <v>40716240717</v>
      </c>
      <c r="C1797" s="5">
        <v>40716</v>
      </c>
      <c r="D1797" s="2" t="s">
        <v>806</v>
      </c>
      <c r="E1797" s="14">
        <f t="shared" si="163"/>
        <v>1</v>
      </c>
      <c r="F1797" s="2">
        <v>2</v>
      </c>
      <c r="G1797" s="19">
        <v>224.32</v>
      </c>
      <c r="H1797" s="20">
        <v>0.08</v>
      </c>
      <c r="I1797" s="6"/>
      <c r="J1797" s="5">
        <v>40717</v>
      </c>
      <c r="K1797" s="25">
        <v>-178.77</v>
      </c>
      <c r="L1797" s="2" t="s">
        <v>222</v>
      </c>
      <c r="M1797" s="14">
        <f>+VLOOKUP(L1797,Customers!$C$3:$D$797,2,FALSE)</f>
        <v>4</v>
      </c>
      <c r="N1797" s="14">
        <f>+INDEX(Customers!$B$2:$D$797,MATCH(TF_Database!L1797,Customers!$C$2:$C$797,0),1)</f>
        <v>1366</v>
      </c>
      <c r="O1797" s="29">
        <f t="shared" si="164"/>
        <v>7</v>
      </c>
      <c r="P1797" s="29">
        <f t="shared" si="165"/>
        <v>14</v>
      </c>
      <c r="Q1797" s="14" t="str">
        <f t="shared" si="166"/>
        <v xml:space="preserve">Sandra </v>
      </c>
      <c r="R1797" s="14" t="str">
        <f t="shared" si="167"/>
        <v>Glassco</v>
      </c>
    </row>
    <row r="1798" spans="2:18" x14ac:dyDescent="0.45">
      <c r="B1798" s="14" t="str">
        <f t="shared" si="162"/>
        <v>407161540719</v>
      </c>
      <c r="C1798" s="5">
        <v>40716</v>
      </c>
      <c r="D1798" s="2" t="s">
        <v>806</v>
      </c>
      <c r="E1798" s="14">
        <f t="shared" si="163"/>
        <v>1</v>
      </c>
      <c r="F1798" s="2">
        <v>15</v>
      </c>
      <c r="G1798" s="19">
        <v>311.98</v>
      </c>
      <c r="H1798" s="20">
        <v>0.09</v>
      </c>
      <c r="I1798" s="6"/>
      <c r="J1798" s="5">
        <v>40719</v>
      </c>
      <c r="K1798" s="25">
        <v>-9.7799999999999994</v>
      </c>
      <c r="L1798" s="2" t="s">
        <v>222</v>
      </c>
      <c r="M1798" s="14">
        <f>+VLOOKUP(L1798,Customers!$C$3:$D$797,2,FALSE)</f>
        <v>4</v>
      </c>
      <c r="N1798" s="14">
        <f>+INDEX(Customers!$B$2:$D$797,MATCH(TF_Database!L1798,Customers!$C$2:$C$797,0),1)</f>
        <v>1366</v>
      </c>
      <c r="O1798" s="29">
        <f t="shared" si="164"/>
        <v>7</v>
      </c>
      <c r="P1798" s="29">
        <f t="shared" si="165"/>
        <v>14</v>
      </c>
      <c r="Q1798" s="14" t="str">
        <f t="shared" si="166"/>
        <v xml:space="preserve">Sandra </v>
      </c>
      <c r="R1798" s="14" t="str">
        <f t="shared" si="167"/>
        <v>Glassco</v>
      </c>
    </row>
    <row r="1799" spans="2:18" x14ac:dyDescent="0.45">
      <c r="B1799" s="14" t="str">
        <f t="shared" ref="B1799:B1862" si="168">+CONCATENATE(C1799,F1799,J1799)</f>
        <v>41084341085</v>
      </c>
      <c r="C1799" s="5">
        <v>41084</v>
      </c>
      <c r="D1799" s="2" t="s">
        <v>810</v>
      </c>
      <c r="E1799" s="14">
        <f t="shared" ref="E1799:E1862" si="169">+IF(D1799="High",1,0)</f>
        <v>0</v>
      </c>
      <c r="F1799" s="2">
        <v>3</v>
      </c>
      <c r="G1799" s="19">
        <v>14.49</v>
      </c>
      <c r="H1799" s="20">
        <v>0.09</v>
      </c>
      <c r="I1799" s="6"/>
      <c r="J1799" s="5">
        <v>41085</v>
      </c>
      <c r="K1799" s="25">
        <v>-12.58</v>
      </c>
      <c r="L1799" s="2" t="s">
        <v>222</v>
      </c>
      <c r="M1799" s="14">
        <f>+VLOOKUP(L1799,Customers!$C$3:$D$797,2,FALSE)</f>
        <v>4</v>
      </c>
      <c r="N1799" s="14">
        <f>+INDEX(Customers!$B$2:$D$797,MATCH(TF_Database!L1799,Customers!$C$2:$C$797,0),1)</f>
        <v>1366</v>
      </c>
      <c r="O1799" s="29">
        <f t="shared" ref="O1799:O1862" si="170">+SEARCH(" ",L1799)</f>
        <v>7</v>
      </c>
      <c r="P1799" s="29">
        <f t="shared" ref="P1799:P1862" si="171">+LEN(L1799)</f>
        <v>14</v>
      </c>
      <c r="Q1799" s="14" t="str">
        <f t="shared" ref="Q1799:Q1862" si="172">+LEFT(L1799,O1799)</f>
        <v xml:space="preserve">Sandra </v>
      </c>
      <c r="R1799" s="14" t="str">
        <f t="shared" ref="R1799:R1862" si="173">+RIGHT(L1799,P1799-O1799)</f>
        <v>Glassco</v>
      </c>
    </row>
    <row r="1800" spans="2:18" x14ac:dyDescent="0.45">
      <c r="B1800" s="14" t="str">
        <f t="shared" si="168"/>
        <v>400101840012</v>
      </c>
      <c r="C1800" s="5">
        <v>40010</v>
      </c>
      <c r="D1800" s="2" t="s">
        <v>808</v>
      </c>
      <c r="E1800" s="14">
        <f t="shared" si="169"/>
        <v>0</v>
      </c>
      <c r="F1800" s="2">
        <v>18</v>
      </c>
      <c r="G1800" s="19">
        <v>243.51</v>
      </c>
      <c r="H1800" s="20">
        <v>0.02</v>
      </c>
      <c r="I1800" s="6"/>
      <c r="J1800" s="5">
        <v>40012</v>
      </c>
      <c r="K1800" s="25">
        <v>-159.86000000000001</v>
      </c>
      <c r="L1800" s="2" t="s">
        <v>33</v>
      </c>
      <c r="M1800" s="14">
        <f>+VLOOKUP(L1800,Customers!$C$3:$D$797,2,FALSE)</f>
        <v>4</v>
      </c>
      <c r="N1800" s="14">
        <f>+INDEX(Customers!$B$2:$D$797,MATCH(TF_Database!L1800,Customers!$C$2:$C$797,0),1)</f>
        <v>18190</v>
      </c>
      <c r="O1800" s="29">
        <f t="shared" si="170"/>
        <v>5</v>
      </c>
      <c r="P1800" s="29">
        <f t="shared" si="171"/>
        <v>12</v>
      </c>
      <c r="Q1800" s="14" t="str">
        <f t="shared" si="172"/>
        <v xml:space="preserve">Skye </v>
      </c>
      <c r="R1800" s="14" t="str">
        <f t="shared" si="173"/>
        <v>Norling</v>
      </c>
    </row>
    <row r="1801" spans="2:18" x14ac:dyDescent="0.45">
      <c r="B1801" s="14" t="str">
        <f t="shared" si="168"/>
        <v>400102240012</v>
      </c>
      <c r="C1801" s="5">
        <v>40010</v>
      </c>
      <c r="D1801" s="2" t="s">
        <v>808</v>
      </c>
      <c r="E1801" s="14">
        <f t="shared" si="169"/>
        <v>0</v>
      </c>
      <c r="F1801" s="2">
        <v>22</v>
      </c>
      <c r="G1801" s="19">
        <v>755.6</v>
      </c>
      <c r="H1801" s="20">
        <v>0.05</v>
      </c>
      <c r="I1801" s="6"/>
      <c r="J1801" s="5">
        <v>40012</v>
      </c>
      <c r="K1801" s="25">
        <v>223.44</v>
      </c>
      <c r="L1801" s="2" t="s">
        <v>33</v>
      </c>
      <c r="M1801" s="14">
        <f>+VLOOKUP(L1801,Customers!$C$3:$D$797,2,FALSE)</f>
        <v>4</v>
      </c>
      <c r="N1801" s="14">
        <f>+INDEX(Customers!$B$2:$D$797,MATCH(TF_Database!L1801,Customers!$C$2:$C$797,0),1)</f>
        <v>18190</v>
      </c>
      <c r="O1801" s="29">
        <f t="shared" si="170"/>
        <v>5</v>
      </c>
      <c r="P1801" s="29">
        <f t="shared" si="171"/>
        <v>12</v>
      </c>
      <c r="Q1801" s="14" t="str">
        <f t="shared" si="172"/>
        <v xml:space="preserve">Skye </v>
      </c>
      <c r="R1801" s="14" t="str">
        <f t="shared" si="173"/>
        <v>Norling</v>
      </c>
    </row>
    <row r="1802" spans="2:18" x14ac:dyDescent="0.45">
      <c r="B1802" s="14" t="str">
        <f t="shared" si="168"/>
        <v>400104540013</v>
      </c>
      <c r="C1802" s="5">
        <v>40010</v>
      </c>
      <c r="D1802" s="2" t="s">
        <v>808</v>
      </c>
      <c r="E1802" s="14">
        <f t="shared" si="169"/>
        <v>0</v>
      </c>
      <c r="F1802" s="2">
        <v>45</v>
      </c>
      <c r="G1802" s="19">
        <v>592.73</v>
      </c>
      <c r="H1802" s="20">
        <v>0.02</v>
      </c>
      <c r="I1802" s="6"/>
      <c r="J1802" s="5">
        <v>40013</v>
      </c>
      <c r="K1802" s="25">
        <v>75.010000000000005</v>
      </c>
      <c r="L1802" s="2" t="s">
        <v>33</v>
      </c>
      <c r="M1802" s="14">
        <f>+VLOOKUP(L1802,Customers!$C$3:$D$797,2,FALSE)</f>
        <v>4</v>
      </c>
      <c r="N1802" s="14">
        <f>+INDEX(Customers!$B$2:$D$797,MATCH(TF_Database!L1802,Customers!$C$2:$C$797,0),1)</f>
        <v>18190</v>
      </c>
      <c r="O1802" s="29">
        <f t="shared" si="170"/>
        <v>5</v>
      </c>
      <c r="P1802" s="29">
        <f t="shared" si="171"/>
        <v>12</v>
      </c>
      <c r="Q1802" s="14" t="str">
        <f t="shared" si="172"/>
        <v xml:space="preserve">Skye </v>
      </c>
      <c r="R1802" s="14" t="str">
        <f t="shared" si="173"/>
        <v>Norling</v>
      </c>
    </row>
    <row r="1803" spans="2:18" x14ac:dyDescent="0.45">
      <c r="B1803" s="14" t="str">
        <f t="shared" si="168"/>
        <v>398403639841</v>
      </c>
      <c r="C1803" s="5">
        <v>39840</v>
      </c>
      <c r="D1803" s="2" t="s">
        <v>811</v>
      </c>
      <c r="E1803" s="14">
        <f t="shared" si="169"/>
        <v>0</v>
      </c>
      <c r="F1803" s="2">
        <v>36</v>
      </c>
      <c r="G1803" s="19">
        <v>100.87</v>
      </c>
      <c r="H1803" s="20">
        <v>0.09</v>
      </c>
      <c r="I1803" s="6"/>
      <c r="J1803" s="5">
        <v>39841</v>
      </c>
      <c r="K1803" s="25">
        <v>8.4</v>
      </c>
      <c r="L1803" s="2" t="s">
        <v>221</v>
      </c>
      <c r="M1803" s="14">
        <f>+VLOOKUP(L1803,Customers!$C$3:$D$797,2,FALSE)</f>
        <v>2</v>
      </c>
      <c r="N1803" s="14">
        <f>+INDEX(Customers!$B$2:$D$797,MATCH(TF_Database!L1803,Customers!$C$2:$C$797,0),1)</f>
        <v>20753</v>
      </c>
      <c r="O1803" s="29">
        <f t="shared" si="170"/>
        <v>5</v>
      </c>
      <c r="P1803" s="29">
        <f t="shared" si="171"/>
        <v>14</v>
      </c>
      <c r="Q1803" s="14" t="str">
        <f t="shared" si="172"/>
        <v xml:space="preserve">Sean </v>
      </c>
      <c r="R1803" s="14" t="str">
        <f t="shared" si="173"/>
        <v>O'Donnell</v>
      </c>
    </row>
    <row r="1804" spans="2:18" x14ac:dyDescent="0.45">
      <c r="B1804" s="14" t="str">
        <f t="shared" si="168"/>
        <v>402373340241</v>
      </c>
      <c r="C1804" s="5">
        <v>40237</v>
      </c>
      <c r="D1804" s="2" t="s">
        <v>804</v>
      </c>
      <c r="E1804" s="14">
        <f t="shared" si="169"/>
        <v>0</v>
      </c>
      <c r="F1804" s="2">
        <v>33</v>
      </c>
      <c r="G1804" s="19">
        <v>9473.31</v>
      </c>
      <c r="H1804" s="20">
        <v>0.03</v>
      </c>
      <c r="I1804" s="6"/>
      <c r="J1804" s="5">
        <v>40241</v>
      </c>
      <c r="K1804" s="25">
        <v>1939.11</v>
      </c>
      <c r="L1804" s="2" t="s">
        <v>62</v>
      </c>
      <c r="M1804" s="14">
        <f>+VLOOKUP(L1804,Customers!$C$3:$D$797,2,FALSE)</f>
        <v>1</v>
      </c>
      <c r="N1804" s="14">
        <f>+INDEX(Customers!$B$2:$D$797,MATCH(TF_Database!L1804,Customers!$C$2:$C$797,0),1)</f>
        <v>23603</v>
      </c>
      <c r="O1804" s="29">
        <f t="shared" si="170"/>
        <v>6</v>
      </c>
      <c r="P1804" s="29">
        <f t="shared" si="171"/>
        <v>15</v>
      </c>
      <c r="Q1804" s="14" t="str">
        <f t="shared" si="172"/>
        <v xml:space="preserve">Susan </v>
      </c>
      <c r="R1804" s="14" t="str">
        <f t="shared" si="173"/>
        <v>Vittorini</v>
      </c>
    </row>
    <row r="1805" spans="2:18" x14ac:dyDescent="0.45">
      <c r="B1805" s="14" t="str">
        <f t="shared" si="168"/>
        <v>409383940939</v>
      </c>
      <c r="C1805" s="5">
        <v>40938</v>
      </c>
      <c r="D1805" s="2" t="s">
        <v>810</v>
      </c>
      <c r="E1805" s="14">
        <f t="shared" si="169"/>
        <v>0</v>
      </c>
      <c r="F1805" s="2">
        <v>39</v>
      </c>
      <c r="G1805" s="19">
        <v>796.08</v>
      </c>
      <c r="H1805" s="20">
        <v>0.05</v>
      </c>
      <c r="I1805" s="6"/>
      <c r="J1805" s="5">
        <v>40939</v>
      </c>
      <c r="K1805" s="25">
        <v>30.29</v>
      </c>
      <c r="L1805" s="2" t="s">
        <v>223</v>
      </c>
      <c r="M1805" s="14">
        <f>+VLOOKUP(L1805,Customers!$C$3:$D$797,2,FALSE)</f>
        <v>5</v>
      </c>
      <c r="N1805" s="14">
        <f>+INDEX(Customers!$B$2:$D$797,MATCH(TF_Database!L1805,Customers!$C$2:$C$797,0),1)</f>
        <v>3086</v>
      </c>
      <c r="O1805" s="29">
        <f t="shared" si="170"/>
        <v>8</v>
      </c>
      <c r="P1805" s="29">
        <f t="shared" si="171"/>
        <v>15</v>
      </c>
      <c r="Q1805" s="14" t="str">
        <f t="shared" si="172"/>
        <v xml:space="preserve">Shirley </v>
      </c>
      <c r="R1805" s="14" t="str">
        <f t="shared" si="173"/>
        <v>Schmidt</v>
      </c>
    </row>
    <row r="1806" spans="2:18" x14ac:dyDescent="0.45">
      <c r="B1806" s="14" t="str">
        <f t="shared" si="168"/>
        <v>405531240556</v>
      </c>
      <c r="C1806" s="5">
        <v>40553</v>
      </c>
      <c r="D1806" s="2" t="s">
        <v>806</v>
      </c>
      <c r="E1806" s="14">
        <f t="shared" si="169"/>
        <v>1</v>
      </c>
      <c r="F1806" s="2">
        <v>12</v>
      </c>
      <c r="G1806" s="19">
        <v>69.98</v>
      </c>
      <c r="H1806" s="20">
        <v>0.06</v>
      </c>
      <c r="I1806" s="6"/>
      <c r="J1806" s="5">
        <v>40556</v>
      </c>
      <c r="K1806" s="25">
        <v>-58.327999999999996</v>
      </c>
      <c r="L1806" s="2" t="s">
        <v>222</v>
      </c>
      <c r="M1806" s="14">
        <f>+VLOOKUP(L1806,Customers!$C$3:$D$797,2,FALSE)</f>
        <v>4</v>
      </c>
      <c r="N1806" s="14">
        <f>+INDEX(Customers!$B$2:$D$797,MATCH(TF_Database!L1806,Customers!$C$2:$C$797,0),1)</f>
        <v>1366</v>
      </c>
      <c r="O1806" s="29">
        <f t="shared" si="170"/>
        <v>7</v>
      </c>
      <c r="P1806" s="29">
        <f t="shared" si="171"/>
        <v>14</v>
      </c>
      <c r="Q1806" s="14" t="str">
        <f t="shared" si="172"/>
        <v xml:space="preserve">Sandra </v>
      </c>
      <c r="R1806" s="14" t="str">
        <f t="shared" si="173"/>
        <v>Glassco</v>
      </c>
    </row>
    <row r="1807" spans="2:18" x14ac:dyDescent="0.45">
      <c r="B1807" s="14" t="str">
        <f t="shared" si="168"/>
        <v>405533540555</v>
      </c>
      <c r="C1807" s="5">
        <v>40553</v>
      </c>
      <c r="D1807" s="2" t="s">
        <v>806</v>
      </c>
      <c r="E1807" s="14">
        <f t="shared" si="169"/>
        <v>1</v>
      </c>
      <c r="F1807" s="2">
        <v>35</v>
      </c>
      <c r="G1807" s="19">
        <v>418.34</v>
      </c>
      <c r="H1807" s="20">
        <v>0.08</v>
      </c>
      <c r="I1807" s="6"/>
      <c r="J1807" s="5">
        <v>40555</v>
      </c>
      <c r="K1807" s="25">
        <v>73.569999999999993</v>
      </c>
      <c r="L1807" s="2" t="s">
        <v>222</v>
      </c>
      <c r="M1807" s="14">
        <f>+VLOOKUP(L1807,Customers!$C$3:$D$797,2,FALSE)</f>
        <v>4</v>
      </c>
      <c r="N1807" s="14">
        <f>+INDEX(Customers!$B$2:$D$797,MATCH(TF_Database!L1807,Customers!$C$2:$C$797,0),1)</f>
        <v>1366</v>
      </c>
      <c r="O1807" s="29">
        <f t="shared" si="170"/>
        <v>7</v>
      </c>
      <c r="P1807" s="29">
        <f t="shared" si="171"/>
        <v>14</v>
      </c>
      <c r="Q1807" s="14" t="str">
        <f t="shared" si="172"/>
        <v xml:space="preserve">Sandra </v>
      </c>
      <c r="R1807" s="14" t="str">
        <f t="shared" si="173"/>
        <v>Glassco</v>
      </c>
    </row>
    <row r="1808" spans="2:18" x14ac:dyDescent="0.45">
      <c r="B1808" s="14" t="str">
        <f t="shared" si="168"/>
        <v>40553340554</v>
      </c>
      <c r="C1808" s="5">
        <v>40553</v>
      </c>
      <c r="D1808" s="2" t="s">
        <v>806</v>
      </c>
      <c r="E1808" s="14">
        <f t="shared" si="169"/>
        <v>1</v>
      </c>
      <c r="F1808" s="2">
        <v>3</v>
      </c>
      <c r="G1808" s="19">
        <v>17.7</v>
      </c>
      <c r="H1808" s="20">
        <v>0.06</v>
      </c>
      <c r="I1808" s="6"/>
      <c r="J1808" s="5">
        <v>40554</v>
      </c>
      <c r="K1808" s="25">
        <v>-10.37</v>
      </c>
      <c r="L1808" s="2" t="s">
        <v>222</v>
      </c>
      <c r="M1808" s="14">
        <f>+VLOOKUP(L1808,Customers!$C$3:$D$797,2,FALSE)</f>
        <v>4</v>
      </c>
      <c r="N1808" s="14">
        <f>+INDEX(Customers!$B$2:$D$797,MATCH(TF_Database!L1808,Customers!$C$2:$C$797,0),1)</f>
        <v>1366</v>
      </c>
      <c r="O1808" s="29">
        <f t="shared" si="170"/>
        <v>7</v>
      </c>
      <c r="P1808" s="29">
        <f t="shared" si="171"/>
        <v>14</v>
      </c>
      <c r="Q1808" s="14" t="str">
        <f t="shared" si="172"/>
        <v xml:space="preserve">Sandra </v>
      </c>
      <c r="R1808" s="14" t="str">
        <f t="shared" si="173"/>
        <v>Glassco</v>
      </c>
    </row>
    <row r="1809" spans="2:18" x14ac:dyDescent="0.45">
      <c r="B1809" s="14" t="str">
        <f t="shared" si="168"/>
        <v>405531240554</v>
      </c>
      <c r="C1809" s="5">
        <v>40553</v>
      </c>
      <c r="D1809" s="2" t="s">
        <v>806</v>
      </c>
      <c r="E1809" s="14">
        <f t="shared" si="169"/>
        <v>1</v>
      </c>
      <c r="F1809" s="2">
        <v>12</v>
      </c>
      <c r="G1809" s="19">
        <v>45.61</v>
      </c>
      <c r="H1809" s="20">
        <v>0.1</v>
      </c>
      <c r="I1809" s="6"/>
      <c r="J1809" s="5">
        <v>40554</v>
      </c>
      <c r="K1809" s="25">
        <v>9.18</v>
      </c>
      <c r="L1809" s="2" t="s">
        <v>222</v>
      </c>
      <c r="M1809" s="14">
        <f>+VLOOKUP(L1809,Customers!$C$3:$D$797,2,FALSE)</f>
        <v>4</v>
      </c>
      <c r="N1809" s="14">
        <f>+INDEX(Customers!$B$2:$D$797,MATCH(TF_Database!L1809,Customers!$C$2:$C$797,0),1)</f>
        <v>1366</v>
      </c>
      <c r="O1809" s="29">
        <f t="shared" si="170"/>
        <v>7</v>
      </c>
      <c r="P1809" s="29">
        <f t="shared" si="171"/>
        <v>14</v>
      </c>
      <c r="Q1809" s="14" t="str">
        <f t="shared" si="172"/>
        <v xml:space="preserve">Sandra </v>
      </c>
      <c r="R1809" s="14" t="str">
        <f t="shared" si="173"/>
        <v>Glassco</v>
      </c>
    </row>
    <row r="1810" spans="2:18" x14ac:dyDescent="0.45">
      <c r="B1810" s="14" t="str">
        <f t="shared" si="168"/>
        <v>399312839933</v>
      </c>
      <c r="C1810" s="5">
        <v>39931</v>
      </c>
      <c r="D1810" s="2" t="s">
        <v>806</v>
      </c>
      <c r="E1810" s="14">
        <f t="shared" si="169"/>
        <v>1</v>
      </c>
      <c r="F1810" s="2">
        <v>28</v>
      </c>
      <c r="G1810" s="19">
        <v>129.33000000000001</v>
      </c>
      <c r="H1810" s="20">
        <v>0.04</v>
      </c>
      <c r="I1810" s="6"/>
      <c r="J1810" s="5">
        <v>39933</v>
      </c>
      <c r="K1810" s="25">
        <v>48.25</v>
      </c>
      <c r="L1810" s="2" t="s">
        <v>222</v>
      </c>
      <c r="M1810" s="14">
        <f>+VLOOKUP(L1810,Customers!$C$3:$D$797,2,FALSE)</f>
        <v>4</v>
      </c>
      <c r="N1810" s="14">
        <f>+INDEX(Customers!$B$2:$D$797,MATCH(TF_Database!L1810,Customers!$C$2:$C$797,0),1)</f>
        <v>1366</v>
      </c>
      <c r="O1810" s="29">
        <f t="shared" si="170"/>
        <v>7</v>
      </c>
      <c r="P1810" s="29">
        <f t="shared" si="171"/>
        <v>14</v>
      </c>
      <c r="Q1810" s="14" t="str">
        <f t="shared" si="172"/>
        <v xml:space="preserve">Sandra </v>
      </c>
      <c r="R1810" s="14" t="str">
        <f t="shared" si="173"/>
        <v>Glassco</v>
      </c>
    </row>
    <row r="1811" spans="2:18" x14ac:dyDescent="0.45">
      <c r="B1811" s="14" t="str">
        <f t="shared" si="168"/>
        <v>399314639933</v>
      </c>
      <c r="C1811" s="5">
        <v>39931</v>
      </c>
      <c r="D1811" s="2" t="s">
        <v>806</v>
      </c>
      <c r="E1811" s="14">
        <f t="shared" si="169"/>
        <v>1</v>
      </c>
      <c r="F1811" s="2">
        <v>46</v>
      </c>
      <c r="G1811" s="19">
        <v>2461.23</v>
      </c>
      <c r="H1811" s="20">
        <v>0.06</v>
      </c>
      <c r="I1811" s="6"/>
      <c r="J1811" s="5">
        <v>39933</v>
      </c>
      <c r="K1811" s="25">
        <v>748.2</v>
      </c>
      <c r="L1811" s="2" t="s">
        <v>222</v>
      </c>
      <c r="M1811" s="14">
        <f>+VLOOKUP(L1811,Customers!$C$3:$D$797,2,FALSE)</f>
        <v>4</v>
      </c>
      <c r="N1811" s="14">
        <f>+INDEX(Customers!$B$2:$D$797,MATCH(TF_Database!L1811,Customers!$C$2:$C$797,0),1)</f>
        <v>1366</v>
      </c>
      <c r="O1811" s="29">
        <f t="shared" si="170"/>
        <v>7</v>
      </c>
      <c r="P1811" s="29">
        <f t="shared" si="171"/>
        <v>14</v>
      </c>
      <c r="Q1811" s="14" t="str">
        <f t="shared" si="172"/>
        <v xml:space="preserve">Sandra </v>
      </c>
      <c r="R1811" s="14" t="str">
        <f t="shared" si="173"/>
        <v>Glassco</v>
      </c>
    </row>
    <row r="1812" spans="2:18" x14ac:dyDescent="0.45">
      <c r="B1812" s="14" t="str">
        <f t="shared" si="168"/>
        <v>400694840072</v>
      </c>
      <c r="C1812" s="5">
        <v>40069</v>
      </c>
      <c r="D1812" s="2" t="s">
        <v>811</v>
      </c>
      <c r="E1812" s="14">
        <f t="shared" si="169"/>
        <v>0</v>
      </c>
      <c r="F1812" s="2">
        <v>48</v>
      </c>
      <c r="G1812" s="19">
        <v>8295.2900000000009</v>
      </c>
      <c r="H1812" s="20">
        <v>0.08</v>
      </c>
      <c r="I1812" s="6"/>
      <c r="J1812" s="5">
        <v>40072</v>
      </c>
      <c r="K1812" s="25">
        <v>2267.2199999999998</v>
      </c>
      <c r="L1812" s="2" t="s">
        <v>33</v>
      </c>
      <c r="M1812" s="14">
        <f>+VLOOKUP(L1812,Customers!$C$3:$D$797,2,FALSE)</f>
        <v>4</v>
      </c>
      <c r="N1812" s="14">
        <f>+INDEX(Customers!$B$2:$D$797,MATCH(TF_Database!L1812,Customers!$C$2:$C$797,0),1)</f>
        <v>18190</v>
      </c>
      <c r="O1812" s="29">
        <f t="shared" si="170"/>
        <v>5</v>
      </c>
      <c r="P1812" s="29">
        <f t="shared" si="171"/>
        <v>12</v>
      </c>
      <c r="Q1812" s="14" t="str">
        <f t="shared" si="172"/>
        <v xml:space="preserve">Skye </v>
      </c>
      <c r="R1812" s="14" t="str">
        <f t="shared" si="173"/>
        <v>Norling</v>
      </c>
    </row>
    <row r="1813" spans="2:18" x14ac:dyDescent="0.45">
      <c r="B1813" s="14" t="str">
        <f t="shared" si="168"/>
        <v>408134340814</v>
      </c>
      <c r="C1813" s="5">
        <v>40813</v>
      </c>
      <c r="D1813" s="2" t="s">
        <v>806</v>
      </c>
      <c r="E1813" s="14">
        <f t="shared" si="169"/>
        <v>1</v>
      </c>
      <c r="F1813" s="2">
        <v>43</v>
      </c>
      <c r="G1813" s="19">
        <v>6477.4589999999998</v>
      </c>
      <c r="H1813" s="20">
        <v>0.05</v>
      </c>
      <c r="I1813" s="6"/>
      <c r="J1813" s="5">
        <v>40814</v>
      </c>
      <c r="K1813" s="25">
        <v>1836.4590000000001</v>
      </c>
      <c r="L1813" s="2" t="s">
        <v>222</v>
      </c>
      <c r="M1813" s="14">
        <f>+VLOOKUP(L1813,Customers!$C$3:$D$797,2,FALSE)</f>
        <v>4</v>
      </c>
      <c r="N1813" s="14">
        <f>+INDEX(Customers!$B$2:$D$797,MATCH(TF_Database!L1813,Customers!$C$2:$C$797,0),1)</f>
        <v>1366</v>
      </c>
      <c r="O1813" s="29">
        <f t="shared" si="170"/>
        <v>7</v>
      </c>
      <c r="P1813" s="29">
        <f t="shared" si="171"/>
        <v>14</v>
      </c>
      <c r="Q1813" s="14" t="str">
        <f t="shared" si="172"/>
        <v xml:space="preserve">Sandra </v>
      </c>
      <c r="R1813" s="14" t="str">
        <f t="shared" si="173"/>
        <v>Glassco</v>
      </c>
    </row>
    <row r="1814" spans="2:18" x14ac:dyDescent="0.45">
      <c r="B1814" s="14" t="str">
        <f t="shared" si="168"/>
        <v>403523140354</v>
      </c>
      <c r="C1814" s="5">
        <v>40352</v>
      </c>
      <c r="D1814" s="2" t="s">
        <v>808</v>
      </c>
      <c r="E1814" s="14">
        <f t="shared" si="169"/>
        <v>0</v>
      </c>
      <c r="F1814" s="2">
        <v>31</v>
      </c>
      <c r="G1814" s="19">
        <v>295.45</v>
      </c>
      <c r="H1814" s="20">
        <v>0.03</v>
      </c>
      <c r="I1814" s="6"/>
      <c r="J1814" s="5">
        <v>40354</v>
      </c>
      <c r="K1814" s="25">
        <v>-4.3600000000000003</v>
      </c>
      <c r="L1814" s="2" t="s">
        <v>224</v>
      </c>
      <c r="M1814" s="14">
        <f>+VLOOKUP(L1814,Customers!$C$3:$D$797,2,FALSE)</f>
        <v>3</v>
      </c>
      <c r="N1814" s="14">
        <f>+INDEX(Customers!$B$2:$D$797,MATCH(TF_Database!L1814,Customers!$C$2:$C$797,0),1)</f>
        <v>5441</v>
      </c>
      <c r="O1814" s="29">
        <f t="shared" si="170"/>
        <v>5</v>
      </c>
      <c r="P1814" s="29">
        <f t="shared" si="171"/>
        <v>11</v>
      </c>
      <c r="Q1814" s="14" t="str">
        <f t="shared" si="172"/>
        <v xml:space="preserve">Rick </v>
      </c>
      <c r="R1814" s="14" t="str">
        <f t="shared" si="173"/>
        <v>Wilson</v>
      </c>
    </row>
    <row r="1815" spans="2:18" x14ac:dyDescent="0.45">
      <c r="B1815" s="14" t="str">
        <f t="shared" si="168"/>
        <v>40231540232</v>
      </c>
      <c r="C1815" s="5">
        <v>40231</v>
      </c>
      <c r="D1815" s="2" t="s">
        <v>811</v>
      </c>
      <c r="E1815" s="14">
        <f t="shared" si="169"/>
        <v>0</v>
      </c>
      <c r="F1815" s="2">
        <v>5</v>
      </c>
      <c r="G1815" s="19">
        <v>16.239999999999998</v>
      </c>
      <c r="H1815" s="20">
        <v>0.01</v>
      </c>
      <c r="I1815" s="6"/>
      <c r="J1815" s="5">
        <v>40232</v>
      </c>
      <c r="K1815" s="25">
        <v>0.35000000000000053</v>
      </c>
      <c r="L1815" s="2" t="s">
        <v>222</v>
      </c>
      <c r="M1815" s="14">
        <f>+VLOOKUP(L1815,Customers!$C$3:$D$797,2,FALSE)</f>
        <v>4</v>
      </c>
      <c r="N1815" s="14">
        <f>+INDEX(Customers!$B$2:$D$797,MATCH(TF_Database!L1815,Customers!$C$2:$C$797,0),1)</f>
        <v>1366</v>
      </c>
      <c r="O1815" s="29">
        <f t="shared" si="170"/>
        <v>7</v>
      </c>
      <c r="P1815" s="29">
        <f t="shared" si="171"/>
        <v>14</v>
      </c>
      <c r="Q1815" s="14" t="str">
        <f t="shared" si="172"/>
        <v xml:space="preserve">Sandra </v>
      </c>
      <c r="R1815" s="14" t="str">
        <f t="shared" si="173"/>
        <v>Glassco</v>
      </c>
    </row>
    <row r="1816" spans="2:18" x14ac:dyDescent="0.45">
      <c r="B1816" s="14" t="str">
        <f t="shared" si="168"/>
        <v>410671641068</v>
      </c>
      <c r="C1816" s="5">
        <v>41067</v>
      </c>
      <c r="D1816" s="2" t="s">
        <v>806</v>
      </c>
      <c r="E1816" s="14">
        <f t="shared" si="169"/>
        <v>1</v>
      </c>
      <c r="F1816" s="2">
        <v>16</v>
      </c>
      <c r="G1816" s="19">
        <v>28.65</v>
      </c>
      <c r="H1816" s="20">
        <v>0.02</v>
      </c>
      <c r="I1816" s="6"/>
      <c r="J1816" s="5">
        <v>41068</v>
      </c>
      <c r="K1816" s="25">
        <v>-23.86</v>
      </c>
      <c r="L1816" s="2" t="s">
        <v>224</v>
      </c>
      <c r="M1816" s="14">
        <f>+VLOOKUP(L1816,Customers!$C$3:$D$797,2,FALSE)</f>
        <v>3</v>
      </c>
      <c r="N1816" s="14">
        <f>+INDEX(Customers!$B$2:$D$797,MATCH(TF_Database!L1816,Customers!$C$2:$C$797,0),1)</f>
        <v>5441</v>
      </c>
      <c r="O1816" s="29">
        <f t="shared" si="170"/>
        <v>5</v>
      </c>
      <c r="P1816" s="29">
        <f t="shared" si="171"/>
        <v>11</v>
      </c>
      <c r="Q1816" s="14" t="str">
        <f t="shared" si="172"/>
        <v xml:space="preserve">Rick </v>
      </c>
      <c r="R1816" s="14" t="str">
        <f t="shared" si="173"/>
        <v>Wilson</v>
      </c>
    </row>
    <row r="1817" spans="2:18" x14ac:dyDescent="0.45">
      <c r="B1817" s="14" t="str">
        <f t="shared" si="168"/>
        <v>410671241069</v>
      </c>
      <c r="C1817" s="5">
        <v>41067</v>
      </c>
      <c r="D1817" s="2" t="s">
        <v>806</v>
      </c>
      <c r="E1817" s="14">
        <f t="shared" si="169"/>
        <v>1</v>
      </c>
      <c r="F1817" s="2">
        <v>12</v>
      </c>
      <c r="G1817" s="19">
        <v>201.535</v>
      </c>
      <c r="H1817" s="20">
        <v>0.09</v>
      </c>
      <c r="I1817" s="6"/>
      <c r="J1817" s="5">
        <v>41069</v>
      </c>
      <c r="K1817" s="25">
        <v>-122.617</v>
      </c>
      <c r="L1817" s="2" t="s">
        <v>224</v>
      </c>
      <c r="M1817" s="14">
        <f>+VLOOKUP(L1817,Customers!$C$3:$D$797,2,FALSE)</f>
        <v>3</v>
      </c>
      <c r="N1817" s="14">
        <f>+INDEX(Customers!$B$2:$D$797,MATCH(TF_Database!L1817,Customers!$C$2:$C$797,0),1)</f>
        <v>5441</v>
      </c>
      <c r="O1817" s="29">
        <f t="shared" si="170"/>
        <v>5</v>
      </c>
      <c r="P1817" s="29">
        <f t="shared" si="171"/>
        <v>11</v>
      </c>
      <c r="Q1817" s="14" t="str">
        <f t="shared" si="172"/>
        <v xml:space="preserve">Rick </v>
      </c>
      <c r="R1817" s="14" t="str">
        <f t="shared" si="173"/>
        <v>Wilson</v>
      </c>
    </row>
    <row r="1818" spans="2:18" x14ac:dyDescent="0.45">
      <c r="B1818" s="14" t="str">
        <f t="shared" si="168"/>
        <v>401991340201</v>
      </c>
      <c r="C1818" s="5">
        <v>40199</v>
      </c>
      <c r="D1818" s="2" t="s">
        <v>806</v>
      </c>
      <c r="E1818" s="14">
        <f t="shared" si="169"/>
        <v>1</v>
      </c>
      <c r="F1818" s="2">
        <v>13</v>
      </c>
      <c r="G1818" s="19">
        <v>81.680000000000007</v>
      </c>
      <c r="H1818" s="20">
        <v>0.08</v>
      </c>
      <c r="I1818" s="6"/>
      <c r="J1818" s="5">
        <v>40201</v>
      </c>
      <c r="K1818" s="25">
        <v>-25.22</v>
      </c>
      <c r="L1818" s="2" t="s">
        <v>33</v>
      </c>
      <c r="M1818" s="14">
        <f>+VLOOKUP(L1818,Customers!$C$3:$D$797,2,FALSE)</f>
        <v>4</v>
      </c>
      <c r="N1818" s="14">
        <f>+INDEX(Customers!$B$2:$D$797,MATCH(TF_Database!L1818,Customers!$C$2:$C$797,0),1)</f>
        <v>18190</v>
      </c>
      <c r="O1818" s="29">
        <f t="shared" si="170"/>
        <v>5</v>
      </c>
      <c r="P1818" s="29">
        <f t="shared" si="171"/>
        <v>12</v>
      </c>
      <c r="Q1818" s="14" t="str">
        <f t="shared" si="172"/>
        <v xml:space="preserve">Skye </v>
      </c>
      <c r="R1818" s="14" t="str">
        <f t="shared" si="173"/>
        <v>Norling</v>
      </c>
    </row>
    <row r="1819" spans="2:18" x14ac:dyDescent="0.45">
      <c r="B1819" s="14" t="str">
        <f t="shared" si="168"/>
        <v>401852140186</v>
      </c>
      <c r="C1819" s="5">
        <v>40185</v>
      </c>
      <c r="D1819" s="2" t="s">
        <v>810</v>
      </c>
      <c r="E1819" s="14">
        <f t="shared" si="169"/>
        <v>0</v>
      </c>
      <c r="F1819" s="2">
        <v>21</v>
      </c>
      <c r="G1819" s="19">
        <v>147.16</v>
      </c>
      <c r="H1819" s="20">
        <v>0.01</v>
      </c>
      <c r="I1819" s="6"/>
      <c r="J1819" s="5">
        <v>40186</v>
      </c>
      <c r="K1819" s="25">
        <v>-92.55</v>
      </c>
      <c r="L1819" s="2" t="s">
        <v>222</v>
      </c>
      <c r="M1819" s="14">
        <f>+VLOOKUP(L1819,Customers!$C$3:$D$797,2,FALSE)</f>
        <v>4</v>
      </c>
      <c r="N1819" s="14">
        <f>+INDEX(Customers!$B$2:$D$797,MATCH(TF_Database!L1819,Customers!$C$2:$C$797,0),1)</f>
        <v>1366</v>
      </c>
      <c r="O1819" s="29">
        <f t="shared" si="170"/>
        <v>7</v>
      </c>
      <c r="P1819" s="29">
        <f t="shared" si="171"/>
        <v>14</v>
      </c>
      <c r="Q1819" s="14" t="str">
        <f t="shared" si="172"/>
        <v xml:space="preserve">Sandra </v>
      </c>
      <c r="R1819" s="14" t="str">
        <f t="shared" si="173"/>
        <v>Glassco</v>
      </c>
    </row>
    <row r="1820" spans="2:18" x14ac:dyDescent="0.45">
      <c r="B1820" s="14" t="str">
        <f t="shared" si="168"/>
        <v>401851940186</v>
      </c>
      <c r="C1820" s="5">
        <v>40185</v>
      </c>
      <c r="D1820" s="2" t="s">
        <v>810</v>
      </c>
      <c r="E1820" s="14">
        <f t="shared" si="169"/>
        <v>0</v>
      </c>
      <c r="F1820" s="2">
        <v>19</v>
      </c>
      <c r="G1820" s="19">
        <v>50.07</v>
      </c>
      <c r="H1820" s="20">
        <v>0.03</v>
      </c>
      <c r="I1820" s="6"/>
      <c r="J1820" s="5">
        <v>40186</v>
      </c>
      <c r="K1820" s="25">
        <v>-0.53</v>
      </c>
      <c r="L1820" s="2" t="s">
        <v>222</v>
      </c>
      <c r="M1820" s="14">
        <f>+VLOOKUP(L1820,Customers!$C$3:$D$797,2,FALSE)</f>
        <v>4</v>
      </c>
      <c r="N1820" s="14">
        <f>+INDEX(Customers!$B$2:$D$797,MATCH(TF_Database!L1820,Customers!$C$2:$C$797,0),1)</f>
        <v>1366</v>
      </c>
      <c r="O1820" s="29">
        <f t="shared" si="170"/>
        <v>7</v>
      </c>
      <c r="P1820" s="29">
        <f t="shared" si="171"/>
        <v>14</v>
      </c>
      <c r="Q1820" s="14" t="str">
        <f t="shared" si="172"/>
        <v xml:space="preserve">Sandra </v>
      </c>
      <c r="R1820" s="14" t="str">
        <f t="shared" si="173"/>
        <v>Glassco</v>
      </c>
    </row>
    <row r="1821" spans="2:18" x14ac:dyDescent="0.45">
      <c r="B1821" s="14" t="str">
        <f t="shared" si="168"/>
        <v>401853240185</v>
      </c>
      <c r="C1821" s="5">
        <v>40185</v>
      </c>
      <c r="D1821" s="2" t="s">
        <v>810</v>
      </c>
      <c r="E1821" s="14">
        <f t="shared" si="169"/>
        <v>0</v>
      </c>
      <c r="F1821" s="2">
        <v>32</v>
      </c>
      <c r="G1821" s="19">
        <v>6982.87</v>
      </c>
      <c r="H1821" s="20">
        <v>0.05</v>
      </c>
      <c r="I1821" s="6"/>
      <c r="J1821" s="5">
        <v>40185</v>
      </c>
      <c r="K1821" s="25">
        <v>875.55</v>
      </c>
      <c r="L1821" s="2" t="s">
        <v>222</v>
      </c>
      <c r="M1821" s="14">
        <f>+VLOOKUP(L1821,Customers!$C$3:$D$797,2,FALSE)</f>
        <v>4</v>
      </c>
      <c r="N1821" s="14">
        <f>+INDEX(Customers!$B$2:$D$797,MATCH(TF_Database!L1821,Customers!$C$2:$C$797,0),1)</f>
        <v>1366</v>
      </c>
      <c r="O1821" s="29">
        <f t="shared" si="170"/>
        <v>7</v>
      </c>
      <c r="P1821" s="29">
        <f t="shared" si="171"/>
        <v>14</v>
      </c>
      <c r="Q1821" s="14" t="str">
        <f t="shared" si="172"/>
        <v xml:space="preserve">Sandra </v>
      </c>
      <c r="R1821" s="14" t="str">
        <f t="shared" si="173"/>
        <v>Glassco</v>
      </c>
    </row>
    <row r="1822" spans="2:18" x14ac:dyDescent="0.45">
      <c r="B1822" s="14" t="str">
        <f t="shared" si="168"/>
        <v>412441741245</v>
      </c>
      <c r="C1822" s="5">
        <v>41244</v>
      </c>
      <c r="D1822" s="2" t="s">
        <v>808</v>
      </c>
      <c r="E1822" s="14">
        <f t="shared" si="169"/>
        <v>0</v>
      </c>
      <c r="F1822" s="2">
        <v>17</v>
      </c>
      <c r="G1822" s="19">
        <v>464.59</v>
      </c>
      <c r="H1822" s="20">
        <v>7.0000000000000007E-2</v>
      </c>
      <c r="I1822" s="6"/>
      <c r="J1822" s="5">
        <v>41245</v>
      </c>
      <c r="K1822" s="25">
        <v>168.215</v>
      </c>
      <c r="L1822" s="2" t="s">
        <v>222</v>
      </c>
      <c r="M1822" s="14">
        <f>+VLOOKUP(L1822,Customers!$C$3:$D$797,2,FALSE)</f>
        <v>4</v>
      </c>
      <c r="N1822" s="14">
        <f>+INDEX(Customers!$B$2:$D$797,MATCH(TF_Database!L1822,Customers!$C$2:$C$797,0),1)</f>
        <v>1366</v>
      </c>
      <c r="O1822" s="29">
        <f t="shared" si="170"/>
        <v>7</v>
      </c>
      <c r="P1822" s="29">
        <f t="shared" si="171"/>
        <v>14</v>
      </c>
      <c r="Q1822" s="14" t="str">
        <f t="shared" si="172"/>
        <v xml:space="preserve">Sandra </v>
      </c>
      <c r="R1822" s="14" t="str">
        <f t="shared" si="173"/>
        <v>Glassco</v>
      </c>
    </row>
    <row r="1823" spans="2:18" x14ac:dyDescent="0.45">
      <c r="B1823" s="14" t="str">
        <f t="shared" si="168"/>
        <v>412444741246</v>
      </c>
      <c r="C1823" s="5">
        <v>41244</v>
      </c>
      <c r="D1823" s="2" t="s">
        <v>808</v>
      </c>
      <c r="E1823" s="14">
        <f t="shared" si="169"/>
        <v>0</v>
      </c>
      <c r="F1823" s="2">
        <v>47</v>
      </c>
      <c r="G1823" s="19">
        <v>316.68</v>
      </c>
      <c r="H1823" s="20">
        <v>0.06</v>
      </c>
      <c r="I1823" s="6"/>
      <c r="J1823" s="5">
        <v>41246</v>
      </c>
      <c r="K1823" s="25">
        <v>-161</v>
      </c>
      <c r="L1823" s="2" t="s">
        <v>222</v>
      </c>
      <c r="M1823" s="14">
        <f>+VLOOKUP(L1823,Customers!$C$3:$D$797,2,FALSE)</f>
        <v>4</v>
      </c>
      <c r="N1823" s="14">
        <f>+INDEX(Customers!$B$2:$D$797,MATCH(TF_Database!L1823,Customers!$C$2:$C$797,0),1)</f>
        <v>1366</v>
      </c>
      <c r="O1823" s="29">
        <f t="shared" si="170"/>
        <v>7</v>
      </c>
      <c r="P1823" s="29">
        <f t="shared" si="171"/>
        <v>14</v>
      </c>
      <c r="Q1823" s="14" t="str">
        <f t="shared" si="172"/>
        <v xml:space="preserve">Sandra </v>
      </c>
      <c r="R1823" s="14" t="str">
        <f t="shared" si="173"/>
        <v>Glassco</v>
      </c>
    </row>
    <row r="1824" spans="2:18" x14ac:dyDescent="0.45">
      <c r="B1824" s="14" t="str">
        <f t="shared" si="168"/>
        <v>412532341254</v>
      </c>
      <c r="C1824" s="5">
        <v>41253</v>
      </c>
      <c r="D1824" s="2" t="s">
        <v>810</v>
      </c>
      <c r="E1824" s="14">
        <f t="shared" si="169"/>
        <v>0</v>
      </c>
      <c r="F1824" s="2">
        <v>23</v>
      </c>
      <c r="G1824" s="19">
        <v>172.9</v>
      </c>
      <c r="H1824" s="20">
        <v>0</v>
      </c>
      <c r="I1824" s="6"/>
      <c r="J1824" s="5">
        <v>41254</v>
      </c>
      <c r="K1824" s="25">
        <v>51.43</v>
      </c>
      <c r="L1824" s="2" t="s">
        <v>224</v>
      </c>
      <c r="M1824" s="14">
        <f>+VLOOKUP(L1824,Customers!$C$3:$D$797,2,FALSE)</f>
        <v>3</v>
      </c>
      <c r="N1824" s="14">
        <f>+INDEX(Customers!$B$2:$D$797,MATCH(TF_Database!L1824,Customers!$C$2:$C$797,0),1)</f>
        <v>5441</v>
      </c>
      <c r="O1824" s="29">
        <f t="shared" si="170"/>
        <v>5</v>
      </c>
      <c r="P1824" s="29">
        <f t="shared" si="171"/>
        <v>11</v>
      </c>
      <c r="Q1824" s="14" t="str">
        <f t="shared" si="172"/>
        <v xml:space="preserve">Rick </v>
      </c>
      <c r="R1824" s="14" t="str">
        <f t="shared" si="173"/>
        <v>Wilson</v>
      </c>
    </row>
    <row r="1825" spans="2:18" x14ac:dyDescent="0.45">
      <c r="B1825" s="14" t="str">
        <f t="shared" si="168"/>
        <v>41231441240</v>
      </c>
      <c r="C1825" s="5">
        <v>41231</v>
      </c>
      <c r="D1825" s="2" t="s">
        <v>804</v>
      </c>
      <c r="E1825" s="14">
        <f t="shared" si="169"/>
        <v>0</v>
      </c>
      <c r="F1825" s="2">
        <v>4</v>
      </c>
      <c r="G1825" s="19">
        <v>32.72</v>
      </c>
      <c r="H1825" s="20">
        <v>0.09</v>
      </c>
      <c r="I1825" s="6"/>
      <c r="J1825" s="5">
        <v>41240</v>
      </c>
      <c r="K1825" s="25">
        <v>-22.59</v>
      </c>
      <c r="L1825" s="2" t="s">
        <v>225</v>
      </c>
      <c r="M1825" s="14">
        <f>+VLOOKUP(L1825,Customers!$C$3:$D$797,2,FALSE)</f>
        <v>5</v>
      </c>
      <c r="N1825" s="14">
        <f>+INDEX(Customers!$B$2:$D$797,MATCH(TF_Database!L1825,Customers!$C$2:$C$797,0),1)</f>
        <v>22732</v>
      </c>
      <c r="O1825" s="29">
        <f t="shared" si="170"/>
        <v>8</v>
      </c>
      <c r="P1825" s="29">
        <f t="shared" si="171"/>
        <v>13</v>
      </c>
      <c r="Q1825" s="14" t="str">
        <f t="shared" si="172"/>
        <v xml:space="preserve">Pauline </v>
      </c>
      <c r="R1825" s="14" t="str">
        <f t="shared" si="173"/>
        <v>Chand</v>
      </c>
    </row>
    <row r="1826" spans="2:18" x14ac:dyDescent="0.45">
      <c r="B1826" s="14" t="str">
        <f t="shared" si="168"/>
        <v>412584641261</v>
      </c>
      <c r="C1826" s="5">
        <v>41258</v>
      </c>
      <c r="D1826" s="2" t="s">
        <v>808</v>
      </c>
      <c r="E1826" s="14">
        <f t="shared" si="169"/>
        <v>0</v>
      </c>
      <c r="F1826" s="2">
        <v>46</v>
      </c>
      <c r="G1826" s="19">
        <v>517.92999999999995</v>
      </c>
      <c r="H1826" s="20">
        <v>0.06</v>
      </c>
      <c r="I1826" s="6"/>
      <c r="J1826" s="5">
        <v>41261</v>
      </c>
      <c r="K1826" s="25">
        <v>-94.73</v>
      </c>
      <c r="L1826" s="2" t="s">
        <v>226</v>
      </c>
      <c r="M1826" s="14">
        <f>+VLOOKUP(L1826,Customers!$C$3:$D$797,2,FALSE)</f>
        <v>4</v>
      </c>
      <c r="N1826" s="14">
        <f>+INDEX(Customers!$B$2:$D$797,MATCH(TF_Database!L1826,Customers!$C$2:$C$797,0),1)</f>
        <v>22126</v>
      </c>
      <c r="O1826" s="29">
        <f t="shared" si="170"/>
        <v>9</v>
      </c>
      <c r="P1826" s="29">
        <f t="shared" si="171"/>
        <v>17</v>
      </c>
      <c r="Q1826" s="14" t="str">
        <f t="shared" si="172"/>
        <v xml:space="preserve">Jennifer </v>
      </c>
      <c r="R1826" s="14" t="str">
        <f t="shared" si="173"/>
        <v>Halladay</v>
      </c>
    </row>
    <row r="1827" spans="2:18" x14ac:dyDescent="0.45">
      <c r="B1827" s="14" t="str">
        <f t="shared" si="168"/>
        <v>412092441213</v>
      </c>
      <c r="C1827" s="5">
        <v>41209</v>
      </c>
      <c r="D1827" s="2" t="s">
        <v>804</v>
      </c>
      <c r="E1827" s="14">
        <f t="shared" si="169"/>
        <v>0</v>
      </c>
      <c r="F1827" s="2">
        <v>24</v>
      </c>
      <c r="G1827" s="19">
        <v>2443.85</v>
      </c>
      <c r="H1827" s="20">
        <v>0.08</v>
      </c>
      <c r="I1827" s="6"/>
      <c r="J1827" s="5">
        <v>41213</v>
      </c>
      <c r="K1827" s="25">
        <v>-120.85</v>
      </c>
      <c r="L1827" s="2" t="s">
        <v>227</v>
      </c>
      <c r="M1827" s="14">
        <f>+VLOOKUP(L1827,Customers!$C$3:$D$797,2,FALSE)</f>
        <v>5</v>
      </c>
      <c r="N1827" s="14">
        <f>+INDEX(Customers!$B$2:$D$797,MATCH(TF_Database!L1827,Customers!$C$2:$C$797,0),1)</f>
        <v>9005</v>
      </c>
      <c r="O1827" s="29">
        <f t="shared" si="170"/>
        <v>6</v>
      </c>
      <c r="P1827" s="29">
        <f t="shared" si="171"/>
        <v>15</v>
      </c>
      <c r="Q1827" s="14" t="str">
        <f t="shared" si="172"/>
        <v xml:space="preserve">Ritsa </v>
      </c>
      <c r="R1827" s="14" t="str">
        <f t="shared" si="173"/>
        <v>Hightower</v>
      </c>
    </row>
    <row r="1828" spans="2:18" x14ac:dyDescent="0.45">
      <c r="B1828" s="14" t="str">
        <f t="shared" si="168"/>
        <v>411013641101</v>
      </c>
      <c r="C1828" s="5">
        <v>41101</v>
      </c>
      <c r="D1828" s="2" t="s">
        <v>808</v>
      </c>
      <c r="E1828" s="14">
        <f t="shared" si="169"/>
        <v>0</v>
      </c>
      <c r="F1828" s="2">
        <v>36</v>
      </c>
      <c r="G1828" s="19">
        <v>233.43</v>
      </c>
      <c r="H1828" s="20">
        <v>0.03</v>
      </c>
      <c r="I1828" s="6"/>
      <c r="J1828" s="5">
        <v>41101</v>
      </c>
      <c r="K1828" s="25">
        <v>-71.897999999999996</v>
      </c>
      <c r="L1828" s="2" t="s">
        <v>228</v>
      </c>
      <c r="M1828" s="14">
        <f>+VLOOKUP(L1828,Customers!$C$3:$D$797,2,FALSE)</f>
        <v>1</v>
      </c>
      <c r="N1828" s="14">
        <f>+INDEX(Customers!$B$2:$D$797,MATCH(TF_Database!L1828,Customers!$C$2:$C$797,0),1)</f>
        <v>9533</v>
      </c>
      <c r="O1828" s="29">
        <f t="shared" si="170"/>
        <v>5</v>
      </c>
      <c r="P1828" s="29">
        <f t="shared" si="171"/>
        <v>14</v>
      </c>
      <c r="Q1828" s="14" t="str">
        <f t="shared" si="172"/>
        <v xml:space="preserve">Joni </v>
      </c>
      <c r="R1828" s="14" t="str">
        <f t="shared" si="173"/>
        <v>Blumstein</v>
      </c>
    </row>
    <row r="1829" spans="2:18" x14ac:dyDescent="0.45">
      <c r="B1829" s="14" t="str">
        <f t="shared" si="168"/>
        <v>410992741101</v>
      </c>
      <c r="C1829" s="5">
        <v>41099</v>
      </c>
      <c r="D1829" s="2" t="s">
        <v>806</v>
      </c>
      <c r="E1829" s="14">
        <f t="shared" si="169"/>
        <v>1</v>
      </c>
      <c r="F1829" s="2">
        <v>27</v>
      </c>
      <c r="G1829" s="19">
        <v>9418.73</v>
      </c>
      <c r="H1829" s="20">
        <v>0</v>
      </c>
      <c r="I1829" s="6"/>
      <c r="J1829" s="5">
        <v>41101</v>
      </c>
      <c r="K1829" s="25">
        <v>2245.2399999999998</v>
      </c>
      <c r="L1829" s="2" t="s">
        <v>229</v>
      </c>
      <c r="M1829" s="14">
        <f>+VLOOKUP(L1829,Customers!$C$3:$D$797,2,FALSE)</f>
        <v>5</v>
      </c>
      <c r="N1829" s="14">
        <f>+INDEX(Customers!$B$2:$D$797,MATCH(TF_Database!L1829,Customers!$C$2:$C$797,0),1)</f>
        <v>31323</v>
      </c>
      <c r="O1829" s="29">
        <f t="shared" si="170"/>
        <v>5</v>
      </c>
      <c r="P1829" s="29">
        <f t="shared" si="171"/>
        <v>14</v>
      </c>
      <c r="Q1829" s="14" t="str">
        <f t="shared" si="172"/>
        <v xml:space="preserve">Pete </v>
      </c>
      <c r="R1829" s="14" t="str">
        <f t="shared" si="173"/>
        <v>Armstrong</v>
      </c>
    </row>
    <row r="1830" spans="2:18" x14ac:dyDescent="0.45">
      <c r="B1830" s="14" t="str">
        <f t="shared" si="168"/>
        <v>41099141100</v>
      </c>
      <c r="C1830" s="5">
        <v>41099</v>
      </c>
      <c r="D1830" s="2" t="s">
        <v>806</v>
      </c>
      <c r="E1830" s="14">
        <f t="shared" si="169"/>
        <v>1</v>
      </c>
      <c r="F1830" s="2">
        <v>1</v>
      </c>
      <c r="G1830" s="19">
        <v>5.68</v>
      </c>
      <c r="H1830" s="20">
        <v>0.02</v>
      </c>
      <c r="I1830" s="6"/>
      <c r="J1830" s="5">
        <v>41100</v>
      </c>
      <c r="K1830" s="25">
        <v>-1.82</v>
      </c>
      <c r="L1830" s="2" t="s">
        <v>229</v>
      </c>
      <c r="M1830" s="14">
        <f>+VLOOKUP(L1830,Customers!$C$3:$D$797,2,FALSE)</f>
        <v>5</v>
      </c>
      <c r="N1830" s="14">
        <f>+INDEX(Customers!$B$2:$D$797,MATCH(TF_Database!L1830,Customers!$C$2:$C$797,0),1)</f>
        <v>31323</v>
      </c>
      <c r="O1830" s="29">
        <f t="shared" si="170"/>
        <v>5</v>
      </c>
      <c r="P1830" s="29">
        <f t="shared" si="171"/>
        <v>14</v>
      </c>
      <c r="Q1830" s="14" t="str">
        <f t="shared" si="172"/>
        <v xml:space="preserve">Pete </v>
      </c>
      <c r="R1830" s="14" t="str">
        <f t="shared" si="173"/>
        <v>Armstrong</v>
      </c>
    </row>
    <row r="1831" spans="2:18" x14ac:dyDescent="0.45">
      <c r="B1831" s="14" t="str">
        <f t="shared" si="168"/>
        <v>410994241099</v>
      </c>
      <c r="C1831" s="5">
        <v>41099</v>
      </c>
      <c r="D1831" s="2" t="s">
        <v>806</v>
      </c>
      <c r="E1831" s="14">
        <f t="shared" si="169"/>
        <v>1</v>
      </c>
      <c r="F1831" s="2">
        <v>42</v>
      </c>
      <c r="G1831" s="19">
        <v>174.59</v>
      </c>
      <c r="H1831" s="20">
        <v>0.08</v>
      </c>
      <c r="I1831" s="6"/>
      <c r="J1831" s="5">
        <v>41099</v>
      </c>
      <c r="K1831" s="25">
        <v>25.88</v>
      </c>
      <c r="L1831" s="2" t="s">
        <v>229</v>
      </c>
      <c r="M1831" s="14">
        <f>+VLOOKUP(L1831,Customers!$C$3:$D$797,2,FALSE)</f>
        <v>5</v>
      </c>
      <c r="N1831" s="14">
        <f>+INDEX(Customers!$B$2:$D$797,MATCH(TF_Database!L1831,Customers!$C$2:$C$797,0),1)</f>
        <v>31323</v>
      </c>
      <c r="O1831" s="29">
        <f t="shared" si="170"/>
        <v>5</v>
      </c>
      <c r="P1831" s="29">
        <f t="shared" si="171"/>
        <v>14</v>
      </c>
      <c r="Q1831" s="14" t="str">
        <f t="shared" si="172"/>
        <v xml:space="preserve">Pete </v>
      </c>
      <c r="R1831" s="14" t="str">
        <f t="shared" si="173"/>
        <v>Armstrong</v>
      </c>
    </row>
    <row r="1832" spans="2:18" x14ac:dyDescent="0.45">
      <c r="B1832" s="14" t="str">
        <f t="shared" si="168"/>
        <v>410991341100</v>
      </c>
      <c r="C1832" s="5">
        <v>41099</v>
      </c>
      <c r="D1832" s="2" t="s">
        <v>806</v>
      </c>
      <c r="E1832" s="14">
        <f t="shared" si="169"/>
        <v>1</v>
      </c>
      <c r="F1832" s="2">
        <v>13</v>
      </c>
      <c r="G1832" s="19">
        <v>1265.4969999999998</v>
      </c>
      <c r="H1832" s="20">
        <v>0.1</v>
      </c>
      <c r="I1832" s="6"/>
      <c r="J1832" s="5">
        <v>41100</v>
      </c>
      <c r="K1832" s="25">
        <v>-161.11699999999999</v>
      </c>
      <c r="L1832" s="2" t="s">
        <v>229</v>
      </c>
      <c r="M1832" s="14">
        <f>+VLOOKUP(L1832,Customers!$C$3:$D$797,2,FALSE)</f>
        <v>5</v>
      </c>
      <c r="N1832" s="14">
        <f>+INDEX(Customers!$B$2:$D$797,MATCH(TF_Database!L1832,Customers!$C$2:$C$797,0),1)</f>
        <v>31323</v>
      </c>
      <c r="O1832" s="29">
        <f t="shared" si="170"/>
        <v>5</v>
      </c>
      <c r="P1832" s="29">
        <f t="shared" si="171"/>
        <v>14</v>
      </c>
      <c r="Q1832" s="14" t="str">
        <f t="shared" si="172"/>
        <v xml:space="preserve">Pete </v>
      </c>
      <c r="R1832" s="14" t="str">
        <f t="shared" si="173"/>
        <v>Armstrong</v>
      </c>
    </row>
    <row r="1833" spans="2:18" x14ac:dyDescent="0.45">
      <c r="B1833" s="14" t="str">
        <f t="shared" si="168"/>
        <v>40658840660</v>
      </c>
      <c r="C1833" s="5">
        <v>40658</v>
      </c>
      <c r="D1833" s="2" t="s">
        <v>811</v>
      </c>
      <c r="E1833" s="14">
        <f t="shared" si="169"/>
        <v>0</v>
      </c>
      <c r="F1833" s="2">
        <v>8</v>
      </c>
      <c r="G1833" s="19">
        <v>57.04</v>
      </c>
      <c r="H1833" s="20">
        <v>0.05</v>
      </c>
      <c r="I1833" s="6"/>
      <c r="J1833" s="5">
        <v>40660</v>
      </c>
      <c r="K1833" s="25">
        <v>-29.06</v>
      </c>
      <c r="L1833" s="2" t="s">
        <v>229</v>
      </c>
      <c r="M1833" s="14">
        <f>+VLOOKUP(L1833,Customers!$C$3:$D$797,2,FALSE)</f>
        <v>5</v>
      </c>
      <c r="N1833" s="14">
        <f>+INDEX(Customers!$B$2:$D$797,MATCH(TF_Database!L1833,Customers!$C$2:$C$797,0),1)</f>
        <v>31323</v>
      </c>
      <c r="O1833" s="29">
        <f t="shared" si="170"/>
        <v>5</v>
      </c>
      <c r="P1833" s="29">
        <f t="shared" si="171"/>
        <v>14</v>
      </c>
      <c r="Q1833" s="14" t="str">
        <f t="shared" si="172"/>
        <v xml:space="preserve">Pete </v>
      </c>
      <c r="R1833" s="14" t="str">
        <f t="shared" si="173"/>
        <v>Armstrong</v>
      </c>
    </row>
    <row r="1834" spans="2:18" x14ac:dyDescent="0.45">
      <c r="B1834" s="14" t="str">
        <f t="shared" si="168"/>
        <v>409084540908</v>
      </c>
      <c r="C1834" s="5">
        <v>40908</v>
      </c>
      <c r="D1834" s="2" t="s">
        <v>811</v>
      </c>
      <c r="E1834" s="14">
        <f t="shared" si="169"/>
        <v>0</v>
      </c>
      <c r="F1834" s="2">
        <v>45</v>
      </c>
      <c r="G1834" s="19">
        <v>11532.99</v>
      </c>
      <c r="H1834" s="20">
        <v>7.0000000000000007E-2</v>
      </c>
      <c r="I1834" s="6"/>
      <c r="J1834" s="5">
        <v>40908</v>
      </c>
      <c r="K1834" s="25">
        <v>2753.39</v>
      </c>
      <c r="L1834" s="2" t="s">
        <v>228</v>
      </c>
      <c r="M1834" s="14">
        <f>+VLOOKUP(L1834,Customers!$C$3:$D$797,2,FALSE)</f>
        <v>1</v>
      </c>
      <c r="N1834" s="14">
        <f>+INDEX(Customers!$B$2:$D$797,MATCH(TF_Database!L1834,Customers!$C$2:$C$797,0),1)</f>
        <v>9533</v>
      </c>
      <c r="O1834" s="29">
        <f t="shared" si="170"/>
        <v>5</v>
      </c>
      <c r="P1834" s="29">
        <f t="shared" si="171"/>
        <v>14</v>
      </c>
      <c r="Q1834" s="14" t="str">
        <f t="shared" si="172"/>
        <v xml:space="preserve">Joni </v>
      </c>
      <c r="R1834" s="14" t="str">
        <f t="shared" si="173"/>
        <v>Blumstein</v>
      </c>
    </row>
    <row r="1835" spans="2:18" x14ac:dyDescent="0.45">
      <c r="B1835" s="14" t="str">
        <f t="shared" si="168"/>
        <v>409081840909</v>
      </c>
      <c r="C1835" s="5">
        <v>40908</v>
      </c>
      <c r="D1835" s="2" t="s">
        <v>811</v>
      </c>
      <c r="E1835" s="14">
        <f t="shared" si="169"/>
        <v>0</v>
      </c>
      <c r="F1835" s="2">
        <v>18</v>
      </c>
      <c r="G1835" s="19">
        <v>146.1</v>
      </c>
      <c r="H1835" s="20">
        <v>0.06</v>
      </c>
      <c r="I1835" s="6"/>
      <c r="J1835" s="5">
        <v>40909</v>
      </c>
      <c r="K1835" s="25">
        <v>51.14</v>
      </c>
      <c r="L1835" s="2" t="s">
        <v>228</v>
      </c>
      <c r="M1835" s="14">
        <f>+VLOOKUP(L1835,Customers!$C$3:$D$797,2,FALSE)</f>
        <v>1</v>
      </c>
      <c r="N1835" s="14">
        <f>+INDEX(Customers!$B$2:$D$797,MATCH(TF_Database!L1835,Customers!$C$2:$C$797,0),1)</f>
        <v>9533</v>
      </c>
      <c r="O1835" s="29">
        <f t="shared" si="170"/>
        <v>5</v>
      </c>
      <c r="P1835" s="29">
        <f t="shared" si="171"/>
        <v>14</v>
      </c>
      <c r="Q1835" s="14" t="str">
        <f t="shared" si="172"/>
        <v xml:space="preserve">Joni </v>
      </c>
      <c r="R1835" s="14" t="str">
        <f t="shared" si="173"/>
        <v>Blumstein</v>
      </c>
    </row>
    <row r="1836" spans="2:18" x14ac:dyDescent="0.45">
      <c r="B1836" s="14" t="str">
        <f t="shared" si="168"/>
        <v>400114740013</v>
      </c>
      <c r="C1836" s="5">
        <v>40011</v>
      </c>
      <c r="D1836" s="2" t="s">
        <v>810</v>
      </c>
      <c r="E1836" s="14">
        <f t="shared" si="169"/>
        <v>0</v>
      </c>
      <c r="F1836" s="2">
        <v>47</v>
      </c>
      <c r="G1836" s="19">
        <v>1505.57</v>
      </c>
      <c r="H1836" s="20">
        <v>0.02</v>
      </c>
      <c r="I1836" s="6"/>
      <c r="J1836" s="5">
        <v>40013</v>
      </c>
      <c r="K1836" s="25">
        <v>-54.63</v>
      </c>
      <c r="L1836" s="2" t="s">
        <v>225</v>
      </c>
      <c r="M1836" s="14">
        <f>+VLOOKUP(L1836,Customers!$C$3:$D$797,2,FALSE)</f>
        <v>5</v>
      </c>
      <c r="N1836" s="14">
        <f>+INDEX(Customers!$B$2:$D$797,MATCH(TF_Database!L1836,Customers!$C$2:$C$797,0),1)</f>
        <v>22732</v>
      </c>
      <c r="O1836" s="29">
        <f t="shared" si="170"/>
        <v>8</v>
      </c>
      <c r="P1836" s="29">
        <f t="shared" si="171"/>
        <v>13</v>
      </c>
      <c r="Q1836" s="14" t="str">
        <f t="shared" si="172"/>
        <v xml:space="preserve">Pauline </v>
      </c>
      <c r="R1836" s="14" t="str">
        <f t="shared" si="173"/>
        <v>Chand</v>
      </c>
    </row>
    <row r="1837" spans="2:18" x14ac:dyDescent="0.45">
      <c r="B1837" s="14" t="str">
        <f t="shared" si="168"/>
        <v>401943340196</v>
      </c>
      <c r="C1837" s="5">
        <v>40194</v>
      </c>
      <c r="D1837" s="2" t="s">
        <v>808</v>
      </c>
      <c r="E1837" s="14">
        <f t="shared" si="169"/>
        <v>0</v>
      </c>
      <c r="F1837" s="2">
        <v>33</v>
      </c>
      <c r="G1837" s="19">
        <v>126.38</v>
      </c>
      <c r="H1837" s="20">
        <v>0.08</v>
      </c>
      <c r="I1837" s="6"/>
      <c r="J1837" s="5">
        <v>40196</v>
      </c>
      <c r="K1837" s="25">
        <v>26.64</v>
      </c>
      <c r="L1837" s="2" t="s">
        <v>225</v>
      </c>
      <c r="M1837" s="14">
        <f>+VLOOKUP(L1837,Customers!$C$3:$D$797,2,FALSE)</f>
        <v>5</v>
      </c>
      <c r="N1837" s="14">
        <f>+INDEX(Customers!$B$2:$D$797,MATCH(TF_Database!L1837,Customers!$C$2:$C$797,0),1)</f>
        <v>22732</v>
      </c>
      <c r="O1837" s="29">
        <f t="shared" si="170"/>
        <v>8</v>
      </c>
      <c r="P1837" s="29">
        <f t="shared" si="171"/>
        <v>13</v>
      </c>
      <c r="Q1837" s="14" t="str">
        <f t="shared" si="172"/>
        <v xml:space="preserve">Pauline </v>
      </c>
      <c r="R1837" s="14" t="str">
        <f t="shared" si="173"/>
        <v>Chand</v>
      </c>
    </row>
    <row r="1838" spans="2:18" x14ac:dyDescent="0.45">
      <c r="B1838" s="14" t="str">
        <f t="shared" si="168"/>
        <v>40194440195</v>
      </c>
      <c r="C1838" s="5">
        <v>40194</v>
      </c>
      <c r="D1838" s="2" t="s">
        <v>808</v>
      </c>
      <c r="E1838" s="14">
        <f t="shared" si="169"/>
        <v>0</v>
      </c>
      <c r="F1838" s="2">
        <v>4</v>
      </c>
      <c r="G1838" s="19">
        <v>33.1</v>
      </c>
      <c r="H1838" s="20">
        <v>0.06</v>
      </c>
      <c r="I1838" s="6"/>
      <c r="J1838" s="5">
        <v>40195</v>
      </c>
      <c r="K1838" s="25">
        <v>-24.15</v>
      </c>
      <c r="L1838" s="2" t="s">
        <v>225</v>
      </c>
      <c r="M1838" s="14">
        <f>+VLOOKUP(L1838,Customers!$C$3:$D$797,2,FALSE)</f>
        <v>5</v>
      </c>
      <c r="N1838" s="14">
        <f>+INDEX(Customers!$B$2:$D$797,MATCH(TF_Database!L1838,Customers!$C$2:$C$797,0),1)</f>
        <v>22732</v>
      </c>
      <c r="O1838" s="29">
        <f t="shared" si="170"/>
        <v>8</v>
      </c>
      <c r="P1838" s="29">
        <f t="shared" si="171"/>
        <v>13</v>
      </c>
      <c r="Q1838" s="14" t="str">
        <f t="shared" si="172"/>
        <v xml:space="preserve">Pauline </v>
      </c>
      <c r="R1838" s="14" t="str">
        <f t="shared" si="173"/>
        <v>Chand</v>
      </c>
    </row>
    <row r="1839" spans="2:18" x14ac:dyDescent="0.45">
      <c r="B1839" s="14" t="str">
        <f t="shared" si="168"/>
        <v>400103740012</v>
      </c>
      <c r="C1839" s="5">
        <v>40010</v>
      </c>
      <c r="D1839" s="2" t="s">
        <v>806</v>
      </c>
      <c r="E1839" s="14">
        <f t="shared" si="169"/>
        <v>1</v>
      </c>
      <c r="F1839" s="2">
        <v>37</v>
      </c>
      <c r="G1839" s="19">
        <v>288.55</v>
      </c>
      <c r="H1839" s="20">
        <v>0.03</v>
      </c>
      <c r="I1839" s="6"/>
      <c r="J1839" s="5">
        <v>40012</v>
      </c>
      <c r="K1839" s="25">
        <v>-133.69999999999999</v>
      </c>
      <c r="L1839" s="2" t="s">
        <v>230</v>
      </c>
      <c r="M1839" s="14">
        <f>+VLOOKUP(L1839,Customers!$C$3:$D$797,2,FALSE)</f>
        <v>5</v>
      </c>
      <c r="N1839" s="14">
        <f>+INDEX(Customers!$B$2:$D$797,MATCH(TF_Database!L1839,Customers!$C$2:$C$797,0),1)</f>
        <v>5853</v>
      </c>
      <c r="O1839" s="29">
        <f t="shared" si="170"/>
        <v>5</v>
      </c>
      <c r="P1839" s="29">
        <f t="shared" si="171"/>
        <v>11</v>
      </c>
      <c r="Q1839" s="14" t="str">
        <f t="shared" si="172"/>
        <v xml:space="preserve">Anna </v>
      </c>
      <c r="R1839" s="14" t="str">
        <f t="shared" si="173"/>
        <v>Gayman</v>
      </c>
    </row>
    <row r="1840" spans="2:18" x14ac:dyDescent="0.45">
      <c r="B1840" s="14" t="str">
        <f t="shared" si="168"/>
        <v>403132940314</v>
      </c>
      <c r="C1840" s="5">
        <v>40313</v>
      </c>
      <c r="D1840" s="2" t="s">
        <v>810</v>
      </c>
      <c r="E1840" s="14">
        <f t="shared" si="169"/>
        <v>0</v>
      </c>
      <c r="F1840" s="2">
        <v>29</v>
      </c>
      <c r="G1840" s="19">
        <v>357.96</v>
      </c>
      <c r="H1840" s="20">
        <v>0.06</v>
      </c>
      <c r="I1840" s="6"/>
      <c r="J1840" s="5">
        <v>40314</v>
      </c>
      <c r="K1840" s="25">
        <v>10.44</v>
      </c>
      <c r="L1840" s="2" t="s">
        <v>228</v>
      </c>
      <c r="M1840" s="14">
        <f>+VLOOKUP(L1840,Customers!$C$3:$D$797,2,FALSE)</f>
        <v>1</v>
      </c>
      <c r="N1840" s="14">
        <f>+INDEX(Customers!$B$2:$D$797,MATCH(TF_Database!L1840,Customers!$C$2:$C$797,0),1)</f>
        <v>9533</v>
      </c>
      <c r="O1840" s="29">
        <f t="shared" si="170"/>
        <v>5</v>
      </c>
      <c r="P1840" s="29">
        <f t="shared" si="171"/>
        <v>14</v>
      </c>
      <c r="Q1840" s="14" t="str">
        <f t="shared" si="172"/>
        <v xml:space="preserve">Joni </v>
      </c>
      <c r="R1840" s="14" t="str">
        <f t="shared" si="173"/>
        <v>Blumstein</v>
      </c>
    </row>
    <row r="1841" spans="2:18" x14ac:dyDescent="0.45">
      <c r="B1841" s="14" t="str">
        <f t="shared" si="168"/>
        <v>40136440136</v>
      </c>
      <c r="C1841" s="5">
        <v>40136</v>
      </c>
      <c r="D1841" s="2" t="s">
        <v>806</v>
      </c>
      <c r="E1841" s="14">
        <f t="shared" si="169"/>
        <v>1</v>
      </c>
      <c r="F1841" s="2">
        <v>4</v>
      </c>
      <c r="G1841" s="19">
        <v>582.59</v>
      </c>
      <c r="H1841" s="20">
        <v>7.0000000000000007E-2</v>
      </c>
      <c r="I1841" s="6"/>
      <c r="J1841" s="5">
        <v>40136</v>
      </c>
      <c r="K1841" s="25">
        <v>-121.75</v>
      </c>
      <c r="L1841" s="2" t="s">
        <v>231</v>
      </c>
      <c r="M1841" s="14">
        <f>+VLOOKUP(L1841,Customers!$C$3:$D$797,2,FALSE)</f>
        <v>5</v>
      </c>
      <c r="N1841" s="14">
        <f>+INDEX(Customers!$B$2:$D$797,MATCH(TF_Database!L1841,Customers!$C$2:$C$797,0),1)</f>
        <v>31708</v>
      </c>
      <c r="O1841" s="29">
        <f t="shared" si="170"/>
        <v>4</v>
      </c>
      <c r="P1841" s="29">
        <f t="shared" si="171"/>
        <v>10</v>
      </c>
      <c r="Q1841" s="14" t="str">
        <f t="shared" si="172"/>
        <v xml:space="preserve">Nat </v>
      </c>
      <c r="R1841" s="14" t="str">
        <f t="shared" si="173"/>
        <v>Gilpin</v>
      </c>
    </row>
    <row r="1842" spans="2:18" x14ac:dyDescent="0.45">
      <c r="B1842" s="14" t="str">
        <f t="shared" si="168"/>
        <v>402191840222</v>
      </c>
      <c r="C1842" s="5">
        <v>40219</v>
      </c>
      <c r="D1842" s="2" t="s">
        <v>810</v>
      </c>
      <c r="E1842" s="14">
        <f t="shared" si="169"/>
        <v>0</v>
      </c>
      <c r="F1842" s="2">
        <v>18</v>
      </c>
      <c r="G1842" s="19">
        <v>1297.4485</v>
      </c>
      <c r="H1842" s="20">
        <v>0.04</v>
      </c>
      <c r="I1842" s="6"/>
      <c r="J1842" s="5">
        <v>40222</v>
      </c>
      <c r="K1842" s="25">
        <v>4.212000000000006</v>
      </c>
      <c r="L1842" s="2" t="s">
        <v>230</v>
      </c>
      <c r="M1842" s="14">
        <f>+VLOOKUP(L1842,Customers!$C$3:$D$797,2,FALSE)</f>
        <v>5</v>
      </c>
      <c r="N1842" s="14">
        <f>+INDEX(Customers!$B$2:$D$797,MATCH(TF_Database!L1842,Customers!$C$2:$C$797,0),1)</f>
        <v>5853</v>
      </c>
      <c r="O1842" s="29">
        <f t="shared" si="170"/>
        <v>5</v>
      </c>
      <c r="P1842" s="29">
        <f t="shared" si="171"/>
        <v>11</v>
      </c>
      <c r="Q1842" s="14" t="str">
        <f t="shared" si="172"/>
        <v xml:space="preserve">Anna </v>
      </c>
      <c r="R1842" s="14" t="str">
        <f t="shared" si="173"/>
        <v>Gayman</v>
      </c>
    </row>
    <row r="1843" spans="2:18" x14ac:dyDescent="0.45">
      <c r="B1843" s="14" t="str">
        <f t="shared" si="168"/>
        <v>412002741202</v>
      </c>
      <c r="C1843" s="5">
        <v>41200</v>
      </c>
      <c r="D1843" s="2" t="s">
        <v>811</v>
      </c>
      <c r="E1843" s="14">
        <f t="shared" si="169"/>
        <v>0</v>
      </c>
      <c r="F1843" s="2">
        <v>27</v>
      </c>
      <c r="G1843" s="19">
        <v>79.44</v>
      </c>
      <c r="H1843" s="20">
        <v>0.06</v>
      </c>
      <c r="I1843" s="6"/>
      <c r="J1843" s="5">
        <v>41202</v>
      </c>
      <c r="K1843" s="25">
        <v>29.85</v>
      </c>
      <c r="L1843" s="2" t="s">
        <v>225</v>
      </c>
      <c r="M1843" s="14">
        <f>+VLOOKUP(L1843,Customers!$C$3:$D$797,2,FALSE)</f>
        <v>5</v>
      </c>
      <c r="N1843" s="14">
        <f>+INDEX(Customers!$B$2:$D$797,MATCH(TF_Database!L1843,Customers!$C$2:$C$797,0),1)</f>
        <v>22732</v>
      </c>
      <c r="O1843" s="29">
        <f t="shared" si="170"/>
        <v>8</v>
      </c>
      <c r="P1843" s="29">
        <f t="shared" si="171"/>
        <v>13</v>
      </c>
      <c r="Q1843" s="14" t="str">
        <f t="shared" si="172"/>
        <v xml:space="preserve">Pauline </v>
      </c>
      <c r="R1843" s="14" t="str">
        <f t="shared" si="173"/>
        <v>Chand</v>
      </c>
    </row>
    <row r="1844" spans="2:18" x14ac:dyDescent="0.45">
      <c r="B1844" s="14" t="str">
        <f t="shared" si="168"/>
        <v>41200541201</v>
      </c>
      <c r="C1844" s="5">
        <v>41200</v>
      </c>
      <c r="D1844" s="2" t="s">
        <v>811</v>
      </c>
      <c r="E1844" s="14">
        <f t="shared" si="169"/>
        <v>0</v>
      </c>
      <c r="F1844" s="2">
        <v>5</v>
      </c>
      <c r="G1844" s="19">
        <v>110.03</v>
      </c>
      <c r="H1844" s="20">
        <v>0.06</v>
      </c>
      <c r="I1844" s="6"/>
      <c r="J1844" s="5">
        <v>41201</v>
      </c>
      <c r="K1844" s="25">
        <v>-31.33</v>
      </c>
      <c r="L1844" s="2" t="s">
        <v>225</v>
      </c>
      <c r="M1844" s="14">
        <f>+VLOOKUP(L1844,Customers!$C$3:$D$797,2,FALSE)</f>
        <v>5</v>
      </c>
      <c r="N1844" s="14">
        <f>+INDEX(Customers!$B$2:$D$797,MATCH(TF_Database!L1844,Customers!$C$2:$C$797,0),1)</f>
        <v>22732</v>
      </c>
      <c r="O1844" s="29">
        <f t="shared" si="170"/>
        <v>8</v>
      </c>
      <c r="P1844" s="29">
        <f t="shared" si="171"/>
        <v>13</v>
      </c>
      <c r="Q1844" s="14" t="str">
        <f t="shared" si="172"/>
        <v xml:space="preserve">Pauline </v>
      </c>
      <c r="R1844" s="14" t="str">
        <f t="shared" si="173"/>
        <v>Chand</v>
      </c>
    </row>
    <row r="1845" spans="2:18" x14ac:dyDescent="0.45">
      <c r="B1845" s="14" t="str">
        <f t="shared" si="168"/>
        <v>398805039882</v>
      </c>
      <c r="C1845" s="5">
        <v>39880</v>
      </c>
      <c r="D1845" s="2" t="s">
        <v>806</v>
      </c>
      <c r="E1845" s="14">
        <f t="shared" si="169"/>
        <v>1</v>
      </c>
      <c r="F1845" s="2">
        <v>50</v>
      </c>
      <c r="G1845" s="19">
        <v>2451.41</v>
      </c>
      <c r="H1845" s="20">
        <v>7.0000000000000007E-2</v>
      </c>
      <c r="I1845" s="6"/>
      <c r="J1845" s="5">
        <v>39882</v>
      </c>
      <c r="K1845" s="25">
        <v>773.36</v>
      </c>
      <c r="L1845" s="2" t="s">
        <v>232</v>
      </c>
      <c r="M1845" s="14">
        <f>+VLOOKUP(L1845,Customers!$C$3:$D$797,2,FALSE)</f>
        <v>2</v>
      </c>
      <c r="N1845" s="14">
        <f>+INDEX(Customers!$B$2:$D$797,MATCH(TF_Database!L1845,Customers!$C$2:$C$797,0),1)</f>
        <v>16842</v>
      </c>
      <c r="O1845" s="29">
        <f t="shared" si="170"/>
        <v>5</v>
      </c>
      <c r="P1845" s="29">
        <f t="shared" si="171"/>
        <v>12</v>
      </c>
      <c r="Q1845" s="14" t="str">
        <f t="shared" si="172"/>
        <v xml:space="preserve">Rose </v>
      </c>
      <c r="R1845" s="14" t="str">
        <f t="shared" si="173"/>
        <v>O'Brian</v>
      </c>
    </row>
    <row r="1846" spans="2:18" x14ac:dyDescent="0.45">
      <c r="B1846" s="14" t="str">
        <f t="shared" si="168"/>
        <v>398801139883</v>
      </c>
      <c r="C1846" s="5">
        <v>39880</v>
      </c>
      <c r="D1846" s="2" t="s">
        <v>806</v>
      </c>
      <c r="E1846" s="14">
        <f t="shared" si="169"/>
        <v>1</v>
      </c>
      <c r="F1846" s="2">
        <v>11</v>
      </c>
      <c r="G1846" s="19">
        <v>851.24</v>
      </c>
      <c r="H1846" s="20">
        <v>0.1</v>
      </c>
      <c r="I1846" s="6"/>
      <c r="J1846" s="5">
        <v>39883</v>
      </c>
      <c r="K1846" s="25">
        <v>-149.4573</v>
      </c>
      <c r="L1846" s="2" t="s">
        <v>232</v>
      </c>
      <c r="M1846" s="14">
        <f>+VLOOKUP(L1846,Customers!$C$3:$D$797,2,FALSE)</f>
        <v>2</v>
      </c>
      <c r="N1846" s="14">
        <f>+INDEX(Customers!$B$2:$D$797,MATCH(TF_Database!L1846,Customers!$C$2:$C$797,0),1)</f>
        <v>16842</v>
      </c>
      <c r="O1846" s="29">
        <f t="shared" si="170"/>
        <v>5</v>
      </c>
      <c r="P1846" s="29">
        <f t="shared" si="171"/>
        <v>12</v>
      </c>
      <c r="Q1846" s="14" t="str">
        <f t="shared" si="172"/>
        <v xml:space="preserve">Rose </v>
      </c>
      <c r="R1846" s="14" t="str">
        <f t="shared" si="173"/>
        <v>O'Brian</v>
      </c>
    </row>
    <row r="1847" spans="2:18" x14ac:dyDescent="0.45">
      <c r="B1847" s="14" t="str">
        <f t="shared" si="168"/>
        <v>411942641201</v>
      </c>
      <c r="C1847" s="5">
        <v>41194</v>
      </c>
      <c r="D1847" s="2" t="s">
        <v>804</v>
      </c>
      <c r="E1847" s="14">
        <f t="shared" si="169"/>
        <v>0</v>
      </c>
      <c r="F1847" s="2">
        <v>26</v>
      </c>
      <c r="G1847" s="19">
        <v>3505.6</v>
      </c>
      <c r="H1847" s="20">
        <v>0.03</v>
      </c>
      <c r="I1847" s="6"/>
      <c r="J1847" s="5">
        <v>41201</v>
      </c>
      <c r="K1847" s="25">
        <v>1019.7</v>
      </c>
      <c r="L1847" s="2" t="s">
        <v>232</v>
      </c>
      <c r="M1847" s="14">
        <f>+VLOOKUP(L1847,Customers!$C$3:$D$797,2,FALSE)</f>
        <v>2</v>
      </c>
      <c r="N1847" s="14">
        <f>+INDEX(Customers!$B$2:$D$797,MATCH(TF_Database!L1847,Customers!$C$2:$C$797,0),1)</f>
        <v>16842</v>
      </c>
      <c r="O1847" s="29">
        <f t="shared" si="170"/>
        <v>5</v>
      </c>
      <c r="P1847" s="29">
        <f t="shared" si="171"/>
        <v>12</v>
      </c>
      <c r="Q1847" s="14" t="str">
        <f t="shared" si="172"/>
        <v xml:space="preserve">Rose </v>
      </c>
      <c r="R1847" s="14" t="str">
        <f t="shared" si="173"/>
        <v>O'Brian</v>
      </c>
    </row>
    <row r="1848" spans="2:18" x14ac:dyDescent="0.45">
      <c r="B1848" s="14" t="str">
        <f t="shared" si="168"/>
        <v>404602240461</v>
      </c>
      <c r="C1848" s="5">
        <v>40460</v>
      </c>
      <c r="D1848" s="2" t="s">
        <v>806</v>
      </c>
      <c r="E1848" s="14">
        <f t="shared" si="169"/>
        <v>1</v>
      </c>
      <c r="F1848" s="2">
        <v>22</v>
      </c>
      <c r="G1848" s="19">
        <v>96.75</v>
      </c>
      <c r="H1848" s="20">
        <v>0.04</v>
      </c>
      <c r="I1848" s="6"/>
      <c r="J1848" s="5">
        <v>40461</v>
      </c>
      <c r="K1848" s="25">
        <v>-72.91</v>
      </c>
      <c r="L1848" s="2" t="s">
        <v>226</v>
      </c>
      <c r="M1848" s="14">
        <f>+VLOOKUP(L1848,Customers!$C$3:$D$797,2,FALSE)</f>
        <v>4</v>
      </c>
      <c r="N1848" s="14">
        <f>+INDEX(Customers!$B$2:$D$797,MATCH(TF_Database!L1848,Customers!$C$2:$C$797,0),1)</f>
        <v>22126</v>
      </c>
      <c r="O1848" s="29">
        <f t="shared" si="170"/>
        <v>9</v>
      </c>
      <c r="P1848" s="29">
        <f t="shared" si="171"/>
        <v>17</v>
      </c>
      <c r="Q1848" s="14" t="str">
        <f t="shared" si="172"/>
        <v xml:space="preserve">Jennifer </v>
      </c>
      <c r="R1848" s="14" t="str">
        <f t="shared" si="173"/>
        <v>Halladay</v>
      </c>
    </row>
    <row r="1849" spans="2:18" x14ac:dyDescent="0.45">
      <c r="B1849" s="14" t="str">
        <f t="shared" si="168"/>
        <v>407274740730</v>
      </c>
      <c r="C1849" s="5">
        <v>40727</v>
      </c>
      <c r="D1849" s="2" t="s">
        <v>806</v>
      </c>
      <c r="E1849" s="14">
        <f t="shared" si="169"/>
        <v>1</v>
      </c>
      <c r="F1849" s="2">
        <v>47</v>
      </c>
      <c r="G1849" s="19">
        <v>5051.8900000000003</v>
      </c>
      <c r="H1849" s="20">
        <v>0.02</v>
      </c>
      <c r="I1849" s="6"/>
      <c r="J1849" s="5">
        <v>40730</v>
      </c>
      <c r="K1849" s="25">
        <v>1708.84</v>
      </c>
      <c r="L1849" s="2" t="s">
        <v>228</v>
      </c>
      <c r="M1849" s="14">
        <f>+VLOOKUP(L1849,Customers!$C$3:$D$797,2,FALSE)</f>
        <v>1</v>
      </c>
      <c r="N1849" s="14">
        <f>+INDEX(Customers!$B$2:$D$797,MATCH(TF_Database!L1849,Customers!$C$2:$C$797,0),1)</f>
        <v>9533</v>
      </c>
      <c r="O1849" s="29">
        <f t="shared" si="170"/>
        <v>5</v>
      </c>
      <c r="P1849" s="29">
        <f t="shared" si="171"/>
        <v>14</v>
      </c>
      <c r="Q1849" s="14" t="str">
        <f t="shared" si="172"/>
        <v xml:space="preserve">Joni </v>
      </c>
      <c r="R1849" s="14" t="str">
        <f t="shared" si="173"/>
        <v>Blumstein</v>
      </c>
    </row>
    <row r="1850" spans="2:18" x14ac:dyDescent="0.45">
      <c r="B1850" s="14" t="str">
        <f t="shared" si="168"/>
        <v>40159240161</v>
      </c>
      <c r="C1850" s="5">
        <v>40159</v>
      </c>
      <c r="D1850" s="2" t="s">
        <v>806</v>
      </c>
      <c r="E1850" s="14">
        <f t="shared" si="169"/>
        <v>1</v>
      </c>
      <c r="F1850" s="2">
        <v>2</v>
      </c>
      <c r="G1850" s="19">
        <v>302.91000000000003</v>
      </c>
      <c r="H1850" s="20">
        <v>0.04</v>
      </c>
      <c r="I1850" s="6"/>
      <c r="J1850" s="5">
        <v>40161</v>
      </c>
      <c r="K1850" s="25">
        <v>-186.12900000000002</v>
      </c>
      <c r="L1850" s="2" t="s">
        <v>228</v>
      </c>
      <c r="M1850" s="14">
        <f>+VLOOKUP(L1850,Customers!$C$3:$D$797,2,FALSE)</f>
        <v>1</v>
      </c>
      <c r="N1850" s="14">
        <f>+INDEX(Customers!$B$2:$D$797,MATCH(TF_Database!L1850,Customers!$C$2:$C$797,0),1)</f>
        <v>9533</v>
      </c>
      <c r="O1850" s="29">
        <f t="shared" si="170"/>
        <v>5</v>
      </c>
      <c r="P1850" s="29">
        <f t="shared" si="171"/>
        <v>14</v>
      </c>
      <c r="Q1850" s="14" t="str">
        <f t="shared" si="172"/>
        <v xml:space="preserve">Joni </v>
      </c>
      <c r="R1850" s="14" t="str">
        <f t="shared" si="173"/>
        <v>Blumstein</v>
      </c>
    </row>
    <row r="1851" spans="2:18" x14ac:dyDescent="0.45">
      <c r="B1851" s="14" t="str">
        <f t="shared" si="168"/>
        <v>401592940159</v>
      </c>
      <c r="C1851" s="5">
        <v>40159</v>
      </c>
      <c r="D1851" s="2" t="s">
        <v>806</v>
      </c>
      <c r="E1851" s="14">
        <f t="shared" si="169"/>
        <v>1</v>
      </c>
      <c r="F1851" s="2">
        <v>29</v>
      </c>
      <c r="G1851" s="19">
        <v>842.61349999999993</v>
      </c>
      <c r="H1851" s="20">
        <v>0.1</v>
      </c>
      <c r="I1851" s="6"/>
      <c r="J1851" s="5">
        <v>40159</v>
      </c>
      <c r="K1851" s="25">
        <v>-208.428</v>
      </c>
      <c r="L1851" s="2" t="s">
        <v>228</v>
      </c>
      <c r="M1851" s="14">
        <f>+VLOOKUP(L1851,Customers!$C$3:$D$797,2,FALSE)</f>
        <v>1</v>
      </c>
      <c r="N1851" s="14">
        <f>+INDEX(Customers!$B$2:$D$797,MATCH(TF_Database!L1851,Customers!$C$2:$C$797,0),1)</f>
        <v>9533</v>
      </c>
      <c r="O1851" s="29">
        <f t="shared" si="170"/>
        <v>5</v>
      </c>
      <c r="P1851" s="29">
        <f t="shared" si="171"/>
        <v>14</v>
      </c>
      <c r="Q1851" s="14" t="str">
        <f t="shared" si="172"/>
        <v xml:space="preserve">Joni </v>
      </c>
      <c r="R1851" s="14" t="str">
        <f t="shared" si="173"/>
        <v>Blumstein</v>
      </c>
    </row>
    <row r="1852" spans="2:18" x14ac:dyDescent="0.45">
      <c r="B1852" s="14" t="str">
        <f t="shared" si="168"/>
        <v>412614441263</v>
      </c>
      <c r="C1852" s="5">
        <v>41261</v>
      </c>
      <c r="D1852" s="2" t="s">
        <v>810</v>
      </c>
      <c r="E1852" s="14">
        <f t="shared" si="169"/>
        <v>0</v>
      </c>
      <c r="F1852" s="2">
        <v>44</v>
      </c>
      <c r="G1852" s="19">
        <v>117.97</v>
      </c>
      <c r="H1852" s="20">
        <v>0.1</v>
      </c>
      <c r="I1852" s="6"/>
      <c r="J1852" s="5">
        <v>41263</v>
      </c>
      <c r="K1852" s="25">
        <v>44.59</v>
      </c>
      <c r="L1852" s="2" t="s">
        <v>228</v>
      </c>
      <c r="M1852" s="14">
        <f>+VLOOKUP(L1852,Customers!$C$3:$D$797,2,FALSE)</f>
        <v>1</v>
      </c>
      <c r="N1852" s="14">
        <f>+INDEX(Customers!$B$2:$D$797,MATCH(TF_Database!L1852,Customers!$C$2:$C$797,0),1)</f>
        <v>9533</v>
      </c>
      <c r="O1852" s="29">
        <f t="shared" si="170"/>
        <v>5</v>
      </c>
      <c r="P1852" s="29">
        <f t="shared" si="171"/>
        <v>14</v>
      </c>
      <c r="Q1852" s="14" t="str">
        <f t="shared" si="172"/>
        <v xml:space="preserve">Joni </v>
      </c>
      <c r="R1852" s="14" t="str">
        <f t="shared" si="173"/>
        <v>Blumstein</v>
      </c>
    </row>
    <row r="1853" spans="2:18" x14ac:dyDescent="0.45">
      <c r="B1853" s="14" t="str">
        <f t="shared" si="168"/>
        <v>404741240479</v>
      </c>
      <c r="C1853" s="5">
        <v>40474</v>
      </c>
      <c r="D1853" s="2" t="s">
        <v>804</v>
      </c>
      <c r="E1853" s="14">
        <f t="shared" si="169"/>
        <v>0</v>
      </c>
      <c r="F1853" s="2">
        <v>12</v>
      </c>
      <c r="G1853" s="19">
        <v>2237.7600000000002</v>
      </c>
      <c r="H1853" s="20">
        <v>0.1</v>
      </c>
      <c r="I1853" s="6"/>
      <c r="J1853" s="5">
        <v>40479</v>
      </c>
      <c r="K1853" s="25">
        <v>151.86000000000001</v>
      </c>
      <c r="L1853" s="2" t="s">
        <v>227</v>
      </c>
      <c r="M1853" s="14">
        <f>+VLOOKUP(L1853,Customers!$C$3:$D$797,2,FALSE)</f>
        <v>5</v>
      </c>
      <c r="N1853" s="14">
        <f>+INDEX(Customers!$B$2:$D$797,MATCH(TF_Database!L1853,Customers!$C$2:$C$797,0),1)</f>
        <v>9005</v>
      </c>
      <c r="O1853" s="29">
        <f t="shared" si="170"/>
        <v>6</v>
      </c>
      <c r="P1853" s="29">
        <f t="shared" si="171"/>
        <v>15</v>
      </c>
      <c r="Q1853" s="14" t="str">
        <f t="shared" si="172"/>
        <v xml:space="preserve">Ritsa </v>
      </c>
      <c r="R1853" s="14" t="str">
        <f t="shared" si="173"/>
        <v>Hightower</v>
      </c>
    </row>
    <row r="1854" spans="2:18" x14ac:dyDescent="0.45">
      <c r="B1854" s="14" t="str">
        <f t="shared" si="168"/>
        <v>40474440478</v>
      </c>
      <c r="C1854" s="5">
        <v>40474</v>
      </c>
      <c r="D1854" s="2" t="s">
        <v>804</v>
      </c>
      <c r="E1854" s="14">
        <f t="shared" si="169"/>
        <v>0</v>
      </c>
      <c r="F1854" s="2">
        <v>4</v>
      </c>
      <c r="G1854" s="19">
        <v>20.59</v>
      </c>
      <c r="H1854" s="20">
        <v>0.02</v>
      </c>
      <c r="I1854" s="6"/>
      <c r="J1854" s="5">
        <v>40478</v>
      </c>
      <c r="K1854" s="25">
        <v>1.19</v>
      </c>
      <c r="L1854" s="2" t="s">
        <v>227</v>
      </c>
      <c r="M1854" s="14">
        <f>+VLOOKUP(L1854,Customers!$C$3:$D$797,2,FALSE)</f>
        <v>5</v>
      </c>
      <c r="N1854" s="14">
        <f>+INDEX(Customers!$B$2:$D$797,MATCH(TF_Database!L1854,Customers!$C$2:$C$797,0),1)</f>
        <v>9005</v>
      </c>
      <c r="O1854" s="29">
        <f t="shared" si="170"/>
        <v>6</v>
      </c>
      <c r="P1854" s="29">
        <f t="shared" si="171"/>
        <v>15</v>
      </c>
      <c r="Q1854" s="14" t="str">
        <f t="shared" si="172"/>
        <v xml:space="preserve">Ritsa </v>
      </c>
      <c r="R1854" s="14" t="str">
        <f t="shared" si="173"/>
        <v>Hightower</v>
      </c>
    </row>
    <row r="1855" spans="2:18" x14ac:dyDescent="0.45">
      <c r="B1855" s="14" t="str">
        <f t="shared" si="168"/>
        <v>404741940479</v>
      </c>
      <c r="C1855" s="5">
        <v>40474</v>
      </c>
      <c r="D1855" s="2" t="s">
        <v>804</v>
      </c>
      <c r="E1855" s="14">
        <f t="shared" si="169"/>
        <v>0</v>
      </c>
      <c r="F1855" s="2">
        <v>19</v>
      </c>
      <c r="G1855" s="19">
        <v>281.74</v>
      </c>
      <c r="H1855" s="20">
        <v>0.06</v>
      </c>
      <c r="I1855" s="6"/>
      <c r="J1855" s="5">
        <v>40479</v>
      </c>
      <c r="K1855" s="25">
        <v>25.67</v>
      </c>
      <c r="L1855" s="2" t="s">
        <v>227</v>
      </c>
      <c r="M1855" s="14">
        <f>+VLOOKUP(L1855,Customers!$C$3:$D$797,2,FALSE)</f>
        <v>5</v>
      </c>
      <c r="N1855" s="14">
        <f>+INDEX(Customers!$B$2:$D$797,MATCH(TF_Database!L1855,Customers!$C$2:$C$797,0),1)</f>
        <v>9005</v>
      </c>
      <c r="O1855" s="29">
        <f t="shared" si="170"/>
        <v>6</v>
      </c>
      <c r="P1855" s="29">
        <f t="shared" si="171"/>
        <v>15</v>
      </c>
      <c r="Q1855" s="14" t="str">
        <f t="shared" si="172"/>
        <v xml:space="preserve">Ritsa </v>
      </c>
      <c r="R1855" s="14" t="str">
        <f t="shared" si="173"/>
        <v>Hightower</v>
      </c>
    </row>
    <row r="1856" spans="2:18" x14ac:dyDescent="0.45">
      <c r="B1856" s="14" t="str">
        <f t="shared" si="168"/>
        <v>404742340481</v>
      </c>
      <c r="C1856" s="5">
        <v>40474</v>
      </c>
      <c r="D1856" s="2" t="s">
        <v>804</v>
      </c>
      <c r="E1856" s="14">
        <f t="shared" si="169"/>
        <v>0</v>
      </c>
      <c r="F1856" s="2">
        <v>23</v>
      </c>
      <c r="G1856" s="19">
        <v>217.35</v>
      </c>
      <c r="H1856" s="20">
        <v>0</v>
      </c>
      <c r="I1856" s="6"/>
      <c r="J1856" s="5">
        <v>40481</v>
      </c>
      <c r="K1856" s="25">
        <v>-67.19</v>
      </c>
      <c r="L1856" s="2" t="s">
        <v>227</v>
      </c>
      <c r="M1856" s="14">
        <f>+VLOOKUP(L1856,Customers!$C$3:$D$797,2,FALSE)</f>
        <v>5</v>
      </c>
      <c r="N1856" s="14">
        <f>+INDEX(Customers!$B$2:$D$797,MATCH(TF_Database!L1856,Customers!$C$2:$C$797,0),1)</f>
        <v>9005</v>
      </c>
      <c r="O1856" s="29">
        <f t="shared" si="170"/>
        <v>6</v>
      </c>
      <c r="P1856" s="29">
        <f t="shared" si="171"/>
        <v>15</v>
      </c>
      <c r="Q1856" s="14" t="str">
        <f t="shared" si="172"/>
        <v xml:space="preserve">Ritsa </v>
      </c>
      <c r="R1856" s="14" t="str">
        <f t="shared" si="173"/>
        <v>Hightower</v>
      </c>
    </row>
    <row r="1857" spans="2:18" x14ac:dyDescent="0.45">
      <c r="B1857" s="14" t="str">
        <f t="shared" si="168"/>
        <v>404741540479</v>
      </c>
      <c r="C1857" s="5">
        <v>40474</v>
      </c>
      <c r="D1857" s="2" t="s">
        <v>804</v>
      </c>
      <c r="E1857" s="14">
        <f t="shared" si="169"/>
        <v>0</v>
      </c>
      <c r="F1857" s="2">
        <v>15</v>
      </c>
      <c r="G1857" s="19">
        <v>2746.57</v>
      </c>
      <c r="H1857" s="20">
        <v>0.03</v>
      </c>
      <c r="I1857" s="6"/>
      <c r="J1857" s="5">
        <v>40479</v>
      </c>
      <c r="K1857" s="25">
        <v>617.4</v>
      </c>
      <c r="L1857" s="2" t="s">
        <v>227</v>
      </c>
      <c r="M1857" s="14">
        <f>+VLOOKUP(L1857,Customers!$C$3:$D$797,2,FALSE)</f>
        <v>5</v>
      </c>
      <c r="N1857" s="14">
        <f>+INDEX(Customers!$B$2:$D$797,MATCH(TF_Database!L1857,Customers!$C$2:$C$797,0),1)</f>
        <v>9005</v>
      </c>
      <c r="O1857" s="29">
        <f t="shared" si="170"/>
        <v>6</v>
      </c>
      <c r="P1857" s="29">
        <f t="shared" si="171"/>
        <v>15</v>
      </c>
      <c r="Q1857" s="14" t="str">
        <f t="shared" si="172"/>
        <v xml:space="preserve">Ritsa </v>
      </c>
      <c r="R1857" s="14" t="str">
        <f t="shared" si="173"/>
        <v>Hightower</v>
      </c>
    </row>
    <row r="1858" spans="2:18" x14ac:dyDescent="0.45">
      <c r="B1858" s="14" t="str">
        <f t="shared" si="168"/>
        <v>39858439860</v>
      </c>
      <c r="C1858" s="5">
        <v>39858</v>
      </c>
      <c r="D1858" s="2" t="s">
        <v>804</v>
      </c>
      <c r="E1858" s="14">
        <f t="shared" si="169"/>
        <v>0</v>
      </c>
      <c r="F1858" s="2">
        <v>4</v>
      </c>
      <c r="G1858" s="19">
        <v>256.77</v>
      </c>
      <c r="H1858" s="20">
        <v>0.04</v>
      </c>
      <c r="I1858" s="6"/>
      <c r="J1858" s="5">
        <v>39860</v>
      </c>
      <c r="K1858" s="25">
        <v>173.89</v>
      </c>
      <c r="L1858" s="2" t="s">
        <v>228</v>
      </c>
      <c r="M1858" s="14">
        <f>+VLOOKUP(L1858,Customers!$C$3:$D$797,2,FALSE)</f>
        <v>1</v>
      </c>
      <c r="N1858" s="14">
        <f>+INDEX(Customers!$B$2:$D$797,MATCH(TF_Database!L1858,Customers!$C$2:$C$797,0),1)</f>
        <v>9533</v>
      </c>
      <c r="O1858" s="29">
        <f t="shared" si="170"/>
        <v>5</v>
      </c>
      <c r="P1858" s="29">
        <f t="shared" si="171"/>
        <v>14</v>
      </c>
      <c r="Q1858" s="14" t="str">
        <f t="shared" si="172"/>
        <v xml:space="preserve">Joni </v>
      </c>
      <c r="R1858" s="14" t="str">
        <f t="shared" si="173"/>
        <v>Blumstein</v>
      </c>
    </row>
    <row r="1859" spans="2:18" x14ac:dyDescent="0.45">
      <c r="B1859" s="14" t="str">
        <f t="shared" si="168"/>
        <v>409133340916</v>
      </c>
      <c r="C1859" s="5">
        <v>40913</v>
      </c>
      <c r="D1859" s="2" t="s">
        <v>806</v>
      </c>
      <c r="E1859" s="14">
        <f t="shared" si="169"/>
        <v>1</v>
      </c>
      <c r="F1859" s="2">
        <v>33</v>
      </c>
      <c r="G1859" s="19">
        <v>154.44</v>
      </c>
      <c r="H1859" s="20">
        <v>0.06</v>
      </c>
      <c r="I1859" s="6"/>
      <c r="J1859" s="5">
        <v>40916</v>
      </c>
      <c r="K1859" s="25">
        <v>54.62</v>
      </c>
      <c r="L1859" s="2" t="s">
        <v>229</v>
      </c>
      <c r="M1859" s="14">
        <f>+VLOOKUP(L1859,Customers!$C$3:$D$797,2,FALSE)</f>
        <v>5</v>
      </c>
      <c r="N1859" s="14">
        <f>+INDEX(Customers!$B$2:$D$797,MATCH(TF_Database!L1859,Customers!$C$2:$C$797,0),1)</f>
        <v>31323</v>
      </c>
      <c r="O1859" s="29">
        <f t="shared" si="170"/>
        <v>5</v>
      </c>
      <c r="P1859" s="29">
        <f t="shared" si="171"/>
        <v>14</v>
      </c>
      <c r="Q1859" s="14" t="str">
        <f t="shared" si="172"/>
        <v xml:space="preserve">Pete </v>
      </c>
      <c r="R1859" s="14" t="str">
        <f t="shared" si="173"/>
        <v>Armstrong</v>
      </c>
    </row>
    <row r="1860" spans="2:18" x14ac:dyDescent="0.45">
      <c r="B1860" s="14" t="str">
        <f t="shared" si="168"/>
        <v>411371741141</v>
      </c>
      <c r="C1860" s="5">
        <v>41137</v>
      </c>
      <c r="D1860" s="2" t="s">
        <v>804</v>
      </c>
      <c r="E1860" s="14">
        <f t="shared" si="169"/>
        <v>0</v>
      </c>
      <c r="F1860" s="2">
        <v>17</v>
      </c>
      <c r="G1860" s="19">
        <v>822.91</v>
      </c>
      <c r="H1860" s="20">
        <v>0.09</v>
      </c>
      <c r="I1860" s="6"/>
      <c r="J1860" s="5">
        <v>41141</v>
      </c>
      <c r="K1860" s="25">
        <v>-94.76</v>
      </c>
      <c r="L1860" s="2" t="s">
        <v>228</v>
      </c>
      <c r="M1860" s="14">
        <f>+VLOOKUP(L1860,Customers!$C$3:$D$797,2,FALSE)</f>
        <v>1</v>
      </c>
      <c r="N1860" s="14">
        <f>+INDEX(Customers!$B$2:$D$797,MATCH(TF_Database!L1860,Customers!$C$2:$C$797,0),1)</f>
        <v>9533</v>
      </c>
      <c r="O1860" s="29">
        <f t="shared" si="170"/>
        <v>5</v>
      </c>
      <c r="P1860" s="29">
        <f t="shared" si="171"/>
        <v>14</v>
      </c>
      <c r="Q1860" s="14" t="str">
        <f t="shared" si="172"/>
        <v xml:space="preserve">Joni </v>
      </c>
      <c r="R1860" s="14" t="str">
        <f t="shared" si="173"/>
        <v>Blumstein</v>
      </c>
    </row>
    <row r="1861" spans="2:18" x14ac:dyDescent="0.45">
      <c r="B1861" s="14" t="str">
        <f t="shared" si="168"/>
        <v>410093141010</v>
      </c>
      <c r="C1861" s="5">
        <v>41009</v>
      </c>
      <c r="D1861" s="2" t="s">
        <v>810</v>
      </c>
      <c r="E1861" s="14">
        <f t="shared" si="169"/>
        <v>0</v>
      </c>
      <c r="F1861" s="2">
        <v>31</v>
      </c>
      <c r="G1861" s="19">
        <v>89.18</v>
      </c>
      <c r="H1861" s="20">
        <v>0.04</v>
      </c>
      <c r="I1861" s="6"/>
      <c r="J1861" s="5">
        <v>41010</v>
      </c>
      <c r="K1861" s="25">
        <v>21.73</v>
      </c>
      <c r="L1861" s="2" t="s">
        <v>232</v>
      </c>
      <c r="M1861" s="14">
        <f>+VLOOKUP(L1861,Customers!$C$3:$D$797,2,FALSE)</f>
        <v>2</v>
      </c>
      <c r="N1861" s="14">
        <f>+INDEX(Customers!$B$2:$D$797,MATCH(TF_Database!L1861,Customers!$C$2:$C$797,0),1)</f>
        <v>16842</v>
      </c>
      <c r="O1861" s="29">
        <f t="shared" si="170"/>
        <v>5</v>
      </c>
      <c r="P1861" s="29">
        <f t="shared" si="171"/>
        <v>12</v>
      </c>
      <c r="Q1861" s="14" t="str">
        <f t="shared" si="172"/>
        <v xml:space="preserve">Rose </v>
      </c>
      <c r="R1861" s="14" t="str">
        <f t="shared" si="173"/>
        <v>O'Brian</v>
      </c>
    </row>
    <row r="1862" spans="2:18" x14ac:dyDescent="0.45">
      <c r="B1862" s="14" t="str">
        <f t="shared" si="168"/>
        <v>410095041010</v>
      </c>
      <c r="C1862" s="5">
        <v>41009</v>
      </c>
      <c r="D1862" s="2" t="s">
        <v>810</v>
      </c>
      <c r="E1862" s="14">
        <f t="shared" si="169"/>
        <v>0</v>
      </c>
      <c r="F1862" s="2">
        <v>50</v>
      </c>
      <c r="G1862" s="19">
        <v>1540.2850000000001</v>
      </c>
      <c r="H1862" s="20">
        <v>0.05</v>
      </c>
      <c r="I1862" s="6"/>
      <c r="J1862" s="5">
        <v>41010</v>
      </c>
      <c r="K1862" s="25">
        <v>829.64700000000005</v>
      </c>
      <c r="L1862" s="2" t="s">
        <v>232</v>
      </c>
      <c r="M1862" s="14">
        <f>+VLOOKUP(L1862,Customers!$C$3:$D$797,2,FALSE)</f>
        <v>2</v>
      </c>
      <c r="N1862" s="14">
        <f>+INDEX(Customers!$B$2:$D$797,MATCH(TF_Database!L1862,Customers!$C$2:$C$797,0),1)</f>
        <v>16842</v>
      </c>
      <c r="O1862" s="29">
        <f t="shared" si="170"/>
        <v>5</v>
      </c>
      <c r="P1862" s="29">
        <f t="shared" si="171"/>
        <v>12</v>
      </c>
      <c r="Q1862" s="14" t="str">
        <f t="shared" si="172"/>
        <v xml:space="preserve">Rose </v>
      </c>
      <c r="R1862" s="14" t="str">
        <f t="shared" si="173"/>
        <v>O'Brian</v>
      </c>
    </row>
    <row r="1863" spans="2:18" x14ac:dyDescent="0.45">
      <c r="B1863" s="14" t="str">
        <f t="shared" ref="B1863:B1926" si="174">+CONCATENATE(C1863,F1863,J1863)</f>
        <v>401531440155</v>
      </c>
      <c r="C1863" s="5">
        <v>40153</v>
      </c>
      <c r="D1863" s="2" t="s">
        <v>808</v>
      </c>
      <c r="E1863" s="14">
        <f t="shared" ref="E1863:E1926" si="175">+IF(D1863="High",1,0)</f>
        <v>0</v>
      </c>
      <c r="F1863" s="2">
        <v>14</v>
      </c>
      <c r="G1863" s="19">
        <v>87.23</v>
      </c>
      <c r="H1863" s="20">
        <v>0.09</v>
      </c>
      <c r="I1863" s="6"/>
      <c r="J1863" s="5">
        <v>40155</v>
      </c>
      <c r="K1863" s="25">
        <v>-69.528999999999996</v>
      </c>
      <c r="L1863" s="2" t="s">
        <v>231</v>
      </c>
      <c r="M1863" s="14">
        <f>+VLOOKUP(L1863,Customers!$C$3:$D$797,2,FALSE)</f>
        <v>5</v>
      </c>
      <c r="N1863" s="14">
        <f>+INDEX(Customers!$B$2:$D$797,MATCH(TF_Database!L1863,Customers!$C$2:$C$797,0),1)</f>
        <v>31708</v>
      </c>
      <c r="O1863" s="29">
        <f t="shared" ref="O1863:O1926" si="176">+SEARCH(" ",L1863)</f>
        <v>4</v>
      </c>
      <c r="P1863" s="29">
        <f t="shared" ref="P1863:P1926" si="177">+LEN(L1863)</f>
        <v>10</v>
      </c>
      <c r="Q1863" s="14" t="str">
        <f t="shared" ref="Q1863:Q1926" si="178">+LEFT(L1863,O1863)</f>
        <v xml:space="preserve">Nat </v>
      </c>
      <c r="R1863" s="14" t="str">
        <f t="shared" ref="R1863:R1926" si="179">+RIGHT(L1863,P1863-O1863)</f>
        <v>Gilpin</v>
      </c>
    </row>
    <row r="1864" spans="2:18" x14ac:dyDescent="0.45">
      <c r="B1864" s="14" t="str">
        <f t="shared" si="174"/>
        <v>404462140448</v>
      </c>
      <c r="C1864" s="5">
        <v>40446</v>
      </c>
      <c r="D1864" s="2" t="s">
        <v>810</v>
      </c>
      <c r="E1864" s="14">
        <f t="shared" si="175"/>
        <v>0</v>
      </c>
      <c r="F1864" s="2">
        <v>21</v>
      </c>
      <c r="G1864" s="19">
        <v>187.14</v>
      </c>
      <c r="H1864" s="20">
        <v>0.02</v>
      </c>
      <c r="I1864" s="6"/>
      <c r="J1864" s="5">
        <v>40448</v>
      </c>
      <c r="K1864" s="25">
        <v>21.07</v>
      </c>
      <c r="L1864" s="2" t="s">
        <v>47</v>
      </c>
      <c r="M1864" s="14">
        <f>+VLOOKUP(L1864,Customers!$C$3:$D$797,2,FALSE)</f>
        <v>3</v>
      </c>
      <c r="N1864" s="14">
        <f>+INDEX(Customers!$B$2:$D$797,MATCH(TF_Database!L1864,Customers!$C$2:$C$797,0),1)</f>
        <v>21585</v>
      </c>
      <c r="O1864" s="29">
        <f t="shared" si="176"/>
        <v>6</v>
      </c>
      <c r="P1864" s="29">
        <f t="shared" si="177"/>
        <v>13</v>
      </c>
      <c r="Q1864" s="14" t="str">
        <f t="shared" si="178"/>
        <v xml:space="preserve">Becky </v>
      </c>
      <c r="R1864" s="14" t="str">
        <f t="shared" si="179"/>
        <v>Castell</v>
      </c>
    </row>
    <row r="1865" spans="2:18" x14ac:dyDescent="0.45">
      <c r="B1865" s="14" t="str">
        <f t="shared" si="174"/>
        <v>404461240447</v>
      </c>
      <c r="C1865" s="5">
        <v>40446</v>
      </c>
      <c r="D1865" s="2" t="s">
        <v>810</v>
      </c>
      <c r="E1865" s="14">
        <f t="shared" si="175"/>
        <v>0</v>
      </c>
      <c r="F1865" s="2">
        <v>12</v>
      </c>
      <c r="G1865" s="19">
        <v>385.7</v>
      </c>
      <c r="H1865" s="20">
        <v>0</v>
      </c>
      <c r="I1865" s="6"/>
      <c r="J1865" s="5">
        <v>40447</v>
      </c>
      <c r="K1865" s="25">
        <v>-109.91</v>
      </c>
      <c r="L1865" s="2" t="s">
        <v>47</v>
      </c>
      <c r="M1865" s="14">
        <f>+VLOOKUP(L1865,Customers!$C$3:$D$797,2,FALSE)</f>
        <v>3</v>
      </c>
      <c r="N1865" s="14">
        <f>+INDEX(Customers!$B$2:$D$797,MATCH(TF_Database!L1865,Customers!$C$2:$C$797,0),1)</f>
        <v>21585</v>
      </c>
      <c r="O1865" s="29">
        <f t="shared" si="176"/>
        <v>6</v>
      </c>
      <c r="P1865" s="29">
        <f t="shared" si="177"/>
        <v>13</v>
      </c>
      <c r="Q1865" s="14" t="str">
        <f t="shared" si="178"/>
        <v xml:space="preserve">Becky </v>
      </c>
      <c r="R1865" s="14" t="str">
        <f t="shared" si="179"/>
        <v>Castell</v>
      </c>
    </row>
    <row r="1866" spans="2:18" x14ac:dyDescent="0.45">
      <c r="B1866" s="14" t="str">
        <f t="shared" si="174"/>
        <v>404464640447</v>
      </c>
      <c r="C1866" s="5">
        <v>40446</v>
      </c>
      <c r="D1866" s="2" t="s">
        <v>810</v>
      </c>
      <c r="E1866" s="14">
        <f t="shared" si="175"/>
        <v>0</v>
      </c>
      <c r="F1866" s="2">
        <v>46</v>
      </c>
      <c r="G1866" s="19">
        <v>1048.3900000000001</v>
      </c>
      <c r="H1866" s="20">
        <v>0.06</v>
      </c>
      <c r="I1866" s="6"/>
      <c r="J1866" s="5">
        <v>40447</v>
      </c>
      <c r="K1866" s="25">
        <v>206.56</v>
      </c>
      <c r="L1866" s="2" t="s">
        <v>47</v>
      </c>
      <c r="M1866" s="14">
        <f>+VLOOKUP(L1866,Customers!$C$3:$D$797,2,FALSE)</f>
        <v>3</v>
      </c>
      <c r="N1866" s="14">
        <f>+INDEX(Customers!$B$2:$D$797,MATCH(TF_Database!L1866,Customers!$C$2:$C$797,0),1)</f>
        <v>21585</v>
      </c>
      <c r="O1866" s="29">
        <f t="shared" si="176"/>
        <v>6</v>
      </c>
      <c r="P1866" s="29">
        <f t="shared" si="177"/>
        <v>13</v>
      </c>
      <c r="Q1866" s="14" t="str">
        <f t="shared" si="178"/>
        <v xml:space="preserve">Becky </v>
      </c>
      <c r="R1866" s="14" t="str">
        <f t="shared" si="179"/>
        <v>Castell</v>
      </c>
    </row>
    <row r="1867" spans="2:18" x14ac:dyDescent="0.45">
      <c r="B1867" s="14" t="str">
        <f t="shared" si="174"/>
        <v>39822939823</v>
      </c>
      <c r="C1867" s="5">
        <v>39822</v>
      </c>
      <c r="D1867" s="2" t="s">
        <v>808</v>
      </c>
      <c r="E1867" s="14">
        <f t="shared" si="175"/>
        <v>0</v>
      </c>
      <c r="F1867" s="2">
        <v>9</v>
      </c>
      <c r="G1867" s="19">
        <v>45.87</v>
      </c>
      <c r="H1867" s="20">
        <v>0.02</v>
      </c>
      <c r="I1867" s="6"/>
      <c r="J1867" s="5">
        <v>39823</v>
      </c>
      <c r="K1867" s="25">
        <v>-38.9</v>
      </c>
      <c r="L1867" s="2" t="s">
        <v>228</v>
      </c>
      <c r="M1867" s="14">
        <f>+VLOOKUP(L1867,Customers!$C$3:$D$797,2,FALSE)</f>
        <v>1</v>
      </c>
      <c r="N1867" s="14">
        <f>+INDEX(Customers!$B$2:$D$797,MATCH(TF_Database!L1867,Customers!$C$2:$C$797,0),1)</f>
        <v>9533</v>
      </c>
      <c r="O1867" s="29">
        <f t="shared" si="176"/>
        <v>5</v>
      </c>
      <c r="P1867" s="29">
        <f t="shared" si="177"/>
        <v>14</v>
      </c>
      <c r="Q1867" s="14" t="str">
        <f t="shared" si="178"/>
        <v xml:space="preserve">Joni </v>
      </c>
      <c r="R1867" s="14" t="str">
        <f t="shared" si="179"/>
        <v>Blumstein</v>
      </c>
    </row>
    <row r="1868" spans="2:18" x14ac:dyDescent="0.45">
      <c r="B1868" s="14" t="str">
        <f t="shared" si="174"/>
        <v>412012241201</v>
      </c>
      <c r="C1868" s="5">
        <v>41201</v>
      </c>
      <c r="D1868" s="2" t="s">
        <v>808</v>
      </c>
      <c r="E1868" s="14">
        <f t="shared" si="175"/>
        <v>0</v>
      </c>
      <c r="F1868" s="2">
        <v>22</v>
      </c>
      <c r="G1868" s="19">
        <v>321.91000000000003</v>
      </c>
      <c r="H1868" s="20">
        <v>0.06</v>
      </c>
      <c r="I1868" s="6"/>
      <c r="J1868" s="5">
        <v>41201</v>
      </c>
      <c r="K1868" s="25">
        <v>-24.954999999999998</v>
      </c>
      <c r="L1868" s="2" t="s">
        <v>225</v>
      </c>
      <c r="M1868" s="14">
        <f>+VLOOKUP(L1868,Customers!$C$3:$D$797,2,FALSE)</f>
        <v>5</v>
      </c>
      <c r="N1868" s="14">
        <f>+INDEX(Customers!$B$2:$D$797,MATCH(TF_Database!L1868,Customers!$C$2:$C$797,0),1)</f>
        <v>22732</v>
      </c>
      <c r="O1868" s="29">
        <f t="shared" si="176"/>
        <v>8</v>
      </c>
      <c r="P1868" s="29">
        <f t="shared" si="177"/>
        <v>13</v>
      </c>
      <c r="Q1868" s="14" t="str">
        <f t="shared" si="178"/>
        <v xml:space="preserve">Pauline </v>
      </c>
      <c r="R1868" s="14" t="str">
        <f t="shared" si="179"/>
        <v>Chand</v>
      </c>
    </row>
    <row r="1869" spans="2:18" x14ac:dyDescent="0.45">
      <c r="B1869" s="14" t="str">
        <f t="shared" si="174"/>
        <v>41201241203</v>
      </c>
      <c r="C1869" s="5">
        <v>41201</v>
      </c>
      <c r="D1869" s="2" t="s">
        <v>808</v>
      </c>
      <c r="E1869" s="14">
        <f t="shared" si="175"/>
        <v>0</v>
      </c>
      <c r="F1869" s="2">
        <v>2</v>
      </c>
      <c r="G1869" s="19">
        <v>132.96</v>
      </c>
      <c r="H1869" s="20">
        <v>0.05</v>
      </c>
      <c r="I1869" s="6"/>
      <c r="J1869" s="5">
        <v>41203</v>
      </c>
      <c r="K1869" s="25">
        <v>-61.881500000000003</v>
      </c>
      <c r="L1869" s="2" t="s">
        <v>225</v>
      </c>
      <c r="M1869" s="14">
        <f>+VLOOKUP(L1869,Customers!$C$3:$D$797,2,FALSE)</f>
        <v>5</v>
      </c>
      <c r="N1869" s="14">
        <f>+INDEX(Customers!$B$2:$D$797,MATCH(TF_Database!L1869,Customers!$C$2:$C$797,0),1)</f>
        <v>22732</v>
      </c>
      <c r="O1869" s="29">
        <f t="shared" si="176"/>
        <v>8</v>
      </c>
      <c r="P1869" s="29">
        <f t="shared" si="177"/>
        <v>13</v>
      </c>
      <c r="Q1869" s="14" t="str">
        <f t="shared" si="178"/>
        <v xml:space="preserve">Pauline </v>
      </c>
      <c r="R1869" s="14" t="str">
        <f t="shared" si="179"/>
        <v>Chand</v>
      </c>
    </row>
    <row r="1870" spans="2:18" x14ac:dyDescent="0.45">
      <c r="B1870" s="14" t="str">
        <f t="shared" si="174"/>
        <v>412012441203</v>
      </c>
      <c r="C1870" s="5">
        <v>41201</v>
      </c>
      <c r="D1870" s="2" t="s">
        <v>808</v>
      </c>
      <c r="E1870" s="14">
        <f t="shared" si="175"/>
        <v>0</v>
      </c>
      <c r="F1870" s="2">
        <v>24</v>
      </c>
      <c r="G1870" s="19">
        <v>3268.7514999999999</v>
      </c>
      <c r="H1870" s="20">
        <v>0.04</v>
      </c>
      <c r="I1870" s="6"/>
      <c r="J1870" s="5">
        <v>41203</v>
      </c>
      <c r="K1870" s="25">
        <v>562.91399999999999</v>
      </c>
      <c r="L1870" s="2" t="s">
        <v>225</v>
      </c>
      <c r="M1870" s="14">
        <f>+VLOOKUP(L1870,Customers!$C$3:$D$797,2,FALSE)</f>
        <v>5</v>
      </c>
      <c r="N1870" s="14">
        <f>+INDEX(Customers!$B$2:$D$797,MATCH(TF_Database!L1870,Customers!$C$2:$C$797,0),1)</f>
        <v>22732</v>
      </c>
      <c r="O1870" s="29">
        <f t="shared" si="176"/>
        <v>8</v>
      </c>
      <c r="P1870" s="29">
        <f t="shared" si="177"/>
        <v>13</v>
      </c>
      <c r="Q1870" s="14" t="str">
        <f t="shared" si="178"/>
        <v xml:space="preserve">Pauline </v>
      </c>
      <c r="R1870" s="14" t="str">
        <f t="shared" si="179"/>
        <v>Chand</v>
      </c>
    </row>
    <row r="1871" spans="2:18" x14ac:dyDescent="0.45">
      <c r="B1871" s="14" t="str">
        <f t="shared" si="174"/>
        <v>406392040639</v>
      </c>
      <c r="C1871" s="5">
        <v>40639</v>
      </c>
      <c r="D1871" s="2" t="s">
        <v>804</v>
      </c>
      <c r="E1871" s="14">
        <f t="shared" si="175"/>
        <v>0</v>
      </c>
      <c r="F1871" s="2">
        <v>20</v>
      </c>
      <c r="G1871" s="19">
        <v>2227.34</v>
      </c>
      <c r="H1871" s="20">
        <v>0.09</v>
      </c>
      <c r="I1871" s="6"/>
      <c r="J1871" s="5">
        <v>40639</v>
      </c>
      <c r="K1871" s="25">
        <v>-609.09</v>
      </c>
      <c r="L1871" s="2" t="s">
        <v>231</v>
      </c>
      <c r="M1871" s="14">
        <f>+VLOOKUP(L1871,Customers!$C$3:$D$797,2,FALSE)</f>
        <v>5</v>
      </c>
      <c r="N1871" s="14">
        <f>+INDEX(Customers!$B$2:$D$797,MATCH(TF_Database!L1871,Customers!$C$2:$C$797,0),1)</f>
        <v>31708</v>
      </c>
      <c r="O1871" s="29">
        <f t="shared" si="176"/>
        <v>4</v>
      </c>
      <c r="P1871" s="29">
        <f t="shared" si="177"/>
        <v>10</v>
      </c>
      <c r="Q1871" s="14" t="str">
        <f t="shared" si="178"/>
        <v xml:space="preserve">Nat </v>
      </c>
      <c r="R1871" s="14" t="str">
        <f t="shared" si="179"/>
        <v>Gilpin</v>
      </c>
    </row>
    <row r="1872" spans="2:18" x14ac:dyDescent="0.45">
      <c r="B1872" s="14" t="str">
        <f t="shared" si="174"/>
        <v>405542440555</v>
      </c>
      <c r="C1872" s="5">
        <v>40554</v>
      </c>
      <c r="D1872" s="2" t="s">
        <v>806</v>
      </c>
      <c r="E1872" s="14">
        <f t="shared" si="175"/>
        <v>1</v>
      </c>
      <c r="F1872" s="2">
        <v>24</v>
      </c>
      <c r="G1872" s="19">
        <v>1965.21</v>
      </c>
      <c r="H1872" s="20">
        <v>0</v>
      </c>
      <c r="I1872" s="6"/>
      <c r="J1872" s="5">
        <v>40555</v>
      </c>
      <c r="K1872" s="25">
        <v>830.75</v>
      </c>
      <c r="L1872" s="2" t="s">
        <v>228</v>
      </c>
      <c r="M1872" s="14">
        <f>+VLOOKUP(L1872,Customers!$C$3:$D$797,2,FALSE)</f>
        <v>1</v>
      </c>
      <c r="N1872" s="14">
        <f>+INDEX(Customers!$B$2:$D$797,MATCH(TF_Database!L1872,Customers!$C$2:$C$797,0),1)</f>
        <v>9533</v>
      </c>
      <c r="O1872" s="29">
        <f t="shared" si="176"/>
        <v>5</v>
      </c>
      <c r="P1872" s="29">
        <f t="shared" si="177"/>
        <v>14</v>
      </c>
      <c r="Q1872" s="14" t="str">
        <f t="shared" si="178"/>
        <v xml:space="preserve">Joni </v>
      </c>
      <c r="R1872" s="14" t="str">
        <f t="shared" si="179"/>
        <v>Blumstein</v>
      </c>
    </row>
    <row r="1873" spans="2:18" x14ac:dyDescent="0.45">
      <c r="B1873" s="14" t="str">
        <f t="shared" si="174"/>
        <v>411494241149</v>
      </c>
      <c r="C1873" s="5">
        <v>41149</v>
      </c>
      <c r="D1873" s="2" t="s">
        <v>806</v>
      </c>
      <c r="E1873" s="14">
        <f t="shared" si="175"/>
        <v>1</v>
      </c>
      <c r="F1873" s="2">
        <v>42</v>
      </c>
      <c r="G1873" s="19">
        <v>2004.6</v>
      </c>
      <c r="H1873" s="20">
        <v>0.02</v>
      </c>
      <c r="I1873" s="6"/>
      <c r="J1873" s="5">
        <v>41149</v>
      </c>
      <c r="K1873" s="25">
        <v>230.3</v>
      </c>
      <c r="L1873" s="2" t="s">
        <v>227</v>
      </c>
      <c r="M1873" s="14">
        <f>+VLOOKUP(L1873,Customers!$C$3:$D$797,2,FALSE)</f>
        <v>5</v>
      </c>
      <c r="N1873" s="14">
        <f>+INDEX(Customers!$B$2:$D$797,MATCH(TF_Database!L1873,Customers!$C$2:$C$797,0),1)</f>
        <v>9005</v>
      </c>
      <c r="O1873" s="29">
        <f t="shared" si="176"/>
        <v>6</v>
      </c>
      <c r="P1873" s="29">
        <f t="shared" si="177"/>
        <v>15</v>
      </c>
      <c r="Q1873" s="14" t="str">
        <f t="shared" si="178"/>
        <v xml:space="preserve">Ritsa </v>
      </c>
      <c r="R1873" s="14" t="str">
        <f t="shared" si="179"/>
        <v>Hightower</v>
      </c>
    </row>
    <row r="1874" spans="2:18" x14ac:dyDescent="0.45">
      <c r="B1874" s="14" t="str">
        <f t="shared" si="174"/>
        <v>40655340656</v>
      </c>
      <c r="C1874" s="5">
        <v>40655</v>
      </c>
      <c r="D1874" s="2" t="s">
        <v>810</v>
      </c>
      <c r="E1874" s="14">
        <f t="shared" si="175"/>
        <v>0</v>
      </c>
      <c r="F1874" s="2">
        <v>3</v>
      </c>
      <c r="G1874" s="19">
        <v>28.11</v>
      </c>
      <c r="H1874" s="20">
        <v>0.03</v>
      </c>
      <c r="I1874" s="6"/>
      <c r="J1874" s="5">
        <v>40656</v>
      </c>
      <c r="K1874" s="25">
        <v>-31.62</v>
      </c>
      <c r="L1874" s="2" t="s">
        <v>229</v>
      </c>
      <c r="M1874" s="14">
        <f>+VLOOKUP(L1874,Customers!$C$3:$D$797,2,FALSE)</f>
        <v>5</v>
      </c>
      <c r="N1874" s="14">
        <f>+INDEX(Customers!$B$2:$D$797,MATCH(TF_Database!L1874,Customers!$C$2:$C$797,0),1)</f>
        <v>31323</v>
      </c>
      <c r="O1874" s="29">
        <f t="shared" si="176"/>
        <v>5</v>
      </c>
      <c r="P1874" s="29">
        <f t="shared" si="177"/>
        <v>14</v>
      </c>
      <c r="Q1874" s="14" t="str">
        <f t="shared" si="178"/>
        <v xml:space="preserve">Pete </v>
      </c>
      <c r="R1874" s="14" t="str">
        <f t="shared" si="179"/>
        <v>Armstrong</v>
      </c>
    </row>
    <row r="1875" spans="2:18" x14ac:dyDescent="0.45">
      <c r="B1875" s="14" t="str">
        <f t="shared" si="174"/>
        <v>406551440656</v>
      </c>
      <c r="C1875" s="5">
        <v>40655</v>
      </c>
      <c r="D1875" s="2" t="s">
        <v>810</v>
      </c>
      <c r="E1875" s="14">
        <f t="shared" si="175"/>
        <v>0</v>
      </c>
      <c r="F1875" s="2">
        <v>14</v>
      </c>
      <c r="G1875" s="19">
        <v>27.06</v>
      </c>
      <c r="H1875" s="20">
        <v>0</v>
      </c>
      <c r="I1875" s="6"/>
      <c r="J1875" s="5">
        <v>40656</v>
      </c>
      <c r="K1875" s="25">
        <v>-6.0000000000000053E-2</v>
      </c>
      <c r="L1875" s="2" t="s">
        <v>229</v>
      </c>
      <c r="M1875" s="14">
        <f>+VLOOKUP(L1875,Customers!$C$3:$D$797,2,FALSE)</f>
        <v>5</v>
      </c>
      <c r="N1875" s="14">
        <f>+INDEX(Customers!$B$2:$D$797,MATCH(TF_Database!L1875,Customers!$C$2:$C$797,0),1)</f>
        <v>31323</v>
      </c>
      <c r="O1875" s="29">
        <f t="shared" si="176"/>
        <v>5</v>
      </c>
      <c r="P1875" s="29">
        <f t="shared" si="177"/>
        <v>14</v>
      </c>
      <c r="Q1875" s="14" t="str">
        <f t="shared" si="178"/>
        <v xml:space="preserve">Pete </v>
      </c>
      <c r="R1875" s="14" t="str">
        <f t="shared" si="179"/>
        <v>Armstrong</v>
      </c>
    </row>
    <row r="1876" spans="2:18" x14ac:dyDescent="0.45">
      <c r="B1876" s="14" t="str">
        <f t="shared" si="174"/>
        <v>399741439975</v>
      </c>
      <c r="C1876" s="5">
        <v>39974</v>
      </c>
      <c r="D1876" s="2" t="s">
        <v>808</v>
      </c>
      <c r="E1876" s="14">
        <f t="shared" si="175"/>
        <v>0</v>
      </c>
      <c r="F1876" s="2">
        <v>14</v>
      </c>
      <c r="G1876" s="19">
        <v>132.72</v>
      </c>
      <c r="H1876" s="20">
        <v>0.05</v>
      </c>
      <c r="I1876" s="6"/>
      <c r="J1876" s="5">
        <v>39975</v>
      </c>
      <c r="K1876" s="25">
        <v>-9.1769999999999996</v>
      </c>
      <c r="L1876" s="2" t="s">
        <v>231</v>
      </c>
      <c r="M1876" s="14">
        <f>+VLOOKUP(L1876,Customers!$C$3:$D$797,2,FALSE)</f>
        <v>5</v>
      </c>
      <c r="N1876" s="14">
        <f>+INDEX(Customers!$B$2:$D$797,MATCH(TF_Database!L1876,Customers!$C$2:$C$797,0),1)</f>
        <v>31708</v>
      </c>
      <c r="O1876" s="29">
        <f t="shared" si="176"/>
        <v>4</v>
      </c>
      <c r="P1876" s="29">
        <f t="shared" si="177"/>
        <v>10</v>
      </c>
      <c r="Q1876" s="14" t="str">
        <f t="shared" si="178"/>
        <v xml:space="preserve">Nat </v>
      </c>
      <c r="R1876" s="14" t="str">
        <f t="shared" si="179"/>
        <v>Gilpin</v>
      </c>
    </row>
    <row r="1877" spans="2:18" x14ac:dyDescent="0.45">
      <c r="B1877" s="14" t="str">
        <f t="shared" si="174"/>
        <v>406594640659</v>
      </c>
      <c r="C1877" s="5">
        <v>40659</v>
      </c>
      <c r="D1877" s="2" t="s">
        <v>804</v>
      </c>
      <c r="E1877" s="14">
        <f t="shared" si="175"/>
        <v>0</v>
      </c>
      <c r="F1877" s="2">
        <v>46</v>
      </c>
      <c r="G1877" s="19">
        <v>400.25</v>
      </c>
      <c r="H1877" s="20">
        <v>0.02</v>
      </c>
      <c r="I1877" s="6"/>
      <c r="J1877" s="5">
        <v>40659</v>
      </c>
      <c r="K1877" s="25">
        <v>-37.5</v>
      </c>
      <c r="L1877" s="2" t="s">
        <v>228</v>
      </c>
      <c r="M1877" s="14">
        <f>+VLOOKUP(L1877,Customers!$C$3:$D$797,2,FALSE)</f>
        <v>1</v>
      </c>
      <c r="N1877" s="14">
        <f>+INDEX(Customers!$B$2:$D$797,MATCH(TF_Database!L1877,Customers!$C$2:$C$797,0),1)</f>
        <v>9533</v>
      </c>
      <c r="O1877" s="29">
        <f t="shared" si="176"/>
        <v>5</v>
      </c>
      <c r="P1877" s="29">
        <f t="shared" si="177"/>
        <v>14</v>
      </c>
      <c r="Q1877" s="14" t="str">
        <f t="shared" si="178"/>
        <v xml:space="preserve">Joni </v>
      </c>
      <c r="R1877" s="14" t="str">
        <f t="shared" si="179"/>
        <v>Blumstein</v>
      </c>
    </row>
    <row r="1878" spans="2:18" x14ac:dyDescent="0.45">
      <c r="B1878" s="14" t="str">
        <f t="shared" si="174"/>
        <v>409821840984</v>
      </c>
      <c r="C1878" s="5">
        <v>40982</v>
      </c>
      <c r="D1878" s="2" t="s">
        <v>808</v>
      </c>
      <c r="E1878" s="14">
        <f t="shared" si="175"/>
        <v>0</v>
      </c>
      <c r="F1878" s="2">
        <v>18</v>
      </c>
      <c r="G1878" s="19">
        <v>611.71</v>
      </c>
      <c r="H1878" s="20">
        <v>0.02</v>
      </c>
      <c r="I1878" s="6"/>
      <c r="J1878" s="5">
        <v>40984</v>
      </c>
      <c r="K1878" s="25">
        <v>93.228000000000009</v>
      </c>
      <c r="L1878" s="2" t="s">
        <v>233</v>
      </c>
      <c r="M1878" s="14">
        <f>+VLOOKUP(L1878,Customers!$C$3:$D$797,2,FALSE)</f>
        <v>3</v>
      </c>
      <c r="N1878" s="14">
        <f>+INDEX(Customers!$B$2:$D$797,MATCH(TF_Database!L1878,Customers!$C$2:$C$797,0),1)</f>
        <v>6414</v>
      </c>
      <c r="O1878" s="29">
        <f t="shared" si="176"/>
        <v>7</v>
      </c>
      <c r="P1878" s="29">
        <f t="shared" si="177"/>
        <v>13</v>
      </c>
      <c r="Q1878" s="14" t="str">
        <f t="shared" si="178"/>
        <v xml:space="preserve">Daniel </v>
      </c>
      <c r="R1878" s="14" t="str">
        <f t="shared" si="179"/>
        <v>Raglin</v>
      </c>
    </row>
    <row r="1879" spans="2:18" x14ac:dyDescent="0.45">
      <c r="B1879" s="14" t="str">
        <f t="shared" si="174"/>
        <v>407232740725</v>
      </c>
      <c r="C1879" s="5">
        <v>40723</v>
      </c>
      <c r="D1879" s="2" t="s">
        <v>804</v>
      </c>
      <c r="E1879" s="14">
        <f t="shared" si="175"/>
        <v>0</v>
      </c>
      <c r="F1879" s="2">
        <v>27</v>
      </c>
      <c r="G1879" s="19">
        <v>135.86000000000001</v>
      </c>
      <c r="H1879" s="20">
        <v>0.04</v>
      </c>
      <c r="I1879" s="6"/>
      <c r="J1879" s="5">
        <v>40725</v>
      </c>
      <c r="K1879" s="25">
        <v>-73.42</v>
      </c>
      <c r="L1879" s="2" t="s">
        <v>232</v>
      </c>
      <c r="M1879" s="14">
        <f>+VLOOKUP(L1879,Customers!$C$3:$D$797,2,FALSE)</f>
        <v>2</v>
      </c>
      <c r="N1879" s="14">
        <f>+INDEX(Customers!$B$2:$D$797,MATCH(TF_Database!L1879,Customers!$C$2:$C$797,0),1)</f>
        <v>16842</v>
      </c>
      <c r="O1879" s="29">
        <f t="shared" si="176"/>
        <v>5</v>
      </c>
      <c r="P1879" s="29">
        <f t="shared" si="177"/>
        <v>12</v>
      </c>
      <c r="Q1879" s="14" t="str">
        <f t="shared" si="178"/>
        <v xml:space="preserve">Rose </v>
      </c>
      <c r="R1879" s="14" t="str">
        <f t="shared" si="179"/>
        <v>O'Brian</v>
      </c>
    </row>
    <row r="1880" spans="2:18" x14ac:dyDescent="0.45">
      <c r="B1880" s="14" t="str">
        <f t="shared" si="174"/>
        <v>398182139820</v>
      </c>
      <c r="C1880" s="5">
        <v>39818</v>
      </c>
      <c r="D1880" s="2" t="s">
        <v>811</v>
      </c>
      <c r="E1880" s="14">
        <f t="shared" si="175"/>
        <v>0</v>
      </c>
      <c r="F1880" s="2">
        <v>21</v>
      </c>
      <c r="G1880" s="19">
        <v>4201.08</v>
      </c>
      <c r="H1880" s="20">
        <v>0.01</v>
      </c>
      <c r="I1880" s="6"/>
      <c r="J1880" s="5">
        <v>39820</v>
      </c>
      <c r="K1880" s="25">
        <v>1162.76</v>
      </c>
      <c r="L1880" s="2" t="s">
        <v>225</v>
      </c>
      <c r="M1880" s="14">
        <f>+VLOOKUP(L1880,Customers!$C$3:$D$797,2,FALSE)</f>
        <v>5</v>
      </c>
      <c r="N1880" s="14">
        <f>+INDEX(Customers!$B$2:$D$797,MATCH(TF_Database!L1880,Customers!$C$2:$C$797,0),1)</f>
        <v>22732</v>
      </c>
      <c r="O1880" s="29">
        <f t="shared" si="176"/>
        <v>8</v>
      </c>
      <c r="P1880" s="29">
        <f t="shared" si="177"/>
        <v>13</v>
      </c>
      <c r="Q1880" s="14" t="str">
        <f t="shared" si="178"/>
        <v xml:space="preserve">Pauline </v>
      </c>
      <c r="R1880" s="14" t="str">
        <f t="shared" si="179"/>
        <v>Chand</v>
      </c>
    </row>
    <row r="1881" spans="2:18" x14ac:dyDescent="0.45">
      <c r="B1881" s="14" t="str">
        <f t="shared" si="174"/>
        <v>398184139819</v>
      </c>
      <c r="C1881" s="5">
        <v>39818</v>
      </c>
      <c r="D1881" s="2" t="s">
        <v>811</v>
      </c>
      <c r="E1881" s="14">
        <f t="shared" si="175"/>
        <v>0</v>
      </c>
      <c r="F1881" s="2">
        <v>41</v>
      </c>
      <c r="G1881" s="19">
        <v>8958.4599999999991</v>
      </c>
      <c r="H1881" s="20">
        <v>0.02</v>
      </c>
      <c r="I1881" s="6"/>
      <c r="J1881" s="5">
        <v>39819</v>
      </c>
      <c r="K1881" s="25">
        <v>2593.14</v>
      </c>
      <c r="L1881" s="2" t="s">
        <v>225</v>
      </c>
      <c r="M1881" s="14">
        <f>+VLOOKUP(L1881,Customers!$C$3:$D$797,2,FALSE)</f>
        <v>5</v>
      </c>
      <c r="N1881" s="14">
        <f>+INDEX(Customers!$B$2:$D$797,MATCH(TF_Database!L1881,Customers!$C$2:$C$797,0),1)</f>
        <v>22732</v>
      </c>
      <c r="O1881" s="29">
        <f t="shared" si="176"/>
        <v>8</v>
      </c>
      <c r="P1881" s="29">
        <f t="shared" si="177"/>
        <v>13</v>
      </c>
      <c r="Q1881" s="14" t="str">
        <f t="shared" si="178"/>
        <v xml:space="preserve">Pauline </v>
      </c>
      <c r="R1881" s="14" t="str">
        <f t="shared" si="179"/>
        <v>Chand</v>
      </c>
    </row>
    <row r="1882" spans="2:18" x14ac:dyDescent="0.45">
      <c r="B1882" s="14" t="str">
        <f t="shared" si="174"/>
        <v>398183339820</v>
      </c>
      <c r="C1882" s="5">
        <v>39818</v>
      </c>
      <c r="D1882" s="2" t="s">
        <v>811</v>
      </c>
      <c r="E1882" s="14">
        <f t="shared" si="175"/>
        <v>0</v>
      </c>
      <c r="F1882" s="2">
        <v>33</v>
      </c>
      <c r="G1882" s="19">
        <v>4913.7</v>
      </c>
      <c r="H1882" s="20">
        <v>0</v>
      </c>
      <c r="I1882" s="6"/>
      <c r="J1882" s="5">
        <v>39820</v>
      </c>
      <c r="K1882" s="25">
        <v>1054.93</v>
      </c>
      <c r="L1882" s="2" t="s">
        <v>225</v>
      </c>
      <c r="M1882" s="14">
        <f>+VLOOKUP(L1882,Customers!$C$3:$D$797,2,FALSE)</f>
        <v>5</v>
      </c>
      <c r="N1882" s="14">
        <f>+INDEX(Customers!$B$2:$D$797,MATCH(TF_Database!L1882,Customers!$C$2:$C$797,0),1)</f>
        <v>22732</v>
      </c>
      <c r="O1882" s="29">
        <f t="shared" si="176"/>
        <v>8</v>
      </c>
      <c r="P1882" s="29">
        <f t="shared" si="177"/>
        <v>13</v>
      </c>
      <c r="Q1882" s="14" t="str">
        <f t="shared" si="178"/>
        <v xml:space="preserve">Pauline </v>
      </c>
      <c r="R1882" s="14" t="str">
        <f t="shared" si="179"/>
        <v>Chand</v>
      </c>
    </row>
    <row r="1883" spans="2:18" x14ac:dyDescent="0.45">
      <c r="B1883" s="14" t="str">
        <f t="shared" si="174"/>
        <v>402452240247</v>
      </c>
      <c r="C1883" s="5">
        <v>40245</v>
      </c>
      <c r="D1883" s="2" t="s">
        <v>811</v>
      </c>
      <c r="E1883" s="14">
        <f t="shared" si="175"/>
        <v>0</v>
      </c>
      <c r="F1883" s="2">
        <v>22</v>
      </c>
      <c r="G1883" s="19">
        <v>119.63</v>
      </c>
      <c r="H1883" s="20">
        <v>0.03</v>
      </c>
      <c r="I1883" s="6"/>
      <c r="J1883" s="5">
        <v>40247</v>
      </c>
      <c r="K1883" s="25">
        <v>-27.39</v>
      </c>
      <c r="L1883" s="2" t="s">
        <v>226</v>
      </c>
      <c r="M1883" s="14">
        <f>+VLOOKUP(L1883,Customers!$C$3:$D$797,2,FALSE)</f>
        <v>4</v>
      </c>
      <c r="N1883" s="14">
        <f>+INDEX(Customers!$B$2:$D$797,MATCH(TF_Database!L1883,Customers!$C$2:$C$797,0),1)</f>
        <v>22126</v>
      </c>
      <c r="O1883" s="29">
        <f t="shared" si="176"/>
        <v>9</v>
      </c>
      <c r="P1883" s="29">
        <f t="shared" si="177"/>
        <v>17</v>
      </c>
      <c r="Q1883" s="14" t="str">
        <f t="shared" si="178"/>
        <v xml:space="preserve">Jennifer </v>
      </c>
      <c r="R1883" s="14" t="str">
        <f t="shared" si="179"/>
        <v>Halladay</v>
      </c>
    </row>
    <row r="1884" spans="2:18" x14ac:dyDescent="0.45">
      <c r="B1884" s="14" t="str">
        <f t="shared" si="174"/>
        <v>402454040245</v>
      </c>
      <c r="C1884" s="5">
        <v>40245</v>
      </c>
      <c r="D1884" s="2" t="s">
        <v>811</v>
      </c>
      <c r="E1884" s="14">
        <f t="shared" si="175"/>
        <v>0</v>
      </c>
      <c r="F1884" s="2">
        <v>40</v>
      </c>
      <c r="G1884" s="19">
        <v>177.92</v>
      </c>
      <c r="H1884" s="20">
        <v>0</v>
      </c>
      <c r="I1884" s="6"/>
      <c r="J1884" s="5">
        <v>40245</v>
      </c>
      <c r="K1884" s="25">
        <v>-167.92</v>
      </c>
      <c r="L1884" s="2" t="s">
        <v>226</v>
      </c>
      <c r="M1884" s="14">
        <f>+VLOOKUP(L1884,Customers!$C$3:$D$797,2,FALSE)</f>
        <v>4</v>
      </c>
      <c r="N1884" s="14">
        <f>+INDEX(Customers!$B$2:$D$797,MATCH(TF_Database!L1884,Customers!$C$2:$C$797,0),1)</f>
        <v>22126</v>
      </c>
      <c r="O1884" s="29">
        <f t="shared" si="176"/>
        <v>9</v>
      </c>
      <c r="P1884" s="29">
        <f t="shared" si="177"/>
        <v>17</v>
      </c>
      <c r="Q1884" s="14" t="str">
        <f t="shared" si="178"/>
        <v xml:space="preserve">Jennifer </v>
      </c>
      <c r="R1884" s="14" t="str">
        <f t="shared" si="179"/>
        <v>Halladay</v>
      </c>
    </row>
    <row r="1885" spans="2:18" x14ac:dyDescent="0.45">
      <c r="B1885" s="14" t="str">
        <f t="shared" si="174"/>
        <v>405614140563</v>
      </c>
      <c r="C1885" s="5">
        <v>40561</v>
      </c>
      <c r="D1885" s="2" t="s">
        <v>806</v>
      </c>
      <c r="E1885" s="14">
        <f t="shared" si="175"/>
        <v>1</v>
      </c>
      <c r="F1885" s="2">
        <v>41</v>
      </c>
      <c r="G1885" s="19">
        <v>230.29</v>
      </c>
      <c r="H1885" s="20">
        <v>0</v>
      </c>
      <c r="I1885" s="6"/>
      <c r="J1885" s="5">
        <v>40563</v>
      </c>
      <c r="K1885" s="25">
        <v>14.484</v>
      </c>
      <c r="L1885" s="2" t="s">
        <v>225</v>
      </c>
      <c r="M1885" s="14">
        <f>+VLOOKUP(L1885,Customers!$C$3:$D$797,2,FALSE)</f>
        <v>5</v>
      </c>
      <c r="N1885" s="14">
        <f>+INDEX(Customers!$B$2:$D$797,MATCH(TF_Database!L1885,Customers!$C$2:$C$797,0),1)</f>
        <v>22732</v>
      </c>
      <c r="O1885" s="29">
        <f t="shared" si="176"/>
        <v>8</v>
      </c>
      <c r="P1885" s="29">
        <f t="shared" si="177"/>
        <v>13</v>
      </c>
      <c r="Q1885" s="14" t="str">
        <f t="shared" si="178"/>
        <v xml:space="preserve">Pauline </v>
      </c>
      <c r="R1885" s="14" t="str">
        <f t="shared" si="179"/>
        <v>Chand</v>
      </c>
    </row>
    <row r="1886" spans="2:18" x14ac:dyDescent="0.45">
      <c r="B1886" s="14" t="str">
        <f t="shared" si="174"/>
        <v>405612740563</v>
      </c>
      <c r="C1886" s="5">
        <v>40561</v>
      </c>
      <c r="D1886" s="2" t="s">
        <v>806</v>
      </c>
      <c r="E1886" s="14">
        <f t="shared" si="175"/>
        <v>1</v>
      </c>
      <c r="F1886" s="2">
        <v>27</v>
      </c>
      <c r="G1886" s="19">
        <v>1592.0415</v>
      </c>
      <c r="H1886" s="20">
        <v>0</v>
      </c>
      <c r="I1886" s="6"/>
      <c r="J1886" s="5">
        <v>40563</v>
      </c>
      <c r="K1886" s="25">
        <v>-52.700999999999993</v>
      </c>
      <c r="L1886" s="2" t="s">
        <v>225</v>
      </c>
      <c r="M1886" s="14">
        <f>+VLOOKUP(L1886,Customers!$C$3:$D$797,2,FALSE)</f>
        <v>5</v>
      </c>
      <c r="N1886" s="14">
        <f>+INDEX(Customers!$B$2:$D$797,MATCH(TF_Database!L1886,Customers!$C$2:$C$797,0),1)</f>
        <v>22732</v>
      </c>
      <c r="O1886" s="29">
        <f t="shared" si="176"/>
        <v>8</v>
      </c>
      <c r="P1886" s="29">
        <f t="shared" si="177"/>
        <v>13</v>
      </c>
      <c r="Q1886" s="14" t="str">
        <f t="shared" si="178"/>
        <v xml:space="preserve">Pauline </v>
      </c>
      <c r="R1886" s="14" t="str">
        <f t="shared" si="179"/>
        <v>Chand</v>
      </c>
    </row>
    <row r="1887" spans="2:18" x14ac:dyDescent="0.45">
      <c r="B1887" s="14" t="str">
        <f t="shared" si="174"/>
        <v>399301339931</v>
      </c>
      <c r="C1887" s="5">
        <v>39930</v>
      </c>
      <c r="D1887" s="2" t="s">
        <v>808</v>
      </c>
      <c r="E1887" s="14">
        <f t="shared" si="175"/>
        <v>0</v>
      </c>
      <c r="F1887" s="2">
        <v>13</v>
      </c>
      <c r="G1887" s="19">
        <v>150.13</v>
      </c>
      <c r="H1887" s="20">
        <v>0.09</v>
      </c>
      <c r="I1887" s="6"/>
      <c r="J1887" s="5">
        <v>39931</v>
      </c>
      <c r="K1887" s="25">
        <v>1.73</v>
      </c>
      <c r="L1887" s="2" t="s">
        <v>230</v>
      </c>
      <c r="M1887" s="14">
        <f>+VLOOKUP(L1887,Customers!$C$3:$D$797,2,FALSE)</f>
        <v>5</v>
      </c>
      <c r="N1887" s="14">
        <f>+INDEX(Customers!$B$2:$D$797,MATCH(TF_Database!L1887,Customers!$C$2:$C$797,0),1)</f>
        <v>5853</v>
      </c>
      <c r="O1887" s="29">
        <f t="shared" si="176"/>
        <v>5</v>
      </c>
      <c r="P1887" s="29">
        <f t="shared" si="177"/>
        <v>11</v>
      </c>
      <c r="Q1887" s="14" t="str">
        <f t="shared" si="178"/>
        <v xml:space="preserve">Anna </v>
      </c>
      <c r="R1887" s="14" t="str">
        <f t="shared" si="179"/>
        <v>Gayman</v>
      </c>
    </row>
    <row r="1888" spans="2:18" x14ac:dyDescent="0.45">
      <c r="B1888" s="14" t="str">
        <f t="shared" si="174"/>
        <v>40821640823</v>
      </c>
      <c r="C1888" s="5">
        <v>40821</v>
      </c>
      <c r="D1888" s="2" t="s">
        <v>810</v>
      </c>
      <c r="E1888" s="14">
        <f t="shared" si="175"/>
        <v>0</v>
      </c>
      <c r="F1888" s="2">
        <v>6</v>
      </c>
      <c r="G1888" s="19">
        <v>338.89</v>
      </c>
      <c r="H1888" s="20">
        <v>7.0000000000000007E-2</v>
      </c>
      <c r="I1888" s="6"/>
      <c r="J1888" s="5">
        <v>40823</v>
      </c>
      <c r="K1888" s="25">
        <v>45.76</v>
      </c>
      <c r="L1888" s="2" t="s">
        <v>225</v>
      </c>
      <c r="M1888" s="14">
        <f>+VLOOKUP(L1888,Customers!$C$3:$D$797,2,FALSE)</f>
        <v>5</v>
      </c>
      <c r="N1888" s="14">
        <f>+INDEX(Customers!$B$2:$D$797,MATCH(TF_Database!L1888,Customers!$C$2:$C$797,0),1)</f>
        <v>22732</v>
      </c>
      <c r="O1888" s="29">
        <f t="shared" si="176"/>
        <v>8</v>
      </c>
      <c r="P1888" s="29">
        <f t="shared" si="177"/>
        <v>13</v>
      </c>
      <c r="Q1888" s="14" t="str">
        <f t="shared" si="178"/>
        <v xml:space="preserve">Pauline </v>
      </c>
      <c r="R1888" s="14" t="str">
        <f t="shared" si="179"/>
        <v>Chand</v>
      </c>
    </row>
    <row r="1889" spans="2:18" x14ac:dyDescent="0.45">
      <c r="B1889" s="14" t="str">
        <f t="shared" si="174"/>
        <v>408212540822</v>
      </c>
      <c r="C1889" s="5">
        <v>40821</v>
      </c>
      <c r="D1889" s="2" t="s">
        <v>810</v>
      </c>
      <c r="E1889" s="14">
        <f t="shared" si="175"/>
        <v>0</v>
      </c>
      <c r="F1889" s="2">
        <v>25</v>
      </c>
      <c r="G1889" s="19">
        <v>362.52</v>
      </c>
      <c r="H1889" s="20">
        <v>7.0000000000000007E-2</v>
      </c>
      <c r="I1889" s="6"/>
      <c r="J1889" s="5">
        <v>40822</v>
      </c>
      <c r="K1889" s="25">
        <v>-68.489999999999995</v>
      </c>
      <c r="L1889" s="2" t="s">
        <v>225</v>
      </c>
      <c r="M1889" s="14">
        <f>+VLOOKUP(L1889,Customers!$C$3:$D$797,2,FALSE)</f>
        <v>5</v>
      </c>
      <c r="N1889" s="14">
        <f>+INDEX(Customers!$B$2:$D$797,MATCH(TF_Database!L1889,Customers!$C$2:$C$797,0),1)</f>
        <v>22732</v>
      </c>
      <c r="O1889" s="29">
        <f t="shared" si="176"/>
        <v>8</v>
      </c>
      <c r="P1889" s="29">
        <f t="shared" si="177"/>
        <v>13</v>
      </c>
      <c r="Q1889" s="14" t="str">
        <f t="shared" si="178"/>
        <v xml:space="preserve">Pauline </v>
      </c>
      <c r="R1889" s="14" t="str">
        <f t="shared" si="179"/>
        <v>Chand</v>
      </c>
    </row>
    <row r="1890" spans="2:18" x14ac:dyDescent="0.45">
      <c r="B1890" s="14" t="str">
        <f t="shared" si="174"/>
        <v>398201139821</v>
      </c>
      <c r="C1890" s="5">
        <v>39820</v>
      </c>
      <c r="D1890" s="2" t="s">
        <v>806</v>
      </c>
      <c r="E1890" s="14">
        <f t="shared" si="175"/>
        <v>1</v>
      </c>
      <c r="F1890" s="2">
        <v>11</v>
      </c>
      <c r="G1890" s="19">
        <v>607.59699999999998</v>
      </c>
      <c r="H1890" s="20">
        <v>7.0000000000000007E-2</v>
      </c>
      <c r="I1890" s="6"/>
      <c r="J1890" s="5">
        <v>39821</v>
      </c>
      <c r="K1890" s="25">
        <v>-112.244</v>
      </c>
      <c r="L1890" s="2" t="s">
        <v>225</v>
      </c>
      <c r="M1890" s="14">
        <f>+VLOOKUP(L1890,Customers!$C$3:$D$797,2,FALSE)</f>
        <v>5</v>
      </c>
      <c r="N1890" s="14">
        <f>+INDEX(Customers!$B$2:$D$797,MATCH(TF_Database!L1890,Customers!$C$2:$C$797,0),1)</f>
        <v>22732</v>
      </c>
      <c r="O1890" s="29">
        <f t="shared" si="176"/>
        <v>8</v>
      </c>
      <c r="P1890" s="29">
        <f t="shared" si="177"/>
        <v>13</v>
      </c>
      <c r="Q1890" s="14" t="str">
        <f t="shared" si="178"/>
        <v xml:space="preserve">Pauline </v>
      </c>
      <c r="R1890" s="14" t="str">
        <f t="shared" si="179"/>
        <v>Chand</v>
      </c>
    </row>
    <row r="1891" spans="2:18" x14ac:dyDescent="0.45">
      <c r="B1891" s="14" t="str">
        <f t="shared" si="174"/>
        <v>404463240450</v>
      </c>
      <c r="C1891" s="5">
        <v>40446</v>
      </c>
      <c r="D1891" s="2" t="s">
        <v>804</v>
      </c>
      <c r="E1891" s="14">
        <f t="shared" si="175"/>
        <v>0</v>
      </c>
      <c r="F1891" s="2">
        <v>32</v>
      </c>
      <c r="G1891" s="19">
        <v>117.78</v>
      </c>
      <c r="H1891" s="20">
        <v>0.09</v>
      </c>
      <c r="I1891" s="6"/>
      <c r="J1891" s="5">
        <v>40450</v>
      </c>
      <c r="K1891" s="25">
        <v>20.82</v>
      </c>
      <c r="L1891" s="2" t="s">
        <v>229</v>
      </c>
      <c r="M1891" s="14">
        <f>+VLOOKUP(L1891,Customers!$C$3:$D$797,2,FALSE)</f>
        <v>5</v>
      </c>
      <c r="N1891" s="14">
        <f>+INDEX(Customers!$B$2:$D$797,MATCH(TF_Database!L1891,Customers!$C$2:$C$797,0),1)</f>
        <v>31323</v>
      </c>
      <c r="O1891" s="29">
        <f t="shared" si="176"/>
        <v>5</v>
      </c>
      <c r="P1891" s="29">
        <f t="shared" si="177"/>
        <v>14</v>
      </c>
      <c r="Q1891" s="14" t="str">
        <f t="shared" si="178"/>
        <v xml:space="preserve">Pete </v>
      </c>
      <c r="R1891" s="14" t="str">
        <f t="shared" si="179"/>
        <v>Armstrong</v>
      </c>
    </row>
    <row r="1892" spans="2:18" x14ac:dyDescent="0.45">
      <c r="B1892" s="14" t="str">
        <f t="shared" si="174"/>
        <v>404463540446</v>
      </c>
      <c r="C1892" s="5">
        <v>40446</v>
      </c>
      <c r="D1892" s="2" t="s">
        <v>804</v>
      </c>
      <c r="E1892" s="14">
        <f t="shared" si="175"/>
        <v>0</v>
      </c>
      <c r="F1892" s="2">
        <v>35</v>
      </c>
      <c r="G1892" s="19">
        <v>2463.2404999999999</v>
      </c>
      <c r="H1892" s="20">
        <v>7.0000000000000007E-2</v>
      </c>
      <c r="I1892" s="6"/>
      <c r="J1892" s="5">
        <v>40446</v>
      </c>
      <c r="K1892" s="25">
        <v>310.572</v>
      </c>
      <c r="L1892" s="2" t="s">
        <v>229</v>
      </c>
      <c r="M1892" s="14">
        <f>+VLOOKUP(L1892,Customers!$C$3:$D$797,2,FALSE)</f>
        <v>5</v>
      </c>
      <c r="N1892" s="14">
        <f>+INDEX(Customers!$B$2:$D$797,MATCH(TF_Database!L1892,Customers!$C$2:$C$797,0),1)</f>
        <v>31323</v>
      </c>
      <c r="O1892" s="29">
        <f t="shared" si="176"/>
        <v>5</v>
      </c>
      <c r="P1892" s="29">
        <f t="shared" si="177"/>
        <v>14</v>
      </c>
      <c r="Q1892" s="14" t="str">
        <f t="shared" si="178"/>
        <v xml:space="preserve">Pete </v>
      </c>
      <c r="R1892" s="14" t="str">
        <f t="shared" si="179"/>
        <v>Armstrong</v>
      </c>
    </row>
    <row r="1893" spans="2:18" x14ac:dyDescent="0.45">
      <c r="B1893" s="14" t="str">
        <f t="shared" si="174"/>
        <v>410284141030</v>
      </c>
      <c r="C1893" s="5">
        <v>41028</v>
      </c>
      <c r="D1893" s="2" t="s">
        <v>806</v>
      </c>
      <c r="E1893" s="14">
        <f t="shared" si="175"/>
        <v>1</v>
      </c>
      <c r="F1893" s="2">
        <v>41</v>
      </c>
      <c r="G1893" s="19">
        <v>2251.9135000000001</v>
      </c>
      <c r="H1893" s="20">
        <v>0.04</v>
      </c>
      <c r="I1893" s="6"/>
      <c r="J1893" s="5">
        <v>41030</v>
      </c>
      <c r="K1893" s="25">
        <v>655.91099999999994</v>
      </c>
      <c r="L1893" s="2" t="s">
        <v>231</v>
      </c>
      <c r="M1893" s="14">
        <f>+VLOOKUP(L1893,Customers!$C$3:$D$797,2,FALSE)</f>
        <v>5</v>
      </c>
      <c r="N1893" s="14">
        <f>+INDEX(Customers!$B$2:$D$797,MATCH(TF_Database!L1893,Customers!$C$2:$C$797,0),1)</f>
        <v>31708</v>
      </c>
      <c r="O1893" s="29">
        <f t="shared" si="176"/>
        <v>4</v>
      </c>
      <c r="P1893" s="29">
        <f t="shared" si="177"/>
        <v>10</v>
      </c>
      <c r="Q1893" s="14" t="str">
        <f t="shared" si="178"/>
        <v xml:space="preserve">Nat </v>
      </c>
      <c r="R1893" s="14" t="str">
        <f t="shared" si="179"/>
        <v>Gilpin</v>
      </c>
    </row>
    <row r="1894" spans="2:18" x14ac:dyDescent="0.45">
      <c r="B1894" s="14" t="str">
        <f t="shared" si="174"/>
        <v>404144840416</v>
      </c>
      <c r="C1894" s="5">
        <v>40414</v>
      </c>
      <c r="D1894" s="2" t="s">
        <v>806</v>
      </c>
      <c r="E1894" s="14">
        <f t="shared" si="175"/>
        <v>1</v>
      </c>
      <c r="F1894" s="2">
        <v>48</v>
      </c>
      <c r="G1894" s="19">
        <v>705.44</v>
      </c>
      <c r="H1894" s="20">
        <v>0.04</v>
      </c>
      <c r="I1894" s="6"/>
      <c r="J1894" s="5">
        <v>40416</v>
      </c>
      <c r="K1894" s="25">
        <v>165.9</v>
      </c>
      <c r="L1894" s="2" t="s">
        <v>227</v>
      </c>
      <c r="M1894" s="14">
        <f>+VLOOKUP(L1894,Customers!$C$3:$D$797,2,FALSE)</f>
        <v>5</v>
      </c>
      <c r="N1894" s="14">
        <f>+INDEX(Customers!$B$2:$D$797,MATCH(TF_Database!L1894,Customers!$C$2:$C$797,0),1)</f>
        <v>9005</v>
      </c>
      <c r="O1894" s="29">
        <f t="shared" si="176"/>
        <v>6</v>
      </c>
      <c r="P1894" s="29">
        <f t="shared" si="177"/>
        <v>15</v>
      </c>
      <c r="Q1894" s="14" t="str">
        <f t="shared" si="178"/>
        <v xml:space="preserve">Ritsa </v>
      </c>
      <c r="R1894" s="14" t="str">
        <f t="shared" si="179"/>
        <v>Hightower</v>
      </c>
    </row>
    <row r="1895" spans="2:18" x14ac:dyDescent="0.45">
      <c r="B1895" s="14" t="str">
        <f t="shared" si="174"/>
        <v>404142940416</v>
      </c>
      <c r="C1895" s="5">
        <v>40414</v>
      </c>
      <c r="D1895" s="2" t="s">
        <v>806</v>
      </c>
      <c r="E1895" s="14">
        <f t="shared" si="175"/>
        <v>1</v>
      </c>
      <c r="F1895" s="2">
        <v>29</v>
      </c>
      <c r="G1895" s="19">
        <v>1041.72</v>
      </c>
      <c r="H1895" s="20">
        <v>0.03</v>
      </c>
      <c r="I1895" s="6"/>
      <c r="J1895" s="5">
        <v>40416</v>
      </c>
      <c r="K1895" s="25">
        <v>437.61</v>
      </c>
      <c r="L1895" s="2" t="s">
        <v>227</v>
      </c>
      <c r="M1895" s="14">
        <f>+VLOOKUP(L1895,Customers!$C$3:$D$797,2,FALSE)</f>
        <v>5</v>
      </c>
      <c r="N1895" s="14">
        <f>+INDEX(Customers!$B$2:$D$797,MATCH(TF_Database!L1895,Customers!$C$2:$C$797,0),1)</f>
        <v>9005</v>
      </c>
      <c r="O1895" s="29">
        <f t="shared" si="176"/>
        <v>6</v>
      </c>
      <c r="P1895" s="29">
        <f t="shared" si="177"/>
        <v>15</v>
      </c>
      <c r="Q1895" s="14" t="str">
        <f t="shared" si="178"/>
        <v xml:space="preserve">Ritsa </v>
      </c>
      <c r="R1895" s="14" t="str">
        <f t="shared" si="179"/>
        <v>Hightower</v>
      </c>
    </row>
    <row r="1896" spans="2:18" x14ac:dyDescent="0.45">
      <c r="B1896" s="14" t="str">
        <f t="shared" si="174"/>
        <v>398881439889</v>
      </c>
      <c r="C1896" s="5">
        <v>39888</v>
      </c>
      <c r="D1896" s="2" t="s">
        <v>810</v>
      </c>
      <c r="E1896" s="14">
        <f t="shared" si="175"/>
        <v>0</v>
      </c>
      <c r="F1896" s="2">
        <v>14</v>
      </c>
      <c r="G1896" s="19">
        <v>211.88</v>
      </c>
      <c r="H1896" s="20">
        <v>0.1</v>
      </c>
      <c r="I1896" s="6"/>
      <c r="J1896" s="5">
        <v>39889</v>
      </c>
      <c r="K1896" s="25">
        <v>78.45</v>
      </c>
      <c r="L1896" s="2" t="s">
        <v>233</v>
      </c>
      <c r="M1896" s="14">
        <f>+VLOOKUP(L1896,Customers!$C$3:$D$797,2,FALSE)</f>
        <v>3</v>
      </c>
      <c r="N1896" s="14">
        <f>+INDEX(Customers!$B$2:$D$797,MATCH(TF_Database!L1896,Customers!$C$2:$C$797,0),1)</f>
        <v>6414</v>
      </c>
      <c r="O1896" s="29">
        <f t="shared" si="176"/>
        <v>7</v>
      </c>
      <c r="P1896" s="29">
        <f t="shared" si="177"/>
        <v>13</v>
      </c>
      <c r="Q1896" s="14" t="str">
        <f t="shared" si="178"/>
        <v xml:space="preserve">Daniel </v>
      </c>
      <c r="R1896" s="14" t="str">
        <f t="shared" si="179"/>
        <v>Raglin</v>
      </c>
    </row>
    <row r="1897" spans="2:18" x14ac:dyDescent="0.45">
      <c r="B1897" s="14" t="str">
        <f t="shared" si="174"/>
        <v>402833240285</v>
      </c>
      <c r="C1897" s="5">
        <v>40283</v>
      </c>
      <c r="D1897" s="2" t="s">
        <v>810</v>
      </c>
      <c r="E1897" s="14">
        <f t="shared" si="175"/>
        <v>0</v>
      </c>
      <c r="F1897" s="2">
        <v>32</v>
      </c>
      <c r="G1897" s="19">
        <v>1031.23</v>
      </c>
      <c r="H1897" s="20">
        <v>7.0000000000000007E-2</v>
      </c>
      <c r="I1897" s="6"/>
      <c r="J1897" s="5">
        <v>40285</v>
      </c>
      <c r="K1897" s="25">
        <v>-138.54</v>
      </c>
      <c r="L1897" s="2" t="s">
        <v>231</v>
      </c>
      <c r="M1897" s="14">
        <f>+VLOOKUP(L1897,Customers!$C$3:$D$797,2,FALSE)</f>
        <v>5</v>
      </c>
      <c r="N1897" s="14">
        <f>+INDEX(Customers!$B$2:$D$797,MATCH(TF_Database!L1897,Customers!$C$2:$C$797,0),1)</f>
        <v>31708</v>
      </c>
      <c r="O1897" s="29">
        <f t="shared" si="176"/>
        <v>4</v>
      </c>
      <c r="P1897" s="29">
        <f t="shared" si="177"/>
        <v>10</v>
      </c>
      <c r="Q1897" s="14" t="str">
        <f t="shared" si="178"/>
        <v xml:space="preserve">Nat </v>
      </c>
      <c r="R1897" s="14" t="str">
        <f t="shared" si="179"/>
        <v>Gilpin</v>
      </c>
    </row>
    <row r="1898" spans="2:18" x14ac:dyDescent="0.45">
      <c r="B1898" s="14" t="str">
        <f t="shared" si="174"/>
        <v>402292340231</v>
      </c>
      <c r="C1898" s="5">
        <v>40229</v>
      </c>
      <c r="D1898" s="2" t="s">
        <v>811</v>
      </c>
      <c r="E1898" s="14">
        <f t="shared" si="175"/>
        <v>0</v>
      </c>
      <c r="F1898" s="2">
        <v>23</v>
      </c>
      <c r="G1898" s="19">
        <v>116.57</v>
      </c>
      <c r="H1898" s="20">
        <v>7.0000000000000007E-2</v>
      </c>
      <c r="I1898" s="6"/>
      <c r="J1898" s="5">
        <v>40231</v>
      </c>
      <c r="K1898" s="25">
        <v>-43.18</v>
      </c>
      <c r="L1898" s="2" t="s">
        <v>225</v>
      </c>
      <c r="M1898" s="14">
        <f>+VLOOKUP(L1898,Customers!$C$3:$D$797,2,FALSE)</f>
        <v>5</v>
      </c>
      <c r="N1898" s="14">
        <f>+INDEX(Customers!$B$2:$D$797,MATCH(TF_Database!L1898,Customers!$C$2:$C$797,0),1)</f>
        <v>22732</v>
      </c>
      <c r="O1898" s="29">
        <f t="shared" si="176"/>
        <v>8</v>
      </c>
      <c r="P1898" s="29">
        <f t="shared" si="177"/>
        <v>13</v>
      </c>
      <c r="Q1898" s="14" t="str">
        <f t="shared" si="178"/>
        <v xml:space="preserve">Pauline </v>
      </c>
      <c r="R1898" s="14" t="str">
        <f t="shared" si="179"/>
        <v>Chand</v>
      </c>
    </row>
    <row r="1899" spans="2:18" x14ac:dyDescent="0.45">
      <c r="B1899" s="14" t="str">
        <f t="shared" si="174"/>
        <v>405342140535</v>
      </c>
      <c r="C1899" s="5">
        <v>40534</v>
      </c>
      <c r="D1899" s="2" t="s">
        <v>808</v>
      </c>
      <c r="E1899" s="14">
        <f t="shared" si="175"/>
        <v>0</v>
      </c>
      <c r="F1899" s="2">
        <v>21</v>
      </c>
      <c r="G1899" s="19">
        <v>3323.44</v>
      </c>
      <c r="H1899" s="20">
        <v>0.03</v>
      </c>
      <c r="I1899" s="6"/>
      <c r="J1899" s="5">
        <v>40535</v>
      </c>
      <c r="K1899" s="25">
        <v>99.879999999999939</v>
      </c>
      <c r="L1899" s="2" t="s">
        <v>234</v>
      </c>
      <c r="M1899" s="14">
        <f>+VLOOKUP(L1899,Customers!$C$3:$D$797,2,FALSE)</f>
        <v>1</v>
      </c>
      <c r="N1899" s="14">
        <f>+INDEX(Customers!$B$2:$D$797,MATCH(TF_Database!L1899,Customers!$C$2:$C$797,0),1)</f>
        <v>1777</v>
      </c>
      <c r="O1899" s="29">
        <f t="shared" si="176"/>
        <v>8</v>
      </c>
      <c r="P1899" s="29">
        <f t="shared" si="177"/>
        <v>16</v>
      </c>
      <c r="Q1899" s="14" t="str">
        <f t="shared" si="178"/>
        <v xml:space="preserve">Corinna </v>
      </c>
      <c r="R1899" s="14" t="str">
        <f t="shared" si="179"/>
        <v>Mitchell</v>
      </c>
    </row>
    <row r="1900" spans="2:18" x14ac:dyDescent="0.45">
      <c r="B1900" s="14" t="str">
        <f t="shared" si="174"/>
        <v>40534540536</v>
      </c>
      <c r="C1900" s="5">
        <v>40534</v>
      </c>
      <c r="D1900" s="2" t="s">
        <v>808</v>
      </c>
      <c r="E1900" s="14">
        <f t="shared" si="175"/>
        <v>0</v>
      </c>
      <c r="F1900" s="2">
        <v>5</v>
      </c>
      <c r="G1900" s="19">
        <v>27.9</v>
      </c>
      <c r="H1900" s="20">
        <v>0.02</v>
      </c>
      <c r="I1900" s="6"/>
      <c r="J1900" s="5">
        <v>40536</v>
      </c>
      <c r="K1900" s="25">
        <v>-22.82</v>
      </c>
      <c r="L1900" s="2" t="s">
        <v>234</v>
      </c>
      <c r="M1900" s="14">
        <f>+VLOOKUP(L1900,Customers!$C$3:$D$797,2,FALSE)</f>
        <v>1</v>
      </c>
      <c r="N1900" s="14">
        <f>+INDEX(Customers!$B$2:$D$797,MATCH(TF_Database!L1900,Customers!$C$2:$C$797,0),1)</f>
        <v>1777</v>
      </c>
      <c r="O1900" s="29">
        <f t="shared" si="176"/>
        <v>8</v>
      </c>
      <c r="P1900" s="29">
        <f t="shared" si="177"/>
        <v>16</v>
      </c>
      <c r="Q1900" s="14" t="str">
        <f t="shared" si="178"/>
        <v xml:space="preserve">Corinna </v>
      </c>
      <c r="R1900" s="14" t="str">
        <f t="shared" si="179"/>
        <v>Mitchell</v>
      </c>
    </row>
    <row r="1901" spans="2:18" x14ac:dyDescent="0.45">
      <c r="B1901" s="14" t="str">
        <f t="shared" si="174"/>
        <v>402671840269</v>
      </c>
      <c r="C1901" s="5">
        <v>40267</v>
      </c>
      <c r="D1901" s="2" t="s">
        <v>804</v>
      </c>
      <c r="E1901" s="14">
        <f t="shared" si="175"/>
        <v>0</v>
      </c>
      <c r="F1901" s="2">
        <v>18</v>
      </c>
      <c r="G1901" s="19">
        <v>7556.61</v>
      </c>
      <c r="H1901" s="20">
        <v>0.08</v>
      </c>
      <c r="I1901" s="6"/>
      <c r="J1901" s="5">
        <v>40269</v>
      </c>
      <c r="K1901" s="25">
        <v>-352.24200000000002</v>
      </c>
      <c r="L1901" s="2" t="s">
        <v>227</v>
      </c>
      <c r="M1901" s="14">
        <f>+VLOOKUP(L1901,Customers!$C$3:$D$797,2,FALSE)</f>
        <v>5</v>
      </c>
      <c r="N1901" s="14">
        <f>+INDEX(Customers!$B$2:$D$797,MATCH(TF_Database!L1901,Customers!$C$2:$C$797,0),1)</f>
        <v>9005</v>
      </c>
      <c r="O1901" s="29">
        <f t="shared" si="176"/>
        <v>6</v>
      </c>
      <c r="P1901" s="29">
        <f t="shared" si="177"/>
        <v>15</v>
      </c>
      <c r="Q1901" s="14" t="str">
        <f t="shared" si="178"/>
        <v xml:space="preserve">Ritsa </v>
      </c>
      <c r="R1901" s="14" t="str">
        <f t="shared" si="179"/>
        <v>Hightower</v>
      </c>
    </row>
    <row r="1902" spans="2:18" x14ac:dyDescent="0.45">
      <c r="B1902" s="14" t="str">
        <f t="shared" si="174"/>
        <v>402673340272</v>
      </c>
      <c r="C1902" s="5">
        <v>40267</v>
      </c>
      <c r="D1902" s="2" t="s">
        <v>804</v>
      </c>
      <c r="E1902" s="14">
        <f t="shared" si="175"/>
        <v>0</v>
      </c>
      <c r="F1902" s="2">
        <v>33</v>
      </c>
      <c r="G1902" s="19">
        <v>47.48</v>
      </c>
      <c r="H1902" s="20">
        <v>7.0000000000000007E-2</v>
      </c>
      <c r="I1902" s="6"/>
      <c r="J1902" s="5">
        <v>40272</v>
      </c>
      <c r="K1902" s="25">
        <v>3.35</v>
      </c>
      <c r="L1902" s="2" t="s">
        <v>227</v>
      </c>
      <c r="M1902" s="14">
        <f>+VLOOKUP(L1902,Customers!$C$3:$D$797,2,FALSE)</f>
        <v>5</v>
      </c>
      <c r="N1902" s="14">
        <f>+INDEX(Customers!$B$2:$D$797,MATCH(TF_Database!L1902,Customers!$C$2:$C$797,0),1)</f>
        <v>9005</v>
      </c>
      <c r="O1902" s="29">
        <f t="shared" si="176"/>
        <v>6</v>
      </c>
      <c r="P1902" s="29">
        <f t="shared" si="177"/>
        <v>15</v>
      </c>
      <c r="Q1902" s="14" t="str">
        <f t="shared" si="178"/>
        <v xml:space="preserve">Ritsa </v>
      </c>
      <c r="R1902" s="14" t="str">
        <f t="shared" si="179"/>
        <v>Hightower</v>
      </c>
    </row>
    <row r="1903" spans="2:18" x14ac:dyDescent="0.45">
      <c r="B1903" s="14" t="str">
        <f t="shared" si="174"/>
        <v>404501040451</v>
      </c>
      <c r="C1903" s="5">
        <v>40450</v>
      </c>
      <c r="D1903" s="2" t="s">
        <v>810</v>
      </c>
      <c r="E1903" s="14">
        <f t="shared" si="175"/>
        <v>0</v>
      </c>
      <c r="F1903" s="2">
        <v>10</v>
      </c>
      <c r="G1903" s="19">
        <v>8704.08</v>
      </c>
      <c r="H1903" s="20">
        <v>0.05</v>
      </c>
      <c r="I1903" s="6"/>
      <c r="J1903" s="5">
        <v>40451</v>
      </c>
      <c r="K1903" s="25">
        <v>1034.54</v>
      </c>
      <c r="L1903" s="2" t="s">
        <v>227</v>
      </c>
      <c r="M1903" s="14">
        <f>+VLOOKUP(L1903,Customers!$C$3:$D$797,2,FALSE)</f>
        <v>5</v>
      </c>
      <c r="N1903" s="14">
        <f>+INDEX(Customers!$B$2:$D$797,MATCH(TF_Database!L1903,Customers!$C$2:$C$797,0),1)</f>
        <v>9005</v>
      </c>
      <c r="O1903" s="29">
        <f t="shared" si="176"/>
        <v>6</v>
      </c>
      <c r="P1903" s="29">
        <f t="shared" si="177"/>
        <v>15</v>
      </c>
      <c r="Q1903" s="14" t="str">
        <f t="shared" si="178"/>
        <v xml:space="preserve">Ritsa </v>
      </c>
      <c r="R1903" s="14" t="str">
        <f t="shared" si="179"/>
        <v>Hightower</v>
      </c>
    </row>
    <row r="1904" spans="2:18" x14ac:dyDescent="0.45">
      <c r="B1904" s="14" t="str">
        <f t="shared" si="174"/>
        <v>404504140452</v>
      </c>
      <c r="C1904" s="5">
        <v>40450</v>
      </c>
      <c r="D1904" s="2" t="s">
        <v>810</v>
      </c>
      <c r="E1904" s="14">
        <f t="shared" si="175"/>
        <v>0</v>
      </c>
      <c r="F1904" s="2">
        <v>41</v>
      </c>
      <c r="G1904" s="19">
        <v>24051.49</v>
      </c>
      <c r="H1904" s="20">
        <v>7.0000000000000007E-2</v>
      </c>
      <c r="I1904" s="6"/>
      <c r="J1904" s="5">
        <v>40452</v>
      </c>
      <c r="K1904" s="25">
        <v>9791.0410000000011</v>
      </c>
      <c r="L1904" s="2" t="s">
        <v>227</v>
      </c>
      <c r="M1904" s="14">
        <f>+VLOOKUP(L1904,Customers!$C$3:$D$797,2,FALSE)</f>
        <v>5</v>
      </c>
      <c r="N1904" s="14">
        <f>+INDEX(Customers!$B$2:$D$797,MATCH(TF_Database!L1904,Customers!$C$2:$C$797,0),1)</f>
        <v>9005</v>
      </c>
      <c r="O1904" s="29">
        <f t="shared" si="176"/>
        <v>6</v>
      </c>
      <c r="P1904" s="29">
        <f t="shared" si="177"/>
        <v>15</v>
      </c>
      <c r="Q1904" s="14" t="str">
        <f t="shared" si="178"/>
        <v xml:space="preserve">Ritsa </v>
      </c>
      <c r="R1904" s="14" t="str">
        <f t="shared" si="179"/>
        <v>Hightower</v>
      </c>
    </row>
    <row r="1905" spans="2:18" x14ac:dyDescent="0.45">
      <c r="B1905" s="14" t="str">
        <f t="shared" si="174"/>
        <v>39975339976</v>
      </c>
      <c r="C1905" s="5">
        <v>39975</v>
      </c>
      <c r="D1905" s="2" t="s">
        <v>811</v>
      </c>
      <c r="E1905" s="14">
        <f t="shared" si="175"/>
        <v>0</v>
      </c>
      <c r="F1905" s="2">
        <v>3</v>
      </c>
      <c r="G1905" s="19">
        <v>21.46</v>
      </c>
      <c r="H1905" s="20">
        <v>0.05</v>
      </c>
      <c r="I1905" s="6"/>
      <c r="J1905" s="5">
        <v>39976</v>
      </c>
      <c r="K1905" s="25">
        <v>-14.22</v>
      </c>
      <c r="L1905" s="2" t="s">
        <v>235</v>
      </c>
      <c r="M1905" s="14">
        <f>+VLOOKUP(L1905,Customers!$C$3:$D$797,2,FALSE)</f>
        <v>5</v>
      </c>
      <c r="N1905" s="14">
        <f>+INDEX(Customers!$B$2:$D$797,MATCH(TF_Database!L1905,Customers!$C$2:$C$797,0),1)</f>
        <v>2617</v>
      </c>
      <c r="O1905" s="29">
        <f t="shared" si="176"/>
        <v>4</v>
      </c>
      <c r="P1905" s="29">
        <f t="shared" si="177"/>
        <v>10</v>
      </c>
      <c r="Q1905" s="14" t="str">
        <f t="shared" si="178"/>
        <v xml:space="preserve">Eva </v>
      </c>
      <c r="R1905" s="14" t="str">
        <f t="shared" si="179"/>
        <v>Jacobs</v>
      </c>
    </row>
    <row r="1906" spans="2:18" x14ac:dyDescent="0.45">
      <c r="B1906" s="14" t="str">
        <f t="shared" si="174"/>
        <v>399752439976</v>
      </c>
      <c r="C1906" s="5">
        <v>39975</v>
      </c>
      <c r="D1906" s="2" t="s">
        <v>811</v>
      </c>
      <c r="E1906" s="14">
        <f t="shared" si="175"/>
        <v>0</v>
      </c>
      <c r="F1906" s="2">
        <v>24</v>
      </c>
      <c r="G1906" s="19">
        <v>1388.6279999999999</v>
      </c>
      <c r="H1906" s="20">
        <v>0.03</v>
      </c>
      <c r="I1906" s="6"/>
      <c r="J1906" s="5">
        <v>39976</v>
      </c>
      <c r="K1906" s="25">
        <v>261.52199999999999</v>
      </c>
      <c r="L1906" s="2" t="s">
        <v>235</v>
      </c>
      <c r="M1906" s="14">
        <f>+VLOOKUP(L1906,Customers!$C$3:$D$797,2,FALSE)</f>
        <v>5</v>
      </c>
      <c r="N1906" s="14">
        <f>+INDEX(Customers!$B$2:$D$797,MATCH(TF_Database!L1906,Customers!$C$2:$C$797,0),1)</f>
        <v>2617</v>
      </c>
      <c r="O1906" s="29">
        <f t="shared" si="176"/>
        <v>4</v>
      </c>
      <c r="P1906" s="29">
        <f t="shared" si="177"/>
        <v>10</v>
      </c>
      <c r="Q1906" s="14" t="str">
        <f t="shared" si="178"/>
        <v xml:space="preserve">Eva </v>
      </c>
      <c r="R1906" s="14" t="str">
        <f t="shared" si="179"/>
        <v>Jacobs</v>
      </c>
    </row>
    <row r="1907" spans="2:18" x14ac:dyDescent="0.45">
      <c r="B1907" s="14" t="str">
        <f t="shared" si="174"/>
        <v>399852439986</v>
      </c>
      <c r="C1907" s="5">
        <v>39985</v>
      </c>
      <c r="D1907" s="2" t="s">
        <v>808</v>
      </c>
      <c r="E1907" s="14">
        <f t="shared" si="175"/>
        <v>0</v>
      </c>
      <c r="F1907" s="2">
        <v>24</v>
      </c>
      <c r="G1907" s="19">
        <v>2920.83</v>
      </c>
      <c r="H1907" s="20">
        <v>0.02</v>
      </c>
      <c r="I1907" s="6"/>
      <c r="J1907" s="5">
        <v>39986</v>
      </c>
      <c r="K1907" s="25">
        <v>1068.1600000000001</v>
      </c>
      <c r="L1907" s="2" t="s">
        <v>234</v>
      </c>
      <c r="M1907" s="14">
        <f>+VLOOKUP(L1907,Customers!$C$3:$D$797,2,FALSE)</f>
        <v>1</v>
      </c>
      <c r="N1907" s="14">
        <f>+INDEX(Customers!$B$2:$D$797,MATCH(TF_Database!L1907,Customers!$C$2:$C$797,0),1)</f>
        <v>1777</v>
      </c>
      <c r="O1907" s="29">
        <f t="shared" si="176"/>
        <v>8</v>
      </c>
      <c r="P1907" s="29">
        <f t="shared" si="177"/>
        <v>16</v>
      </c>
      <c r="Q1907" s="14" t="str">
        <f t="shared" si="178"/>
        <v xml:space="preserve">Corinna </v>
      </c>
      <c r="R1907" s="14" t="str">
        <f t="shared" si="179"/>
        <v>Mitchell</v>
      </c>
    </row>
    <row r="1908" spans="2:18" x14ac:dyDescent="0.45">
      <c r="B1908" s="14" t="str">
        <f t="shared" si="174"/>
        <v>399854239986</v>
      </c>
      <c r="C1908" s="5">
        <v>39985</v>
      </c>
      <c r="D1908" s="2" t="s">
        <v>808</v>
      </c>
      <c r="E1908" s="14">
        <f t="shared" si="175"/>
        <v>0</v>
      </c>
      <c r="F1908" s="2">
        <v>42</v>
      </c>
      <c r="G1908" s="19">
        <v>262.3</v>
      </c>
      <c r="H1908" s="20">
        <v>0.09</v>
      </c>
      <c r="I1908" s="6"/>
      <c r="J1908" s="5">
        <v>39986</v>
      </c>
      <c r="K1908" s="25">
        <v>-255.2</v>
      </c>
      <c r="L1908" s="2" t="s">
        <v>234</v>
      </c>
      <c r="M1908" s="14">
        <f>+VLOOKUP(L1908,Customers!$C$3:$D$797,2,FALSE)</f>
        <v>1</v>
      </c>
      <c r="N1908" s="14">
        <f>+INDEX(Customers!$B$2:$D$797,MATCH(TF_Database!L1908,Customers!$C$2:$C$797,0),1)</f>
        <v>1777</v>
      </c>
      <c r="O1908" s="29">
        <f t="shared" si="176"/>
        <v>8</v>
      </c>
      <c r="P1908" s="29">
        <f t="shared" si="177"/>
        <v>16</v>
      </c>
      <c r="Q1908" s="14" t="str">
        <f t="shared" si="178"/>
        <v xml:space="preserve">Corinna </v>
      </c>
      <c r="R1908" s="14" t="str">
        <f t="shared" si="179"/>
        <v>Mitchell</v>
      </c>
    </row>
    <row r="1909" spans="2:18" x14ac:dyDescent="0.45">
      <c r="B1909" s="14" t="str">
        <f t="shared" si="174"/>
        <v>400901740092</v>
      </c>
      <c r="C1909" s="5">
        <v>40090</v>
      </c>
      <c r="D1909" s="2" t="s">
        <v>810</v>
      </c>
      <c r="E1909" s="14">
        <f t="shared" si="175"/>
        <v>0</v>
      </c>
      <c r="F1909" s="2">
        <v>17</v>
      </c>
      <c r="G1909" s="19">
        <v>103.72</v>
      </c>
      <c r="H1909" s="20">
        <v>0.02</v>
      </c>
      <c r="I1909" s="6"/>
      <c r="J1909" s="5">
        <v>40092</v>
      </c>
      <c r="K1909" s="25">
        <v>-72.058999999999997</v>
      </c>
      <c r="L1909" s="2" t="s">
        <v>236</v>
      </c>
      <c r="M1909" s="14">
        <f>+VLOOKUP(L1909,Customers!$C$3:$D$797,2,FALSE)</f>
        <v>1</v>
      </c>
      <c r="N1909" s="14">
        <f>+INDEX(Customers!$B$2:$D$797,MATCH(TF_Database!L1909,Customers!$C$2:$C$797,0),1)</f>
        <v>18117</v>
      </c>
      <c r="O1909" s="29">
        <f t="shared" si="176"/>
        <v>4</v>
      </c>
      <c r="P1909" s="29">
        <f t="shared" si="177"/>
        <v>13</v>
      </c>
      <c r="Q1909" s="14" t="str">
        <f t="shared" si="178"/>
        <v xml:space="preserve">Jas </v>
      </c>
      <c r="R1909" s="14" t="str">
        <f t="shared" si="179"/>
        <v>O'Carroll</v>
      </c>
    </row>
    <row r="1910" spans="2:18" x14ac:dyDescent="0.45">
      <c r="B1910" s="14" t="str">
        <f t="shared" si="174"/>
        <v>40090440092</v>
      </c>
      <c r="C1910" s="5">
        <v>40090</v>
      </c>
      <c r="D1910" s="2" t="s">
        <v>810</v>
      </c>
      <c r="E1910" s="14">
        <f t="shared" si="175"/>
        <v>0</v>
      </c>
      <c r="F1910" s="2">
        <v>4</v>
      </c>
      <c r="G1910" s="19">
        <v>185.15</v>
      </c>
      <c r="H1910" s="20">
        <v>0.09</v>
      </c>
      <c r="I1910" s="6"/>
      <c r="J1910" s="5">
        <v>40092</v>
      </c>
      <c r="K1910" s="25">
        <v>10.199999999999999</v>
      </c>
      <c r="L1910" s="2" t="s">
        <v>236</v>
      </c>
      <c r="M1910" s="14">
        <f>+VLOOKUP(L1910,Customers!$C$3:$D$797,2,FALSE)</f>
        <v>1</v>
      </c>
      <c r="N1910" s="14">
        <f>+INDEX(Customers!$B$2:$D$797,MATCH(TF_Database!L1910,Customers!$C$2:$C$797,0),1)</f>
        <v>18117</v>
      </c>
      <c r="O1910" s="29">
        <f t="shared" si="176"/>
        <v>4</v>
      </c>
      <c r="P1910" s="29">
        <f t="shared" si="177"/>
        <v>13</v>
      </c>
      <c r="Q1910" s="14" t="str">
        <f t="shared" si="178"/>
        <v xml:space="preserve">Jas </v>
      </c>
      <c r="R1910" s="14" t="str">
        <f t="shared" si="179"/>
        <v>O'Carroll</v>
      </c>
    </row>
    <row r="1911" spans="2:18" x14ac:dyDescent="0.45">
      <c r="B1911" s="14" t="str">
        <f t="shared" si="174"/>
        <v>409275040929</v>
      </c>
      <c r="C1911" s="5">
        <v>40927</v>
      </c>
      <c r="D1911" s="2" t="s">
        <v>811</v>
      </c>
      <c r="E1911" s="14">
        <f t="shared" si="175"/>
        <v>0</v>
      </c>
      <c r="F1911" s="2">
        <v>50</v>
      </c>
      <c r="G1911" s="19">
        <v>6628.55</v>
      </c>
      <c r="H1911" s="20">
        <v>0.1</v>
      </c>
      <c r="I1911" s="6"/>
      <c r="J1911" s="5">
        <v>40929</v>
      </c>
      <c r="K1911" s="25">
        <v>1081.6500000000001</v>
      </c>
      <c r="L1911" s="2" t="s">
        <v>226</v>
      </c>
      <c r="M1911" s="14">
        <f>+VLOOKUP(L1911,Customers!$C$3:$D$797,2,FALSE)</f>
        <v>4</v>
      </c>
      <c r="N1911" s="14">
        <f>+INDEX(Customers!$B$2:$D$797,MATCH(TF_Database!L1911,Customers!$C$2:$C$797,0),1)</f>
        <v>22126</v>
      </c>
      <c r="O1911" s="29">
        <f t="shared" si="176"/>
        <v>9</v>
      </c>
      <c r="P1911" s="29">
        <f t="shared" si="177"/>
        <v>17</v>
      </c>
      <c r="Q1911" s="14" t="str">
        <f t="shared" si="178"/>
        <v xml:space="preserve">Jennifer </v>
      </c>
      <c r="R1911" s="14" t="str">
        <f t="shared" si="179"/>
        <v>Halladay</v>
      </c>
    </row>
    <row r="1912" spans="2:18" x14ac:dyDescent="0.45">
      <c r="B1912" s="14" t="str">
        <f t="shared" si="174"/>
        <v>409663340968</v>
      </c>
      <c r="C1912" s="5">
        <v>40966</v>
      </c>
      <c r="D1912" s="2" t="s">
        <v>806</v>
      </c>
      <c r="E1912" s="14">
        <f t="shared" si="175"/>
        <v>1</v>
      </c>
      <c r="F1912" s="2">
        <v>33</v>
      </c>
      <c r="G1912" s="19">
        <v>9758.7000000000007</v>
      </c>
      <c r="H1912" s="20">
        <v>0.04</v>
      </c>
      <c r="I1912" s="6"/>
      <c r="J1912" s="5">
        <v>40968</v>
      </c>
      <c r="K1912" s="25">
        <v>3793.7030000000004</v>
      </c>
      <c r="L1912" s="2" t="s">
        <v>226</v>
      </c>
      <c r="M1912" s="14">
        <f>+VLOOKUP(L1912,Customers!$C$3:$D$797,2,FALSE)</f>
        <v>4</v>
      </c>
      <c r="N1912" s="14">
        <f>+INDEX(Customers!$B$2:$D$797,MATCH(TF_Database!L1912,Customers!$C$2:$C$797,0),1)</f>
        <v>22126</v>
      </c>
      <c r="O1912" s="29">
        <f t="shared" si="176"/>
        <v>9</v>
      </c>
      <c r="P1912" s="29">
        <f t="shared" si="177"/>
        <v>17</v>
      </c>
      <c r="Q1912" s="14" t="str">
        <f t="shared" si="178"/>
        <v xml:space="preserve">Jennifer </v>
      </c>
      <c r="R1912" s="14" t="str">
        <f t="shared" si="179"/>
        <v>Halladay</v>
      </c>
    </row>
    <row r="1913" spans="2:18" x14ac:dyDescent="0.45">
      <c r="B1913" s="14" t="str">
        <f t="shared" si="174"/>
        <v>411021741104</v>
      </c>
      <c r="C1913" s="5">
        <v>41102</v>
      </c>
      <c r="D1913" s="2" t="s">
        <v>810</v>
      </c>
      <c r="E1913" s="14">
        <f t="shared" si="175"/>
        <v>0</v>
      </c>
      <c r="F1913" s="2">
        <v>17</v>
      </c>
      <c r="G1913" s="19">
        <v>128.5</v>
      </c>
      <c r="H1913" s="20">
        <v>0.02</v>
      </c>
      <c r="I1913" s="6"/>
      <c r="J1913" s="5">
        <v>41104</v>
      </c>
      <c r="K1913" s="25">
        <v>-44.69</v>
      </c>
      <c r="L1913" s="2" t="s">
        <v>227</v>
      </c>
      <c r="M1913" s="14">
        <f>+VLOOKUP(L1913,Customers!$C$3:$D$797,2,FALSE)</f>
        <v>5</v>
      </c>
      <c r="N1913" s="14">
        <f>+INDEX(Customers!$B$2:$D$797,MATCH(TF_Database!L1913,Customers!$C$2:$C$797,0),1)</f>
        <v>9005</v>
      </c>
      <c r="O1913" s="29">
        <f t="shared" si="176"/>
        <v>6</v>
      </c>
      <c r="P1913" s="29">
        <f t="shared" si="177"/>
        <v>15</v>
      </c>
      <c r="Q1913" s="14" t="str">
        <f t="shared" si="178"/>
        <v xml:space="preserve">Ritsa </v>
      </c>
      <c r="R1913" s="14" t="str">
        <f t="shared" si="179"/>
        <v>Hightower</v>
      </c>
    </row>
    <row r="1914" spans="2:18" x14ac:dyDescent="0.45">
      <c r="B1914" s="14" t="str">
        <f t="shared" si="174"/>
        <v>410613541061</v>
      </c>
      <c r="C1914" s="5">
        <v>41061</v>
      </c>
      <c r="D1914" s="2" t="s">
        <v>804</v>
      </c>
      <c r="E1914" s="14">
        <f t="shared" si="175"/>
        <v>0</v>
      </c>
      <c r="F1914" s="2">
        <v>35</v>
      </c>
      <c r="G1914" s="19">
        <v>6739.92</v>
      </c>
      <c r="H1914" s="20">
        <v>0.01</v>
      </c>
      <c r="I1914" s="6"/>
      <c r="J1914" s="5">
        <v>41061</v>
      </c>
      <c r="K1914" s="25">
        <v>957.29</v>
      </c>
      <c r="L1914" s="2" t="s">
        <v>225</v>
      </c>
      <c r="M1914" s="14">
        <f>+VLOOKUP(L1914,Customers!$C$3:$D$797,2,FALSE)</f>
        <v>5</v>
      </c>
      <c r="N1914" s="14">
        <f>+INDEX(Customers!$B$2:$D$797,MATCH(TF_Database!L1914,Customers!$C$2:$C$797,0),1)</f>
        <v>22732</v>
      </c>
      <c r="O1914" s="29">
        <f t="shared" si="176"/>
        <v>8</v>
      </c>
      <c r="P1914" s="29">
        <f t="shared" si="177"/>
        <v>13</v>
      </c>
      <c r="Q1914" s="14" t="str">
        <f t="shared" si="178"/>
        <v xml:space="preserve">Pauline </v>
      </c>
      <c r="R1914" s="14" t="str">
        <f t="shared" si="179"/>
        <v>Chand</v>
      </c>
    </row>
    <row r="1915" spans="2:18" x14ac:dyDescent="0.45">
      <c r="B1915" s="14" t="str">
        <f t="shared" si="174"/>
        <v>402511640252</v>
      </c>
      <c r="C1915" s="5">
        <v>40251</v>
      </c>
      <c r="D1915" s="2" t="s">
        <v>810</v>
      </c>
      <c r="E1915" s="14">
        <f t="shared" si="175"/>
        <v>0</v>
      </c>
      <c r="F1915" s="2">
        <v>16</v>
      </c>
      <c r="G1915" s="19">
        <v>2723.1</v>
      </c>
      <c r="H1915" s="20">
        <v>7.0000000000000007E-2</v>
      </c>
      <c r="I1915" s="6"/>
      <c r="J1915" s="5">
        <v>40252</v>
      </c>
      <c r="K1915" s="25">
        <v>-446.31</v>
      </c>
      <c r="L1915" s="2" t="s">
        <v>225</v>
      </c>
      <c r="M1915" s="14">
        <f>+VLOOKUP(L1915,Customers!$C$3:$D$797,2,FALSE)</f>
        <v>5</v>
      </c>
      <c r="N1915" s="14">
        <f>+INDEX(Customers!$B$2:$D$797,MATCH(TF_Database!L1915,Customers!$C$2:$C$797,0),1)</f>
        <v>22732</v>
      </c>
      <c r="O1915" s="29">
        <f t="shared" si="176"/>
        <v>8</v>
      </c>
      <c r="P1915" s="29">
        <f t="shared" si="177"/>
        <v>13</v>
      </c>
      <c r="Q1915" s="14" t="str">
        <f t="shared" si="178"/>
        <v xml:space="preserve">Pauline </v>
      </c>
      <c r="R1915" s="14" t="str">
        <f t="shared" si="179"/>
        <v>Chand</v>
      </c>
    </row>
    <row r="1916" spans="2:18" x14ac:dyDescent="0.45">
      <c r="B1916" s="14" t="str">
        <f t="shared" si="174"/>
        <v>402512040253</v>
      </c>
      <c r="C1916" s="5">
        <v>40251</v>
      </c>
      <c r="D1916" s="2" t="s">
        <v>810</v>
      </c>
      <c r="E1916" s="14">
        <f t="shared" si="175"/>
        <v>0</v>
      </c>
      <c r="F1916" s="2">
        <v>20</v>
      </c>
      <c r="G1916" s="19">
        <v>347.26749999999998</v>
      </c>
      <c r="H1916" s="20">
        <v>0.06</v>
      </c>
      <c r="I1916" s="6"/>
      <c r="J1916" s="5">
        <v>40253</v>
      </c>
      <c r="K1916" s="25">
        <v>-71.092999999999989</v>
      </c>
      <c r="L1916" s="2" t="s">
        <v>225</v>
      </c>
      <c r="M1916" s="14">
        <f>+VLOOKUP(L1916,Customers!$C$3:$D$797,2,FALSE)</f>
        <v>5</v>
      </c>
      <c r="N1916" s="14">
        <f>+INDEX(Customers!$B$2:$D$797,MATCH(TF_Database!L1916,Customers!$C$2:$C$797,0),1)</f>
        <v>22732</v>
      </c>
      <c r="O1916" s="29">
        <f t="shared" si="176"/>
        <v>8</v>
      </c>
      <c r="P1916" s="29">
        <f t="shared" si="177"/>
        <v>13</v>
      </c>
      <c r="Q1916" s="14" t="str">
        <f t="shared" si="178"/>
        <v xml:space="preserve">Pauline </v>
      </c>
      <c r="R1916" s="14" t="str">
        <f t="shared" si="179"/>
        <v>Chand</v>
      </c>
    </row>
    <row r="1917" spans="2:18" x14ac:dyDescent="0.45">
      <c r="B1917" s="14" t="str">
        <f t="shared" si="174"/>
        <v>40211140218</v>
      </c>
      <c r="C1917" s="5">
        <v>40211</v>
      </c>
      <c r="D1917" s="2" t="s">
        <v>804</v>
      </c>
      <c r="E1917" s="14">
        <f t="shared" si="175"/>
        <v>0</v>
      </c>
      <c r="F1917" s="2">
        <v>1</v>
      </c>
      <c r="G1917" s="19">
        <v>5.7</v>
      </c>
      <c r="H1917" s="20">
        <v>0.1</v>
      </c>
      <c r="I1917" s="6"/>
      <c r="J1917" s="5">
        <v>40218</v>
      </c>
      <c r="K1917" s="25">
        <v>-2.34</v>
      </c>
      <c r="L1917" s="2" t="s">
        <v>228</v>
      </c>
      <c r="M1917" s="14">
        <f>+VLOOKUP(L1917,Customers!$C$3:$D$797,2,FALSE)</f>
        <v>1</v>
      </c>
      <c r="N1917" s="14">
        <f>+INDEX(Customers!$B$2:$D$797,MATCH(TF_Database!L1917,Customers!$C$2:$C$797,0),1)</f>
        <v>9533</v>
      </c>
      <c r="O1917" s="29">
        <f t="shared" si="176"/>
        <v>5</v>
      </c>
      <c r="P1917" s="29">
        <f t="shared" si="177"/>
        <v>14</v>
      </c>
      <c r="Q1917" s="14" t="str">
        <f t="shared" si="178"/>
        <v xml:space="preserve">Joni </v>
      </c>
      <c r="R1917" s="14" t="str">
        <f t="shared" si="179"/>
        <v>Blumstein</v>
      </c>
    </row>
    <row r="1918" spans="2:18" x14ac:dyDescent="0.45">
      <c r="B1918" s="14" t="str">
        <f t="shared" si="174"/>
        <v>41041341046</v>
      </c>
      <c r="C1918" s="5">
        <v>41041</v>
      </c>
      <c r="D1918" s="2" t="s">
        <v>804</v>
      </c>
      <c r="E1918" s="14">
        <f t="shared" si="175"/>
        <v>0</v>
      </c>
      <c r="F1918" s="2">
        <v>3</v>
      </c>
      <c r="G1918" s="19">
        <v>26.23</v>
      </c>
      <c r="H1918" s="20">
        <v>0</v>
      </c>
      <c r="I1918" s="6"/>
      <c r="J1918" s="5">
        <v>41046</v>
      </c>
      <c r="K1918" s="25">
        <v>-13.72</v>
      </c>
      <c r="L1918" s="2" t="s">
        <v>228</v>
      </c>
      <c r="M1918" s="14">
        <f>+VLOOKUP(L1918,Customers!$C$3:$D$797,2,FALSE)</f>
        <v>1</v>
      </c>
      <c r="N1918" s="14">
        <f>+INDEX(Customers!$B$2:$D$797,MATCH(TF_Database!L1918,Customers!$C$2:$C$797,0),1)</f>
        <v>9533</v>
      </c>
      <c r="O1918" s="29">
        <f t="shared" si="176"/>
        <v>5</v>
      </c>
      <c r="P1918" s="29">
        <f t="shared" si="177"/>
        <v>14</v>
      </c>
      <c r="Q1918" s="14" t="str">
        <f t="shared" si="178"/>
        <v xml:space="preserve">Joni </v>
      </c>
      <c r="R1918" s="14" t="str">
        <f t="shared" si="179"/>
        <v>Blumstein</v>
      </c>
    </row>
    <row r="1919" spans="2:18" x14ac:dyDescent="0.45">
      <c r="B1919" s="14" t="str">
        <f t="shared" si="174"/>
        <v>40983840983</v>
      </c>
      <c r="C1919" s="5">
        <v>40983</v>
      </c>
      <c r="D1919" s="2" t="s">
        <v>808</v>
      </c>
      <c r="E1919" s="14">
        <f t="shared" si="175"/>
        <v>0</v>
      </c>
      <c r="F1919" s="2">
        <v>8</v>
      </c>
      <c r="G1919" s="19">
        <v>33.39</v>
      </c>
      <c r="H1919" s="20">
        <v>0.03</v>
      </c>
      <c r="I1919" s="6"/>
      <c r="J1919" s="5">
        <v>40983</v>
      </c>
      <c r="K1919" s="25">
        <v>-35.512</v>
      </c>
      <c r="L1919" s="2" t="s">
        <v>231</v>
      </c>
      <c r="M1919" s="14">
        <f>+VLOOKUP(L1919,Customers!$C$3:$D$797,2,FALSE)</f>
        <v>5</v>
      </c>
      <c r="N1919" s="14">
        <f>+INDEX(Customers!$B$2:$D$797,MATCH(TF_Database!L1919,Customers!$C$2:$C$797,0),1)</f>
        <v>31708</v>
      </c>
      <c r="O1919" s="29">
        <f t="shared" si="176"/>
        <v>4</v>
      </c>
      <c r="P1919" s="29">
        <f t="shared" si="177"/>
        <v>10</v>
      </c>
      <c r="Q1919" s="14" t="str">
        <f t="shared" si="178"/>
        <v xml:space="preserve">Nat </v>
      </c>
      <c r="R1919" s="14" t="str">
        <f t="shared" si="179"/>
        <v>Gilpin</v>
      </c>
    </row>
    <row r="1920" spans="2:18" x14ac:dyDescent="0.45">
      <c r="B1920" s="14" t="str">
        <f t="shared" si="174"/>
        <v>41041941042</v>
      </c>
      <c r="C1920" s="5">
        <v>41041</v>
      </c>
      <c r="D1920" s="2" t="s">
        <v>808</v>
      </c>
      <c r="E1920" s="14">
        <f t="shared" si="175"/>
        <v>0</v>
      </c>
      <c r="F1920" s="2">
        <v>9</v>
      </c>
      <c r="G1920" s="19">
        <v>187.13</v>
      </c>
      <c r="H1920" s="20">
        <v>0.09</v>
      </c>
      <c r="I1920" s="6"/>
      <c r="J1920" s="5">
        <v>41042</v>
      </c>
      <c r="K1920" s="25">
        <v>12.4</v>
      </c>
      <c r="L1920" s="2" t="s">
        <v>227</v>
      </c>
      <c r="M1920" s="14">
        <f>+VLOOKUP(L1920,Customers!$C$3:$D$797,2,FALSE)</f>
        <v>5</v>
      </c>
      <c r="N1920" s="14">
        <f>+INDEX(Customers!$B$2:$D$797,MATCH(TF_Database!L1920,Customers!$C$2:$C$797,0),1)</f>
        <v>9005</v>
      </c>
      <c r="O1920" s="29">
        <f t="shared" si="176"/>
        <v>6</v>
      </c>
      <c r="P1920" s="29">
        <f t="shared" si="177"/>
        <v>15</v>
      </c>
      <c r="Q1920" s="14" t="str">
        <f t="shared" si="178"/>
        <v xml:space="preserve">Ritsa </v>
      </c>
      <c r="R1920" s="14" t="str">
        <f t="shared" si="179"/>
        <v>Hightower</v>
      </c>
    </row>
    <row r="1921" spans="2:18" x14ac:dyDescent="0.45">
      <c r="B1921" s="14" t="str">
        <f t="shared" si="174"/>
        <v>410414641042</v>
      </c>
      <c r="C1921" s="5">
        <v>41041</v>
      </c>
      <c r="D1921" s="2" t="s">
        <v>808</v>
      </c>
      <c r="E1921" s="14">
        <f t="shared" si="175"/>
        <v>0</v>
      </c>
      <c r="F1921" s="2">
        <v>46</v>
      </c>
      <c r="G1921" s="19">
        <v>2255.1945000000001</v>
      </c>
      <c r="H1921" s="20">
        <v>0.03</v>
      </c>
      <c r="I1921" s="6"/>
      <c r="J1921" s="5">
        <v>41042</v>
      </c>
      <c r="K1921" s="25">
        <v>74.51100000000001</v>
      </c>
      <c r="L1921" s="2" t="s">
        <v>227</v>
      </c>
      <c r="M1921" s="14">
        <f>+VLOOKUP(L1921,Customers!$C$3:$D$797,2,FALSE)</f>
        <v>5</v>
      </c>
      <c r="N1921" s="14">
        <f>+INDEX(Customers!$B$2:$D$797,MATCH(TF_Database!L1921,Customers!$C$2:$C$797,0),1)</f>
        <v>9005</v>
      </c>
      <c r="O1921" s="29">
        <f t="shared" si="176"/>
        <v>6</v>
      </c>
      <c r="P1921" s="29">
        <f t="shared" si="177"/>
        <v>15</v>
      </c>
      <c r="Q1921" s="14" t="str">
        <f t="shared" si="178"/>
        <v xml:space="preserve">Ritsa </v>
      </c>
      <c r="R1921" s="14" t="str">
        <f t="shared" si="179"/>
        <v>Hightower</v>
      </c>
    </row>
    <row r="1922" spans="2:18" x14ac:dyDescent="0.45">
      <c r="B1922" s="14" t="str">
        <f t="shared" si="174"/>
        <v>401803440180</v>
      </c>
      <c r="C1922" s="5">
        <v>40180</v>
      </c>
      <c r="D1922" s="2" t="s">
        <v>804</v>
      </c>
      <c r="E1922" s="14">
        <f t="shared" si="175"/>
        <v>0</v>
      </c>
      <c r="F1922" s="2">
        <v>34</v>
      </c>
      <c r="G1922" s="19">
        <v>70.25</v>
      </c>
      <c r="H1922" s="20">
        <v>0.1</v>
      </c>
      <c r="I1922" s="6"/>
      <c r="J1922" s="5">
        <v>40180</v>
      </c>
      <c r="K1922" s="25">
        <v>-133.06</v>
      </c>
      <c r="L1922" s="2" t="s">
        <v>228</v>
      </c>
      <c r="M1922" s="14">
        <f>+VLOOKUP(L1922,Customers!$C$3:$D$797,2,FALSE)</f>
        <v>1</v>
      </c>
      <c r="N1922" s="14">
        <f>+INDEX(Customers!$B$2:$D$797,MATCH(TF_Database!L1922,Customers!$C$2:$C$797,0),1)</f>
        <v>9533</v>
      </c>
      <c r="O1922" s="29">
        <f t="shared" si="176"/>
        <v>5</v>
      </c>
      <c r="P1922" s="29">
        <f t="shared" si="177"/>
        <v>14</v>
      </c>
      <c r="Q1922" s="14" t="str">
        <f t="shared" si="178"/>
        <v xml:space="preserve">Joni </v>
      </c>
      <c r="R1922" s="14" t="str">
        <f t="shared" si="179"/>
        <v>Blumstein</v>
      </c>
    </row>
    <row r="1923" spans="2:18" x14ac:dyDescent="0.45">
      <c r="B1923" s="14" t="str">
        <f t="shared" si="174"/>
        <v>400421140042</v>
      </c>
      <c r="C1923" s="5">
        <v>40042</v>
      </c>
      <c r="D1923" s="2" t="s">
        <v>810</v>
      </c>
      <c r="E1923" s="14">
        <f t="shared" si="175"/>
        <v>0</v>
      </c>
      <c r="F1923" s="2">
        <v>11</v>
      </c>
      <c r="G1923" s="19">
        <v>59.03</v>
      </c>
      <c r="H1923" s="20">
        <v>0.04</v>
      </c>
      <c r="I1923" s="6"/>
      <c r="J1923" s="5">
        <v>40042</v>
      </c>
      <c r="K1923" s="25">
        <v>-25.21</v>
      </c>
      <c r="L1923" s="2" t="s">
        <v>236</v>
      </c>
      <c r="M1923" s="14">
        <f>+VLOOKUP(L1923,Customers!$C$3:$D$797,2,FALSE)</f>
        <v>1</v>
      </c>
      <c r="N1923" s="14">
        <f>+INDEX(Customers!$B$2:$D$797,MATCH(TF_Database!L1923,Customers!$C$2:$C$797,0),1)</f>
        <v>18117</v>
      </c>
      <c r="O1923" s="29">
        <f t="shared" si="176"/>
        <v>4</v>
      </c>
      <c r="P1923" s="29">
        <f t="shared" si="177"/>
        <v>13</v>
      </c>
      <c r="Q1923" s="14" t="str">
        <f t="shared" si="178"/>
        <v xml:space="preserve">Jas </v>
      </c>
      <c r="R1923" s="14" t="str">
        <f t="shared" si="179"/>
        <v>O'Carroll</v>
      </c>
    </row>
    <row r="1924" spans="2:18" x14ac:dyDescent="0.45">
      <c r="B1924" s="14" t="str">
        <f t="shared" si="174"/>
        <v>411381041138</v>
      </c>
      <c r="C1924" s="5">
        <v>41138</v>
      </c>
      <c r="D1924" s="2" t="s">
        <v>804</v>
      </c>
      <c r="E1924" s="14">
        <f t="shared" si="175"/>
        <v>0</v>
      </c>
      <c r="F1924" s="2">
        <v>10</v>
      </c>
      <c r="G1924" s="19">
        <v>987.54</v>
      </c>
      <c r="H1924" s="20">
        <v>7.0000000000000007E-2</v>
      </c>
      <c r="I1924" s="6"/>
      <c r="J1924" s="5">
        <v>41138</v>
      </c>
      <c r="K1924" s="25">
        <v>-396.84</v>
      </c>
      <c r="L1924" s="2" t="s">
        <v>235</v>
      </c>
      <c r="M1924" s="14">
        <f>+VLOOKUP(L1924,Customers!$C$3:$D$797,2,FALSE)</f>
        <v>5</v>
      </c>
      <c r="N1924" s="14">
        <f>+INDEX(Customers!$B$2:$D$797,MATCH(TF_Database!L1924,Customers!$C$2:$C$797,0),1)</f>
        <v>2617</v>
      </c>
      <c r="O1924" s="29">
        <f t="shared" si="176"/>
        <v>4</v>
      </c>
      <c r="P1924" s="29">
        <f t="shared" si="177"/>
        <v>10</v>
      </c>
      <c r="Q1924" s="14" t="str">
        <f t="shared" si="178"/>
        <v xml:space="preserve">Eva </v>
      </c>
      <c r="R1924" s="14" t="str">
        <f t="shared" si="179"/>
        <v>Jacobs</v>
      </c>
    </row>
    <row r="1925" spans="2:18" x14ac:dyDescent="0.45">
      <c r="B1925" s="14" t="str">
        <f t="shared" si="174"/>
        <v>411802741182</v>
      </c>
      <c r="C1925" s="5">
        <v>41180</v>
      </c>
      <c r="D1925" s="2" t="s">
        <v>806</v>
      </c>
      <c r="E1925" s="14">
        <f t="shared" si="175"/>
        <v>1</v>
      </c>
      <c r="F1925" s="2">
        <v>27</v>
      </c>
      <c r="G1925" s="19">
        <v>1823.04</v>
      </c>
      <c r="H1925" s="20">
        <v>0.09</v>
      </c>
      <c r="I1925" s="6"/>
      <c r="J1925" s="5">
        <v>41182</v>
      </c>
      <c r="K1925" s="25">
        <v>-190.78</v>
      </c>
      <c r="L1925" s="2" t="s">
        <v>233</v>
      </c>
      <c r="M1925" s="14">
        <f>+VLOOKUP(L1925,Customers!$C$3:$D$797,2,FALSE)</f>
        <v>3</v>
      </c>
      <c r="N1925" s="14">
        <f>+INDEX(Customers!$B$2:$D$797,MATCH(TF_Database!L1925,Customers!$C$2:$C$797,0),1)</f>
        <v>6414</v>
      </c>
      <c r="O1925" s="29">
        <f t="shared" si="176"/>
        <v>7</v>
      </c>
      <c r="P1925" s="29">
        <f t="shared" si="177"/>
        <v>13</v>
      </c>
      <c r="Q1925" s="14" t="str">
        <f t="shared" si="178"/>
        <v xml:space="preserve">Daniel </v>
      </c>
      <c r="R1925" s="14" t="str">
        <f t="shared" si="179"/>
        <v>Raglin</v>
      </c>
    </row>
    <row r="1926" spans="2:18" x14ac:dyDescent="0.45">
      <c r="B1926" s="14" t="str">
        <f t="shared" si="174"/>
        <v>40988640990</v>
      </c>
      <c r="C1926" s="5">
        <v>40988</v>
      </c>
      <c r="D1926" s="2" t="s">
        <v>806</v>
      </c>
      <c r="E1926" s="14">
        <f t="shared" si="175"/>
        <v>1</v>
      </c>
      <c r="F1926" s="2">
        <v>6</v>
      </c>
      <c r="G1926" s="19">
        <v>256.60000000000002</v>
      </c>
      <c r="H1926" s="20">
        <v>0</v>
      </c>
      <c r="I1926" s="6"/>
      <c r="J1926" s="5">
        <v>40990</v>
      </c>
      <c r="K1926" s="25">
        <v>-106.76</v>
      </c>
      <c r="L1926" s="2" t="s">
        <v>225</v>
      </c>
      <c r="M1926" s="14">
        <f>+VLOOKUP(L1926,Customers!$C$3:$D$797,2,FALSE)</f>
        <v>5</v>
      </c>
      <c r="N1926" s="14">
        <f>+INDEX(Customers!$B$2:$D$797,MATCH(TF_Database!L1926,Customers!$C$2:$C$797,0),1)</f>
        <v>22732</v>
      </c>
      <c r="O1926" s="29">
        <f t="shared" si="176"/>
        <v>8</v>
      </c>
      <c r="P1926" s="29">
        <f t="shared" si="177"/>
        <v>13</v>
      </c>
      <c r="Q1926" s="14" t="str">
        <f t="shared" si="178"/>
        <v xml:space="preserve">Pauline </v>
      </c>
      <c r="R1926" s="14" t="str">
        <f t="shared" si="179"/>
        <v>Chand</v>
      </c>
    </row>
    <row r="1927" spans="2:18" x14ac:dyDescent="0.45">
      <c r="B1927" s="14" t="str">
        <f t="shared" ref="B1927:B1990" si="180">+CONCATENATE(C1927,F1927,J1927)</f>
        <v>403551940356</v>
      </c>
      <c r="C1927" s="5">
        <v>40355</v>
      </c>
      <c r="D1927" s="2" t="s">
        <v>810</v>
      </c>
      <c r="E1927" s="14">
        <f t="shared" ref="E1927:E1990" si="181">+IF(D1927="High",1,0)</f>
        <v>0</v>
      </c>
      <c r="F1927" s="2">
        <v>19</v>
      </c>
      <c r="G1927" s="19">
        <v>39.42</v>
      </c>
      <c r="H1927" s="20">
        <v>0.08</v>
      </c>
      <c r="I1927" s="6"/>
      <c r="J1927" s="5">
        <v>40356</v>
      </c>
      <c r="K1927" s="25">
        <v>-29.02</v>
      </c>
      <c r="L1927" s="2" t="s">
        <v>225</v>
      </c>
      <c r="M1927" s="14">
        <f>+VLOOKUP(L1927,Customers!$C$3:$D$797,2,FALSE)</f>
        <v>5</v>
      </c>
      <c r="N1927" s="14">
        <f>+INDEX(Customers!$B$2:$D$797,MATCH(TF_Database!L1927,Customers!$C$2:$C$797,0),1)</f>
        <v>22732</v>
      </c>
      <c r="O1927" s="29">
        <f t="shared" ref="O1927:O1990" si="182">+SEARCH(" ",L1927)</f>
        <v>8</v>
      </c>
      <c r="P1927" s="29">
        <f t="shared" ref="P1927:P1990" si="183">+LEN(L1927)</f>
        <v>13</v>
      </c>
      <c r="Q1927" s="14" t="str">
        <f t="shared" ref="Q1927:Q1990" si="184">+LEFT(L1927,O1927)</f>
        <v xml:space="preserve">Pauline </v>
      </c>
      <c r="R1927" s="14" t="str">
        <f t="shared" ref="R1927:R1990" si="185">+RIGHT(L1927,P1927-O1927)</f>
        <v>Chand</v>
      </c>
    </row>
    <row r="1928" spans="2:18" x14ac:dyDescent="0.45">
      <c r="B1928" s="14" t="str">
        <f t="shared" si="180"/>
        <v>403554540357</v>
      </c>
      <c r="C1928" s="5">
        <v>40355</v>
      </c>
      <c r="D1928" s="2" t="s">
        <v>810</v>
      </c>
      <c r="E1928" s="14">
        <f t="shared" si="181"/>
        <v>0</v>
      </c>
      <c r="F1928" s="2">
        <v>45</v>
      </c>
      <c r="G1928" s="19">
        <v>1305.31</v>
      </c>
      <c r="H1928" s="20">
        <v>0.03</v>
      </c>
      <c r="I1928" s="6"/>
      <c r="J1928" s="5">
        <v>40357</v>
      </c>
      <c r="K1928" s="25">
        <v>589.20000000000005</v>
      </c>
      <c r="L1928" s="2" t="s">
        <v>225</v>
      </c>
      <c r="M1928" s="14">
        <f>+VLOOKUP(L1928,Customers!$C$3:$D$797,2,FALSE)</f>
        <v>5</v>
      </c>
      <c r="N1928" s="14">
        <f>+INDEX(Customers!$B$2:$D$797,MATCH(TF_Database!L1928,Customers!$C$2:$C$797,0),1)</f>
        <v>22732</v>
      </c>
      <c r="O1928" s="29">
        <f t="shared" si="182"/>
        <v>8</v>
      </c>
      <c r="P1928" s="29">
        <f t="shared" si="183"/>
        <v>13</v>
      </c>
      <c r="Q1928" s="14" t="str">
        <f t="shared" si="184"/>
        <v xml:space="preserve">Pauline </v>
      </c>
      <c r="R1928" s="14" t="str">
        <f t="shared" si="185"/>
        <v>Chand</v>
      </c>
    </row>
    <row r="1929" spans="2:18" x14ac:dyDescent="0.45">
      <c r="B1929" s="14" t="str">
        <f t="shared" si="180"/>
        <v>40034840036</v>
      </c>
      <c r="C1929" s="5">
        <v>40034</v>
      </c>
      <c r="D1929" s="2" t="s">
        <v>808</v>
      </c>
      <c r="E1929" s="14">
        <f t="shared" si="181"/>
        <v>0</v>
      </c>
      <c r="F1929" s="2">
        <v>8</v>
      </c>
      <c r="G1929" s="19">
        <v>238.74</v>
      </c>
      <c r="H1929" s="20">
        <v>0.1</v>
      </c>
      <c r="I1929" s="6"/>
      <c r="J1929" s="5">
        <v>40036</v>
      </c>
      <c r="K1929" s="25">
        <v>-38.89</v>
      </c>
      <c r="L1929" s="2" t="s">
        <v>237</v>
      </c>
      <c r="M1929" s="14">
        <f>+VLOOKUP(L1929,Customers!$C$3:$D$797,2,FALSE)</f>
        <v>3</v>
      </c>
      <c r="N1929" s="14">
        <f>+INDEX(Customers!$B$2:$D$797,MATCH(TF_Database!L1929,Customers!$C$2:$C$797,0),1)</f>
        <v>24912</v>
      </c>
      <c r="O1929" s="29">
        <f t="shared" si="182"/>
        <v>5</v>
      </c>
      <c r="P1929" s="29">
        <f t="shared" si="183"/>
        <v>10</v>
      </c>
      <c r="Q1929" s="14" t="str">
        <f t="shared" si="184"/>
        <v xml:space="preserve">Paul </v>
      </c>
      <c r="R1929" s="14" t="str">
        <f t="shared" si="185"/>
        <v>Prost</v>
      </c>
    </row>
    <row r="1930" spans="2:18" x14ac:dyDescent="0.45">
      <c r="B1930" s="14" t="str">
        <f t="shared" si="180"/>
        <v>403454640347</v>
      </c>
      <c r="C1930" s="5">
        <v>40345</v>
      </c>
      <c r="D1930" s="2" t="s">
        <v>804</v>
      </c>
      <c r="E1930" s="14">
        <f t="shared" si="181"/>
        <v>0</v>
      </c>
      <c r="F1930" s="2">
        <v>46</v>
      </c>
      <c r="G1930" s="19">
        <v>134.81</v>
      </c>
      <c r="H1930" s="20">
        <v>0.1</v>
      </c>
      <c r="I1930" s="6"/>
      <c r="J1930" s="5">
        <v>40347</v>
      </c>
      <c r="K1930" s="25">
        <v>52.36</v>
      </c>
      <c r="L1930" s="2" t="s">
        <v>83</v>
      </c>
      <c r="M1930" s="14">
        <f>+VLOOKUP(L1930,Customers!$C$3:$D$797,2,FALSE)</f>
        <v>2</v>
      </c>
      <c r="N1930" s="14">
        <f>+INDEX(Customers!$B$2:$D$797,MATCH(TF_Database!L1930,Customers!$C$2:$C$797,0),1)</f>
        <v>24644</v>
      </c>
      <c r="O1930" s="29">
        <f t="shared" si="182"/>
        <v>7</v>
      </c>
      <c r="P1930" s="29">
        <f t="shared" si="183"/>
        <v>12</v>
      </c>
      <c r="Q1930" s="14" t="str">
        <f t="shared" si="184"/>
        <v xml:space="preserve">Philip </v>
      </c>
      <c r="R1930" s="14" t="str">
        <f t="shared" si="185"/>
        <v>Brown</v>
      </c>
    </row>
    <row r="1931" spans="2:18" x14ac:dyDescent="0.45">
      <c r="B1931" s="14" t="str">
        <f t="shared" si="180"/>
        <v>403453440352</v>
      </c>
      <c r="C1931" s="5">
        <v>40345</v>
      </c>
      <c r="D1931" s="2" t="s">
        <v>804</v>
      </c>
      <c r="E1931" s="14">
        <f t="shared" si="181"/>
        <v>0</v>
      </c>
      <c r="F1931" s="2">
        <v>34</v>
      </c>
      <c r="G1931" s="19">
        <v>5488.5264999999999</v>
      </c>
      <c r="H1931" s="20">
        <v>0.05</v>
      </c>
      <c r="I1931" s="6"/>
      <c r="J1931" s="5">
        <v>40352</v>
      </c>
      <c r="K1931" s="25">
        <v>1382.4449999999999</v>
      </c>
      <c r="L1931" s="2" t="s">
        <v>83</v>
      </c>
      <c r="M1931" s="14">
        <f>+VLOOKUP(L1931,Customers!$C$3:$D$797,2,FALSE)</f>
        <v>2</v>
      </c>
      <c r="N1931" s="14">
        <f>+INDEX(Customers!$B$2:$D$797,MATCH(TF_Database!L1931,Customers!$C$2:$C$797,0),1)</f>
        <v>24644</v>
      </c>
      <c r="O1931" s="29">
        <f t="shared" si="182"/>
        <v>7</v>
      </c>
      <c r="P1931" s="29">
        <f t="shared" si="183"/>
        <v>12</v>
      </c>
      <c r="Q1931" s="14" t="str">
        <f t="shared" si="184"/>
        <v xml:space="preserve">Philip </v>
      </c>
      <c r="R1931" s="14" t="str">
        <f t="shared" si="185"/>
        <v>Brown</v>
      </c>
    </row>
    <row r="1932" spans="2:18" x14ac:dyDescent="0.45">
      <c r="B1932" s="14" t="str">
        <f t="shared" si="180"/>
        <v>401071340109</v>
      </c>
      <c r="C1932" s="5">
        <v>40107</v>
      </c>
      <c r="D1932" s="2" t="s">
        <v>808</v>
      </c>
      <c r="E1932" s="14">
        <f t="shared" si="181"/>
        <v>0</v>
      </c>
      <c r="F1932" s="2">
        <v>13</v>
      </c>
      <c r="G1932" s="19">
        <v>52.38</v>
      </c>
      <c r="H1932" s="20">
        <v>0.06</v>
      </c>
      <c r="I1932" s="6"/>
      <c r="J1932" s="5">
        <v>40109</v>
      </c>
      <c r="K1932" s="25">
        <v>11.72</v>
      </c>
      <c r="L1932" s="2" t="s">
        <v>83</v>
      </c>
      <c r="M1932" s="14">
        <f>+VLOOKUP(L1932,Customers!$C$3:$D$797,2,FALSE)</f>
        <v>2</v>
      </c>
      <c r="N1932" s="14">
        <f>+INDEX(Customers!$B$2:$D$797,MATCH(TF_Database!L1932,Customers!$C$2:$C$797,0),1)</f>
        <v>24644</v>
      </c>
      <c r="O1932" s="29">
        <f t="shared" si="182"/>
        <v>7</v>
      </c>
      <c r="P1932" s="29">
        <f t="shared" si="183"/>
        <v>12</v>
      </c>
      <c r="Q1932" s="14" t="str">
        <f t="shared" si="184"/>
        <v xml:space="preserve">Philip </v>
      </c>
      <c r="R1932" s="14" t="str">
        <f t="shared" si="185"/>
        <v>Brown</v>
      </c>
    </row>
    <row r="1933" spans="2:18" x14ac:dyDescent="0.45">
      <c r="B1933" s="14" t="str">
        <f t="shared" si="180"/>
        <v>405334840537</v>
      </c>
      <c r="C1933" s="5">
        <v>40533</v>
      </c>
      <c r="D1933" s="2" t="s">
        <v>804</v>
      </c>
      <c r="E1933" s="14">
        <f t="shared" si="181"/>
        <v>0</v>
      </c>
      <c r="F1933" s="2">
        <v>48</v>
      </c>
      <c r="G1933" s="19">
        <v>14556.67</v>
      </c>
      <c r="H1933" s="20">
        <v>0.04</v>
      </c>
      <c r="I1933" s="6"/>
      <c r="J1933" s="5">
        <v>40537</v>
      </c>
      <c r="K1933" s="25">
        <v>3829.63</v>
      </c>
      <c r="L1933" s="2" t="s">
        <v>238</v>
      </c>
      <c r="M1933" s="14">
        <f>+VLOOKUP(L1933,Customers!$C$3:$D$797,2,FALSE)</f>
        <v>4</v>
      </c>
      <c r="N1933" s="14">
        <f>+INDEX(Customers!$B$2:$D$797,MATCH(TF_Database!L1933,Customers!$C$2:$C$797,0),1)</f>
        <v>19723</v>
      </c>
      <c r="O1933" s="29">
        <f t="shared" si="182"/>
        <v>8</v>
      </c>
      <c r="P1933" s="29">
        <f t="shared" si="183"/>
        <v>14</v>
      </c>
      <c r="Q1933" s="14" t="str">
        <f t="shared" si="184"/>
        <v xml:space="preserve">Michael </v>
      </c>
      <c r="R1933" s="14" t="str">
        <f t="shared" si="185"/>
        <v>Nguyen</v>
      </c>
    </row>
    <row r="1934" spans="2:18" x14ac:dyDescent="0.45">
      <c r="B1934" s="14" t="str">
        <f t="shared" si="180"/>
        <v>399004839901</v>
      </c>
      <c r="C1934" s="5">
        <v>39900</v>
      </c>
      <c r="D1934" s="2" t="s">
        <v>806</v>
      </c>
      <c r="E1934" s="14">
        <f t="shared" si="181"/>
        <v>1</v>
      </c>
      <c r="F1934" s="2">
        <v>48</v>
      </c>
      <c r="G1934" s="19">
        <v>522.97</v>
      </c>
      <c r="H1934" s="20">
        <v>0.04</v>
      </c>
      <c r="I1934" s="6"/>
      <c r="J1934" s="5">
        <v>39901</v>
      </c>
      <c r="K1934" s="25">
        <v>29.98</v>
      </c>
      <c r="L1934" s="2" t="s">
        <v>83</v>
      </c>
      <c r="M1934" s="14">
        <f>+VLOOKUP(L1934,Customers!$C$3:$D$797,2,FALSE)</f>
        <v>2</v>
      </c>
      <c r="N1934" s="14">
        <f>+INDEX(Customers!$B$2:$D$797,MATCH(TF_Database!L1934,Customers!$C$2:$C$797,0),1)</f>
        <v>24644</v>
      </c>
      <c r="O1934" s="29">
        <f t="shared" si="182"/>
        <v>7</v>
      </c>
      <c r="P1934" s="29">
        <f t="shared" si="183"/>
        <v>12</v>
      </c>
      <c r="Q1934" s="14" t="str">
        <f t="shared" si="184"/>
        <v xml:space="preserve">Philip </v>
      </c>
      <c r="R1934" s="14" t="str">
        <f t="shared" si="185"/>
        <v>Brown</v>
      </c>
    </row>
    <row r="1935" spans="2:18" x14ac:dyDescent="0.45">
      <c r="B1935" s="14" t="str">
        <f t="shared" si="180"/>
        <v>399004839902</v>
      </c>
      <c r="C1935" s="5">
        <v>39900</v>
      </c>
      <c r="D1935" s="2" t="s">
        <v>806</v>
      </c>
      <c r="E1935" s="14">
        <f t="shared" si="181"/>
        <v>1</v>
      </c>
      <c r="F1935" s="2">
        <v>48</v>
      </c>
      <c r="G1935" s="19">
        <v>199.46</v>
      </c>
      <c r="H1935" s="20">
        <v>0.08</v>
      </c>
      <c r="I1935" s="6"/>
      <c r="J1935" s="5">
        <v>39902</v>
      </c>
      <c r="K1935" s="25">
        <v>-121.2</v>
      </c>
      <c r="L1935" s="2" t="s">
        <v>83</v>
      </c>
      <c r="M1935" s="14">
        <f>+VLOOKUP(L1935,Customers!$C$3:$D$797,2,FALSE)</f>
        <v>2</v>
      </c>
      <c r="N1935" s="14">
        <f>+INDEX(Customers!$B$2:$D$797,MATCH(TF_Database!L1935,Customers!$C$2:$C$797,0),1)</f>
        <v>24644</v>
      </c>
      <c r="O1935" s="29">
        <f t="shared" si="182"/>
        <v>7</v>
      </c>
      <c r="P1935" s="29">
        <f t="shared" si="183"/>
        <v>12</v>
      </c>
      <c r="Q1935" s="14" t="str">
        <f t="shared" si="184"/>
        <v xml:space="preserve">Philip </v>
      </c>
      <c r="R1935" s="14" t="str">
        <f t="shared" si="185"/>
        <v>Brown</v>
      </c>
    </row>
    <row r="1936" spans="2:18" x14ac:dyDescent="0.45">
      <c r="B1936" s="14" t="str">
        <f t="shared" si="180"/>
        <v>406353240636</v>
      </c>
      <c r="C1936" s="5">
        <v>40635</v>
      </c>
      <c r="D1936" s="2" t="s">
        <v>808</v>
      </c>
      <c r="E1936" s="14">
        <f t="shared" si="181"/>
        <v>0</v>
      </c>
      <c r="F1936" s="2">
        <v>32</v>
      </c>
      <c r="G1936" s="19">
        <v>513.74</v>
      </c>
      <c r="H1936" s="20">
        <v>0.02</v>
      </c>
      <c r="I1936" s="6"/>
      <c r="J1936" s="5">
        <v>40636</v>
      </c>
      <c r="K1936" s="25">
        <v>-28.681000000000001</v>
      </c>
      <c r="L1936" s="2" t="s">
        <v>117</v>
      </c>
      <c r="M1936" s="14">
        <f>+VLOOKUP(L1936,Customers!$C$3:$D$797,2,FALSE)</f>
        <v>2</v>
      </c>
      <c r="N1936" s="14">
        <f>+INDEX(Customers!$B$2:$D$797,MATCH(TF_Database!L1936,Customers!$C$2:$C$797,0),1)</f>
        <v>3124</v>
      </c>
      <c r="O1936" s="29">
        <f t="shared" si="182"/>
        <v>5</v>
      </c>
      <c r="P1936" s="29">
        <f t="shared" si="183"/>
        <v>14</v>
      </c>
      <c r="Q1936" s="14" t="str">
        <f t="shared" si="184"/>
        <v xml:space="preserve">Lisa </v>
      </c>
      <c r="R1936" s="14" t="str">
        <f t="shared" si="185"/>
        <v>DeCherney</v>
      </c>
    </row>
    <row r="1937" spans="2:18" x14ac:dyDescent="0.45">
      <c r="B1937" s="14" t="str">
        <f t="shared" si="180"/>
        <v>40635440637</v>
      </c>
      <c r="C1937" s="5">
        <v>40635</v>
      </c>
      <c r="D1937" s="2" t="s">
        <v>808</v>
      </c>
      <c r="E1937" s="14">
        <f t="shared" si="181"/>
        <v>0</v>
      </c>
      <c r="F1937" s="2">
        <v>4</v>
      </c>
      <c r="G1937" s="19">
        <v>36.799999999999997</v>
      </c>
      <c r="H1937" s="20">
        <v>0</v>
      </c>
      <c r="I1937" s="6"/>
      <c r="J1937" s="5">
        <v>40637</v>
      </c>
      <c r="K1937" s="25">
        <v>14.19</v>
      </c>
      <c r="L1937" s="2" t="s">
        <v>117</v>
      </c>
      <c r="M1937" s="14">
        <f>+VLOOKUP(L1937,Customers!$C$3:$D$797,2,FALSE)</f>
        <v>2</v>
      </c>
      <c r="N1937" s="14">
        <f>+INDEX(Customers!$B$2:$D$797,MATCH(TF_Database!L1937,Customers!$C$2:$C$797,0),1)</f>
        <v>3124</v>
      </c>
      <c r="O1937" s="29">
        <f t="shared" si="182"/>
        <v>5</v>
      </c>
      <c r="P1937" s="29">
        <f t="shared" si="183"/>
        <v>14</v>
      </c>
      <c r="Q1937" s="14" t="str">
        <f t="shared" si="184"/>
        <v xml:space="preserve">Lisa </v>
      </c>
      <c r="R1937" s="14" t="str">
        <f t="shared" si="185"/>
        <v>DeCherney</v>
      </c>
    </row>
    <row r="1938" spans="2:18" x14ac:dyDescent="0.45">
      <c r="B1938" s="14" t="str">
        <f t="shared" si="180"/>
        <v>401682740171</v>
      </c>
      <c r="C1938" s="5">
        <v>40168</v>
      </c>
      <c r="D1938" s="2" t="s">
        <v>806</v>
      </c>
      <c r="E1938" s="14">
        <f t="shared" si="181"/>
        <v>1</v>
      </c>
      <c r="F1938" s="2">
        <v>27</v>
      </c>
      <c r="G1938" s="19">
        <v>2609.5300000000002</v>
      </c>
      <c r="H1938" s="20">
        <v>0</v>
      </c>
      <c r="I1938" s="6"/>
      <c r="J1938" s="5">
        <v>40171</v>
      </c>
      <c r="K1938" s="25">
        <v>911.66</v>
      </c>
      <c r="L1938" s="2" t="s">
        <v>238</v>
      </c>
      <c r="M1938" s="14">
        <f>+VLOOKUP(L1938,Customers!$C$3:$D$797,2,FALSE)</f>
        <v>4</v>
      </c>
      <c r="N1938" s="14">
        <f>+INDEX(Customers!$B$2:$D$797,MATCH(TF_Database!L1938,Customers!$C$2:$C$797,0),1)</f>
        <v>19723</v>
      </c>
      <c r="O1938" s="29">
        <f t="shared" si="182"/>
        <v>8</v>
      </c>
      <c r="P1938" s="29">
        <f t="shared" si="183"/>
        <v>14</v>
      </c>
      <c r="Q1938" s="14" t="str">
        <f t="shared" si="184"/>
        <v xml:space="preserve">Michael </v>
      </c>
      <c r="R1938" s="14" t="str">
        <f t="shared" si="185"/>
        <v>Nguyen</v>
      </c>
    </row>
    <row r="1939" spans="2:18" x14ac:dyDescent="0.45">
      <c r="B1939" s="14" t="str">
        <f t="shared" si="180"/>
        <v>402232940224</v>
      </c>
      <c r="C1939" s="5">
        <v>40223</v>
      </c>
      <c r="D1939" s="2" t="s">
        <v>810</v>
      </c>
      <c r="E1939" s="14">
        <f t="shared" si="181"/>
        <v>0</v>
      </c>
      <c r="F1939" s="2">
        <v>29</v>
      </c>
      <c r="G1939" s="19">
        <v>1576.223</v>
      </c>
      <c r="H1939" s="20">
        <v>0.05</v>
      </c>
      <c r="I1939" s="6"/>
      <c r="J1939" s="5">
        <v>40224</v>
      </c>
      <c r="K1939" s="25">
        <v>286.11900000000003</v>
      </c>
      <c r="L1939" s="2" t="s">
        <v>117</v>
      </c>
      <c r="M1939" s="14">
        <f>+VLOOKUP(L1939,Customers!$C$3:$D$797,2,FALSE)</f>
        <v>2</v>
      </c>
      <c r="N1939" s="14">
        <f>+INDEX(Customers!$B$2:$D$797,MATCH(TF_Database!L1939,Customers!$C$2:$C$797,0),1)</f>
        <v>3124</v>
      </c>
      <c r="O1939" s="29">
        <f t="shared" si="182"/>
        <v>5</v>
      </c>
      <c r="P1939" s="29">
        <f t="shared" si="183"/>
        <v>14</v>
      </c>
      <c r="Q1939" s="14" t="str">
        <f t="shared" si="184"/>
        <v xml:space="preserve">Lisa </v>
      </c>
      <c r="R1939" s="14" t="str">
        <f t="shared" si="185"/>
        <v>DeCherney</v>
      </c>
    </row>
    <row r="1940" spans="2:18" x14ac:dyDescent="0.45">
      <c r="B1940" s="14" t="str">
        <f t="shared" si="180"/>
        <v>408112340813</v>
      </c>
      <c r="C1940" s="5">
        <v>40811</v>
      </c>
      <c r="D1940" s="2" t="s">
        <v>806</v>
      </c>
      <c r="E1940" s="14">
        <f t="shared" si="181"/>
        <v>1</v>
      </c>
      <c r="F1940" s="2">
        <v>23</v>
      </c>
      <c r="G1940" s="19">
        <v>8127.51</v>
      </c>
      <c r="H1940" s="20">
        <v>0.01</v>
      </c>
      <c r="I1940" s="6"/>
      <c r="J1940" s="5">
        <v>40813</v>
      </c>
      <c r="K1940" s="25">
        <v>1541.25</v>
      </c>
      <c r="L1940" s="2" t="s">
        <v>117</v>
      </c>
      <c r="M1940" s="14">
        <f>+VLOOKUP(L1940,Customers!$C$3:$D$797,2,FALSE)</f>
        <v>2</v>
      </c>
      <c r="N1940" s="14">
        <f>+INDEX(Customers!$B$2:$D$797,MATCH(TF_Database!L1940,Customers!$C$2:$C$797,0),1)</f>
        <v>3124</v>
      </c>
      <c r="O1940" s="29">
        <f t="shared" si="182"/>
        <v>5</v>
      </c>
      <c r="P1940" s="29">
        <f t="shared" si="183"/>
        <v>14</v>
      </c>
      <c r="Q1940" s="14" t="str">
        <f t="shared" si="184"/>
        <v xml:space="preserve">Lisa </v>
      </c>
      <c r="R1940" s="14" t="str">
        <f t="shared" si="185"/>
        <v>DeCherney</v>
      </c>
    </row>
    <row r="1941" spans="2:18" x14ac:dyDescent="0.45">
      <c r="B1941" s="14" t="str">
        <f t="shared" si="180"/>
        <v>408113340812</v>
      </c>
      <c r="C1941" s="5">
        <v>40811</v>
      </c>
      <c r="D1941" s="2" t="s">
        <v>806</v>
      </c>
      <c r="E1941" s="14">
        <f t="shared" si="181"/>
        <v>1</v>
      </c>
      <c r="F1941" s="2">
        <v>33</v>
      </c>
      <c r="G1941" s="19">
        <v>5352.9344999999994</v>
      </c>
      <c r="H1941" s="20">
        <v>0.09</v>
      </c>
      <c r="I1941" s="6"/>
      <c r="J1941" s="5">
        <v>40812</v>
      </c>
      <c r="K1941" s="25">
        <v>1343.2049999999999</v>
      </c>
      <c r="L1941" s="2" t="s">
        <v>117</v>
      </c>
      <c r="M1941" s="14">
        <f>+VLOOKUP(L1941,Customers!$C$3:$D$797,2,FALSE)</f>
        <v>2</v>
      </c>
      <c r="N1941" s="14">
        <f>+INDEX(Customers!$B$2:$D$797,MATCH(TF_Database!L1941,Customers!$C$2:$C$797,0),1)</f>
        <v>3124</v>
      </c>
      <c r="O1941" s="29">
        <f t="shared" si="182"/>
        <v>5</v>
      </c>
      <c r="P1941" s="29">
        <f t="shared" si="183"/>
        <v>14</v>
      </c>
      <c r="Q1941" s="14" t="str">
        <f t="shared" si="184"/>
        <v xml:space="preserve">Lisa </v>
      </c>
      <c r="R1941" s="14" t="str">
        <f t="shared" si="185"/>
        <v>DeCherney</v>
      </c>
    </row>
    <row r="1942" spans="2:18" x14ac:dyDescent="0.45">
      <c r="B1942" s="14" t="str">
        <f t="shared" si="180"/>
        <v>405203740521</v>
      </c>
      <c r="C1942" s="5">
        <v>40520</v>
      </c>
      <c r="D1942" s="2" t="s">
        <v>806</v>
      </c>
      <c r="E1942" s="14">
        <f t="shared" si="181"/>
        <v>1</v>
      </c>
      <c r="F1942" s="2">
        <v>37</v>
      </c>
      <c r="G1942" s="19">
        <v>17717.34</v>
      </c>
      <c r="H1942" s="20">
        <v>0</v>
      </c>
      <c r="I1942" s="6"/>
      <c r="J1942" s="5">
        <v>40521</v>
      </c>
      <c r="K1942" s="25">
        <v>8291.08</v>
      </c>
      <c r="L1942" s="2" t="s">
        <v>83</v>
      </c>
      <c r="M1942" s="14">
        <f>+VLOOKUP(L1942,Customers!$C$3:$D$797,2,FALSE)</f>
        <v>2</v>
      </c>
      <c r="N1942" s="14">
        <f>+INDEX(Customers!$B$2:$D$797,MATCH(TF_Database!L1942,Customers!$C$2:$C$797,0),1)</f>
        <v>24644</v>
      </c>
      <c r="O1942" s="29">
        <f t="shared" si="182"/>
        <v>7</v>
      </c>
      <c r="P1942" s="29">
        <f t="shared" si="183"/>
        <v>12</v>
      </c>
      <c r="Q1942" s="14" t="str">
        <f t="shared" si="184"/>
        <v xml:space="preserve">Philip </v>
      </c>
      <c r="R1942" s="14" t="str">
        <f t="shared" si="185"/>
        <v>Brown</v>
      </c>
    </row>
    <row r="1943" spans="2:18" x14ac:dyDescent="0.45">
      <c r="B1943" s="14" t="str">
        <f t="shared" si="180"/>
        <v>404703340477</v>
      </c>
      <c r="C1943" s="5">
        <v>40470</v>
      </c>
      <c r="D1943" s="2" t="s">
        <v>804</v>
      </c>
      <c r="E1943" s="14">
        <f t="shared" si="181"/>
        <v>0</v>
      </c>
      <c r="F1943" s="2">
        <v>33</v>
      </c>
      <c r="G1943" s="19">
        <v>1646.47</v>
      </c>
      <c r="H1943" s="20">
        <v>0.05</v>
      </c>
      <c r="I1943" s="6"/>
      <c r="J1943" s="5">
        <v>40477</v>
      </c>
      <c r="K1943" s="25">
        <v>743.59</v>
      </c>
      <c r="L1943" s="2" t="s">
        <v>237</v>
      </c>
      <c r="M1943" s="14">
        <f>+VLOOKUP(L1943,Customers!$C$3:$D$797,2,FALSE)</f>
        <v>3</v>
      </c>
      <c r="N1943" s="14">
        <f>+INDEX(Customers!$B$2:$D$797,MATCH(TF_Database!L1943,Customers!$C$2:$C$797,0),1)</f>
        <v>24912</v>
      </c>
      <c r="O1943" s="29">
        <f t="shared" si="182"/>
        <v>5</v>
      </c>
      <c r="P1943" s="29">
        <f t="shared" si="183"/>
        <v>10</v>
      </c>
      <c r="Q1943" s="14" t="str">
        <f t="shared" si="184"/>
        <v xml:space="preserve">Paul </v>
      </c>
      <c r="R1943" s="14" t="str">
        <f t="shared" si="185"/>
        <v>Prost</v>
      </c>
    </row>
    <row r="1944" spans="2:18" x14ac:dyDescent="0.45">
      <c r="B1944" s="14" t="str">
        <f t="shared" si="180"/>
        <v>405424540556</v>
      </c>
      <c r="C1944" s="5">
        <v>40542</v>
      </c>
      <c r="D1944" s="2" t="s">
        <v>808</v>
      </c>
      <c r="E1944" s="14">
        <f t="shared" si="181"/>
        <v>0</v>
      </c>
      <c r="F1944" s="2">
        <v>45</v>
      </c>
      <c r="G1944" s="19">
        <v>260.37</v>
      </c>
      <c r="H1944" s="20">
        <v>0.02</v>
      </c>
      <c r="I1944" s="6"/>
      <c r="J1944" s="5">
        <v>40556</v>
      </c>
      <c r="K1944" s="25">
        <v>44.15</v>
      </c>
      <c r="L1944" s="2" t="s">
        <v>117</v>
      </c>
      <c r="M1944" s="14">
        <f>+VLOOKUP(L1944,Customers!$C$3:$D$797,2,FALSE)</f>
        <v>2</v>
      </c>
      <c r="N1944" s="14">
        <f>+INDEX(Customers!$B$2:$D$797,MATCH(TF_Database!L1944,Customers!$C$2:$C$797,0),1)</f>
        <v>3124</v>
      </c>
      <c r="O1944" s="29">
        <f t="shared" si="182"/>
        <v>5</v>
      </c>
      <c r="P1944" s="29">
        <f t="shared" si="183"/>
        <v>14</v>
      </c>
      <c r="Q1944" s="14" t="str">
        <f t="shared" si="184"/>
        <v xml:space="preserve">Lisa </v>
      </c>
      <c r="R1944" s="14" t="str">
        <f t="shared" si="185"/>
        <v>DeCherney</v>
      </c>
    </row>
    <row r="1945" spans="2:18" x14ac:dyDescent="0.45">
      <c r="B1945" s="14" t="str">
        <f t="shared" si="180"/>
        <v>403933340394</v>
      </c>
      <c r="C1945" s="5">
        <v>40393</v>
      </c>
      <c r="D1945" s="2" t="s">
        <v>811</v>
      </c>
      <c r="E1945" s="14">
        <f t="shared" si="181"/>
        <v>0</v>
      </c>
      <c r="F1945" s="2">
        <v>33</v>
      </c>
      <c r="G1945" s="19">
        <v>3268.56</v>
      </c>
      <c r="H1945" s="20">
        <v>0.03</v>
      </c>
      <c r="I1945" s="6"/>
      <c r="J1945" s="5">
        <v>40394</v>
      </c>
      <c r="K1945" s="25">
        <v>-1181.71</v>
      </c>
      <c r="L1945" s="2" t="s">
        <v>83</v>
      </c>
      <c r="M1945" s="14">
        <f>+VLOOKUP(L1945,Customers!$C$3:$D$797,2,FALSE)</f>
        <v>2</v>
      </c>
      <c r="N1945" s="14">
        <f>+INDEX(Customers!$B$2:$D$797,MATCH(TF_Database!L1945,Customers!$C$2:$C$797,0),1)</f>
        <v>24644</v>
      </c>
      <c r="O1945" s="29">
        <f t="shared" si="182"/>
        <v>7</v>
      </c>
      <c r="P1945" s="29">
        <f t="shared" si="183"/>
        <v>12</v>
      </c>
      <c r="Q1945" s="14" t="str">
        <f t="shared" si="184"/>
        <v xml:space="preserve">Philip </v>
      </c>
      <c r="R1945" s="14" t="str">
        <f t="shared" si="185"/>
        <v>Brown</v>
      </c>
    </row>
    <row r="1946" spans="2:18" x14ac:dyDescent="0.45">
      <c r="B1946" s="14" t="str">
        <f t="shared" si="180"/>
        <v>410682441071</v>
      </c>
      <c r="C1946" s="5">
        <v>41068</v>
      </c>
      <c r="D1946" s="2" t="s">
        <v>810</v>
      </c>
      <c r="E1946" s="14">
        <f t="shared" si="181"/>
        <v>0</v>
      </c>
      <c r="F1946" s="2">
        <v>24</v>
      </c>
      <c r="G1946" s="19">
        <v>115.54</v>
      </c>
      <c r="H1946" s="20">
        <v>0.04</v>
      </c>
      <c r="I1946" s="6"/>
      <c r="J1946" s="5">
        <v>41071</v>
      </c>
      <c r="K1946" s="25">
        <v>43.35</v>
      </c>
      <c r="L1946" s="2" t="s">
        <v>117</v>
      </c>
      <c r="M1946" s="14">
        <f>+VLOOKUP(L1946,Customers!$C$3:$D$797,2,FALSE)</f>
        <v>2</v>
      </c>
      <c r="N1946" s="14">
        <f>+INDEX(Customers!$B$2:$D$797,MATCH(TF_Database!L1946,Customers!$C$2:$C$797,0),1)</f>
        <v>3124</v>
      </c>
      <c r="O1946" s="29">
        <f t="shared" si="182"/>
        <v>5</v>
      </c>
      <c r="P1946" s="29">
        <f t="shared" si="183"/>
        <v>14</v>
      </c>
      <c r="Q1946" s="14" t="str">
        <f t="shared" si="184"/>
        <v xml:space="preserve">Lisa </v>
      </c>
      <c r="R1946" s="14" t="str">
        <f t="shared" si="185"/>
        <v>DeCherney</v>
      </c>
    </row>
    <row r="1947" spans="2:18" x14ac:dyDescent="0.45">
      <c r="B1947" s="14" t="str">
        <f t="shared" si="180"/>
        <v>408012340801</v>
      </c>
      <c r="C1947" s="5">
        <v>40801</v>
      </c>
      <c r="D1947" s="2" t="s">
        <v>806</v>
      </c>
      <c r="E1947" s="14">
        <f t="shared" si="181"/>
        <v>1</v>
      </c>
      <c r="F1947" s="2">
        <v>23</v>
      </c>
      <c r="G1947" s="19">
        <v>166.8</v>
      </c>
      <c r="H1947" s="20">
        <v>0.03</v>
      </c>
      <c r="I1947" s="6"/>
      <c r="J1947" s="5">
        <v>40801</v>
      </c>
      <c r="K1947" s="25">
        <v>44.59</v>
      </c>
      <c r="L1947" s="2" t="s">
        <v>153</v>
      </c>
      <c r="M1947" s="14">
        <f>+VLOOKUP(L1947,Customers!$C$3:$D$797,2,FALSE)</f>
        <v>3</v>
      </c>
      <c r="N1947" s="14">
        <f>+INDEX(Customers!$B$2:$D$797,MATCH(TF_Database!L1947,Customers!$C$2:$C$797,0),1)</f>
        <v>18674</v>
      </c>
      <c r="O1947" s="29">
        <f t="shared" si="182"/>
        <v>5</v>
      </c>
      <c r="P1947" s="29">
        <f t="shared" si="183"/>
        <v>14</v>
      </c>
      <c r="Q1947" s="14" t="str">
        <f t="shared" si="184"/>
        <v xml:space="preserve">Paul </v>
      </c>
      <c r="R1947" s="14" t="str">
        <f t="shared" si="185"/>
        <v>MacIntyre</v>
      </c>
    </row>
    <row r="1948" spans="2:18" x14ac:dyDescent="0.45">
      <c r="B1948" s="14" t="str">
        <f t="shared" si="180"/>
        <v>408013840803</v>
      </c>
      <c r="C1948" s="5">
        <v>40801</v>
      </c>
      <c r="D1948" s="2" t="s">
        <v>806</v>
      </c>
      <c r="E1948" s="14">
        <f t="shared" si="181"/>
        <v>1</v>
      </c>
      <c r="F1948" s="2">
        <v>38</v>
      </c>
      <c r="G1948" s="19">
        <v>261.38</v>
      </c>
      <c r="H1948" s="20">
        <v>0.05</v>
      </c>
      <c r="I1948" s="6"/>
      <c r="J1948" s="5">
        <v>40803</v>
      </c>
      <c r="K1948" s="25">
        <v>-172.35</v>
      </c>
      <c r="L1948" s="2" t="s">
        <v>153</v>
      </c>
      <c r="M1948" s="14">
        <f>+VLOOKUP(L1948,Customers!$C$3:$D$797,2,FALSE)</f>
        <v>3</v>
      </c>
      <c r="N1948" s="14">
        <f>+INDEX(Customers!$B$2:$D$797,MATCH(TF_Database!L1948,Customers!$C$2:$C$797,0),1)</f>
        <v>18674</v>
      </c>
      <c r="O1948" s="29">
        <f t="shared" si="182"/>
        <v>5</v>
      </c>
      <c r="P1948" s="29">
        <f t="shared" si="183"/>
        <v>14</v>
      </c>
      <c r="Q1948" s="14" t="str">
        <f t="shared" si="184"/>
        <v xml:space="preserve">Paul </v>
      </c>
      <c r="R1948" s="14" t="str">
        <f t="shared" si="185"/>
        <v>MacIntyre</v>
      </c>
    </row>
    <row r="1949" spans="2:18" x14ac:dyDescent="0.45">
      <c r="B1949" s="14" t="str">
        <f t="shared" si="180"/>
        <v>398952039895</v>
      </c>
      <c r="C1949" s="5">
        <v>39895</v>
      </c>
      <c r="D1949" s="2" t="s">
        <v>806</v>
      </c>
      <c r="E1949" s="14">
        <f t="shared" si="181"/>
        <v>1</v>
      </c>
      <c r="F1949" s="2">
        <v>20</v>
      </c>
      <c r="G1949" s="19">
        <v>103.39</v>
      </c>
      <c r="H1949" s="20">
        <v>0.05</v>
      </c>
      <c r="I1949" s="6"/>
      <c r="J1949" s="5">
        <v>39895</v>
      </c>
      <c r="K1949" s="25">
        <v>29.17</v>
      </c>
      <c r="L1949" s="2" t="s">
        <v>237</v>
      </c>
      <c r="M1949" s="14">
        <f>+VLOOKUP(L1949,Customers!$C$3:$D$797,2,FALSE)</f>
        <v>3</v>
      </c>
      <c r="N1949" s="14">
        <f>+INDEX(Customers!$B$2:$D$797,MATCH(TF_Database!L1949,Customers!$C$2:$C$797,0),1)</f>
        <v>24912</v>
      </c>
      <c r="O1949" s="29">
        <f t="shared" si="182"/>
        <v>5</v>
      </c>
      <c r="P1949" s="29">
        <f t="shared" si="183"/>
        <v>10</v>
      </c>
      <c r="Q1949" s="14" t="str">
        <f t="shared" si="184"/>
        <v xml:space="preserve">Paul </v>
      </c>
      <c r="R1949" s="14" t="str">
        <f t="shared" si="185"/>
        <v>Prost</v>
      </c>
    </row>
    <row r="1950" spans="2:18" x14ac:dyDescent="0.45">
      <c r="B1950" s="14" t="str">
        <f t="shared" si="180"/>
        <v>398952839897</v>
      </c>
      <c r="C1950" s="5">
        <v>39895</v>
      </c>
      <c r="D1950" s="2" t="s">
        <v>806</v>
      </c>
      <c r="E1950" s="14">
        <f t="shared" si="181"/>
        <v>1</v>
      </c>
      <c r="F1950" s="2">
        <v>28</v>
      </c>
      <c r="G1950" s="19">
        <v>435.39</v>
      </c>
      <c r="H1950" s="20">
        <v>0.01</v>
      </c>
      <c r="I1950" s="6"/>
      <c r="J1950" s="5">
        <v>39897</v>
      </c>
      <c r="K1950" s="25">
        <v>-48.97</v>
      </c>
      <c r="L1950" s="2" t="s">
        <v>237</v>
      </c>
      <c r="M1950" s="14">
        <f>+VLOOKUP(L1950,Customers!$C$3:$D$797,2,FALSE)</f>
        <v>3</v>
      </c>
      <c r="N1950" s="14">
        <f>+INDEX(Customers!$B$2:$D$797,MATCH(TF_Database!L1950,Customers!$C$2:$C$797,0),1)</f>
        <v>24912</v>
      </c>
      <c r="O1950" s="29">
        <f t="shared" si="182"/>
        <v>5</v>
      </c>
      <c r="P1950" s="29">
        <f t="shared" si="183"/>
        <v>10</v>
      </c>
      <c r="Q1950" s="14" t="str">
        <f t="shared" si="184"/>
        <v xml:space="preserve">Paul </v>
      </c>
      <c r="R1950" s="14" t="str">
        <f t="shared" si="185"/>
        <v>Prost</v>
      </c>
    </row>
    <row r="1951" spans="2:18" x14ac:dyDescent="0.45">
      <c r="B1951" s="14" t="str">
        <f t="shared" si="180"/>
        <v>40262540264</v>
      </c>
      <c r="C1951" s="5">
        <v>40262</v>
      </c>
      <c r="D1951" s="2" t="s">
        <v>810</v>
      </c>
      <c r="E1951" s="14">
        <f t="shared" si="181"/>
        <v>0</v>
      </c>
      <c r="F1951" s="2">
        <v>5</v>
      </c>
      <c r="G1951" s="19">
        <v>29.66</v>
      </c>
      <c r="H1951" s="20">
        <v>0.04</v>
      </c>
      <c r="I1951" s="6"/>
      <c r="J1951" s="5">
        <v>40264</v>
      </c>
      <c r="K1951" s="25">
        <v>-32.78</v>
      </c>
      <c r="L1951" s="2" t="s">
        <v>237</v>
      </c>
      <c r="M1951" s="14">
        <f>+VLOOKUP(L1951,Customers!$C$3:$D$797,2,FALSE)</f>
        <v>3</v>
      </c>
      <c r="N1951" s="14">
        <f>+INDEX(Customers!$B$2:$D$797,MATCH(TF_Database!L1951,Customers!$C$2:$C$797,0),1)</f>
        <v>24912</v>
      </c>
      <c r="O1951" s="29">
        <f t="shared" si="182"/>
        <v>5</v>
      </c>
      <c r="P1951" s="29">
        <f t="shared" si="183"/>
        <v>10</v>
      </c>
      <c r="Q1951" s="14" t="str">
        <f t="shared" si="184"/>
        <v xml:space="preserve">Paul </v>
      </c>
      <c r="R1951" s="14" t="str">
        <f t="shared" si="185"/>
        <v>Prost</v>
      </c>
    </row>
    <row r="1952" spans="2:18" x14ac:dyDescent="0.45">
      <c r="B1952" s="14" t="str">
        <f t="shared" si="180"/>
        <v>398302539831</v>
      </c>
      <c r="C1952" s="5">
        <v>39830</v>
      </c>
      <c r="D1952" s="2" t="s">
        <v>810</v>
      </c>
      <c r="E1952" s="14">
        <f t="shared" si="181"/>
        <v>0</v>
      </c>
      <c r="F1952" s="2">
        <v>25</v>
      </c>
      <c r="G1952" s="19">
        <v>280.43</v>
      </c>
      <c r="H1952" s="20">
        <v>0.1</v>
      </c>
      <c r="I1952" s="6"/>
      <c r="J1952" s="5">
        <v>39831</v>
      </c>
      <c r="K1952" s="25">
        <v>39.520000000000003</v>
      </c>
      <c r="L1952" s="2" t="s">
        <v>237</v>
      </c>
      <c r="M1952" s="14">
        <f>+VLOOKUP(L1952,Customers!$C$3:$D$797,2,FALSE)</f>
        <v>3</v>
      </c>
      <c r="N1952" s="14">
        <f>+INDEX(Customers!$B$2:$D$797,MATCH(TF_Database!L1952,Customers!$C$2:$C$797,0),1)</f>
        <v>24912</v>
      </c>
      <c r="O1952" s="29">
        <f t="shared" si="182"/>
        <v>5</v>
      </c>
      <c r="P1952" s="29">
        <f t="shared" si="183"/>
        <v>10</v>
      </c>
      <c r="Q1952" s="14" t="str">
        <f t="shared" si="184"/>
        <v xml:space="preserve">Paul </v>
      </c>
      <c r="R1952" s="14" t="str">
        <f t="shared" si="185"/>
        <v>Prost</v>
      </c>
    </row>
    <row r="1953" spans="2:18" x14ac:dyDescent="0.45">
      <c r="B1953" s="14" t="str">
        <f t="shared" si="180"/>
        <v>411042341104</v>
      </c>
      <c r="C1953" s="5">
        <v>41104</v>
      </c>
      <c r="D1953" s="2" t="s">
        <v>808</v>
      </c>
      <c r="E1953" s="14">
        <f t="shared" si="181"/>
        <v>0</v>
      </c>
      <c r="F1953" s="2">
        <v>23</v>
      </c>
      <c r="G1953" s="19">
        <v>5126.3</v>
      </c>
      <c r="H1953" s="20">
        <v>7.0000000000000007E-2</v>
      </c>
      <c r="I1953" s="6"/>
      <c r="J1953" s="5">
        <v>41104</v>
      </c>
      <c r="K1953" s="25">
        <v>2019.192</v>
      </c>
      <c r="L1953" s="2" t="s">
        <v>153</v>
      </c>
      <c r="M1953" s="14">
        <f>+VLOOKUP(L1953,Customers!$C$3:$D$797,2,FALSE)</f>
        <v>3</v>
      </c>
      <c r="N1953" s="14">
        <f>+INDEX(Customers!$B$2:$D$797,MATCH(TF_Database!L1953,Customers!$C$2:$C$797,0),1)</f>
        <v>18674</v>
      </c>
      <c r="O1953" s="29">
        <f t="shared" si="182"/>
        <v>5</v>
      </c>
      <c r="P1953" s="29">
        <f t="shared" si="183"/>
        <v>14</v>
      </c>
      <c r="Q1953" s="14" t="str">
        <f t="shared" si="184"/>
        <v xml:space="preserve">Paul </v>
      </c>
      <c r="R1953" s="14" t="str">
        <f t="shared" si="185"/>
        <v>MacIntyre</v>
      </c>
    </row>
    <row r="1954" spans="2:18" x14ac:dyDescent="0.45">
      <c r="B1954" s="14" t="str">
        <f t="shared" si="180"/>
        <v>401741340175</v>
      </c>
      <c r="C1954" s="5">
        <v>40174</v>
      </c>
      <c r="D1954" s="2" t="s">
        <v>808</v>
      </c>
      <c r="E1954" s="14">
        <f t="shared" si="181"/>
        <v>0</v>
      </c>
      <c r="F1954" s="2">
        <v>13</v>
      </c>
      <c r="G1954" s="19">
        <v>88.17</v>
      </c>
      <c r="H1954" s="20">
        <v>0.1</v>
      </c>
      <c r="I1954" s="6"/>
      <c r="J1954" s="5">
        <v>40175</v>
      </c>
      <c r="K1954" s="25">
        <v>-572.49</v>
      </c>
      <c r="L1954" s="2" t="s">
        <v>153</v>
      </c>
      <c r="M1954" s="14">
        <f>+VLOOKUP(L1954,Customers!$C$3:$D$797,2,FALSE)</f>
        <v>3</v>
      </c>
      <c r="N1954" s="14">
        <f>+INDEX(Customers!$B$2:$D$797,MATCH(TF_Database!L1954,Customers!$C$2:$C$797,0),1)</f>
        <v>18674</v>
      </c>
      <c r="O1954" s="29">
        <f t="shared" si="182"/>
        <v>5</v>
      </c>
      <c r="P1954" s="29">
        <f t="shared" si="183"/>
        <v>14</v>
      </c>
      <c r="Q1954" s="14" t="str">
        <f t="shared" si="184"/>
        <v xml:space="preserve">Paul </v>
      </c>
      <c r="R1954" s="14" t="str">
        <f t="shared" si="185"/>
        <v>MacIntyre</v>
      </c>
    </row>
    <row r="1955" spans="2:18" x14ac:dyDescent="0.45">
      <c r="B1955" s="14" t="str">
        <f t="shared" si="180"/>
        <v>401741540175</v>
      </c>
      <c r="C1955" s="5">
        <v>40174</v>
      </c>
      <c r="D1955" s="2" t="s">
        <v>808</v>
      </c>
      <c r="E1955" s="14">
        <f t="shared" si="181"/>
        <v>0</v>
      </c>
      <c r="F1955" s="2">
        <v>15</v>
      </c>
      <c r="G1955" s="19">
        <v>4760.0200000000004</v>
      </c>
      <c r="H1955" s="20">
        <v>0</v>
      </c>
      <c r="I1955" s="6"/>
      <c r="J1955" s="5">
        <v>40175</v>
      </c>
      <c r="K1955" s="25">
        <v>658.88</v>
      </c>
      <c r="L1955" s="2" t="s">
        <v>153</v>
      </c>
      <c r="M1955" s="14">
        <f>+VLOOKUP(L1955,Customers!$C$3:$D$797,2,FALSE)</f>
        <v>3</v>
      </c>
      <c r="N1955" s="14">
        <f>+INDEX(Customers!$B$2:$D$797,MATCH(TF_Database!L1955,Customers!$C$2:$C$797,0),1)</f>
        <v>18674</v>
      </c>
      <c r="O1955" s="29">
        <f t="shared" si="182"/>
        <v>5</v>
      </c>
      <c r="P1955" s="29">
        <f t="shared" si="183"/>
        <v>14</v>
      </c>
      <c r="Q1955" s="14" t="str">
        <f t="shared" si="184"/>
        <v xml:space="preserve">Paul </v>
      </c>
      <c r="R1955" s="14" t="str">
        <f t="shared" si="185"/>
        <v>MacIntyre</v>
      </c>
    </row>
    <row r="1956" spans="2:18" x14ac:dyDescent="0.45">
      <c r="B1956" s="14" t="str">
        <f t="shared" si="180"/>
        <v>408382740839</v>
      </c>
      <c r="C1956" s="5">
        <v>40838</v>
      </c>
      <c r="D1956" s="2" t="s">
        <v>806</v>
      </c>
      <c r="E1956" s="14">
        <f t="shared" si="181"/>
        <v>1</v>
      </c>
      <c r="F1956" s="2">
        <v>27</v>
      </c>
      <c r="G1956" s="19">
        <v>1502.66</v>
      </c>
      <c r="H1956" s="20">
        <v>7.0000000000000007E-2</v>
      </c>
      <c r="I1956" s="6"/>
      <c r="J1956" s="5">
        <v>40839</v>
      </c>
      <c r="K1956" s="25">
        <v>637.60199999999998</v>
      </c>
      <c r="L1956" s="2" t="s">
        <v>153</v>
      </c>
      <c r="M1956" s="14">
        <f>+VLOOKUP(L1956,Customers!$C$3:$D$797,2,FALSE)</f>
        <v>3</v>
      </c>
      <c r="N1956" s="14">
        <f>+INDEX(Customers!$B$2:$D$797,MATCH(TF_Database!L1956,Customers!$C$2:$C$797,0),1)</f>
        <v>18674</v>
      </c>
      <c r="O1956" s="29">
        <f t="shared" si="182"/>
        <v>5</v>
      </c>
      <c r="P1956" s="29">
        <f t="shared" si="183"/>
        <v>14</v>
      </c>
      <c r="Q1956" s="14" t="str">
        <f t="shared" si="184"/>
        <v xml:space="preserve">Paul </v>
      </c>
      <c r="R1956" s="14" t="str">
        <f t="shared" si="185"/>
        <v>MacIntyre</v>
      </c>
    </row>
    <row r="1957" spans="2:18" x14ac:dyDescent="0.45">
      <c r="B1957" s="14" t="str">
        <f t="shared" si="180"/>
        <v>406193240620</v>
      </c>
      <c r="C1957" s="5">
        <v>40619</v>
      </c>
      <c r="D1957" s="2" t="s">
        <v>811</v>
      </c>
      <c r="E1957" s="14">
        <f t="shared" si="181"/>
        <v>0</v>
      </c>
      <c r="F1957" s="2">
        <v>32</v>
      </c>
      <c r="G1957" s="19">
        <v>3812.73</v>
      </c>
      <c r="H1957" s="20">
        <v>0.02</v>
      </c>
      <c r="I1957" s="6"/>
      <c r="J1957" s="5">
        <v>40620</v>
      </c>
      <c r="K1957" s="25">
        <v>1470.3</v>
      </c>
      <c r="L1957" s="2" t="s">
        <v>239</v>
      </c>
      <c r="M1957" s="14">
        <f>+VLOOKUP(L1957,Customers!$C$3:$D$797,2,FALSE)</f>
        <v>1</v>
      </c>
      <c r="N1957" s="14">
        <f>+INDEX(Customers!$B$2:$D$797,MATCH(TF_Database!L1957,Customers!$C$2:$C$797,0),1)</f>
        <v>5778</v>
      </c>
      <c r="O1957" s="29">
        <f t="shared" si="182"/>
        <v>7</v>
      </c>
      <c r="P1957" s="29">
        <f t="shared" si="183"/>
        <v>13</v>
      </c>
      <c r="Q1957" s="14" t="str">
        <f t="shared" si="184"/>
        <v xml:space="preserve">Tamara </v>
      </c>
      <c r="R1957" s="14" t="str">
        <f t="shared" si="185"/>
        <v>Dahlen</v>
      </c>
    </row>
    <row r="1958" spans="2:18" x14ac:dyDescent="0.45">
      <c r="B1958" s="14" t="str">
        <f t="shared" si="180"/>
        <v>404774740479</v>
      </c>
      <c r="C1958" s="5">
        <v>40477</v>
      </c>
      <c r="D1958" s="2" t="s">
        <v>811</v>
      </c>
      <c r="E1958" s="14">
        <f t="shared" si="181"/>
        <v>0</v>
      </c>
      <c r="F1958" s="2">
        <v>47</v>
      </c>
      <c r="G1958" s="19">
        <v>2029.75</v>
      </c>
      <c r="H1958" s="20">
        <v>0.06</v>
      </c>
      <c r="I1958" s="6"/>
      <c r="J1958" s="5">
        <v>40479</v>
      </c>
      <c r="K1958" s="25">
        <v>320.37</v>
      </c>
      <c r="L1958" s="2" t="s">
        <v>240</v>
      </c>
      <c r="M1958" s="14">
        <f>+VLOOKUP(L1958,Customers!$C$3:$D$797,2,FALSE)</f>
        <v>3</v>
      </c>
      <c r="N1958" s="14">
        <f>+INDEX(Customers!$B$2:$D$797,MATCH(TF_Database!L1958,Customers!$C$2:$C$797,0),1)</f>
        <v>9453</v>
      </c>
      <c r="O1958" s="29">
        <f t="shared" si="182"/>
        <v>5</v>
      </c>
      <c r="P1958" s="29">
        <f t="shared" si="183"/>
        <v>14</v>
      </c>
      <c r="Q1958" s="14" t="str">
        <f t="shared" si="184"/>
        <v xml:space="preserve">Erin </v>
      </c>
      <c r="R1958" s="14" t="str">
        <f t="shared" si="185"/>
        <v>Creighton</v>
      </c>
    </row>
    <row r="1959" spans="2:18" x14ac:dyDescent="0.45">
      <c r="B1959" s="14" t="str">
        <f t="shared" si="180"/>
        <v>404771140479</v>
      </c>
      <c r="C1959" s="5">
        <v>40477</v>
      </c>
      <c r="D1959" s="2" t="s">
        <v>811</v>
      </c>
      <c r="E1959" s="14">
        <f t="shared" si="181"/>
        <v>0</v>
      </c>
      <c r="F1959" s="2">
        <v>11</v>
      </c>
      <c r="G1959" s="19">
        <v>1118.396</v>
      </c>
      <c r="H1959" s="20">
        <v>0.06</v>
      </c>
      <c r="I1959" s="6"/>
      <c r="J1959" s="5">
        <v>40479</v>
      </c>
      <c r="K1959" s="25">
        <v>-212.333</v>
      </c>
      <c r="L1959" s="2" t="s">
        <v>240</v>
      </c>
      <c r="M1959" s="14">
        <f>+VLOOKUP(L1959,Customers!$C$3:$D$797,2,FALSE)</f>
        <v>3</v>
      </c>
      <c r="N1959" s="14">
        <f>+INDEX(Customers!$B$2:$D$797,MATCH(TF_Database!L1959,Customers!$C$2:$C$797,0),1)</f>
        <v>9453</v>
      </c>
      <c r="O1959" s="29">
        <f t="shared" si="182"/>
        <v>5</v>
      </c>
      <c r="P1959" s="29">
        <f t="shared" si="183"/>
        <v>14</v>
      </c>
      <c r="Q1959" s="14" t="str">
        <f t="shared" si="184"/>
        <v xml:space="preserve">Erin </v>
      </c>
      <c r="R1959" s="14" t="str">
        <f t="shared" si="185"/>
        <v>Creighton</v>
      </c>
    </row>
    <row r="1960" spans="2:18" x14ac:dyDescent="0.45">
      <c r="B1960" s="14" t="str">
        <f t="shared" si="180"/>
        <v>399771639982</v>
      </c>
      <c r="C1960" s="5">
        <v>39977</v>
      </c>
      <c r="D1960" s="2" t="s">
        <v>804</v>
      </c>
      <c r="E1960" s="14">
        <f t="shared" si="181"/>
        <v>0</v>
      </c>
      <c r="F1960" s="2">
        <v>16</v>
      </c>
      <c r="G1960" s="19">
        <v>1239.6315</v>
      </c>
      <c r="H1960" s="20">
        <v>0</v>
      </c>
      <c r="I1960" s="6"/>
      <c r="J1960" s="5">
        <v>39982</v>
      </c>
      <c r="K1960" s="25">
        <v>-172.54600000000002</v>
      </c>
      <c r="L1960" s="2" t="s">
        <v>241</v>
      </c>
      <c r="M1960" s="14">
        <f>+VLOOKUP(L1960,Customers!$C$3:$D$797,2,FALSE)</f>
        <v>1</v>
      </c>
      <c r="N1960" s="14">
        <f>+INDEX(Customers!$B$2:$D$797,MATCH(TF_Database!L1960,Customers!$C$2:$C$797,0),1)</f>
        <v>23347</v>
      </c>
      <c r="O1960" s="29">
        <f t="shared" si="182"/>
        <v>6</v>
      </c>
      <c r="P1960" s="29">
        <f t="shared" si="183"/>
        <v>17</v>
      </c>
      <c r="Q1960" s="14" t="str">
        <f t="shared" si="184"/>
        <v xml:space="preserve">Henry </v>
      </c>
      <c r="R1960" s="14" t="str">
        <f t="shared" si="185"/>
        <v>MacAllister</v>
      </c>
    </row>
    <row r="1961" spans="2:18" x14ac:dyDescent="0.45">
      <c r="B1961" s="14" t="str">
        <f t="shared" si="180"/>
        <v>407434540745</v>
      </c>
      <c r="C1961" s="5">
        <v>40743</v>
      </c>
      <c r="D1961" s="2" t="s">
        <v>806</v>
      </c>
      <c r="E1961" s="14">
        <f t="shared" si="181"/>
        <v>1</v>
      </c>
      <c r="F1961" s="2">
        <v>45</v>
      </c>
      <c r="G1961" s="19">
        <v>356.7</v>
      </c>
      <c r="H1961" s="20">
        <v>0.02</v>
      </c>
      <c r="I1961" s="6"/>
      <c r="J1961" s="5">
        <v>40745</v>
      </c>
      <c r="K1961" s="25">
        <v>-48.97</v>
      </c>
      <c r="L1961" s="2" t="s">
        <v>242</v>
      </c>
      <c r="M1961" s="14">
        <f>+VLOOKUP(L1961,Customers!$C$3:$D$797,2,FALSE)</f>
        <v>3</v>
      </c>
      <c r="N1961" s="14">
        <f>+INDEX(Customers!$B$2:$D$797,MATCH(TF_Database!L1961,Customers!$C$2:$C$797,0),1)</f>
        <v>29262</v>
      </c>
      <c r="O1961" s="29">
        <f t="shared" si="182"/>
        <v>8</v>
      </c>
      <c r="P1961" s="29">
        <f t="shared" si="183"/>
        <v>15</v>
      </c>
      <c r="Q1961" s="14" t="str">
        <f t="shared" si="184"/>
        <v xml:space="preserve">Candace </v>
      </c>
      <c r="R1961" s="14" t="str">
        <f t="shared" si="185"/>
        <v>McMahon</v>
      </c>
    </row>
    <row r="1962" spans="2:18" x14ac:dyDescent="0.45">
      <c r="B1962" s="14" t="str">
        <f t="shared" si="180"/>
        <v>402003940201</v>
      </c>
      <c r="C1962" s="5">
        <v>40200</v>
      </c>
      <c r="D1962" s="2" t="s">
        <v>806</v>
      </c>
      <c r="E1962" s="14">
        <f t="shared" si="181"/>
        <v>1</v>
      </c>
      <c r="F1962" s="2">
        <v>39</v>
      </c>
      <c r="G1962" s="19">
        <v>4913.6899999999996</v>
      </c>
      <c r="H1962" s="20">
        <v>0.02</v>
      </c>
      <c r="I1962" s="6"/>
      <c r="J1962" s="5">
        <v>40201</v>
      </c>
      <c r="K1962" s="25">
        <v>-1153.9000000000001</v>
      </c>
      <c r="L1962" s="2" t="s">
        <v>243</v>
      </c>
      <c r="M1962" s="14">
        <f>+VLOOKUP(L1962,Customers!$C$3:$D$797,2,FALSE)</f>
        <v>5</v>
      </c>
      <c r="N1962" s="14">
        <f>+INDEX(Customers!$B$2:$D$797,MATCH(TF_Database!L1962,Customers!$C$2:$C$797,0),1)</f>
        <v>542</v>
      </c>
      <c r="O1962" s="29">
        <f t="shared" si="182"/>
        <v>7</v>
      </c>
      <c r="P1962" s="29">
        <f t="shared" si="183"/>
        <v>12</v>
      </c>
      <c r="Q1962" s="14" t="str">
        <f t="shared" si="184"/>
        <v xml:space="preserve">Tamara </v>
      </c>
      <c r="R1962" s="14" t="str">
        <f t="shared" si="185"/>
        <v>Chand</v>
      </c>
    </row>
    <row r="1963" spans="2:18" x14ac:dyDescent="0.45">
      <c r="B1963" s="14" t="str">
        <f t="shared" si="180"/>
        <v>402002440201</v>
      </c>
      <c r="C1963" s="5">
        <v>40200</v>
      </c>
      <c r="D1963" s="2" t="s">
        <v>806</v>
      </c>
      <c r="E1963" s="14">
        <f t="shared" si="181"/>
        <v>1</v>
      </c>
      <c r="F1963" s="2">
        <v>24</v>
      </c>
      <c r="G1963" s="19">
        <v>464.77</v>
      </c>
      <c r="H1963" s="20">
        <v>0.01</v>
      </c>
      <c r="I1963" s="6"/>
      <c r="J1963" s="5">
        <v>40201</v>
      </c>
      <c r="K1963" s="25">
        <v>29.42</v>
      </c>
      <c r="L1963" s="2" t="s">
        <v>243</v>
      </c>
      <c r="M1963" s="14">
        <f>+VLOOKUP(L1963,Customers!$C$3:$D$797,2,FALSE)</f>
        <v>5</v>
      </c>
      <c r="N1963" s="14">
        <f>+INDEX(Customers!$B$2:$D$797,MATCH(TF_Database!L1963,Customers!$C$2:$C$797,0),1)</f>
        <v>542</v>
      </c>
      <c r="O1963" s="29">
        <f t="shared" si="182"/>
        <v>7</v>
      </c>
      <c r="P1963" s="29">
        <f t="shared" si="183"/>
        <v>12</v>
      </c>
      <c r="Q1963" s="14" t="str">
        <f t="shared" si="184"/>
        <v xml:space="preserve">Tamara </v>
      </c>
      <c r="R1963" s="14" t="str">
        <f t="shared" si="185"/>
        <v>Chand</v>
      </c>
    </row>
    <row r="1964" spans="2:18" x14ac:dyDescent="0.45">
      <c r="B1964" s="14" t="str">
        <f t="shared" si="180"/>
        <v>401381840139</v>
      </c>
      <c r="C1964" s="5">
        <v>40138</v>
      </c>
      <c r="D1964" s="2" t="s">
        <v>806</v>
      </c>
      <c r="E1964" s="14">
        <f t="shared" si="181"/>
        <v>1</v>
      </c>
      <c r="F1964" s="2">
        <v>18</v>
      </c>
      <c r="G1964" s="19">
        <v>173.2</v>
      </c>
      <c r="H1964" s="20">
        <v>0.01</v>
      </c>
      <c r="I1964" s="6"/>
      <c r="J1964" s="5">
        <v>40139</v>
      </c>
      <c r="K1964" s="25">
        <v>-10.9</v>
      </c>
      <c r="L1964" s="2" t="s">
        <v>244</v>
      </c>
      <c r="M1964" s="14">
        <f>+VLOOKUP(L1964,Customers!$C$3:$D$797,2,FALSE)</f>
        <v>3</v>
      </c>
      <c r="N1964" s="14">
        <f>+INDEX(Customers!$B$2:$D$797,MATCH(TF_Database!L1964,Customers!$C$2:$C$797,0),1)</f>
        <v>8899</v>
      </c>
      <c r="O1964" s="29">
        <f t="shared" si="182"/>
        <v>6</v>
      </c>
      <c r="P1964" s="29">
        <f t="shared" si="183"/>
        <v>13</v>
      </c>
      <c r="Q1964" s="14" t="str">
        <f t="shared" si="184"/>
        <v xml:space="preserve">Duane </v>
      </c>
      <c r="R1964" s="14" t="str">
        <f t="shared" si="185"/>
        <v>Huffman</v>
      </c>
    </row>
    <row r="1965" spans="2:18" x14ac:dyDescent="0.45">
      <c r="B1965" s="14" t="str">
        <f t="shared" si="180"/>
        <v>408231840824</v>
      </c>
      <c r="C1965" s="5">
        <v>40823</v>
      </c>
      <c r="D1965" s="2" t="s">
        <v>808</v>
      </c>
      <c r="E1965" s="14">
        <f t="shared" si="181"/>
        <v>0</v>
      </c>
      <c r="F1965" s="2">
        <v>18</v>
      </c>
      <c r="G1965" s="19">
        <v>125.16</v>
      </c>
      <c r="H1965" s="20">
        <v>0.02</v>
      </c>
      <c r="I1965" s="6"/>
      <c r="J1965" s="5">
        <v>40824</v>
      </c>
      <c r="K1965" s="25">
        <v>-23.48</v>
      </c>
      <c r="L1965" s="2" t="s">
        <v>244</v>
      </c>
      <c r="M1965" s="14">
        <f>+VLOOKUP(L1965,Customers!$C$3:$D$797,2,FALSE)</f>
        <v>3</v>
      </c>
      <c r="N1965" s="14">
        <f>+INDEX(Customers!$B$2:$D$797,MATCH(TF_Database!L1965,Customers!$C$2:$C$797,0),1)</f>
        <v>8899</v>
      </c>
      <c r="O1965" s="29">
        <f t="shared" si="182"/>
        <v>6</v>
      </c>
      <c r="P1965" s="29">
        <f t="shared" si="183"/>
        <v>13</v>
      </c>
      <c r="Q1965" s="14" t="str">
        <f t="shared" si="184"/>
        <v xml:space="preserve">Duane </v>
      </c>
      <c r="R1965" s="14" t="str">
        <f t="shared" si="185"/>
        <v>Huffman</v>
      </c>
    </row>
    <row r="1966" spans="2:18" x14ac:dyDescent="0.45">
      <c r="B1966" s="14" t="str">
        <f t="shared" si="180"/>
        <v>402455040245</v>
      </c>
      <c r="C1966" s="5">
        <v>40245</v>
      </c>
      <c r="D1966" s="2" t="s">
        <v>811</v>
      </c>
      <c r="E1966" s="14">
        <f t="shared" si="181"/>
        <v>0</v>
      </c>
      <c r="F1966" s="2">
        <v>50</v>
      </c>
      <c r="G1966" s="19">
        <v>1246.52</v>
      </c>
      <c r="H1966" s="20">
        <v>0.01</v>
      </c>
      <c r="I1966" s="6"/>
      <c r="J1966" s="5">
        <v>40245</v>
      </c>
      <c r="K1966" s="25">
        <v>52.478999999999999</v>
      </c>
      <c r="L1966" s="2" t="s">
        <v>245</v>
      </c>
      <c r="M1966" s="14">
        <f>+VLOOKUP(L1966,Customers!$C$3:$D$797,2,FALSE)</f>
        <v>4</v>
      </c>
      <c r="N1966" s="14">
        <f>+INDEX(Customers!$B$2:$D$797,MATCH(TF_Database!L1966,Customers!$C$2:$C$797,0),1)</f>
        <v>30321</v>
      </c>
      <c r="O1966" s="29">
        <f t="shared" si="182"/>
        <v>7</v>
      </c>
      <c r="P1966" s="29">
        <f t="shared" si="183"/>
        <v>13</v>
      </c>
      <c r="Q1966" s="14" t="str">
        <f t="shared" si="184"/>
        <v xml:space="preserve">Edward </v>
      </c>
      <c r="R1966" s="14" t="str">
        <f t="shared" si="185"/>
        <v>Nazzal</v>
      </c>
    </row>
    <row r="1967" spans="2:18" x14ac:dyDescent="0.45">
      <c r="B1967" s="14" t="str">
        <f t="shared" si="180"/>
        <v>399223839926</v>
      </c>
      <c r="C1967" s="5">
        <v>39922</v>
      </c>
      <c r="D1967" s="2" t="s">
        <v>804</v>
      </c>
      <c r="E1967" s="14">
        <f t="shared" si="181"/>
        <v>0</v>
      </c>
      <c r="F1967" s="2">
        <v>38</v>
      </c>
      <c r="G1967" s="19">
        <v>132.07</v>
      </c>
      <c r="H1967" s="20">
        <v>0.06</v>
      </c>
      <c r="I1967" s="6"/>
      <c r="J1967" s="5">
        <v>39926</v>
      </c>
      <c r="K1967" s="25">
        <v>14</v>
      </c>
      <c r="L1967" s="2" t="s">
        <v>246</v>
      </c>
      <c r="M1967" s="14">
        <f>+VLOOKUP(L1967,Customers!$C$3:$D$797,2,FALSE)</f>
        <v>4</v>
      </c>
      <c r="N1967" s="14">
        <f>+INDEX(Customers!$B$2:$D$797,MATCH(TF_Database!L1967,Customers!$C$2:$C$797,0),1)</f>
        <v>28144</v>
      </c>
      <c r="O1967" s="29">
        <f t="shared" si="182"/>
        <v>6</v>
      </c>
      <c r="P1967" s="29">
        <f t="shared" si="183"/>
        <v>13</v>
      </c>
      <c r="Q1967" s="14" t="str">
        <f t="shared" si="184"/>
        <v xml:space="preserve">Kelly </v>
      </c>
      <c r="R1967" s="14" t="str">
        <f t="shared" si="185"/>
        <v>Lampkin</v>
      </c>
    </row>
    <row r="1968" spans="2:18" x14ac:dyDescent="0.45">
      <c r="B1968" s="14" t="str">
        <f t="shared" si="180"/>
        <v>409584140960</v>
      </c>
      <c r="C1968" s="5">
        <v>40958</v>
      </c>
      <c r="D1968" s="2" t="s">
        <v>811</v>
      </c>
      <c r="E1968" s="14">
        <f t="shared" si="181"/>
        <v>0</v>
      </c>
      <c r="F1968" s="2">
        <v>41</v>
      </c>
      <c r="G1968" s="19">
        <v>341.36</v>
      </c>
      <c r="H1968" s="20">
        <v>0.09</v>
      </c>
      <c r="I1968" s="6"/>
      <c r="J1968" s="5">
        <v>40960</v>
      </c>
      <c r="K1968" s="25">
        <v>-52.48</v>
      </c>
      <c r="L1968" s="2" t="s">
        <v>247</v>
      </c>
      <c r="M1968" s="14">
        <f>+VLOOKUP(L1968,Customers!$C$3:$D$797,2,FALSE)</f>
        <v>2</v>
      </c>
      <c r="N1968" s="14">
        <f>+INDEX(Customers!$B$2:$D$797,MATCH(TF_Database!L1968,Customers!$C$2:$C$797,0),1)</f>
        <v>30506</v>
      </c>
      <c r="O1968" s="29">
        <f t="shared" si="182"/>
        <v>8</v>
      </c>
      <c r="P1968" s="29">
        <f t="shared" si="183"/>
        <v>12</v>
      </c>
      <c r="Q1968" s="14" t="str">
        <f t="shared" si="184"/>
        <v xml:space="preserve">Anthony </v>
      </c>
      <c r="R1968" s="14" t="str">
        <f t="shared" si="185"/>
        <v>Witt</v>
      </c>
    </row>
    <row r="1969" spans="2:18" x14ac:dyDescent="0.45">
      <c r="B1969" s="14" t="str">
        <f t="shared" si="180"/>
        <v>407111540712</v>
      </c>
      <c r="C1969" s="5">
        <v>40711</v>
      </c>
      <c r="D1969" s="2" t="s">
        <v>808</v>
      </c>
      <c r="E1969" s="14">
        <f t="shared" si="181"/>
        <v>0</v>
      </c>
      <c r="F1969" s="2">
        <v>15</v>
      </c>
      <c r="G1969" s="19">
        <v>1297.3040000000001</v>
      </c>
      <c r="H1969" s="20">
        <v>0</v>
      </c>
      <c r="I1969" s="6"/>
      <c r="J1969" s="5">
        <v>40712</v>
      </c>
      <c r="K1969" s="25">
        <v>149.82300000000001</v>
      </c>
      <c r="L1969" s="2" t="s">
        <v>248</v>
      </c>
      <c r="M1969" s="14">
        <f>+VLOOKUP(L1969,Customers!$C$3:$D$797,2,FALSE)</f>
        <v>4</v>
      </c>
      <c r="N1969" s="14">
        <f>+INDEX(Customers!$B$2:$D$797,MATCH(TF_Database!L1969,Customers!$C$2:$C$797,0),1)</f>
        <v>9767</v>
      </c>
      <c r="O1969" s="29">
        <f t="shared" si="182"/>
        <v>4</v>
      </c>
      <c r="P1969" s="29">
        <f t="shared" si="183"/>
        <v>11</v>
      </c>
      <c r="Q1969" s="14" t="str">
        <f t="shared" si="184"/>
        <v xml:space="preserve">Ted </v>
      </c>
      <c r="R1969" s="14" t="str">
        <f t="shared" si="185"/>
        <v>Trevino</v>
      </c>
    </row>
    <row r="1970" spans="2:18" x14ac:dyDescent="0.45">
      <c r="B1970" s="14" t="str">
        <f t="shared" si="180"/>
        <v>410474941049</v>
      </c>
      <c r="C1970" s="5">
        <v>41047</v>
      </c>
      <c r="D1970" s="2" t="s">
        <v>806</v>
      </c>
      <c r="E1970" s="14">
        <f t="shared" si="181"/>
        <v>1</v>
      </c>
      <c r="F1970" s="2">
        <v>49</v>
      </c>
      <c r="G1970" s="19">
        <v>2047.58</v>
      </c>
      <c r="H1970" s="20">
        <v>0.01</v>
      </c>
      <c r="I1970" s="6"/>
      <c r="J1970" s="5">
        <v>41049</v>
      </c>
      <c r="K1970" s="25">
        <v>902.62</v>
      </c>
      <c r="L1970" s="2" t="s">
        <v>249</v>
      </c>
      <c r="M1970" s="14">
        <f>+VLOOKUP(L1970,Customers!$C$3:$D$797,2,FALSE)</f>
        <v>3</v>
      </c>
      <c r="N1970" s="14">
        <f>+INDEX(Customers!$B$2:$D$797,MATCH(TF_Database!L1970,Customers!$C$2:$C$797,0),1)</f>
        <v>24096</v>
      </c>
      <c r="O1970" s="29">
        <f t="shared" si="182"/>
        <v>3</v>
      </c>
      <c r="P1970" s="29">
        <f t="shared" si="183"/>
        <v>9</v>
      </c>
      <c r="Q1970" s="14" t="str">
        <f t="shared" si="184"/>
        <v xml:space="preserve">Ed </v>
      </c>
      <c r="R1970" s="14" t="str">
        <f t="shared" si="185"/>
        <v>Ludwig</v>
      </c>
    </row>
    <row r="1971" spans="2:18" x14ac:dyDescent="0.45">
      <c r="B1971" s="14" t="str">
        <f t="shared" si="180"/>
        <v>41047141049</v>
      </c>
      <c r="C1971" s="5">
        <v>41047</v>
      </c>
      <c r="D1971" s="2" t="s">
        <v>806</v>
      </c>
      <c r="E1971" s="14">
        <f t="shared" si="181"/>
        <v>1</v>
      </c>
      <c r="F1971" s="2">
        <v>1</v>
      </c>
      <c r="G1971" s="19">
        <v>56.61</v>
      </c>
      <c r="H1971" s="20">
        <v>0.02</v>
      </c>
      <c r="I1971" s="6"/>
      <c r="J1971" s="5">
        <v>41049</v>
      </c>
      <c r="K1971" s="25">
        <v>-22.16</v>
      </c>
      <c r="L1971" s="2" t="s">
        <v>249</v>
      </c>
      <c r="M1971" s="14">
        <f>+VLOOKUP(L1971,Customers!$C$3:$D$797,2,FALSE)</f>
        <v>3</v>
      </c>
      <c r="N1971" s="14">
        <f>+INDEX(Customers!$B$2:$D$797,MATCH(TF_Database!L1971,Customers!$C$2:$C$797,0),1)</f>
        <v>24096</v>
      </c>
      <c r="O1971" s="29">
        <f t="shared" si="182"/>
        <v>3</v>
      </c>
      <c r="P1971" s="29">
        <f t="shared" si="183"/>
        <v>9</v>
      </c>
      <c r="Q1971" s="14" t="str">
        <f t="shared" si="184"/>
        <v xml:space="preserve">Ed </v>
      </c>
      <c r="R1971" s="14" t="str">
        <f t="shared" si="185"/>
        <v>Ludwig</v>
      </c>
    </row>
    <row r="1972" spans="2:18" x14ac:dyDescent="0.45">
      <c r="B1972" s="14" t="str">
        <f t="shared" si="180"/>
        <v>40161340163</v>
      </c>
      <c r="C1972" s="5">
        <v>40161</v>
      </c>
      <c r="D1972" s="2" t="s">
        <v>804</v>
      </c>
      <c r="E1972" s="14">
        <f t="shared" si="181"/>
        <v>0</v>
      </c>
      <c r="F1972" s="2">
        <v>3</v>
      </c>
      <c r="G1972" s="19">
        <v>302.36</v>
      </c>
      <c r="H1972" s="20">
        <v>0.09</v>
      </c>
      <c r="I1972" s="6"/>
      <c r="J1972" s="5">
        <v>40163</v>
      </c>
      <c r="K1972" s="25">
        <v>290.31</v>
      </c>
      <c r="L1972" s="2" t="s">
        <v>250</v>
      </c>
      <c r="M1972" s="14">
        <f>+VLOOKUP(L1972,Customers!$C$3:$D$797,2,FALSE)</f>
        <v>2</v>
      </c>
      <c r="N1972" s="14">
        <f>+INDEX(Customers!$B$2:$D$797,MATCH(TF_Database!L1972,Customers!$C$2:$C$797,0),1)</f>
        <v>23827</v>
      </c>
      <c r="O1972" s="29">
        <f t="shared" si="182"/>
        <v>7</v>
      </c>
      <c r="P1972" s="29">
        <f t="shared" si="183"/>
        <v>14</v>
      </c>
      <c r="Q1972" s="14" t="str">
        <f t="shared" si="184"/>
        <v xml:space="preserve">Jeremy </v>
      </c>
      <c r="R1972" s="14" t="str">
        <f t="shared" si="185"/>
        <v>Ellison</v>
      </c>
    </row>
    <row r="1973" spans="2:18" x14ac:dyDescent="0.45">
      <c r="B1973" s="14" t="str">
        <f t="shared" si="180"/>
        <v>409824540983</v>
      </c>
      <c r="C1973" s="5">
        <v>40982</v>
      </c>
      <c r="D1973" s="2" t="s">
        <v>811</v>
      </c>
      <c r="E1973" s="14">
        <f t="shared" si="181"/>
        <v>0</v>
      </c>
      <c r="F1973" s="2">
        <v>45</v>
      </c>
      <c r="G1973" s="19">
        <v>186.44</v>
      </c>
      <c r="H1973" s="20">
        <v>0</v>
      </c>
      <c r="I1973" s="6"/>
      <c r="J1973" s="5">
        <v>40983</v>
      </c>
      <c r="K1973" s="25">
        <v>-157.18</v>
      </c>
      <c r="L1973" s="2" t="s">
        <v>251</v>
      </c>
      <c r="M1973" s="14">
        <f>+VLOOKUP(L1973,Customers!$C$3:$D$797,2,FALSE)</f>
        <v>1</v>
      </c>
      <c r="N1973" s="14">
        <f>+INDEX(Customers!$B$2:$D$797,MATCH(TF_Database!L1973,Customers!$C$2:$C$797,0),1)</f>
        <v>7616</v>
      </c>
      <c r="O1973" s="29">
        <f t="shared" si="182"/>
        <v>5</v>
      </c>
      <c r="P1973" s="29">
        <f t="shared" si="183"/>
        <v>10</v>
      </c>
      <c r="Q1973" s="14" t="str">
        <f t="shared" si="184"/>
        <v xml:space="preserve">Alan </v>
      </c>
      <c r="R1973" s="14" t="str">
        <f t="shared" si="185"/>
        <v>Hwang</v>
      </c>
    </row>
    <row r="1974" spans="2:18" x14ac:dyDescent="0.45">
      <c r="B1974" s="14" t="str">
        <f t="shared" si="180"/>
        <v>407984040798</v>
      </c>
      <c r="C1974" s="5">
        <v>40798</v>
      </c>
      <c r="D1974" s="2" t="s">
        <v>810</v>
      </c>
      <c r="E1974" s="14">
        <f t="shared" si="181"/>
        <v>0</v>
      </c>
      <c r="F1974" s="2">
        <v>40</v>
      </c>
      <c r="G1974" s="19">
        <v>102.56</v>
      </c>
      <c r="H1974" s="20">
        <v>0.06</v>
      </c>
      <c r="I1974" s="6"/>
      <c r="J1974" s="5">
        <v>40798</v>
      </c>
      <c r="K1974" s="25">
        <v>36.619999999999997</v>
      </c>
      <c r="L1974" s="2" t="s">
        <v>246</v>
      </c>
      <c r="M1974" s="14">
        <f>+VLOOKUP(L1974,Customers!$C$3:$D$797,2,FALSE)</f>
        <v>4</v>
      </c>
      <c r="N1974" s="14">
        <f>+INDEX(Customers!$B$2:$D$797,MATCH(TF_Database!L1974,Customers!$C$2:$C$797,0),1)</f>
        <v>28144</v>
      </c>
      <c r="O1974" s="29">
        <f t="shared" si="182"/>
        <v>6</v>
      </c>
      <c r="P1974" s="29">
        <f t="shared" si="183"/>
        <v>13</v>
      </c>
      <c r="Q1974" s="14" t="str">
        <f t="shared" si="184"/>
        <v xml:space="preserve">Kelly </v>
      </c>
      <c r="R1974" s="14" t="str">
        <f t="shared" si="185"/>
        <v>Lampkin</v>
      </c>
    </row>
    <row r="1975" spans="2:18" x14ac:dyDescent="0.45">
      <c r="B1975" s="14" t="str">
        <f t="shared" si="180"/>
        <v>40798340800</v>
      </c>
      <c r="C1975" s="5">
        <v>40798</v>
      </c>
      <c r="D1975" s="2" t="s">
        <v>810</v>
      </c>
      <c r="E1975" s="14">
        <f t="shared" si="181"/>
        <v>0</v>
      </c>
      <c r="F1975" s="2">
        <v>3</v>
      </c>
      <c r="G1975" s="19">
        <v>15.87</v>
      </c>
      <c r="H1975" s="20">
        <v>0.01</v>
      </c>
      <c r="I1975" s="6"/>
      <c r="J1975" s="5">
        <v>40800</v>
      </c>
      <c r="K1975" s="25">
        <v>2.5299999999999998</v>
      </c>
      <c r="L1975" s="2" t="s">
        <v>246</v>
      </c>
      <c r="M1975" s="14">
        <f>+VLOOKUP(L1975,Customers!$C$3:$D$797,2,FALSE)</f>
        <v>4</v>
      </c>
      <c r="N1975" s="14">
        <f>+INDEX(Customers!$B$2:$D$797,MATCH(TF_Database!L1975,Customers!$C$2:$C$797,0),1)</f>
        <v>28144</v>
      </c>
      <c r="O1975" s="29">
        <f t="shared" si="182"/>
        <v>6</v>
      </c>
      <c r="P1975" s="29">
        <f t="shared" si="183"/>
        <v>13</v>
      </c>
      <c r="Q1975" s="14" t="str">
        <f t="shared" si="184"/>
        <v xml:space="preserve">Kelly </v>
      </c>
      <c r="R1975" s="14" t="str">
        <f t="shared" si="185"/>
        <v>Lampkin</v>
      </c>
    </row>
    <row r="1976" spans="2:18" x14ac:dyDescent="0.45">
      <c r="B1976" s="14" t="str">
        <f t="shared" si="180"/>
        <v>404721440477</v>
      </c>
      <c r="C1976" s="5">
        <v>40472</v>
      </c>
      <c r="D1976" s="2" t="s">
        <v>804</v>
      </c>
      <c r="E1976" s="14">
        <f t="shared" si="181"/>
        <v>0</v>
      </c>
      <c r="F1976" s="2">
        <v>14</v>
      </c>
      <c r="G1976" s="19">
        <v>34.590000000000003</v>
      </c>
      <c r="H1976" s="20">
        <v>0.04</v>
      </c>
      <c r="I1976" s="6"/>
      <c r="J1976" s="5">
        <v>40477</v>
      </c>
      <c r="K1976" s="25">
        <v>-60.13</v>
      </c>
      <c r="L1976" s="2" t="s">
        <v>252</v>
      </c>
      <c r="M1976" s="14">
        <f>+VLOOKUP(L1976,Customers!$C$3:$D$797,2,FALSE)</f>
        <v>5</v>
      </c>
      <c r="N1976" s="14">
        <f>+INDEX(Customers!$B$2:$D$797,MATCH(TF_Database!L1976,Customers!$C$2:$C$797,0),1)</f>
        <v>29269</v>
      </c>
      <c r="O1976" s="29">
        <f t="shared" si="182"/>
        <v>7</v>
      </c>
      <c r="P1976" s="29">
        <f t="shared" si="183"/>
        <v>13</v>
      </c>
      <c r="Q1976" s="14" t="str">
        <f t="shared" si="184"/>
        <v xml:space="preserve">Eileen </v>
      </c>
      <c r="R1976" s="14" t="str">
        <f t="shared" si="185"/>
        <v>Kiefer</v>
      </c>
    </row>
    <row r="1977" spans="2:18" x14ac:dyDescent="0.45">
      <c r="B1977" s="14" t="str">
        <f t="shared" si="180"/>
        <v>404722940481</v>
      </c>
      <c r="C1977" s="5">
        <v>40472</v>
      </c>
      <c r="D1977" s="2" t="s">
        <v>804</v>
      </c>
      <c r="E1977" s="14">
        <f t="shared" si="181"/>
        <v>0</v>
      </c>
      <c r="F1977" s="2">
        <v>29</v>
      </c>
      <c r="G1977" s="19">
        <v>5029.2160000000003</v>
      </c>
      <c r="H1977" s="20">
        <v>0.02</v>
      </c>
      <c r="I1977" s="6"/>
      <c r="J1977" s="5">
        <v>40481</v>
      </c>
      <c r="K1977" s="25">
        <v>-752.83199999999999</v>
      </c>
      <c r="L1977" s="2" t="s">
        <v>252</v>
      </c>
      <c r="M1977" s="14">
        <f>+VLOOKUP(L1977,Customers!$C$3:$D$797,2,FALSE)</f>
        <v>5</v>
      </c>
      <c r="N1977" s="14">
        <f>+INDEX(Customers!$B$2:$D$797,MATCH(TF_Database!L1977,Customers!$C$2:$C$797,0),1)</f>
        <v>29269</v>
      </c>
      <c r="O1977" s="29">
        <f t="shared" si="182"/>
        <v>7</v>
      </c>
      <c r="P1977" s="29">
        <f t="shared" si="183"/>
        <v>13</v>
      </c>
      <c r="Q1977" s="14" t="str">
        <f t="shared" si="184"/>
        <v xml:space="preserve">Eileen </v>
      </c>
      <c r="R1977" s="14" t="str">
        <f t="shared" si="185"/>
        <v>Kiefer</v>
      </c>
    </row>
    <row r="1978" spans="2:18" x14ac:dyDescent="0.45">
      <c r="B1978" s="14" t="str">
        <f t="shared" si="180"/>
        <v>410281441037</v>
      </c>
      <c r="C1978" s="5">
        <v>41028</v>
      </c>
      <c r="D1978" s="2" t="s">
        <v>804</v>
      </c>
      <c r="E1978" s="14">
        <f t="shared" si="181"/>
        <v>0</v>
      </c>
      <c r="F1978" s="2">
        <v>14</v>
      </c>
      <c r="G1978" s="19">
        <v>3363.14</v>
      </c>
      <c r="H1978" s="20">
        <v>0.1</v>
      </c>
      <c r="I1978" s="6"/>
      <c r="J1978" s="5">
        <v>41037</v>
      </c>
      <c r="K1978" s="25">
        <v>98.75</v>
      </c>
      <c r="L1978" s="2" t="s">
        <v>248</v>
      </c>
      <c r="M1978" s="14">
        <f>+VLOOKUP(L1978,Customers!$C$3:$D$797,2,FALSE)</f>
        <v>4</v>
      </c>
      <c r="N1978" s="14">
        <f>+INDEX(Customers!$B$2:$D$797,MATCH(TF_Database!L1978,Customers!$C$2:$C$797,0),1)</f>
        <v>9767</v>
      </c>
      <c r="O1978" s="29">
        <f t="shared" si="182"/>
        <v>4</v>
      </c>
      <c r="P1978" s="29">
        <f t="shared" si="183"/>
        <v>11</v>
      </c>
      <c r="Q1978" s="14" t="str">
        <f t="shared" si="184"/>
        <v xml:space="preserve">Ted </v>
      </c>
      <c r="R1978" s="14" t="str">
        <f t="shared" si="185"/>
        <v>Trevino</v>
      </c>
    </row>
    <row r="1979" spans="2:18" x14ac:dyDescent="0.45">
      <c r="B1979" s="14" t="str">
        <f t="shared" si="180"/>
        <v>40979740981</v>
      </c>
      <c r="C1979" s="5">
        <v>40979</v>
      </c>
      <c r="D1979" s="2" t="s">
        <v>804</v>
      </c>
      <c r="E1979" s="14">
        <f t="shared" si="181"/>
        <v>0</v>
      </c>
      <c r="F1979" s="2">
        <v>7</v>
      </c>
      <c r="G1979" s="19">
        <v>16587.13</v>
      </c>
      <c r="H1979" s="20">
        <v>0.08</v>
      </c>
      <c r="I1979" s="6"/>
      <c r="J1979" s="5">
        <v>40981</v>
      </c>
      <c r="K1979" s="25">
        <v>-3476.8593000000001</v>
      </c>
      <c r="L1979" s="2" t="s">
        <v>239</v>
      </c>
      <c r="M1979" s="14">
        <f>+VLOOKUP(L1979,Customers!$C$3:$D$797,2,FALSE)</f>
        <v>1</v>
      </c>
      <c r="N1979" s="14">
        <f>+INDEX(Customers!$B$2:$D$797,MATCH(TF_Database!L1979,Customers!$C$2:$C$797,0),1)</f>
        <v>5778</v>
      </c>
      <c r="O1979" s="29">
        <f t="shared" si="182"/>
        <v>7</v>
      </c>
      <c r="P1979" s="29">
        <f t="shared" si="183"/>
        <v>13</v>
      </c>
      <c r="Q1979" s="14" t="str">
        <f t="shared" si="184"/>
        <v xml:space="preserve">Tamara </v>
      </c>
      <c r="R1979" s="14" t="str">
        <f t="shared" si="185"/>
        <v>Dahlen</v>
      </c>
    </row>
    <row r="1980" spans="2:18" x14ac:dyDescent="0.45">
      <c r="B1980" s="14" t="str">
        <f t="shared" si="180"/>
        <v>40979940986</v>
      </c>
      <c r="C1980" s="5">
        <v>40979</v>
      </c>
      <c r="D1980" s="2" t="s">
        <v>804</v>
      </c>
      <c r="E1980" s="14">
        <f t="shared" si="181"/>
        <v>0</v>
      </c>
      <c r="F1980" s="2">
        <v>9</v>
      </c>
      <c r="G1980" s="19">
        <v>507.98</v>
      </c>
      <c r="H1980" s="20">
        <v>0.05</v>
      </c>
      <c r="I1980" s="6"/>
      <c r="J1980" s="5">
        <v>40986</v>
      </c>
      <c r="K1980" s="25">
        <v>170.9</v>
      </c>
      <c r="L1980" s="2" t="s">
        <v>239</v>
      </c>
      <c r="M1980" s="14">
        <f>+VLOOKUP(L1980,Customers!$C$3:$D$797,2,FALSE)</f>
        <v>1</v>
      </c>
      <c r="N1980" s="14">
        <f>+INDEX(Customers!$B$2:$D$797,MATCH(TF_Database!L1980,Customers!$C$2:$C$797,0),1)</f>
        <v>5778</v>
      </c>
      <c r="O1980" s="29">
        <f t="shared" si="182"/>
        <v>7</v>
      </c>
      <c r="P1980" s="29">
        <f t="shared" si="183"/>
        <v>13</v>
      </c>
      <c r="Q1980" s="14" t="str">
        <f t="shared" si="184"/>
        <v xml:space="preserve">Tamara </v>
      </c>
      <c r="R1980" s="14" t="str">
        <f t="shared" si="185"/>
        <v>Dahlen</v>
      </c>
    </row>
    <row r="1981" spans="2:18" x14ac:dyDescent="0.45">
      <c r="B1981" s="14" t="str">
        <f t="shared" si="180"/>
        <v>408613140863</v>
      </c>
      <c r="C1981" s="5">
        <v>40861</v>
      </c>
      <c r="D1981" s="2" t="s">
        <v>804</v>
      </c>
      <c r="E1981" s="14">
        <f t="shared" si="181"/>
        <v>0</v>
      </c>
      <c r="F1981" s="2">
        <v>31</v>
      </c>
      <c r="G1981" s="19">
        <v>142.97</v>
      </c>
      <c r="H1981" s="20">
        <v>0.1</v>
      </c>
      <c r="I1981" s="6"/>
      <c r="J1981" s="5">
        <v>40863</v>
      </c>
      <c r="K1981" s="25">
        <v>-12.26</v>
      </c>
      <c r="L1981" s="2" t="s">
        <v>253</v>
      </c>
      <c r="M1981" s="14">
        <f>+VLOOKUP(L1981,Customers!$C$3:$D$797,2,FALSE)</f>
        <v>4</v>
      </c>
      <c r="N1981" s="14">
        <f>+INDEX(Customers!$B$2:$D$797,MATCH(TF_Database!L1981,Customers!$C$2:$C$797,0),1)</f>
        <v>5837</v>
      </c>
      <c r="O1981" s="29">
        <f t="shared" si="182"/>
        <v>6</v>
      </c>
      <c r="P1981" s="29">
        <f t="shared" si="183"/>
        <v>12</v>
      </c>
      <c r="Q1981" s="14" t="str">
        <f t="shared" si="184"/>
        <v xml:space="preserve">James </v>
      </c>
      <c r="R1981" s="14" t="str">
        <f t="shared" si="185"/>
        <v>Lanier</v>
      </c>
    </row>
    <row r="1982" spans="2:18" x14ac:dyDescent="0.45">
      <c r="B1982" s="14" t="str">
        <f t="shared" si="180"/>
        <v>40618440622</v>
      </c>
      <c r="C1982" s="5">
        <v>40618</v>
      </c>
      <c r="D1982" s="2" t="s">
        <v>804</v>
      </c>
      <c r="E1982" s="14">
        <f t="shared" si="181"/>
        <v>0</v>
      </c>
      <c r="F1982" s="2">
        <v>4</v>
      </c>
      <c r="G1982" s="19">
        <v>17.12</v>
      </c>
      <c r="H1982" s="20">
        <v>0.03</v>
      </c>
      <c r="I1982" s="6"/>
      <c r="J1982" s="5">
        <v>40622</v>
      </c>
      <c r="K1982" s="25">
        <v>-2.5530000000000004</v>
      </c>
      <c r="L1982" s="2" t="s">
        <v>254</v>
      </c>
      <c r="M1982" s="14">
        <f>+VLOOKUP(L1982,Customers!$C$3:$D$797,2,FALSE)</f>
        <v>3</v>
      </c>
      <c r="N1982" s="14">
        <f>+INDEX(Customers!$B$2:$D$797,MATCH(TF_Database!L1982,Customers!$C$2:$C$797,0),1)</f>
        <v>5781</v>
      </c>
      <c r="O1982" s="29">
        <f t="shared" si="182"/>
        <v>7</v>
      </c>
      <c r="P1982" s="29">
        <f t="shared" si="183"/>
        <v>13</v>
      </c>
      <c r="Q1982" s="14" t="str">
        <f t="shared" si="184"/>
        <v xml:space="preserve">Edward </v>
      </c>
      <c r="R1982" s="14" t="str">
        <f t="shared" si="185"/>
        <v>Becker</v>
      </c>
    </row>
    <row r="1983" spans="2:18" x14ac:dyDescent="0.45">
      <c r="B1983" s="14" t="str">
        <f t="shared" si="180"/>
        <v>408082140808</v>
      </c>
      <c r="C1983" s="5">
        <v>40808</v>
      </c>
      <c r="D1983" s="2" t="s">
        <v>806</v>
      </c>
      <c r="E1983" s="14">
        <f t="shared" si="181"/>
        <v>1</v>
      </c>
      <c r="F1983" s="2">
        <v>21</v>
      </c>
      <c r="G1983" s="19">
        <v>8185.89</v>
      </c>
      <c r="H1983" s="20">
        <v>0.09</v>
      </c>
      <c r="I1983" s="6"/>
      <c r="J1983" s="5">
        <v>40808</v>
      </c>
      <c r="K1983" s="25">
        <v>2137.2800000000002</v>
      </c>
      <c r="L1983" s="2" t="s">
        <v>255</v>
      </c>
      <c r="M1983" s="14">
        <f>+VLOOKUP(L1983,Customers!$C$3:$D$797,2,FALSE)</f>
        <v>5</v>
      </c>
      <c r="N1983" s="14">
        <f>+INDEX(Customers!$B$2:$D$797,MATCH(TF_Database!L1983,Customers!$C$2:$C$797,0),1)</f>
        <v>23450</v>
      </c>
      <c r="O1983" s="29">
        <f t="shared" si="182"/>
        <v>5</v>
      </c>
      <c r="P1983" s="29">
        <f t="shared" si="183"/>
        <v>13</v>
      </c>
      <c r="Q1983" s="14" t="str">
        <f t="shared" si="184"/>
        <v xml:space="preserve">Gary </v>
      </c>
      <c r="R1983" s="14" t="str">
        <f t="shared" si="185"/>
        <v>Zandusky</v>
      </c>
    </row>
    <row r="1984" spans="2:18" x14ac:dyDescent="0.45">
      <c r="B1984" s="14" t="str">
        <f t="shared" si="180"/>
        <v>401392740139</v>
      </c>
      <c r="C1984" s="5">
        <v>40139</v>
      </c>
      <c r="D1984" s="2" t="s">
        <v>806</v>
      </c>
      <c r="E1984" s="14">
        <f t="shared" si="181"/>
        <v>1</v>
      </c>
      <c r="F1984" s="2">
        <v>27</v>
      </c>
      <c r="G1984" s="19">
        <v>259.72000000000003</v>
      </c>
      <c r="H1984" s="20">
        <v>7.0000000000000007E-2</v>
      </c>
      <c r="I1984" s="6"/>
      <c r="J1984" s="5">
        <v>40139</v>
      </c>
      <c r="K1984" s="25">
        <v>78.05</v>
      </c>
      <c r="L1984" s="2" t="s">
        <v>256</v>
      </c>
      <c r="M1984" s="14">
        <f>+VLOOKUP(L1984,Customers!$C$3:$D$797,2,FALSE)</f>
        <v>5</v>
      </c>
      <c r="N1984" s="14">
        <f>+INDEX(Customers!$B$2:$D$797,MATCH(TF_Database!L1984,Customers!$C$2:$C$797,0),1)</f>
        <v>1318</v>
      </c>
      <c r="O1984" s="29">
        <f t="shared" si="182"/>
        <v>4</v>
      </c>
      <c r="P1984" s="29">
        <f t="shared" si="183"/>
        <v>9</v>
      </c>
      <c r="Q1984" s="14" t="str">
        <f t="shared" si="184"/>
        <v xml:space="preserve">Ann </v>
      </c>
      <c r="R1984" s="14" t="str">
        <f t="shared" si="185"/>
        <v>Blume</v>
      </c>
    </row>
    <row r="1985" spans="2:18" x14ac:dyDescent="0.45">
      <c r="B1985" s="14" t="str">
        <f t="shared" si="180"/>
        <v>401393440140</v>
      </c>
      <c r="C1985" s="5">
        <v>40139</v>
      </c>
      <c r="D1985" s="2" t="s">
        <v>806</v>
      </c>
      <c r="E1985" s="14">
        <f t="shared" si="181"/>
        <v>1</v>
      </c>
      <c r="F1985" s="2">
        <v>34</v>
      </c>
      <c r="G1985" s="19">
        <v>54.69</v>
      </c>
      <c r="H1985" s="20">
        <v>7.0000000000000007E-2</v>
      </c>
      <c r="I1985" s="6"/>
      <c r="J1985" s="5">
        <v>40140</v>
      </c>
      <c r="K1985" s="25">
        <v>-35.75</v>
      </c>
      <c r="L1985" s="2" t="s">
        <v>256</v>
      </c>
      <c r="M1985" s="14">
        <f>+VLOOKUP(L1985,Customers!$C$3:$D$797,2,FALSE)</f>
        <v>5</v>
      </c>
      <c r="N1985" s="14">
        <f>+INDEX(Customers!$B$2:$D$797,MATCH(TF_Database!L1985,Customers!$C$2:$C$797,0),1)</f>
        <v>1318</v>
      </c>
      <c r="O1985" s="29">
        <f t="shared" si="182"/>
        <v>4</v>
      </c>
      <c r="P1985" s="29">
        <f t="shared" si="183"/>
        <v>9</v>
      </c>
      <c r="Q1985" s="14" t="str">
        <f t="shared" si="184"/>
        <v xml:space="preserve">Ann </v>
      </c>
      <c r="R1985" s="14" t="str">
        <f t="shared" si="185"/>
        <v>Blume</v>
      </c>
    </row>
    <row r="1986" spans="2:18" x14ac:dyDescent="0.45">
      <c r="B1986" s="14" t="str">
        <f t="shared" si="180"/>
        <v>404493840451</v>
      </c>
      <c r="C1986" s="5">
        <v>40449</v>
      </c>
      <c r="D1986" s="2" t="s">
        <v>804</v>
      </c>
      <c r="E1986" s="14">
        <f t="shared" si="181"/>
        <v>0</v>
      </c>
      <c r="F1986" s="2">
        <v>38</v>
      </c>
      <c r="G1986" s="19">
        <v>1143.3499999999999</v>
      </c>
      <c r="H1986" s="20">
        <v>0.04</v>
      </c>
      <c r="I1986" s="6"/>
      <c r="J1986" s="5">
        <v>40451</v>
      </c>
      <c r="K1986" s="25">
        <v>411.1</v>
      </c>
      <c r="L1986" s="2" t="s">
        <v>257</v>
      </c>
      <c r="M1986" s="14">
        <f>+VLOOKUP(L1986,Customers!$C$3:$D$797,2,FALSE)</f>
        <v>1</v>
      </c>
      <c r="N1986" s="14">
        <f>+INDEX(Customers!$B$2:$D$797,MATCH(TF_Database!L1986,Customers!$C$2:$C$797,0),1)</f>
        <v>18455</v>
      </c>
      <c r="O1986" s="29">
        <f t="shared" si="182"/>
        <v>5</v>
      </c>
      <c r="P1986" s="29">
        <f t="shared" si="183"/>
        <v>10</v>
      </c>
      <c r="Q1986" s="14" t="str">
        <f t="shared" si="184"/>
        <v xml:space="preserve">Erin </v>
      </c>
      <c r="R1986" s="14" t="str">
        <f t="shared" si="185"/>
        <v>Smith</v>
      </c>
    </row>
    <row r="1987" spans="2:18" x14ac:dyDescent="0.45">
      <c r="B1987" s="14" t="str">
        <f t="shared" si="180"/>
        <v>408223840824</v>
      </c>
      <c r="C1987" s="5">
        <v>40822</v>
      </c>
      <c r="D1987" s="2" t="s">
        <v>808</v>
      </c>
      <c r="E1987" s="14">
        <f t="shared" si="181"/>
        <v>0</v>
      </c>
      <c r="F1987" s="2">
        <v>38</v>
      </c>
      <c r="G1987" s="19">
        <v>391.42</v>
      </c>
      <c r="H1987" s="20">
        <v>0.04</v>
      </c>
      <c r="I1987" s="6"/>
      <c r="J1987" s="5">
        <v>40824</v>
      </c>
      <c r="K1987" s="25">
        <v>25.03</v>
      </c>
      <c r="L1987" s="2" t="s">
        <v>258</v>
      </c>
      <c r="M1987" s="14">
        <f>+VLOOKUP(L1987,Customers!$C$3:$D$797,2,FALSE)</f>
        <v>3</v>
      </c>
      <c r="N1987" s="14">
        <f>+INDEX(Customers!$B$2:$D$797,MATCH(TF_Database!L1987,Customers!$C$2:$C$797,0),1)</f>
        <v>11861</v>
      </c>
      <c r="O1987" s="29">
        <f t="shared" si="182"/>
        <v>6</v>
      </c>
      <c r="P1987" s="29">
        <f t="shared" si="183"/>
        <v>12</v>
      </c>
      <c r="Q1987" s="14" t="str">
        <f t="shared" si="184"/>
        <v xml:space="preserve">Allen </v>
      </c>
      <c r="R1987" s="14" t="str">
        <f t="shared" si="185"/>
        <v>Golden</v>
      </c>
    </row>
    <row r="1988" spans="2:18" x14ac:dyDescent="0.45">
      <c r="B1988" s="14" t="str">
        <f t="shared" si="180"/>
        <v>40085640086</v>
      </c>
      <c r="C1988" s="5">
        <v>40085</v>
      </c>
      <c r="D1988" s="2" t="s">
        <v>808</v>
      </c>
      <c r="E1988" s="14">
        <f t="shared" si="181"/>
        <v>0</v>
      </c>
      <c r="F1988" s="2">
        <v>6</v>
      </c>
      <c r="G1988" s="19">
        <v>49.04</v>
      </c>
      <c r="H1988" s="20">
        <v>0.02</v>
      </c>
      <c r="I1988" s="6"/>
      <c r="J1988" s="5">
        <v>40086</v>
      </c>
      <c r="K1988" s="25">
        <v>7.74</v>
      </c>
      <c r="L1988" s="2" t="s">
        <v>240</v>
      </c>
      <c r="M1988" s="14">
        <f>+VLOOKUP(L1988,Customers!$C$3:$D$797,2,FALSE)</f>
        <v>3</v>
      </c>
      <c r="N1988" s="14">
        <f>+INDEX(Customers!$B$2:$D$797,MATCH(TF_Database!L1988,Customers!$C$2:$C$797,0),1)</f>
        <v>9453</v>
      </c>
      <c r="O1988" s="29">
        <f t="shared" si="182"/>
        <v>5</v>
      </c>
      <c r="P1988" s="29">
        <f t="shared" si="183"/>
        <v>14</v>
      </c>
      <c r="Q1988" s="14" t="str">
        <f t="shared" si="184"/>
        <v xml:space="preserve">Erin </v>
      </c>
      <c r="R1988" s="14" t="str">
        <f t="shared" si="185"/>
        <v>Creighton</v>
      </c>
    </row>
    <row r="1989" spans="2:18" x14ac:dyDescent="0.45">
      <c r="B1989" s="14" t="str">
        <f t="shared" si="180"/>
        <v>401753240177</v>
      </c>
      <c r="C1989" s="5">
        <v>40175</v>
      </c>
      <c r="D1989" s="2" t="s">
        <v>806</v>
      </c>
      <c r="E1989" s="14">
        <f t="shared" si="181"/>
        <v>1</v>
      </c>
      <c r="F1989" s="2">
        <v>32</v>
      </c>
      <c r="G1989" s="19">
        <v>3730.54</v>
      </c>
      <c r="H1989" s="20">
        <v>7.0000000000000007E-2</v>
      </c>
      <c r="I1989" s="6"/>
      <c r="J1989" s="5">
        <v>40177</v>
      </c>
      <c r="K1989" s="25">
        <v>1369.09</v>
      </c>
      <c r="L1989" s="2" t="s">
        <v>255</v>
      </c>
      <c r="M1989" s="14">
        <f>+VLOOKUP(L1989,Customers!$C$3:$D$797,2,FALSE)</f>
        <v>5</v>
      </c>
      <c r="N1989" s="14">
        <f>+INDEX(Customers!$B$2:$D$797,MATCH(TF_Database!L1989,Customers!$C$2:$C$797,0),1)</f>
        <v>23450</v>
      </c>
      <c r="O1989" s="29">
        <f t="shared" si="182"/>
        <v>5</v>
      </c>
      <c r="P1989" s="29">
        <f t="shared" si="183"/>
        <v>13</v>
      </c>
      <c r="Q1989" s="14" t="str">
        <f t="shared" si="184"/>
        <v xml:space="preserve">Gary </v>
      </c>
      <c r="R1989" s="14" t="str">
        <f t="shared" si="185"/>
        <v>Zandusky</v>
      </c>
    </row>
    <row r="1990" spans="2:18" x14ac:dyDescent="0.45">
      <c r="B1990" s="14" t="str">
        <f t="shared" si="180"/>
        <v>402672940271</v>
      </c>
      <c r="C1990" s="5">
        <v>40267</v>
      </c>
      <c r="D1990" s="2" t="s">
        <v>804</v>
      </c>
      <c r="E1990" s="14">
        <f t="shared" si="181"/>
        <v>0</v>
      </c>
      <c r="F1990" s="2">
        <v>29</v>
      </c>
      <c r="G1990" s="19">
        <v>352.55</v>
      </c>
      <c r="H1990" s="20">
        <v>0.09</v>
      </c>
      <c r="I1990" s="6"/>
      <c r="J1990" s="5">
        <v>40271</v>
      </c>
      <c r="K1990" s="25">
        <v>128.98750000000001</v>
      </c>
      <c r="L1990" s="2" t="s">
        <v>255</v>
      </c>
      <c r="M1990" s="14">
        <f>+VLOOKUP(L1990,Customers!$C$3:$D$797,2,FALSE)</f>
        <v>5</v>
      </c>
      <c r="N1990" s="14">
        <f>+INDEX(Customers!$B$2:$D$797,MATCH(TF_Database!L1990,Customers!$C$2:$C$797,0),1)</f>
        <v>23450</v>
      </c>
      <c r="O1990" s="29">
        <f t="shared" si="182"/>
        <v>5</v>
      </c>
      <c r="P1990" s="29">
        <f t="shared" si="183"/>
        <v>13</v>
      </c>
      <c r="Q1990" s="14" t="str">
        <f t="shared" si="184"/>
        <v xml:space="preserve">Gary </v>
      </c>
      <c r="R1990" s="14" t="str">
        <f t="shared" si="185"/>
        <v>Zandusky</v>
      </c>
    </row>
    <row r="1991" spans="2:18" x14ac:dyDescent="0.45">
      <c r="B1991" s="14" t="str">
        <f t="shared" ref="B1991:B2054" si="186">+CONCATENATE(C1991,F1991,J1991)</f>
        <v>402673240274</v>
      </c>
      <c r="C1991" s="5">
        <v>40267</v>
      </c>
      <c r="D1991" s="2" t="s">
        <v>804</v>
      </c>
      <c r="E1991" s="14">
        <f t="shared" ref="E1991:E2054" si="187">+IF(D1991="High",1,0)</f>
        <v>0</v>
      </c>
      <c r="F1991" s="2">
        <v>32</v>
      </c>
      <c r="G1991" s="19">
        <v>719.64</v>
      </c>
      <c r="H1991" s="20">
        <v>0.01</v>
      </c>
      <c r="I1991" s="6"/>
      <c r="J1991" s="5">
        <v>40274</v>
      </c>
      <c r="K1991" s="25">
        <v>-245.62</v>
      </c>
      <c r="L1991" s="2" t="s">
        <v>255</v>
      </c>
      <c r="M1991" s="14">
        <f>+VLOOKUP(L1991,Customers!$C$3:$D$797,2,FALSE)</f>
        <v>5</v>
      </c>
      <c r="N1991" s="14">
        <f>+INDEX(Customers!$B$2:$D$797,MATCH(TF_Database!L1991,Customers!$C$2:$C$797,0),1)</f>
        <v>23450</v>
      </c>
      <c r="O1991" s="29">
        <f t="shared" ref="O1991:O2054" si="188">+SEARCH(" ",L1991)</f>
        <v>5</v>
      </c>
      <c r="P1991" s="29">
        <f t="shared" ref="P1991:P2054" si="189">+LEN(L1991)</f>
        <v>13</v>
      </c>
      <c r="Q1991" s="14" t="str">
        <f t="shared" ref="Q1991:Q2054" si="190">+LEFT(L1991,O1991)</f>
        <v xml:space="preserve">Gary </v>
      </c>
      <c r="R1991" s="14" t="str">
        <f t="shared" ref="R1991:R2054" si="191">+RIGHT(L1991,P1991-O1991)</f>
        <v>Zandusky</v>
      </c>
    </row>
    <row r="1992" spans="2:18" x14ac:dyDescent="0.45">
      <c r="B1992" s="14" t="str">
        <f t="shared" si="186"/>
        <v>406443840646</v>
      </c>
      <c r="C1992" s="5">
        <v>40644</v>
      </c>
      <c r="D1992" s="2" t="s">
        <v>810</v>
      </c>
      <c r="E1992" s="14">
        <f t="shared" si="187"/>
        <v>0</v>
      </c>
      <c r="F1992" s="2">
        <v>38</v>
      </c>
      <c r="G1992" s="19">
        <v>3821.0390000000002</v>
      </c>
      <c r="H1992" s="20">
        <v>0.05</v>
      </c>
      <c r="I1992" s="6"/>
      <c r="J1992" s="5">
        <v>40646</v>
      </c>
      <c r="K1992" s="25">
        <v>1057.8870000000002</v>
      </c>
      <c r="L1992" s="2" t="s">
        <v>239</v>
      </c>
      <c r="M1992" s="14">
        <f>+VLOOKUP(L1992,Customers!$C$3:$D$797,2,FALSE)</f>
        <v>1</v>
      </c>
      <c r="N1992" s="14">
        <f>+INDEX(Customers!$B$2:$D$797,MATCH(TF_Database!L1992,Customers!$C$2:$C$797,0),1)</f>
        <v>5778</v>
      </c>
      <c r="O1992" s="29">
        <f t="shared" si="188"/>
        <v>7</v>
      </c>
      <c r="P1992" s="29">
        <f t="shared" si="189"/>
        <v>13</v>
      </c>
      <c r="Q1992" s="14" t="str">
        <f t="shared" si="190"/>
        <v xml:space="preserve">Tamara </v>
      </c>
      <c r="R1992" s="14" t="str">
        <f t="shared" si="191"/>
        <v>Dahlen</v>
      </c>
    </row>
    <row r="1993" spans="2:18" x14ac:dyDescent="0.45">
      <c r="B1993" s="14" t="str">
        <f t="shared" si="186"/>
        <v>399672339969</v>
      </c>
      <c r="C1993" s="5">
        <v>39967</v>
      </c>
      <c r="D1993" s="2" t="s">
        <v>810</v>
      </c>
      <c r="E1993" s="14">
        <f t="shared" si="187"/>
        <v>0</v>
      </c>
      <c r="F1993" s="2">
        <v>23</v>
      </c>
      <c r="G1993" s="19">
        <v>2508.6730000000002</v>
      </c>
      <c r="H1993" s="20">
        <v>0.03</v>
      </c>
      <c r="I1993" s="6"/>
      <c r="J1993" s="5">
        <v>39969</v>
      </c>
      <c r="K1993" s="25">
        <v>417.46499999999997</v>
      </c>
      <c r="L1993" s="2" t="s">
        <v>255</v>
      </c>
      <c r="M1993" s="14">
        <f>+VLOOKUP(L1993,Customers!$C$3:$D$797,2,FALSE)</f>
        <v>5</v>
      </c>
      <c r="N1993" s="14">
        <f>+INDEX(Customers!$B$2:$D$797,MATCH(TF_Database!L1993,Customers!$C$2:$C$797,0),1)</f>
        <v>23450</v>
      </c>
      <c r="O1993" s="29">
        <f t="shared" si="188"/>
        <v>5</v>
      </c>
      <c r="P1993" s="29">
        <f t="shared" si="189"/>
        <v>13</v>
      </c>
      <c r="Q1993" s="14" t="str">
        <f t="shared" si="190"/>
        <v xml:space="preserve">Gary </v>
      </c>
      <c r="R1993" s="14" t="str">
        <f t="shared" si="191"/>
        <v>Zandusky</v>
      </c>
    </row>
    <row r="1994" spans="2:18" x14ac:dyDescent="0.45">
      <c r="B1994" s="14" t="str">
        <f t="shared" si="186"/>
        <v>402064740213</v>
      </c>
      <c r="C1994" s="5">
        <v>40206</v>
      </c>
      <c r="D1994" s="2" t="s">
        <v>804</v>
      </c>
      <c r="E1994" s="14">
        <f t="shared" si="187"/>
        <v>0</v>
      </c>
      <c r="F1994" s="2">
        <v>47</v>
      </c>
      <c r="G1994" s="19">
        <v>4888.1400000000003</v>
      </c>
      <c r="H1994" s="20">
        <v>7.0000000000000007E-2</v>
      </c>
      <c r="I1994" s="6"/>
      <c r="J1994" s="5">
        <v>40213</v>
      </c>
      <c r="K1994" s="25">
        <v>1545.09</v>
      </c>
      <c r="L1994" s="2" t="s">
        <v>245</v>
      </c>
      <c r="M1994" s="14">
        <f>+VLOOKUP(L1994,Customers!$C$3:$D$797,2,FALSE)</f>
        <v>4</v>
      </c>
      <c r="N1994" s="14">
        <f>+INDEX(Customers!$B$2:$D$797,MATCH(TF_Database!L1994,Customers!$C$2:$C$797,0),1)</f>
        <v>30321</v>
      </c>
      <c r="O1994" s="29">
        <f t="shared" si="188"/>
        <v>7</v>
      </c>
      <c r="P1994" s="29">
        <f t="shared" si="189"/>
        <v>13</v>
      </c>
      <c r="Q1994" s="14" t="str">
        <f t="shared" si="190"/>
        <v xml:space="preserve">Edward </v>
      </c>
      <c r="R1994" s="14" t="str">
        <f t="shared" si="191"/>
        <v>Nazzal</v>
      </c>
    </row>
    <row r="1995" spans="2:18" x14ac:dyDescent="0.45">
      <c r="B1995" s="14" t="str">
        <f t="shared" si="186"/>
        <v>402062740213</v>
      </c>
      <c r="C1995" s="5">
        <v>40206</v>
      </c>
      <c r="D1995" s="2" t="s">
        <v>804</v>
      </c>
      <c r="E1995" s="14">
        <f t="shared" si="187"/>
        <v>0</v>
      </c>
      <c r="F1995" s="2">
        <v>27</v>
      </c>
      <c r="G1995" s="19">
        <v>63.87</v>
      </c>
      <c r="H1995" s="20">
        <v>0.09</v>
      </c>
      <c r="I1995" s="6"/>
      <c r="J1995" s="5">
        <v>40213</v>
      </c>
      <c r="K1995" s="25">
        <v>-149.93</v>
      </c>
      <c r="L1995" s="2" t="s">
        <v>245</v>
      </c>
      <c r="M1995" s="14">
        <f>+VLOOKUP(L1995,Customers!$C$3:$D$797,2,FALSE)</f>
        <v>4</v>
      </c>
      <c r="N1995" s="14">
        <f>+INDEX(Customers!$B$2:$D$797,MATCH(TF_Database!L1995,Customers!$C$2:$C$797,0),1)</f>
        <v>30321</v>
      </c>
      <c r="O1995" s="29">
        <f t="shared" si="188"/>
        <v>7</v>
      </c>
      <c r="P1995" s="29">
        <f t="shared" si="189"/>
        <v>13</v>
      </c>
      <c r="Q1995" s="14" t="str">
        <f t="shared" si="190"/>
        <v xml:space="preserve">Edward </v>
      </c>
      <c r="R1995" s="14" t="str">
        <f t="shared" si="191"/>
        <v>Nazzal</v>
      </c>
    </row>
    <row r="1996" spans="2:18" x14ac:dyDescent="0.45">
      <c r="B1996" s="14" t="str">
        <f t="shared" si="186"/>
        <v>40619240621</v>
      </c>
      <c r="C1996" s="5">
        <v>40619</v>
      </c>
      <c r="D1996" s="2" t="s">
        <v>811</v>
      </c>
      <c r="E1996" s="14">
        <f t="shared" si="187"/>
        <v>0</v>
      </c>
      <c r="F1996" s="2">
        <v>2</v>
      </c>
      <c r="G1996" s="19">
        <v>885.94</v>
      </c>
      <c r="H1996" s="20">
        <v>0.08</v>
      </c>
      <c r="I1996" s="6"/>
      <c r="J1996" s="5">
        <v>40621</v>
      </c>
      <c r="K1996" s="25">
        <v>-2024.079</v>
      </c>
      <c r="L1996" s="2" t="s">
        <v>259</v>
      </c>
      <c r="M1996" s="14">
        <f>+VLOOKUP(L1996,Customers!$C$3:$D$797,2,FALSE)</f>
        <v>2</v>
      </c>
      <c r="N1996" s="14">
        <f>+INDEX(Customers!$B$2:$D$797,MATCH(TF_Database!L1996,Customers!$C$2:$C$797,0),1)</f>
        <v>18192</v>
      </c>
      <c r="O1996" s="29">
        <f t="shared" si="188"/>
        <v>6</v>
      </c>
      <c r="P1996" s="29">
        <f t="shared" si="189"/>
        <v>14</v>
      </c>
      <c r="Q1996" s="14" t="str">
        <f t="shared" si="190"/>
        <v xml:space="preserve">Frank </v>
      </c>
      <c r="R1996" s="14" t="str">
        <f t="shared" si="191"/>
        <v>Carlisle</v>
      </c>
    </row>
    <row r="1997" spans="2:18" x14ac:dyDescent="0.45">
      <c r="B1997" s="14" t="str">
        <f t="shared" si="186"/>
        <v>409131040914</v>
      </c>
      <c r="C1997" s="5">
        <v>40913</v>
      </c>
      <c r="D1997" s="2" t="s">
        <v>806</v>
      </c>
      <c r="E1997" s="14">
        <f t="shared" si="187"/>
        <v>1</v>
      </c>
      <c r="F1997" s="2">
        <v>10</v>
      </c>
      <c r="G1997" s="19">
        <v>120.53</v>
      </c>
      <c r="H1997" s="20">
        <v>0.1</v>
      </c>
      <c r="I1997" s="6"/>
      <c r="J1997" s="5">
        <v>40914</v>
      </c>
      <c r="K1997" s="25">
        <v>49.26</v>
      </c>
      <c r="L1997" s="2" t="s">
        <v>260</v>
      </c>
      <c r="M1997" s="14">
        <f>+VLOOKUP(L1997,Customers!$C$3:$D$797,2,FALSE)</f>
        <v>5</v>
      </c>
      <c r="N1997" s="14">
        <f>+INDEX(Customers!$B$2:$D$797,MATCH(TF_Database!L1997,Customers!$C$2:$C$797,0),1)</f>
        <v>3449</v>
      </c>
      <c r="O1997" s="29">
        <f t="shared" si="188"/>
        <v>5</v>
      </c>
      <c r="P1997" s="29">
        <f t="shared" si="189"/>
        <v>11</v>
      </c>
      <c r="Q1997" s="14" t="str">
        <f t="shared" si="190"/>
        <v xml:space="preserve">Gary </v>
      </c>
      <c r="R1997" s="14" t="str">
        <f t="shared" si="191"/>
        <v>Hansen</v>
      </c>
    </row>
    <row r="1998" spans="2:18" x14ac:dyDescent="0.45">
      <c r="B1998" s="14" t="str">
        <f t="shared" si="186"/>
        <v>399573439958</v>
      </c>
      <c r="C1998" s="5">
        <v>39957</v>
      </c>
      <c r="D1998" s="2" t="s">
        <v>808</v>
      </c>
      <c r="E1998" s="14">
        <f t="shared" si="187"/>
        <v>0</v>
      </c>
      <c r="F1998" s="2">
        <v>34</v>
      </c>
      <c r="G1998" s="19">
        <v>5261.73</v>
      </c>
      <c r="H1998" s="20">
        <v>0.05</v>
      </c>
      <c r="I1998" s="6"/>
      <c r="J1998" s="5">
        <v>39958</v>
      </c>
      <c r="K1998" s="25">
        <v>650.29999999999995</v>
      </c>
      <c r="L1998" s="2" t="s">
        <v>261</v>
      </c>
      <c r="M1998" s="14">
        <f>+VLOOKUP(L1998,Customers!$C$3:$D$797,2,FALSE)</f>
        <v>3</v>
      </c>
      <c r="N1998" s="14">
        <f>+INDEX(Customers!$B$2:$D$797,MATCH(TF_Database!L1998,Customers!$C$2:$C$797,0),1)</f>
        <v>1703</v>
      </c>
      <c r="O1998" s="29">
        <f t="shared" si="188"/>
        <v>6</v>
      </c>
      <c r="P1998" s="29">
        <f t="shared" si="189"/>
        <v>14</v>
      </c>
      <c r="Q1998" s="14" t="str">
        <f t="shared" si="190"/>
        <v xml:space="preserve">Nancy </v>
      </c>
      <c r="R1998" s="14" t="str">
        <f t="shared" si="191"/>
        <v>Lomonaco</v>
      </c>
    </row>
    <row r="1999" spans="2:18" x14ac:dyDescent="0.45">
      <c r="B1999" s="14" t="str">
        <f t="shared" si="186"/>
        <v>40314740314</v>
      </c>
      <c r="C1999" s="5">
        <v>40314</v>
      </c>
      <c r="D1999" s="2" t="s">
        <v>808</v>
      </c>
      <c r="E1999" s="14">
        <f t="shared" si="187"/>
        <v>0</v>
      </c>
      <c r="F1999" s="2">
        <v>7</v>
      </c>
      <c r="G1999" s="19">
        <v>75.72</v>
      </c>
      <c r="H1999" s="20">
        <v>0.02</v>
      </c>
      <c r="I1999" s="6"/>
      <c r="J1999" s="5">
        <v>40314</v>
      </c>
      <c r="K1999" s="25">
        <v>20.29</v>
      </c>
      <c r="L1999" s="2" t="s">
        <v>262</v>
      </c>
      <c r="M1999" s="14">
        <f>+VLOOKUP(L1999,Customers!$C$3:$D$797,2,FALSE)</f>
        <v>2</v>
      </c>
      <c r="N1999" s="14">
        <f>+INDEX(Customers!$B$2:$D$797,MATCH(TF_Database!L1999,Customers!$C$2:$C$797,0),1)</f>
        <v>5088</v>
      </c>
      <c r="O1999" s="29">
        <f t="shared" si="188"/>
        <v>5</v>
      </c>
      <c r="P1999" s="29">
        <f t="shared" si="189"/>
        <v>13</v>
      </c>
      <c r="Q1999" s="14" t="str">
        <f t="shared" si="190"/>
        <v xml:space="preserve">Anna </v>
      </c>
      <c r="R1999" s="14" t="str">
        <f t="shared" si="191"/>
        <v>Haberlin</v>
      </c>
    </row>
    <row r="2000" spans="2:18" x14ac:dyDescent="0.45">
      <c r="B2000" s="14" t="str">
        <f t="shared" si="186"/>
        <v>403143840315</v>
      </c>
      <c r="C2000" s="5">
        <v>40314</v>
      </c>
      <c r="D2000" s="2" t="s">
        <v>808</v>
      </c>
      <c r="E2000" s="14">
        <f t="shared" si="187"/>
        <v>0</v>
      </c>
      <c r="F2000" s="2">
        <v>38</v>
      </c>
      <c r="G2000" s="19">
        <v>225.21</v>
      </c>
      <c r="H2000" s="20">
        <v>0.06</v>
      </c>
      <c r="I2000" s="6"/>
      <c r="J2000" s="5">
        <v>40315</v>
      </c>
      <c r="K2000" s="25">
        <v>-66.16</v>
      </c>
      <c r="L2000" s="2" t="s">
        <v>262</v>
      </c>
      <c r="M2000" s="14">
        <f>+VLOOKUP(L2000,Customers!$C$3:$D$797,2,FALSE)</f>
        <v>2</v>
      </c>
      <c r="N2000" s="14">
        <f>+INDEX(Customers!$B$2:$D$797,MATCH(TF_Database!L2000,Customers!$C$2:$C$797,0),1)</f>
        <v>5088</v>
      </c>
      <c r="O2000" s="29">
        <f t="shared" si="188"/>
        <v>5</v>
      </c>
      <c r="P2000" s="29">
        <f t="shared" si="189"/>
        <v>13</v>
      </c>
      <c r="Q2000" s="14" t="str">
        <f t="shared" si="190"/>
        <v xml:space="preserve">Anna </v>
      </c>
      <c r="R2000" s="14" t="str">
        <f t="shared" si="191"/>
        <v>Haberlin</v>
      </c>
    </row>
    <row r="2001" spans="2:18" x14ac:dyDescent="0.45">
      <c r="B2001" s="14" t="str">
        <f t="shared" si="186"/>
        <v>401482940155</v>
      </c>
      <c r="C2001" s="5">
        <v>40148</v>
      </c>
      <c r="D2001" s="2" t="s">
        <v>804</v>
      </c>
      <c r="E2001" s="14">
        <f t="shared" si="187"/>
        <v>0</v>
      </c>
      <c r="F2001" s="2">
        <v>29</v>
      </c>
      <c r="G2001" s="19">
        <v>194.29</v>
      </c>
      <c r="H2001" s="20">
        <v>0.09</v>
      </c>
      <c r="I2001" s="6"/>
      <c r="J2001" s="5">
        <v>40155</v>
      </c>
      <c r="K2001" s="25">
        <v>-177.17</v>
      </c>
      <c r="L2001" s="2" t="s">
        <v>243</v>
      </c>
      <c r="M2001" s="14">
        <f>+VLOOKUP(L2001,Customers!$C$3:$D$797,2,FALSE)</f>
        <v>5</v>
      </c>
      <c r="N2001" s="14">
        <f>+INDEX(Customers!$B$2:$D$797,MATCH(TF_Database!L2001,Customers!$C$2:$C$797,0),1)</f>
        <v>542</v>
      </c>
      <c r="O2001" s="29">
        <f t="shared" si="188"/>
        <v>7</v>
      </c>
      <c r="P2001" s="29">
        <f t="shared" si="189"/>
        <v>12</v>
      </c>
      <c r="Q2001" s="14" t="str">
        <f t="shared" si="190"/>
        <v xml:space="preserve">Tamara </v>
      </c>
      <c r="R2001" s="14" t="str">
        <f t="shared" si="191"/>
        <v>Chand</v>
      </c>
    </row>
    <row r="2002" spans="2:18" x14ac:dyDescent="0.45">
      <c r="B2002" s="14" t="str">
        <f t="shared" si="186"/>
        <v>401483340150</v>
      </c>
      <c r="C2002" s="5">
        <v>40148</v>
      </c>
      <c r="D2002" s="2" t="s">
        <v>804</v>
      </c>
      <c r="E2002" s="14">
        <f t="shared" si="187"/>
        <v>0</v>
      </c>
      <c r="F2002" s="2">
        <v>33</v>
      </c>
      <c r="G2002" s="19">
        <v>1621.1</v>
      </c>
      <c r="H2002" s="20">
        <v>7.0000000000000007E-2</v>
      </c>
      <c r="I2002" s="6"/>
      <c r="J2002" s="5">
        <v>40150</v>
      </c>
      <c r="K2002" s="25">
        <v>-971.36</v>
      </c>
      <c r="L2002" s="2" t="s">
        <v>243</v>
      </c>
      <c r="M2002" s="14">
        <f>+VLOOKUP(L2002,Customers!$C$3:$D$797,2,FALSE)</f>
        <v>5</v>
      </c>
      <c r="N2002" s="14">
        <f>+INDEX(Customers!$B$2:$D$797,MATCH(TF_Database!L2002,Customers!$C$2:$C$797,0),1)</f>
        <v>542</v>
      </c>
      <c r="O2002" s="29">
        <f t="shared" si="188"/>
        <v>7</v>
      </c>
      <c r="P2002" s="29">
        <f t="shared" si="189"/>
        <v>12</v>
      </c>
      <c r="Q2002" s="14" t="str">
        <f t="shared" si="190"/>
        <v xml:space="preserve">Tamara </v>
      </c>
      <c r="R2002" s="14" t="str">
        <f t="shared" si="191"/>
        <v>Chand</v>
      </c>
    </row>
    <row r="2003" spans="2:18" x14ac:dyDescent="0.45">
      <c r="B2003" s="14" t="str">
        <f t="shared" si="186"/>
        <v>406642040666</v>
      </c>
      <c r="C2003" s="5">
        <v>40664</v>
      </c>
      <c r="D2003" s="2" t="s">
        <v>806</v>
      </c>
      <c r="E2003" s="14">
        <f t="shared" si="187"/>
        <v>1</v>
      </c>
      <c r="F2003" s="2">
        <v>20</v>
      </c>
      <c r="G2003" s="19">
        <v>156.47</v>
      </c>
      <c r="H2003" s="20">
        <v>0.01</v>
      </c>
      <c r="I2003" s="6"/>
      <c r="J2003" s="5">
        <v>40666</v>
      </c>
      <c r="K2003" s="25">
        <v>-39.226500000000001</v>
      </c>
      <c r="L2003" s="2" t="s">
        <v>246</v>
      </c>
      <c r="M2003" s="14">
        <f>+VLOOKUP(L2003,Customers!$C$3:$D$797,2,FALSE)</f>
        <v>4</v>
      </c>
      <c r="N2003" s="14">
        <f>+INDEX(Customers!$B$2:$D$797,MATCH(TF_Database!L2003,Customers!$C$2:$C$797,0),1)</f>
        <v>28144</v>
      </c>
      <c r="O2003" s="29">
        <f t="shared" si="188"/>
        <v>6</v>
      </c>
      <c r="P2003" s="29">
        <f t="shared" si="189"/>
        <v>13</v>
      </c>
      <c r="Q2003" s="14" t="str">
        <f t="shared" si="190"/>
        <v xml:space="preserve">Kelly </v>
      </c>
      <c r="R2003" s="14" t="str">
        <f t="shared" si="191"/>
        <v>Lampkin</v>
      </c>
    </row>
    <row r="2004" spans="2:18" x14ac:dyDescent="0.45">
      <c r="B2004" s="14" t="str">
        <f t="shared" si="186"/>
        <v>407253840727</v>
      </c>
      <c r="C2004" s="5">
        <v>40725</v>
      </c>
      <c r="D2004" s="2" t="s">
        <v>811</v>
      </c>
      <c r="E2004" s="14">
        <f t="shared" si="187"/>
        <v>0</v>
      </c>
      <c r="F2004" s="2">
        <v>38</v>
      </c>
      <c r="G2004" s="19">
        <v>1559.5</v>
      </c>
      <c r="H2004" s="20">
        <v>0.01</v>
      </c>
      <c r="I2004" s="6"/>
      <c r="J2004" s="5">
        <v>40727</v>
      </c>
      <c r="K2004" s="25">
        <v>515.83000000000004</v>
      </c>
      <c r="L2004" s="2" t="s">
        <v>263</v>
      </c>
      <c r="M2004" s="14">
        <f>+VLOOKUP(L2004,Customers!$C$3:$D$797,2,FALSE)</f>
        <v>5</v>
      </c>
      <c r="N2004" s="14">
        <f>+INDEX(Customers!$B$2:$D$797,MATCH(TF_Database!L2004,Customers!$C$2:$C$797,0),1)</f>
        <v>23571</v>
      </c>
      <c r="O2004" s="29">
        <f t="shared" si="188"/>
        <v>5</v>
      </c>
      <c r="P2004" s="29">
        <f t="shared" si="189"/>
        <v>13</v>
      </c>
      <c r="Q2004" s="14" t="str">
        <f t="shared" si="190"/>
        <v xml:space="preserve">Erin </v>
      </c>
      <c r="R2004" s="14" t="str">
        <f t="shared" si="191"/>
        <v>Ashbrook</v>
      </c>
    </row>
    <row r="2005" spans="2:18" x14ac:dyDescent="0.45">
      <c r="B2005" s="14" t="str">
        <f t="shared" si="186"/>
        <v>410492141051</v>
      </c>
      <c r="C2005" s="5">
        <v>41049</v>
      </c>
      <c r="D2005" s="2" t="s">
        <v>808</v>
      </c>
      <c r="E2005" s="14">
        <f t="shared" si="187"/>
        <v>0</v>
      </c>
      <c r="F2005" s="2">
        <v>21</v>
      </c>
      <c r="G2005" s="19">
        <v>1002.77</v>
      </c>
      <c r="H2005" s="20">
        <v>7.0000000000000007E-2</v>
      </c>
      <c r="I2005" s="6"/>
      <c r="J2005" s="5">
        <v>41051</v>
      </c>
      <c r="K2005" s="25">
        <v>295.60000000000002</v>
      </c>
      <c r="L2005" s="2" t="s">
        <v>264</v>
      </c>
      <c r="M2005" s="14">
        <f>+VLOOKUP(L2005,Customers!$C$3:$D$797,2,FALSE)</f>
        <v>4</v>
      </c>
      <c r="N2005" s="14">
        <f>+INDEX(Customers!$B$2:$D$797,MATCH(TF_Database!L2005,Customers!$C$2:$C$797,0),1)</f>
        <v>17527</v>
      </c>
      <c r="O2005" s="29">
        <f t="shared" si="188"/>
        <v>7</v>
      </c>
      <c r="P2005" s="29">
        <f t="shared" si="189"/>
        <v>11</v>
      </c>
      <c r="Q2005" s="14" t="str">
        <f t="shared" si="190"/>
        <v xml:space="preserve">Darren </v>
      </c>
      <c r="R2005" s="14" t="str">
        <f t="shared" si="191"/>
        <v>Budd</v>
      </c>
    </row>
    <row r="2006" spans="2:18" x14ac:dyDescent="0.45">
      <c r="B2006" s="14" t="str">
        <f t="shared" si="186"/>
        <v>410491741051</v>
      </c>
      <c r="C2006" s="5">
        <v>41049</v>
      </c>
      <c r="D2006" s="2" t="s">
        <v>808</v>
      </c>
      <c r="E2006" s="14">
        <f t="shared" si="187"/>
        <v>0</v>
      </c>
      <c r="F2006" s="2">
        <v>17</v>
      </c>
      <c r="G2006" s="19">
        <v>178.14</v>
      </c>
      <c r="H2006" s="20">
        <v>0.01</v>
      </c>
      <c r="I2006" s="6"/>
      <c r="J2006" s="5">
        <v>41051</v>
      </c>
      <c r="K2006" s="25">
        <v>56.3</v>
      </c>
      <c r="L2006" s="2" t="s">
        <v>264</v>
      </c>
      <c r="M2006" s="14">
        <f>+VLOOKUP(L2006,Customers!$C$3:$D$797,2,FALSE)</f>
        <v>4</v>
      </c>
      <c r="N2006" s="14">
        <f>+INDEX(Customers!$B$2:$D$797,MATCH(TF_Database!L2006,Customers!$C$2:$C$797,0),1)</f>
        <v>17527</v>
      </c>
      <c r="O2006" s="29">
        <f t="shared" si="188"/>
        <v>7</v>
      </c>
      <c r="P2006" s="29">
        <f t="shared" si="189"/>
        <v>11</v>
      </c>
      <c r="Q2006" s="14" t="str">
        <f t="shared" si="190"/>
        <v xml:space="preserve">Darren </v>
      </c>
      <c r="R2006" s="14" t="str">
        <f t="shared" si="191"/>
        <v>Budd</v>
      </c>
    </row>
    <row r="2007" spans="2:18" x14ac:dyDescent="0.45">
      <c r="B2007" s="14" t="str">
        <f t="shared" si="186"/>
        <v>401191640123</v>
      </c>
      <c r="C2007" s="5">
        <v>40119</v>
      </c>
      <c r="D2007" s="2" t="s">
        <v>804</v>
      </c>
      <c r="E2007" s="14">
        <f t="shared" si="187"/>
        <v>0</v>
      </c>
      <c r="F2007" s="2">
        <v>16</v>
      </c>
      <c r="G2007" s="19">
        <v>457.68</v>
      </c>
      <c r="H2007" s="20">
        <v>7.0000000000000007E-2</v>
      </c>
      <c r="I2007" s="6"/>
      <c r="J2007" s="5">
        <v>40123</v>
      </c>
      <c r="K2007" s="25">
        <v>107.3805</v>
      </c>
      <c r="L2007" s="2" t="s">
        <v>265</v>
      </c>
      <c r="M2007" s="14">
        <f>+VLOOKUP(L2007,Customers!$C$3:$D$797,2,FALSE)</f>
        <v>3</v>
      </c>
      <c r="N2007" s="14">
        <f>+INDEX(Customers!$B$2:$D$797,MATCH(TF_Database!L2007,Customers!$C$2:$C$797,0),1)</f>
        <v>9536</v>
      </c>
      <c r="O2007" s="29">
        <f t="shared" si="188"/>
        <v>5</v>
      </c>
      <c r="P2007" s="29">
        <f t="shared" si="189"/>
        <v>12</v>
      </c>
      <c r="Q2007" s="14" t="str">
        <f t="shared" si="190"/>
        <v xml:space="preserve">Bill </v>
      </c>
      <c r="R2007" s="14" t="str">
        <f t="shared" si="191"/>
        <v>Stewart</v>
      </c>
    </row>
    <row r="2008" spans="2:18" x14ac:dyDescent="0.45">
      <c r="B2008" s="14" t="str">
        <f t="shared" si="186"/>
        <v>398733739874</v>
      </c>
      <c r="C2008" s="5">
        <v>39873</v>
      </c>
      <c r="D2008" s="2" t="s">
        <v>806</v>
      </c>
      <c r="E2008" s="14">
        <f t="shared" si="187"/>
        <v>1</v>
      </c>
      <c r="F2008" s="2">
        <v>37</v>
      </c>
      <c r="G2008" s="19">
        <v>434.77</v>
      </c>
      <c r="H2008" s="20">
        <v>0.02</v>
      </c>
      <c r="I2008" s="6"/>
      <c r="J2008" s="5">
        <v>39874</v>
      </c>
      <c r="K2008" s="25">
        <v>-155.21</v>
      </c>
      <c r="L2008" s="2" t="s">
        <v>253</v>
      </c>
      <c r="M2008" s="14">
        <f>+VLOOKUP(L2008,Customers!$C$3:$D$797,2,FALSE)</f>
        <v>4</v>
      </c>
      <c r="N2008" s="14">
        <f>+INDEX(Customers!$B$2:$D$797,MATCH(TF_Database!L2008,Customers!$C$2:$C$797,0),1)</f>
        <v>5837</v>
      </c>
      <c r="O2008" s="29">
        <f t="shared" si="188"/>
        <v>6</v>
      </c>
      <c r="P2008" s="29">
        <f t="shared" si="189"/>
        <v>12</v>
      </c>
      <c r="Q2008" s="14" t="str">
        <f t="shared" si="190"/>
        <v xml:space="preserve">James </v>
      </c>
      <c r="R2008" s="14" t="str">
        <f t="shared" si="191"/>
        <v>Lanier</v>
      </c>
    </row>
    <row r="2009" spans="2:18" x14ac:dyDescent="0.45">
      <c r="B2009" s="14" t="str">
        <f t="shared" si="186"/>
        <v>411363841139</v>
      </c>
      <c r="C2009" s="5">
        <v>41136</v>
      </c>
      <c r="D2009" s="2" t="s">
        <v>810</v>
      </c>
      <c r="E2009" s="14">
        <f t="shared" si="187"/>
        <v>0</v>
      </c>
      <c r="F2009" s="2">
        <v>38</v>
      </c>
      <c r="G2009" s="19">
        <v>218.77</v>
      </c>
      <c r="H2009" s="20">
        <v>0.03</v>
      </c>
      <c r="I2009" s="6"/>
      <c r="J2009" s="5">
        <v>41139</v>
      </c>
      <c r="K2009" s="25">
        <v>-188.1285</v>
      </c>
      <c r="L2009" s="2" t="s">
        <v>266</v>
      </c>
      <c r="M2009" s="14">
        <f>+VLOOKUP(L2009,Customers!$C$3:$D$797,2,FALSE)</f>
        <v>4</v>
      </c>
      <c r="N2009" s="14">
        <f>+INDEX(Customers!$B$2:$D$797,MATCH(TF_Database!L2009,Customers!$C$2:$C$797,0),1)</f>
        <v>14936</v>
      </c>
      <c r="O2009" s="29">
        <f t="shared" si="188"/>
        <v>10</v>
      </c>
      <c r="P2009" s="29">
        <f t="shared" si="189"/>
        <v>14</v>
      </c>
      <c r="Q2009" s="14" t="str">
        <f t="shared" si="190"/>
        <v xml:space="preserve">Christine </v>
      </c>
      <c r="R2009" s="14" t="str">
        <f t="shared" si="191"/>
        <v>Phan</v>
      </c>
    </row>
    <row r="2010" spans="2:18" x14ac:dyDescent="0.45">
      <c r="B2010" s="14" t="str">
        <f t="shared" si="186"/>
        <v>398171739818</v>
      </c>
      <c r="C2010" s="5">
        <v>39817</v>
      </c>
      <c r="D2010" s="2" t="s">
        <v>811</v>
      </c>
      <c r="E2010" s="14">
        <f t="shared" si="187"/>
        <v>0</v>
      </c>
      <c r="F2010" s="2">
        <v>17</v>
      </c>
      <c r="G2010" s="19">
        <v>63.34</v>
      </c>
      <c r="H2010" s="20">
        <v>0.03</v>
      </c>
      <c r="I2010" s="6"/>
      <c r="J2010" s="5">
        <v>39818</v>
      </c>
      <c r="K2010" s="25">
        <v>-76.015000000000001</v>
      </c>
      <c r="L2010" s="2" t="s">
        <v>239</v>
      </c>
      <c r="M2010" s="14">
        <f>+VLOOKUP(L2010,Customers!$C$3:$D$797,2,FALSE)</f>
        <v>1</v>
      </c>
      <c r="N2010" s="14">
        <f>+INDEX(Customers!$B$2:$D$797,MATCH(TF_Database!L2010,Customers!$C$2:$C$797,0),1)</f>
        <v>5778</v>
      </c>
      <c r="O2010" s="29">
        <f t="shared" si="188"/>
        <v>7</v>
      </c>
      <c r="P2010" s="29">
        <f t="shared" si="189"/>
        <v>13</v>
      </c>
      <c r="Q2010" s="14" t="str">
        <f t="shared" si="190"/>
        <v xml:space="preserve">Tamara </v>
      </c>
      <c r="R2010" s="14" t="str">
        <f t="shared" si="191"/>
        <v>Dahlen</v>
      </c>
    </row>
    <row r="2011" spans="2:18" x14ac:dyDescent="0.45">
      <c r="B2011" s="14" t="str">
        <f t="shared" si="186"/>
        <v>398174239819</v>
      </c>
      <c r="C2011" s="5">
        <v>39817</v>
      </c>
      <c r="D2011" s="2" t="s">
        <v>811</v>
      </c>
      <c r="E2011" s="14">
        <f t="shared" si="187"/>
        <v>0</v>
      </c>
      <c r="F2011" s="2">
        <v>42</v>
      </c>
      <c r="G2011" s="19">
        <v>151.35</v>
      </c>
      <c r="H2011" s="20">
        <v>7.0000000000000007E-2</v>
      </c>
      <c r="I2011" s="6"/>
      <c r="J2011" s="5">
        <v>39819</v>
      </c>
      <c r="K2011" s="25">
        <v>8.33</v>
      </c>
      <c r="L2011" s="2" t="s">
        <v>239</v>
      </c>
      <c r="M2011" s="14">
        <f>+VLOOKUP(L2011,Customers!$C$3:$D$797,2,FALSE)</f>
        <v>1</v>
      </c>
      <c r="N2011" s="14">
        <f>+INDEX(Customers!$B$2:$D$797,MATCH(TF_Database!L2011,Customers!$C$2:$C$797,0),1)</f>
        <v>5778</v>
      </c>
      <c r="O2011" s="29">
        <f t="shared" si="188"/>
        <v>7</v>
      </c>
      <c r="P2011" s="29">
        <f t="shared" si="189"/>
        <v>13</v>
      </c>
      <c r="Q2011" s="14" t="str">
        <f t="shared" si="190"/>
        <v xml:space="preserve">Tamara </v>
      </c>
      <c r="R2011" s="14" t="str">
        <f t="shared" si="191"/>
        <v>Dahlen</v>
      </c>
    </row>
    <row r="2012" spans="2:18" x14ac:dyDescent="0.45">
      <c r="B2012" s="14" t="str">
        <f t="shared" si="186"/>
        <v>400991240100</v>
      </c>
      <c r="C2012" s="5">
        <v>40099</v>
      </c>
      <c r="D2012" s="2" t="s">
        <v>811</v>
      </c>
      <c r="E2012" s="14">
        <f t="shared" si="187"/>
        <v>0</v>
      </c>
      <c r="F2012" s="2">
        <v>12</v>
      </c>
      <c r="G2012" s="19">
        <v>153.44</v>
      </c>
      <c r="H2012" s="20">
        <v>0.05</v>
      </c>
      <c r="I2012" s="6"/>
      <c r="J2012" s="5">
        <v>40100</v>
      </c>
      <c r="K2012" s="25">
        <v>-6.15</v>
      </c>
      <c r="L2012" s="2" t="s">
        <v>253</v>
      </c>
      <c r="M2012" s="14">
        <f>+VLOOKUP(L2012,Customers!$C$3:$D$797,2,FALSE)</f>
        <v>4</v>
      </c>
      <c r="N2012" s="14">
        <f>+INDEX(Customers!$B$2:$D$797,MATCH(TF_Database!L2012,Customers!$C$2:$C$797,0),1)</f>
        <v>5837</v>
      </c>
      <c r="O2012" s="29">
        <f t="shared" si="188"/>
        <v>6</v>
      </c>
      <c r="P2012" s="29">
        <f t="shared" si="189"/>
        <v>12</v>
      </c>
      <c r="Q2012" s="14" t="str">
        <f t="shared" si="190"/>
        <v xml:space="preserve">James </v>
      </c>
      <c r="R2012" s="14" t="str">
        <f t="shared" si="191"/>
        <v>Lanier</v>
      </c>
    </row>
    <row r="2013" spans="2:18" x14ac:dyDescent="0.45">
      <c r="B2013" s="14" t="str">
        <f t="shared" si="186"/>
        <v>403344640336</v>
      </c>
      <c r="C2013" s="5">
        <v>40334</v>
      </c>
      <c r="D2013" s="2" t="s">
        <v>810</v>
      </c>
      <c r="E2013" s="14">
        <f t="shared" si="187"/>
        <v>0</v>
      </c>
      <c r="F2013" s="2">
        <v>46</v>
      </c>
      <c r="G2013" s="19">
        <v>4335.34</v>
      </c>
      <c r="H2013" s="20">
        <v>7.0000000000000007E-2</v>
      </c>
      <c r="I2013" s="6"/>
      <c r="J2013" s="5">
        <v>40336</v>
      </c>
      <c r="K2013" s="25">
        <v>524.09</v>
      </c>
      <c r="L2013" s="2" t="s">
        <v>266</v>
      </c>
      <c r="M2013" s="14">
        <f>+VLOOKUP(L2013,Customers!$C$3:$D$797,2,FALSE)</f>
        <v>4</v>
      </c>
      <c r="N2013" s="14">
        <f>+INDEX(Customers!$B$2:$D$797,MATCH(TF_Database!L2013,Customers!$C$2:$C$797,0),1)</f>
        <v>14936</v>
      </c>
      <c r="O2013" s="29">
        <f t="shared" si="188"/>
        <v>10</v>
      </c>
      <c r="P2013" s="29">
        <f t="shared" si="189"/>
        <v>14</v>
      </c>
      <c r="Q2013" s="14" t="str">
        <f t="shared" si="190"/>
        <v xml:space="preserve">Christine </v>
      </c>
      <c r="R2013" s="14" t="str">
        <f t="shared" si="191"/>
        <v>Phan</v>
      </c>
    </row>
    <row r="2014" spans="2:18" x14ac:dyDescent="0.45">
      <c r="B2014" s="14" t="str">
        <f t="shared" si="186"/>
        <v>403341540336</v>
      </c>
      <c r="C2014" s="5">
        <v>40334</v>
      </c>
      <c r="D2014" s="2" t="s">
        <v>810</v>
      </c>
      <c r="E2014" s="14">
        <f t="shared" si="187"/>
        <v>0</v>
      </c>
      <c r="F2014" s="2">
        <v>15</v>
      </c>
      <c r="G2014" s="19">
        <v>1150.5345</v>
      </c>
      <c r="H2014" s="20">
        <v>0.01</v>
      </c>
      <c r="I2014" s="6"/>
      <c r="J2014" s="5">
        <v>40336</v>
      </c>
      <c r="K2014" s="25">
        <v>361.64699999999999</v>
      </c>
      <c r="L2014" s="2" t="s">
        <v>266</v>
      </c>
      <c r="M2014" s="14">
        <f>+VLOOKUP(L2014,Customers!$C$3:$D$797,2,FALSE)</f>
        <v>4</v>
      </c>
      <c r="N2014" s="14">
        <f>+INDEX(Customers!$B$2:$D$797,MATCH(TF_Database!L2014,Customers!$C$2:$C$797,0),1)</f>
        <v>14936</v>
      </c>
      <c r="O2014" s="29">
        <f t="shared" si="188"/>
        <v>10</v>
      </c>
      <c r="P2014" s="29">
        <f t="shared" si="189"/>
        <v>14</v>
      </c>
      <c r="Q2014" s="14" t="str">
        <f t="shared" si="190"/>
        <v xml:space="preserve">Christine </v>
      </c>
      <c r="R2014" s="14" t="str">
        <f t="shared" si="191"/>
        <v>Phan</v>
      </c>
    </row>
    <row r="2015" spans="2:18" x14ac:dyDescent="0.45">
      <c r="B2015" s="14" t="str">
        <f t="shared" si="186"/>
        <v>409623140964</v>
      </c>
      <c r="C2015" s="5">
        <v>40962</v>
      </c>
      <c r="D2015" s="2" t="s">
        <v>811</v>
      </c>
      <c r="E2015" s="14">
        <f t="shared" si="187"/>
        <v>0</v>
      </c>
      <c r="F2015" s="2">
        <v>31</v>
      </c>
      <c r="G2015" s="19">
        <v>199.8</v>
      </c>
      <c r="H2015" s="20">
        <v>0.08</v>
      </c>
      <c r="I2015" s="6"/>
      <c r="J2015" s="5">
        <v>40964</v>
      </c>
      <c r="K2015" s="25">
        <v>-96.59</v>
      </c>
      <c r="L2015" s="2" t="s">
        <v>251</v>
      </c>
      <c r="M2015" s="14">
        <f>+VLOOKUP(L2015,Customers!$C$3:$D$797,2,FALSE)</f>
        <v>1</v>
      </c>
      <c r="N2015" s="14">
        <f>+INDEX(Customers!$B$2:$D$797,MATCH(TF_Database!L2015,Customers!$C$2:$C$797,0),1)</f>
        <v>7616</v>
      </c>
      <c r="O2015" s="29">
        <f t="shared" si="188"/>
        <v>5</v>
      </c>
      <c r="P2015" s="29">
        <f t="shared" si="189"/>
        <v>10</v>
      </c>
      <c r="Q2015" s="14" t="str">
        <f t="shared" si="190"/>
        <v xml:space="preserve">Alan </v>
      </c>
      <c r="R2015" s="14" t="str">
        <f t="shared" si="191"/>
        <v>Hwang</v>
      </c>
    </row>
    <row r="2016" spans="2:18" x14ac:dyDescent="0.45">
      <c r="B2016" s="14" t="str">
        <f t="shared" si="186"/>
        <v>409622440964</v>
      </c>
      <c r="C2016" s="5">
        <v>40962</v>
      </c>
      <c r="D2016" s="2" t="s">
        <v>811</v>
      </c>
      <c r="E2016" s="14">
        <f t="shared" si="187"/>
        <v>0</v>
      </c>
      <c r="F2016" s="2">
        <v>24</v>
      </c>
      <c r="G2016" s="19">
        <v>68.97</v>
      </c>
      <c r="H2016" s="20">
        <v>0.02</v>
      </c>
      <c r="I2016" s="6"/>
      <c r="J2016" s="5">
        <v>40964</v>
      </c>
      <c r="K2016" s="25">
        <v>0.77</v>
      </c>
      <c r="L2016" s="2" t="s">
        <v>251</v>
      </c>
      <c r="M2016" s="14">
        <f>+VLOOKUP(L2016,Customers!$C$3:$D$797,2,FALSE)</f>
        <v>1</v>
      </c>
      <c r="N2016" s="14">
        <f>+INDEX(Customers!$B$2:$D$797,MATCH(TF_Database!L2016,Customers!$C$2:$C$797,0),1)</f>
        <v>7616</v>
      </c>
      <c r="O2016" s="29">
        <f t="shared" si="188"/>
        <v>5</v>
      </c>
      <c r="P2016" s="29">
        <f t="shared" si="189"/>
        <v>10</v>
      </c>
      <c r="Q2016" s="14" t="str">
        <f t="shared" si="190"/>
        <v xml:space="preserve">Alan </v>
      </c>
      <c r="R2016" s="14" t="str">
        <f t="shared" si="191"/>
        <v>Hwang</v>
      </c>
    </row>
    <row r="2017" spans="2:18" x14ac:dyDescent="0.45">
      <c r="B2017" s="14" t="str">
        <f t="shared" si="186"/>
        <v>412131341214</v>
      </c>
      <c r="C2017" s="5">
        <v>41213</v>
      </c>
      <c r="D2017" s="2" t="s">
        <v>811</v>
      </c>
      <c r="E2017" s="14">
        <f t="shared" si="187"/>
        <v>0</v>
      </c>
      <c r="F2017" s="2">
        <v>13</v>
      </c>
      <c r="G2017" s="19">
        <v>1735.94</v>
      </c>
      <c r="H2017" s="20">
        <v>0.1</v>
      </c>
      <c r="I2017" s="6"/>
      <c r="J2017" s="5">
        <v>41214</v>
      </c>
      <c r="K2017" s="25">
        <v>-432.54</v>
      </c>
      <c r="L2017" s="2" t="s">
        <v>264</v>
      </c>
      <c r="M2017" s="14">
        <f>+VLOOKUP(L2017,Customers!$C$3:$D$797,2,FALSE)</f>
        <v>4</v>
      </c>
      <c r="N2017" s="14">
        <f>+INDEX(Customers!$B$2:$D$797,MATCH(TF_Database!L2017,Customers!$C$2:$C$797,0),1)</f>
        <v>17527</v>
      </c>
      <c r="O2017" s="29">
        <f t="shared" si="188"/>
        <v>7</v>
      </c>
      <c r="P2017" s="29">
        <f t="shared" si="189"/>
        <v>11</v>
      </c>
      <c r="Q2017" s="14" t="str">
        <f t="shared" si="190"/>
        <v xml:space="preserve">Darren </v>
      </c>
      <c r="R2017" s="14" t="str">
        <f t="shared" si="191"/>
        <v>Budd</v>
      </c>
    </row>
    <row r="2018" spans="2:18" x14ac:dyDescent="0.45">
      <c r="B2018" s="14" t="str">
        <f t="shared" si="186"/>
        <v>41213241215</v>
      </c>
      <c r="C2018" s="5">
        <v>41213</v>
      </c>
      <c r="D2018" s="2" t="s">
        <v>811</v>
      </c>
      <c r="E2018" s="14">
        <f t="shared" si="187"/>
        <v>0</v>
      </c>
      <c r="F2018" s="2">
        <v>2</v>
      </c>
      <c r="G2018" s="19">
        <v>337.6</v>
      </c>
      <c r="H2018" s="20">
        <v>0.1</v>
      </c>
      <c r="I2018" s="6"/>
      <c r="J2018" s="5">
        <v>41215</v>
      </c>
      <c r="K2018" s="25">
        <v>-210.7835</v>
      </c>
      <c r="L2018" s="2" t="s">
        <v>264</v>
      </c>
      <c r="M2018" s="14">
        <f>+VLOOKUP(L2018,Customers!$C$3:$D$797,2,FALSE)</f>
        <v>4</v>
      </c>
      <c r="N2018" s="14">
        <f>+INDEX(Customers!$B$2:$D$797,MATCH(TF_Database!L2018,Customers!$C$2:$C$797,0),1)</f>
        <v>17527</v>
      </c>
      <c r="O2018" s="29">
        <f t="shared" si="188"/>
        <v>7</v>
      </c>
      <c r="P2018" s="29">
        <f t="shared" si="189"/>
        <v>11</v>
      </c>
      <c r="Q2018" s="14" t="str">
        <f t="shared" si="190"/>
        <v xml:space="preserve">Darren </v>
      </c>
      <c r="R2018" s="14" t="str">
        <f t="shared" si="191"/>
        <v>Budd</v>
      </c>
    </row>
    <row r="2019" spans="2:18" x14ac:dyDescent="0.45">
      <c r="B2019" s="14" t="str">
        <f t="shared" si="186"/>
        <v>399265039926</v>
      </c>
      <c r="C2019" s="5">
        <v>39926</v>
      </c>
      <c r="D2019" s="2" t="s">
        <v>804</v>
      </c>
      <c r="E2019" s="14">
        <f t="shared" si="187"/>
        <v>0</v>
      </c>
      <c r="F2019" s="2">
        <v>50</v>
      </c>
      <c r="G2019" s="19">
        <v>2348.66</v>
      </c>
      <c r="H2019" s="20">
        <v>0.02</v>
      </c>
      <c r="I2019" s="6"/>
      <c r="J2019" s="5">
        <v>39926</v>
      </c>
      <c r="K2019" s="25">
        <v>921.41</v>
      </c>
      <c r="L2019" s="2" t="s">
        <v>267</v>
      </c>
      <c r="M2019" s="14">
        <f>+VLOOKUP(L2019,Customers!$C$3:$D$797,2,FALSE)</f>
        <v>5</v>
      </c>
      <c r="N2019" s="14">
        <f>+INDEX(Customers!$B$2:$D$797,MATCH(TF_Database!L2019,Customers!$C$2:$C$797,0),1)</f>
        <v>13575</v>
      </c>
      <c r="O2019" s="29">
        <f t="shared" si="188"/>
        <v>7</v>
      </c>
      <c r="P2019" s="29">
        <f t="shared" si="189"/>
        <v>17</v>
      </c>
      <c r="Q2019" s="14" t="str">
        <f t="shared" si="190"/>
        <v xml:space="preserve">Eugene </v>
      </c>
      <c r="R2019" s="14" t="str">
        <f t="shared" si="191"/>
        <v>Hildebrand</v>
      </c>
    </row>
    <row r="2020" spans="2:18" x14ac:dyDescent="0.45">
      <c r="B2020" s="14" t="str">
        <f t="shared" si="186"/>
        <v>399261939928</v>
      </c>
      <c r="C2020" s="5">
        <v>39926</v>
      </c>
      <c r="D2020" s="2" t="s">
        <v>804</v>
      </c>
      <c r="E2020" s="14">
        <f t="shared" si="187"/>
        <v>0</v>
      </c>
      <c r="F2020" s="2">
        <v>19</v>
      </c>
      <c r="G2020" s="19">
        <v>2657.12</v>
      </c>
      <c r="H2020" s="20">
        <v>0.05</v>
      </c>
      <c r="I2020" s="6"/>
      <c r="J2020" s="5">
        <v>39928</v>
      </c>
      <c r="K2020" s="25">
        <v>-373.09</v>
      </c>
      <c r="L2020" s="2" t="s">
        <v>267</v>
      </c>
      <c r="M2020" s="14">
        <f>+VLOOKUP(L2020,Customers!$C$3:$D$797,2,FALSE)</f>
        <v>5</v>
      </c>
      <c r="N2020" s="14">
        <f>+INDEX(Customers!$B$2:$D$797,MATCH(TF_Database!L2020,Customers!$C$2:$C$797,0),1)</f>
        <v>13575</v>
      </c>
      <c r="O2020" s="29">
        <f t="shared" si="188"/>
        <v>7</v>
      </c>
      <c r="P2020" s="29">
        <f t="shared" si="189"/>
        <v>17</v>
      </c>
      <c r="Q2020" s="14" t="str">
        <f t="shared" si="190"/>
        <v xml:space="preserve">Eugene </v>
      </c>
      <c r="R2020" s="14" t="str">
        <f t="shared" si="191"/>
        <v>Hildebrand</v>
      </c>
    </row>
    <row r="2021" spans="2:18" x14ac:dyDescent="0.45">
      <c r="B2021" s="14" t="str">
        <f t="shared" si="186"/>
        <v>399264939928</v>
      </c>
      <c r="C2021" s="5">
        <v>39926</v>
      </c>
      <c r="D2021" s="2" t="s">
        <v>804</v>
      </c>
      <c r="E2021" s="14">
        <f t="shared" si="187"/>
        <v>0</v>
      </c>
      <c r="F2021" s="2">
        <v>49</v>
      </c>
      <c r="G2021" s="19">
        <v>9579.6200000000008</v>
      </c>
      <c r="H2021" s="20">
        <v>0.1</v>
      </c>
      <c r="I2021" s="6"/>
      <c r="J2021" s="5">
        <v>39928</v>
      </c>
      <c r="K2021" s="25">
        <v>-3465.0720000000001</v>
      </c>
      <c r="L2021" s="2" t="s">
        <v>267</v>
      </c>
      <c r="M2021" s="14">
        <f>+VLOOKUP(L2021,Customers!$C$3:$D$797,2,FALSE)</f>
        <v>5</v>
      </c>
      <c r="N2021" s="14">
        <f>+INDEX(Customers!$B$2:$D$797,MATCH(TF_Database!L2021,Customers!$C$2:$C$797,0),1)</f>
        <v>13575</v>
      </c>
      <c r="O2021" s="29">
        <f t="shared" si="188"/>
        <v>7</v>
      </c>
      <c r="P2021" s="29">
        <f t="shared" si="189"/>
        <v>17</v>
      </c>
      <c r="Q2021" s="14" t="str">
        <f t="shared" si="190"/>
        <v xml:space="preserve">Eugene </v>
      </c>
      <c r="R2021" s="14" t="str">
        <f t="shared" si="191"/>
        <v>Hildebrand</v>
      </c>
    </row>
    <row r="2022" spans="2:18" x14ac:dyDescent="0.45">
      <c r="B2022" s="14" t="str">
        <f t="shared" si="186"/>
        <v>40041140044</v>
      </c>
      <c r="C2022" s="5">
        <v>40041</v>
      </c>
      <c r="D2022" s="2" t="s">
        <v>810</v>
      </c>
      <c r="E2022" s="14">
        <f t="shared" si="187"/>
        <v>0</v>
      </c>
      <c r="F2022" s="2">
        <v>1</v>
      </c>
      <c r="G2022" s="19">
        <v>192.49</v>
      </c>
      <c r="H2022" s="20">
        <v>0.02</v>
      </c>
      <c r="I2022" s="6"/>
      <c r="J2022" s="5">
        <v>40044</v>
      </c>
      <c r="K2022" s="25">
        <v>-98.3</v>
      </c>
      <c r="L2022" s="2" t="s">
        <v>245</v>
      </c>
      <c r="M2022" s="14">
        <f>+VLOOKUP(L2022,Customers!$C$3:$D$797,2,FALSE)</f>
        <v>4</v>
      </c>
      <c r="N2022" s="14">
        <f>+INDEX(Customers!$B$2:$D$797,MATCH(TF_Database!L2022,Customers!$C$2:$C$797,0),1)</f>
        <v>30321</v>
      </c>
      <c r="O2022" s="29">
        <f t="shared" si="188"/>
        <v>7</v>
      </c>
      <c r="P2022" s="29">
        <f t="shared" si="189"/>
        <v>13</v>
      </c>
      <c r="Q2022" s="14" t="str">
        <f t="shared" si="190"/>
        <v xml:space="preserve">Edward </v>
      </c>
      <c r="R2022" s="14" t="str">
        <f t="shared" si="191"/>
        <v>Nazzal</v>
      </c>
    </row>
    <row r="2023" spans="2:18" x14ac:dyDescent="0.45">
      <c r="B2023" s="14" t="str">
        <f t="shared" si="186"/>
        <v>401414840142</v>
      </c>
      <c r="C2023" s="5">
        <v>40141</v>
      </c>
      <c r="D2023" s="2" t="s">
        <v>811</v>
      </c>
      <c r="E2023" s="14">
        <f t="shared" si="187"/>
        <v>0</v>
      </c>
      <c r="F2023" s="2">
        <v>48</v>
      </c>
      <c r="G2023" s="19">
        <v>1210.02</v>
      </c>
      <c r="H2023" s="20">
        <v>0.06</v>
      </c>
      <c r="I2023" s="6"/>
      <c r="J2023" s="5">
        <v>40142</v>
      </c>
      <c r="K2023" s="25">
        <v>-279.44</v>
      </c>
      <c r="L2023" s="2" t="s">
        <v>264</v>
      </c>
      <c r="M2023" s="14">
        <f>+VLOOKUP(L2023,Customers!$C$3:$D$797,2,FALSE)</f>
        <v>4</v>
      </c>
      <c r="N2023" s="14">
        <f>+INDEX(Customers!$B$2:$D$797,MATCH(TF_Database!L2023,Customers!$C$2:$C$797,0),1)</f>
        <v>17527</v>
      </c>
      <c r="O2023" s="29">
        <f t="shared" si="188"/>
        <v>7</v>
      </c>
      <c r="P2023" s="29">
        <f t="shared" si="189"/>
        <v>11</v>
      </c>
      <c r="Q2023" s="14" t="str">
        <f t="shared" si="190"/>
        <v xml:space="preserve">Darren </v>
      </c>
      <c r="R2023" s="14" t="str">
        <f t="shared" si="191"/>
        <v>Budd</v>
      </c>
    </row>
    <row r="2024" spans="2:18" x14ac:dyDescent="0.45">
      <c r="B2024" s="14" t="str">
        <f t="shared" si="186"/>
        <v>401882140189</v>
      </c>
      <c r="C2024" s="5">
        <v>40188</v>
      </c>
      <c r="D2024" s="2" t="s">
        <v>810</v>
      </c>
      <c r="E2024" s="14">
        <f t="shared" si="187"/>
        <v>0</v>
      </c>
      <c r="F2024" s="2">
        <v>21</v>
      </c>
      <c r="G2024" s="19">
        <v>111.66</v>
      </c>
      <c r="H2024" s="20">
        <v>0.06</v>
      </c>
      <c r="I2024" s="6"/>
      <c r="J2024" s="5">
        <v>40189</v>
      </c>
      <c r="K2024" s="25">
        <v>-53.33</v>
      </c>
      <c r="L2024" s="2" t="s">
        <v>254</v>
      </c>
      <c r="M2024" s="14">
        <f>+VLOOKUP(L2024,Customers!$C$3:$D$797,2,FALSE)</f>
        <v>3</v>
      </c>
      <c r="N2024" s="14">
        <f>+INDEX(Customers!$B$2:$D$797,MATCH(TF_Database!L2024,Customers!$C$2:$C$797,0),1)</f>
        <v>5781</v>
      </c>
      <c r="O2024" s="29">
        <f t="shared" si="188"/>
        <v>7</v>
      </c>
      <c r="P2024" s="29">
        <f t="shared" si="189"/>
        <v>13</v>
      </c>
      <c r="Q2024" s="14" t="str">
        <f t="shared" si="190"/>
        <v xml:space="preserve">Edward </v>
      </c>
      <c r="R2024" s="14" t="str">
        <f t="shared" si="191"/>
        <v>Becker</v>
      </c>
    </row>
    <row r="2025" spans="2:18" x14ac:dyDescent="0.45">
      <c r="B2025" s="14" t="str">
        <f t="shared" si="186"/>
        <v>401882440190</v>
      </c>
      <c r="C2025" s="5">
        <v>40188</v>
      </c>
      <c r="D2025" s="2" t="s">
        <v>810</v>
      </c>
      <c r="E2025" s="14">
        <f t="shared" si="187"/>
        <v>0</v>
      </c>
      <c r="F2025" s="2">
        <v>24</v>
      </c>
      <c r="G2025" s="19">
        <v>231.95</v>
      </c>
      <c r="H2025" s="20">
        <v>0.03</v>
      </c>
      <c r="I2025" s="6"/>
      <c r="J2025" s="5">
        <v>40190</v>
      </c>
      <c r="K2025" s="25">
        <v>44.14</v>
      </c>
      <c r="L2025" s="2" t="s">
        <v>254</v>
      </c>
      <c r="M2025" s="14">
        <f>+VLOOKUP(L2025,Customers!$C$3:$D$797,2,FALSE)</f>
        <v>3</v>
      </c>
      <c r="N2025" s="14">
        <f>+INDEX(Customers!$B$2:$D$797,MATCH(TF_Database!L2025,Customers!$C$2:$C$797,0),1)</f>
        <v>5781</v>
      </c>
      <c r="O2025" s="29">
        <f t="shared" si="188"/>
        <v>7</v>
      </c>
      <c r="P2025" s="29">
        <f t="shared" si="189"/>
        <v>13</v>
      </c>
      <c r="Q2025" s="14" t="str">
        <f t="shared" si="190"/>
        <v xml:space="preserve">Edward </v>
      </c>
      <c r="R2025" s="14" t="str">
        <f t="shared" si="191"/>
        <v>Becker</v>
      </c>
    </row>
    <row r="2026" spans="2:18" x14ac:dyDescent="0.45">
      <c r="B2026" s="14" t="str">
        <f t="shared" si="186"/>
        <v>400721040074</v>
      </c>
      <c r="C2026" s="5">
        <v>40072</v>
      </c>
      <c r="D2026" s="2" t="s">
        <v>806</v>
      </c>
      <c r="E2026" s="14">
        <f t="shared" si="187"/>
        <v>1</v>
      </c>
      <c r="F2026" s="2">
        <v>10</v>
      </c>
      <c r="G2026" s="19">
        <v>156.15</v>
      </c>
      <c r="H2026" s="20">
        <v>0.08</v>
      </c>
      <c r="I2026" s="6"/>
      <c r="J2026" s="5">
        <v>40074</v>
      </c>
      <c r="K2026" s="25">
        <v>-37.6</v>
      </c>
      <c r="L2026" s="2" t="s">
        <v>268</v>
      </c>
      <c r="M2026" s="14">
        <f>+VLOOKUP(L2026,Customers!$C$3:$D$797,2,FALSE)</f>
        <v>3</v>
      </c>
      <c r="N2026" s="14">
        <f>+INDEX(Customers!$B$2:$D$797,MATCH(TF_Database!L2026,Customers!$C$2:$C$797,0),1)</f>
        <v>5854</v>
      </c>
      <c r="O2026" s="29">
        <f t="shared" si="188"/>
        <v>8</v>
      </c>
      <c r="P2026" s="29">
        <f t="shared" si="189"/>
        <v>12</v>
      </c>
      <c r="Q2026" s="14" t="str">
        <f t="shared" si="190"/>
        <v xml:space="preserve">Melanie </v>
      </c>
      <c r="R2026" s="14" t="str">
        <f t="shared" si="191"/>
        <v>Page</v>
      </c>
    </row>
    <row r="2027" spans="2:18" x14ac:dyDescent="0.45">
      <c r="B2027" s="14" t="str">
        <f t="shared" si="186"/>
        <v>404744740481</v>
      </c>
      <c r="C2027" s="5">
        <v>40474</v>
      </c>
      <c r="D2027" s="2" t="s">
        <v>804</v>
      </c>
      <c r="E2027" s="14">
        <f t="shared" si="187"/>
        <v>0</v>
      </c>
      <c r="F2027" s="2">
        <v>47</v>
      </c>
      <c r="G2027" s="19">
        <v>1968.47</v>
      </c>
      <c r="H2027" s="20">
        <v>0.04</v>
      </c>
      <c r="I2027" s="6"/>
      <c r="J2027" s="5">
        <v>40481</v>
      </c>
      <c r="K2027" s="25">
        <v>327.9</v>
      </c>
      <c r="L2027" s="2" t="s">
        <v>269</v>
      </c>
      <c r="M2027" s="14">
        <f>+VLOOKUP(L2027,Customers!$C$3:$D$797,2,FALSE)</f>
        <v>4</v>
      </c>
      <c r="N2027" s="14">
        <f>+INDEX(Customers!$B$2:$D$797,MATCH(TF_Database!L2027,Customers!$C$2:$C$797,0),1)</f>
        <v>25099</v>
      </c>
      <c r="O2027" s="29">
        <f t="shared" si="188"/>
        <v>6</v>
      </c>
      <c r="P2027" s="29">
        <f t="shared" si="189"/>
        <v>12</v>
      </c>
      <c r="Q2027" s="14" t="str">
        <f t="shared" si="190"/>
        <v xml:space="preserve">Jesus </v>
      </c>
      <c r="R2027" s="14" t="str">
        <f t="shared" si="191"/>
        <v>Ocampo</v>
      </c>
    </row>
    <row r="2028" spans="2:18" x14ac:dyDescent="0.45">
      <c r="B2028" s="14" t="str">
        <f t="shared" si="186"/>
        <v>401672340169</v>
      </c>
      <c r="C2028" s="5">
        <v>40167</v>
      </c>
      <c r="D2028" s="2" t="s">
        <v>811</v>
      </c>
      <c r="E2028" s="14">
        <f t="shared" si="187"/>
        <v>0</v>
      </c>
      <c r="F2028" s="2">
        <v>23</v>
      </c>
      <c r="G2028" s="19">
        <v>1082.43</v>
      </c>
      <c r="H2028" s="20">
        <v>0.06</v>
      </c>
      <c r="I2028" s="6"/>
      <c r="J2028" s="5">
        <v>40169</v>
      </c>
      <c r="K2028" s="25">
        <v>23.97</v>
      </c>
      <c r="L2028" s="2" t="s">
        <v>270</v>
      </c>
      <c r="M2028" s="14">
        <f>+VLOOKUP(L2028,Customers!$C$3:$D$797,2,FALSE)</f>
        <v>3</v>
      </c>
      <c r="N2028" s="14">
        <f>+INDEX(Customers!$B$2:$D$797,MATCH(TF_Database!L2028,Customers!$C$2:$C$797,0),1)</f>
        <v>18059</v>
      </c>
      <c r="O2028" s="29">
        <f t="shared" si="188"/>
        <v>7</v>
      </c>
      <c r="P2028" s="29">
        <f t="shared" si="189"/>
        <v>13</v>
      </c>
      <c r="Q2028" s="14" t="str">
        <f t="shared" si="190"/>
        <v xml:space="preserve">Darren </v>
      </c>
      <c r="R2028" s="14" t="str">
        <f t="shared" si="191"/>
        <v>Powers</v>
      </c>
    </row>
    <row r="2029" spans="2:18" x14ac:dyDescent="0.45">
      <c r="B2029" s="14" t="str">
        <f t="shared" si="186"/>
        <v>407162940717</v>
      </c>
      <c r="C2029" s="5">
        <v>40716</v>
      </c>
      <c r="D2029" s="2" t="s">
        <v>811</v>
      </c>
      <c r="E2029" s="14">
        <f t="shared" si="187"/>
        <v>0</v>
      </c>
      <c r="F2029" s="2">
        <v>29</v>
      </c>
      <c r="G2029" s="19">
        <v>482.91</v>
      </c>
      <c r="H2029" s="20">
        <v>0.1</v>
      </c>
      <c r="I2029" s="6"/>
      <c r="J2029" s="5">
        <v>40717</v>
      </c>
      <c r="K2029" s="25">
        <v>-16.59</v>
      </c>
      <c r="L2029" s="2" t="s">
        <v>271</v>
      </c>
      <c r="M2029" s="14">
        <f>+VLOOKUP(L2029,Customers!$C$3:$D$797,2,FALSE)</f>
        <v>1</v>
      </c>
      <c r="N2029" s="14">
        <f>+INDEX(Customers!$B$2:$D$797,MATCH(TF_Database!L2029,Customers!$C$2:$C$797,0),1)</f>
        <v>27997</v>
      </c>
      <c r="O2029" s="29">
        <f t="shared" si="188"/>
        <v>8</v>
      </c>
      <c r="P2029" s="29">
        <f t="shared" si="189"/>
        <v>15</v>
      </c>
      <c r="Q2029" s="14" t="str">
        <f t="shared" si="190"/>
        <v xml:space="preserve">Patrick </v>
      </c>
      <c r="R2029" s="14" t="str">
        <f t="shared" si="191"/>
        <v>Bzostek</v>
      </c>
    </row>
    <row r="2030" spans="2:18" x14ac:dyDescent="0.45">
      <c r="B2030" s="14" t="str">
        <f t="shared" si="186"/>
        <v>407162340718</v>
      </c>
      <c r="C2030" s="5">
        <v>40716</v>
      </c>
      <c r="D2030" s="2" t="s">
        <v>811</v>
      </c>
      <c r="E2030" s="14">
        <f t="shared" si="187"/>
        <v>0</v>
      </c>
      <c r="F2030" s="2">
        <v>23</v>
      </c>
      <c r="G2030" s="19">
        <v>2969.6365000000001</v>
      </c>
      <c r="H2030" s="20">
        <v>0.04</v>
      </c>
      <c r="I2030" s="6"/>
      <c r="J2030" s="5">
        <v>40718</v>
      </c>
      <c r="K2030" s="25">
        <v>383.45400000000001</v>
      </c>
      <c r="L2030" s="2" t="s">
        <v>271</v>
      </c>
      <c r="M2030" s="14">
        <f>+VLOOKUP(L2030,Customers!$C$3:$D$797,2,FALSE)</f>
        <v>1</v>
      </c>
      <c r="N2030" s="14">
        <f>+INDEX(Customers!$B$2:$D$797,MATCH(TF_Database!L2030,Customers!$C$2:$C$797,0),1)</f>
        <v>27997</v>
      </c>
      <c r="O2030" s="29">
        <f t="shared" si="188"/>
        <v>8</v>
      </c>
      <c r="P2030" s="29">
        <f t="shared" si="189"/>
        <v>15</v>
      </c>
      <c r="Q2030" s="14" t="str">
        <f t="shared" si="190"/>
        <v xml:space="preserve">Patrick </v>
      </c>
      <c r="R2030" s="14" t="str">
        <f t="shared" si="191"/>
        <v>Bzostek</v>
      </c>
    </row>
    <row r="2031" spans="2:18" x14ac:dyDescent="0.45">
      <c r="B2031" s="14" t="str">
        <f t="shared" si="186"/>
        <v>404072640416</v>
      </c>
      <c r="C2031" s="5">
        <v>40407</v>
      </c>
      <c r="D2031" s="2" t="s">
        <v>804</v>
      </c>
      <c r="E2031" s="14">
        <f t="shared" si="187"/>
        <v>0</v>
      </c>
      <c r="F2031" s="2">
        <v>26</v>
      </c>
      <c r="G2031" s="19">
        <v>165.37</v>
      </c>
      <c r="H2031" s="20">
        <v>0.06</v>
      </c>
      <c r="I2031" s="6"/>
      <c r="J2031" s="5">
        <v>40416</v>
      </c>
      <c r="K2031" s="25">
        <v>-80.11</v>
      </c>
      <c r="L2031" s="2" t="s">
        <v>264</v>
      </c>
      <c r="M2031" s="14">
        <f>+VLOOKUP(L2031,Customers!$C$3:$D$797,2,FALSE)</f>
        <v>4</v>
      </c>
      <c r="N2031" s="14">
        <f>+INDEX(Customers!$B$2:$D$797,MATCH(TF_Database!L2031,Customers!$C$2:$C$797,0),1)</f>
        <v>17527</v>
      </c>
      <c r="O2031" s="29">
        <f t="shared" si="188"/>
        <v>7</v>
      </c>
      <c r="P2031" s="29">
        <f t="shared" si="189"/>
        <v>11</v>
      </c>
      <c r="Q2031" s="14" t="str">
        <f t="shared" si="190"/>
        <v xml:space="preserve">Darren </v>
      </c>
      <c r="R2031" s="14" t="str">
        <f t="shared" si="191"/>
        <v>Budd</v>
      </c>
    </row>
    <row r="2032" spans="2:18" x14ac:dyDescent="0.45">
      <c r="B2032" s="14" t="str">
        <f t="shared" si="186"/>
        <v>404073840409</v>
      </c>
      <c r="C2032" s="5">
        <v>40407</v>
      </c>
      <c r="D2032" s="2" t="s">
        <v>804</v>
      </c>
      <c r="E2032" s="14">
        <f t="shared" si="187"/>
        <v>0</v>
      </c>
      <c r="F2032" s="2">
        <v>38</v>
      </c>
      <c r="G2032" s="19">
        <v>1785.74</v>
      </c>
      <c r="H2032" s="20">
        <v>0.03</v>
      </c>
      <c r="I2032" s="6"/>
      <c r="J2032" s="5">
        <v>40409</v>
      </c>
      <c r="K2032" s="25">
        <v>739.48</v>
      </c>
      <c r="L2032" s="2" t="s">
        <v>264</v>
      </c>
      <c r="M2032" s="14">
        <f>+VLOOKUP(L2032,Customers!$C$3:$D$797,2,FALSE)</f>
        <v>4</v>
      </c>
      <c r="N2032" s="14">
        <f>+INDEX(Customers!$B$2:$D$797,MATCH(TF_Database!L2032,Customers!$C$2:$C$797,0),1)</f>
        <v>17527</v>
      </c>
      <c r="O2032" s="29">
        <f t="shared" si="188"/>
        <v>7</v>
      </c>
      <c r="P2032" s="29">
        <f t="shared" si="189"/>
        <v>11</v>
      </c>
      <c r="Q2032" s="14" t="str">
        <f t="shared" si="190"/>
        <v xml:space="preserve">Darren </v>
      </c>
      <c r="R2032" s="14" t="str">
        <f t="shared" si="191"/>
        <v>Budd</v>
      </c>
    </row>
    <row r="2033" spans="2:18" x14ac:dyDescent="0.45">
      <c r="B2033" s="14" t="str">
        <f t="shared" si="186"/>
        <v>402884440290</v>
      </c>
      <c r="C2033" s="5">
        <v>40288</v>
      </c>
      <c r="D2033" s="2" t="s">
        <v>810</v>
      </c>
      <c r="E2033" s="14">
        <f t="shared" si="187"/>
        <v>0</v>
      </c>
      <c r="F2033" s="2">
        <v>44</v>
      </c>
      <c r="G2033" s="19">
        <v>2339.52</v>
      </c>
      <c r="H2033" s="20">
        <v>0.1</v>
      </c>
      <c r="I2033" s="6"/>
      <c r="J2033" s="5">
        <v>40290</v>
      </c>
      <c r="K2033" s="25">
        <v>886.03</v>
      </c>
      <c r="L2033" s="2" t="s">
        <v>268</v>
      </c>
      <c r="M2033" s="14">
        <f>+VLOOKUP(L2033,Customers!$C$3:$D$797,2,FALSE)</f>
        <v>3</v>
      </c>
      <c r="N2033" s="14">
        <f>+INDEX(Customers!$B$2:$D$797,MATCH(TF_Database!L2033,Customers!$C$2:$C$797,0),1)</f>
        <v>5854</v>
      </c>
      <c r="O2033" s="29">
        <f t="shared" si="188"/>
        <v>8</v>
      </c>
      <c r="P2033" s="29">
        <f t="shared" si="189"/>
        <v>12</v>
      </c>
      <c r="Q2033" s="14" t="str">
        <f t="shared" si="190"/>
        <v xml:space="preserve">Melanie </v>
      </c>
      <c r="R2033" s="14" t="str">
        <f t="shared" si="191"/>
        <v>Page</v>
      </c>
    </row>
    <row r="2034" spans="2:18" x14ac:dyDescent="0.45">
      <c r="B2034" s="14" t="str">
        <f t="shared" si="186"/>
        <v>402884640288</v>
      </c>
      <c r="C2034" s="5">
        <v>40288</v>
      </c>
      <c r="D2034" s="2" t="s">
        <v>810</v>
      </c>
      <c r="E2034" s="14">
        <f t="shared" si="187"/>
        <v>0</v>
      </c>
      <c r="F2034" s="2">
        <v>46</v>
      </c>
      <c r="G2034" s="19">
        <v>533.25</v>
      </c>
      <c r="H2034" s="20">
        <v>7.0000000000000007E-2</v>
      </c>
      <c r="I2034" s="6"/>
      <c r="J2034" s="5">
        <v>40288</v>
      </c>
      <c r="K2034" s="25">
        <v>-88.32</v>
      </c>
      <c r="L2034" s="2" t="s">
        <v>268</v>
      </c>
      <c r="M2034" s="14">
        <f>+VLOOKUP(L2034,Customers!$C$3:$D$797,2,FALSE)</f>
        <v>3</v>
      </c>
      <c r="N2034" s="14">
        <f>+INDEX(Customers!$B$2:$D$797,MATCH(TF_Database!L2034,Customers!$C$2:$C$797,0),1)</f>
        <v>5854</v>
      </c>
      <c r="O2034" s="29">
        <f t="shared" si="188"/>
        <v>8</v>
      </c>
      <c r="P2034" s="29">
        <f t="shared" si="189"/>
        <v>12</v>
      </c>
      <c r="Q2034" s="14" t="str">
        <f t="shared" si="190"/>
        <v xml:space="preserve">Melanie </v>
      </c>
      <c r="R2034" s="14" t="str">
        <f t="shared" si="191"/>
        <v>Page</v>
      </c>
    </row>
    <row r="2035" spans="2:18" x14ac:dyDescent="0.45">
      <c r="B2035" s="14" t="str">
        <f t="shared" si="186"/>
        <v>402331840234</v>
      </c>
      <c r="C2035" s="5">
        <v>40233</v>
      </c>
      <c r="D2035" s="2" t="s">
        <v>808</v>
      </c>
      <c r="E2035" s="14">
        <f t="shared" si="187"/>
        <v>0</v>
      </c>
      <c r="F2035" s="2">
        <v>18</v>
      </c>
      <c r="G2035" s="19">
        <v>102.06</v>
      </c>
      <c r="H2035" s="20">
        <v>0.1</v>
      </c>
      <c r="I2035" s="6"/>
      <c r="J2035" s="5">
        <v>40234</v>
      </c>
      <c r="K2035" s="25">
        <v>36.229999999999997</v>
      </c>
      <c r="L2035" s="2" t="s">
        <v>269</v>
      </c>
      <c r="M2035" s="14">
        <f>+VLOOKUP(L2035,Customers!$C$3:$D$797,2,FALSE)</f>
        <v>4</v>
      </c>
      <c r="N2035" s="14">
        <f>+INDEX(Customers!$B$2:$D$797,MATCH(TF_Database!L2035,Customers!$C$2:$C$797,0),1)</f>
        <v>25099</v>
      </c>
      <c r="O2035" s="29">
        <f t="shared" si="188"/>
        <v>6</v>
      </c>
      <c r="P2035" s="29">
        <f t="shared" si="189"/>
        <v>12</v>
      </c>
      <c r="Q2035" s="14" t="str">
        <f t="shared" si="190"/>
        <v xml:space="preserve">Jesus </v>
      </c>
      <c r="R2035" s="14" t="str">
        <f t="shared" si="191"/>
        <v>Ocampo</v>
      </c>
    </row>
    <row r="2036" spans="2:18" x14ac:dyDescent="0.45">
      <c r="B2036" s="14" t="str">
        <f t="shared" si="186"/>
        <v>402331540234</v>
      </c>
      <c r="C2036" s="5">
        <v>40233</v>
      </c>
      <c r="D2036" s="2" t="s">
        <v>808</v>
      </c>
      <c r="E2036" s="14">
        <f t="shared" si="187"/>
        <v>0</v>
      </c>
      <c r="F2036" s="2">
        <v>15</v>
      </c>
      <c r="G2036" s="19">
        <v>101.82</v>
      </c>
      <c r="H2036" s="20">
        <v>0.08</v>
      </c>
      <c r="I2036" s="6"/>
      <c r="J2036" s="5">
        <v>40234</v>
      </c>
      <c r="K2036" s="25">
        <v>-52.55</v>
      </c>
      <c r="L2036" s="2" t="s">
        <v>269</v>
      </c>
      <c r="M2036" s="14">
        <f>+VLOOKUP(L2036,Customers!$C$3:$D$797,2,FALSE)</f>
        <v>4</v>
      </c>
      <c r="N2036" s="14">
        <f>+INDEX(Customers!$B$2:$D$797,MATCH(TF_Database!L2036,Customers!$C$2:$C$797,0),1)</f>
        <v>25099</v>
      </c>
      <c r="O2036" s="29">
        <f t="shared" si="188"/>
        <v>6</v>
      </c>
      <c r="P2036" s="29">
        <f t="shared" si="189"/>
        <v>12</v>
      </c>
      <c r="Q2036" s="14" t="str">
        <f t="shared" si="190"/>
        <v xml:space="preserve">Jesus </v>
      </c>
      <c r="R2036" s="14" t="str">
        <f t="shared" si="191"/>
        <v>Ocampo</v>
      </c>
    </row>
    <row r="2037" spans="2:18" x14ac:dyDescent="0.45">
      <c r="B2037" s="14" t="str">
        <f t="shared" si="186"/>
        <v>408863740889</v>
      </c>
      <c r="C2037" s="5">
        <v>40886</v>
      </c>
      <c r="D2037" s="2" t="s">
        <v>808</v>
      </c>
      <c r="E2037" s="14">
        <f t="shared" si="187"/>
        <v>0</v>
      </c>
      <c r="F2037" s="2">
        <v>37</v>
      </c>
      <c r="G2037" s="19">
        <v>686.2</v>
      </c>
      <c r="H2037" s="20">
        <v>0.04</v>
      </c>
      <c r="I2037" s="6"/>
      <c r="J2037" s="5">
        <v>40889</v>
      </c>
      <c r="K2037" s="25">
        <v>290.2</v>
      </c>
      <c r="L2037" s="2" t="s">
        <v>272</v>
      </c>
      <c r="M2037" s="14">
        <f>+VLOOKUP(L2037,Customers!$C$3:$D$797,2,FALSE)</f>
        <v>3</v>
      </c>
      <c r="N2037" s="14">
        <f>+INDEX(Customers!$B$2:$D$797,MATCH(TF_Database!L2037,Customers!$C$2:$C$797,0),1)</f>
        <v>3424</v>
      </c>
      <c r="O2037" s="29">
        <f t="shared" si="188"/>
        <v>6</v>
      </c>
      <c r="P2037" s="29">
        <f t="shared" si="189"/>
        <v>11</v>
      </c>
      <c r="Q2037" s="14" t="str">
        <f t="shared" si="190"/>
        <v xml:space="preserve">Grace </v>
      </c>
      <c r="R2037" s="14" t="str">
        <f t="shared" si="191"/>
        <v>Kelly</v>
      </c>
    </row>
    <row r="2038" spans="2:18" x14ac:dyDescent="0.45">
      <c r="B2038" s="14" t="str">
        <f t="shared" si="186"/>
        <v>408864240889</v>
      </c>
      <c r="C2038" s="5">
        <v>40886</v>
      </c>
      <c r="D2038" s="2" t="s">
        <v>808</v>
      </c>
      <c r="E2038" s="14">
        <f t="shared" si="187"/>
        <v>0</v>
      </c>
      <c r="F2038" s="2">
        <v>42</v>
      </c>
      <c r="G2038" s="19">
        <v>1274.5155</v>
      </c>
      <c r="H2038" s="20">
        <v>0.05</v>
      </c>
      <c r="I2038" s="6"/>
      <c r="J2038" s="5">
        <v>40889</v>
      </c>
      <c r="K2038" s="25">
        <v>444.15</v>
      </c>
      <c r="L2038" s="2" t="s">
        <v>272</v>
      </c>
      <c r="M2038" s="14">
        <f>+VLOOKUP(L2038,Customers!$C$3:$D$797,2,FALSE)</f>
        <v>3</v>
      </c>
      <c r="N2038" s="14">
        <f>+INDEX(Customers!$B$2:$D$797,MATCH(TF_Database!L2038,Customers!$C$2:$C$797,0),1)</f>
        <v>3424</v>
      </c>
      <c r="O2038" s="29">
        <f t="shared" si="188"/>
        <v>6</v>
      </c>
      <c r="P2038" s="29">
        <f t="shared" si="189"/>
        <v>11</v>
      </c>
      <c r="Q2038" s="14" t="str">
        <f t="shared" si="190"/>
        <v xml:space="preserve">Grace </v>
      </c>
      <c r="R2038" s="14" t="str">
        <f t="shared" si="191"/>
        <v>Kelly</v>
      </c>
    </row>
    <row r="2039" spans="2:18" x14ac:dyDescent="0.45">
      <c r="B2039" s="14" t="str">
        <f t="shared" si="186"/>
        <v>405244840529</v>
      </c>
      <c r="C2039" s="5">
        <v>40524</v>
      </c>
      <c r="D2039" s="2" t="s">
        <v>804</v>
      </c>
      <c r="E2039" s="14">
        <f t="shared" si="187"/>
        <v>0</v>
      </c>
      <c r="F2039" s="2">
        <v>48</v>
      </c>
      <c r="G2039" s="19">
        <v>10341.469999999999</v>
      </c>
      <c r="H2039" s="20">
        <v>0.03</v>
      </c>
      <c r="I2039" s="6"/>
      <c r="J2039" s="5">
        <v>40529</v>
      </c>
      <c r="K2039" s="25">
        <v>865.02</v>
      </c>
      <c r="L2039" s="2" t="s">
        <v>264</v>
      </c>
      <c r="M2039" s="14">
        <f>+VLOOKUP(L2039,Customers!$C$3:$D$797,2,FALSE)</f>
        <v>4</v>
      </c>
      <c r="N2039" s="14">
        <f>+INDEX(Customers!$B$2:$D$797,MATCH(TF_Database!L2039,Customers!$C$2:$C$797,0),1)</f>
        <v>17527</v>
      </c>
      <c r="O2039" s="29">
        <f t="shared" si="188"/>
        <v>7</v>
      </c>
      <c r="P2039" s="29">
        <f t="shared" si="189"/>
        <v>11</v>
      </c>
      <c r="Q2039" s="14" t="str">
        <f t="shared" si="190"/>
        <v xml:space="preserve">Darren </v>
      </c>
      <c r="R2039" s="14" t="str">
        <f t="shared" si="191"/>
        <v>Budd</v>
      </c>
    </row>
    <row r="2040" spans="2:18" x14ac:dyDescent="0.45">
      <c r="B2040" s="14" t="str">
        <f t="shared" si="186"/>
        <v>40524240528</v>
      </c>
      <c r="C2040" s="5">
        <v>40524</v>
      </c>
      <c r="D2040" s="2" t="s">
        <v>804</v>
      </c>
      <c r="E2040" s="14">
        <f t="shared" si="187"/>
        <v>0</v>
      </c>
      <c r="F2040" s="2">
        <v>2</v>
      </c>
      <c r="G2040" s="19">
        <v>55.21</v>
      </c>
      <c r="H2040" s="20">
        <v>0.08</v>
      </c>
      <c r="I2040" s="6"/>
      <c r="J2040" s="5">
        <v>40528</v>
      </c>
      <c r="K2040" s="25">
        <v>-45.3</v>
      </c>
      <c r="L2040" s="2" t="s">
        <v>264</v>
      </c>
      <c r="M2040" s="14">
        <f>+VLOOKUP(L2040,Customers!$C$3:$D$797,2,FALSE)</f>
        <v>4</v>
      </c>
      <c r="N2040" s="14">
        <f>+INDEX(Customers!$B$2:$D$797,MATCH(TF_Database!L2040,Customers!$C$2:$C$797,0),1)</f>
        <v>17527</v>
      </c>
      <c r="O2040" s="29">
        <f t="shared" si="188"/>
        <v>7</v>
      </c>
      <c r="P2040" s="29">
        <f t="shared" si="189"/>
        <v>11</v>
      </c>
      <c r="Q2040" s="14" t="str">
        <f t="shared" si="190"/>
        <v xml:space="preserve">Darren </v>
      </c>
      <c r="R2040" s="14" t="str">
        <f t="shared" si="191"/>
        <v>Budd</v>
      </c>
    </row>
    <row r="2041" spans="2:18" x14ac:dyDescent="0.45">
      <c r="B2041" s="14" t="str">
        <f t="shared" si="186"/>
        <v>40524940529</v>
      </c>
      <c r="C2041" s="5">
        <v>40524</v>
      </c>
      <c r="D2041" s="2" t="s">
        <v>804</v>
      </c>
      <c r="E2041" s="14">
        <f t="shared" si="187"/>
        <v>0</v>
      </c>
      <c r="F2041" s="2">
        <v>9</v>
      </c>
      <c r="G2041" s="19">
        <v>38.299999999999997</v>
      </c>
      <c r="H2041" s="20">
        <v>0.01</v>
      </c>
      <c r="I2041" s="6"/>
      <c r="J2041" s="5">
        <v>40529</v>
      </c>
      <c r="K2041" s="25">
        <v>-42.4925</v>
      </c>
      <c r="L2041" s="2" t="s">
        <v>264</v>
      </c>
      <c r="M2041" s="14">
        <f>+VLOOKUP(L2041,Customers!$C$3:$D$797,2,FALSE)</f>
        <v>4</v>
      </c>
      <c r="N2041" s="14">
        <f>+INDEX(Customers!$B$2:$D$797,MATCH(TF_Database!L2041,Customers!$C$2:$C$797,0),1)</f>
        <v>17527</v>
      </c>
      <c r="O2041" s="29">
        <f t="shared" si="188"/>
        <v>7</v>
      </c>
      <c r="P2041" s="29">
        <f t="shared" si="189"/>
        <v>11</v>
      </c>
      <c r="Q2041" s="14" t="str">
        <f t="shared" si="190"/>
        <v xml:space="preserve">Darren </v>
      </c>
      <c r="R2041" s="14" t="str">
        <f t="shared" si="191"/>
        <v>Budd</v>
      </c>
    </row>
    <row r="2042" spans="2:18" x14ac:dyDescent="0.45">
      <c r="B2042" s="14" t="str">
        <f t="shared" si="186"/>
        <v>40147340147</v>
      </c>
      <c r="C2042" s="5">
        <v>40147</v>
      </c>
      <c r="D2042" s="2" t="s">
        <v>804</v>
      </c>
      <c r="E2042" s="14">
        <f t="shared" si="187"/>
        <v>0</v>
      </c>
      <c r="F2042" s="2">
        <v>3</v>
      </c>
      <c r="G2042" s="19">
        <v>561.65</v>
      </c>
      <c r="H2042" s="20">
        <v>0.04</v>
      </c>
      <c r="I2042" s="6"/>
      <c r="J2042" s="5">
        <v>40147</v>
      </c>
      <c r="K2042" s="25">
        <v>-264.94</v>
      </c>
      <c r="L2042" s="2" t="s">
        <v>246</v>
      </c>
      <c r="M2042" s="14">
        <f>+VLOOKUP(L2042,Customers!$C$3:$D$797,2,FALSE)</f>
        <v>4</v>
      </c>
      <c r="N2042" s="14">
        <f>+INDEX(Customers!$B$2:$D$797,MATCH(TF_Database!L2042,Customers!$C$2:$C$797,0),1)</f>
        <v>28144</v>
      </c>
      <c r="O2042" s="29">
        <f t="shared" si="188"/>
        <v>6</v>
      </c>
      <c r="P2042" s="29">
        <f t="shared" si="189"/>
        <v>13</v>
      </c>
      <c r="Q2042" s="14" t="str">
        <f t="shared" si="190"/>
        <v xml:space="preserve">Kelly </v>
      </c>
      <c r="R2042" s="14" t="str">
        <f t="shared" si="191"/>
        <v>Lampkin</v>
      </c>
    </row>
    <row r="2043" spans="2:18" x14ac:dyDescent="0.45">
      <c r="B2043" s="14" t="str">
        <f t="shared" si="186"/>
        <v>40147240152</v>
      </c>
      <c r="C2043" s="5">
        <v>40147</v>
      </c>
      <c r="D2043" s="2" t="s">
        <v>804</v>
      </c>
      <c r="E2043" s="14">
        <f t="shared" si="187"/>
        <v>0</v>
      </c>
      <c r="F2043" s="2">
        <v>2</v>
      </c>
      <c r="G2043" s="19">
        <v>55.6</v>
      </c>
      <c r="H2043" s="20">
        <v>0.06</v>
      </c>
      <c r="I2043" s="6"/>
      <c r="J2043" s="5">
        <v>40152</v>
      </c>
      <c r="K2043" s="25">
        <v>-52.54</v>
      </c>
      <c r="L2043" s="2" t="s">
        <v>246</v>
      </c>
      <c r="M2043" s="14">
        <f>+VLOOKUP(L2043,Customers!$C$3:$D$797,2,FALSE)</f>
        <v>4</v>
      </c>
      <c r="N2043" s="14">
        <f>+INDEX(Customers!$B$2:$D$797,MATCH(TF_Database!L2043,Customers!$C$2:$C$797,0),1)</f>
        <v>28144</v>
      </c>
      <c r="O2043" s="29">
        <f t="shared" si="188"/>
        <v>6</v>
      </c>
      <c r="P2043" s="29">
        <f t="shared" si="189"/>
        <v>13</v>
      </c>
      <c r="Q2043" s="14" t="str">
        <f t="shared" si="190"/>
        <v xml:space="preserve">Kelly </v>
      </c>
      <c r="R2043" s="14" t="str">
        <f t="shared" si="191"/>
        <v>Lampkin</v>
      </c>
    </row>
    <row r="2044" spans="2:18" x14ac:dyDescent="0.45">
      <c r="B2044" s="14" t="str">
        <f t="shared" si="186"/>
        <v>401472240151</v>
      </c>
      <c r="C2044" s="5">
        <v>40147</v>
      </c>
      <c r="D2044" s="2" t="s">
        <v>804</v>
      </c>
      <c r="E2044" s="14">
        <f t="shared" si="187"/>
        <v>0</v>
      </c>
      <c r="F2044" s="2">
        <v>22</v>
      </c>
      <c r="G2044" s="19">
        <v>2431.13</v>
      </c>
      <c r="H2044" s="20">
        <v>0.01</v>
      </c>
      <c r="I2044" s="6"/>
      <c r="J2044" s="5">
        <v>40151</v>
      </c>
      <c r="K2044" s="25">
        <v>660.63</v>
      </c>
      <c r="L2044" s="2" t="s">
        <v>246</v>
      </c>
      <c r="M2044" s="14">
        <f>+VLOOKUP(L2044,Customers!$C$3:$D$797,2,FALSE)</f>
        <v>4</v>
      </c>
      <c r="N2044" s="14">
        <f>+INDEX(Customers!$B$2:$D$797,MATCH(TF_Database!L2044,Customers!$C$2:$C$797,0),1)</f>
        <v>28144</v>
      </c>
      <c r="O2044" s="29">
        <f t="shared" si="188"/>
        <v>6</v>
      </c>
      <c r="P2044" s="29">
        <f t="shared" si="189"/>
        <v>13</v>
      </c>
      <c r="Q2044" s="14" t="str">
        <f t="shared" si="190"/>
        <v xml:space="preserve">Kelly </v>
      </c>
      <c r="R2044" s="14" t="str">
        <f t="shared" si="191"/>
        <v>Lampkin</v>
      </c>
    </row>
    <row r="2045" spans="2:18" x14ac:dyDescent="0.45">
      <c r="B2045" s="14" t="str">
        <f t="shared" si="186"/>
        <v>401472740154</v>
      </c>
      <c r="C2045" s="5">
        <v>40147</v>
      </c>
      <c r="D2045" s="2" t="s">
        <v>804</v>
      </c>
      <c r="E2045" s="14">
        <f t="shared" si="187"/>
        <v>0</v>
      </c>
      <c r="F2045" s="2">
        <v>27</v>
      </c>
      <c r="G2045" s="19">
        <v>113.4</v>
      </c>
      <c r="H2045" s="20">
        <v>0.05</v>
      </c>
      <c r="I2045" s="6"/>
      <c r="J2045" s="5">
        <v>40154</v>
      </c>
      <c r="K2045" s="25">
        <v>-5.0199999999999996</v>
      </c>
      <c r="L2045" s="2" t="s">
        <v>246</v>
      </c>
      <c r="M2045" s="14">
        <f>+VLOOKUP(L2045,Customers!$C$3:$D$797,2,FALSE)</f>
        <v>4</v>
      </c>
      <c r="N2045" s="14">
        <f>+INDEX(Customers!$B$2:$D$797,MATCH(TF_Database!L2045,Customers!$C$2:$C$797,0),1)</f>
        <v>28144</v>
      </c>
      <c r="O2045" s="29">
        <f t="shared" si="188"/>
        <v>6</v>
      </c>
      <c r="P2045" s="29">
        <f t="shared" si="189"/>
        <v>13</v>
      </c>
      <c r="Q2045" s="14" t="str">
        <f t="shared" si="190"/>
        <v xml:space="preserve">Kelly </v>
      </c>
      <c r="R2045" s="14" t="str">
        <f t="shared" si="191"/>
        <v>Lampkin</v>
      </c>
    </row>
    <row r="2046" spans="2:18" x14ac:dyDescent="0.45">
      <c r="B2046" s="14" t="str">
        <f t="shared" si="186"/>
        <v>407301240730</v>
      </c>
      <c r="C2046" s="5">
        <v>40730</v>
      </c>
      <c r="D2046" s="2" t="s">
        <v>806</v>
      </c>
      <c r="E2046" s="14">
        <f t="shared" si="187"/>
        <v>1</v>
      </c>
      <c r="F2046" s="2">
        <v>12</v>
      </c>
      <c r="G2046" s="19">
        <v>515.65</v>
      </c>
      <c r="H2046" s="20">
        <v>0</v>
      </c>
      <c r="I2046" s="6"/>
      <c r="J2046" s="5">
        <v>40730</v>
      </c>
      <c r="K2046" s="25">
        <v>123.5</v>
      </c>
      <c r="L2046" s="2" t="s">
        <v>273</v>
      </c>
      <c r="M2046" s="14">
        <f>+VLOOKUP(L2046,Customers!$C$3:$D$797,2,FALSE)</f>
        <v>2</v>
      </c>
      <c r="N2046" s="14">
        <f>+INDEX(Customers!$B$2:$D$797,MATCH(TF_Database!L2046,Customers!$C$2:$C$797,0),1)</f>
        <v>3447</v>
      </c>
      <c r="O2046" s="29">
        <f t="shared" si="188"/>
        <v>4</v>
      </c>
      <c r="P2046" s="29">
        <f t="shared" si="189"/>
        <v>10</v>
      </c>
      <c r="Q2046" s="14" t="str">
        <f t="shared" si="190"/>
        <v xml:space="preserve">Dan </v>
      </c>
      <c r="R2046" s="14" t="str">
        <f t="shared" si="191"/>
        <v>Lawera</v>
      </c>
    </row>
    <row r="2047" spans="2:18" x14ac:dyDescent="0.45">
      <c r="B2047" s="14" t="str">
        <f t="shared" si="186"/>
        <v>410714641078</v>
      </c>
      <c r="C2047" s="5">
        <v>41071</v>
      </c>
      <c r="D2047" s="2" t="s">
        <v>804</v>
      </c>
      <c r="E2047" s="14">
        <f t="shared" si="187"/>
        <v>0</v>
      </c>
      <c r="F2047" s="2">
        <v>46</v>
      </c>
      <c r="G2047" s="19">
        <v>5023.2534999999998</v>
      </c>
      <c r="H2047" s="20">
        <v>0.01</v>
      </c>
      <c r="I2047" s="6"/>
      <c r="J2047" s="5">
        <v>41078</v>
      </c>
      <c r="K2047" s="25">
        <v>1665.2249999999999</v>
      </c>
      <c r="L2047" s="2" t="s">
        <v>274</v>
      </c>
      <c r="M2047" s="14">
        <f>+VLOOKUP(L2047,Customers!$C$3:$D$797,2,FALSE)</f>
        <v>5</v>
      </c>
      <c r="N2047" s="14">
        <f>+INDEX(Customers!$B$2:$D$797,MATCH(TF_Database!L2047,Customers!$C$2:$C$797,0),1)</f>
        <v>27485</v>
      </c>
      <c r="O2047" s="29">
        <f t="shared" si="188"/>
        <v>7</v>
      </c>
      <c r="P2047" s="29">
        <f t="shared" si="189"/>
        <v>15</v>
      </c>
      <c r="Q2047" s="14" t="str">
        <f t="shared" si="190"/>
        <v xml:space="preserve">George </v>
      </c>
      <c r="R2047" s="14" t="str">
        <f t="shared" si="191"/>
        <v>Ashbrook</v>
      </c>
    </row>
    <row r="2048" spans="2:18" x14ac:dyDescent="0.45">
      <c r="B2048" s="14" t="str">
        <f t="shared" si="186"/>
        <v>40245240252</v>
      </c>
      <c r="C2048" s="5">
        <v>40245</v>
      </c>
      <c r="D2048" s="2" t="s">
        <v>804</v>
      </c>
      <c r="E2048" s="14">
        <f t="shared" si="187"/>
        <v>0</v>
      </c>
      <c r="F2048" s="2">
        <v>2</v>
      </c>
      <c r="G2048" s="19">
        <v>25.52</v>
      </c>
      <c r="H2048" s="20">
        <v>0.01</v>
      </c>
      <c r="I2048" s="6"/>
      <c r="J2048" s="5">
        <v>40252</v>
      </c>
      <c r="K2048" s="25">
        <v>21.77</v>
      </c>
      <c r="L2048" s="2" t="s">
        <v>241</v>
      </c>
      <c r="M2048" s="14">
        <f>+VLOOKUP(L2048,Customers!$C$3:$D$797,2,FALSE)</f>
        <v>1</v>
      </c>
      <c r="N2048" s="14">
        <f>+INDEX(Customers!$B$2:$D$797,MATCH(TF_Database!L2048,Customers!$C$2:$C$797,0),1)</f>
        <v>23347</v>
      </c>
      <c r="O2048" s="29">
        <f t="shared" si="188"/>
        <v>6</v>
      </c>
      <c r="P2048" s="29">
        <f t="shared" si="189"/>
        <v>17</v>
      </c>
      <c r="Q2048" s="14" t="str">
        <f t="shared" si="190"/>
        <v xml:space="preserve">Henry </v>
      </c>
      <c r="R2048" s="14" t="str">
        <f t="shared" si="191"/>
        <v>MacAllister</v>
      </c>
    </row>
    <row r="2049" spans="2:18" x14ac:dyDescent="0.45">
      <c r="B2049" s="14" t="str">
        <f t="shared" si="186"/>
        <v>399113439913</v>
      </c>
      <c r="C2049" s="5">
        <v>39911</v>
      </c>
      <c r="D2049" s="2" t="s">
        <v>811</v>
      </c>
      <c r="E2049" s="14">
        <f t="shared" si="187"/>
        <v>0</v>
      </c>
      <c r="F2049" s="2">
        <v>34</v>
      </c>
      <c r="G2049" s="19">
        <v>1562.97</v>
      </c>
      <c r="H2049" s="20">
        <v>0.01</v>
      </c>
      <c r="I2049" s="6"/>
      <c r="J2049" s="5">
        <v>39913</v>
      </c>
      <c r="K2049" s="25">
        <v>501.59</v>
      </c>
      <c r="L2049" s="2" t="s">
        <v>246</v>
      </c>
      <c r="M2049" s="14">
        <f>+VLOOKUP(L2049,Customers!$C$3:$D$797,2,FALSE)</f>
        <v>4</v>
      </c>
      <c r="N2049" s="14">
        <f>+INDEX(Customers!$B$2:$D$797,MATCH(TF_Database!L2049,Customers!$C$2:$C$797,0),1)</f>
        <v>28144</v>
      </c>
      <c r="O2049" s="29">
        <f t="shared" si="188"/>
        <v>6</v>
      </c>
      <c r="P2049" s="29">
        <f t="shared" si="189"/>
        <v>13</v>
      </c>
      <c r="Q2049" s="14" t="str">
        <f t="shared" si="190"/>
        <v xml:space="preserve">Kelly </v>
      </c>
      <c r="R2049" s="14" t="str">
        <f t="shared" si="191"/>
        <v>Lampkin</v>
      </c>
    </row>
    <row r="2050" spans="2:18" x14ac:dyDescent="0.45">
      <c r="B2050" s="14" t="str">
        <f t="shared" si="186"/>
        <v>412452241246</v>
      </c>
      <c r="C2050" s="5">
        <v>41245</v>
      </c>
      <c r="D2050" s="2" t="s">
        <v>810</v>
      </c>
      <c r="E2050" s="14">
        <f t="shared" si="187"/>
        <v>0</v>
      </c>
      <c r="F2050" s="2">
        <v>22</v>
      </c>
      <c r="G2050" s="19">
        <v>66.19</v>
      </c>
      <c r="H2050" s="20">
        <v>0.02</v>
      </c>
      <c r="I2050" s="6"/>
      <c r="J2050" s="5">
        <v>41246</v>
      </c>
      <c r="K2050" s="25">
        <v>15.84</v>
      </c>
      <c r="L2050" s="2" t="s">
        <v>275</v>
      </c>
      <c r="M2050" s="14">
        <f>+VLOOKUP(L2050,Customers!$C$3:$D$797,2,FALSE)</f>
        <v>1</v>
      </c>
      <c r="N2050" s="14">
        <f>+INDEX(Customers!$B$2:$D$797,MATCH(TF_Database!L2050,Customers!$C$2:$C$797,0),1)</f>
        <v>28515</v>
      </c>
      <c r="O2050" s="29">
        <f t="shared" si="188"/>
        <v>5</v>
      </c>
      <c r="P2050" s="29">
        <f t="shared" si="189"/>
        <v>13</v>
      </c>
      <c r="Q2050" s="14" t="str">
        <f t="shared" si="190"/>
        <v xml:space="preserve">Dave </v>
      </c>
      <c r="R2050" s="14" t="str">
        <f t="shared" si="191"/>
        <v>Hallsten</v>
      </c>
    </row>
    <row r="2051" spans="2:18" x14ac:dyDescent="0.45">
      <c r="B2051" s="14" t="str">
        <f t="shared" si="186"/>
        <v>407423940743</v>
      </c>
      <c r="C2051" s="5">
        <v>40742</v>
      </c>
      <c r="D2051" s="2" t="s">
        <v>808</v>
      </c>
      <c r="E2051" s="14">
        <f t="shared" si="187"/>
        <v>0</v>
      </c>
      <c r="F2051" s="2">
        <v>39</v>
      </c>
      <c r="G2051" s="19">
        <v>141.49</v>
      </c>
      <c r="H2051" s="20">
        <v>0.03</v>
      </c>
      <c r="I2051" s="6"/>
      <c r="J2051" s="5">
        <v>40743</v>
      </c>
      <c r="K2051" s="25">
        <v>59.92</v>
      </c>
      <c r="L2051" s="2" t="s">
        <v>254</v>
      </c>
      <c r="M2051" s="14">
        <f>+VLOOKUP(L2051,Customers!$C$3:$D$797,2,FALSE)</f>
        <v>3</v>
      </c>
      <c r="N2051" s="14">
        <f>+INDEX(Customers!$B$2:$D$797,MATCH(TF_Database!L2051,Customers!$C$2:$C$797,0),1)</f>
        <v>5781</v>
      </c>
      <c r="O2051" s="29">
        <f t="shared" si="188"/>
        <v>7</v>
      </c>
      <c r="P2051" s="29">
        <f t="shared" si="189"/>
        <v>13</v>
      </c>
      <c r="Q2051" s="14" t="str">
        <f t="shared" si="190"/>
        <v xml:space="preserve">Edward </v>
      </c>
      <c r="R2051" s="14" t="str">
        <f t="shared" si="191"/>
        <v>Becker</v>
      </c>
    </row>
    <row r="2052" spans="2:18" x14ac:dyDescent="0.45">
      <c r="B2052" s="14" t="str">
        <f t="shared" si="186"/>
        <v>407423140743</v>
      </c>
      <c r="C2052" s="5">
        <v>40742</v>
      </c>
      <c r="D2052" s="2" t="s">
        <v>808</v>
      </c>
      <c r="E2052" s="14">
        <f t="shared" si="187"/>
        <v>0</v>
      </c>
      <c r="F2052" s="2">
        <v>31</v>
      </c>
      <c r="G2052" s="19">
        <v>211.55</v>
      </c>
      <c r="H2052" s="20">
        <v>0.05</v>
      </c>
      <c r="I2052" s="6"/>
      <c r="J2052" s="5">
        <v>40743</v>
      </c>
      <c r="K2052" s="25">
        <v>-120.95</v>
      </c>
      <c r="L2052" s="2" t="s">
        <v>254</v>
      </c>
      <c r="M2052" s="14">
        <f>+VLOOKUP(L2052,Customers!$C$3:$D$797,2,FALSE)</f>
        <v>3</v>
      </c>
      <c r="N2052" s="14">
        <f>+INDEX(Customers!$B$2:$D$797,MATCH(TF_Database!L2052,Customers!$C$2:$C$797,0),1)</f>
        <v>5781</v>
      </c>
      <c r="O2052" s="29">
        <f t="shared" si="188"/>
        <v>7</v>
      </c>
      <c r="P2052" s="29">
        <f t="shared" si="189"/>
        <v>13</v>
      </c>
      <c r="Q2052" s="14" t="str">
        <f t="shared" si="190"/>
        <v xml:space="preserve">Edward </v>
      </c>
      <c r="R2052" s="14" t="str">
        <f t="shared" si="191"/>
        <v>Becker</v>
      </c>
    </row>
    <row r="2053" spans="2:18" x14ac:dyDescent="0.45">
      <c r="B2053" s="14" t="str">
        <f t="shared" si="186"/>
        <v>400163240018</v>
      </c>
      <c r="C2053" s="5">
        <v>40016</v>
      </c>
      <c r="D2053" s="2" t="s">
        <v>810</v>
      </c>
      <c r="E2053" s="14">
        <f t="shared" si="187"/>
        <v>0</v>
      </c>
      <c r="F2053" s="2">
        <v>32</v>
      </c>
      <c r="G2053" s="19">
        <v>136.19999999999999</v>
      </c>
      <c r="H2053" s="20">
        <v>0.09</v>
      </c>
      <c r="I2053" s="6"/>
      <c r="J2053" s="5">
        <v>40018</v>
      </c>
      <c r="K2053" s="25">
        <v>-154.30700000000002</v>
      </c>
      <c r="L2053" s="2" t="s">
        <v>261</v>
      </c>
      <c r="M2053" s="14">
        <f>+VLOOKUP(L2053,Customers!$C$3:$D$797,2,FALSE)</f>
        <v>3</v>
      </c>
      <c r="N2053" s="14">
        <f>+INDEX(Customers!$B$2:$D$797,MATCH(TF_Database!L2053,Customers!$C$2:$C$797,0),1)</f>
        <v>1703</v>
      </c>
      <c r="O2053" s="29">
        <f t="shared" si="188"/>
        <v>6</v>
      </c>
      <c r="P2053" s="29">
        <f t="shared" si="189"/>
        <v>14</v>
      </c>
      <c r="Q2053" s="14" t="str">
        <f t="shared" si="190"/>
        <v xml:space="preserve">Nancy </v>
      </c>
      <c r="R2053" s="14" t="str">
        <f t="shared" si="191"/>
        <v>Lomonaco</v>
      </c>
    </row>
    <row r="2054" spans="2:18" x14ac:dyDescent="0.45">
      <c r="B2054" s="14" t="str">
        <f t="shared" si="186"/>
        <v>401321240133</v>
      </c>
      <c r="C2054" s="5">
        <v>40132</v>
      </c>
      <c r="D2054" s="2" t="s">
        <v>810</v>
      </c>
      <c r="E2054" s="14">
        <f t="shared" si="187"/>
        <v>0</v>
      </c>
      <c r="F2054" s="2">
        <v>12</v>
      </c>
      <c r="G2054" s="19">
        <v>81.430000000000007</v>
      </c>
      <c r="H2054" s="20">
        <v>0.08</v>
      </c>
      <c r="I2054" s="6"/>
      <c r="J2054" s="5">
        <v>40133</v>
      </c>
      <c r="K2054" s="25">
        <v>-44.66</v>
      </c>
      <c r="L2054" s="2" t="s">
        <v>276</v>
      </c>
      <c r="M2054" s="14">
        <f>+VLOOKUP(L2054,Customers!$C$3:$D$797,2,FALSE)</f>
        <v>4</v>
      </c>
      <c r="N2054" s="14">
        <f>+INDEX(Customers!$B$2:$D$797,MATCH(TF_Database!L2054,Customers!$C$2:$C$797,0),1)</f>
        <v>25881</v>
      </c>
      <c r="O2054" s="29">
        <f t="shared" si="188"/>
        <v>7</v>
      </c>
      <c r="P2054" s="29">
        <f t="shared" si="189"/>
        <v>15</v>
      </c>
      <c r="Q2054" s="14" t="str">
        <f t="shared" si="190"/>
        <v xml:space="preserve">Arthur </v>
      </c>
      <c r="R2054" s="14" t="str">
        <f t="shared" si="191"/>
        <v>Wiediger</v>
      </c>
    </row>
    <row r="2055" spans="2:18" x14ac:dyDescent="0.45">
      <c r="B2055" s="14" t="str">
        <f t="shared" ref="B2055:B2118" si="192">+CONCATENATE(C2055,F2055,J2055)</f>
        <v>401323940133</v>
      </c>
      <c r="C2055" s="5">
        <v>40132</v>
      </c>
      <c r="D2055" s="2" t="s">
        <v>810</v>
      </c>
      <c r="E2055" s="14">
        <f t="shared" ref="E2055:E2118" si="193">+IF(D2055="High",1,0)</f>
        <v>0</v>
      </c>
      <c r="F2055" s="2">
        <v>39</v>
      </c>
      <c r="G2055" s="19">
        <v>883.15</v>
      </c>
      <c r="H2055" s="20">
        <v>0.01</v>
      </c>
      <c r="I2055" s="6"/>
      <c r="J2055" s="5">
        <v>40133</v>
      </c>
      <c r="K2055" s="25">
        <v>-1148.19</v>
      </c>
      <c r="L2055" s="2" t="s">
        <v>276</v>
      </c>
      <c r="M2055" s="14">
        <f>+VLOOKUP(L2055,Customers!$C$3:$D$797,2,FALSE)</f>
        <v>4</v>
      </c>
      <c r="N2055" s="14">
        <f>+INDEX(Customers!$B$2:$D$797,MATCH(TF_Database!L2055,Customers!$C$2:$C$797,0),1)</f>
        <v>25881</v>
      </c>
      <c r="O2055" s="29">
        <f t="shared" ref="O2055:O2118" si="194">+SEARCH(" ",L2055)</f>
        <v>7</v>
      </c>
      <c r="P2055" s="29">
        <f t="shared" ref="P2055:P2118" si="195">+LEN(L2055)</f>
        <v>15</v>
      </c>
      <c r="Q2055" s="14" t="str">
        <f t="shared" ref="Q2055:Q2118" si="196">+LEFT(L2055,O2055)</f>
        <v xml:space="preserve">Arthur </v>
      </c>
      <c r="R2055" s="14" t="str">
        <f t="shared" ref="R2055:R2118" si="197">+RIGHT(L2055,P2055-O2055)</f>
        <v>Wiediger</v>
      </c>
    </row>
    <row r="2056" spans="2:18" x14ac:dyDescent="0.45">
      <c r="B2056" s="14" t="str">
        <f t="shared" si="192"/>
        <v>410753541077</v>
      </c>
      <c r="C2056" s="5">
        <v>41075</v>
      </c>
      <c r="D2056" s="2" t="s">
        <v>808</v>
      </c>
      <c r="E2056" s="14">
        <f t="shared" si="193"/>
        <v>0</v>
      </c>
      <c r="F2056" s="2">
        <v>35</v>
      </c>
      <c r="G2056" s="19">
        <v>750.03</v>
      </c>
      <c r="H2056" s="20">
        <v>7.0000000000000007E-2</v>
      </c>
      <c r="I2056" s="6"/>
      <c r="J2056" s="5">
        <v>41077</v>
      </c>
      <c r="K2056" s="25">
        <v>-1072.97</v>
      </c>
      <c r="L2056" s="2" t="s">
        <v>244</v>
      </c>
      <c r="M2056" s="14">
        <f>+VLOOKUP(L2056,Customers!$C$3:$D$797,2,FALSE)</f>
        <v>3</v>
      </c>
      <c r="N2056" s="14">
        <f>+INDEX(Customers!$B$2:$D$797,MATCH(TF_Database!L2056,Customers!$C$2:$C$797,0),1)</f>
        <v>8899</v>
      </c>
      <c r="O2056" s="29">
        <f t="shared" si="194"/>
        <v>6</v>
      </c>
      <c r="P2056" s="29">
        <f t="shared" si="195"/>
        <v>13</v>
      </c>
      <c r="Q2056" s="14" t="str">
        <f t="shared" si="196"/>
        <v xml:space="preserve">Duane </v>
      </c>
      <c r="R2056" s="14" t="str">
        <f t="shared" si="197"/>
        <v>Huffman</v>
      </c>
    </row>
    <row r="2057" spans="2:18" x14ac:dyDescent="0.45">
      <c r="B2057" s="14" t="str">
        <f t="shared" si="192"/>
        <v>404642240466</v>
      </c>
      <c r="C2057" s="5">
        <v>40464</v>
      </c>
      <c r="D2057" s="2" t="s">
        <v>808</v>
      </c>
      <c r="E2057" s="14">
        <f t="shared" si="193"/>
        <v>0</v>
      </c>
      <c r="F2057" s="2">
        <v>22</v>
      </c>
      <c r="G2057" s="19">
        <v>971.82</v>
      </c>
      <c r="H2057" s="20">
        <v>7.0000000000000007E-2</v>
      </c>
      <c r="I2057" s="6"/>
      <c r="J2057" s="5">
        <v>40466</v>
      </c>
      <c r="K2057" s="25">
        <v>326.39</v>
      </c>
      <c r="L2057" s="2" t="s">
        <v>277</v>
      </c>
      <c r="M2057" s="14">
        <f>+VLOOKUP(L2057,Customers!$C$3:$D$797,2,FALSE)</f>
        <v>5</v>
      </c>
      <c r="N2057" s="14">
        <f>+INDEX(Customers!$B$2:$D$797,MATCH(TF_Database!L2057,Customers!$C$2:$C$797,0),1)</f>
        <v>11593</v>
      </c>
      <c r="O2057" s="29">
        <f t="shared" si="194"/>
        <v>4</v>
      </c>
      <c r="P2057" s="29">
        <f t="shared" si="195"/>
        <v>11</v>
      </c>
      <c r="Q2057" s="14" t="str">
        <f t="shared" si="196"/>
        <v xml:space="preserve">Jim </v>
      </c>
      <c r="R2057" s="14" t="str">
        <f t="shared" si="197"/>
        <v>Mitchum</v>
      </c>
    </row>
    <row r="2058" spans="2:18" x14ac:dyDescent="0.45">
      <c r="B2058" s="14" t="str">
        <f t="shared" si="192"/>
        <v>40151340153</v>
      </c>
      <c r="C2058" s="5">
        <v>40151</v>
      </c>
      <c r="D2058" s="2" t="s">
        <v>806</v>
      </c>
      <c r="E2058" s="14">
        <f t="shared" si="193"/>
        <v>1</v>
      </c>
      <c r="F2058" s="2">
        <v>3</v>
      </c>
      <c r="G2058" s="19">
        <v>292.95999999999998</v>
      </c>
      <c r="H2058" s="20">
        <v>0.09</v>
      </c>
      <c r="I2058" s="6"/>
      <c r="J2058" s="5">
        <v>40153</v>
      </c>
      <c r="K2058" s="25">
        <v>-322.95</v>
      </c>
      <c r="L2058" s="2" t="s">
        <v>263</v>
      </c>
      <c r="M2058" s="14">
        <f>+VLOOKUP(L2058,Customers!$C$3:$D$797,2,FALSE)</f>
        <v>5</v>
      </c>
      <c r="N2058" s="14">
        <f>+INDEX(Customers!$B$2:$D$797,MATCH(TF_Database!L2058,Customers!$C$2:$C$797,0),1)</f>
        <v>23571</v>
      </c>
      <c r="O2058" s="29">
        <f t="shared" si="194"/>
        <v>5</v>
      </c>
      <c r="P2058" s="29">
        <f t="shared" si="195"/>
        <v>13</v>
      </c>
      <c r="Q2058" s="14" t="str">
        <f t="shared" si="196"/>
        <v xml:space="preserve">Erin </v>
      </c>
      <c r="R2058" s="14" t="str">
        <f t="shared" si="197"/>
        <v>Ashbrook</v>
      </c>
    </row>
    <row r="2059" spans="2:18" x14ac:dyDescent="0.45">
      <c r="B2059" s="14" t="str">
        <f t="shared" si="192"/>
        <v>401511340152</v>
      </c>
      <c r="C2059" s="5">
        <v>40151</v>
      </c>
      <c r="D2059" s="2" t="s">
        <v>806</v>
      </c>
      <c r="E2059" s="14">
        <f t="shared" si="193"/>
        <v>1</v>
      </c>
      <c r="F2059" s="2">
        <v>13</v>
      </c>
      <c r="G2059" s="19">
        <v>2206.991</v>
      </c>
      <c r="H2059" s="20">
        <v>0.04</v>
      </c>
      <c r="I2059" s="6"/>
      <c r="J2059" s="5">
        <v>40152</v>
      </c>
      <c r="K2059" s="25">
        <v>-1.6280000000000201</v>
      </c>
      <c r="L2059" s="2" t="s">
        <v>263</v>
      </c>
      <c r="M2059" s="14">
        <f>+VLOOKUP(L2059,Customers!$C$3:$D$797,2,FALSE)</f>
        <v>5</v>
      </c>
      <c r="N2059" s="14">
        <f>+INDEX(Customers!$B$2:$D$797,MATCH(TF_Database!L2059,Customers!$C$2:$C$797,0),1)</f>
        <v>23571</v>
      </c>
      <c r="O2059" s="29">
        <f t="shared" si="194"/>
        <v>5</v>
      </c>
      <c r="P2059" s="29">
        <f t="shared" si="195"/>
        <v>13</v>
      </c>
      <c r="Q2059" s="14" t="str">
        <f t="shared" si="196"/>
        <v xml:space="preserve">Erin </v>
      </c>
      <c r="R2059" s="14" t="str">
        <f t="shared" si="197"/>
        <v>Ashbrook</v>
      </c>
    </row>
    <row r="2060" spans="2:18" x14ac:dyDescent="0.45">
      <c r="B2060" s="14" t="str">
        <f t="shared" si="192"/>
        <v>410021841003</v>
      </c>
      <c r="C2060" s="5">
        <v>41002</v>
      </c>
      <c r="D2060" s="2" t="s">
        <v>808</v>
      </c>
      <c r="E2060" s="14">
        <f t="shared" si="193"/>
        <v>0</v>
      </c>
      <c r="F2060" s="2">
        <v>18</v>
      </c>
      <c r="G2060" s="19">
        <v>2703.37</v>
      </c>
      <c r="H2060" s="20">
        <v>0.09</v>
      </c>
      <c r="I2060" s="6"/>
      <c r="J2060" s="5">
        <v>41003</v>
      </c>
      <c r="K2060" s="25">
        <v>-231.6</v>
      </c>
      <c r="L2060" s="2" t="s">
        <v>251</v>
      </c>
      <c r="M2060" s="14">
        <f>+VLOOKUP(L2060,Customers!$C$3:$D$797,2,FALSE)</f>
        <v>1</v>
      </c>
      <c r="N2060" s="14">
        <f>+INDEX(Customers!$B$2:$D$797,MATCH(TF_Database!L2060,Customers!$C$2:$C$797,0),1)</f>
        <v>7616</v>
      </c>
      <c r="O2060" s="29">
        <f t="shared" si="194"/>
        <v>5</v>
      </c>
      <c r="P2060" s="29">
        <f t="shared" si="195"/>
        <v>10</v>
      </c>
      <c r="Q2060" s="14" t="str">
        <f t="shared" si="196"/>
        <v xml:space="preserve">Alan </v>
      </c>
      <c r="R2060" s="14" t="str">
        <f t="shared" si="197"/>
        <v>Hwang</v>
      </c>
    </row>
    <row r="2061" spans="2:18" x14ac:dyDescent="0.45">
      <c r="B2061" s="14" t="str">
        <f t="shared" si="192"/>
        <v>410023941003</v>
      </c>
      <c r="C2061" s="5">
        <v>41002</v>
      </c>
      <c r="D2061" s="2" t="s">
        <v>808</v>
      </c>
      <c r="E2061" s="14">
        <f t="shared" si="193"/>
        <v>0</v>
      </c>
      <c r="F2061" s="2">
        <v>39</v>
      </c>
      <c r="G2061" s="19">
        <v>1538.17</v>
      </c>
      <c r="H2061" s="20">
        <v>0.02</v>
      </c>
      <c r="I2061" s="6"/>
      <c r="J2061" s="5">
        <v>41003</v>
      </c>
      <c r="K2061" s="25">
        <v>-1119.6400000000001</v>
      </c>
      <c r="L2061" s="2" t="s">
        <v>251</v>
      </c>
      <c r="M2061" s="14">
        <f>+VLOOKUP(L2061,Customers!$C$3:$D$797,2,FALSE)</f>
        <v>1</v>
      </c>
      <c r="N2061" s="14">
        <f>+INDEX(Customers!$B$2:$D$797,MATCH(TF_Database!L2061,Customers!$C$2:$C$797,0),1)</f>
        <v>7616</v>
      </c>
      <c r="O2061" s="29">
        <f t="shared" si="194"/>
        <v>5</v>
      </c>
      <c r="P2061" s="29">
        <f t="shared" si="195"/>
        <v>10</v>
      </c>
      <c r="Q2061" s="14" t="str">
        <f t="shared" si="196"/>
        <v xml:space="preserve">Alan </v>
      </c>
      <c r="R2061" s="14" t="str">
        <f t="shared" si="197"/>
        <v>Hwang</v>
      </c>
    </row>
    <row r="2062" spans="2:18" x14ac:dyDescent="0.45">
      <c r="B2062" s="14" t="str">
        <f t="shared" si="192"/>
        <v>399543639956</v>
      </c>
      <c r="C2062" s="5">
        <v>39954</v>
      </c>
      <c r="D2062" s="2" t="s">
        <v>810</v>
      </c>
      <c r="E2062" s="14">
        <f t="shared" si="193"/>
        <v>0</v>
      </c>
      <c r="F2062" s="2">
        <v>36</v>
      </c>
      <c r="G2062" s="19">
        <v>281.70999999999998</v>
      </c>
      <c r="H2062" s="20">
        <v>0.02</v>
      </c>
      <c r="I2062" s="6"/>
      <c r="J2062" s="5">
        <v>39956</v>
      </c>
      <c r="K2062" s="25">
        <v>117.38</v>
      </c>
      <c r="L2062" s="2" t="s">
        <v>254</v>
      </c>
      <c r="M2062" s="14">
        <f>+VLOOKUP(L2062,Customers!$C$3:$D$797,2,FALSE)</f>
        <v>3</v>
      </c>
      <c r="N2062" s="14">
        <f>+INDEX(Customers!$B$2:$D$797,MATCH(TF_Database!L2062,Customers!$C$2:$C$797,0),1)</f>
        <v>5781</v>
      </c>
      <c r="O2062" s="29">
        <f t="shared" si="194"/>
        <v>7</v>
      </c>
      <c r="P2062" s="29">
        <f t="shared" si="195"/>
        <v>13</v>
      </c>
      <c r="Q2062" s="14" t="str">
        <f t="shared" si="196"/>
        <v xml:space="preserve">Edward </v>
      </c>
      <c r="R2062" s="14" t="str">
        <f t="shared" si="197"/>
        <v>Becker</v>
      </c>
    </row>
    <row r="2063" spans="2:18" x14ac:dyDescent="0.45">
      <c r="B2063" s="14" t="str">
        <f t="shared" si="192"/>
        <v>40401740401</v>
      </c>
      <c r="C2063" s="5">
        <v>40401</v>
      </c>
      <c r="D2063" s="2" t="s">
        <v>806</v>
      </c>
      <c r="E2063" s="14">
        <f t="shared" si="193"/>
        <v>1</v>
      </c>
      <c r="F2063" s="2">
        <v>7</v>
      </c>
      <c r="G2063" s="19">
        <v>37.299999999999997</v>
      </c>
      <c r="H2063" s="20">
        <v>0</v>
      </c>
      <c r="I2063" s="6"/>
      <c r="J2063" s="5">
        <v>40401</v>
      </c>
      <c r="K2063" s="25">
        <v>5.03</v>
      </c>
      <c r="L2063" s="2" t="s">
        <v>278</v>
      </c>
      <c r="M2063" s="14">
        <f>+VLOOKUP(L2063,Customers!$C$3:$D$797,2,FALSE)</f>
        <v>1</v>
      </c>
      <c r="N2063" s="14">
        <f>+INDEX(Customers!$B$2:$D$797,MATCH(TF_Database!L2063,Customers!$C$2:$C$797,0),1)</f>
        <v>9134</v>
      </c>
      <c r="O2063" s="29">
        <f t="shared" si="194"/>
        <v>5</v>
      </c>
      <c r="P2063" s="29">
        <f t="shared" si="195"/>
        <v>10</v>
      </c>
      <c r="Q2063" s="14" t="str">
        <f t="shared" si="196"/>
        <v xml:space="preserve">Andy </v>
      </c>
      <c r="R2063" s="14" t="str">
        <f t="shared" si="197"/>
        <v>Yotov</v>
      </c>
    </row>
    <row r="2064" spans="2:18" x14ac:dyDescent="0.45">
      <c r="B2064" s="14" t="str">
        <f t="shared" si="192"/>
        <v>410264741027</v>
      </c>
      <c r="C2064" s="5">
        <v>41026</v>
      </c>
      <c r="D2064" s="2" t="s">
        <v>806</v>
      </c>
      <c r="E2064" s="14">
        <f t="shared" si="193"/>
        <v>1</v>
      </c>
      <c r="F2064" s="2">
        <v>47</v>
      </c>
      <c r="G2064" s="19">
        <v>1446.97</v>
      </c>
      <c r="H2064" s="20">
        <v>0</v>
      </c>
      <c r="I2064" s="6"/>
      <c r="J2064" s="5">
        <v>41027</v>
      </c>
      <c r="K2064" s="25">
        <v>531.47</v>
      </c>
      <c r="L2064" s="2" t="s">
        <v>279</v>
      </c>
      <c r="M2064" s="14">
        <f>+VLOOKUP(L2064,Customers!$C$3:$D$797,2,FALSE)</f>
        <v>5</v>
      </c>
      <c r="N2064" s="14">
        <f>+INDEX(Customers!$B$2:$D$797,MATCH(TF_Database!L2064,Customers!$C$2:$C$797,0),1)</f>
        <v>2044</v>
      </c>
      <c r="O2064" s="29">
        <f t="shared" si="194"/>
        <v>6</v>
      </c>
      <c r="P2064" s="29">
        <f t="shared" si="195"/>
        <v>12</v>
      </c>
      <c r="Q2064" s="14" t="str">
        <f t="shared" si="196"/>
        <v xml:space="preserve">Frank </v>
      </c>
      <c r="R2064" s="14" t="str">
        <f t="shared" si="197"/>
        <v>Hawley</v>
      </c>
    </row>
    <row r="2065" spans="2:18" x14ac:dyDescent="0.45">
      <c r="B2065" s="14" t="str">
        <f t="shared" si="192"/>
        <v>402293640231</v>
      </c>
      <c r="C2065" s="5">
        <v>40229</v>
      </c>
      <c r="D2065" s="2" t="s">
        <v>808</v>
      </c>
      <c r="E2065" s="14">
        <f t="shared" si="193"/>
        <v>0</v>
      </c>
      <c r="F2065" s="2">
        <v>36</v>
      </c>
      <c r="G2065" s="19">
        <v>711.1</v>
      </c>
      <c r="H2065" s="20">
        <v>0.08</v>
      </c>
      <c r="I2065" s="6"/>
      <c r="J2065" s="5">
        <v>40231</v>
      </c>
      <c r="K2065" s="25">
        <v>241.077</v>
      </c>
      <c r="L2065" s="2" t="s">
        <v>254</v>
      </c>
      <c r="M2065" s="14">
        <f>+VLOOKUP(L2065,Customers!$C$3:$D$797,2,FALSE)</f>
        <v>3</v>
      </c>
      <c r="N2065" s="14">
        <f>+INDEX(Customers!$B$2:$D$797,MATCH(TF_Database!L2065,Customers!$C$2:$C$797,0),1)</f>
        <v>5781</v>
      </c>
      <c r="O2065" s="29">
        <f t="shared" si="194"/>
        <v>7</v>
      </c>
      <c r="P2065" s="29">
        <f t="shared" si="195"/>
        <v>13</v>
      </c>
      <c r="Q2065" s="14" t="str">
        <f t="shared" si="196"/>
        <v xml:space="preserve">Edward </v>
      </c>
      <c r="R2065" s="14" t="str">
        <f t="shared" si="197"/>
        <v>Becker</v>
      </c>
    </row>
    <row r="2066" spans="2:18" x14ac:dyDescent="0.45">
      <c r="B2066" s="14" t="str">
        <f t="shared" si="192"/>
        <v>402294840230</v>
      </c>
      <c r="C2066" s="5">
        <v>40229</v>
      </c>
      <c r="D2066" s="2" t="s">
        <v>808</v>
      </c>
      <c r="E2066" s="14">
        <f t="shared" si="193"/>
        <v>0</v>
      </c>
      <c r="F2066" s="2">
        <v>48</v>
      </c>
      <c r="G2066" s="19">
        <v>498.16</v>
      </c>
      <c r="H2066" s="20">
        <v>0.03</v>
      </c>
      <c r="I2066" s="6"/>
      <c r="J2066" s="5">
        <v>40230</v>
      </c>
      <c r="K2066" s="25">
        <v>40.61</v>
      </c>
      <c r="L2066" s="2" t="s">
        <v>254</v>
      </c>
      <c r="M2066" s="14">
        <f>+VLOOKUP(L2066,Customers!$C$3:$D$797,2,FALSE)</f>
        <v>3</v>
      </c>
      <c r="N2066" s="14">
        <f>+INDEX(Customers!$B$2:$D$797,MATCH(TF_Database!L2066,Customers!$C$2:$C$797,0),1)</f>
        <v>5781</v>
      </c>
      <c r="O2066" s="29">
        <f t="shared" si="194"/>
        <v>7</v>
      </c>
      <c r="P2066" s="29">
        <f t="shared" si="195"/>
        <v>13</v>
      </c>
      <c r="Q2066" s="14" t="str">
        <f t="shared" si="196"/>
        <v xml:space="preserve">Edward </v>
      </c>
      <c r="R2066" s="14" t="str">
        <f t="shared" si="197"/>
        <v>Becker</v>
      </c>
    </row>
    <row r="2067" spans="2:18" x14ac:dyDescent="0.45">
      <c r="B2067" s="14" t="str">
        <f t="shared" si="192"/>
        <v>400392440041</v>
      </c>
      <c r="C2067" s="5">
        <v>40039</v>
      </c>
      <c r="D2067" s="2" t="s">
        <v>808</v>
      </c>
      <c r="E2067" s="14">
        <f t="shared" si="193"/>
        <v>0</v>
      </c>
      <c r="F2067" s="2">
        <v>24</v>
      </c>
      <c r="G2067" s="19">
        <v>158.78</v>
      </c>
      <c r="H2067" s="20">
        <v>0.04</v>
      </c>
      <c r="I2067" s="6"/>
      <c r="J2067" s="5">
        <v>40041</v>
      </c>
      <c r="K2067" s="25">
        <v>-38.380000000000003</v>
      </c>
      <c r="L2067" s="2" t="s">
        <v>277</v>
      </c>
      <c r="M2067" s="14">
        <f>+VLOOKUP(L2067,Customers!$C$3:$D$797,2,FALSE)</f>
        <v>5</v>
      </c>
      <c r="N2067" s="14">
        <f>+INDEX(Customers!$B$2:$D$797,MATCH(TF_Database!L2067,Customers!$C$2:$C$797,0),1)</f>
        <v>11593</v>
      </c>
      <c r="O2067" s="29">
        <f t="shared" si="194"/>
        <v>4</v>
      </c>
      <c r="P2067" s="29">
        <f t="shared" si="195"/>
        <v>11</v>
      </c>
      <c r="Q2067" s="14" t="str">
        <f t="shared" si="196"/>
        <v xml:space="preserve">Jim </v>
      </c>
      <c r="R2067" s="14" t="str">
        <f t="shared" si="197"/>
        <v>Mitchum</v>
      </c>
    </row>
    <row r="2068" spans="2:18" x14ac:dyDescent="0.45">
      <c r="B2068" s="14" t="str">
        <f t="shared" si="192"/>
        <v>400394640041</v>
      </c>
      <c r="C2068" s="5">
        <v>40039</v>
      </c>
      <c r="D2068" s="2" t="s">
        <v>808</v>
      </c>
      <c r="E2068" s="14">
        <f t="shared" si="193"/>
        <v>0</v>
      </c>
      <c r="F2068" s="2">
        <v>46</v>
      </c>
      <c r="G2068" s="19">
        <v>3296.0619999999999</v>
      </c>
      <c r="H2068" s="20">
        <v>0.06</v>
      </c>
      <c r="I2068" s="6"/>
      <c r="J2068" s="5">
        <v>40041</v>
      </c>
      <c r="K2068" s="25">
        <v>591.91199999999992</v>
      </c>
      <c r="L2068" s="2" t="s">
        <v>277</v>
      </c>
      <c r="M2068" s="14">
        <f>+VLOOKUP(L2068,Customers!$C$3:$D$797,2,FALSE)</f>
        <v>5</v>
      </c>
      <c r="N2068" s="14">
        <f>+INDEX(Customers!$B$2:$D$797,MATCH(TF_Database!L2068,Customers!$C$2:$C$797,0),1)</f>
        <v>11593</v>
      </c>
      <c r="O2068" s="29">
        <f t="shared" si="194"/>
        <v>4</v>
      </c>
      <c r="P2068" s="29">
        <f t="shared" si="195"/>
        <v>11</v>
      </c>
      <c r="Q2068" s="14" t="str">
        <f t="shared" si="196"/>
        <v xml:space="preserve">Jim </v>
      </c>
      <c r="R2068" s="14" t="str">
        <f t="shared" si="197"/>
        <v>Mitchum</v>
      </c>
    </row>
    <row r="2069" spans="2:18" x14ac:dyDescent="0.45">
      <c r="B2069" s="14" t="str">
        <f t="shared" si="192"/>
        <v>40244840247</v>
      </c>
      <c r="C2069" s="5">
        <v>40244</v>
      </c>
      <c r="D2069" s="2" t="s">
        <v>808</v>
      </c>
      <c r="E2069" s="14">
        <f t="shared" si="193"/>
        <v>0</v>
      </c>
      <c r="F2069" s="2">
        <v>8</v>
      </c>
      <c r="G2069" s="19">
        <v>351.49</v>
      </c>
      <c r="H2069" s="20">
        <v>0.03</v>
      </c>
      <c r="I2069" s="6"/>
      <c r="J2069" s="5">
        <v>40247</v>
      </c>
      <c r="K2069" s="25">
        <v>107.321</v>
      </c>
      <c r="L2069" s="2" t="s">
        <v>280</v>
      </c>
      <c r="M2069" s="14">
        <f>+VLOOKUP(L2069,Customers!$C$3:$D$797,2,FALSE)</f>
        <v>4</v>
      </c>
      <c r="N2069" s="14">
        <f>+INDEX(Customers!$B$2:$D$797,MATCH(TF_Database!L2069,Customers!$C$2:$C$797,0),1)</f>
        <v>15659</v>
      </c>
      <c r="O2069" s="29">
        <f t="shared" si="194"/>
        <v>8</v>
      </c>
      <c r="P2069" s="29">
        <f t="shared" si="195"/>
        <v>13</v>
      </c>
      <c r="Q2069" s="14" t="str">
        <f t="shared" si="196"/>
        <v xml:space="preserve">Theresa </v>
      </c>
      <c r="R2069" s="14" t="str">
        <f t="shared" si="197"/>
        <v>Coyne</v>
      </c>
    </row>
    <row r="2070" spans="2:18" x14ac:dyDescent="0.45">
      <c r="B2070" s="14" t="str">
        <f t="shared" si="192"/>
        <v>402441640245</v>
      </c>
      <c r="C2070" s="5">
        <v>40244</v>
      </c>
      <c r="D2070" s="2" t="s">
        <v>808</v>
      </c>
      <c r="E2070" s="14">
        <f t="shared" si="193"/>
        <v>0</v>
      </c>
      <c r="F2070" s="2">
        <v>16</v>
      </c>
      <c r="G2070" s="19">
        <v>74.13</v>
      </c>
      <c r="H2070" s="20">
        <v>0.08</v>
      </c>
      <c r="I2070" s="6"/>
      <c r="J2070" s="5">
        <v>40245</v>
      </c>
      <c r="K2070" s="25">
        <v>-69.34</v>
      </c>
      <c r="L2070" s="2" t="s">
        <v>280</v>
      </c>
      <c r="M2070" s="14">
        <f>+VLOOKUP(L2070,Customers!$C$3:$D$797,2,FALSE)</f>
        <v>4</v>
      </c>
      <c r="N2070" s="14">
        <f>+INDEX(Customers!$B$2:$D$797,MATCH(TF_Database!L2070,Customers!$C$2:$C$797,0),1)</f>
        <v>15659</v>
      </c>
      <c r="O2070" s="29">
        <f t="shared" si="194"/>
        <v>8</v>
      </c>
      <c r="P2070" s="29">
        <f t="shared" si="195"/>
        <v>13</v>
      </c>
      <c r="Q2070" s="14" t="str">
        <f t="shared" si="196"/>
        <v xml:space="preserve">Theresa </v>
      </c>
      <c r="R2070" s="14" t="str">
        <f t="shared" si="197"/>
        <v>Coyne</v>
      </c>
    </row>
    <row r="2071" spans="2:18" x14ac:dyDescent="0.45">
      <c r="B2071" s="14" t="str">
        <f t="shared" si="192"/>
        <v>402444540246</v>
      </c>
      <c r="C2071" s="5">
        <v>40244</v>
      </c>
      <c r="D2071" s="2" t="s">
        <v>808</v>
      </c>
      <c r="E2071" s="14">
        <f t="shared" si="193"/>
        <v>0</v>
      </c>
      <c r="F2071" s="2">
        <v>45</v>
      </c>
      <c r="G2071" s="19">
        <v>195.03</v>
      </c>
      <c r="H2071" s="20">
        <v>0.09</v>
      </c>
      <c r="I2071" s="6"/>
      <c r="J2071" s="5">
        <v>40246</v>
      </c>
      <c r="K2071" s="25">
        <v>-148.87</v>
      </c>
      <c r="L2071" s="2" t="s">
        <v>280</v>
      </c>
      <c r="M2071" s="14">
        <f>+VLOOKUP(L2071,Customers!$C$3:$D$797,2,FALSE)</f>
        <v>4</v>
      </c>
      <c r="N2071" s="14">
        <f>+INDEX(Customers!$B$2:$D$797,MATCH(TF_Database!L2071,Customers!$C$2:$C$797,0),1)</f>
        <v>15659</v>
      </c>
      <c r="O2071" s="29">
        <f t="shared" si="194"/>
        <v>8</v>
      </c>
      <c r="P2071" s="29">
        <f t="shared" si="195"/>
        <v>13</v>
      </c>
      <c r="Q2071" s="14" t="str">
        <f t="shared" si="196"/>
        <v xml:space="preserve">Theresa </v>
      </c>
      <c r="R2071" s="14" t="str">
        <f t="shared" si="197"/>
        <v>Coyne</v>
      </c>
    </row>
    <row r="2072" spans="2:18" x14ac:dyDescent="0.45">
      <c r="B2072" s="14" t="str">
        <f t="shared" si="192"/>
        <v>398562239859</v>
      </c>
      <c r="C2072" s="5">
        <v>39856</v>
      </c>
      <c r="D2072" s="2" t="s">
        <v>808</v>
      </c>
      <c r="E2072" s="14">
        <f t="shared" si="193"/>
        <v>0</v>
      </c>
      <c r="F2072" s="2">
        <v>22</v>
      </c>
      <c r="G2072" s="19">
        <v>3220.58</v>
      </c>
      <c r="H2072" s="20">
        <v>0.04</v>
      </c>
      <c r="I2072" s="6"/>
      <c r="J2072" s="5">
        <v>39859</v>
      </c>
      <c r="K2072" s="25">
        <v>1046.69</v>
      </c>
      <c r="L2072" s="2" t="s">
        <v>279</v>
      </c>
      <c r="M2072" s="14">
        <f>+VLOOKUP(L2072,Customers!$C$3:$D$797,2,FALSE)</f>
        <v>5</v>
      </c>
      <c r="N2072" s="14">
        <f>+INDEX(Customers!$B$2:$D$797,MATCH(TF_Database!L2072,Customers!$C$2:$C$797,0),1)</f>
        <v>2044</v>
      </c>
      <c r="O2072" s="29">
        <f t="shared" si="194"/>
        <v>6</v>
      </c>
      <c r="P2072" s="29">
        <f t="shared" si="195"/>
        <v>12</v>
      </c>
      <c r="Q2072" s="14" t="str">
        <f t="shared" si="196"/>
        <v xml:space="preserve">Frank </v>
      </c>
      <c r="R2072" s="14" t="str">
        <f t="shared" si="197"/>
        <v>Hawley</v>
      </c>
    </row>
    <row r="2073" spans="2:18" x14ac:dyDescent="0.45">
      <c r="B2073" s="14" t="str">
        <f t="shared" si="192"/>
        <v>398561439858</v>
      </c>
      <c r="C2073" s="5">
        <v>39856</v>
      </c>
      <c r="D2073" s="2" t="s">
        <v>808</v>
      </c>
      <c r="E2073" s="14">
        <f t="shared" si="193"/>
        <v>0</v>
      </c>
      <c r="F2073" s="2">
        <v>14</v>
      </c>
      <c r="G2073" s="19">
        <v>2367.9899999999998</v>
      </c>
      <c r="H2073" s="20">
        <v>0.04</v>
      </c>
      <c r="I2073" s="6"/>
      <c r="J2073" s="5">
        <v>39858</v>
      </c>
      <c r="K2073" s="25">
        <v>320.10000000000002</v>
      </c>
      <c r="L2073" s="2" t="s">
        <v>279</v>
      </c>
      <c r="M2073" s="14">
        <f>+VLOOKUP(L2073,Customers!$C$3:$D$797,2,FALSE)</f>
        <v>5</v>
      </c>
      <c r="N2073" s="14">
        <f>+INDEX(Customers!$B$2:$D$797,MATCH(TF_Database!L2073,Customers!$C$2:$C$797,0),1)</f>
        <v>2044</v>
      </c>
      <c r="O2073" s="29">
        <f t="shared" si="194"/>
        <v>6</v>
      </c>
      <c r="P2073" s="29">
        <f t="shared" si="195"/>
        <v>12</v>
      </c>
      <c r="Q2073" s="14" t="str">
        <f t="shared" si="196"/>
        <v xml:space="preserve">Frank </v>
      </c>
      <c r="R2073" s="14" t="str">
        <f t="shared" si="197"/>
        <v>Hawley</v>
      </c>
    </row>
    <row r="2074" spans="2:18" x14ac:dyDescent="0.45">
      <c r="B2074" s="14" t="str">
        <f t="shared" si="192"/>
        <v>40796540797</v>
      </c>
      <c r="C2074" s="5">
        <v>40796</v>
      </c>
      <c r="D2074" s="2" t="s">
        <v>806</v>
      </c>
      <c r="E2074" s="14">
        <f t="shared" si="193"/>
        <v>1</v>
      </c>
      <c r="F2074" s="2">
        <v>5</v>
      </c>
      <c r="G2074" s="19">
        <v>522.05999999999995</v>
      </c>
      <c r="H2074" s="20">
        <v>0.06</v>
      </c>
      <c r="I2074" s="6"/>
      <c r="J2074" s="5">
        <v>40797</v>
      </c>
      <c r="K2074" s="25">
        <v>319.64</v>
      </c>
      <c r="L2074" s="2" t="s">
        <v>170</v>
      </c>
      <c r="M2074" s="14">
        <f>+VLOOKUP(L2074,Customers!$C$3:$D$797,2,FALSE)</f>
        <v>5</v>
      </c>
      <c r="N2074" s="14">
        <f>+INDEX(Customers!$B$2:$D$797,MATCH(TF_Database!L2074,Customers!$C$2:$C$797,0),1)</f>
        <v>4191</v>
      </c>
      <c r="O2074" s="29">
        <f t="shared" si="194"/>
        <v>5</v>
      </c>
      <c r="P2074" s="29">
        <f t="shared" si="195"/>
        <v>11</v>
      </c>
      <c r="Q2074" s="14" t="str">
        <f t="shared" si="196"/>
        <v xml:space="preserve">Ivan </v>
      </c>
      <c r="R2074" s="14" t="str">
        <f t="shared" si="197"/>
        <v>Liston</v>
      </c>
    </row>
    <row r="2075" spans="2:18" x14ac:dyDescent="0.45">
      <c r="B2075" s="14" t="str">
        <f t="shared" si="192"/>
        <v>407963740798</v>
      </c>
      <c r="C2075" s="5">
        <v>40796</v>
      </c>
      <c r="D2075" s="2" t="s">
        <v>806</v>
      </c>
      <c r="E2075" s="14">
        <f t="shared" si="193"/>
        <v>1</v>
      </c>
      <c r="F2075" s="2">
        <v>37</v>
      </c>
      <c r="G2075" s="19">
        <v>1218.08</v>
      </c>
      <c r="H2075" s="20">
        <v>0.1</v>
      </c>
      <c r="I2075" s="6"/>
      <c r="J2075" s="5">
        <v>40798</v>
      </c>
      <c r="K2075" s="25">
        <v>99.79</v>
      </c>
      <c r="L2075" s="2" t="s">
        <v>170</v>
      </c>
      <c r="M2075" s="14">
        <f>+VLOOKUP(L2075,Customers!$C$3:$D$797,2,FALSE)</f>
        <v>5</v>
      </c>
      <c r="N2075" s="14">
        <f>+INDEX(Customers!$B$2:$D$797,MATCH(TF_Database!L2075,Customers!$C$2:$C$797,0),1)</f>
        <v>4191</v>
      </c>
      <c r="O2075" s="29">
        <f t="shared" si="194"/>
        <v>5</v>
      </c>
      <c r="P2075" s="29">
        <f t="shared" si="195"/>
        <v>11</v>
      </c>
      <c r="Q2075" s="14" t="str">
        <f t="shared" si="196"/>
        <v xml:space="preserve">Ivan </v>
      </c>
      <c r="R2075" s="14" t="str">
        <f t="shared" si="197"/>
        <v>Liston</v>
      </c>
    </row>
    <row r="2076" spans="2:18" x14ac:dyDescent="0.45">
      <c r="B2076" s="14" t="str">
        <f t="shared" si="192"/>
        <v>398232439825</v>
      </c>
      <c r="C2076" s="5">
        <v>39823</v>
      </c>
      <c r="D2076" s="2" t="s">
        <v>811</v>
      </c>
      <c r="E2076" s="14">
        <f t="shared" si="193"/>
        <v>0</v>
      </c>
      <c r="F2076" s="2">
        <v>24</v>
      </c>
      <c r="G2076" s="19">
        <v>199.12</v>
      </c>
      <c r="H2076" s="20">
        <v>0.01</v>
      </c>
      <c r="I2076" s="6"/>
      <c r="J2076" s="5">
        <v>39825</v>
      </c>
      <c r="K2076" s="25">
        <v>73.33</v>
      </c>
      <c r="L2076" s="2" t="s">
        <v>270</v>
      </c>
      <c r="M2076" s="14">
        <f>+VLOOKUP(L2076,Customers!$C$3:$D$797,2,FALSE)</f>
        <v>3</v>
      </c>
      <c r="N2076" s="14">
        <f>+INDEX(Customers!$B$2:$D$797,MATCH(TF_Database!L2076,Customers!$C$2:$C$797,0),1)</f>
        <v>18059</v>
      </c>
      <c r="O2076" s="29">
        <f t="shared" si="194"/>
        <v>7</v>
      </c>
      <c r="P2076" s="29">
        <f t="shared" si="195"/>
        <v>13</v>
      </c>
      <c r="Q2076" s="14" t="str">
        <f t="shared" si="196"/>
        <v xml:space="preserve">Darren </v>
      </c>
      <c r="R2076" s="14" t="str">
        <f t="shared" si="197"/>
        <v>Powers</v>
      </c>
    </row>
    <row r="2077" spans="2:18" x14ac:dyDescent="0.45">
      <c r="B2077" s="14" t="str">
        <f t="shared" si="192"/>
        <v>398231939824</v>
      </c>
      <c r="C2077" s="5">
        <v>39823</v>
      </c>
      <c r="D2077" s="2" t="s">
        <v>811</v>
      </c>
      <c r="E2077" s="14">
        <f t="shared" si="193"/>
        <v>0</v>
      </c>
      <c r="F2077" s="2">
        <v>19</v>
      </c>
      <c r="G2077" s="19">
        <v>63.14</v>
      </c>
      <c r="H2077" s="20">
        <v>0.06</v>
      </c>
      <c r="I2077" s="6"/>
      <c r="J2077" s="5">
        <v>39824</v>
      </c>
      <c r="K2077" s="25">
        <v>-53.75</v>
      </c>
      <c r="L2077" s="2" t="s">
        <v>270</v>
      </c>
      <c r="M2077" s="14">
        <f>+VLOOKUP(L2077,Customers!$C$3:$D$797,2,FALSE)</f>
        <v>3</v>
      </c>
      <c r="N2077" s="14">
        <f>+INDEX(Customers!$B$2:$D$797,MATCH(TF_Database!L2077,Customers!$C$2:$C$797,0),1)</f>
        <v>18059</v>
      </c>
      <c r="O2077" s="29">
        <f t="shared" si="194"/>
        <v>7</v>
      </c>
      <c r="P2077" s="29">
        <f t="shared" si="195"/>
        <v>13</v>
      </c>
      <c r="Q2077" s="14" t="str">
        <f t="shared" si="196"/>
        <v xml:space="preserve">Darren </v>
      </c>
      <c r="R2077" s="14" t="str">
        <f t="shared" si="197"/>
        <v>Powers</v>
      </c>
    </row>
    <row r="2078" spans="2:18" x14ac:dyDescent="0.45">
      <c r="B2078" s="14" t="str">
        <f t="shared" si="192"/>
        <v>405523940554</v>
      </c>
      <c r="C2078" s="5">
        <v>40552</v>
      </c>
      <c r="D2078" s="2" t="s">
        <v>811</v>
      </c>
      <c r="E2078" s="14">
        <f t="shared" si="193"/>
        <v>0</v>
      </c>
      <c r="F2078" s="2">
        <v>39</v>
      </c>
      <c r="G2078" s="19">
        <v>268.94</v>
      </c>
      <c r="H2078" s="20">
        <v>0.02</v>
      </c>
      <c r="I2078" s="6"/>
      <c r="J2078" s="5">
        <v>40554</v>
      </c>
      <c r="K2078" s="25">
        <v>-87.52</v>
      </c>
      <c r="L2078" s="2" t="s">
        <v>270</v>
      </c>
      <c r="M2078" s="14">
        <f>+VLOOKUP(L2078,Customers!$C$3:$D$797,2,FALSE)</f>
        <v>3</v>
      </c>
      <c r="N2078" s="14">
        <f>+INDEX(Customers!$B$2:$D$797,MATCH(TF_Database!L2078,Customers!$C$2:$C$797,0),1)</f>
        <v>18059</v>
      </c>
      <c r="O2078" s="29">
        <f t="shared" si="194"/>
        <v>7</v>
      </c>
      <c r="P2078" s="29">
        <f t="shared" si="195"/>
        <v>13</v>
      </c>
      <c r="Q2078" s="14" t="str">
        <f t="shared" si="196"/>
        <v xml:space="preserve">Darren </v>
      </c>
      <c r="R2078" s="14" t="str">
        <f t="shared" si="197"/>
        <v>Powers</v>
      </c>
    </row>
    <row r="2079" spans="2:18" x14ac:dyDescent="0.45">
      <c r="B2079" s="14" t="str">
        <f t="shared" si="192"/>
        <v>405523840554</v>
      </c>
      <c r="C2079" s="5">
        <v>40552</v>
      </c>
      <c r="D2079" s="2" t="s">
        <v>811</v>
      </c>
      <c r="E2079" s="14">
        <f t="shared" si="193"/>
        <v>0</v>
      </c>
      <c r="F2079" s="2">
        <v>38</v>
      </c>
      <c r="G2079" s="19">
        <v>847.82</v>
      </c>
      <c r="H2079" s="20">
        <v>0.05</v>
      </c>
      <c r="I2079" s="6"/>
      <c r="J2079" s="5">
        <v>40554</v>
      </c>
      <c r="K2079" s="25">
        <v>-1348.5</v>
      </c>
      <c r="L2079" s="2" t="s">
        <v>270</v>
      </c>
      <c r="M2079" s="14">
        <f>+VLOOKUP(L2079,Customers!$C$3:$D$797,2,FALSE)</f>
        <v>3</v>
      </c>
      <c r="N2079" s="14">
        <f>+INDEX(Customers!$B$2:$D$797,MATCH(TF_Database!L2079,Customers!$C$2:$C$797,0),1)</f>
        <v>18059</v>
      </c>
      <c r="O2079" s="29">
        <f t="shared" si="194"/>
        <v>7</v>
      </c>
      <c r="P2079" s="29">
        <f t="shared" si="195"/>
        <v>13</v>
      </c>
      <c r="Q2079" s="14" t="str">
        <f t="shared" si="196"/>
        <v xml:space="preserve">Darren </v>
      </c>
      <c r="R2079" s="14" t="str">
        <f t="shared" si="197"/>
        <v>Powers</v>
      </c>
    </row>
    <row r="2080" spans="2:18" x14ac:dyDescent="0.45">
      <c r="B2080" s="14" t="str">
        <f t="shared" si="192"/>
        <v>411574041158</v>
      </c>
      <c r="C2080" s="5">
        <v>41157</v>
      </c>
      <c r="D2080" s="2" t="s">
        <v>806</v>
      </c>
      <c r="E2080" s="14">
        <f t="shared" si="193"/>
        <v>1</v>
      </c>
      <c r="F2080" s="2">
        <v>40</v>
      </c>
      <c r="G2080" s="19">
        <v>1992.45</v>
      </c>
      <c r="H2080" s="20">
        <v>0.05</v>
      </c>
      <c r="I2080" s="6"/>
      <c r="J2080" s="5">
        <v>41158</v>
      </c>
      <c r="K2080" s="25">
        <v>-1609.92</v>
      </c>
      <c r="L2080" s="2" t="s">
        <v>247</v>
      </c>
      <c r="M2080" s="14">
        <f>+VLOOKUP(L2080,Customers!$C$3:$D$797,2,FALSE)</f>
        <v>2</v>
      </c>
      <c r="N2080" s="14">
        <f>+INDEX(Customers!$B$2:$D$797,MATCH(TF_Database!L2080,Customers!$C$2:$C$797,0),1)</f>
        <v>30506</v>
      </c>
      <c r="O2080" s="29">
        <f t="shared" si="194"/>
        <v>8</v>
      </c>
      <c r="P2080" s="29">
        <f t="shared" si="195"/>
        <v>12</v>
      </c>
      <c r="Q2080" s="14" t="str">
        <f t="shared" si="196"/>
        <v xml:space="preserve">Anthony </v>
      </c>
      <c r="R2080" s="14" t="str">
        <f t="shared" si="197"/>
        <v>Witt</v>
      </c>
    </row>
    <row r="2081" spans="2:18" x14ac:dyDescent="0.45">
      <c r="B2081" s="14" t="str">
        <f t="shared" si="192"/>
        <v>398561539865</v>
      </c>
      <c r="C2081" s="5">
        <v>39856</v>
      </c>
      <c r="D2081" s="2" t="s">
        <v>804</v>
      </c>
      <c r="E2081" s="14">
        <f t="shared" si="193"/>
        <v>0</v>
      </c>
      <c r="F2081" s="2">
        <v>15</v>
      </c>
      <c r="G2081" s="19">
        <v>103.62</v>
      </c>
      <c r="H2081" s="20">
        <v>0.1</v>
      </c>
      <c r="I2081" s="6"/>
      <c r="J2081" s="5">
        <v>39865</v>
      </c>
      <c r="K2081" s="25">
        <v>39.979999999999997</v>
      </c>
      <c r="L2081" s="2" t="s">
        <v>281</v>
      </c>
      <c r="M2081" s="14">
        <f>+VLOOKUP(L2081,Customers!$C$3:$D$797,2,FALSE)</f>
        <v>1</v>
      </c>
      <c r="N2081" s="14">
        <f>+INDEX(Customers!$B$2:$D$797,MATCH(TF_Database!L2081,Customers!$C$2:$C$797,0),1)</f>
        <v>7509</v>
      </c>
      <c r="O2081" s="29">
        <f t="shared" si="194"/>
        <v>6</v>
      </c>
      <c r="P2081" s="29">
        <f t="shared" si="195"/>
        <v>11</v>
      </c>
      <c r="Q2081" s="14" t="str">
        <f t="shared" si="196"/>
        <v xml:space="preserve">David </v>
      </c>
      <c r="R2081" s="14" t="str">
        <f t="shared" si="197"/>
        <v>Smith</v>
      </c>
    </row>
    <row r="2082" spans="2:18" x14ac:dyDescent="0.45">
      <c r="B2082" s="14" t="str">
        <f t="shared" si="192"/>
        <v>398562039856</v>
      </c>
      <c r="C2082" s="5">
        <v>39856</v>
      </c>
      <c r="D2082" s="2" t="s">
        <v>804</v>
      </c>
      <c r="E2082" s="14">
        <f t="shared" si="193"/>
        <v>0</v>
      </c>
      <c r="F2082" s="2">
        <v>20</v>
      </c>
      <c r="G2082" s="19">
        <v>124.84</v>
      </c>
      <c r="H2082" s="20">
        <v>0.08</v>
      </c>
      <c r="I2082" s="6"/>
      <c r="J2082" s="5">
        <v>39856</v>
      </c>
      <c r="K2082" s="25">
        <v>10.56</v>
      </c>
      <c r="L2082" s="2" t="s">
        <v>281</v>
      </c>
      <c r="M2082" s="14">
        <f>+VLOOKUP(L2082,Customers!$C$3:$D$797,2,FALSE)</f>
        <v>1</v>
      </c>
      <c r="N2082" s="14">
        <f>+INDEX(Customers!$B$2:$D$797,MATCH(TF_Database!L2082,Customers!$C$2:$C$797,0),1)</f>
        <v>7509</v>
      </c>
      <c r="O2082" s="29">
        <f t="shared" si="194"/>
        <v>6</v>
      </c>
      <c r="P2082" s="29">
        <f t="shared" si="195"/>
        <v>11</v>
      </c>
      <c r="Q2082" s="14" t="str">
        <f t="shared" si="196"/>
        <v xml:space="preserve">David </v>
      </c>
      <c r="R2082" s="14" t="str">
        <f t="shared" si="197"/>
        <v>Smith</v>
      </c>
    </row>
    <row r="2083" spans="2:18" x14ac:dyDescent="0.45">
      <c r="B2083" s="14" t="str">
        <f t="shared" si="192"/>
        <v>402191040222</v>
      </c>
      <c r="C2083" s="5">
        <v>40219</v>
      </c>
      <c r="D2083" s="2" t="s">
        <v>810</v>
      </c>
      <c r="E2083" s="14">
        <f t="shared" si="193"/>
        <v>0</v>
      </c>
      <c r="F2083" s="2">
        <v>10</v>
      </c>
      <c r="G2083" s="19">
        <v>633.13</v>
      </c>
      <c r="H2083" s="20">
        <v>0.05</v>
      </c>
      <c r="I2083" s="6"/>
      <c r="J2083" s="5">
        <v>40222</v>
      </c>
      <c r="K2083" s="25">
        <v>-203.9</v>
      </c>
      <c r="L2083" s="2" t="s">
        <v>248</v>
      </c>
      <c r="M2083" s="14">
        <f>+VLOOKUP(L2083,Customers!$C$3:$D$797,2,FALSE)</f>
        <v>4</v>
      </c>
      <c r="N2083" s="14">
        <f>+INDEX(Customers!$B$2:$D$797,MATCH(TF_Database!L2083,Customers!$C$2:$C$797,0),1)</f>
        <v>9767</v>
      </c>
      <c r="O2083" s="29">
        <f t="shared" si="194"/>
        <v>4</v>
      </c>
      <c r="P2083" s="29">
        <f t="shared" si="195"/>
        <v>11</v>
      </c>
      <c r="Q2083" s="14" t="str">
        <f t="shared" si="196"/>
        <v xml:space="preserve">Ted </v>
      </c>
      <c r="R2083" s="14" t="str">
        <f t="shared" si="197"/>
        <v>Trevino</v>
      </c>
    </row>
    <row r="2084" spans="2:18" x14ac:dyDescent="0.45">
      <c r="B2084" s="14" t="str">
        <f t="shared" si="192"/>
        <v>40764340764</v>
      </c>
      <c r="C2084" s="5">
        <v>40764</v>
      </c>
      <c r="D2084" s="2" t="s">
        <v>808</v>
      </c>
      <c r="E2084" s="14">
        <f t="shared" si="193"/>
        <v>0</v>
      </c>
      <c r="F2084" s="2">
        <v>3</v>
      </c>
      <c r="G2084" s="19">
        <v>10.33</v>
      </c>
      <c r="H2084" s="20">
        <v>0.04</v>
      </c>
      <c r="I2084" s="6"/>
      <c r="J2084" s="5">
        <v>40764</v>
      </c>
      <c r="K2084" s="25">
        <v>-3.86</v>
      </c>
      <c r="L2084" s="2" t="s">
        <v>282</v>
      </c>
      <c r="M2084" s="14">
        <f>+VLOOKUP(L2084,Customers!$C$3:$D$797,2,FALSE)</f>
        <v>5</v>
      </c>
      <c r="N2084" s="14">
        <f>+INDEX(Customers!$B$2:$D$797,MATCH(TF_Database!L2084,Customers!$C$2:$C$797,0),1)</f>
        <v>19138</v>
      </c>
      <c r="O2084" s="29">
        <f t="shared" si="194"/>
        <v>7</v>
      </c>
      <c r="P2084" s="29">
        <f t="shared" si="195"/>
        <v>12</v>
      </c>
      <c r="Q2084" s="14" t="str">
        <f t="shared" si="196"/>
        <v xml:space="preserve">Naresj </v>
      </c>
      <c r="R2084" s="14" t="str">
        <f t="shared" si="197"/>
        <v>Patel</v>
      </c>
    </row>
    <row r="2085" spans="2:18" x14ac:dyDescent="0.45">
      <c r="B2085" s="14" t="str">
        <f t="shared" si="192"/>
        <v>40764240765</v>
      </c>
      <c r="C2085" s="5">
        <v>40764</v>
      </c>
      <c r="D2085" s="2" t="s">
        <v>808</v>
      </c>
      <c r="E2085" s="14">
        <f t="shared" si="193"/>
        <v>0</v>
      </c>
      <c r="F2085" s="2">
        <v>2</v>
      </c>
      <c r="G2085" s="19">
        <v>14.39</v>
      </c>
      <c r="H2085" s="20">
        <v>7.0000000000000007E-2</v>
      </c>
      <c r="I2085" s="6"/>
      <c r="J2085" s="5">
        <v>40765</v>
      </c>
      <c r="K2085" s="25">
        <v>-10.24</v>
      </c>
      <c r="L2085" s="2" t="s">
        <v>282</v>
      </c>
      <c r="M2085" s="14">
        <f>+VLOOKUP(L2085,Customers!$C$3:$D$797,2,FALSE)</f>
        <v>5</v>
      </c>
      <c r="N2085" s="14">
        <f>+INDEX(Customers!$B$2:$D$797,MATCH(TF_Database!L2085,Customers!$C$2:$C$797,0),1)</f>
        <v>19138</v>
      </c>
      <c r="O2085" s="29">
        <f t="shared" si="194"/>
        <v>7</v>
      </c>
      <c r="P2085" s="29">
        <f t="shared" si="195"/>
        <v>12</v>
      </c>
      <c r="Q2085" s="14" t="str">
        <f t="shared" si="196"/>
        <v xml:space="preserve">Naresj </v>
      </c>
      <c r="R2085" s="14" t="str">
        <f t="shared" si="197"/>
        <v>Patel</v>
      </c>
    </row>
    <row r="2086" spans="2:18" x14ac:dyDescent="0.45">
      <c r="B2086" s="14" t="str">
        <f t="shared" si="192"/>
        <v>403791540379</v>
      </c>
      <c r="C2086" s="5">
        <v>40379</v>
      </c>
      <c r="D2086" s="2" t="s">
        <v>806</v>
      </c>
      <c r="E2086" s="14">
        <f t="shared" si="193"/>
        <v>1</v>
      </c>
      <c r="F2086" s="2">
        <v>15</v>
      </c>
      <c r="G2086" s="19">
        <v>6933.45</v>
      </c>
      <c r="H2086" s="20">
        <v>0.04</v>
      </c>
      <c r="I2086" s="6"/>
      <c r="J2086" s="5">
        <v>40379</v>
      </c>
      <c r="K2086" s="25">
        <v>1200.2049999999999</v>
      </c>
      <c r="L2086" s="2" t="s">
        <v>283</v>
      </c>
      <c r="M2086" s="14">
        <f>+VLOOKUP(L2086,Customers!$C$3:$D$797,2,FALSE)</f>
        <v>1</v>
      </c>
      <c r="N2086" s="14">
        <f>+INDEX(Customers!$B$2:$D$797,MATCH(TF_Database!L2086,Customers!$C$2:$C$797,0),1)</f>
        <v>21298</v>
      </c>
      <c r="O2086" s="29">
        <f t="shared" si="194"/>
        <v>6</v>
      </c>
      <c r="P2086" s="29">
        <f t="shared" si="195"/>
        <v>12</v>
      </c>
      <c r="Q2086" s="14" t="str">
        <f t="shared" si="196"/>
        <v xml:space="preserve">Ruben </v>
      </c>
      <c r="R2086" s="14" t="str">
        <f t="shared" si="197"/>
        <v>Ausman</v>
      </c>
    </row>
    <row r="2087" spans="2:18" x14ac:dyDescent="0.45">
      <c r="B2087" s="14" t="str">
        <f t="shared" si="192"/>
        <v>403791440380</v>
      </c>
      <c r="C2087" s="5">
        <v>40379</v>
      </c>
      <c r="D2087" s="2" t="s">
        <v>806</v>
      </c>
      <c r="E2087" s="14">
        <f t="shared" si="193"/>
        <v>1</v>
      </c>
      <c r="F2087" s="2">
        <v>14</v>
      </c>
      <c r="G2087" s="19">
        <v>54.99</v>
      </c>
      <c r="H2087" s="20">
        <v>0.06</v>
      </c>
      <c r="I2087" s="6"/>
      <c r="J2087" s="5">
        <v>40380</v>
      </c>
      <c r="K2087" s="25">
        <v>8.07</v>
      </c>
      <c r="L2087" s="2" t="s">
        <v>283</v>
      </c>
      <c r="M2087" s="14">
        <f>+VLOOKUP(L2087,Customers!$C$3:$D$797,2,FALSE)</f>
        <v>1</v>
      </c>
      <c r="N2087" s="14">
        <f>+INDEX(Customers!$B$2:$D$797,MATCH(TF_Database!L2087,Customers!$C$2:$C$797,0),1)</f>
        <v>21298</v>
      </c>
      <c r="O2087" s="29">
        <f t="shared" si="194"/>
        <v>6</v>
      </c>
      <c r="P2087" s="29">
        <f t="shared" si="195"/>
        <v>12</v>
      </c>
      <c r="Q2087" s="14" t="str">
        <f t="shared" si="196"/>
        <v xml:space="preserve">Ruben </v>
      </c>
      <c r="R2087" s="14" t="str">
        <f t="shared" si="197"/>
        <v>Ausman</v>
      </c>
    </row>
    <row r="2088" spans="2:18" x14ac:dyDescent="0.45">
      <c r="B2088" s="14" t="str">
        <f t="shared" si="192"/>
        <v>40562940563</v>
      </c>
      <c r="C2088" s="5">
        <v>40562</v>
      </c>
      <c r="D2088" s="2" t="s">
        <v>806</v>
      </c>
      <c r="E2088" s="14">
        <f t="shared" si="193"/>
        <v>1</v>
      </c>
      <c r="F2088" s="2">
        <v>9</v>
      </c>
      <c r="G2088" s="19">
        <v>42.21</v>
      </c>
      <c r="H2088" s="20">
        <v>0</v>
      </c>
      <c r="I2088" s="6"/>
      <c r="J2088" s="5">
        <v>40563</v>
      </c>
      <c r="K2088" s="25">
        <v>18.21</v>
      </c>
      <c r="L2088" s="2" t="s">
        <v>66</v>
      </c>
      <c r="M2088" s="14">
        <f>+VLOOKUP(L2088,Customers!$C$3:$D$797,2,FALSE)</f>
        <v>2</v>
      </c>
      <c r="N2088" s="14">
        <f>+INDEX(Customers!$B$2:$D$797,MATCH(TF_Database!L2088,Customers!$C$2:$C$797,0),1)</f>
        <v>24327</v>
      </c>
      <c r="O2088" s="29">
        <f t="shared" si="194"/>
        <v>4</v>
      </c>
      <c r="P2088" s="29">
        <f t="shared" si="195"/>
        <v>10</v>
      </c>
      <c r="Q2088" s="14" t="str">
        <f t="shared" si="196"/>
        <v xml:space="preserve">Roy </v>
      </c>
      <c r="R2088" s="14" t="str">
        <f t="shared" si="197"/>
        <v>French</v>
      </c>
    </row>
    <row r="2089" spans="2:18" x14ac:dyDescent="0.45">
      <c r="B2089" s="14" t="str">
        <f t="shared" si="192"/>
        <v>407475040748</v>
      </c>
      <c r="C2089" s="5">
        <v>40747</v>
      </c>
      <c r="D2089" s="2" t="s">
        <v>811</v>
      </c>
      <c r="E2089" s="14">
        <f t="shared" si="193"/>
        <v>0</v>
      </c>
      <c r="F2089" s="2">
        <v>50</v>
      </c>
      <c r="G2089" s="19">
        <v>514.86</v>
      </c>
      <c r="H2089" s="20">
        <v>0.09</v>
      </c>
      <c r="I2089" s="6"/>
      <c r="J2089" s="5">
        <v>40748</v>
      </c>
      <c r="K2089" s="25">
        <v>-53.18</v>
      </c>
      <c r="L2089" s="2" t="s">
        <v>284</v>
      </c>
      <c r="M2089" s="14">
        <f>+VLOOKUP(L2089,Customers!$C$3:$D$797,2,FALSE)</f>
        <v>3</v>
      </c>
      <c r="N2089" s="14">
        <f>+INDEX(Customers!$B$2:$D$797,MATCH(TF_Database!L2089,Customers!$C$2:$C$797,0),1)</f>
        <v>28278</v>
      </c>
      <c r="O2089" s="29">
        <f t="shared" si="194"/>
        <v>6</v>
      </c>
      <c r="P2089" s="29">
        <f t="shared" si="195"/>
        <v>12</v>
      </c>
      <c r="Q2089" s="14" t="str">
        <f t="shared" si="196"/>
        <v xml:space="preserve">Larry </v>
      </c>
      <c r="R2089" s="14" t="str">
        <f t="shared" si="197"/>
        <v>Hughes</v>
      </c>
    </row>
    <row r="2090" spans="2:18" x14ac:dyDescent="0.45">
      <c r="B2090" s="14" t="str">
        <f t="shared" si="192"/>
        <v>401064440108</v>
      </c>
      <c r="C2090" s="5">
        <v>40106</v>
      </c>
      <c r="D2090" s="2" t="s">
        <v>806</v>
      </c>
      <c r="E2090" s="14">
        <f t="shared" si="193"/>
        <v>1</v>
      </c>
      <c r="F2090" s="2">
        <v>44</v>
      </c>
      <c r="G2090" s="19">
        <v>14521.39</v>
      </c>
      <c r="H2090" s="20">
        <v>0.03</v>
      </c>
      <c r="I2090" s="6"/>
      <c r="J2090" s="5">
        <v>40108</v>
      </c>
      <c r="K2090" s="25">
        <v>5034.1499999999996</v>
      </c>
      <c r="L2090" s="2" t="s">
        <v>285</v>
      </c>
      <c r="M2090" s="14">
        <f>+VLOOKUP(L2090,Customers!$C$3:$D$797,2,FALSE)</f>
        <v>5</v>
      </c>
      <c r="N2090" s="14">
        <f>+INDEX(Customers!$B$2:$D$797,MATCH(TF_Database!L2090,Customers!$C$2:$C$797,0),1)</f>
        <v>7418</v>
      </c>
      <c r="O2090" s="29">
        <f t="shared" si="194"/>
        <v>10</v>
      </c>
      <c r="P2090" s="29">
        <f t="shared" si="195"/>
        <v>15</v>
      </c>
      <c r="Q2090" s="14" t="str">
        <f t="shared" si="196"/>
        <v xml:space="preserve">Magdelene </v>
      </c>
      <c r="R2090" s="14" t="str">
        <f t="shared" si="197"/>
        <v>Morse</v>
      </c>
    </row>
    <row r="2091" spans="2:18" x14ac:dyDescent="0.45">
      <c r="B2091" s="14" t="str">
        <f t="shared" si="192"/>
        <v>401063940107</v>
      </c>
      <c r="C2091" s="5">
        <v>40106</v>
      </c>
      <c r="D2091" s="2" t="s">
        <v>806</v>
      </c>
      <c r="E2091" s="14">
        <f t="shared" si="193"/>
        <v>1</v>
      </c>
      <c r="F2091" s="2">
        <v>39</v>
      </c>
      <c r="G2091" s="19">
        <v>3925.9714999999997</v>
      </c>
      <c r="H2091" s="20">
        <v>0.06</v>
      </c>
      <c r="I2091" s="6"/>
      <c r="J2091" s="5">
        <v>40107</v>
      </c>
      <c r="K2091" s="25">
        <v>671.94900000000007</v>
      </c>
      <c r="L2091" s="2" t="s">
        <v>285</v>
      </c>
      <c r="M2091" s="14">
        <f>+VLOOKUP(L2091,Customers!$C$3:$D$797,2,FALSE)</f>
        <v>5</v>
      </c>
      <c r="N2091" s="14">
        <f>+INDEX(Customers!$B$2:$D$797,MATCH(TF_Database!L2091,Customers!$C$2:$C$797,0),1)</f>
        <v>7418</v>
      </c>
      <c r="O2091" s="29">
        <f t="shared" si="194"/>
        <v>10</v>
      </c>
      <c r="P2091" s="29">
        <f t="shared" si="195"/>
        <v>15</v>
      </c>
      <c r="Q2091" s="14" t="str">
        <f t="shared" si="196"/>
        <v xml:space="preserve">Magdelene </v>
      </c>
      <c r="R2091" s="14" t="str">
        <f t="shared" si="197"/>
        <v>Morse</v>
      </c>
    </row>
    <row r="2092" spans="2:18" x14ac:dyDescent="0.45">
      <c r="B2092" s="14" t="str">
        <f t="shared" si="192"/>
        <v>406413140642</v>
      </c>
      <c r="C2092" s="5">
        <v>40641</v>
      </c>
      <c r="D2092" s="2" t="s">
        <v>808</v>
      </c>
      <c r="E2092" s="14">
        <f t="shared" si="193"/>
        <v>0</v>
      </c>
      <c r="F2092" s="2">
        <v>31</v>
      </c>
      <c r="G2092" s="19">
        <v>894.64</v>
      </c>
      <c r="H2092" s="20">
        <v>0.01</v>
      </c>
      <c r="I2092" s="6"/>
      <c r="J2092" s="5">
        <v>40642</v>
      </c>
      <c r="K2092" s="25">
        <v>-27.79</v>
      </c>
      <c r="L2092" s="2" t="s">
        <v>260</v>
      </c>
      <c r="M2092" s="14">
        <f>+VLOOKUP(L2092,Customers!$C$3:$D$797,2,FALSE)</f>
        <v>5</v>
      </c>
      <c r="N2092" s="14">
        <f>+INDEX(Customers!$B$2:$D$797,MATCH(TF_Database!L2092,Customers!$C$2:$C$797,0),1)</f>
        <v>3449</v>
      </c>
      <c r="O2092" s="29">
        <f t="shared" si="194"/>
        <v>5</v>
      </c>
      <c r="P2092" s="29">
        <f t="shared" si="195"/>
        <v>11</v>
      </c>
      <c r="Q2092" s="14" t="str">
        <f t="shared" si="196"/>
        <v xml:space="preserve">Gary </v>
      </c>
      <c r="R2092" s="14" t="str">
        <f t="shared" si="197"/>
        <v>Hansen</v>
      </c>
    </row>
    <row r="2093" spans="2:18" x14ac:dyDescent="0.45">
      <c r="B2093" s="14" t="str">
        <f t="shared" si="192"/>
        <v>407043940706</v>
      </c>
      <c r="C2093" s="5">
        <v>40704</v>
      </c>
      <c r="D2093" s="2" t="s">
        <v>810</v>
      </c>
      <c r="E2093" s="14">
        <f t="shared" si="193"/>
        <v>0</v>
      </c>
      <c r="F2093" s="2">
        <v>39</v>
      </c>
      <c r="G2093" s="19">
        <v>158.97</v>
      </c>
      <c r="H2093" s="20">
        <v>0.08</v>
      </c>
      <c r="I2093" s="6"/>
      <c r="J2093" s="5">
        <v>40706</v>
      </c>
      <c r="K2093" s="25">
        <v>-30.268000000000001</v>
      </c>
      <c r="L2093" s="2" t="s">
        <v>251</v>
      </c>
      <c r="M2093" s="14">
        <f>+VLOOKUP(L2093,Customers!$C$3:$D$797,2,FALSE)</f>
        <v>1</v>
      </c>
      <c r="N2093" s="14">
        <f>+INDEX(Customers!$B$2:$D$797,MATCH(TF_Database!L2093,Customers!$C$2:$C$797,0),1)</f>
        <v>7616</v>
      </c>
      <c r="O2093" s="29">
        <f t="shared" si="194"/>
        <v>5</v>
      </c>
      <c r="P2093" s="29">
        <f t="shared" si="195"/>
        <v>10</v>
      </c>
      <c r="Q2093" s="14" t="str">
        <f t="shared" si="196"/>
        <v xml:space="preserve">Alan </v>
      </c>
      <c r="R2093" s="14" t="str">
        <f t="shared" si="197"/>
        <v>Hwang</v>
      </c>
    </row>
    <row r="2094" spans="2:18" x14ac:dyDescent="0.45">
      <c r="B2094" s="14" t="str">
        <f t="shared" si="192"/>
        <v>407044940706</v>
      </c>
      <c r="C2094" s="5">
        <v>40704</v>
      </c>
      <c r="D2094" s="2" t="s">
        <v>810</v>
      </c>
      <c r="E2094" s="14">
        <f t="shared" si="193"/>
        <v>0</v>
      </c>
      <c r="F2094" s="2">
        <v>49</v>
      </c>
      <c r="G2094" s="19">
        <v>138.96</v>
      </c>
      <c r="H2094" s="20">
        <v>0.03</v>
      </c>
      <c r="I2094" s="6"/>
      <c r="J2094" s="5">
        <v>40706</v>
      </c>
      <c r="K2094" s="25">
        <v>19.87</v>
      </c>
      <c r="L2094" s="2" t="s">
        <v>251</v>
      </c>
      <c r="M2094" s="14">
        <f>+VLOOKUP(L2094,Customers!$C$3:$D$797,2,FALSE)</f>
        <v>1</v>
      </c>
      <c r="N2094" s="14">
        <f>+INDEX(Customers!$B$2:$D$797,MATCH(TF_Database!L2094,Customers!$C$2:$C$797,0),1)</f>
        <v>7616</v>
      </c>
      <c r="O2094" s="29">
        <f t="shared" si="194"/>
        <v>5</v>
      </c>
      <c r="P2094" s="29">
        <f t="shared" si="195"/>
        <v>10</v>
      </c>
      <c r="Q2094" s="14" t="str">
        <f t="shared" si="196"/>
        <v xml:space="preserve">Alan </v>
      </c>
      <c r="R2094" s="14" t="str">
        <f t="shared" si="197"/>
        <v>Hwang</v>
      </c>
    </row>
    <row r="2095" spans="2:18" x14ac:dyDescent="0.45">
      <c r="B2095" s="14" t="str">
        <f t="shared" si="192"/>
        <v>409442240946</v>
      </c>
      <c r="C2095" s="5">
        <v>40944</v>
      </c>
      <c r="D2095" s="2" t="s">
        <v>808</v>
      </c>
      <c r="E2095" s="14">
        <f t="shared" si="193"/>
        <v>0</v>
      </c>
      <c r="F2095" s="2">
        <v>22</v>
      </c>
      <c r="G2095" s="19">
        <v>75.19</v>
      </c>
      <c r="H2095" s="20">
        <v>0.06</v>
      </c>
      <c r="I2095" s="6"/>
      <c r="J2095" s="5">
        <v>40946</v>
      </c>
      <c r="K2095" s="25">
        <v>-59.12</v>
      </c>
      <c r="L2095" s="2" t="s">
        <v>264</v>
      </c>
      <c r="M2095" s="14">
        <f>+VLOOKUP(L2095,Customers!$C$3:$D$797,2,FALSE)</f>
        <v>4</v>
      </c>
      <c r="N2095" s="14">
        <f>+INDEX(Customers!$B$2:$D$797,MATCH(TF_Database!L2095,Customers!$C$2:$C$797,0),1)</f>
        <v>17527</v>
      </c>
      <c r="O2095" s="29">
        <f t="shared" si="194"/>
        <v>7</v>
      </c>
      <c r="P2095" s="29">
        <f t="shared" si="195"/>
        <v>11</v>
      </c>
      <c r="Q2095" s="14" t="str">
        <f t="shared" si="196"/>
        <v xml:space="preserve">Darren </v>
      </c>
      <c r="R2095" s="14" t="str">
        <f t="shared" si="197"/>
        <v>Budd</v>
      </c>
    </row>
    <row r="2096" spans="2:18" x14ac:dyDescent="0.45">
      <c r="B2096" s="14" t="str">
        <f t="shared" si="192"/>
        <v>405362840538</v>
      </c>
      <c r="C2096" s="5">
        <v>40536</v>
      </c>
      <c r="D2096" s="2" t="s">
        <v>806</v>
      </c>
      <c r="E2096" s="14">
        <f t="shared" si="193"/>
        <v>1</v>
      </c>
      <c r="F2096" s="2">
        <v>28</v>
      </c>
      <c r="G2096" s="19">
        <v>51.14</v>
      </c>
      <c r="H2096" s="20">
        <v>0.08</v>
      </c>
      <c r="I2096" s="6"/>
      <c r="J2096" s="5">
        <v>40538</v>
      </c>
      <c r="K2096" s="25">
        <v>-81.96</v>
      </c>
      <c r="L2096" s="2" t="s">
        <v>261</v>
      </c>
      <c r="M2096" s="14">
        <f>+VLOOKUP(L2096,Customers!$C$3:$D$797,2,FALSE)</f>
        <v>3</v>
      </c>
      <c r="N2096" s="14">
        <f>+INDEX(Customers!$B$2:$D$797,MATCH(TF_Database!L2096,Customers!$C$2:$C$797,0),1)</f>
        <v>1703</v>
      </c>
      <c r="O2096" s="29">
        <f t="shared" si="194"/>
        <v>6</v>
      </c>
      <c r="P2096" s="29">
        <f t="shared" si="195"/>
        <v>14</v>
      </c>
      <c r="Q2096" s="14" t="str">
        <f t="shared" si="196"/>
        <v xml:space="preserve">Nancy </v>
      </c>
      <c r="R2096" s="14" t="str">
        <f t="shared" si="197"/>
        <v>Lomonaco</v>
      </c>
    </row>
    <row r="2097" spans="2:18" x14ac:dyDescent="0.45">
      <c r="B2097" s="14" t="str">
        <f t="shared" si="192"/>
        <v>400844240086</v>
      </c>
      <c r="C2097" s="5">
        <v>40084</v>
      </c>
      <c r="D2097" s="2" t="s">
        <v>806</v>
      </c>
      <c r="E2097" s="14">
        <f t="shared" si="193"/>
        <v>1</v>
      </c>
      <c r="F2097" s="2">
        <v>42</v>
      </c>
      <c r="G2097" s="19">
        <v>1737.06</v>
      </c>
      <c r="H2097" s="20">
        <v>0.02</v>
      </c>
      <c r="I2097" s="6"/>
      <c r="J2097" s="5">
        <v>40086</v>
      </c>
      <c r="K2097" s="25">
        <v>339.17</v>
      </c>
      <c r="L2097" s="2" t="s">
        <v>273</v>
      </c>
      <c r="M2097" s="14">
        <f>+VLOOKUP(L2097,Customers!$C$3:$D$797,2,FALSE)</f>
        <v>2</v>
      </c>
      <c r="N2097" s="14">
        <f>+INDEX(Customers!$B$2:$D$797,MATCH(TF_Database!L2097,Customers!$C$2:$C$797,0),1)</f>
        <v>3447</v>
      </c>
      <c r="O2097" s="29">
        <f t="shared" si="194"/>
        <v>4</v>
      </c>
      <c r="P2097" s="29">
        <f t="shared" si="195"/>
        <v>10</v>
      </c>
      <c r="Q2097" s="14" t="str">
        <f t="shared" si="196"/>
        <v xml:space="preserve">Dan </v>
      </c>
      <c r="R2097" s="14" t="str">
        <f t="shared" si="197"/>
        <v>Lawera</v>
      </c>
    </row>
    <row r="2098" spans="2:18" x14ac:dyDescent="0.45">
      <c r="B2098" s="14" t="str">
        <f t="shared" si="192"/>
        <v>409784640980</v>
      </c>
      <c r="C2098" s="5">
        <v>40978</v>
      </c>
      <c r="D2098" s="2" t="s">
        <v>806</v>
      </c>
      <c r="E2098" s="14">
        <f t="shared" si="193"/>
        <v>1</v>
      </c>
      <c r="F2098" s="2">
        <v>46</v>
      </c>
      <c r="G2098" s="19">
        <v>2430.34</v>
      </c>
      <c r="H2098" s="20">
        <v>0.08</v>
      </c>
      <c r="I2098" s="6"/>
      <c r="J2098" s="5">
        <v>40980</v>
      </c>
      <c r="K2098" s="25">
        <v>752.87</v>
      </c>
      <c r="L2098" s="2" t="s">
        <v>249</v>
      </c>
      <c r="M2098" s="14">
        <f>+VLOOKUP(L2098,Customers!$C$3:$D$797,2,FALSE)</f>
        <v>3</v>
      </c>
      <c r="N2098" s="14">
        <f>+INDEX(Customers!$B$2:$D$797,MATCH(TF_Database!L2098,Customers!$C$2:$C$797,0),1)</f>
        <v>24096</v>
      </c>
      <c r="O2098" s="29">
        <f t="shared" si="194"/>
        <v>3</v>
      </c>
      <c r="P2098" s="29">
        <f t="shared" si="195"/>
        <v>9</v>
      </c>
      <c r="Q2098" s="14" t="str">
        <f t="shared" si="196"/>
        <v xml:space="preserve">Ed </v>
      </c>
      <c r="R2098" s="14" t="str">
        <f t="shared" si="197"/>
        <v>Ludwig</v>
      </c>
    </row>
    <row r="2099" spans="2:18" x14ac:dyDescent="0.45">
      <c r="B2099" s="14" t="str">
        <f t="shared" si="192"/>
        <v>409783640979</v>
      </c>
      <c r="C2099" s="5">
        <v>40978</v>
      </c>
      <c r="D2099" s="2" t="s">
        <v>806</v>
      </c>
      <c r="E2099" s="14">
        <f t="shared" si="193"/>
        <v>1</v>
      </c>
      <c r="F2099" s="2">
        <v>36</v>
      </c>
      <c r="G2099" s="19">
        <v>218.6</v>
      </c>
      <c r="H2099" s="20">
        <v>0.05</v>
      </c>
      <c r="I2099" s="6"/>
      <c r="J2099" s="5">
        <v>40979</v>
      </c>
      <c r="K2099" s="25">
        <v>-46.43</v>
      </c>
      <c r="L2099" s="2" t="s">
        <v>249</v>
      </c>
      <c r="M2099" s="14">
        <f>+VLOOKUP(L2099,Customers!$C$3:$D$797,2,FALSE)</f>
        <v>3</v>
      </c>
      <c r="N2099" s="14">
        <f>+INDEX(Customers!$B$2:$D$797,MATCH(TF_Database!L2099,Customers!$C$2:$C$797,0),1)</f>
        <v>24096</v>
      </c>
      <c r="O2099" s="29">
        <f t="shared" si="194"/>
        <v>3</v>
      </c>
      <c r="P2099" s="29">
        <f t="shared" si="195"/>
        <v>9</v>
      </c>
      <c r="Q2099" s="14" t="str">
        <f t="shared" si="196"/>
        <v xml:space="preserve">Ed </v>
      </c>
      <c r="R2099" s="14" t="str">
        <f t="shared" si="197"/>
        <v>Ludwig</v>
      </c>
    </row>
    <row r="2100" spans="2:18" x14ac:dyDescent="0.45">
      <c r="B2100" s="14" t="str">
        <f t="shared" si="192"/>
        <v>400993140101</v>
      </c>
      <c r="C2100" s="5">
        <v>40099</v>
      </c>
      <c r="D2100" s="2" t="s">
        <v>810</v>
      </c>
      <c r="E2100" s="14">
        <f t="shared" si="193"/>
        <v>0</v>
      </c>
      <c r="F2100" s="2">
        <v>31</v>
      </c>
      <c r="G2100" s="19">
        <v>1401.75</v>
      </c>
      <c r="H2100" s="20">
        <v>0.02</v>
      </c>
      <c r="I2100" s="6"/>
      <c r="J2100" s="5">
        <v>40101</v>
      </c>
      <c r="K2100" s="25">
        <v>426.44</v>
      </c>
      <c r="L2100" s="2" t="s">
        <v>239</v>
      </c>
      <c r="M2100" s="14">
        <f>+VLOOKUP(L2100,Customers!$C$3:$D$797,2,FALSE)</f>
        <v>1</v>
      </c>
      <c r="N2100" s="14">
        <f>+INDEX(Customers!$B$2:$D$797,MATCH(TF_Database!L2100,Customers!$C$2:$C$797,0),1)</f>
        <v>5778</v>
      </c>
      <c r="O2100" s="29">
        <f t="shared" si="194"/>
        <v>7</v>
      </c>
      <c r="P2100" s="29">
        <f t="shared" si="195"/>
        <v>13</v>
      </c>
      <c r="Q2100" s="14" t="str">
        <f t="shared" si="196"/>
        <v xml:space="preserve">Tamara </v>
      </c>
      <c r="R2100" s="14" t="str">
        <f t="shared" si="197"/>
        <v>Dahlen</v>
      </c>
    </row>
    <row r="2101" spans="2:18" x14ac:dyDescent="0.45">
      <c r="B2101" s="14" t="str">
        <f t="shared" si="192"/>
        <v>412122841214</v>
      </c>
      <c r="C2101" s="5">
        <v>41212</v>
      </c>
      <c r="D2101" s="2" t="s">
        <v>811</v>
      </c>
      <c r="E2101" s="14">
        <f t="shared" si="193"/>
        <v>0</v>
      </c>
      <c r="F2101" s="2">
        <v>28</v>
      </c>
      <c r="G2101" s="19">
        <v>80.53</v>
      </c>
      <c r="H2101" s="20">
        <v>0.01</v>
      </c>
      <c r="I2101" s="6"/>
      <c r="J2101" s="5">
        <v>41214</v>
      </c>
      <c r="K2101" s="25">
        <v>10.01</v>
      </c>
      <c r="L2101" s="2" t="s">
        <v>170</v>
      </c>
      <c r="M2101" s="14">
        <f>+VLOOKUP(L2101,Customers!$C$3:$D$797,2,FALSE)</f>
        <v>5</v>
      </c>
      <c r="N2101" s="14">
        <f>+INDEX(Customers!$B$2:$D$797,MATCH(TF_Database!L2101,Customers!$C$2:$C$797,0),1)</f>
        <v>4191</v>
      </c>
      <c r="O2101" s="29">
        <f t="shared" si="194"/>
        <v>5</v>
      </c>
      <c r="P2101" s="29">
        <f t="shared" si="195"/>
        <v>11</v>
      </c>
      <c r="Q2101" s="14" t="str">
        <f t="shared" si="196"/>
        <v xml:space="preserve">Ivan </v>
      </c>
      <c r="R2101" s="14" t="str">
        <f t="shared" si="197"/>
        <v>Liston</v>
      </c>
    </row>
    <row r="2102" spans="2:18" x14ac:dyDescent="0.45">
      <c r="B2102" s="14" t="str">
        <f t="shared" si="192"/>
        <v>409803240981</v>
      </c>
      <c r="C2102" s="5">
        <v>40980</v>
      </c>
      <c r="D2102" s="2" t="s">
        <v>806</v>
      </c>
      <c r="E2102" s="14">
        <f t="shared" si="193"/>
        <v>1</v>
      </c>
      <c r="F2102" s="2">
        <v>32</v>
      </c>
      <c r="G2102" s="19">
        <v>236.45</v>
      </c>
      <c r="H2102" s="20">
        <v>0.06</v>
      </c>
      <c r="I2102" s="6"/>
      <c r="J2102" s="5">
        <v>40981</v>
      </c>
      <c r="K2102" s="25">
        <v>-259.02</v>
      </c>
      <c r="L2102" s="2" t="s">
        <v>275</v>
      </c>
      <c r="M2102" s="14">
        <f>+VLOOKUP(L2102,Customers!$C$3:$D$797,2,FALSE)</f>
        <v>1</v>
      </c>
      <c r="N2102" s="14">
        <f>+INDEX(Customers!$B$2:$D$797,MATCH(TF_Database!L2102,Customers!$C$2:$C$797,0),1)</f>
        <v>28515</v>
      </c>
      <c r="O2102" s="29">
        <f t="shared" si="194"/>
        <v>5</v>
      </c>
      <c r="P2102" s="29">
        <f t="shared" si="195"/>
        <v>13</v>
      </c>
      <c r="Q2102" s="14" t="str">
        <f t="shared" si="196"/>
        <v xml:space="preserve">Dave </v>
      </c>
      <c r="R2102" s="14" t="str">
        <f t="shared" si="197"/>
        <v>Hallsten</v>
      </c>
    </row>
    <row r="2103" spans="2:18" x14ac:dyDescent="0.45">
      <c r="B2103" s="14" t="str">
        <f t="shared" si="192"/>
        <v>41175441177</v>
      </c>
      <c r="C2103" s="5">
        <v>41175</v>
      </c>
      <c r="D2103" s="2" t="s">
        <v>806</v>
      </c>
      <c r="E2103" s="14">
        <f t="shared" si="193"/>
        <v>1</v>
      </c>
      <c r="F2103" s="2">
        <v>4</v>
      </c>
      <c r="G2103" s="19">
        <v>2951.97</v>
      </c>
      <c r="H2103" s="20">
        <v>0.09</v>
      </c>
      <c r="I2103" s="6"/>
      <c r="J2103" s="5">
        <v>41177</v>
      </c>
      <c r="K2103" s="25">
        <v>-1890.3272999999999</v>
      </c>
      <c r="L2103" s="2" t="s">
        <v>265</v>
      </c>
      <c r="M2103" s="14">
        <f>+VLOOKUP(L2103,Customers!$C$3:$D$797,2,FALSE)</f>
        <v>3</v>
      </c>
      <c r="N2103" s="14">
        <f>+INDEX(Customers!$B$2:$D$797,MATCH(TF_Database!L2103,Customers!$C$2:$C$797,0),1)</f>
        <v>9536</v>
      </c>
      <c r="O2103" s="29">
        <f t="shared" si="194"/>
        <v>5</v>
      </c>
      <c r="P2103" s="29">
        <f t="shared" si="195"/>
        <v>12</v>
      </c>
      <c r="Q2103" s="14" t="str">
        <f t="shared" si="196"/>
        <v xml:space="preserve">Bill </v>
      </c>
      <c r="R2103" s="14" t="str">
        <f t="shared" si="197"/>
        <v>Stewart</v>
      </c>
    </row>
    <row r="2104" spans="2:18" x14ac:dyDescent="0.45">
      <c r="B2104" s="14" t="str">
        <f t="shared" si="192"/>
        <v>406624840663</v>
      </c>
      <c r="C2104" s="5">
        <v>40662</v>
      </c>
      <c r="D2104" s="2" t="s">
        <v>808</v>
      </c>
      <c r="E2104" s="14">
        <f t="shared" si="193"/>
        <v>0</v>
      </c>
      <c r="F2104" s="2">
        <v>48</v>
      </c>
      <c r="G2104" s="19">
        <v>2283.2199999999998</v>
      </c>
      <c r="H2104" s="20">
        <v>0.03</v>
      </c>
      <c r="I2104" s="6"/>
      <c r="J2104" s="5">
        <v>40663</v>
      </c>
      <c r="K2104" s="25">
        <v>1006.72</v>
      </c>
      <c r="L2104" s="2" t="s">
        <v>170</v>
      </c>
      <c r="M2104" s="14">
        <f>+VLOOKUP(L2104,Customers!$C$3:$D$797,2,FALSE)</f>
        <v>5</v>
      </c>
      <c r="N2104" s="14">
        <f>+INDEX(Customers!$B$2:$D$797,MATCH(TF_Database!L2104,Customers!$C$2:$C$797,0),1)</f>
        <v>4191</v>
      </c>
      <c r="O2104" s="29">
        <f t="shared" si="194"/>
        <v>5</v>
      </c>
      <c r="P2104" s="29">
        <f t="shared" si="195"/>
        <v>11</v>
      </c>
      <c r="Q2104" s="14" t="str">
        <f t="shared" si="196"/>
        <v xml:space="preserve">Ivan </v>
      </c>
      <c r="R2104" s="14" t="str">
        <f t="shared" si="197"/>
        <v>Liston</v>
      </c>
    </row>
    <row r="2105" spans="2:18" x14ac:dyDescent="0.45">
      <c r="B2105" s="14" t="str">
        <f t="shared" si="192"/>
        <v>406624940664</v>
      </c>
      <c r="C2105" s="5">
        <v>40662</v>
      </c>
      <c r="D2105" s="2" t="s">
        <v>808</v>
      </c>
      <c r="E2105" s="14">
        <f t="shared" si="193"/>
        <v>0</v>
      </c>
      <c r="F2105" s="2">
        <v>49</v>
      </c>
      <c r="G2105" s="19">
        <v>11365.616000000002</v>
      </c>
      <c r="H2105" s="20">
        <v>0.08</v>
      </c>
      <c r="I2105" s="6"/>
      <c r="J2105" s="5">
        <v>40664</v>
      </c>
      <c r="K2105" s="25">
        <v>229.22</v>
      </c>
      <c r="L2105" s="2" t="s">
        <v>170</v>
      </c>
      <c r="M2105" s="14">
        <f>+VLOOKUP(L2105,Customers!$C$3:$D$797,2,FALSE)</f>
        <v>5</v>
      </c>
      <c r="N2105" s="14">
        <f>+INDEX(Customers!$B$2:$D$797,MATCH(TF_Database!L2105,Customers!$C$2:$C$797,0),1)</f>
        <v>4191</v>
      </c>
      <c r="O2105" s="29">
        <f t="shared" si="194"/>
        <v>5</v>
      </c>
      <c r="P2105" s="29">
        <f t="shared" si="195"/>
        <v>11</v>
      </c>
      <c r="Q2105" s="14" t="str">
        <f t="shared" si="196"/>
        <v xml:space="preserve">Ivan </v>
      </c>
      <c r="R2105" s="14" t="str">
        <f t="shared" si="197"/>
        <v>Liston</v>
      </c>
    </row>
    <row r="2106" spans="2:18" x14ac:dyDescent="0.45">
      <c r="B2106" s="14" t="str">
        <f t="shared" si="192"/>
        <v>406833740684</v>
      </c>
      <c r="C2106" s="5">
        <v>40683</v>
      </c>
      <c r="D2106" s="2" t="s">
        <v>808</v>
      </c>
      <c r="E2106" s="14">
        <f t="shared" si="193"/>
        <v>0</v>
      </c>
      <c r="F2106" s="2">
        <v>37</v>
      </c>
      <c r="G2106" s="19">
        <v>258.54000000000002</v>
      </c>
      <c r="H2106" s="20">
        <v>0.05</v>
      </c>
      <c r="I2106" s="6"/>
      <c r="J2106" s="5">
        <v>40684</v>
      </c>
      <c r="K2106" s="25">
        <v>-116.37</v>
      </c>
      <c r="L2106" s="2" t="s">
        <v>261</v>
      </c>
      <c r="M2106" s="14">
        <f>+VLOOKUP(L2106,Customers!$C$3:$D$797,2,FALSE)</f>
        <v>3</v>
      </c>
      <c r="N2106" s="14">
        <f>+INDEX(Customers!$B$2:$D$797,MATCH(TF_Database!L2106,Customers!$C$2:$C$797,0),1)</f>
        <v>1703</v>
      </c>
      <c r="O2106" s="29">
        <f t="shared" si="194"/>
        <v>6</v>
      </c>
      <c r="P2106" s="29">
        <f t="shared" si="195"/>
        <v>14</v>
      </c>
      <c r="Q2106" s="14" t="str">
        <f t="shared" si="196"/>
        <v xml:space="preserve">Nancy </v>
      </c>
      <c r="R2106" s="14" t="str">
        <f t="shared" si="197"/>
        <v>Lomonaco</v>
      </c>
    </row>
    <row r="2107" spans="2:18" x14ac:dyDescent="0.45">
      <c r="B2107" s="14" t="str">
        <f t="shared" si="192"/>
        <v>406834140684</v>
      </c>
      <c r="C2107" s="5">
        <v>40683</v>
      </c>
      <c r="D2107" s="2" t="s">
        <v>808</v>
      </c>
      <c r="E2107" s="14">
        <f t="shared" si="193"/>
        <v>0</v>
      </c>
      <c r="F2107" s="2">
        <v>41</v>
      </c>
      <c r="G2107" s="19">
        <v>4610.2894999999999</v>
      </c>
      <c r="H2107" s="20">
        <v>0</v>
      </c>
      <c r="I2107" s="6"/>
      <c r="J2107" s="5">
        <v>40684</v>
      </c>
      <c r="K2107" s="25">
        <v>1432.8629999999998</v>
      </c>
      <c r="L2107" s="2" t="s">
        <v>261</v>
      </c>
      <c r="M2107" s="14">
        <f>+VLOOKUP(L2107,Customers!$C$3:$D$797,2,FALSE)</f>
        <v>3</v>
      </c>
      <c r="N2107" s="14">
        <f>+INDEX(Customers!$B$2:$D$797,MATCH(TF_Database!L2107,Customers!$C$2:$C$797,0),1)</f>
        <v>1703</v>
      </c>
      <c r="O2107" s="29">
        <f t="shared" si="194"/>
        <v>6</v>
      </c>
      <c r="P2107" s="29">
        <f t="shared" si="195"/>
        <v>14</v>
      </c>
      <c r="Q2107" s="14" t="str">
        <f t="shared" si="196"/>
        <v xml:space="preserve">Nancy </v>
      </c>
      <c r="R2107" s="14" t="str">
        <f t="shared" si="197"/>
        <v>Lomonaco</v>
      </c>
    </row>
    <row r="2108" spans="2:18" x14ac:dyDescent="0.45">
      <c r="B2108" s="14" t="str">
        <f t="shared" si="192"/>
        <v>408443940846</v>
      </c>
      <c r="C2108" s="5">
        <v>40844</v>
      </c>
      <c r="D2108" s="2" t="s">
        <v>804</v>
      </c>
      <c r="E2108" s="14">
        <f t="shared" si="193"/>
        <v>0</v>
      </c>
      <c r="F2108" s="2">
        <v>39</v>
      </c>
      <c r="G2108" s="19">
        <v>110.38</v>
      </c>
      <c r="H2108" s="20">
        <v>0.05</v>
      </c>
      <c r="I2108" s="6"/>
      <c r="J2108" s="5">
        <v>40846</v>
      </c>
      <c r="K2108" s="25">
        <v>-4.8600000000000003</v>
      </c>
      <c r="L2108" s="2" t="s">
        <v>240</v>
      </c>
      <c r="M2108" s="14">
        <f>+VLOOKUP(L2108,Customers!$C$3:$D$797,2,FALSE)</f>
        <v>3</v>
      </c>
      <c r="N2108" s="14">
        <f>+INDEX(Customers!$B$2:$D$797,MATCH(TF_Database!L2108,Customers!$C$2:$C$797,0),1)</f>
        <v>9453</v>
      </c>
      <c r="O2108" s="29">
        <f t="shared" si="194"/>
        <v>5</v>
      </c>
      <c r="P2108" s="29">
        <f t="shared" si="195"/>
        <v>14</v>
      </c>
      <c r="Q2108" s="14" t="str">
        <f t="shared" si="196"/>
        <v xml:space="preserve">Erin </v>
      </c>
      <c r="R2108" s="14" t="str">
        <f t="shared" si="197"/>
        <v>Creighton</v>
      </c>
    </row>
    <row r="2109" spans="2:18" x14ac:dyDescent="0.45">
      <c r="B2109" s="14" t="str">
        <f t="shared" si="192"/>
        <v>41111541111</v>
      </c>
      <c r="C2109" s="5">
        <v>41111</v>
      </c>
      <c r="D2109" s="2" t="s">
        <v>806</v>
      </c>
      <c r="E2109" s="14">
        <f t="shared" si="193"/>
        <v>1</v>
      </c>
      <c r="F2109" s="2">
        <v>5</v>
      </c>
      <c r="G2109" s="19">
        <v>489.07</v>
      </c>
      <c r="H2109" s="20">
        <v>0.08</v>
      </c>
      <c r="I2109" s="6"/>
      <c r="J2109" s="5">
        <v>41111</v>
      </c>
      <c r="K2109" s="25">
        <v>-197.88</v>
      </c>
      <c r="L2109" s="2" t="s">
        <v>251</v>
      </c>
      <c r="M2109" s="14">
        <f>+VLOOKUP(L2109,Customers!$C$3:$D$797,2,FALSE)</f>
        <v>1</v>
      </c>
      <c r="N2109" s="14">
        <f>+INDEX(Customers!$B$2:$D$797,MATCH(TF_Database!L2109,Customers!$C$2:$C$797,0),1)</f>
        <v>7616</v>
      </c>
      <c r="O2109" s="29">
        <f t="shared" si="194"/>
        <v>5</v>
      </c>
      <c r="P2109" s="29">
        <f t="shared" si="195"/>
        <v>10</v>
      </c>
      <c r="Q2109" s="14" t="str">
        <f t="shared" si="196"/>
        <v xml:space="preserve">Alan </v>
      </c>
      <c r="R2109" s="14" t="str">
        <f t="shared" si="197"/>
        <v>Hwang</v>
      </c>
    </row>
    <row r="2110" spans="2:18" x14ac:dyDescent="0.45">
      <c r="B2110" s="14" t="str">
        <f t="shared" si="192"/>
        <v>401424940144</v>
      </c>
      <c r="C2110" s="5">
        <v>40142</v>
      </c>
      <c r="D2110" s="2" t="s">
        <v>810</v>
      </c>
      <c r="E2110" s="14">
        <f t="shared" si="193"/>
        <v>0</v>
      </c>
      <c r="F2110" s="2">
        <v>49</v>
      </c>
      <c r="G2110" s="19">
        <v>848.92</v>
      </c>
      <c r="H2110" s="20">
        <v>0.04</v>
      </c>
      <c r="I2110" s="6"/>
      <c r="J2110" s="5">
        <v>40144</v>
      </c>
      <c r="K2110" s="25">
        <v>296.06</v>
      </c>
      <c r="L2110" s="2" t="s">
        <v>240</v>
      </c>
      <c r="M2110" s="14">
        <f>+VLOOKUP(L2110,Customers!$C$3:$D$797,2,FALSE)</f>
        <v>3</v>
      </c>
      <c r="N2110" s="14">
        <f>+INDEX(Customers!$B$2:$D$797,MATCH(TF_Database!L2110,Customers!$C$2:$C$797,0),1)</f>
        <v>9453</v>
      </c>
      <c r="O2110" s="29">
        <f t="shared" si="194"/>
        <v>5</v>
      </c>
      <c r="P2110" s="29">
        <f t="shared" si="195"/>
        <v>14</v>
      </c>
      <c r="Q2110" s="14" t="str">
        <f t="shared" si="196"/>
        <v xml:space="preserve">Erin </v>
      </c>
      <c r="R2110" s="14" t="str">
        <f t="shared" si="197"/>
        <v>Creighton</v>
      </c>
    </row>
    <row r="2111" spans="2:18" x14ac:dyDescent="0.45">
      <c r="B2111" s="14" t="str">
        <f t="shared" si="192"/>
        <v>401422440143</v>
      </c>
      <c r="C2111" s="5">
        <v>40142</v>
      </c>
      <c r="D2111" s="2" t="s">
        <v>810</v>
      </c>
      <c r="E2111" s="14">
        <f t="shared" si="193"/>
        <v>0</v>
      </c>
      <c r="F2111" s="2">
        <v>24</v>
      </c>
      <c r="G2111" s="19">
        <v>6930.97</v>
      </c>
      <c r="H2111" s="20">
        <v>0.05</v>
      </c>
      <c r="I2111" s="6"/>
      <c r="J2111" s="5">
        <v>40143</v>
      </c>
      <c r="K2111" s="25">
        <v>2574.12</v>
      </c>
      <c r="L2111" s="2" t="s">
        <v>240</v>
      </c>
      <c r="M2111" s="14">
        <f>+VLOOKUP(L2111,Customers!$C$3:$D$797,2,FALSE)</f>
        <v>3</v>
      </c>
      <c r="N2111" s="14">
        <f>+INDEX(Customers!$B$2:$D$797,MATCH(TF_Database!L2111,Customers!$C$2:$C$797,0),1)</f>
        <v>9453</v>
      </c>
      <c r="O2111" s="29">
        <f t="shared" si="194"/>
        <v>5</v>
      </c>
      <c r="P2111" s="29">
        <f t="shared" si="195"/>
        <v>14</v>
      </c>
      <c r="Q2111" s="14" t="str">
        <f t="shared" si="196"/>
        <v xml:space="preserve">Erin </v>
      </c>
      <c r="R2111" s="14" t="str">
        <f t="shared" si="197"/>
        <v>Creighton</v>
      </c>
    </row>
    <row r="2112" spans="2:18" x14ac:dyDescent="0.45">
      <c r="B2112" s="14" t="str">
        <f t="shared" si="192"/>
        <v>401421340143</v>
      </c>
      <c r="C2112" s="5">
        <v>40142</v>
      </c>
      <c r="D2112" s="2" t="s">
        <v>810</v>
      </c>
      <c r="E2112" s="14">
        <f t="shared" si="193"/>
        <v>0</v>
      </c>
      <c r="F2112" s="2">
        <v>13</v>
      </c>
      <c r="G2112" s="19">
        <v>2219.7324999999996</v>
      </c>
      <c r="H2112" s="20">
        <v>0.04</v>
      </c>
      <c r="I2112" s="6"/>
      <c r="J2112" s="5">
        <v>40143</v>
      </c>
      <c r="K2112" s="25">
        <v>-69.783999999999992</v>
      </c>
      <c r="L2112" s="2" t="s">
        <v>240</v>
      </c>
      <c r="M2112" s="14">
        <f>+VLOOKUP(L2112,Customers!$C$3:$D$797,2,FALSE)</f>
        <v>3</v>
      </c>
      <c r="N2112" s="14">
        <f>+INDEX(Customers!$B$2:$D$797,MATCH(TF_Database!L2112,Customers!$C$2:$C$797,0),1)</f>
        <v>9453</v>
      </c>
      <c r="O2112" s="29">
        <f t="shared" si="194"/>
        <v>5</v>
      </c>
      <c r="P2112" s="29">
        <f t="shared" si="195"/>
        <v>14</v>
      </c>
      <c r="Q2112" s="14" t="str">
        <f t="shared" si="196"/>
        <v xml:space="preserve">Erin </v>
      </c>
      <c r="R2112" s="14" t="str">
        <f t="shared" si="197"/>
        <v>Creighton</v>
      </c>
    </row>
    <row r="2113" spans="2:18" x14ac:dyDescent="0.45">
      <c r="B2113" s="14" t="str">
        <f t="shared" si="192"/>
        <v>411024541107</v>
      </c>
      <c r="C2113" s="5">
        <v>41102</v>
      </c>
      <c r="D2113" s="2" t="s">
        <v>804</v>
      </c>
      <c r="E2113" s="14">
        <f t="shared" si="193"/>
        <v>0</v>
      </c>
      <c r="F2113" s="2">
        <v>45</v>
      </c>
      <c r="G2113" s="19">
        <v>311.64999999999998</v>
      </c>
      <c r="H2113" s="20">
        <v>0.03</v>
      </c>
      <c r="I2113" s="6"/>
      <c r="J2113" s="5">
        <v>41107</v>
      </c>
      <c r="K2113" s="25">
        <v>-71.254000000000005</v>
      </c>
      <c r="L2113" s="2" t="s">
        <v>249</v>
      </c>
      <c r="M2113" s="14">
        <f>+VLOOKUP(L2113,Customers!$C$3:$D$797,2,FALSE)</f>
        <v>3</v>
      </c>
      <c r="N2113" s="14">
        <f>+INDEX(Customers!$B$2:$D$797,MATCH(TF_Database!L2113,Customers!$C$2:$C$797,0),1)</f>
        <v>24096</v>
      </c>
      <c r="O2113" s="29">
        <f t="shared" si="194"/>
        <v>3</v>
      </c>
      <c r="P2113" s="29">
        <f t="shared" si="195"/>
        <v>9</v>
      </c>
      <c r="Q2113" s="14" t="str">
        <f t="shared" si="196"/>
        <v xml:space="preserve">Ed </v>
      </c>
      <c r="R2113" s="14" t="str">
        <f t="shared" si="197"/>
        <v>Ludwig</v>
      </c>
    </row>
    <row r="2114" spans="2:18" x14ac:dyDescent="0.45">
      <c r="B2114" s="14" t="str">
        <f t="shared" si="192"/>
        <v>411022841107</v>
      </c>
      <c r="C2114" s="5">
        <v>41102</v>
      </c>
      <c r="D2114" s="2" t="s">
        <v>804</v>
      </c>
      <c r="E2114" s="14">
        <f t="shared" si="193"/>
        <v>0</v>
      </c>
      <c r="F2114" s="2">
        <v>28</v>
      </c>
      <c r="G2114" s="19">
        <v>101.19</v>
      </c>
      <c r="H2114" s="20">
        <v>0.06</v>
      </c>
      <c r="I2114" s="6"/>
      <c r="J2114" s="5">
        <v>41107</v>
      </c>
      <c r="K2114" s="25">
        <v>32.47</v>
      </c>
      <c r="L2114" s="2" t="s">
        <v>249</v>
      </c>
      <c r="M2114" s="14">
        <f>+VLOOKUP(L2114,Customers!$C$3:$D$797,2,FALSE)</f>
        <v>3</v>
      </c>
      <c r="N2114" s="14">
        <f>+INDEX(Customers!$B$2:$D$797,MATCH(TF_Database!L2114,Customers!$C$2:$C$797,0),1)</f>
        <v>24096</v>
      </c>
      <c r="O2114" s="29">
        <f t="shared" si="194"/>
        <v>3</v>
      </c>
      <c r="P2114" s="29">
        <f t="shared" si="195"/>
        <v>9</v>
      </c>
      <c r="Q2114" s="14" t="str">
        <f t="shared" si="196"/>
        <v xml:space="preserve">Ed </v>
      </c>
      <c r="R2114" s="14" t="str">
        <f t="shared" si="197"/>
        <v>Ludwig</v>
      </c>
    </row>
    <row r="2115" spans="2:18" x14ac:dyDescent="0.45">
      <c r="B2115" s="14" t="str">
        <f t="shared" si="192"/>
        <v>401912640194</v>
      </c>
      <c r="C2115" s="5">
        <v>40191</v>
      </c>
      <c r="D2115" s="2" t="s">
        <v>808</v>
      </c>
      <c r="E2115" s="14">
        <f t="shared" si="193"/>
        <v>0</v>
      </c>
      <c r="F2115" s="2">
        <v>26</v>
      </c>
      <c r="G2115" s="19">
        <v>981.9</v>
      </c>
      <c r="H2115" s="20">
        <v>0.06</v>
      </c>
      <c r="I2115" s="6"/>
      <c r="J2115" s="5">
        <v>40194</v>
      </c>
      <c r="K2115" s="25">
        <v>11.38</v>
      </c>
      <c r="L2115" s="2" t="s">
        <v>284</v>
      </c>
      <c r="M2115" s="14">
        <f>+VLOOKUP(L2115,Customers!$C$3:$D$797,2,FALSE)</f>
        <v>3</v>
      </c>
      <c r="N2115" s="14">
        <f>+INDEX(Customers!$B$2:$D$797,MATCH(TF_Database!L2115,Customers!$C$2:$C$797,0),1)</f>
        <v>28278</v>
      </c>
      <c r="O2115" s="29">
        <f t="shared" si="194"/>
        <v>6</v>
      </c>
      <c r="P2115" s="29">
        <f t="shared" si="195"/>
        <v>12</v>
      </c>
      <c r="Q2115" s="14" t="str">
        <f t="shared" si="196"/>
        <v xml:space="preserve">Larry </v>
      </c>
      <c r="R2115" s="14" t="str">
        <f t="shared" si="197"/>
        <v>Hughes</v>
      </c>
    </row>
    <row r="2116" spans="2:18" x14ac:dyDescent="0.45">
      <c r="B2116" s="14" t="str">
        <f t="shared" si="192"/>
        <v>403954040398</v>
      </c>
      <c r="C2116" s="5">
        <v>40395</v>
      </c>
      <c r="D2116" s="2" t="s">
        <v>811</v>
      </c>
      <c r="E2116" s="14">
        <f t="shared" si="193"/>
        <v>0</v>
      </c>
      <c r="F2116" s="2">
        <v>40</v>
      </c>
      <c r="G2116" s="19">
        <v>1567.51</v>
      </c>
      <c r="H2116" s="20">
        <v>0.01</v>
      </c>
      <c r="I2116" s="6"/>
      <c r="J2116" s="5">
        <v>40398</v>
      </c>
      <c r="K2116" s="25">
        <v>711.74</v>
      </c>
      <c r="L2116" s="2" t="s">
        <v>246</v>
      </c>
      <c r="M2116" s="14">
        <f>+VLOOKUP(L2116,Customers!$C$3:$D$797,2,FALSE)</f>
        <v>4</v>
      </c>
      <c r="N2116" s="14">
        <f>+INDEX(Customers!$B$2:$D$797,MATCH(TF_Database!L2116,Customers!$C$2:$C$797,0),1)</f>
        <v>28144</v>
      </c>
      <c r="O2116" s="29">
        <f t="shared" si="194"/>
        <v>6</v>
      </c>
      <c r="P2116" s="29">
        <f t="shared" si="195"/>
        <v>13</v>
      </c>
      <c r="Q2116" s="14" t="str">
        <f t="shared" si="196"/>
        <v xml:space="preserve">Kelly </v>
      </c>
      <c r="R2116" s="14" t="str">
        <f t="shared" si="197"/>
        <v>Lampkin</v>
      </c>
    </row>
    <row r="2117" spans="2:18" x14ac:dyDescent="0.45">
      <c r="B2117" s="14" t="str">
        <f t="shared" si="192"/>
        <v>403951740396</v>
      </c>
      <c r="C2117" s="5">
        <v>40395</v>
      </c>
      <c r="D2117" s="2" t="s">
        <v>811</v>
      </c>
      <c r="E2117" s="14">
        <f t="shared" si="193"/>
        <v>0</v>
      </c>
      <c r="F2117" s="2">
        <v>17</v>
      </c>
      <c r="G2117" s="19">
        <v>1914.65</v>
      </c>
      <c r="H2117" s="20">
        <v>0.01</v>
      </c>
      <c r="I2117" s="6"/>
      <c r="J2117" s="5">
        <v>40396</v>
      </c>
      <c r="K2117" s="25">
        <v>73.45</v>
      </c>
      <c r="L2117" s="2" t="s">
        <v>246</v>
      </c>
      <c r="M2117" s="14">
        <f>+VLOOKUP(L2117,Customers!$C$3:$D$797,2,FALSE)</f>
        <v>4</v>
      </c>
      <c r="N2117" s="14">
        <f>+INDEX(Customers!$B$2:$D$797,MATCH(TF_Database!L2117,Customers!$C$2:$C$797,0),1)</f>
        <v>28144</v>
      </c>
      <c r="O2117" s="29">
        <f t="shared" si="194"/>
        <v>6</v>
      </c>
      <c r="P2117" s="29">
        <f t="shared" si="195"/>
        <v>13</v>
      </c>
      <c r="Q2117" s="14" t="str">
        <f t="shared" si="196"/>
        <v xml:space="preserve">Kelly </v>
      </c>
      <c r="R2117" s="14" t="str">
        <f t="shared" si="197"/>
        <v>Lampkin</v>
      </c>
    </row>
    <row r="2118" spans="2:18" x14ac:dyDescent="0.45">
      <c r="B2118" s="14" t="str">
        <f t="shared" si="192"/>
        <v>410044341006</v>
      </c>
      <c r="C2118" s="5">
        <v>41004</v>
      </c>
      <c r="D2118" s="2" t="s">
        <v>808</v>
      </c>
      <c r="E2118" s="14">
        <f t="shared" si="193"/>
        <v>0</v>
      </c>
      <c r="F2118" s="2">
        <v>43</v>
      </c>
      <c r="G2118" s="19">
        <v>87.31</v>
      </c>
      <c r="H2118" s="20">
        <v>0.05</v>
      </c>
      <c r="I2118" s="6"/>
      <c r="J2118" s="5">
        <v>41006</v>
      </c>
      <c r="K2118" s="25">
        <v>-15.087999999999999</v>
      </c>
      <c r="L2118" s="2" t="s">
        <v>274</v>
      </c>
      <c r="M2118" s="14">
        <f>+VLOOKUP(L2118,Customers!$C$3:$D$797,2,FALSE)</f>
        <v>5</v>
      </c>
      <c r="N2118" s="14">
        <f>+INDEX(Customers!$B$2:$D$797,MATCH(TF_Database!L2118,Customers!$C$2:$C$797,0),1)</f>
        <v>27485</v>
      </c>
      <c r="O2118" s="29">
        <f t="shared" si="194"/>
        <v>7</v>
      </c>
      <c r="P2118" s="29">
        <f t="shared" si="195"/>
        <v>15</v>
      </c>
      <c r="Q2118" s="14" t="str">
        <f t="shared" si="196"/>
        <v xml:space="preserve">George </v>
      </c>
      <c r="R2118" s="14" t="str">
        <f t="shared" si="197"/>
        <v>Ashbrook</v>
      </c>
    </row>
    <row r="2119" spans="2:18" x14ac:dyDescent="0.45">
      <c r="B2119" s="14" t="str">
        <f t="shared" ref="B2119:B2182" si="198">+CONCATENATE(C2119,F2119,J2119)</f>
        <v>409841340985</v>
      </c>
      <c r="C2119" s="5">
        <v>40984</v>
      </c>
      <c r="D2119" s="2" t="s">
        <v>808</v>
      </c>
      <c r="E2119" s="14">
        <f t="shared" ref="E2119:E2182" si="199">+IF(D2119="High",1,0)</f>
        <v>0</v>
      </c>
      <c r="F2119" s="2">
        <v>13</v>
      </c>
      <c r="G2119" s="19">
        <v>83.31</v>
      </c>
      <c r="H2119" s="20">
        <v>0.06</v>
      </c>
      <c r="I2119" s="6"/>
      <c r="J2119" s="5">
        <v>40985</v>
      </c>
      <c r="K2119" s="25">
        <v>22.8</v>
      </c>
      <c r="L2119" s="2" t="s">
        <v>241</v>
      </c>
      <c r="M2119" s="14">
        <f>+VLOOKUP(L2119,Customers!$C$3:$D$797,2,FALSE)</f>
        <v>1</v>
      </c>
      <c r="N2119" s="14">
        <f>+INDEX(Customers!$B$2:$D$797,MATCH(TF_Database!L2119,Customers!$C$2:$C$797,0),1)</f>
        <v>23347</v>
      </c>
      <c r="O2119" s="29">
        <f t="shared" ref="O2119:O2182" si="200">+SEARCH(" ",L2119)</f>
        <v>6</v>
      </c>
      <c r="P2119" s="29">
        <f t="shared" ref="P2119:P2182" si="201">+LEN(L2119)</f>
        <v>17</v>
      </c>
      <c r="Q2119" s="14" t="str">
        <f t="shared" ref="Q2119:Q2182" si="202">+LEFT(L2119,O2119)</f>
        <v xml:space="preserve">Henry </v>
      </c>
      <c r="R2119" s="14" t="str">
        <f t="shared" ref="R2119:R2182" si="203">+RIGHT(L2119,P2119-O2119)</f>
        <v>MacAllister</v>
      </c>
    </row>
    <row r="2120" spans="2:18" x14ac:dyDescent="0.45">
      <c r="B2120" s="14" t="str">
        <f t="shared" si="198"/>
        <v>401194340119</v>
      </c>
      <c r="C2120" s="5">
        <v>40119</v>
      </c>
      <c r="D2120" s="2" t="s">
        <v>804</v>
      </c>
      <c r="E2120" s="14">
        <f t="shared" si="199"/>
        <v>0</v>
      </c>
      <c r="F2120" s="2">
        <v>43</v>
      </c>
      <c r="G2120" s="19">
        <v>235.09</v>
      </c>
      <c r="H2120" s="20">
        <v>0.08</v>
      </c>
      <c r="I2120" s="6"/>
      <c r="J2120" s="5">
        <v>40119</v>
      </c>
      <c r="K2120" s="25">
        <v>-1987.49</v>
      </c>
      <c r="L2120" s="2" t="s">
        <v>282</v>
      </c>
      <c r="M2120" s="14">
        <f>+VLOOKUP(L2120,Customers!$C$3:$D$797,2,FALSE)</f>
        <v>5</v>
      </c>
      <c r="N2120" s="14">
        <f>+INDEX(Customers!$B$2:$D$797,MATCH(TF_Database!L2120,Customers!$C$2:$C$797,0),1)</f>
        <v>19138</v>
      </c>
      <c r="O2120" s="29">
        <f t="shared" si="200"/>
        <v>7</v>
      </c>
      <c r="P2120" s="29">
        <f t="shared" si="201"/>
        <v>12</v>
      </c>
      <c r="Q2120" s="14" t="str">
        <f t="shared" si="202"/>
        <v xml:space="preserve">Naresj </v>
      </c>
      <c r="R2120" s="14" t="str">
        <f t="shared" si="203"/>
        <v>Patel</v>
      </c>
    </row>
    <row r="2121" spans="2:18" x14ac:dyDescent="0.45">
      <c r="B2121" s="14" t="str">
        <f t="shared" si="198"/>
        <v>401191040126</v>
      </c>
      <c r="C2121" s="5">
        <v>40119</v>
      </c>
      <c r="D2121" s="2" t="s">
        <v>804</v>
      </c>
      <c r="E2121" s="14">
        <f t="shared" si="199"/>
        <v>0</v>
      </c>
      <c r="F2121" s="2">
        <v>10</v>
      </c>
      <c r="G2121" s="19">
        <v>187.46</v>
      </c>
      <c r="H2121" s="20">
        <v>0</v>
      </c>
      <c r="I2121" s="6"/>
      <c r="J2121" s="5">
        <v>40126</v>
      </c>
      <c r="K2121" s="25">
        <v>49.85</v>
      </c>
      <c r="L2121" s="2" t="s">
        <v>282</v>
      </c>
      <c r="M2121" s="14">
        <f>+VLOOKUP(L2121,Customers!$C$3:$D$797,2,FALSE)</f>
        <v>5</v>
      </c>
      <c r="N2121" s="14">
        <f>+INDEX(Customers!$B$2:$D$797,MATCH(TF_Database!L2121,Customers!$C$2:$C$797,0),1)</f>
        <v>19138</v>
      </c>
      <c r="O2121" s="29">
        <f t="shared" si="200"/>
        <v>7</v>
      </c>
      <c r="P2121" s="29">
        <f t="shared" si="201"/>
        <v>12</v>
      </c>
      <c r="Q2121" s="14" t="str">
        <f t="shared" si="202"/>
        <v xml:space="preserve">Naresj </v>
      </c>
      <c r="R2121" s="14" t="str">
        <f t="shared" si="203"/>
        <v>Patel</v>
      </c>
    </row>
    <row r="2122" spans="2:18" x14ac:dyDescent="0.45">
      <c r="B2122" s="14" t="str">
        <f t="shared" si="198"/>
        <v>406434540645</v>
      </c>
      <c r="C2122" s="5">
        <v>40643</v>
      </c>
      <c r="D2122" s="2" t="s">
        <v>810</v>
      </c>
      <c r="E2122" s="14">
        <f t="shared" si="199"/>
        <v>0</v>
      </c>
      <c r="F2122" s="2">
        <v>45</v>
      </c>
      <c r="G2122" s="19">
        <v>4598.7299999999996</v>
      </c>
      <c r="H2122" s="20">
        <v>0.04</v>
      </c>
      <c r="I2122" s="6"/>
      <c r="J2122" s="5">
        <v>40645</v>
      </c>
      <c r="K2122" s="25">
        <v>1049.45</v>
      </c>
      <c r="L2122" s="2" t="s">
        <v>262</v>
      </c>
      <c r="M2122" s="14">
        <f>+VLOOKUP(L2122,Customers!$C$3:$D$797,2,FALSE)</f>
        <v>2</v>
      </c>
      <c r="N2122" s="14">
        <f>+INDEX(Customers!$B$2:$D$797,MATCH(TF_Database!L2122,Customers!$C$2:$C$797,0),1)</f>
        <v>5088</v>
      </c>
      <c r="O2122" s="29">
        <f t="shared" si="200"/>
        <v>5</v>
      </c>
      <c r="P2122" s="29">
        <f t="shared" si="201"/>
        <v>13</v>
      </c>
      <c r="Q2122" s="14" t="str">
        <f t="shared" si="202"/>
        <v xml:space="preserve">Anna </v>
      </c>
      <c r="R2122" s="14" t="str">
        <f t="shared" si="203"/>
        <v>Haberlin</v>
      </c>
    </row>
    <row r="2123" spans="2:18" x14ac:dyDescent="0.45">
      <c r="B2123" s="14" t="str">
        <f t="shared" si="198"/>
        <v>406434540644</v>
      </c>
      <c r="C2123" s="5">
        <v>40643</v>
      </c>
      <c r="D2123" s="2" t="s">
        <v>810</v>
      </c>
      <c r="E2123" s="14">
        <f t="shared" si="199"/>
        <v>0</v>
      </c>
      <c r="F2123" s="2">
        <v>45</v>
      </c>
      <c r="G2123" s="19">
        <v>2673.08</v>
      </c>
      <c r="H2123" s="20">
        <v>0.01</v>
      </c>
      <c r="I2123" s="6"/>
      <c r="J2123" s="5">
        <v>40644</v>
      </c>
      <c r="K2123" s="25">
        <v>-1363.12</v>
      </c>
      <c r="L2123" s="2" t="s">
        <v>262</v>
      </c>
      <c r="M2123" s="14">
        <f>+VLOOKUP(L2123,Customers!$C$3:$D$797,2,FALSE)</f>
        <v>2</v>
      </c>
      <c r="N2123" s="14">
        <f>+INDEX(Customers!$B$2:$D$797,MATCH(TF_Database!L2123,Customers!$C$2:$C$797,0),1)</f>
        <v>5088</v>
      </c>
      <c r="O2123" s="29">
        <f t="shared" si="200"/>
        <v>5</v>
      </c>
      <c r="P2123" s="29">
        <f t="shared" si="201"/>
        <v>13</v>
      </c>
      <c r="Q2123" s="14" t="str">
        <f t="shared" si="202"/>
        <v xml:space="preserve">Anna </v>
      </c>
      <c r="R2123" s="14" t="str">
        <f t="shared" si="203"/>
        <v>Haberlin</v>
      </c>
    </row>
    <row r="2124" spans="2:18" x14ac:dyDescent="0.45">
      <c r="B2124" s="14" t="str">
        <f t="shared" si="198"/>
        <v>406431240645</v>
      </c>
      <c r="C2124" s="5">
        <v>40643</v>
      </c>
      <c r="D2124" s="2" t="s">
        <v>810</v>
      </c>
      <c r="E2124" s="14">
        <f t="shared" si="199"/>
        <v>0</v>
      </c>
      <c r="F2124" s="2">
        <v>12</v>
      </c>
      <c r="G2124" s="19">
        <v>396.69</v>
      </c>
      <c r="H2124" s="20">
        <v>0.09</v>
      </c>
      <c r="I2124" s="6"/>
      <c r="J2124" s="5">
        <v>40645</v>
      </c>
      <c r="K2124" s="25">
        <v>-18.45</v>
      </c>
      <c r="L2124" s="2" t="s">
        <v>262</v>
      </c>
      <c r="M2124" s="14">
        <f>+VLOOKUP(L2124,Customers!$C$3:$D$797,2,FALSE)</f>
        <v>2</v>
      </c>
      <c r="N2124" s="14">
        <f>+INDEX(Customers!$B$2:$D$797,MATCH(TF_Database!L2124,Customers!$C$2:$C$797,0),1)</f>
        <v>5088</v>
      </c>
      <c r="O2124" s="29">
        <f t="shared" si="200"/>
        <v>5</v>
      </c>
      <c r="P2124" s="29">
        <f t="shared" si="201"/>
        <v>13</v>
      </c>
      <c r="Q2124" s="14" t="str">
        <f t="shared" si="202"/>
        <v xml:space="preserve">Anna </v>
      </c>
      <c r="R2124" s="14" t="str">
        <f t="shared" si="203"/>
        <v>Haberlin</v>
      </c>
    </row>
    <row r="2125" spans="2:18" x14ac:dyDescent="0.45">
      <c r="B2125" s="14" t="str">
        <f t="shared" si="198"/>
        <v>398203039822</v>
      </c>
      <c r="C2125" s="5">
        <v>39820</v>
      </c>
      <c r="D2125" s="2" t="s">
        <v>810</v>
      </c>
      <c r="E2125" s="14">
        <f t="shared" si="199"/>
        <v>0</v>
      </c>
      <c r="F2125" s="2">
        <v>30</v>
      </c>
      <c r="G2125" s="19">
        <v>610.65</v>
      </c>
      <c r="H2125" s="20">
        <v>0.09</v>
      </c>
      <c r="I2125" s="6"/>
      <c r="J2125" s="5">
        <v>39822</v>
      </c>
      <c r="K2125" s="25">
        <v>60.273499999999999</v>
      </c>
      <c r="L2125" s="2" t="s">
        <v>274</v>
      </c>
      <c r="M2125" s="14">
        <f>+VLOOKUP(L2125,Customers!$C$3:$D$797,2,FALSE)</f>
        <v>5</v>
      </c>
      <c r="N2125" s="14">
        <f>+INDEX(Customers!$B$2:$D$797,MATCH(TF_Database!L2125,Customers!$C$2:$C$797,0),1)</f>
        <v>27485</v>
      </c>
      <c r="O2125" s="29">
        <f t="shared" si="200"/>
        <v>7</v>
      </c>
      <c r="P2125" s="29">
        <f t="shared" si="201"/>
        <v>15</v>
      </c>
      <c r="Q2125" s="14" t="str">
        <f t="shared" si="202"/>
        <v xml:space="preserve">George </v>
      </c>
      <c r="R2125" s="14" t="str">
        <f t="shared" si="203"/>
        <v>Ashbrook</v>
      </c>
    </row>
    <row r="2126" spans="2:18" x14ac:dyDescent="0.45">
      <c r="B2126" s="14" t="str">
        <f t="shared" si="198"/>
        <v>39820239823</v>
      </c>
      <c r="C2126" s="5">
        <v>39820</v>
      </c>
      <c r="D2126" s="2" t="s">
        <v>810</v>
      </c>
      <c r="E2126" s="14">
        <f t="shared" si="199"/>
        <v>0</v>
      </c>
      <c r="F2126" s="2">
        <v>2</v>
      </c>
      <c r="G2126" s="19">
        <v>158.04</v>
      </c>
      <c r="H2126" s="20">
        <v>0.03</v>
      </c>
      <c r="I2126" s="6"/>
      <c r="J2126" s="5">
        <v>39823</v>
      </c>
      <c r="K2126" s="25">
        <v>-263.08999999999997</v>
      </c>
      <c r="L2126" s="2" t="s">
        <v>274</v>
      </c>
      <c r="M2126" s="14">
        <f>+VLOOKUP(L2126,Customers!$C$3:$D$797,2,FALSE)</f>
        <v>5</v>
      </c>
      <c r="N2126" s="14">
        <f>+INDEX(Customers!$B$2:$D$797,MATCH(TF_Database!L2126,Customers!$C$2:$C$797,0),1)</f>
        <v>27485</v>
      </c>
      <c r="O2126" s="29">
        <f t="shared" si="200"/>
        <v>7</v>
      </c>
      <c r="P2126" s="29">
        <f t="shared" si="201"/>
        <v>15</v>
      </c>
      <c r="Q2126" s="14" t="str">
        <f t="shared" si="202"/>
        <v xml:space="preserve">George </v>
      </c>
      <c r="R2126" s="14" t="str">
        <f t="shared" si="203"/>
        <v>Ashbrook</v>
      </c>
    </row>
    <row r="2127" spans="2:18" x14ac:dyDescent="0.45">
      <c r="B2127" s="14" t="str">
        <f t="shared" si="198"/>
        <v>412115041213</v>
      </c>
      <c r="C2127" s="5">
        <v>41211</v>
      </c>
      <c r="D2127" s="2" t="s">
        <v>811</v>
      </c>
      <c r="E2127" s="14">
        <f t="shared" si="199"/>
        <v>0</v>
      </c>
      <c r="F2127" s="2">
        <v>50</v>
      </c>
      <c r="G2127" s="19">
        <v>1298.81</v>
      </c>
      <c r="H2127" s="20">
        <v>0.04</v>
      </c>
      <c r="I2127" s="6"/>
      <c r="J2127" s="5">
        <v>41213</v>
      </c>
      <c r="K2127" s="25">
        <v>-250.55</v>
      </c>
      <c r="L2127" s="2" t="s">
        <v>250</v>
      </c>
      <c r="M2127" s="14">
        <f>+VLOOKUP(L2127,Customers!$C$3:$D$797,2,FALSE)</f>
        <v>2</v>
      </c>
      <c r="N2127" s="14">
        <f>+INDEX(Customers!$B$2:$D$797,MATCH(TF_Database!L2127,Customers!$C$2:$C$797,0),1)</f>
        <v>23827</v>
      </c>
      <c r="O2127" s="29">
        <f t="shared" si="200"/>
        <v>7</v>
      </c>
      <c r="P2127" s="29">
        <f t="shared" si="201"/>
        <v>14</v>
      </c>
      <c r="Q2127" s="14" t="str">
        <f t="shared" si="202"/>
        <v xml:space="preserve">Jeremy </v>
      </c>
      <c r="R2127" s="14" t="str">
        <f t="shared" si="203"/>
        <v>Ellison</v>
      </c>
    </row>
    <row r="2128" spans="2:18" x14ac:dyDescent="0.45">
      <c r="B2128" s="14" t="str">
        <f t="shared" si="198"/>
        <v>401232740124</v>
      </c>
      <c r="C2128" s="5">
        <v>40123</v>
      </c>
      <c r="D2128" s="2" t="s">
        <v>808</v>
      </c>
      <c r="E2128" s="14">
        <f t="shared" si="199"/>
        <v>0</v>
      </c>
      <c r="F2128" s="2">
        <v>27</v>
      </c>
      <c r="G2128" s="19">
        <v>442.57</v>
      </c>
      <c r="H2128" s="20">
        <v>0.01</v>
      </c>
      <c r="I2128" s="6"/>
      <c r="J2128" s="5">
        <v>40124</v>
      </c>
      <c r="K2128" s="25">
        <v>-60.73</v>
      </c>
      <c r="L2128" s="2" t="s">
        <v>284</v>
      </c>
      <c r="M2128" s="14">
        <f>+VLOOKUP(L2128,Customers!$C$3:$D$797,2,FALSE)</f>
        <v>3</v>
      </c>
      <c r="N2128" s="14">
        <f>+INDEX(Customers!$B$2:$D$797,MATCH(TF_Database!L2128,Customers!$C$2:$C$797,0),1)</f>
        <v>28278</v>
      </c>
      <c r="O2128" s="29">
        <f t="shared" si="200"/>
        <v>6</v>
      </c>
      <c r="P2128" s="29">
        <f t="shared" si="201"/>
        <v>12</v>
      </c>
      <c r="Q2128" s="14" t="str">
        <f t="shared" si="202"/>
        <v xml:space="preserve">Larry </v>
      </c>
      <c r="R2128" s="14" t="str">
        <f t="shared" si="203"/>
        <v>Hughes</v>
      </c>
    </row>
    <row r="2129" spans="2:18" x14ac:dyDescent="0.45">
      <c r="B2129" s="14" t="str">
        <f t="shared" si="198"/>
        <v>40123540125</v>
      </c>
      <c r="C2129" s="5">
        <v>40123</v>
      </c>
      <c r="D2129" s="2" t="s">
        <v>808</v>
      </c>
      <c r="E2129" s="14">
        <f t="shared" si="199"/>
        <v>0</v>
      </c>
      <c r="F2129" s="2">
        <v>5</v>
      </c>
      <c r="G2129" s="19">
        <v>53.736999999999995</v>
      </c>
      <c r="H2129" s="20">
        <v>0.05</v>
      </c>
      <c r="I2129" s="6"/>
      <c r="J2129" s="5">
        <v>40125</v>
      </c>
      <c r="K2129" s="25">
        <v>-28.434999999999999</v>
      </c>
      <c r="L2129" s="2" t="s">
        <v>284</v>
      </c>
      <c r="M2129" s="14">
        <f>+VLOOKUP(L2129,Customers!$C$3:$D$797,2,FALSE)</f>
        <v>3</v>
      </c>
      <c r="N2129" s="14">
        <f>+INDEX(Customers!$B$2:$D$797,MATCH(TF_Database!L2129,Customers!$C$2:$C$797,0),1)</f>
        <v>28278</v>
      </c>
      <c r="O2129" s="29">
        <f t="shared" si="200"/>
        <v>6</v>
      </c>
      <c r="P2129" s="29">
        <f t="shared" si="201"/>
        <v>12</v>
      </c>
      <c r="Q2129" s="14" t="str">
        <f t="shared" si="202"/>
        <v xml:space="preserve">Larry </v>
      </c>
      <c r="R2129" s="14" t="str">
        <f t="shared" si="203"/>
        <v>Hughes</v>
      </c>
    </row>
    <row r="2130" spans="2:18" x14ac:dyDescent="0.45">
      <c r="B2130" s="14" t="str">
        <f t="shared" si="198"/>
        <v>411601241164</v>
      </c>
      <c r="C2130" s="5">
        <v>41160</v>
      </c>
      <c r="D2130" s="2" t="s">
        <v>804</v>
      </c>
      <c r="E2130" s="14">
        <f t="shared" si="199"/>
        <v>0</v>
      </c>
      <c r="F2130" s="2">
        <v>12</v>
      </c>
      <c r="G2130" s="19">
        <v>1207.08</v>
      </c>
      <c r="H2130" s="20">
        <v>0.05</v>
      </c>
      <c r="I2130" s="6"/>
      <c r="J2130" s="5">
        <v>41164</v>
      </c>
      <c r="K2130" s="25">
        <v>-351.3</v>
      </c>
      <c r="L2130" s="2" t="s">
        <v>240</v>
      </c>
      <c r="M2130" s="14">
        <f>+VLOOKUP(L2130,Customers!$C$3:$D$797,2,FALSE)</f>
        <v>3</v>
      </c>
      <c r="N2130" s="14">
        <f>+INDEX(Customers!$B$2:$D$797,MATCH(TF_Database!L2130,Customers!$C$2:$C$797,0),1)</f>
        <v>9453</v>
      </c>
      <c r="O2130" s="29">
        <f t="shared" si="200"/>
        <v>5</v>
      </c>
      <c r="P2130" s="29">
        <f t="shared" si="201"/>
        <v>14</v>
      </c>
      <c r="Q2130" s="14" t="str">
        <f t="shared" si="202"/>
        <v xml:space="preserve">Erin </v>
      </c>
      <c r="R2130" s="14" t="str">
        <f t="shared" si="203"/>
        <v>Creighton</v>
      </c>
    </row>
    <row r="2131" spans="2:18" x14ac:dyDescent="0.45">
      <c r="B2131" s="14" t="str">
        <f t="shared" si="198"/>
        <v>411601141162</v>
      </c>
      <c r="C2131" s="5">
        <v>41160</v>
      </c>
      <c r="D2131" s="2" t="s">
        <v>804</v>
      </c>
      <c r="E2131" s="14">
        <f t="shared" si="199"/>
        <v>0</v>
      </c>
      <c r="F2131" s="2">
        <v>11</v>
      </c>
      <c r="G2131" s="19">
        <v>2618.1120000000001</v>
      </c>
      <c r="H2131" s="20">
        <v>0.04</v>
      </c>
      <c r="I2131" s="6"/>
      <c r="J2131" s="5">
        <v>41162</v>
      </c>
      <c r="K2131" s="25">
        <v>-139.26600000000002</v>
      </c>
      <c r="L2131" s="2" t="s">
        <v>240</v>
      </c>
      <c r="M2131" s="14">
        <f>+VLOOKUP(L2131,Customers!$C$3:$D$797,2,FALSE)</f>
        <v>3</v>
      </c>
      <c r="N2131" s="14">
        <f>+INDEX(Customers!$B$2:$D$797,MATCH(TF_Database!L2131,Customers!$C$2:$C$797,0),1)</f>
        <v>9453</v>
      </c>
      <c r="O2131" s="29">
        <f t="shared" si="200"/>
        <v>5</v>
      </c>
      <c r="P2131" s="29">
        <f t="shared" si="201"/>
        <v>14</v>
      </c>
      <c r="Q2131" s="14" t="str">
        <f t="shared" si="202"/>
        <v xml:space="preserve">Erin </v>
      </c>
      <c r="R2131" s="14" t="str">
        <f t="shared" si="203"/>
        <v>Creighton</v>
      </c>
    </row>
    <row r="2132" spans="2:18" x14ac:dyDescent="0.45">
      <c r="B2132" s="14" t="str">
        <f t="shared" si="198"/>
        <v>40037140039</v>
      </c>
      <c r="C2132" s="5">
        <v>40037</v>
      </c>
      <c r="D2132" s="2" t="s">
        <v>810</v>
      </c>
      <c r="E2132" s="14">
        <f t="shared" si="199"/>
        <v>0</v>
      </c>
      <c r="F2132" s="2">
        <v>1</v>
      </c>
      <c r="G2132" s="19">
        <v>52.096499999999999</v>
      </c>
      <c r="H2132" s="20">
        <v>0</v>
      </c>
      <c r="I2132" s="6"/>
      <c r="J2132" s="5">
        <v>40039</v>
      </c>
      <c r="K2132" s="25">
        <v>-232.80399999999997</v>
      </c>
      <c r="L2132" s="2" t="s">
        <v>286</v>
      </c>
      <c r="M2132" s="14">
        <f>+VLOOKUP(L2132,Customers!$C$3:$D$797,2,FALSE)</f>
        <v>2</v>
      </c>
      <c r="N2132" s="14">
        <f>+INDEX(Customers!$B$2:$D$797,MATCH(TF_Database!L2132,Customers!$C$2:$C$797,0),1)</f>
        <v>30793</v>
      </c>
      <c r="O2132" s="29">
        <f t="shared" si="200"/>
        <v>9</v>
      </c>
      <c r="P2132" s="29">
        <f t="shared" si="201"/>
        <v>15</v>
      </c>
      <c r="Q2132" s="14" t="str">
        <f t="shared" si="202"/>
        <v xml:space="preserve">Jonathan </v>
      </c>
      <c r="R2132" s="14" t="str">
        <f t="shared" si="203"/>
        <v>Howell</v>
      </c>
    </row>
    <row r="2133" spans="2:18" x14ac:dyDescent="0.45">
      <c r="B2133" s="14" t="str">
        <f t="shared" si="198"/>
        <v>400253140027</v>
      </c>
      <c r="C2133" s="5">
        <v>40025</v>
      </c>
      <c r="D2133" s="2" t="s">
        <v>810</v>
      </c>
      <c r="E2133" s="14">
        <f t="shared" si="199"/>
        <v>0</v>
      </c>
      <c r="F2133" s="2">
        <v>31</v>
      </c>
      <c r="G2133" s="19">
        <v>3945.95</v>
      </c>
      <c r="H2133" s="20">
        <v>0.03</v>
      </c>
      <c r="I2133" s="6"/>
      <c r="J2133" s="5">
        <v>40027</v>
      </c>
      <c r="K2133" s="25">
        <v>1031.32</v>
      </c>
      <c r="L2133" s="2" t="s">
        <v>240</v>
      </c>
      <c r="M2133" s="14">
        <f>+VLOOKUP(L2133,Customers!$C$3:$D$797,2,FALSE)</f>
        <v>3</v>
      </c>
      <c r="N2133" s="14">
        <f>+INDEX(Customers!$B$2:$D$797,MATCH(TF_Database!L2133,Customers!$C$2:$C$797,0),1)</f>
        <v>9453</v>
      </c>
      <c r="O2133" s="29">
        <f t="shared" si="200"/>
        <v>5</v>
      </c>
      <c r="P2133" s="29">
        <f t="shared" si="201"/>
        <v>14</v>
      </c>
      <c r="Q2133" s="14" t="str">
        <f t="shared" si="202"/>
        <v xml:space="preserve">Erin </v>
      </c>
      <c r="R2133" s="14" t="str">
        <f t="shared" si="203"/>
        <v>Creighton</v>
      </c>
    </row>
    <row r="2134" spans="2:18" x14ac:dyDescent="0.45">
      <c r="B2134" s="14" t="str">
        <f t="shared" si="198"/>
        <v>400253340027</v>
      </c>
      <c r="C2134" s="5">
        <v>40025</v>
      </c>
      <c r="D2134" s="2" t="s">
        <v>810</v>
      </c>
      <c r="E2134" s="14">
        <f t="shared" si="199"/>
        <v>0</v>
      </c>
      <c r="F2134" s="2">
        <v>33</v>
      </c>
      <c r="G2134" s="19">
        <v>5394.4</v>
      </c>
      <c r="H2134" s="20">
        <v>0.01</v>
      </c>
      <c r="I2134" s="6"/>
      <c r="J2134" s="5">
        <v>40027</v>
      </c>
      <c r="K2134" s="25">
        <v>788.79</v>
      </c>
      <c r="L2134" s="2" t="s">
        <v>240</v>
      </c>
      <c r="M2134" s="14">
        <f>+VLOOKUP(L2134,Customers!$C$3:$D$797,2,FALSE)</f>
        <v>3</v>
      </c>
      <c r="N2134" s="14">
        <f>+INDEX(Customers!$B$2:$D$797,MATCH(TF_Database!L2134,Customers!$C$2:$C$797,0),1)</f>
        <v>9453</v>
      </c>
      <c r="O2134" s="29">
        <f t="shared" si="200"/>
        <v>5</v>
      </c>
      <c r="P2134" s="29">
        <f t="shared" si="201"/>
        <v>14</v>
      </c>
      <c r="Q2134" s="14" t="str">
        <f t="shared" si="202"/>
        <v xml:space="preserve">Erin </v>
      </c>
      <c r="R2134" s="14" t="str">
        <f t="shared" si="203"/>
        <v>Creighton</v>
      </c>
    </row>
    <row r="2135" spans="2:18" x14ac:dyDescent="0.45">
      <c r="B2135" s="14" t="str">
        <f t="shared" si="198"/>
        <v>400742740075</v>
      </c>
      <c r="C2135" s="5">
        <v>40074</v>
      </c>
      <c r="D2135" s="2" t="s">
        <v>810</v>
      </c>
      <c r="E2135" s="14">
        <f t="shared" si="199"/>
        <v>0</v>
      </c>
      <c r="F2135" s="2">
        <v>27</v>
      </c>
      <c r="G2135" s="19">
        <v>233.92</v>
      </c>
      <c r="H2135" s="20">
        <v>0.1</v>
      </c>
      <c r="I2135" s="6"/>
      <c r="J2135" s="5">
        <v>40075</v>
      </c>
      <c r="K2135" s="25">
        <v>-80.75</v>
      </c>
      <c r="L2135" s="2" t="s">
        <v>287</v>
      </c>
      <c r="M2135" s="14">
        <f>+VLOOKUP(L2135,Customers!$C$3:$D$797,2,FALSE)</f>
        <v>3</v>
      </c>
      <c r="N2135" s="14">
        <f>+INDEX(Customers!$B$2:$D$797,MATCH(TF_Database!L2135,Customers!$C$2:$C$797,0),1)</f>
        <v>10104</v>
      </c>
      <c r="O2135" s="29">
        <f t="shared" si="200"/>
        <v>6</v>
      </c>
      <c r="P2135" s="29">
        <f t="shared" si="201"/>
        <v>14</v>
      </c>
      <c r="Q2135" s="14" t="str">
        <f t="shared" si="202"/>
        <v xml:space="preserve">Linda </v>
      </c>
      <c r="R2135" s="14" t="str">
        <f t="shared" si="203"/>
        <v>Cazamias</v>
      </c>
    </row>
    <row r="2136" spans="2:18" x14ac:dyDescent="0.45">
      <c r="B2136" s="14" t="str">
        <f t="shared" si="198"/>
        <v>400742840076</v>
      </c>
      <c r="C2136" s="5">
        <v>40074</v>
      </c>
      <c r="D2136" s="2" t="s">
        <v>810</v>
      </c>
      <c r="E2136" s="14">
        <f t="shared" si="199"/>
        <v>0</v>
      </c>
      <c r="F2136" s="2">
        <v>28</v>
      </c>
      <c r="G2136" s="19">
        <v>1642.05</v>
      </c>
      <c r="H2136" s="20">
        <v>0.03</v>
      </c>
      <c r="I2136" s="6"/>
      <c r="J2136" s="5">
        <v>40076</v>
      </c>
      <c r="K2136" s="25">
        <v>829.73</v>
      </c>
      <c r="L2136" s="2" t="s">
        <v>287</v>
      </c>
      <c r="M2136" s="14">
        <f>+VLOOKUP(L2136,Customers!$C$3:$D$797,2,FALSE)</f>
        <v>3</v>
      </c>
      <c r="N2136" s="14">
        <f>+INDEX(Customers!$B$2:$D$797,MATCH(TF_Database!L2136,Customers!$C$2:$C$797,0),1)</f>
        <v>10104</v>
      </c>
      <c r="O2136" s="29">
        <f t="shared" si="200"/>
        <v>6</v>
      </c>
      <c r="P2136" s="29">
        <f t="shared" si="201"/>
        <v>14</v>
      </c>
      <c r="Q2136" s="14" t="str">
        <f t="shared" si="202"/>
        <v xml:space="preserve">Linda </v>
      </c>
      <c r="R2136" s="14" t="str">
        <f t="shared" si="203"/>
        <v>Cazamias</v>
      </c>
    </row>
    <row r="2137" spans="2:18" x14ac:dyDescent="0.45">
      <c r="B2137" s="14" t="str">
        <f t="shared" si="198"/>
        <v>412681641269</v>
      </c>
      <c r="C2137" s="5">
        <v>41268</v>
      </c>
      <c r="D2137" s="2" t="s">
        <v>810</v>
      </c>
      <c r="E2137" s="14">
        <f t="shared" si="199"/>
        <v>0</v>
      </c>
      <c r="F2137" s="2">
        <v>16</v>
      </c>
      <c r="G2137" s="19">
        <v>279.327</v>
      </c>
      <c r="H2137" s="20">
        <v>0.05</v>
      </c>
      <c r="I2137" s="6"/>
      <c r="J2137" s="5">
        <v>41269</v>
      </c>
      <c r="K2137" s="25">
        <v>75.212999999999994</v>
      </c>
      <c r="L2137" s="2" t="s">
        <v>270</v>
      </c>
      <c r="M2137" s="14">
        <f>+VLOOKUP(L2137,Customers!$C$3:$D$797,2,FALSE)</f>
        <v>3</v>
      </c>
      <c r="N2137" s="14">
        <f>+INDEX(Customers!$B$2:$D$797,MATCH(TF_Database!L2137,Customers!$C$2:$C$797,0),1)</f>
        <v>18059</v>
      </c>
      <c r="O2137" s="29">
        <f t="shared" si="200"/>
        <v>7</v>
      </c>
      <c r="P2137" s="29">
        <f t="shared" si="201"/>
        <v>13</v>
      </c>
      <c r="Q2137" s="14" t="str">
        <f t="shared" si="202"/>
        <v xml:space="preserve">Darren </v>
      </c>
      <c r="R2137" s="14" t="str">
        <f t="shared" si="203"/>
        <v>Powers</v>
      </c>
    </row>
    <row r="2138" spans="2:18" x14ac:dyDescent="0.45">
      <c r="B2138" s="14" t="str">
        <f t="shared" si="198"/>
        <v>41268541271</v>
      </c>
      <c r="C2138" s="5">
        <v>41268</v>
      </c>
      <c r="D2138" s="2" t="s">
        <v>810</v>
      </c>
      <c r="E2138" s="14">
        <f t="shared" si="199"/>
        <v>0</v>
      </c>
      <c r="F2138" s="2">
        <v>5</v>
      </c>
      <c r="G2138" s="19">
        <v>539.20600000000002</v>
      </c>
      <c r="H2138" s="20">
        <v>0.05</v>
      </c>
      <c r="I2138" s="6"/>
      <c r="J2138" s="5">
        <v>41271</v>
      </c>
      <c r="K2138" s="25">
        <v>-452.38599999999997</v>
      </c>
      <c r="L2138" s="2" t="s">
        <v>270</v>
      </c>
      <c r="M2138" s="14">
        <f>+VLOOKUP(L2138,Customers!$C$3:$D$797,2,FALSE)</f>
        <v>3</v>
      </c>
      <c r="N2138" s="14">
        <f>+INDEX(Customers!$B$2:$D$797,MATCH(TF_Database!L2138,Customers!$C$2:$C$797,0),1)</f>
        <v>18059</v>
      </c>
      <c r="O2138" s="29">
        <f t="shared" si="200"/>
        <v>7</v>
      </c>
      <c r="P2138" s="29">
        <f t="shared" si="201"/>
        <v>13</v>
      </c>
      <c r="Q2138" s="14" t="str">
        <f t="shared" si="202"/>
        <v xml:space="preserve">Darren </v>
      </c>
      <c r="R2138" s="14" t="str">
        <f t="shared" si="203"/>
        <v>Powers</v>
      </c>
    </row>
    <row r="2139" spans="2:18" x14ac:dyDescent="0.45">
      <c r="B2139" s="14" t="str">
        <f t="shared" si="198"/>
        <v>411633441163</v>
      </c>
      <c r="C2139" s="5">
        <v>41163</v>
      </c>
      <c r="D2139" s="2" t="s">
        <v>808</v>
      </c>
      <c r="E2139" s="14">
        <f t="shared" si="199"/>
        <v>0</v>
      </c>
      <c r="F2139" s="2">
        <v>34</v>
      </c>
      <c r="G2139" s="19">
        <v>125.46</v>
      </c>
      <c r="H2139" s="20">
        <v>7.0000000000000007E-2</v>
      </c>
      <c r="I2139" s="6"/>
      <c r="J2139" s="5">
        <v>41163</v>
      </c>
      <c r="K2139" s="25">
        <v>-129.62799999999999</v>
      </c>
      <c r="L2139" s="2" t="s">
        <v>245</v>
      </c>
      <c r="M2139" s="14">
        <f>+VLOOKUP(L2139,Customers!$C$3:$D$797,2,FALSE)</f>
        <v>4</v>
      </c>
      <c r="N2139" s="14">
        <f>+INDEX(Customers!$B$2:$D$797,MATCH(TF_Database!L2139,Customers!$C$2:$C$797,0),1)</f>
        <v>30321</v>
      </c>
      <c r="O2139" s="29">
        <f t="shared" si="200"/>
        <v>7</v>
      </c>
      <c r="P2139" s="29">
        <f t="shared" si="201"/>
        <v>13</v>
      </c>
      <c r="Q2139" s="14" t="str">
        <f t="shared" si="202"/>
        <v xml:space="preserve">Edward </v>
      </c>
      <c r="R2139" s="14" t="str">
        <f t="shared" si="203"/>
        <v>Nazzal</v>
      </c>
    </row>
    <row r="2140" spans="2:18" x14ac:dyDescent="0.45">
      <c r="B2140" s="14" t="str">
        <f t="shared" si="198"/>
        <v>404033340404</v>
      </c>
      <c r="C2140" s="5">
        <v>40403</v>
      </c>
      <c r="D2140" s="2" t="s">
        <v>810</v>
      </c>
      <c r="E2140" s="14">
        <f t="shared" si="199"/>
        <v>0</v>
      </c>
      <c r="F2140" s="2">
        <v>33</v>
      </c>
      <c r="G2140" s="19">
        <v>47.99</v>
      </c>
      <c r="H2140" s="20">
        <v>0.06</v>
      </c>
      <c r="I2140" s="6"/>
      <c r="J2140" s="5">
        <v>40404</v>
      </c>
      <c r="K2140" s="25">
        <v>3.86</v>
      </c>
      <c r="L2140" s="2" t="s">
        <v>274</v>
      </c>
      <c r="M2140" s="14">
        <f>+VLOOKUP(L2140,Customers!$C$3:$D$797,2,FALSE)</f>
        <v>5</v>
      </c>
      <c r="N2140" s="14">
        <f>+INDEX(Customers!$B$2:$D$797,MATCH(TF_Database!L2140,Customers!$C$2:$C$797,0),1)</f>
        <v>27485</v>
      </c>
      <c r="O2140" s="29">
        <f t="shared" si="200"/>
        <v>7</v>
      </c>
      <c r="P2140" s="29">
        <f t="shared" si="201"/>
        <v>15</v>
      </c>
      <c r="Q2140" s="14" t="str">
        <f t="shared" si="202"/>
        <v xml:space="preserve">George </v>
      </c>
      <c r="R2140" s="14" t="str">
        <f t="shared" si="203"/>
        <v>Ashbrook</v>
      </c>
    </row>
    <row r="2141" spans="2:18" x14ac:dyDescent="0.45">
      <c r="B2141" s="14" t="str">
        <f t="shared" si="198"/>
        <v>404032340405</v>
      </c>
      <c r="C2141" s="5">
        <v>40403</v>
      </c>
      <c r="D2141" s="2" t="s">
        <v>810</v>
      </c>
      <c r="E2141" s="14">
        <f t="shared" si="199"/>
        <v>0</v>
      </c>
      <c r="F2141" s="2">
        <v>23</v>
      </c>
      <c r="G2141" s="19">
        <v>829.61699999999996</v>
      </c>
      <c r="H2141" s="20">
        <v>0.1</v>
      </c>
      <c r="I2141" s="6"/>
      <c r="J2141" s="5">
        <v>40405</v>
      </c>
      <c r="K2141" s="25">
        <v>25.533000000000001</v>
      </c>
      <c r="L2141" s="2" t="s">
        <v>274</v>
      </c>
      <c r="M2141" s="14">
        <f>+VLOOKUP(L2141,Customers!$C$3:$D$797,2,FALSE)</f>
        <v>5</v>
      </c>
      <c r="N2141" s="14">
        <f>+INDEX(Customers!$B$2:$D$797,MATCH(TF_Database!L2141,Customers!$C$2:$C$797,0),1)</f>
        <v>27485</v>
      </c>
      <c r="O2141" s="29">
        <f t="shared" si="200"/>
        <v>7</v>
      </c>
      <c r="P2141" s="29">
        <f t="shared" si="201"/>
        <v>15</v>
      </c>
      <c r="Q2141" s="14" t="str">
        <f t="shared" si="202"/>
        <v xml:space="preserve">George </v>
      </c>
      <c r="R2141" s="14" t="str">
        <f t="shared" si="203"/>
        <v>Ashbrook</v>
      </c>
    </row>
    <row r="2142" spans="2:18" x14ac:dyDescent="0.45">
      <c r="B2142" s="14" t="str">
        <f t="shared" si="198"/>
        <v>40085540092</v>
      </c>
      <c r="C2142" s="5">
        <v>40085</v>
      </c>
      <c r="D2142" s="2" t="s">
        <v>804</v>
      </c>
      <c r="E2142" s="14">
        <f t="shared" si="199"/>
        <v>0</v>
      </c>
      <c r="F2142" s="2">
        <v>5</v>
      </c>
      <c r="G2142" s="19">
        <v>616.10550000000001</v>
      </c>
      <c r="H2142" s="20">
        <v>0.03</v>
      </c>
      <c r="I2142" s="6"/>
      <c r="J2142" s="5">
        <v>40092</v>
      </c>
      <c r="K2142" s="25">
        <v>-458.74400000000003</v>
      </c>
      <c r="L2142" s="2" t="s">
        <v>288</v>
      </c>
      <c r="M2142" s="14">
        <f>+VLOOKUP(L2142,Customers!$C$3:$D$797,2,FALSE)</f>
        <v>4</v>
      </c>
      <c r="N2142" s="14">
        <f>+INDEX(Customers!$B$2:$D$797,MATCH(TF_Database!L2142,Customers!$C$2:$C$797,0),1)</f>
        <v>1222</v>
      </c>
      <c r="O2142" s="29">
        <f t="shared" si="200"/>
        <v>4</v>
      </c>
      <c r="P2142" s="29">
        <f t="shared" si="201"/>
        <v>11</v>
      </c>
      <c r="Q2142" s="14" t="str">
        <f t="shared" si="202"/>
        <v xml:space="preserve">Nat </v>
      </c>
      <c r="R2142" s="14" t="str">
        <f t="shared" si="203"/>
        <v>Carroll</v>
      </c>
    </row>
    <row r="2143" spans="2:18" x14ac:dyDescent="0.45">
      <c r="B2143" s="14" t="str">
        <f t="shared" si="198"/>
        <v>412001841204</v>
      </c>
      <c r="C2143" s="5">
        <v>41200</v>
      </c>
      <c r="D2143" s="2" t="s">
        <v>804</v>
      </c>
      <c r="E2143" s="14">
        <f t="shared" si="199"/>
        <v>0</v>
      </c>
      <c r="F2143" s="2">
        <v>18</v>
      </c>
      <c r="G2143" s="19">
        <v>33.21</v>
      </c>
      <c r="H2143" s="20">
        <v>0.06</v>
      </c>
      <c r="I2143" s="6"/>
      <c r="J2143" s="5">
        <v>41204</v>
      </c>
      <c r="K2143" s="25">
        <v>-0.85</v>
      </c>
      <c r="L2143" s="2" t="s">
        <v>263</v>
      </c>
      <c r="M2143" s="14">
        <f>+VLOOKUP(L2143,Customers!$C$3:$D$797,2,FALSE)</f>
        <v>5</v>
      </c>
      <c r="N2143" s="14">
        <f>+INDEX(Customers!$B$2:$D$797,MATCH(TF_Database!L2143,Customers!$C$2:$C$797,0),1)</f>
        <v>23571</v>
      </c>
      <c r="O2143" s="29">
        <f t="shared" si="200"/>
        <v>5</v>
      </c>
      <c r="P2143" s="29">
        <f t="shared" si="201"/>
        <v>13</v>
      </c>
      <c r="Q2143" s="14" t="str">
        <f t="shared" si="202"/>
        <v xml:space="preserve">Erin </v>
      </c>
      <c r="R2143" s="14" t="str">
        <f t="shared" si="203"/>
        <v>Ashbrook</v>
      </c>
    </row>
    <row r="2144" spans="2:18" x14ac:dyDescent="0.45">
      <c r="B2144" s="14" t="str">
        <f t="shared" si="198"/>
        <v>406142640618</v>
      </c>
      <c r="C2144" s="5">
        <v>40614</v>
      </c>
      <c r="D2144" s="2" t="s">
        <v>804</v>
      </c>
      <c r="E2144" s="14">
        <f t="shared" si="199"/>
        <v>0</v>
      </c>
      <c r="F2144" s="2">
        <v>26</v>
      </c>
      <c r="G2144" s="19">
        <v>583.55999999999995</v>
      </c>
      <c r="H2144" s="20">
        <v>0.02</v>
      </c>
      <c r="I2144" s="6"/>
      <c r="J2144" s="5">
        <v>40618</v>
      </c>
      <c r="K2144" s="25">
        <v>-94.59</v>
      </c>
      <c r="L2144" s="2" t="s">
        <v>253</v>
      </c>
      <c r="M2144" s="14">
        <f>+VLOOKUP(L2144,Customers!$C$3:$D$797,2,FALSE)</f>
        <v>4</v>
      </c>
      <c r="N2144" s="14">
        <f>+INDEX(Customers!$B$2:$D$797,MATCH(TF_Database!L2144,Customers!$C$2:$C$797,0),1)</f>
        <v>5837</v>
      </c>
      <c r="O2144" s="29">
        <f t="shared" si="200"/>
        <v>6</v>
      </c>
      <c r="P2144" s="29">
        <f t="shared" si="201"/>
        <v>12</v>
      </c>
      <c r="Q2144" s="14" t="str">
        <f t="shared" si="202"/>
        <v xml:space="preserve">James </v>
      </c>
      <c r="R2144" s="14" t="str">
        <f t="shared" si="203"/>
        <v>Lanier</v>
      </c>
    </row>
    <row r="2145" spans="2:18" x14ac:dyDescent="0.45">
      <c r="B2145" s="14" t="str">
        <f t="shared" si="198"/>
        <v>406144740621</v>
      </c>
      <c r="C2145" s="5">
        <v>40614</v>
      </c>
      <c r="D2145" s="2" t="s">
        <v>804</v>
      </c>
      <c r="E2145" s="14">
        <f t="shared" si="199"/>
        <v>0</v>
      </c>
      <c r="F2145" s="2">
        <v>47</v>
      </c>
      <c r="G2145" s="19">
        <v>281.47000000000003</v>
      </c>
      <c r="H2145" s="20">
        <v>0.1</v>
      </c>
      <c r="I2145" s="6"/>
      <c r="J2145" s="5">
        <v>40621</v>
      </c>
      <c r="K2145" s="25">
        <v>-190.57</v>
      </c>
      <c r="L2145" s="2" t="s">
        <v>253</v>
      </c>
      <c r="M2145" s="14">
        <f>+VLOOKUP(L2145,Customers!$C$3:$D$797,2,FALSE)</f>
        <v>4</v>
      </c>
      <c r="N2145" s="14">
        <f>+INDEX(Customers!$B$2:$D$797,MATCH(TF_Database!L2145,Customers!$C$2:$C$797,0),1)</f>
        <v>5837</v>
      </c>
      <c r="O2145" s="29">
        <f t="shared" si="200"/>
        <v>6</v>
      </c>
      <c r="P2145" s="29">
        <f t="shared" si="201"/>
        <v>12</v>
      </c>
      <c r="Q2145" s="14" t="str">
        <f t="shared" si="202"/>
        <v xml:space="preserve">James </v>
      </c>
      <c r="R2145" s="14" t="str">
        <f t="shared" si="203"/>
        <v>Lanier</v>
      </c>
    </row>
    <row r="2146" spans="2:18" x14ac:dyDescent="0.45">
      <c r="B2146" s="14" t="str">
        <f t="shared" si="198"/>
        <v>406874240688</v>
      </c>
      <c r="C2146" s="5">
        <v>40687</v>
      </c>
      <c r="D2146" s="2" t="s">
        <v>811</v>
      </c>
      <c r="E2146" s="14">
        <f t="shared" si="199"/>
        <v>0</v>
      </c>
      <c r="F2146" s="2">
        <v>42</v>
      </c>
      <c r="G2146" s="19">
        <v>539.05999999999995</v>
      </c>
      <c r="H2146" s="20">
        <v>0.05</v>
      </c>
      <c r="I2146" s="6"/>
      <c r="J2146" s="5">
        <v>40688</v>
      </c>
      <c r="K2146" s="25">
        <v>-123.07</v>
      </c>
      <c r="L2146" s="2" t="s">
        <v>262</v>
      </c>
      <c r="M2146" s="14">
        <f>+VLOOKUP(L2146,Customers!$C$3:$D$797,2,FALSE)</f>
        <v>2</v>
      </c>
      <c r="N2146" s="14">
        <f>+INDEX(Customers!$B$2:$D$797,MATCH(TF_Database!L2146,Customers!$C$2:$C$797,0),1)</f>
        <v>5088</v>
      </c>
      <c r="O2146" s="29">
        <f t="shared" si="200"/>
        <v>5</v>
      </c>
      <c r="P2146" s="29">
        <f t="shared" si="201"/>
        <v>13</v>
      </c>
      <c r="Q2146" s="14" t="str">
        <f t="shared" si="202"/>
        <v xml:space="preserve">Anna </v>
      </c>
      <c r="R2146" s="14" t="str">
        <f t="shared" si="203"/>
        <v>Haberlin</v>
      </c>
    </row>
    <row r="2147" spans="2:18" x14ac:dyDescent="0.45">
      <c r="B2147" s="14" t="str">
        <f t="shared" si="198"/>
        <v>399532539953</v>
      </c>
      <c r="C2147" s="5">
        <v>39953</v>
      </c>
      <c r="D2147" s="2" t="s">
        <v>810</v>
      </c>
      <c r="E2147" s="14">
        <f t="shared" si="199"/>
        <v>0</v>
      </c>
      <c r="F2147" s="2">
        <v>25</v>
      </c>
      <c r="G2147" s="19">
        <v>751.52</v>
      </c>
      <c r="H2147" s="20">
        <v>0.09</v>
      </c>
      <c r="I2147" s="6"/>
      <c r="J2147" s="5">
        <v>39953</v>
      </c>
      <c r="K2147" s="25">
        <v>67.107500000000002</v>
      </c>
      <c r="L2147" s="2" t="s">
        <v>244</v>
      </c>
      <c r="M2147" s="14">
        <f>+VLOOKUP(L2147,Customers!$C$3:$D$797,2,FALSE)</f>
        <v>3</v>
      </c>
      <c r="N2147" s="14">
        <f>+INDEX(Customers!$B$2:$D$797,MATCH(TF_Database!L2147,Customers!$C$2:$C$797,0),1)</f>
        <v>8899</v>
      </c>
      <c r="O2147" s="29">
        <f t="shared" si="200"/>
        <v>6</v>
      </c>
      <c r="P2147" s="29">
        <f t="shared" si="201"/>
        <v>13</v>
      </c>
      <c r="Q2147" s="14" t="str">
        <f t="shared" si="202"/>
        <v xml:space="preserve">Duane </v>
      </c>
      <c r="R2147" s="14" t="str">
        <f t="shared" si="203"/>
        <v>Huffman</v>
      </c>
    </row>
    <row r="2148" spans="2:18" x14ac:dyDescent="0.45">
      <c r="B2148" s="14" t="str">
        <f t="shared" si="198"/>
        <v>399533639956</v>
      </c>
      <c r="C2148" s="5">
        <v>39953</v>
      </c>
      <c r="D2148" s="2" t="s">
        <v>810</v>
      </c>
      <c r="E2148" s="14">
        <f t="shared" si="199"/>
        <v>0</v>
      </c>
      <c r="F2148" s="2">
        <v>36</v>
      </c>
      <c r="G2148" s="19">
        <v>220.48</v>
      </c>
      <c r="H2148" s="20">
        <v>0.04</v>
      </c>
      <c r="I2148" s="6"/>
      <c r="J2148" s="5">
        <v>39956</v>
      </c>
      <c r="K2148" s="25">
        <v>81.91</v>
      </c>
      <c r="L2148" s="2" t="s">
        <v>244</v>
      </c>
      <c r="M2148" s="14">
        <f>+VLOOKUP(L2148,Customers!$C$3:$D$797,2,FALSE)</f>
        <v>3</v>
      </c>
      <c r="N2148" s="14">
        <f>+INDEX(Customers!$B$2:$D$797,MATCH(TF_Database!L2148,Customers!$C$2:$C$797,0),1)</f>
        <v>8899</v>
      </c>
      <c r="O2148" s="29">
        <f t="shared" si="200"/>
        <v>6</v>
      </c>
      <c r="P2148" s="29">
        <f t="shared" si="201"/>
        <v>13</v>
      </c>
      <c r="Q2148" s="14" t="str">
        <f t="shared" si="202"/>
        <v xml:space="preserve">Duane </v>
      </c>
      <c r="R2148" s="14" t="str">
        <f t="shared" si="203"/>
        <v>Huffman</v>
      </c>
    </row>
    <row r="2149" spans="2:18" x14ac:dyDescent="0.45">
      <c r="B2149" s="14" t="str">
        <f t="shared" si="198"/>
        <v>399532139954</v>
      </c>
      <c r="C2149" s="5">
        <v>39953</v>
      </c>
      <c r="D2149" s="2" t="s">
        <v>810</v>
      </c>
      <c r="E2149" s="14">
        <f t="shared" si="199"/>
        <v>0</v>
      </c>
      <c r="F2149" s="2">
        <v>21</v>
      </c>
      <c r="G2149" s="19">
        <v>1259.4535000000001</v>
      </c>
      <c r="H2149" s="20">
        <v>0.02</v>
      </c>
      <c r="I2149" s="6"/>
      <c r="J2149" s="5">
        <v>39954</v>
      </c>
      <c r="K2149" s="25">
        <v>168.23699999999999</v>
      </c>
      <c r="L2149" s="2" t="s">
        <v>244</v>
      </c>
      <c r="M2149" s="14">
        <f>+VLOOKUP(L2149,Customers!$C$3:$D$797,2,FALSE)</f>
        <v>3</v>
      </c>
      <c r="N2149" s="14">
        <f>+INDEX(Customers!$B$2:$D$797,MATCH(TF_Database!L2149,Customers!$C$2:$C$797,0),1)</f>
        <v>8899</v>
      </c>
      <c r="O2149" s="29">
        <f t="shared" si="200"/>
        <v>6</v>
      </c>
      <c r="P2149" s="29">
        <f t="shared" si="201"/>
        <v>13</v>
      </c>
      <c r="Q2149" s="14" t="str">
        <f t="shared" si="202"/>
        <v xml:space="preserve">Duane </v>
      </c>
      <c r="R2149" s="14" t="str">
        <f t="shared" si="203"/>
        <v>Huffman</v>
      </c>
    </row>
    <row r="2150" spans="2:18" x14ac:dyDescent="0.45">
      <c r="B2150" s="14" t="str">
        <f t="shared" si="198"/>
        <v>406122340614</v>
      </c>
      <c r="C2150" s="5">
        <v>40612</v>
      </c>
      <c r="D2150" s="2" t="s">
        <v>810</v>
      </c>
      <c r="E2150" s="14">
        <f t="shared" si="199"/>
        <v>0</v>
      </c>
      <c r="F2150" s="2">
        <v>23</v>
      </c>
      <c r="G2150" s="19">
        <v>450.39</v>
      </c>
      <c r="H2150" s="20">
        <v>7.0000000000000007E-2</v>
      </c>
      <c r="I2150" s="6"/>
      <c r="J2150" s="5">
        <v>40614</v>
      </c>
      <c r="K2150" s="25">
        <v>152.79</v>
      </c>
      <c r="L2150" s="2" t="s">
        <v>285</v>
      </c>
      <c r="M2150" s="14">
        <f>+VLOOKUP(L2150,Customers!$C$3:$D$797,2,FALSE)</f>
        <v>5</v>
      </c>
      <c r="N2150" s="14">
        <f>+INDEX(Customers!$B$2:$D$797,MATCH(TF_Database!L2150,Customers!$C$2:$C$797,0),1)</f>
        <v>7418</v>
      </c>
      <c r="O2150" s="29">
        <f t="shared" si="200"/>
        <v>10</v>
      </c>
      <c r="P2150" s="29">
        <f t="shared" si="201"/>
        <v>15</v>
      </c>
      <c r="Q2150" s="14" t="str">
        <f t="shared" si="202"/>
        <v xml:space="preserve">Magdelene </v>
      </c>
      <c r="R2150" s="14" t="str">
        <f t="shared" si="203"/>
        <v>Morse</v>
      </c>
    </row>
    <row r="2151" spans="2:18" x14ac:dyDescent="0.45">
      <c r="B2151" s="14" t="str">
        <f t="shared" si="198"/>
        <v>406121740614</v>
      </c>
      <c r="C2151" s="5">
        <v>40612</v>
      </c>
      <c r="D2151" s="2" t="s">
        <v>810</v>
      </c>
      <c r="E2151" s="14">
        <f t="shared" si="199"/>
        <v>0</v>
      </c>
      <c r="F2151" s="2">
        <v>17</v>
      </c>
      <c r="G2151" s="19">
        <v>1193.1195</v>
      </c>
      <c r="H2151" s="20">
        <v>0.08</v>
      </c>
      <c r="I2151" s="6"/>
      <c r="J2151" s="5">
        <v>40614</v>
      </c>
      <c r="K2151" s="25">
        <v>137.59199999999998</v>
      </c>
      <c r="L2151" s="2" t="s">
        <v>285</v>
      </c>
      <c r="M2151" s="14">
        <f>+VLOOKUP(L2151,Customers!$C$3:$D$797,2,FALSE)</f>
        <v>5</v>
      </c>
      <c r="N2151" s="14">
        <f>+INDEX(Customers!$B$2:$D$797,MATCH(TF_Database!L2151,Customers!$C$2:$C$797,0),1)</f>
        <v>7418</v>
      </c>
      <c r="O2151" s="29">
        <f t="shared" si="200"/>
        <v>10</v>
      </c>
      <c r="P2151" s="29">
        <f t="shared" si="201"/>
        <v>15</v>
      </c>
      <c r="Q2151" s="14" t="str">
        <f t="shared" si="202"/>
        <v xml:space="preserve">Magdelene </v>
      </c>
      <c r="R2151" s="14" t="str">
        <f t="shared" si="203"/>
        <v>Morse</v>
      </c>
    </row>
    <row r="2152" spans="2:18" x14ac:dyDescent="0.45">
      <c r="B2152" s="14" t="str">
        <f t="shared" si="198"/>
        <v>399514739953</v>
      </c>
      <c r="C2152" s="5">
        <v>39951</v>
      </c>
      <c r="D2152" s="2" t="s">
        <v>808</v>
      </c>
      <c r="E2152" s="14">
        <f t="shared" si="199"/>
        <v>0</v>
      </c>
      <c r="F2152" s="2">
        <v>47</v>
      </c>
      <c r="G2152" s="19">
        <v>3596.36</v>
      </c>
      <c r="H2152" s="20">
        <v>0</v>
      </c>
      <c r="I2152" s="6"/>
      <c r="J2152" s="5">
        <v>39953</v>
      </c>
      <c r="K2152" s="25">
        <v>326.25</v>
      </c>
      <c r="L2152" s="2" t="s">
        <v>276</v>
      </c>
      <c r="M2152" s="14">
        <f>+VLOOKUP(L2152,Customers!$C$3:$D$797,2,FALSE)</f>
        <v>4</v>
      </c>
      <c r="N2152" s="14">
        <f>+INDEX(Customers!$B$2:$D$797,MATCH(TF_Database!L2152,Customers!$C$2:$C$797,0),1)</f>
        <v>25881</v>
      </c>
      <c r="O2152" s="29">
        <f t="shared" si="200"/>
        <v>7</v>
      </c>
      <c r="P2152" s="29">
        <f t="shared" si="201"/>
        <v>15</v>
      </c>
      <c r="Q2152" s="14" t="str">
        <f t="shared" si="202"/>
        <v xml:space="preserve">Arthur </v>
      </c>
      <c r="R2152" s="14" t="str">
        <f t="shared" si="203"/>
        <v>Wiediger</v>
      </c>
    </row>
    <row r="2153" spans="2:18" x14ac:dyDescent="0.45">
      <c r="B2153" s="14" t="str">
        <f t="shared" si="198"/>
        <v>40036440036</v>
      </c>
      <c r="C2153" s="5">
        <v>40036</v>
      </c>
      <c r="D2153" s="2" t="s">
        <v>806</v>
      </c>
      <c r="E2153" s="14">
        <f t="shared" si="199"/>
        <v>1</v>
      </c>
      <c r="F2153" s="2">
        <v>4</v>
      </c>
      <c r="G2153" s="19">
        <v>16.600000000000001</v>
      </c>
      <c r="H2153" s="20">
        <v>0.1</v>
      </c>
      <c r="I2153" s="6"/>
      <c r="J2153" s="5">
        <v>40036</v>
      </c>
      <c r="K2153" s="25">
        <v>-2.06</v>
      </c>
      <c r="L2153" s="2" t="s">
        <v>289</v>
      </c>
      <c r="M2153" s="14">
        <f>+VLOOKUP(L2153,Customers!$C$3:$D$797,2,FALSE)</f>
        <v>1</v>
      </c>
      <c r="N2153" s="14">
        <f>+INDEX(Customers!$B$2:$D$797,MATCH(TF_Database!L2153,Customers!$C$2:$C$797,0),1)</f>
        <v>26912</v>
      </c>
      <c r="O2153" s="29">
        <f t="shared" si="200"/>
        <v>5</v>
      </c>
      <c r="P2153" s="29">
        <f t="shared" si="201"/>
        <v>12</v>
      </c>
      <c r="Q2153" s="14" t="str">
        <f t="shared" si="202"/>
        <v xml:space="preserve">Gary </v>
      </c>
      <c r="R2153" s="14" t="str">
        <f t="shared" si="203"/>
        <v>Mitchum</v>
      </c>
    </row>
    <row r="2154" spans="2:18" x14ac:dyDescent="0.45">
      <c r="B2154" s="14" t="str">
        <f t="shared" si="198"/>
        <v>40036540038</v>
      </c>
      <c r="C2154" s="5">
        <v>40036</v>
      </c>
      <c r="D2154" s="2" t="s">
        <v>806</v>
      </c>
      <c r="E2154" s="14">
        <f t="shared" si="199"/>
        <v>1</v>
      </c>
      <c r="F2154" s="2">
        <v>5</v>
      </c>
      <c r="G2154" s="19">
        <v>25.1</v>
      </c>
      <c r="H2154" s="20">
        <v>0.04</v>
      </c>
      <c r="I2154" s="6"/>
      <c r="J2154" s="5">
        <v>40038</v>
      </c>
      <c r="K2154" s="25">
        <v>2.98</v>
      </c>
      <c r="L2154" s="2" t="s">
        <v>289</v>
      </c>
      <c r="M2154" s="14">
        <f>+VLOOKUP(L2154,Customers!$C$3:$D$797,2,FALSE)</f>
        <v>1</v>
      </c>
      <c r="N2154" s="14">
        <f>+INDEX(Customers!$B$2:$D$797,MATCH(TF_Database!L2154,Customers!$C$2:$C$797,0),1)</f>
        <v>26912</v>
      </c>
      <c r="O2154" s="29">
        <f t="shared" si="200"/>
        <v>5</v>
      </c>
      <c r="P2154" s="29">
        <f t="shared" si="201"/>
        <v>12</v>
      </c>
      <c r="Q2154" s="14" t="str">
        <f t="shared" si="202"/>
        <v xml:space="preserve">Gary </v>
      </c>
      <c r="R2154" s="14" t="str">
        <f t="shared" si="203"/>
        <v>Mitchum</v>
      </c>
    </row>
    <row r="2155" spans="2:18" x14ac:dyDescent="0.45">
      <c r="B2155" s="14" t="str">
        <f t="shared" si="198"/>
        <v>404323840434</v>
      </c>
      <c r="C2155" s="5">
        <v>40432</v>
      </c>
      <c r="D2155" s="2" t="s">
        <v>808</v>
      </c>
      <c r="E2155" s="14">
        <f t="shared" si="199"/>
        <v>0</v>
      </c>
      <c r="F2155" s="2">
        <v>38</v>
      </c>
      <c r="G2155" s="19">
        <v>553.02</v>
      </c>
      <c r="H2155" s="20">
        <v>0.1</v>
      </c>
      <c r="I2155" s="6"/>
      <c r="J2155" s="5">
        <v>40434</v>
      </c>
      <c r="K2155" s="25">
        <v>-49.38</v>
      </c>
      <c r="L2155" s="2" t="s">
        <v>274</v>
      </c>
      <c r="M2155" s="14">
        <f>+VLOOKUP(L2155,Customers!$C$3:$D$797,2,FALSE)</f>
        <v>5</v>
      </c>
      <c r="N2155" s="14">
        <f>+INDEX(Customers!$B$2:$D$797,MATCH(TF_Database!L2155,Customers!$C$2:$C$797,0),1)</f>
        <v>27485</v>
      </c>
      <c r="O2155" s="29">
        <f t="shared" si="200"/>
        <v>7</v>
      </c>
      <c r="P2155" s="29">
        <f t="shared" si="201"/>
        <v>15</v>
      </c>
      <c r="Q2155" s="14" t="str">
        <f t="shared" si="202"/>
        <v xml:space="preserve">George </v>
      </c>
      <c r="R2155" s="14" t="str">
        <f t="shared" si="203"/>
        <v>Ashbrook</v>
      </c>
    </row>
    <row r="2156" spans="2:18" x14ac:dyDescent="0.45">
      <c r="B2156" s="14" t="str">
        <f t="shared" si="198"/>
        <v>410673841069</v>
      </c>
      <c r="C2156" s="5">
        <v>41067</v>
      </c>
      <c r="D2156" s="2" t="s">
        <v>811</v>
      </c>
      <c r="E2156" s="14">
        <f t="shared" si="199"/>
        <v>0</v>
      </c>
      <c r="F2156" s="2">
        <v>38</v>
      </c>
      <c r="G2156" s="19">
        <v>437.86</v>
      </c>
      <c r="H2156" s="20">
        <v>0.04</v>
      </c>
      <c r="I2156" s="6"/>
      <c r="J2156" s="5">
        <v>41069</v>
      </c>
      <c r="K2156" s="25">
        <v>-4.17</v>
      </c>
      <c r="L2156" s="2" t="s">
        <v>289</v>
      </c>
      <c r="M2156" s="14">
        <f>+VLOOKUP(L2156,Customers!$C$3:$D$797,2,FALSE)</f>
        <v>1</v>
      </c>
      <c r="N2156" s="14">
        <f>+INDEX(Customers!$B$2:$D$797,MATCH(TF_Database!L2156,Customers!$C$2:$C$797,0),1)</f>
        <v>26912</v>
      </c>
      <c r="O2156" s="29">
        <f t="shared" si="200"/>
        <v>5</v>
      </c>
      <c r="P2156" s="29">
        <f t="shared" si="201"/>
        <v>12</v>
      </c>
      <c r="Q2156" s="14" t="str">
        <f t="shared" si="202"/>
        <v xml:space="preserve">Gary </v>
      </c>
      <c r="R2156" s="14" t="str">
        <f t="shared" si="203"/>
        <v>Mitchum</v>
      </c>
    </row>
    <row r="2157" spans="2:18" x14ac:dyDescent="0.45">
      <c r="B2157" s="14" t="str">
        <f t="shared" si="198"/>
        <v>406001740601</v>
      </c>
      <c r="C2157" s="5">
        <v>40600</v>
      </c>
      <c r="D2157" s="2" t="s">
        <v>808</v>
      </c>
      <c r="E2157" s="14">
        <f t="shared" si="199"/>
        <v>0</v>
      </c>
      <c r="F2157" s="2">
        <v>17</v>
      </c>
      <c r="G2157" s="19">
        <v>155.16999999999999</v>
      </c>
      <c r="H2157" s="20">
        <v>0.08</v>
      </c>
      <c r="I2157" s="6"/>
      <c r="J2157" s="5">
        <v>40601</v>
      </c>
      <c r="K2157" s="25">
        <v>2.12</v>
      </c>
      <c r="L2157" s="2" t="s">
        <v>290</v>
      </c>
      <c r="M2157" s="14">
        <f>+VLOOKUP(L2157,Customers!$C$3:$D$797,2,FALSE)</f>
        <v>3</v>
      </c>
      <c r="N2157" s="14">
        <f>+INDEX(Customers!$B$2:$D$797,MATCH(TF_Database!L2157,Customers!$C$2:$C$797,0),1)</f>
        <v>19579</v>
      </c>
      <c r="O2157" s="29">
        <f t="shared" si="200"/>
        <v>5</v>
      </c>
      <c r="P2157" s="29">
        <f t="shared" si="201"/>
        <v>15</v>
      </c>
      <c r="Q2157" s="14" t="str">
        <f t="shared" si="202"/>
        <v xml:space="preserve">Matt </v>
      </c>
      <c r="R2157" s="14" t="str">
        <f t="shared" si="203"/>
        <v>Hagelstein</v>
      </c>
    </row>
    <row r="2158" spans="2:18" x14ac:dyDescent="0.45">
      <c r="B2158" s="14" t="str">
        <f t="shared" si="198"/>
        <v>409202740923</v>
      </c>
      <c r="C2158" s="5">
        <v>40920</v>
      </c>
      <c r="D2158" s="2" t="s">
        <v>811</v>
      </c>
      <c r="E2158" s="14">
        <f t="shared" si="199"/>
        <v>0</v>
      </c>
      <c r="F2158" s="2">
        <v>27</v>
      </c>
      <c r="G2158" s="19">
        <v>145.93</v>
      </c>
      <c r="H2158" s="20">
        <v>0</v>
      </c>
      <c r="I2158" s="6"/>
      <c r="J2158" s="5">
        <v>40923</v>
      </c>
      <c r="K2158" s="25">
        <v>-113.32</v>
      </c>
      <c r="L2158" s="2" t="s">
        <v>291</v>
      </c>
      <c r="M2158" s="14">
        <f>+VLOOKUP(L2158,Customers!$C$3:$D$797,2,FALSE)</f>
        <v>5</v>
      </c>
      <c r="N2158" s="14">
        <f>+INDEX(Customers!$B$2:$D$797,MATCH(TF_Database!L2158,Customers!$C$2:$C$797,0),1)</f>
        <v>13251</v>
      </c>
      <c r="O2158" s="29">
        <f t="shared" si="200"/>
        <v>5</v>
      </c>
      <c r="P2158" s="29">
        <f t="shared" si="201"/>
        <v>11</v>
      </c>
      <c r="Q2158" s="14" t="str">
        <f t="shared" si="202"/>
        <v xml:space="preserve">Andy </v>
      </c>
      <c r="R2158" s="14" t="str">
        <f t="shared" si="203"/>
        <v>Reiter</v>
      </c>
    </row>
    <row r="2159" spans="2:18" x14ac:dyDescent="0.45">
      <c r="B2159" s="14" t="str">
        <f t="shared" si="198"/>
        <v>41000641002</v>
      </c>
      <c r="C2159" s="5">
        <v>41000</v>
      </c>
      <c r="D2159" s="2" t="s">
        <v>810</v>
      </c>
      <c r="E2159" s="14">
        <f t="shared" si="199"/>
        <v>0</v>
      </c>
      <c r="F2159" s="2">
        <v>6</v>
      </c>
      <c r="G2159" s="19">
        <v>2478.88</v>
      </c>
      <c r="H2159" s="20">
        <v>0.02</v>
      </c>
      <c r="I2159" s="6"/>
      <c r="J2159" s="5">
        <v>41002</v>
      </c>
      <c r="K2159" s="25">
        <v>593.58900000000006</v>
      </c>
      <c r="L2159" s="2" t="s">
        <v>285</v>
      </c>
      <c r="M2159" s="14">
        <f>+VLOOKUP(L2159,Customers!$C$3:$D$797,2,FALSE)</f>
        <v>5</v>
      </c>
      <c r="N2159" s="14">
        <f>+INDEX(Customers!$B$2:$D$797,MATCH(TF_Database!L2159,Customers!$C$2:$C$797,0),1)</f>
        <v>7418</v>
      </c>
      <c r="O2159" s="29">
        <f t="shared" si="200"/>
        <v>10</v>
      </c>
      <c r="P2159" s="29">
        <f t="shared" si="201"/>
        <v>15</v>
      </c>
      <c r="Q2159" s="14" t="str">
        <f t="shared" si="202"/>
        <v xml:space="preserve">Magdelene </v>
      </c>
      <c r="R2159" s="14" t="str">
        <f t="shared" si="203"/>
        <v>Morse</v>
      </c>
    </row>
    <row r="2160" spans="2:18" x14ac:dyDescent="0.45">
      <c r="B2160" s="14" t="str">
        <f t="shared" si="198"/>
        <v>405813740588</v>
      </c>
      <c r="C2160" s="5">
        <v>40581</v>
      </c>
      <c r="D2160" s="2" t="s">
        <v>804</v>
      </c>
      <c r="E2160" s="14">
        <f t="shared" si="199"/>
        <v>0</v>
      </c>
      <c r="F2160" s="2">
        <v>37</v>
      </c>
      <c r="G2160" s="19">
        <v>3351.55</v>
      </c>
      <c r="H2160" s="20">
        <v>0.04</v>
      </c>
      <c r="I2160" s="6"/>
      <c r="J2160" s="5">
        <v>40588</v>
      </c>
      <c r="K2160" s="25">
        <v>-1036.92</v>
      </c>
      <c r="L2160" s="2" t="s">
        <v>275</v>
      </c>
      <c r="M2160" s="14">
        <f>+VLOOKUP(L2160,Customers!$C$3:$D$797,2,FALSE)</f>
        <v>1</v>
      </c>
      <c r="N2160" s="14">
        <f>+INDEX(Customers!$B$2:$D$797,MATCH(TF_Database!L2160,Customers!$C$2:$C$797,0),1)</f>
        <v>28515</v>
      </c>
      <c r="O2160" s="29">
        <f t="shared" si="200"/>
        <v>5</v>
      </c>
      <c r="P2160" s="29">
        <f t="shared" si="201"/>
        <v>13</v>
      </c>
      <c r="Q2160" s="14" t="str">
        <f t="shared" si="202"/>
        <v xml:space="preserve">Dave </v>
      </c>
      <c r="R2160" s="14" t="str">
        <f t="shared" si="203"/>
        <v>Hallsten</v>
      </c>
    </row>
    <row r="2161" spans="2:18" x14ac:dyDescent="0.45">
      <c r="B2161" s="14" t="str">
        <f t="shared" si="198"/>
        <v>408403040841</v>
      </c>
      <c r="C2161" s="5">
        <v>40840</v>
      </c>
      <c r="D2161" s="2" t="s">
        <v>811</v>
      </c>
      <c r="E2161" s="14">
        <f t="shared" si="199"/>
        <v>0</v>
      </c>
      <c r="F2161" s="2">
        <v>30</v>
      </c>
      <c r="G2161" s="19">
        <v>532.11</v>
      </c>
      <c r="H2161" s="20">
        <v>0.01</v>
      </c>
      <c r="I2161" s="6"/>
      <c r="J2161" s="5">
        <v>40841</v>
      </c>
      <c r="K2161" s="25">
        <v>59.47</v>
      </c>
      <c r="L2161" s="2" t="s">
        <v>255</v>
      </c>
      <c r="M2161" s="14">
        <f>+VLOOKUP(L2161,Customers!$C$3:$D$797,2,FALSE)</f>
        <v>5</v>
      </c>
      <c r="N2161" s="14">
        <f>+INDEX(Customers!$B$2:$D$797,MATCH(TF_Database!L2161,Customers!$C$2:$C$797,0),1)</f>
        <v>23450</v>
      </c>
      <c r="O2161" s="29">
        <f t="shared" si="200"/>
        <v>5</v>
      </c>
      <c r="P2161" s="29">
        <f t="shared" si="201"/>
        <v>13</v>
      </c>
      <c r="Q2161" s="14" t="str">
        <f t="shared" si="202"/>
        <v xml:space="preserve">Gary </v>
      </c>
      <c r="R2161" s="14" t="str">
        <f t="shared" si="203"/>
        <v>Zandusky</v>
      </c>
    </row>
    <row r="2162" spans="2:18" x14ac:dyDescent="0.45">
      <c r="B2162" s="14" t="str">
        <f t="shared" si="198"/>
        <v>403883240390</v>
      </c>
      <c r="C2162" s="5">
        <v>40388</v>
      </c>
      <c r="D2162" s="2" t="s">
        <v>810</v>
      </c>
      <c r="E2162" s="14">
        <f t="shared" si="199"/>
        <v>0</v>
      </c>
      <c r="F2162" s="2">
        <v>32</v>
      </c>
      <c r="G2162" s="19">
        <v>216.79</v>
      </c>
      <c r="H2162" s="20">
        <v>7.0000000000000007E-2</v>
      </c>
      <c r="I2162" s="6"/>
      <c r="J2162" s="5">
        <v>40390</v>
      </c>
      <c r="K2162" s="25">
        <v>57.55</v>
      </c>
      <c r="L2162" s="2" t="s">
        <v>242</v>
      </c>
      <c r="M2162" s="14">
        <f>+VLOOKUP(L2162,Customers!$C$3:$D$797,2,FALSE)</f>
        <v>3</v>
      </c>
      <c r="N2162" s="14">
        <f>+INDEX(Customers!$B$2:$D$797,MATCH(TF_Database!L2162,Customers!$C$2:$C$797,0),1)</f>
        <v>29262</v>
      </c>
      <c r="O2162" s="29">
        <f t="shared" si="200"/>
        <v>8</v>
      </c>
      <c r="P2162" s="29">
        <f t="shared" si="201"/>
        <v>15</v>
      </c>
      <c r="Q2162" s="14" t="str">
        <f t="shared" si="202"/>
        <v xml:space="preserve">Candace </v>
      </c>
      <c r="R2162" s="14" t="str">
        <f t="shared" si="203"/>
        <v>McMahon</v>
      </c>
    </row>
    <row r="2163" spans="2:18" x14ac:dyDescent="0.45">
      <c r="B2163" s="14" t="str">
        <f t="shared" si="198"/>
        <v>408234140832</v>
      </c>
      <c r="C2163" s="5">
        <v>40823</v>
      </c>
      <c r="D2163" s="2" t="s">
        <v>804</v>
      </c>
      <c r="E2163" s="14">
        <f t="shared" si="199"/>
        <v>0</v>
      </c>
      <c r="F2163" s="2">
        <v>41</v>
      </c>
      <c r="G2163" s="19">
        <v>258.13</v>
      </c>
      <c r="H2163" s="20">
        <v>0.03</v>
      </c>
      <c r="I2163" s="6"/>
      <c r="J2163" s="5">
        <v>40832</v>
      </c>
      <c r="K2163" s="25">
        <v>84.1</v>
      </c>
      <c r="L2163" s="2" t="s">
        <v>251</v>
      </c>
      <c r="M2163" s="14">
        <f>+VLOOKUP(L2163,Customers!$C$3:$D$797,2,FALSE)</f>
        <v>1</v>
      </c>
      <c r="N2163" s="14">
        <f>+INDEX(Customers!$B$2:$D$797,MATCH(TF_Database!L2163,Customers!$C$2:$C$797,0),1)</f>
        <v>7616</v>
      </c>
      <c r="O2163" s="29">
        <f t="shared" si="200"/>
        <v>5</v>
      </c>
      <c r="P2163" s="29">
        <f t="shared" si="201"/>
        <v>10</v>
      </c>
      <c r="Q2163" s="14" t="str">
        <f t="shared" si="202"/>
        <v xml:space="preserve">Alan </v>
      </c>
      <c r="R2163" s="14" t="str">
        <f t="shared" si="203"/>
        <v>Hwang</v>
      </c>
    </row>
    <row r="2164" spans="2:18" x14ac:dyDescent="0.45">
      <c r="B2164" s="14" t="str">
        <f t="shared" si="198"/>
        <v>410353741037</v>
      </c>
      <c r="C2164" s="5">
        <v>41035</v>
      </c>
      <c r="D2164" s="2" t="s">
        <v>806</v>
      </c>
      <c r="E2164" s="14">
        <f t="shared" si="199"/>
        <v>1</v>
      </c>
      <c r="F2164" s="2">
        <v>37</v>
      </c>
      <c r="G2164" s="19">
        <v>5382.24</v>
      </c>
      <c r="H2164" s="20">
        <v>0.1</v>
      </c>
      <c r="I2164" s="6"/>
      <c r="J2164" s="5">
        <v>41037</v>
      </c>
      <c r="K2164" s="25">
        <v>14.85</v>
      </c>
      <c r="L2164" s="2" t="s">
        <v>245</v>
      </c>
      <c r="M2164" s="14">
        <f>+VLOOKUP(L2164,Customers!$C$3:$D$797,2,FALSE)</f>
        <v>4</v>
      </c>
      <c r="N2164" s="14">
        <f>+INDEX(Customers!$B$2:$D$797,MATCH(TF_Database!L2164,Customers!$C$2:$C$797,0),1)</f>
        <v>30321</v>
      </c>
      <c r="O2164" s="29">
        <f t="shared" si="200"/>
        <v>7</v>
      </c>
      <c r="P2164" s="29">
        <f t="shared" si="201"/>
        <v>13</v>
      </c>
      <c r="Q2164" s="14" t="str">
        <f t="shared" si="202"/>
        <v xml:space="preserve">Edward </v>
      </c>
      <c r="R2164" s="14" t="str">
        <f t="shared" si="203"/>
        <v>Nazzal</v>
      </c>
    </row>
    <row r="2165" spans="2:18" x14ac:dyDescent="0.45">
      <c r="B2165" s="14" t="str">
        <f t="shared" si="198"/>
        <v>410353041037</v>
      </c>
      <c r="C2165" s="5">
        <v>41035</v>
      </c>
      <c r="D2165" s="2" t="s">
        <v>806</v>
      </c>
      <c r="E2165" s="14">
        <f t="shared" si="199"/>
        <v>1</v>
      </c>
      <c r="F2165" s="2">
        <v>30</v>
      </c>
      <c r="G2165" s="19">
        <v>1035.95</v>
      </c>
      <c r="H2165" s="20">
        <v>0.08</v>
      </c>
      <c r="I2165" s="6"/>
      <c r="J2165" s="5">
        <v>41037</v>
      </c>
      <c r="K2165" s="25">
        <v>342.41</v>
      </c>
      <c r="L2165" s="2" t="s">
        <v>245</v>
      </c>
      <c r="M2165" s="14">
        <f>+VLOOKUP(L2165,Customers!$C$3:$D$797,2,FALSE)</f>
        <v>4</v>
      </c>
      <c r="N2165" s="14">
        <f>+INDEX(Customers!$B$2:$D$797,MATCH(TF_Database!L2165,Customers!$C$2:$C$797,0),1)</f>
        <v>30321</v>
      </c>
      <c r="O2165" s="29">
        <f t="shared" si="200"/>
        <v>7</v>
      </c>
      <c r="P2165" s="29">
        <f t="shared" si="201"/>
        <v>13</v>
      </c>
      <c r="Q2165" s="14" t="str">
        <f t="shared" si="202"/>
        <v xml:space="preserve">Edward </v>
      </c>
      <c r="R2165" s="14" t="str">
        <f t="shared" si="203"/>
        <v>Nazzal</v>
      </c>
    </row>
    <row r="2166" spans="2:18" x14ac:dyDescent="0.45">
      <c r="B2166" s="14" t="str">
        <f t="shared" si="198"/>
        <v>409962640997</v>
      </c>
      <c r="C2166" s="5">
        <v>40996</v>
      </c>
      <c r="D2166" s="2" t="s">
        <v>806</v>
      </c>
      <c r="E2166" s="14">
        <f t="shared" si="199"/>
        <v>1</v>
      </c>
      <c r="F2166" s="2">
        <v>26</v>
      </c>
      <c r="G2166" s="19">
        <v>233.03</v>
      </c>
      <c r="H2166" s="20">
        <v>0.05</v>
      </c>
      <c r="I2166" s="6"/>
      <c r="J2166" s="5">
        <v>40997</v>
      </c>
      <c r="K2166" s="25">
        <v>-86.34</v>
      </c>
      <c r="L2166" s="2" t="s">
        <v>242</v>
      </c>
      <c r="M2166" s="14">
        <f>+VLOOKUP(L2166,Customers!$C$3:$D$797,2,FALSE)</f>
        <v>3</v>
      </c>
      <c r="N2166" s="14">
        <f>+INDEX(Customers!$B$2:$D$797,MATCH(TF_Database!L2166,Customers!$C$2:$C$797,0),1)</f>
        <v>29262</v>
      </c>
      <c r="O2166" s="29">
        <f t="shared" si="200"/>
        <v>8</v>
      </c>
      <c r="P2166" s="29">
        <f t="shared" si="201"/>
        <v>15</v>
      </c>
      <c r="Q2166" s="14" t="str">
        <f t="shared" si="202"/>
        <v xml:space="preserve">Candace </v>
      </c>
      <c r="R2166" s="14" t="str">
        <f t="shared" si="203"/>
        <v>McMahon</v>
      </c>
    </row>
    <row r="2167" spans="2:18" x14ac:dyDescent="0.45">
      <c r="B2167" s="14" t="str">
        <f t="shared" si="198"/>
        <v>41150341152</v>
      </c>
      <c r="C2167" s="5">
        <v>41150</v>
      </c>
      <c r="D2167" s="2" t="s">
        <v>811</v>
      </c>
      <c r="E2167" s="14">
        <f t="shared" si="199"/>
        <v>0</v>
      </c>
      <c r="F2167" s="2">
        <v>3</v>
      </c>
      <c r="G2167" s="19">
        <v>18.7</v>
      </c>
      <c r="H2167" s="20">
        <v>0.1</v>
      </c>
      <c r="I2167" s="6"/>
      <c r="J2167" s="5">
        <v>41152</v>
      </c>
      <c r="K2167" s="25">
        <v>-14.685499999999999</v>
      </c>
      <c r="L2167" s="2" t="s">
        <v>258</v>
      </c>
      <c r="M2167" s="14">
        <f>+VLOOKUP(L2167,Customers!$C$3:$D$797,2,FALSE)</f>
        <v>3</v>
      </c>
      <c r="N2167" s="14">
        <f>+INDEX(Customers!$B$2:$D$797,MATCH(TF_Database!L2167,Customers!$C$2:$C$797,0),1)</f>
        <v>11861</v>
      </c>
      <c r="O2167" s="29">
        <f t="shared" si="200"/>
        <v>6</v>
      </c>
      <c r="P2167" s="29">
        <f t="shared" si="201"/>
        <v>12</v>
      </c>
      <c r="Q2167" s="14" t="str">
        <f t="shared" si="202"/>
        <v xml:space="preserve">Allen </v>
      </c>
      <c r="R2167" s="14" t="str">
        <f t="shared" si="203"/>
        <v>Golden</v>
      </c>
    </row>
    <row r="2168" spans="2:18" x14ac:dyDescent="0.45">
      <c r="B2168" s="14" t="str">
        <f t="shared" si="198"/>
        <v>411503941152</v>
      </c>
      <c r="C2168" s="5">
        <v>41150</v>
      </c>
      <c r="D2168" s="2" t="s">
        <v>811</v>
      </c>
      <c r="E2168" s="14">
        <f t="shared" si="199"/>
        <v>0</v>
      </c>
      <c r="F2168" s="2">
        <v>39</v>
      </c>
      <c r="G2168" s="19">
        <v>140.74</v>
      </c>
      <c r="H2168" s="20">
        <v>0.01</v>
      </c>
      <c r="I2168" s="6"/>
      <c r="J2168" s="5">
        <v>41152</v>
      </c>
      <c r="K2168" s="25">
        <v>-92.29</v>
      </c>
      <c r="L2168" s="2" t="s">
        <v>258</v>
      </c>
      <c r="M2168" s="14">
        <f>+VLOOKUP(L2168,Customers!$C$3:$D$797,2,FALSE)</f>
        <v>3</v>
      </c>
      <c r="N2168" s="14">
        <f>+INDEX(Customers!$B$2:$D$797,MATCH(TF_Database!L2168,Customers!$C$2:$C$797,0),1)</f>
        <v>11861</v>
      </c>
      <c r="O2168" s="29">
        <f t="shared" si="200"/>
        <v>6</v>
      </c>
      <c r="P2168" s="29">
        <f t="shared" si="201"/>
        <v>12</v>
      </c>
      <c r="Q2168" s="14" t="str">
        <f t="shared" si="202"/>
        <v xml:space="preserve">Allen </v>
      </c>
      <c r="R2168" s="14" t="str">
        <f t="shared" si="203"/>
        <v>Golden</v>
      </c>
    </row>
    <row r="2169" spans="2:18" x14ac:dyDescent="0.45">
      <c r="B2169" s="14" t="str">
        <f t="shared" si="198"/>
        <v>405882740589</v>
      </c>
      <c r="C2169" s="5">
        <v>40588</v>
      </c>
      <c r="D2169" s="2" t="s">
        <v>808</v>
      </c>
      <c r="E2169" s="14">
        <f t="shared" si="199"/>
        <v>0</v>
      </c>
      <c r="F2169" s="2">
        <v>27</v>
      </c>
      <c r="G2169" s="19">
        <v>304.98</v>
      </c>
      <c r="H2169" s="20">
        <v>0.08</v>
      </c>
      <c r="I2169" s="6"/>
      <c r="J2169" s="5">
        <v>40589</v>
      </c>
      <c r="K2169" s="25">
        <v>2.7284999999999999</v>
      </c>
      <c r="L2169" s="2" t="s">
        <v>240</v>
      </c>
      <c r="M2169" s="14">
        <f>+VLOOKUP(L2169,Customers!$C$3:$D$797,2,FALSE)</f>
        <v>3</v>
      </c>
      <c r="N2169" s="14">
        <f>+INDEX(Customers!$B$2:$D$797,MATCH(TF_Database!L2169,Customers!$C$2:$C$797,0),1)</f>
        <v>9453</v>
      </c>
      <c r="O2169" s="29">
        <f t="shared" si="200"/>
        <v>5</v>
      </c>
      <c r="P2169" s="29">
        <f t="shared" si="201"/>
        <v>14</v>
      </c>
      <c r="Q2169" s="14" t="str">
        <f t="shared" si="202"/>
        <v xml:space="preserve">Erin </v>
      </c>
      <c r="R2169" s="14" t="str">
        <f t="shared" si="203"/>
        <v>Creighton</v>
      </c>
    </row>
    <row r="2170" spans="2:18" x14ac:dyDescent="0.45">
      <c r="B2170" s="14" t="str">
        <f t="shared" si="198"/>
        <v>405883440590</v>
      </c>
      <c r="C2170" s="5">
        <v>40588</v>
      </c>
      <c r="D2170" s="2" t="s">
        <v>808</v>
      </c>
      <c r="E2170" s="14">
        <f t="shared" si="199"/>
        <v>0</v>
      </c>
      <c r="F2170" s="2">
        <v>34</v>
      </c>
      <c r="G2170" s="19">
        <v>104.24</v>
      </c>
      <c r="H2170" s="20">
        <v>0</v>
      </c>
      <c r="I2170" s="6"/>
      <c r="J2170" s="5">
        <v>40590</v>
      </c>
      <c r="K2170" s="25">
        <v>10.59</v>
      </c>
      <c r="L2170" s="2" t="s">
        <v>240</v>
      </c>
      <c r="M2170" s="14">
        <f>+VLOOKUP(L2170,Customers!$C$3:$D$797,2,FALSE)</f>
        <v>3</v>
      </c>
      <c r="N2170" s="14">
        <f>+INDEX(Customers!$B$2:$D$797,MATCH(TF_Database!L2170,Customers!$C$2:$C$797,0),1)</f>
        <v>9453</v>
      </c>
      <c r="O2170" s="29">
        <f t="shared" si="200"/>
        <v>5</v>
      </c>
      <c r="P2170" s="29">
        <f t="shared" si="201"/>
        <v>14</v>
      </c>
      <c r="Q2170" s="14" t="str">
        <f t="shared" si="202"/>
        <v xml:space="preserve">Erin </v>
      </c>
      <c r="R2170" s="14" t="str">
        <f t="shared" si="203"/>
        <v>Creighton</v>
      </c>
    </row>
    <row r="2171" spans="2:18" x14ac:dyDescent="0.45">
      <c r="B2171" s="14" t="str">
        <f t="shared" si="198"/>
        <v>405882740590</v>
      </c>
      <c r="C2171" s="5">
        <v>40588</v>
      </c>
      <c r="D2171" s="2" t="s">
        <v>808</v>
      </c>
      <c r="E2171" s="14">
        <f t="shared" si="199"/>
        <v>0</v>
      </c>
      <c r="F2171" s="2">
        <v>27</v>
      </c>
      <c r="G2171" s="19">
        <v>198.13</v>
      </c>
      <c r="H2171" s="20">
        <v>0.01</v>
      </c>
      <c r="I2171" s="6"/>
      <c r="J2171" s="5">
        <v>40590</v>
      </c>
      <c r="K2171" s="25">
        <v>-219.92</v>
      </c>
      <c r="L2171" s="2" t="s">
        <v>240</v>
      </c>
      <c r="M2171" s="14">
        <f>+VLOOKUP(L2171,Customers!$C$3:$D$797,2,FALSE)</f>
        <v>3</v>
      </c>
      <c r="N2171" s="14">
        <f>+INDEX(Customers!$B$2:$D$797,MATCH(TF_Database!L2171,Customers!$C$2:$C$797,0),1)</f>
        <v>9453</v>
      </c>
      <c r="O2171" s="29">
        <f t="shared" si="200"/>
        <v>5</v>
      </c>
      <c r="P2171" s="29">
        <f t="shared" si="201"/>
        <v>14</v>
      </c>
      <c r="Q2171" s="14" t="str">
        <f t="shared" si="202"/>
        <v xml:space="preserve">Erin </v>
      </c>
      <c r="R2171" s="14" t="str">
        <f t="shared" si="203"/>
        <v>Creighton</v>
      </c>
    </row>
    <row r="2172" spans="2:18" x14ac:dyDescent="0.45">
      <c r="B2172" s="14" t="str">
        <f t="shared" si="198"/>
        <v>405882540590</v>
      </c>
      <c r="C2172" s="5">
        <v>40588</v>
      </c>
      <c r="D2172" s="2" t="s">
        <v>808</v>
      </c>
      <c r="E2172" s="14">
        <f t="shared" si="199"/>
        <v>0</v>
      </c>
      <c r="F2172" s="2">
        <v>25</v>
      </c>
      <c r="G2172" s="19">
        <v>4366.348</v>
      </c>
      <c r="H2172" s="20">
        <v>0.05</v>
      </c>
      <c r="I2172" s="6"/>
      <c r="J2172" s="5">
        <v>40590</v>
      </c>
      <c r="K2172" s="25">
        <v>940.57199999999989</v>
      </c>
      <c r="L2172" s="2" t="s">
        <v>240</v>
      </c>
      <c r="M2172" s="14">
        <f>+VLOOKUP(L2172,Customers!$C$3:$D$797,2,FALSE)</f>
        <v>3</v>
      </c>
      <c r="N2172" s="14">
        <f>+INDEX(Customers!$B$2:$D$797,MATCH(TF_Database!L2172,Customers!$C$2:$C$797,0),1)</f>
        <v>9453</v>
      </c>
      <c r="O2172" s="29">
        <f t="shared" si="200"/>
        <v>5</v>
      </c>
      <c r="P2172" s="29">
        <f t="shared" si="201"/>
        <v>14</v>
      </c>
      <c r="Q2172" s="14" t="str">
        <f t="shared" si="202"/>
        <v xml:space="preserve">Erin </v>
      </c>
      <c r="R2172" s="14" t="str">
        <f t="shared" si="203"/>
        <v>Creighton</v>
      </c>
    </row>
    <row r="2173" spans="2:18" x14ac:dyDescent="0.45">
      <c r="B2173" s="14" t="str">
        <f t="shared" si="198"/>
        <v>402743340275</v>
      </c>
      <c r="C2173" s="5">
        <v>40274</v>
      </c>
      <c r="D2173" s="2" t="s">
        <v>810</v>
      </c>
      <c r="E2173" s="14">
        <f t="shared" si="199"/>
        <v>0</v>
      </c>
      <c r="F2173" s="2">
        <v>33</v>
      </c>
      <c r="G2173" s="19">
        <v>476.06</v>
      </c>
      <c r="H2173" s="20">
        <v>0.04</v>
      </c>
      <c r="I2173" s="6"/>
      <c r="J2173" s="5">
        <v>40275</v>
      </c>
      <c r="K2173" s="25">
        <v>-120.48</v>
      </c>
      <c r="L2173" s="2" t="s">
        <v>268</v>
      </c>
      <c r="M2173" s="14">
        <f>+VLOOKUP(L2173,Customers!$C$3:$D$797,2,FALSE)</f>
        <v>3</v>
      </c>
      <c r="N2173" s="14">
        <f>+INDEX(Customers!$B$2:$D$797,MATCH(TF_Database!L2173,Customers!$C$2:$C$797,0),1)</f>
        <v>5854</v>
      </c>
      <c r="O2173" s="29">
        <f t="shared" si="200"/>
        <v>8</v>
      </c>
      <c r="P2173" s="29">
        <f t="shared" si="201"/>
        <v>12</v>
      </c>
      <c r="Q2173" s="14" t="str">
        <f t="shared" si="202"/>
        <v xml:space="preserve">Melanie </v>
      </c>
      <c r="R2173" s="14" t="str">
        <f t="shared" si="203"/>
        <v>Page</v>
      </c>
    </row>
    <row r="2174" spans="2:18" x14ac:dyDescent="0.45">
      <c r="B2174" s="14" t="str">
        <f t="shared" si="198"/>
        <v>408982940905</v>
      </c>
      <c r="C2174" s="5">
        <v>40898</v>
      </c>
      <c r="D2174" s="2" t="s">
        <v>804</v>
      </c>
      <c r="E2174" s="14">
        <f t="shared" si="199"/>
        <v>0</v>
      </c>
      <c r="F2174" s="2">
        <v>29</v>
      </c>
      <c r="G2174" s="19">
        <v>1756.11</v>
      </c>
      <c r="H2174" s="20">
        <v>0.1</v>
      </c>
      <c r="I2174" s="6"/>
      <c r="J2174" s="5">
        <v>40905</v>
      </c>
      <c r="K2174" s="25">
        <v>-888.07</v>
      </c>
      <c r="L2174" s="2" t="s">
        <v>292</v>
      </c>
      <c r="M2174" s="14">
        <f>+VLOOKUP(L2174,Customers!$C$3:$D$797,2,FALSE)</f>
        <v>5</v>
      </c>
      <c r="N2174" s="14">
        <f>+INDEX(Customers!$B$2:$D$797,MATCH(TF_Database!L2174,Customers!$C$2:$C$797,0),1)</f>
        <v>6986</v>
      </c>
      <c r="O2174" s="29">
        <f t="shared" si="200"/>
        <v>5</v>
      </c>
      <c r="P2174" s="29">
        <f t="shared" si="201"/>
        <v>11</v>
      </c>
      <c r="Q2174" s="14" t="str">
        <f t="shared" si="202"/>
        <v xml:space="preserve">Mike </v>
      </c>
      <c r="R2174" s="14" t="str">
        <f t="shared" si="203"/>
        <v>Caudle</v>
      </c>
    </row>
    <row r="2175" spans="2:18" x14ac:dyDescent="0.45">
      <c r="B2175" s="14" t="str">
        <f t="shared" si="198"/>
        <v>400951040097</v>
      </c>
      <c r="C2175" s="5">
        <v>40095</v>
      </c>
      <c r="D2175" s="2" t="s">
        <v>811</v>
      </c>
      <c r="E2175" s="14">
        <f t="shared" si="199"/>
        <v>0</v>
      </c>
      <c r="F2175" s="2">
        <v>10</v>
      </c>
      <c r="G2175" s="19">
        <v>1136.47</v>
      </c>
      <c r="H2175" s="20">
        <v>0.1</v>
      </c>
      <c r="I2175" s="6"/>
      <c r="J2175" s="5">
        <v>40097</v>
      </c>
      <c r="K2175" s="25">
        <v>323.32299999999998</v>
      </c>
      <c r="L2175" s="2" t="s">
        <v>263</v>
      </c>
      <c r="M2175" s="14">
        <f>+VLOOKUP(L2175,Customers!$C$3:$D$797,2,FALSE)</f>
        <v>5</v>
      </c>
      <c r="N2175" s="14">
        <f>+INDEX(Customers!$B$2:$D$797,MATCH(TF_Database!L2175,Customers!$C$2:$C$797,0),1)</f>
        <v>23571</v>
      </c>
      <c r="O2175" s="29">
        <f t="shared" si="200"/>
        <v>5</v>
      </c>
      <c r="P2175" s="29">
        <f t="shared" si="201"/>
        <v>13</v>
      </c>
      <c r="Q2175" s="14" t="str">
        <f t="shared" si="202"/>
        <v xml:space="preserve">Erin </v>
      </c>
      <c r="R2175" s="14" t="str">
        <f t="shared" si="203"/>
        <v>Ashbrook</v>
      </c>
    </row>
    <row r="2176" spans="2:18" x14ac:dyDescent="0.45">
      <c r="B2176" s="14" t="str">
        <f t="shared" si="198"/>
        <v>40095240097</v>
      </c>
      <c r="C2176" s="5">
        <v>40095</v>
      </c>
      <c r="D2176" s="2" t="s">
        <v>811</v>
      </c>
      <c r="E2176" s="14">
        <f t="shared" si="199"/>
        <v>0</v>
      </c>
      <c r="F2176" s="2">
        <v>2</v>
      </c>
      <c r="G2176" s="19">
        <v>325.81</v>
      </c>
      <c r="H2176" s="20">
        <v>0.02</v>
      </c>
      <c r="I2176" s="6"/>
      <c r="J2176" s="5">
        <v>40097</v>
      </c>
      <c r="K2176" s="25">
        <v>-522.78</v>
      </c>
      <c r="L2176" s="2" t="s">
        <v>263</v>
      </c>
      <c r="M2176" s="14">
        <f>+VLOOKUP(L2176,Customers!$C$3:$D$797,2,FALSE)</f>
        <v>5</v>
      </c>
      <c r="N2176" s="14">
        <f>+INDEX(Customers!$B$2:$D$797,MATCH(TF_Database!L2176,Customers!$C$2:$C$797,0),1)</f>
        <v>23571</v>
      </c>
      <c r="O2176" s="29">
        <f t="shared" si="200"/>
        <v>5</v>
      </c>
      <c r="P2176" s="29">
        <f t="shared" si="201"/>
        <v>13</v>
      </c>
      <c r="Q2176" s="14" t="str">
        <f t="shared" si="202"/>
        <v xml:space="preserve">Erin </v>
      </c>
      <c r="R2176" s="14" t="str">
        <f t="shared" si="203"/>
        <v>Ashbrook</v>
      </c>
    </row>
    <row r="2177" spans="2:18" x14ac:dyDescent="0.45">
      <c r="B2177" s="14" t="str">
        <f t="shared" si="198"/>
        <v>407543940756</v>
      </c>
      <c r="C2177" s="5">
        <v>40754</v>
      </c>
      <c r="D2177" s="2" t="s">
        <v>806</v>
      </c>
      <c r="E2177" s="14">
        <f t="shared" si="199"/>
        <v>1</v>
      </c>
      <c r="F2177" s="2">
        <v>39</v>
      </c>
      <c r="G2177" s="19">
        <v>307.42</v>
      </c>
      <c r="H2177" s="20">
        <v>0.05</v>
      </c>
      <c r="I2177" s="6"/>
      <c r="J2177" s="5">
        <v>40756</v>
      </c>
      <c r="K2177" s="25">
        <v>104.09</v>
      </c>
      <c r="L2177" s="2" t="s">
        <v>282</v>
      </c>
      <c r="M2177" s="14">
        <f>+VLOOKUP(L2177,Customers!$C$3:$D$797,2,FALSE)</f>
        <v>5</v>
      </c>
      <c r="N2177" s="14">
        <f>+INDEX(Customers!$B$2:$D$797,MATCH(TF_Database!L2177,Customers!$C$2:$C$797,0),1)</f>
        <v>19138</v>
      </c>
      <c r="O2177" s="29">
        <f t="shared" si="200"/>
        <v>7</v>
      </c>
      <c r="P2177" s="29">
        <f t="shared" si="201"/>
        <v>12</v>
      </c>
      <c r="Q2177" s="14" t="str">
        <f t="shared" si="202"/>
        <v xml:space="preserve">Naresj </v>
      </c>
      <c r="R2177" s="14" t="str">
        <f t="shared" si="203"/>
        <v>Patel</v>
      </c>
    </row>
    <row r="2178" spans="2:18" x14ac:dyDescent="0.45">
      <c r="B2178" s="14" t="str">
        <f t="shared" si="198"/>
        <v>407544840756</v>
      </c>
      <c r="C2178" s="5">
        <v>40754</v>
      </c>
      <c r="D2178" s="2" t="s">
        <v>806</v>
      </c>
      <c r="E2178" s="14">
        <f t="shared" si="199"/>
        <v>1</v>
      </c>
      <c r="F2178" s="2">
        <v>48</v>
      </c>
      <c r="G2178" s="19">
        <v>608.29</v>
      </c>
      <c r="H2178" s="20">
        <v>0.02</v>
      </c>
      <c r="I2178" s="6"/>
      <c r="J2178" s="5">
        <v>40756</v>
      </c>
      <c r="K2178" s="25">
        <v>-39.270000000000003</v>
      </c>
      <c r="L2178" s="2" t="s">
        <v>282</v>
      </c>
      <c r="M2178" s="14">
        <f>+VLOOKUP(L2178,Customers!$C$3:$D$797,2,FALSE)</f>
        <v>5</v>
      </c>
      <c r="N2178" s="14">
        <f>+INDEX(Customers!$B$2:$D$797,MATCH(TF_Database!L2178,Customers!$C$2:$C$797,0),1)</f>
        <v>19138</v>
      </c>
      <c r="O2178" s="29">
        <f t="shared" si="200"/>
        <v>7</v>
      </c>
      <c r="P2178" s="29">
        <f t="shared" si="201"/>
        <v>12</v>
      </c>
      <c r="Q2178" s="14" t="str">
        <f t="shared" si="202"/>
        <v xml:space="preserve">Naresj </v>
      </c>
      <c r="R2178" s="14" t="str">
        <f t="shared" si="203"/>
        <v>Patel</v>
      </c>
    </row>
    <row r="2179" spans="2:18" x14ac:dyDescent="0.45">
      <c r="B2179" s="14" t="str">
        <f t="shared" si="198"/>
        <v>405904540592</v>
      </c>
      <c r="C2179" s="5">
        <v>40590</v>
      </c>
      <c r="D2179" s="2" t="s">
        <v>811</v>
      </c>
      <c r="E2179" s="14">
        <f t="shared" si="199"/>
        <v>0</v>
      </c>
      <c r="F2179" s="2">
        <v>45</v>
      </c>
      <c r="G2179" s="19">
        <v>1009.8</v>
      </c>
      <c r="H2179" s="20">
        <v>7.0000000000000007E-2</v>
      </c>
      <c r="I2179" s="6"/>
      <c r="J2179" s="5">
        <v>40592</v>
      </c>
      <c r="K2179" s="25">
        <v>352.64</v>
      </c>
      <c r="L2179" s="2" t="s">
        <v>263</v>
      </c>
      <c r="M2179" s="14">
        <f>+VLOOKUP(L2179,Customers!$C$3:$D$797,2,FALSE)</f>
        <v>5</v>
      </c>
      <c r="N2179" s="14">
        <f>+INDEX(Customers!$B$2:$D$797,MATCH(TF_Database!L2179,Customers!$C$2:$C$797,0),1)</f>
        <v>23571</v>
      </c>
      <c r="O2179" s="29">
        <f t="shared" si="200"/>
        <v>5</v>
      </c>
      <c r="P2179" s="29">
        <f t="shared" si="201"/>
        <v>13</v>
      </c>
      <c r="Q2179" s="14" t="str">
        <f t="shared" si="202"/>
        <v xml:space="preserve">Erin </v>
      </c>
      <c r="R2179" s="14" t="str">
        <f t="shared" si="203"/>
        <v>Ashbrook</v>
      </c>
    </row>
    <row r="2180" spans="2:18" x14ac:dyDescent="0.45">
      <c r="B2180" s="14" t="str">
        <f t="shared" si="198"/>
        <v>405901240591</v>
      </c>
      <c r="C2180" s="5">
        <v>40590</v>
      </c>
      <c r="D2180" s="2" t="s">
        <v>811</v>
      </c>
      <c r="E2180" s="14">
        <f t="shared" si="199"/>
        <v>0</v>
      </c>
      <c r="F2180" s="2">
        <v>12</v>
      </c>
      <c r="G2180" s="19">
        <v>29.71</v>
      </c>
      <c r="H2180" s="20">
        <v>0.09</v>
      </c>
      <c r="I2180" s="6"/>
      <c r="J2180" s="5">
        <v>40591</v>
      </c>
      <c r="K2180" s="25">
        <v>-23.17</v>
      </c>
      <c r="L2180" s="2" t="s">
        <v>263</v>
      </c>
      <c r="M2180" s="14">
        <f>+VLOOKUP(L2180,Customers!$C$3:$D$797,2,FALSE)</f>
        <v>5</v>
      </c>
      <c r="N2180" s="14">
        <f>+INDEX(Customers!$B$2:$D$797,MATCH(TF_Database!L2180,Customers!$C$2:$C$797,0),1)</f>
        <v>23571</v>
      </c>
      <c r="O2180" s="29">
        <f t="shared" si="200"/>
        <v>5</v>
      </c>
      <c r="P2180" s="29">
        <f t="shared" si="201"/>
        <v>13</v>
      </c>
      <c r="Q2180" s="14" t="str">
        <f t="shared" si="202"/>
        <v xml:space="preserve">Erin </v>
      </c>
      <c r="R2180" s="14" t="str">
        <f t="shared" si="203"/>
        <v>Ashbrook</v>
      </c>
    </row>
    <row r="2181" spans="2:18" x14ac:dyDescent="0.45">
      <c r="B2181" s="14" t="str">
        <f t="shared" si="198"/>
        <v>411573041160</v>
      </c>
      <c r="C2181" s="5">
        <v>41157</v>
      </c>
      <c r="D2181" s="2" t="s">
        <v>808</v>
      </c>
      <c r="E2181" s="14">
        <f t="shared" si="199"/>
        <v>0</v>
      </c>
      <c r="F2181" s="2">
        <v>30</v>
      </c>
      <c r="G2181" s="19">
        <v>4587.9260000000004</v>
      </c>
      <c r="H2181" s="20">
        <v>0.1</v>
      </c>
      <c r="I2181" s="6"/>
      <c r="J2181" s="5">
        <v>41160</v>
      </c>
      <c r="K2181" s="25">
        <v>687.41099999999994</v>
      </c>
      <c r="L2181" s="2" t="s">
        <v>276</v>
      </c>
      <c r="M2181" s="14">
        <f>+VLOOKUP(L2181,Customers!$C$3:$D$797,2,FALSE)</f>
        <v>4</v>
      </c>
      <c r="N2181" s="14">
        <f>+INDEX(Customers!$B$2:$D$797,MATCH(TF_Database!L2181,Customers!$C$2:$C$797,0),1)</f>
        <v>25881</v>
      </c>
      <c r="O2181" s="29">
        <f t="shared" si="200"/>
        <v>7</v>
      </c>
      <c r="P2181" s="29">
        <f t="shared" si="201"/>
        <v>15</v>
      </c>
      <c r="Q2181" s="14" t="str">
        <f t="shared" si="202"/>
        <v xml:space="preserve">Arthur </v>
      </c>
      <c r="R2181" s="14" t="str">
        <f t="shared" si="203"/>
        <v>Wiediger</v>
      </c>
    </row>
    <row r="2182" spans="2:18" x14ac:dyDescent="0.45">
      <c r="B2182" s="14" t="str">
        <f t="shared" si="198"/>
        <v>411574241158</v>
      </c>
      <c r="C2182" s="5">
        <v>41157</v>
      </c>
      <c r="D2182" s="2" t="s">
        <v>808</v>
      </c>
      <c r="E2182" s="14">
        <f t="shared" si="199"/>
        <v>0</v>
      </c>
      <c r="F2182" s="2">
        <v>42</v>
      </c>
      <c r="G2182" s="19">
        <v>4541.924</v>
      </c>
      <c r="H2182" s="20">
        <v>0.01</v>
      </c>
      <c r="I2182" s="6"/>
      <c r="J2182" s="5">
        <v>41158</v>
      </c>
      <c r="K2182" s="25">
        <v>1222.1370000000002</v>
      </c>
      <c r="L2182" s="2" t="s">
        <v>276</v>
      </c>
      <c r="M2182" s="14">
        <f>+VLOOKUP(L2182,Customers!$C$3:$D$797,2,FALSE)</f>
        <v>4</v>
      </c>
      <c r="N2182" s="14">
        <f>+INDEX(Customers!$B$2:$D$797,MATCH(TF_Database!L2182,Customers!$C$2:$C$797,0),1)</f>
        <v>25881</v>
      </c>
      <c r="O2182" s="29">
        <f t="shared" si="200"/>
        <v>7</v>
      </c>
      <c r="P2182" s="29">
        <f t="shared" si="201"/>
        <v>15</v>
      </c>
      <c r="Q2182" s="14" t="str">
        <f t="shared" si="202"/>
        <v xml:space="preserve">Arthur </v>
      </c>
      <c r="R2182" s="14" t="str">
        <f t="shared" si="203"/>
        <v>Wiediger</v>
      </c>
    </row>
    <row r="2183" spans="2:18" x14ac:dyDescent="0.45">
      <c r="B2183" s="14" t="str">
        <f t="shared" ref="B2183:B2246" si="204">+CONCATENATE(C2183,F2183,J2183)</f>
        <v>411312641133</v>
      </c>
      <c r="C2183" s="5">
        <v>41131</v>
      </c>
      <c r="D2183" s="2" t="s">
        <v>806</v>
      </c>
      <c r="E2183" s="14">
        <f t="shared" ref="E2183:E2246" si="205">+IF(D2183="High",1,0)</f>
        <v>1</v>
      </c>
      <c r="F2183" s="2">
        <v>26</v>
      </c>
      <c r="G2183" s="19">
        <v>6163.52</v>
      </c>
      <c r="H2183" s="20">
        <v>0.02</v>
      </c>
      <c r="I2183" s="6"/>
      <c r="J2183" s="5">
        <v>41133</v>
      </c>
      <c r="K2183" s="25">
        <v>755.95</v>
      </c>
      <c r="L2183" s="2" t="s">
        <v>282</v>
      </c>
      <c r="M2183" s="14">
        <f>+VLOOKUP(L2183,Customers!$C$3:$D$797,2,FALSE)</f>
        <v>5</v>
      </c>
      <c r="N2183" s="14">
        <f>+INDEX(Customers!$B$2:$D$797,MATCH(TF_Database!L2183,Customers!$C$2:$C$797,0),1)</f>
        <v>19138</v>
      </c>
      <c r="O2183" s="29">
        <f t="shared" ref="O2183:O2246" si="206">+SEARCH(" ",L2183)</f>
        <v>7</v>
      </c>
      <c r="P2183" s="29">
        <f t="shared" ref="P2183:P2246" si="207">+LEN(L2183)</f>
        <v>12</v>
      </c>
      <c r="Q2183" s="14" t="str">
        <f t="shared" ref="Q2183:Q2246" si="208">+LEFT(L2183,O2183)</f>
        <v xml:space="preserve">Naresj </v>
      </c>
      <c r="R2183" s="14" t="str">
        <f t="shared" ref="R2183:R2246" si="209">+RIGHT(L2183,P2183-O2183)</f>
        <v>Patel</v>
      </c>
    </row>
    <row r="2184" spans="2:18" x14ac:dyDescent="0.45">
      <c r="B2184" s="14" t="str">
        <f t="shared" si="204"/>
        <v>41222741224</v>
      </c>
      <c r="C2184" s="5">
        <v>41222</v>
      </c>
      <c r="D2184" s="2" t="s">
        <v>808</v>
      </c>
      <c r="E2184" s="14">
        <f t="shared" si="205"/>
        <v>0</v>
      </c>
      <c r="F2184" s="2">
        <v>7</v>
      </c>
      <c r="G2184" s="19">
        <v>1278.6464999999998</v>
      </c>
      <c r="H2184" s="20">
        <v>0.01</v>
      </c>
      <c r="I2184" s="6"/>
      <c r="J2184" s="5">
        <v>41224</v>
      </c>
      <c r="K2184" s="25">
        <v>-396.16500000000002</v>
      </c>
      <c r="L2184" s="2" t="s">
        <v>264</v>
      </c>
      <c r="M2184" s="14">
        <f>+VLOOKUP(L2184,Customers!$C$3:$D$797,2,FALSE)</f>
        <v>4</v>
      </c>
      <c r="N2184" s="14">
        <f>+INDEX(Customers!$B$2:$D$797,MATCH(TF_Database!L2184,Customers!$C$2:$C$797,0),1)</f>
        <v>17527</v>
      </c>
      <c r="O2184" s="29">
        <f t="shared" si="206"/>
        <v>7</v>
      </c>
      <c r="P2184" s="29">
        <f t="shared" si="207"/>
        <v>11</v>
      </c>
      <c r="Q2184" s="14" t="str">
        <f t="shared" si="208"/>
        <v xml:space="preserve">Darren </v>
      </c>
      <c r="R2184" s="14" t="str">
        <f t="shared" si="209"/>
        <v>Budd</v>
      </c>
    </row>
    <row r="2185" spans="2:18" x14ac:dyDescent="0.45">
      <c r="B2185" s="14" t="str">
        <f t="shared" si="204"/>
        <v>40138540141</v>
      </c>
      <c r="C2185" s="5">
        <v>40138</v>
      </c>
      <c r="D2185" s="2" t="s">
        <v>811</v>
      </c>
      <c r="E2185" s="14">
        <f t="shared" si="205"/>
        <v>0</v>
      </c>
      <c r="F2185" s="2">
        <v>5</v>
      </c>
      <c r="G2185" s="19">
        <v>66.63</v>
      </c>
      <c r="H2185" s="20">
        <v>0</v>
      </c>
      <c r="I2185" s="6"/>
      <c r="J2185" s="5">
        <v>40141</v>
      </c>
      <c r="K2185" s="25">
        <v>-16.920000000000002</v>
      </c>
      <c r="L2185" s="2" t="s">
        <v>293</v>
      </c>
      <c r="M2185" s="14">
        <f>+VLOOKUP(L2185,Customers!$C$3:$D$797,2,FALSE)</f>
        <v>4</v>
      </c>
      <c r="N2185" s="14">
        <f>+INDEX(Customers!$B$2:$D$797,MATCH(TF_Database!L2185,Customers!$C$2:$C$797,0),1)</f>
        <v>29179</v>
      </c>
      <c r="O2185" s="29">
        <f t="shared" si="206"/>
        <v>8</v>
      </c>
      <c r="P2185" s="29">
        <f t="shared" si="207"/>
        <v>15</v>
      </c>
      <c r="Q2185" s="14" t="str">
        <f t="shared" si="208"/>
        <v xml:space="preserve">Cynthia </v>
      </c>
      <c r="R2185" s="14" t="str">
        <f t="shared" si="209"/>
        <v>Arntzen</v>
      </c>
    </row>
    <row r="2186" spans="2:18" x14ac:dyDescent="0.45">
      <c r="B2186" s="14" t="str">
        <f t="shared" si="204"/>
        <v>402001240202</v>
      </c>
      <c r="C2186" s="5">
        <v>40200</v>
      </c>
      <c r="D2186" s="2" t="s">
        <v>804</v>
      </c>
      <c r="E2186" s="14">
        <f t="shared" si="205"/>
        <v>0</v>
      </c>
      <c r="F2186" s="2">
        <v>12</v>
      </c>
      <c r="G2186" s="19">
        <v>345.19</v>
      </c>
      <c r="H2186" s="20">
        <v>0.1</v>
      </c>
      <c r="I2186" s="6"/>
      <c r="J2186" s="5">
        <v>40202</v>
      </c>
      <c r="K2186" s="25">
        <v>111.58799999999999</v>
      </c>
      <c r="L2186" s="2" t="s">
        <v>249</v>
      </c>
      <c r="M2186" s="14">
        <f>+VLOOKUP(L2186,Customers!$C$3:$D$797,2,FALSE)</f>
        <v>3</v>
      </c>
      <c r="N2186" s="14">
        <f>+INDEX(Customers!$B$2:$D$797,MATCH(TF_Database!L2186,Customers!$C$2:$C$797,0),1)</f>
        <v>24096</v>
      </c>
      <c r="O2186" s="29">
        <f t="shared" si="206"/>
        <v>3</v>
      </c>
      <c r="P2186" s="29">
        <f t="shared" si="207"/>
        <v>9</v>
      </c>
      <c r="Q2186" s="14" t="str">
        <f t="shared" si="208"/>
        <v xml:space="preserve">Ed </v>
      </c>
      <c r="R2186" s="14" t="str">
        <f t="shared" si="209"/>
        <v>Ludwig</v>
      </c>
    </row>
    <row r="2187" spans="2:18" x14ac:dyDescent="0.45">
      <c r="B2187" s="14" t="str">
        <f t="shared" si="204"/>
        <v>40389240390</v>
      </c>
      <c r="C2187" s="5">
        <v>40389</v>
      </c>
      <c r="D2187" s="2" t="s">
        <v>806</v>
      </c>
      <c r="E2187" s="14">
        <f t="shared" si="205"/>
        <v>1</v>
      </c>
      <c r="F2187" s="2">
        <v>2</v>
      </c>
      <c r="G2187" s="19">
        <v>13.44</v>
      </c>
      <c r="H2187" s="20">
        <v>0.08</v>
      </c>
      <c r="I2187" s="6"/>
      <c r="J2187" s="5">
        <v>40390</v>
      </c>
      <c r="K2187" s="25">
        <v>-8.8800000000000008</v>
      </c>
      <c r="L2187" s="2" t="s">
        <v>288</v>
      </c>
      <c r="M2187" s="14">
        <f>+VLOOKUP(L2187,Customers!$C$3:$D$797,2,FALSE)</f>
        <v>4</v>
      </c>
      <c r="N2187" s="14">
        <f>+INDEX(Customers!$B$2:$D$797,MATCH(TF_Database!L2187,Customers!$C$2:$C$797,0),1)</f>
        <v>1222</v>
      </c>
      <c r="O2187" s="29">
        <f t="shared" si="206"/>
        <v>4</v>
      </c>
      <c r="P2187" s="29">
        <f t="shared" si="207"/>
        <v>11</v>
      </c>
      <c r="Q2187" s="14" t="str">
        <f t="shared" si="208"/>
        <v xml:space="preserve">Nat </v>
      </c>
      <c r="R2187" s="14" t="str">
        <f t="shared" si="209"/>
        <v>Carroll</v>
      </c>
    </row>
    <row r="2188" spans="2:18" x14ac:dyDescent="0.45">
      <c r="B2188" s="14" t="str">
        <f t="shared" si="204"/>
        <v>403892440391</v>
      </c>
      <c r="C2188" s="5">
        <v>40389</v>
      </c>
      <c r="D2188" s="2" t="s">
        <v>806</v>
      </c>
      <c r="E2188" s="14">
        <f t="shared" si="205"/>
        <v>1</v>
      </c>
      <c r="F2188" s="2">
        <v>24</v>
      </c>
      <c r="G2188" s="19">
        <v>1049.49</v>
      </c>
      <c r="H2188" s="20">
        <v>0.05</v>
      </c>
      <c r="I2188" s="6"/>
      <c r="J2188" s="5">
        <v>40391</v>
      </c>
      <c r="K2188" s="25">
        <v>-5.41</v>
      </c>
      <c r="L2188" s="2" t="s">
        <v>288</v>
      </c>
      <c r="M2188" s="14">
        <f>+VLOOKUP(L2188,Customers!$C$3:$D$797,2,FALSE)</f>
        <v>4</v>
      </c>
      <c r="N2188" s="14">
        <f>+INDEX(Customers!$B$2:$D$797,MATCH(TF_Database!L2188,Customers!$C$2:$C$797,0),1)</f>
        <v>1222</v>
      </c>
      <c r="O2188" s="29">
        <f t="shared" si="206"/>
        <v>4</v>
      </c>
      <c r="P2188" s="29">
        <f t="shared" si="207"/>
        <v>11</v>
      </c>
      <c r="Q2188" s="14" t="str">
        <f t="shared" si="208"/>
        <v xml:space="preserve">Nat </v>
      </c>
      <c r="R2188" s="14" t="str">
        <f t="shared" si="209"/>
        <v>Carroll</v>
      </c>
    </row>
    <row r="2189" spans="2:18" x14ac:dyDescent="0.45">
      <c r="B2189" s="14" t="str">
        <f t="shared" si="204"/>
        <v>402124140219</v>
      </c>
      <c r="C2189" s="5">
        <v>40212</v>
      </c>
      <c r="D2189" s="2" t="s">
        <v>804</v>
      </c>
      <c r="E2189" s="14">
        <f t="shared" si="205"/>
        <v>0</v>
      </c>
      <c r="F2189" s="2">
        <v>41</v>
      </c>
      <c r="G2189" s="19">
        <v>2354.4</v>
      </c>
      <c r="H2189" s="20">
        <v>0</v>
      </c>
      <c r="I2189" s="6"/>
      <c r="J2189" s="5">
        <v>40219</v>
      </c>
      <c r="K2189" s="25">
        <v>246.54</v>
      </c>
      <c r="L2189" s="2" t="s">
        <v>281</v>
      </c>
      <c r="M2189" s="14">
        <f>+VLOOKUP(L2189,Customers!$C$3:$D$797,2,FALSE)</f>
        <v>1</v>
      </c>
      <c r="N2189" s="14">
        <f>+INDEX(Customers!$B$2:$D$797,MATCH(TF_Database!L2189,Customers!$C$2:$C$797,0),1)</f>
        <v>7509</v>
      </c>
      <c r="O2189" s="29">
        <f t="shared" si="206"/>
        <v>6</v>
      </c>
      <c r="P2189" s="29">
        <f t="shared" si="207"/>
        <v>11</v>
      </c>
      <c r="Q2189" s="14" t="str">
        <f t="shared" si="208"/>
        <v xml:space="preserve">David </v>
      </c>
      <c r="R2189" s="14" t="str">
        <f t="shared" si="209"/>
        <v>Smith</v>
      </c>
    </row>
    <row r="2190" spans="2:18" x14ac:dyDescent="0.45">
      <c r="B2190" s="14" t="str">
        <f t="shared" si="204"/>
        <v>40212240219</v>
      </c>
      <c r="C2190" s="5">
        <v>40212</v>
      </c>
      <c r="D2190" s="2" t="s">
        <v>804</v>
      </c>
      <c r="E2190" s="14">
        <f t="shared" si="205"/>
        <v>0</v>
      </c>
      <c r="F2190" s="2">
        <v>2</v>
      </c>
      <c r="G2190" s="19">
        <v>35.640499999999996</v>
      </c>
      <c r="H2190" s="20">
        <v>0.05</v>
      </c>
      <c r="I2190" s="6"/>
      <c r="J2190" s="5">
        <v>40219</v>
      </c>
      <c r="K2190" s="25">
        <v>-110.396</v>
      </c>
      <c r="L2190" s="2" t="s">
        <v>281</v>
      </c>
      <c r="M2190" s="14">
        <f>+VLOOKUP(L2190,Customers!$C$3:$D$797,2,FALSE)</f>
        <v>1</v>
      </c>
      <c r="N2190" s="14">
        <f>+INDEX(Customers!$B$2:$D$797,MATCH(TF_Database!L2190,Customers!$C$2:$C$797,0),1)</f>
        <v>7509</v>
      </c>
      <c r="O2190" s="29">
        <f t="shared" si="206"/>
        <v>6</v>
      </c>
      <c r="P2190" s="29">
        <f t="shared" si="207"/>
        <v>11</v>
      </c>
      <c r="Q2190" s="14" t="str">
        <f t="shared" si="208"/>
        <v xml:space="preserve">David </v>
      </c>
      <c r="R2190" s="14" t="str">
        <f t="shared" si="209"/>
        <v>Smith</v>
      </c>
    </row>
    <row r="2191" spans="2:18" x14ac:dyDescent="0.45">
      <c r="B2191" s="14" t="str">
        <f t="shared" si="204"/>
        <v>407052240706</v>
      </c>
      <c r="C2191" s="5">
        <v>40705</v>
      </c>
      <c r="D2191" s="2" t="s">
        <v>811</v>
      </c>
      <c r="E2191" s="14">
        <f t="shared" si="205"/>
        <v>0</v>
      </c>
      <c r="F2191" s="2">
        <v>22</v>
      </c>
      <c r="G2191" s="19">
        <v>127.56</v>
      </c>
      <c r="H2191" s="20">
        <v>0.03</v>
      </c>
      <c r="I2191" s="6"/>
      <c r="J2191" s="5">
        <v>40706</v>
      </c>
      <c r="K2191" s="25">
        <v>-60.72</v>
      </c>
      <c r="L2191" s="2" t="s">
        <v>244</v>
      </c>
      <c r="M2191" s="14">
        <f>+VLOOKUP(L2191,Customers!$C$3:$D$797,2,FALSE)</f>
        <v>3</v>
      </c>
      <c r="N2191" s="14">
        <f>+INDEX(Customers!$B$2:$D$797,MATCH(TF_Database!L2191,Customers!$C$2:$C$797,0),1)</f>
        <v>8899</v>
      </c>
      <c r="O2191" s="29">
        <f t="shared" si="206"/>
        <v>6</v>
      </c>
      <c r="P2191" s="29">
        <f t="shared" si="207"/>
        <v>13</v>
      </c>
      <c r="Q2191" s="14" t="str">
        <f t="shared" si="208"/>
        <v xml:space="preserve">Duane </v>
      </c>
      <c r="R2191" s="14" t="str">
        <f t="shared" si="209"/>
        <v>Huffman</v>
      </c>
    </row>
    <row r="2192" spans="2:18" x14ac:dyDescent="0.45">
      <c r="B2192" s="14" t="str">
        <f t="shared" si="204"/>
        <v>40994740995</v>
      </c>
      <c r="C2192" s="5">
        <v>40994</v>
      </c>
      <c r="D2192" s="2" t="s">
        <v>811</v>
      </c>
      <c r="E2192" s="14">
        <f t="shared" si="205"/>
        <v>0</v>
      </c>
      <c r="F2192" s="2">
        <v>7</v>
      </c>
      <c r="G2192" s="19">
        <v>81.58</v>
      </c>
      <c r="H2192" s="20">
        <v>0.04</v>
      </c>
      <c r="I2192" s="6"/>
      <c r="J2192" s="5">
        <v>40995</v>
      </c>
      <c r="K2192" s="25">
        <v>-7.78</v>
      </c>
      <c r="L2192" s="2" t="s">
        <v>245</v>
      </c>
      <c r="M2192" s="14">
        <f>+VLOOKUP(L2192,Customers!$C$3:$D$797,2,FALSE)</f>
        <v>4</v>
      </c>
      <c r="N2192" s="14">
        <f>+INDEX(Customers!$B$2:$D$797,MATCH(TF_Database!L2192,Customers!$C$2:$C$797,0),1)</f>
        <v>30321</v>
      </c>
      <c r="O2192" s="29">
        <f t="shared" si="206"/>
        <v>7</v>
      </c>
      <c r="P2192" s="29">
        <f t="shared" si="207"/>
        <v>13</v>
      </c>
      <c r="Q2192" s="14" t="str">
        <f t="shared" si="208"/>
        <v xml:space="preserve">Edward </v>
      </c>
      <c r="R2192" s="14" t="str">
        <f t="shared" si="209"/>
        <v>Nazzal</v>
      </c>
    </row>
    <row r="2193" spans="2:18" x14ac:dyDescent="0.45">
      <c r="B2193" s="14" t="str">
        <f t="shared" si="204"/>
        <v>412314541232</v>
      </c>
      <c r="C2193" s="5">
        <v>41231</v>
      </c>
      <c r="D2193" s="2" t="s">
        <v>806</v>
      </c>
      <c r="E2193" s="14">
        <f t="shared" si="205"/>
        <v>1</v>
      </c>
      <c r="F2193" s="2">
        <v>45</v>
      </c>
      <c r="G2193" s="19">
        <v>13921.6</v>
      </c>
      <c r="H2193" s="20">
        <v>0.02</v>
      </c>
      <c r="I2193" s="6"/>
      <c r="J2193" s="5">
        <v>41232</v>
      </c>
      <c r="K2193" s="25">
        <v>5183.04</v>
      </c>
      <c r="L2193" s="2" t="s">
        <v>245</v>
      </c>
      <c r="M2193" s="14">
        <f>+VLOOKUP(L2193,Customers!$C$3:$D$797,2,FALSE)</f>
        <v>4</v>
      </c>
      <c r="N2193" s="14">
        <f>+INDEX(Customers!$B$2:$D$797,MATCH(TF_Database!L2193,Customers!$C$2:$C$797,0),1)</f>
        <v>30321</v>
      </c>
      <c r="O2193" s="29">
        <f t="shared" si="206"/>
        <v>7</v>
      </c>
      <c r="P2193" s="29">
        <f t="shared" si="207"/>
        <v>13</v>
      </c>
      <c r="Q2193" s="14" t="str">
        <f t="shared" si="208"/>
        <v xml:space="preserve">Edward </v>
      </c>
      <c r="R2193" s="14" t="str">
        <f t="shared" si="209"/>
        <v>Nazzal</v>
      </c>
    </row>
    <row r="2194" spans="2:18" x14ac:dyDescent="0.45">
      <c r="B2194" s="14" t="str">
        <f t="shared" si="204"/>
        <v>412314041233</v>
      </c>
      <c r="C2194" s="5">
        <v>41231</v>
      </c>
      <c r="D2194" s="2" t="s">
        <v>806</v>
      </c>
      <c r="E2194" s="14">
        <f t="shared" si="205"/>
        <v>1</v>
      </c>
      <c r="F2194" s="2">
        <v>40</v>
      </c>
      <c r="G2194" s="19">
        <v>467.5</v>
      </c>
      <c r="H2194" s="20">
        <v>0.08</v>
      </c>
      <c r="I2194" s="6"/>
      <c r="J2194" s="5">
        <v>41233</v>
      </c>
      <c r="K2194" s="25">
        <v>-33.340000000000003</v>
      </c>
      <c r="L2194" s="2" t="s">
        <v>245</v>
      </c>
      <c r="M2194" s="14">
        <f>+VLOOKUP(L2194,Customers!$C$3:$D$797,2,FALSE)</f>
        <v>4</v>
      </c>
      <c r="N2194" s="14">
        <f>+INDEX(Customers!$B$2:$D$797,MATCH(TF_Database!L2194,Customers!$C$2:$C$797,0),1)</f>
        <v>30321</v>
      </c>
      <c r="O2194" s="29">
        <f t="shared" si="206"/>
        <v>7</v>
      </c>
      <c r="P2194" s="29">
        <f t="shared" si="207"/>
        <v>13</v>
      </c>
      <c r="Q2194" s="14" t="str">
        <f t="shared" si="208"/>
        <v xml:space="preserve">Edward </v>
      </c>
      <c r="R2194" s="14" t="str">
        <f t="shared" si="209"/>
        <v>Nazzal</v>
      </c>
    </row>
    <row r="2195" spans="2:18" x14ac:dyDescent="0.45">
      <c r="B2195" s="14" t="str">
        <f t="shared" si="204"/>
        <v>40277840278</v>
      </c>
      <c r="C2195" s="5">
        <v>40277</v>
      </c>
      <c r="D2195" s="2" t="s">
        <v>806</v>
      </c>
      <c r="E2195" s="14">
        <f t="shared" si="205"/>
        <v>1</v>
      </c>
      <c r="F2195" s="2">
        <v>8</v>
      </c>
      <c r="G2195" s="19">
        <v>38.56</v>
      </c>
      <c r="H2195" s="20">
        <v>0.03</v>
      </c>
      <c r="I2195" s="6"/>
      <c r="J2195" s="5">
        <v>40278</v>
      </c>
      <c r="K2195" s="25">
        <v>4.08</v>
      </c>
      <c r="L2195" s="2" t="s">
        <v>274</v>
      </c>
      <c r="M2195" s="14">
        <f>+VLOOKUP(L2195,Customers!$C$3:$D$797,2,FALSE)</f>
        <v>5</v>
      </c>
      <c r="N2195" s="14">
        <f>+INDEX(Customers!$B$2:$D$797,MATCH(TF_Database!L2195,Customers!$C$2:$C$797,0),1)</f>
        <v>27485</v>
      </c>
      <c r="O2195" s="29">
        <f t="shared" si="206"/>
        <v>7</v>
      </c>
      <c r="P2195" s="29">
        <f t="shared" si="207"/>
        <v>15</v>
      </c>
      <c r="Q2195" s="14" t="str">
        <f t="shared" si="208"/>
        <v xml:space="preserve">George </v>
      </c>
      <c r="R2195" s="14" t="str">
        <f t="shared" si="209"/>
        <v>Ashbrook</v>
      </c>
    </row>
    <row r="2196" spans="2:18" x14ac:dyDescent="0.45">
      <c r="B2196" s="14" t="str">
        <f t="shared" si="204"/>
        <v>40451340455</v>
      </c>
      <c r="C2196" s="5">
        <v>40451</v>
      </c>
      <c r="D2196" s="2" t="s">
        <v>804</v>
      </c>
      <c r="E2196" s="14">
        <f t="shared" si="205"/>
        <v>0</v>
      </c>
      <c r="F2196" s="2">
        <v>3</v>
      </c>
      <c r="G2196" s="19">
        <v>22.06</v>
      </c>
      <c r="H2196" s="20">
        <v>0.05</v>
      </c>
      <c r="I2196" s="6"/>
      <c r="J2196" s="5">
        <v>40455</v>
      </c>
      <c r="K2196" s="25">
        <v>-15.6</v>
      </c>
      <c r="L2196" s="2" t="s">
        <v>286</v>
      </c>
      <c r="M2196" s="14">
        <f>+VLOOKUP(L2196,Customers!$C$3:$D$797,2,FALSE)</f>
        <v>2</v>
      </c>
      <c r="N2196" s="14">
        <f>+INDEX(Customers!$B$2:$D$797,MATCH(TF_Database!L2196,Customers!$C$2:$C$797,0),1)</f>
        <v>30793</v>
      </c>
      <c r="O2196" s="29">
        <f t="shared" si="206"/>
        <v>9</v>
      </c>
      <c r="P2196" s="29">
        <f t="shared" si="207"/>
        <v>15</v>
      </c>
      <c r="Q2196" s="14" t="str">
        <f t="shared" si="208"/>
        <v xml:space="preserve">Jonathan </v>
      </c>
      <c r="R2196" s="14" t="str">
        <f t="shared" si="209"/>
        <v>Howell</v>
      </c>
    </row>
    <row r="2197" spans="2:18" x14ac:dyDescent="0.45">
      <c r="B2197" s="14" t="str">
        <f t="shared" si="204"/>
        <v>405704840571</v>
      </c>
      <c r="C2197" s="5">
        <v>40570</v>
      </c>
      <c r="D2197" s="2" t="s">
        <v>806</v>
      </c>
      <c r="E2197" s="14">
        <f t="shared" si="205"/>
        <v>1</v>
      </c>
      <c r="F2197" s="2">
        <v>48</v>
      </c>
      <c r="G2197" s="19">
        <v>1760.35</v>
      </c>
      <c r="H2197" s="20">
        <v>0.01</v>
      </c>
      <c r="I2197" s="6"/>
      <c r="J2197" s="5">
        <v>40571</v>
      </c>
      <c r="K2197" s="25">
        <v>-17.079999999999998</v>
      </c>
      <c r="L2197" s="2" t="s">
        <v>293</v>
      </c>
      <c r="M2197" s="14">
        <f>+VLOOKUP(L2197,Customers!$C$3:$D$797,2,FALSE)</f>
        <v>4</v>
      </c>
      <c r="N2197" s="14">
        <f>+INDEX(Customers!$B$2:$D$797,MATCH(TF_Database!L2197,Customers!$C$2:$C$797,0),1)</f>
        <v>29179</v>
      </c>
      <c r="O2197" s="29">
        <f t="shared" si="206"/>
        <v>8</v>
      </c>
      <c r="P2197" s="29">
        <f t="shared" si="207"/>
        <v>15</v>
      </c>
      <c r="Q2197" s="14" t="str">
        <f t="shared" si="208"/>
        <v xml:space="preserve">Cynthia </v>
      </c>
      <c r="R2197" s="14" t="str">
        <f t="shared" si="209"/>
        <v>Arntzen</v>
      </c>
    </row>
    <row r="2198" spans="2:18" x14ac:dyDescent="0.45">
      <c r="B2198" s="14" t="str">
        <f t="shared" si="204"/>
        <v>405703740571</v>
      </c>
      <c r="C2198" s="5">
        <v>40570</v>
      </c>
      <c r="D2198" s="2" t="s">
        <v>806</v>
      </c>
      <c r="E2198" s="14">
        <f t="shared" si="205"/>
        <v>1</v>
      </c>
      <c r="F2198" s="2">
        <v>37</v>
      </c>
      <c r="G2198" s="19">
        <v>1436.94</v>
      </c>
      <c r="H2198" s="20">
        <v>0</v>
      </c>
      <c r="I2198" s="6"/>
      <c r="J2198" s="5">
        <v>40571</v>
      </c>
      <c r="K2198" s="25">
        <v>639.66</v>
      </c>
      <c r="L2198" s="2" t="s">
        <v>293</v>
      </c>
      <c r="M2198" s="14">
        <f>+VLOOKUP(L2198,Customers!$C$3:$D$797,2,FALSE)</f>
        <v>4</v>
      </c>
      <c r="N2198" s="14">
        <f>+INDEX(Customers!$B$2:$D$797,MATCH(TF_Database!L2198,Customers!$C$2:$C$797,0),1)</f>
        <v>29179</v>
      </c>
      <c r="O2198" s="29">
        <f t="shared" si="206"/>
        <v>8</v>
      </c>
      <c r="P2198" s="29">
        <f t="shared" si="207"/>
        <v>15</v>
      </c>
      <c r="Q2198" s="14" t="str">
        <f t="shared" si="208"/>
        <v xml:space="preserve">Cynthia </v>
      </c>
      <c r="R2198" s="14" t="str">
        <f t="shared" si="209"/>
        <v>Arntzen</v>
      </c>
    </row>
    <row r="2199" spans="2:18" x14ac:dyDescent="0.45">
      <c r="B2199" s="14" t="str">
        <f t="shared" si="204"/>
        <v>405701840572</v>
      </c>
      <c r="C2199" s="5">
        <v>40570</v>
      </c>
      <c r="D2199" s="2" t="s">
        <v>806</v>
      </c>
      <c r="E2199" s="14">
        <f t="shared" si="205"/>
        <v>1</v>
      </c>
      <c r="F2199" s="2">
        <v>18</v>
      </c>
      <c r="G2199" s="19">
        <v>125.8</v>
      </c>
      <c r="H2199" s="20">
        <v>0.03</v>
      </c>
      <c r="I2199" s="6"/>
      <c r="J2199" s="5">
        <v>40572</v>
      </c>
      <c r="K2199" s="25">
        <v>-35.979999999999997</v>
      </c>
      <c r="L2199" s="2" t="s">
        <v>293</v>
      </c>
      <c r="M2199" s="14">
        <f>+VLOOKUP(L2199,Customers!$C$3:$D$797,2,FALSE)</f>
        <v>4</v>
      </c>
      <c r="N2199" s="14">
        <f>+INDEX(Customers!$B$2:$D$797,MATCH(TF_Database!L2199,Customers!$C$2:$C$797,0),1)</f>
        <v>29179</v>
      </c>
      <c r="O2199" s="29">
        <f t="shared" si="206"/>
        <v>8</v>
      </c>
      <c r="P2199" s="29">
        <f t="shared" si="207"/>
        <v>15</v>
      </c>
      <c r="Q2199" s="14" t="str">
        <f t="shared" si="208"/>
        <v xml:space="preserve">Cynthia </v>
      </c>
      <c r="R2199" s="14" t="str">
        <f t="shared" si="209"/>
        <v>Arntzen</v>
      </c>
    </row>
    <row r="2200" spans="2:18" x14ac:dyDescent="0.45">
      <c r="B2200" s="14" t="str">
        <f t="shared" si="204"/>
        <v>405703540571</v>
      </c>
      <c r="C2200" s="5">
        <v>40570</v>
      </c>
      <c r="D2200" s="2" t="s">
        <v>806</v>
      </c>
      <c r="E2200" s="14">
        <f t="shared" si="205"/>
        <v>1</v>
      </c>
      <c r="F2200" s="2">
        <v>35</v>
      </c>
      <c r="G2200" s="19">
        <v>5797.68</v>
      </c>
      <c r="H2200" s="20">
        <v>0.04</v>
      </c>
      <c r="I2200" s="6"/>
      <c r="J2200" s="5">
        <v>40571</v>
      </c>
      <c r="K2200" s="25">
        <v>1366.569</v>
      </c>
      <c r="L2200" s="2" t="s">
        <v>293</v>
      </c>
      <c r="M2200" s="14">
        <f>+VLOOKUP(L2200,Customers!$C$3:$D$797,2,FALSE)</f>
        <v>4</v>
      </c>
      <c r="N2200" s="14">
        <f>+INDEX(Customers!$B$2:$D$797,MATCH(TF_Database!L2200,Customers!$C$2:$C$797,0),1)</f>
        <v>29179</v>
      </c>
      <c r="O2200" s="29">
        <f t="shared" si="206"/>
        <v>8</v>
      </c>
      <c r="P2200" s="29">
        <f t="shared" si="207"/>
        <v>15</v>
      </c>
      <c r="Q2200" s="14" t="str">
        <f t="shared" si="208"/>
        <v xml:space="preserve">Cynthia </v>
      </c>
      <c r="R2200" s="14" t="str">
        <f t="shared" si="209"/>
        <v>Arntzen</v>
      </c>
    </row>
    <row r="2201" spans="2:18" x14ac:dyDescent="0.45">
      <c r="B2201" s="14" t="str">
        <f t="shared" si="204"/>
        <v>408952040897</v>
      </c>
      <c r="C2201" s="5">
        <v>40895</v>
      </c>
      <c r="D2201" s="2" t="s">
        <v>810</v>
      </c>
      <c r="E2201" s="14">
        <f t="shared" si="205"/>
        <v>0</v>
      </c>
      <c r="F2201" s="2">
        <v>20</v>
      </c>
      <c r="G2201" s="19">
        <v>941.13</v>
      </c>
      <c r="H2201" s="20">
        <v>0.1</v>
      </c>
      <c r="I2201" s="6"/>
      <c r="J2201" s="5">
        <v>40897</v>
      </c>
      <c r="K2201" s="25">
        <v>344.95</v>
      </c>
      <c r="L2201" s="2" t="s">
        <v>86</v>
      </c>
      <c r="M2201" s="14">
        <f>+VLOOKUP(L2201,Customers!$C$3:$D$797,2,FALSE)</f>
        <v>4</v>
      </c>
      <c r="N2201" s="14">
        <f>+INDEX(Customers!$B$2:$D$797,MATCH(TF_Database!L2201,Customers!$C$2:$C$797,0),1)</f>
        <v>28265</v>
      </c>
      <c r="O2201" s="29">
        <f t="shared" si="206"/>
        <v>5</v>
      </c>
      <c r="P2201" s="29">
        <f t="shared" si="207"/>
        <v>11</v>
      </c>
      <c r="Q2201" s="14" t="str">
        <f t="shared" si="208"/>
        <v xml:space="preserve">Noah </v>
      </c>
      <c r="R2201" s="14" t="str">
        <f t="shared" si="209"/>
        <v>Childs</v>
      </c>
    </row>
    <row r="2202" spans="2:18" x14ac:dyDescent="0.45">
      <c r="B2202" s="14" t="str">
        <f t="shared" si="204"/>
        <v>405681840573</v>
      </c>
      <c r="C2202" s="5">
        <v>40568</v>
      </c>
      <c r="D2202" s="2" t="s">
        <v>804</v>
      </c>
      <c r="E2202" s="14">
        <f t="shared" si="205"/>
        <v>0</v>
      </c>
      <c r="F2202" s="2">
        <v>18</v>
      </c>
      <c r="G2202" s="19">
        <v>693.06</v>
      </c>
      <c r="H2202" s="20">
        <v>0.06</v>
      </c>
      <c r="I2202" s="6"/>
      <c r="J2202" s="5">
        <v>40573</v>
      </c>
      <c r="K2202" s="25">
        <v>148.30000000000001</v>
      </c>
      <c r="L2202" s="2" t="s">
        <v>294</v>
      </c>
      <c r="M2202" s="14">
        <f>+VLOOKUP(L2202,Customers!$C$3:$D$797,2,FALSE)</f>
        <v>2</v>
      </c>
      <c r="N2202" s="14">
        <f>+INDEX(Customers!$B$2:$D$797,MATCH(TF_Database!L2202,Customers!$C$2:$C$797,0),1)</f>
        <v>2973</v>
      </c>
      <c r="O2202" s="29">
        <f t="shared" si="206"/>
        <v>6</v>
      </c>
      <c r="P2202" s="29">
        <f t="shared" si="207"/>
        <v>13</v>
      </c>
      <c r="Q2202" s="14" t="str">
        <f t="shared" si="208"/>
        <v xml:space="preserve">Brian </v>
      </c>
      <c r="R2202" s="14" t="str">
        <f t="shared" si="209"/>
        <v>Stugart</v>
      </c>
    </row>
    <row r="2203" spans="2:18" x14ac:dyDescent="0.45">
      <c r="B2203" s="14" t="str">
        <f t="shared" si="204"/>
        <v>405684140568</v>
      </c>
      <c r="C2203" s="5">
        <v>40568</v>
      </c>
      <c r="D2203" s="2" t="s">
        <v>804</v>
      </c>
      <c r="E2203" s="14">
        <f t="shared" si="205"/>
        <v>0</v>
      </c>
      <c r="F2203" s="2">
        <v>41</v>
      </c>
      <c r="G2203" s="19">
        <v>4475.03</v>
      </c>
      <c r="H2203" s="20">
        <v>0.08</v>
      </c>
      <c r="I2203" s="6"/>
      <c r="J2203" s="5">
        <v>40568</v>
      </c>
      <c r="K2203" s="25">
        <v>-167.83169999999998</v>
      </c>
      <c r="L2203" s="2" t="s">
        <v>294</v>
      </c>
      <c r="M2203" s="14">
        <f>+VLOOKUP(L2203,Customers!$C$3:$D$797,2,FALSE)</f>
        <v>2</v>
      </c>
      <c r="N2203" s="14">
        <f>+INDEX(Customers!$B$2:$D$797,MATCH(TF_Database!L2203,Customers!$C$2:$C$797,0),1)</f>
        <v>2973</v>
      </c>
      <c r="O2203" s="29">
        <f t="shared" si="206"/>
        <v>6</v>
      </c>
      <c r="P2203" s="29">
        <f t="shared" si="207"/>
        <v>13</v>
      </c>
      <c r="Q2203" s="14" t="str">
        <f t="shared" si="208"/>
        <v xml:space="preserve">Brian </v>
      </c>
      <c r="R2203" s="14" t="str">
        <f t="shared" si="209"/>
        <v>Stugart</v>
      </c>
    </row>
    <row r="2204" spans="2:18" x14ac:dyDescent="0.45">
      <c r="B2204" s="14" t="str">
        <f t="shared" si="204"/>
        <v>404383540440</v>
      </c>
      <c r="C2204" s="5">
        <v>40438</v>
      </c>
      <c r="D2204" s="2" t="s">
        <v>811</v>
      </c>
      <c r="E2204" s="14">
        <f t="shared" si="205"/>
        <v>0</v>
      </c>
      <c r="F2204" s="2">
        <v>35</v>
      </c>
      <c r="G2204" s="19">
        <v>299.68</v>
      </c>
      <c r="H2204" s="20">
        <v>0.06</v>
      </c>
      <c r="I2204" s="6"/>
      <c r="J2204" s="5">
        <v>40440</v>
      </c>
      <c r="K2204" s="25">
        <v>-29.359500000000001</v>
      </c>
      <c r="L2204" s="2" t="s">
        <v>266</v>
      </c>
      <c r="M2204" s="14">
        <f>+VLOOKUP(L2204,Customers!$C$3:$D$797,2,FALSE)</f>
        <v>4</v>
      </c>
      <c r="N2204" s="14">
        <f>+INDEX(Customers!$B$2:$D$797,MATCH(TF_Database!L2204,Customers!$C$2:$C$797,0),1)</f>
        <v>14936</v>
      </c>
      <c r="O2204" s="29">
        <f t="shared" si="206"/>
        <v>10</v>
      </c>
      <c r="P2204" s="29">
        <f t="shared" si="207"/>
        <v>14</v>
      </c>
      <c r="Q2204" s="14" t="str">
        <f t="shared" si="208"/>
        <v xml:space="preserve">Christine </v>
      </c>
      <c r="R2204" s="14" t="str">
        <f t="shared" si="209"/>
        <v>Phan</v>
      </c>
    </row>
    <row r="2205" spans="2:18" x14ac:dyDescent="0.45">
      <c r="B2205" s="14" t="str">
        <f t="shared" si="204"/>
        <v>412733741273</v>
      </c>
      <c r="C2205" s="5">
        <v>41273</v>
      </c>
      <c r="D2205" s="2" t="s">
        <v>804</v>
      </c>
      <c r="E2205" s="14">
        <f t="shared" si="205"/>
        <v>0</v>
      </c>
      <c r="F2205" s="2">
        <v>37</v>
      </c>
      <c r="G2205" s="19">
        <v>257.45999999999998</v>
      </c>
      <c r="H2205" s="20">
        <v>0.09</v>
      </c>
      <c r="I2205" s="6"/>
      <c r="J2205" s="5">
        <v>41273</v>
      </c>
      <c r="K2205" s="25">
        <v>-18.66</v>
      </c>
      <c r="L2205" s="2" t="s">
        <v>290</v>
      </c>
      <c r="M2205" s="14">
        <f>+VLOOKUP(L2205,Customers!$C$3:$D$797,2,FALSE)</f>
        <v>3</v>
      </c>
      <c r="N2205" s="14">
        <f>+INDEX(Customers!$B$2:$D$797,MATCH(TF_Database!L2205,Customers!$C$2:$C$797,0),1)</f>
        <v>19579</v>
      </c>
      <c r="O2205" s="29">
        <f t="shared" si="206"/>
        <v>5</v>
      </c>
      <c r="P2205" s="29">
        <f t="shared" si="207"/>
        <v>15</v>
      </c>
      <c r="Q2205" s="14" t="str">
        <f t="shared" si="208"/>
        <v xml:space="preserve">Matt </v>
      </c>
      <c r="R2205" s="14" t="str">
        <f t="shared" si="209"/>
        <v>Hagelstein</v>
      </c>
    </row>
    <row r="2206" spans="2:18" x14ac:dyDescent="0.45">
      <c r="B2206" s="14" t="str">
        <f t="shared" si="204"/>
        <v>406551840657</v>
      </c>
      <c r="C2206" s="5">
        <v>40655</v>
      </c>
      <c r="D2206" s="2" t="s">
        <v>808</v>
      </c>
      <c r="E2206" s="14">
        <f t="shared" si="205"/>
        <v>0</v>
      </c>
      <c r="F2206" s="2">
        <v>18</v>
      </c>
      <c r="G2206" s="19">
        <v>340.68849999999998</v>
      </c>
      <c r="H2206" s="20">
        <v>0</v>
      </c>
      <c r="I2206" s="6"/>
      <c r="J2206" s="5">
        <v>40657</v>
      </c>
      <c r="K2206" s="25">
        <v>-10.846</v>
      </c>
      <c r="L2206" s="2" t="s">
        <v>295</v>
      </c>
      <c r="M2206" s="14">
        <f>+VLOOKUP(L2206,Customers!$C$3:$D$797,2,FALSE)</f>
        <v>4</v>
      </c>
      <c r="N2206" s="14">
        <f>+INDEX(Customers!$B$2:$D$797,MATCH(TF_Database!L2206,Customers!$C$2:$C$797,0),1)</f>
        <v>31102</v>
      </c>
      <c r="O2206" s="29">
        <f t="shared" si="206"/>
        <v>7</v>
      </c>
      <c r="P2206" s="29">
        <f t="shared" si="207"/>
        <v>11</v>
      </c>
      <c r="Q2206" s="14" t="str">
        <f t="shared" si="208"/>
        <v xml:space="preserve">George </v>
      </c>
      <c r="R2206" s="14" t="str">
        <f t="shared" si="209"/>
        <v>Bell</v>
      </c>
    </row>
    <row r="2207" spans="2:18" x14ac:dyDescent="0.45">
      <c r="B2207" s="14" t="str">
        <f t="shared" si="204"/>
        <v>410163741019</v>
      </c>
      <c r="C2207" s="5">
        <v>41016</v>
      </c>
      <c r="D2207" s="2" t="s">
        <v>810</v>
      </c>
      <c r="E2207" s="14">
        <f t="shared" si="205"/>
        <v>0</v>
      </c>
      <c r="F2207" s="2">
        <v>37</v>
      </c>
      <c r="G2207" s="19">
        <v>709.91</v>
      </c>
      <c r="H2207" s="20">
        <v>0.09</v>
      </c>
      <c r="I2207" s="6"/>
      <c r="J2207" s="5">
        <v>41019</v>
      </c>
      <c r="K2207" s="25">
        <v>-93.425999999999988</v>
      </c>
      <c r="L2207" s="2" t="s">
        <v>242</v>
      </c>
      <c r="M2207" s="14">
        <f>+VLOOKUP(L2207,Customers!$C$3:$D$797,2,FALSE)</f>
        <v>3</v>
      </c>
      <c r="N2207" s="14">
        <f>+INDEX(Customers!$B$2:$D$797,MATCH(TF_Database!L2207,Customers!$C$2:$C$797,0),1)</f>
        <v>29262</v>
      </c>
      <c r="O2207" s="29">
        <f t="shared" si="206"/>
        <v>8</v>
      </c>
      <c r="P2207" s="29">
        <f t="shared" si="207"/>
        <v>15</v>
      </c>
      <c r="Q2207" s="14" t="str">
        <f t="shared" si="208"/>
        <v xml:space="preserve">Candace </v>
      </c>
      <c r="R2207" s="14" t="str">
        <f t="shared" si="209"/>
        <v>McMahon</v>
      </c>
    </row>
    <row r="2208" spans="2:18" x14ac:dyDescent="0.45">
      <c r="B2208" s="14" t="str">
        <f t="shared" si="204"/>
        <v>407104440711</v>
      </c>
      <c r="C2208" s="5">
        <v>40710</v>
      </c>
      <c r="D2208" s="2" t="s">
        <v>806</v>
      </c>
      <c r="E2208" s="14">
        <f t="shared" si="205"/>
        <v>1</v>
      </c>
      <c r="F2208" s="2">
        <v>44</v>
      </c>
      <c r="G2208" s="19">
        <v>365.24</v>
      </c>
      <c r="H2208" s="20">
        <v>0.09</v>
      </c>
      <c r="I2208" s="6"/>
      <c r="J2208" s="5">
        <v>40711</v>
      </c>
      <c r="K2208" s="25">
        <v>-163.13</v>
      </c>
      <c r="L2208" s="2" t="s">
        <v>245</v>
      </c>
      <c r="M2208" s="14">
        <f>+VLOOKUP(L2208,Customers!$C$3:$D$797,2,FALSE)</f>
        <v>4</v>
      </c>
      <c r="N2208" s="14">
        <f>+INDEX(Customers!$B$2:$D$797,MATCH(TF_Database!L2208,Customers!$C$2:$C$797,0),1)</f>
        <v>30321</v>
      </c>
      <c r="O2208" s="29">
        <f t="shared" si="206"/>
        <v>7</v>
      </c>
      <c r="P2208" s="29">
        <f t="shared" si="207"/>
        <v>13</v>
      </c>
      <c r="Q2208" s="14" t="str">
        <f t="shared" si="208"/>
        <v xml:space="preserve">Edward </v>
      </c>
      <c r="R2208" s="14" t="str">
        <f t="shared" si="209"/>
        <v>Nazzal</v>
      </c>
    </row>
    <row r="2209" spans="2:18" x14ac:dyDescent="0.45">
      <c r="B2209" s="14" t="str">
        <f t="shared" si="204"/>
        <v>407281840732</v>
      </c>
      <c r="C2209" s="5">
        <v>40728</v>
      </c>
      <c r="D2209" s="2" t="s">
        <v>804</v>
      </c>
      <c r="E2209" s="14">
        <f t="shared" si="205"/>
        <v>0</v>
      </c>
      <c r="F2209" s="2">
        <v>18</v>
      </c>
      <c r="G2209" s="19">
        <v>99.36</v>
      </c>
      <c r="H2209" s="20">
        <v>0</v>
      </c>
      <c r="I2209" s="6"/>
      <c r="J2209" s="5">
        <v>40732</v>
      </c>
      <c r="K2209" s="25">
        <v>-51.198</v>
      </c>
      <c r="L2209" s="2" t="s">
        <v>295</v>
      </c>
      <c r="M2209" s="14">
        <f>+VLOOKUP(L2209,Customers!$C$3:$D$797,2,FALSE)</f>
        <v>4</v>
      </c>
      <c r="N2209" s="14">
        <f>+INDEX(Customers!$B$2:$D$797,MATCH(TF_Database!L2209,Customers!$C$2:$C$797,0),1)</f>
        <v>31102</v>
      </c>
      <c r="O2209" s="29">
        <f t="shared" si="206"/>
        <v>7</v>
      </c>
      <c r="P2209" s="29">
        <f t="shared" si="207"/>
        <v>11</v>
      </c>
      <c r="Q2209" s="14" t="str">
        <f t="shared" si="208"/>
        <v xml:space="preserve">George </v>
      </c>
      <c r="R2209" s="14" t="str">
        <f t="shared" si="209"/>
        <v>Bell</v>
      </c>
    </row>
    <row r="2210" spans="2:18" x14ac:dyDescent="0.45">
      <c r="B2210" s="14" t="str">
        <f t="shared" si="204"/>
        <v>407284940728</v>
      </c>
      <c r="C2210" s="5">
        <v>40728</v>
      </c>
      <c r="D2210" s="2" t="s">
        <v>804</v>
      </c>
      <c r="E2210" s="14">
        <f t="shared" si="205"/>
        <v>0</v>
      </c>
      <c r="F2210" s="2">
        <v>49</v>
      </c>
      <c r="G2210" s="19">
        <v>510.15</v>
      </c>
      <c r="H2210" s="20">
        <v>0.04</v>
      </c>
      <c r="I2210" s="6"/>
      <c r="J2210" s="5">
        <v>40728</v>
      </c>
      <c r="K2210" s="25">
        <v>-362.11</v>
      </c>
      <c r="L2210" s="2" t="s">
        <v>295</v>
      </c>
      <c r="M2210" s="14">
        <f>+VLOOKUP(L2210,Customers!$C$3:$D$797,2,FALSE)</f>
        <v>4</v>
      </c>
      <c r="N2210" s="14">
        <f>+INDEX(Customers!$B$2:$D$797,MATCH(TF_Database!L2210,Customers!$C$2:$C$797,0),1)</f>
        <v>31102</v>
      </c>
      <c r="O2210" s="29">
        <f t="shared" si="206"/>
        <v>7</v>
      </c>
      <c r="P2210" s="29">
        <f t="shared" si="207"/>
        <v>11</v>
      </c>
      <c r="Q2210" s="14" t="str">
        <f t="shared" si="208"/>
        <v xml:space="preserve">George </v>
      </c>
      <c r="R2210" s="14" t="str">
        <f t="shared" si="209"/>
        <v>Bell</v>
      </c>
    </row>
    <row r="2211" spans="2:18" x14ac:dyDescent="0.45">
      <c r="B2211" s="14" t="str">
        <f t="shared" si="204"/>
        <v>407282740730</v>
      </c>
      <c r="C2211" s="5">
        <v>40728</v>
      </c>
      <c r="D2211" s="2" t="s">
        <v>804</v>
      </c>
      <c r="E2211" s="14">
        <f t="shared" si="205"/>
        <v>0</v>
      </c>
      <c r="F2211" s="2">
        <v>27</v>
      </c>
      <c r="G2211" s="19">
        <v>735.09</v>
      </c>
      <c r="H2211" s="20">
        <v>0.1</v>
      </c>
      <c r="I2211" s="6"/>
      <c r="J2211" s="5">
        <v>40730</v>
      </c>
      <c r="K2211" s="25">
        <v>153.5</v>
      </c>
      <c r="L2211" s="2" t="s">
        <v>295</v>
      </c>
      <c r="M2211" s="14">
        <f>+VLOOKUP(L2211,Customers!$C$3:$D$797,2,FALSE)</f>
        <v>4</v>
      </c>
      <c r="N2211" s="14">
        <f>+INDEX(Customers!$B$2:$D$797,MATCH(TF_Database!L2211,Customers!$C$2:$C$797,0),1)</f>
        <v>31102</v>
      </c>
      <c r="O2211" s="29">
        <f t="shared" si="206"/>
        <v>7</v>
      </c>
      <c r="P2211" s="29">
        <f t="shared" si="207"/>
        <v>11</v>
      </c>
      <c r="Q2211" s="14" t="str">
        <f t="shared" si="208"/>
        <v xml:space="preserve">George </v>
      </c>
      <c r="R2211" s="14" t="str">
        <f t="shared" si="209"/>
        <v>Bell</v>
      </c>
    </row>
    <row r="2212" spans="2:18" x14ac:dyDescent="0.45">
      <c r="B2212" s="14" t="str">
        <f t="shared" si="204"/>
        <v>40024740026</v>
      </c>
      <c r="C2212" s="5">
        <v>40024</v>
      </c>
      <c r="D2212" s="2" t="s">
        <v>808</v>
      </c>
      <c r="E2212" s="14">
        <f t="shared" si="205"/>
        <v>0</v>
      </c>
      <c r="F2212" s="2">
        <v>7</v>
      </c>
      <c r="G2212" s="19">
        <v>211.74350000000001</v>
      </c>
      <c r="H2212" s="20">
        <v>0.04</v>
      </c>
      <c r="I2212" s="6"/>
      <c r="J2212" s="5">
        <v>40026</v>
      </c>
      <c r="K2212" s="25">
        <v>-33.308</v>
      </c>
      <c r="L2212" s="2" t="s">
        <v>245</v>
      </c>
      <c r="M2212" s="14">
        <f>+VLOOKUP(L2212,Customers!$C$3:$D$797,2,FALSE)</f>
        <v>4</v>
      </c>
      <c r="N2212" s="14">
        <f>+INDEX(Customers!$B$2:$D$797,MATCH(TF_Database!L2212,Customers!$C$2:$C$797,0),1)</f>
        <v>30321</v>
      </c>
      <c r="O2212" s="29">
        <f t="shared" si="206"/>
        <v>7</v>
      </c>
      <c r="P2212" s="29">
        <f t="shared" si="207"/>
        <v>13</v>
      </c>
      <c r="Q2212" s="14" t="str">
        <f t="shared" si="208"/>
        <v xml:space="preserve">Edward </v>
      </c>
      <c r="R2212" s="14" t="str">
        <f t="shared" si="209"/>
        <v>Nazzal</v>
      </c>
    </row>
    <row r="2213" spans="2:18" x14ac:dyDescent="0.45">
      <c r="B2213" s="14" t="str">
        <f t="shared" si="204"/>
        <v>406454040648</v>
      </c>
      <c r="C2213" s="5">
        <v>40645</v>
      </c>
      <c r="D2213" s="2" t="s">
        <v>808</v>
      </c>
      <c r="E2213" s="14">
        <f t="shared" si="205"/>
        <v>0</v>
      </c>
      <c r="F2213" s="2">
        <v>40</v>
      </c>
      <c r="G2213" s="19">
        <v>167.46</v>
      </c>
      <c r="H2213" s="20">
        <v>0.09</v>
      </c>
      <c r="I2213" s="6"/>
      <c r="J2213" s="5">
        <v>40648</v>
      </c>
      <c r="K2213" s="25">
        <v>-134.297</v>
      </c>
      <c r="L2213" s="2" t="s">
        <v>254</v>
      </c>
      <c r="M2213" s="14">
        <f>+VLOOKUP(L2213,Customers!$C$3:$D$797,2,FALSE)</f>
        <v>3</v>
      </c>
      <c r="N2213" s="14">
        <f>+INDEX(Customers!$B$2:$D$797,MATCH(TF_Database!L2213,Customers!$C$2:$C$797,0),1)</f>
        <v>5781</v>
      </c>
      <c r="O2213" s="29">
        <f t="shared" si="206"/>
        <v>7</v>
      </c>
      <c r="P2213" s="29">
        <f t="shared" si="207"/>
        <v>13</v>
      </c>
      <c r="Q2213" s="14" t="str">
        <f t="shared" si="208"/>
        <v xml:space="preserve">Edward </v>
      </c>
      <c r="R2213" s="14" t="str">
        <f t="shared" si="209"/>
        <v>Becker</v>
      </c>
    </row>
    <row r="2214" spans="2:18" x14ac:dyDescent="0.45">
      <c r="B2214" s="14" t="str">
        <f t="shared" si="204"/>
        <v>409883340990</v>
      </c>
      <c r="C2214" s="5">
        <v>40988</v>
      </c>
      <c r="D2214" s="2" t="s">
        <v>808</v>
      </c>
      <c r="E2214" s="14">
        <f t="shared" si="205"/>
        <v>0</v>
      </c>
      <c r="F2214" s="2">
        <v>33</v>
      </c>
      <c r="G2214" s="19">
        <v>141.69999999999999</v>
      </c>
      <c r="H2214" s="20">
        <v>0.02</v>
      </c>
      <c r="I2214" s="6"/>
      <c r="J2214" s="5">
        <v>40990</v>
      </c>
      <c r="K2214" s="25">
        <v>-103.21250000000001</v>
      </c>
      <c r="L2214" s="2" t="s">
        <v>242</v>
      </c>
      <c r="M2214" s="14">
        <f>+VLOOKUP(L2214,Customers!$C$3:$D$797,2,FALSE)</f>
        <v>3</v>
      </c>
      <c r="N2214" s="14">
        <f>+INDEX(Customers!$B$2:$D$797,MATCH(TF_Database!L2214,Customers!$C$2:$C$797,0),1)</f>
        <v>29262</v>
      </c>
      <c r="O2214" s="29">
        <f t="shared" si="206"/>
        <v>8</v>
      </c>
      <c r="P2214" s="29">
        <f t="shared" si="207"/>
        <v>15</v>
      </c>
      <c r="Q2214" s="14" t="str">
        <f t="shared" si="208"/>
        <v xml:space="preserve">Candace </v>
      </c>
      <c r="R2214" s="14" t="str">
        <f t="shared" si="209"/>
        <v>McMahon</v>
      </c>
    </row>
    <row r="2215" spans="2:18" x14ac:dyDescent="0.45">
      <c r="B2215" s="14" t="str">
        <f t="shared" si="204"/>
        <v>412623141263</v>
      </c>
      <c r="C2215" s="5">
        <v>41262</v>
      </c>
      <c r="D2215" s="2" t="s">
        <v>810</v>
      </c>
      <c r="E2215" s="14">
        <f t="shared" si="205"/>
        <v>0</v>
      </c>
      <c r="F2215" s="2">
        <v>31</v>
      </c>
      <c r="G2215" s="19">
        <v>1772.2244999999998</v>
      </c>
      <c r="H2215" s="20">
        <v>0.02</v>
      </c>
      <c r="I2215" s="6"/>
      <c r="J2215" s="5">
        <v>41263</v>
      </c>
      <c r="K2215" s="25">
        <v>390.86099999999999</v>
      </c>
      <c r="L2215" s="2" t="s">
        <v>283</v>
      </c>
      <c r="M2215" s="14">
        <f>+VLOOKUP(L2215,Customers!$C$3:$D$797,2,FALSE)</f>
        <v>1</v>
      </c>
      <c r="N2215" s="14">
        <f>+INDEX(Customers!$B$2:$D$797,MATCH(TF_Database!L2215,Customers!$C$2:$C$797,0),1)</f>
        <v>21298</v>
      </c>
      <c r="O2215" s="29">
        <f t="shared" si="206"/>
        <v>6</v>
      </c>
      <c r="P2215" s="29">
        <f t="shared" si="207"/>
        <v>12</v>
      </c>
      <c r="Q2215" s="14" t="str">
        <f t="shared" si="208"/>
        <v xml:space="preserve">Ruben </v>
      </c>
      <c r="R2215" s="14" t="str">
        <f t="shared" si="209"/>
        <v>Ausman</v>
      </c>
    </row>
    <row r="2216" spans="2:18" x14ac:dyDescent="0.45">
      <c r="B2216" s="14" t="str">
        <f t="shared" si="204"/>
        <v>398871339888</v>
      </c>
      <c r="C2216" s="5">
        <v>39887</v>
      </c>
      <c r="D2216" s="2" t="s">
        <v>806</v>
      </c>
      <c r="E2216" s="14">
        <f t="shared" si="205"/>
        <v>1</v>
      </c>
      <c r="F2216" s="2">
        <v>13</v>
      </c>
      <c r="G2216" s="19">
        <v>396.04</v>
      </c>
      <c r="H2216" s="20">
        <v>0.08</v>
      </c>
      <c r="I2216" s="6"/>
      <c r="J2216" s="5">
        <v>39888</v>
      </c>
      <c r="K2216" s="25">
        <v>230.02</v>
      </c>
      <c r="L2216" s="2" t="s">
        <v>282</v>
      </c>
      <c r="M2216" s="14">
        <f>+VLOOKUP(L2216,Customers!$C$3:$D$797,2,FALSE)</f>
        <v>5</v>
      </c>
      <c r="N2216" s="14">
        <f>+INDEX(Customers!$B$2:$D$797,MATCH(TF_Database!L2216,Customers!$C$2:$C$797,0),1)</f>
        <v>19138</v>
      </c>
      <c r="O2216" s="29">
        <f t="shared" si="206"/>
        <v>7</v>
      </c>
      <c r="P2216" s="29">
        <f t="shared" si="207"/>
        <v>12</v>
      </c>
      <c r="Q2216" s="14" t="str">
        <f t="shared" si="208"/>
        <v xml:space="preserve">Naresj </v>
      </c>
      <c r="R2216" s="14" t="str">
        <f t="shared" si="209"/>
        <v>Patel</v>
      </c>
    </row>
    <row r="2217" spans="2:18" x14ac:dyDescent="0.45">
      <c r="B2217" s="14" t="str">
        <f t="shared" si="204"/>
        <v>405042540505</v>
      </c>
      <c r="C2217" s="5">
        <v>40504</v>
      </c>
      <c r="D2217" s="2" t="s">
        <v>806</v>
      </c>
      <c r="E2217" s="14">
        <f t="shared" si="205"/>
        <v>1</v>
      </c>
      <c r="F2217" s="2">
        <v>25</v>
      </c>
      <c r="G2217" s="19">
        <v>14240.76</v>
      </c>
      <c r="H2217" s="20">
        <v>0.06</v>
      </c>
      <c r="I2217" s="6"/>
      <c r="J2217" s="5">
        <v>40505</v>
      </c>
      <c r="K2217" s="25">
        <v>3128.69</v>
      </c>
      <c r="L2217" s="2" t="s">
        <v>271</v>
      </c>
      <c r="M2217" s="14">
        <f>+VLOOKUP(L2217,Customers!$C$3:$D$797,2,FALSE)</f>
        <v>1</v>
      </c>
      <c r="N2217" s="14">
        <f>+INDEX(Customers!$B$2:$D$797,MATCH(TF_Database!L2217,Customers!$C$2:$C$797,0),1)</f>
        <v>27997</v>
      </c>
      <c r="O2217" s="29">
        <f t="shared" si="206"/>
        <v>8</v>
      </c>
      <c r="P2217" s="29">
        <f t="shared" si="207"/>
        <v>15</v>
      </c>
      <c r="Q2217" s="14" t="str">
        <f t="shared" si="208"/>
        <v xml:space="preserve">Patrick </v>
      </c>
      <c r="R2217" s="14" t="str">
        <f t="shared" si="209"/>
        <v>Bzostek</v>
      </c>
    </row>
    <row r="2218" spans="2:18" x14ac:dyDescent="0.45">
      <c r="B2218" s="14" t="str">
        <f t="shared" si="204"/>
        <v>405043840505</v>
      </c>
      <c r="C2218" s="5">
        <v>40504</v>
      </c>
      <c r="D2218" s="2" t="s">
        <v>806</v>
      </c>
      <c r="E2218" s="14">
        <f t="shared" si="205"/>
        <v>1</v>
      </c>
      <c r="F2218" s="2">
        <v>38</v>
      </c>
      <c r="G2218" s="19">
        <v>167.41</v>
      </c>
      <c r="H2218" s="20">
        <v>0.05</v>
      </c>
      <c r="I2218" s="6"/>
      <c r="J2218" s="5">
        <v>40505</v>
      </c>
      <c r="K2218" s="25">
        <v>-161.57</v>
      </c>
      <c r="L2218" s="2" t="s">
        <v>271</v>
      </c>
      <c r="M2218" s="14">
        <f>+VLOOKUP(L2218,Customers!$C$3:$D$797,2,FALSE)</f>
        <v>1</v>
      </c>
      <c r="N2218" s="14">
        <f>+INDEX(Customers!$B$2:$D$797,MATCH(TF_Database!L2218,Customers!$C$2:$C$797,0),1)</f>
        <v>27997</v>
      </c>
      <c r="O2218" s="29">
        <f t="shared" si="206"/>
        <v>8</v>
      </c>
      <c r="P2218" s="29">
        <f t="shared" si="207"/>
        <v>15</v>
      </c>
      <c r="Q2218" s="14" t="str">
        <f t="shared" si="208"/>
        <v xml:space="preserve">Patrick </v>
      </c>
      <c r="R2218" s="14" t="str">
        <f t="shared" si="209"/>
        <v>Bzostek</v>
      </c>
    </row>
    <row r="2219" spans="2:18" x14ac:dyDescent="0.45">
      <c r="B2219" s="14" t="str">
        <f t="shared" si="204"/>
        <v>402521140254</v>
      </c>
      <c r="C2219" s="5">
        <v>40252</v>
      </c>
      <c r="D2219" s="2" t="s">
        <v>811</v>
      </c>
      <c r="E2219" s="14">
        <f t="shared" si="205"/>
        <v>0</v>
      </c>
      <c r="F2219" s="2">
        <v>11</v>
      </c>
      <c r="G2219" s="19">
        <v>1612.93</v>
      </c>
      <c r="H2219" s="20">
        <v>0</v>
      </c>
      <c r="I2219" s="6"/>
      <c r="J2219" s="5">
        <v>40254</v>
      </c>
      <c r="K2219" s="25">
        <v>321.25</v>
      </c>
      <c r="L2219" s="2" t="s">
        <v>259</v>
      </c>
      <c r="M2219" s="14">
        <f>+VLOOKUP(L2219,Customers!$C$3:$D$797,2,FALSE)</f>
        <v>2</v>
      </c>
      <c r="N2219" s="14">
        <f>+INDEX(Customers!$B$2:$D$797,MATCH(TF_Database!L2219,Customers!$C$2:$C$797,0),1)</f>
        <v>18192</v>
      </c>
      <c r="O2219" s="29">
        <f t="shared" si="206"/>
        <v>6</v>
      </c>
      <c r="P2219" s="29">
        <f t="shared" si="207"/>
        <v>14</v>
      </c>
      <c r="Q2219" s="14" t="str">
        <f t="shared" si="208"/>
        <v xml:space="preserve">Frank </v>
      </c>
      <c r="R2219" s="14" t="str">
        <f t="shared" si="209"/>
        <v>Carlisle</v>
      </c>
    </row>
    <row r="2220" spans="2:18" x14ac:dyDescent="0.45">
      <c r="B2220" s="14" t="str">
        <f t="shared" si="204"/>
        <v>402392040240</v>
      </c>
      <c r="C2220" s="5">
        <v>40239</v>
      </c>
      <c r="D2220" s="2" t="s">
        <v>806</v>
      </c>
      <c r="E2220" s="14">
        <f t="shared" si="205"/>
        <v>1</v>
      </c>
      <c r="F2220" s="2">
        <v>20</v>
      </c>
      <c r="G2220" s="19">
        <v>393.31</v>
      </c>
      <c r="H2220" s="20">
        <v>0.04</v>
      </c>
      <c r="I2220" s="6"/>
      <c r="J2220" s="5">
        <v>40240</v>
      </c>
      <c r="K2220" s="25">
        <v>84.3</v>
      </c>
      <c r="L2220" s="2" t="s">
        <v>251</v>
      </c>
      <c r="M2220" s="14">
        <f>+VLOOKUP(L2220,Customers!$C$3:$D$797,2,FALSE)</f>
        <v>1</v>
      </c>
      <c r="N2220" s="14">
        <f>+INDEX(Customers!$B$2:$D$797,MATCH(TF_Database!L2220,Customers!$C$2:$C$797,0),1)</f>
        <v>7616</v>
      </c>
      <c r="O2220" s="29">
        <f t="shared" si="206"/>
        <v>5</v>
      </c>
      <c r="P2220" s="29">
        <f t="shared" si="207"/>
        <v>10</v>
      </c>
      <c r="Q2220" s="14" t="str">
        <f t="shared" si="208"/>
        <v xml:space="preserve">Alan </v>
      </c>
      <c r="R2220" s="14" t="str">
        <f t="shared" si="209"/>
        <v>Hwang</v>
      </c>
    </row>
    <row r="2221" spans="2:18" x14ac:dyDescent="0.45">
      <c r="B2221" s="14" t="str">
        <f t="shared" si="204"/>
        <v>408012040803</v>
      </c>
      <c r="C2221" s="5">
        <v>40801</v>
      </c>
      <c r="D2221" s="2" t="s">
        <v>810</v>
      </c>
      <c r="E2221" s="14">
        <f t="shared" si="205"/>
        <v>0</v>
      </c>
      <c r="F2221" s="2">
        <v>20</v>
      </c>
      <c r="G2221" s="19">
        <v>845.7</v>
      </c>
      <c r="H2221" s="20">
        <v>0.02</v>
      </c>
      <c r="I2221" s="6"/>
      <c r="J2221" s="5">
        <v>40803</v>
      </c>
      <c r="K2221" s="25">
        <v>221.6</v>
      </c>
      <c r="L2221" s="2" t="s">
        <v>264</v>
      </c>
      <c r="M2221" s="14">
        <f>+VLOOKUP(L2221,Customers!$C$3:$D$797,2,FALSE)</f>
        <v>4</v>
      </c>
      <c r="N2221" s="14">
        <f>+INDEX(Customers!$B$2:$D$797,MATCH(TF_Database!L2221,Customers!$C$2:$C$797,0),1)</f>
        <v>17527</v>
      </c>
      <c r="O2221" s="29">
        <f t="shared" si="206"/>
        <v>7</v>
      </c>
      <c r="P2221" s="29">
        <f t="shared" si="207"/>
        <v>11</v>
      </c>
      <c r="Q2221" s="14" t="str">
        <f t="shared" si="208"/>
        <v xml:space="preserve">Darren </v>
      </c>
      <c r="R2221" s="14" t="str">
        <f t="shared" si="209"/>
        <v>Budd</v>
      </c>
    </row>
    <row r="2222" spans="2:18" x14ac:dyDescent="0.45">
      <c r="B2222" s="14" t="str">
        <f t="shared" si="204"/>
        <v>408012540802</v>
      </c>
      <c r="C2222" s="5">
        <v>40801</v>
      </c>
      <c r="D2222" s="2" t="s">
        <v>810</v>
      </c>
      <c r="E2222" s="14">
        <f t="shared" si="205"/>
        <v>0</v>
      </c>
      <c r="F2222" s="2">
        <v>25</v>
      </c>
      <c r="G2222" s="19">
        <v>467</v>
      </c>
      <c r="H2222" s="20">
        <v>0.04</v>
      </c>
      <c r="I2222" s="6"/>
      <c r="J2222" s="5">
        <v>40802</v>
      </c>
      <c r="K2222" s="25">
        <v>69.97</v>
      </c>
      <c r="L2222" s="2" t="s">
        <v>264</v>
      </c>
      <c r="M2222" s="14">
        <f>+VLOOKUP(L2222,Customers!$C$3:$D$797,2,FALSE)</f>
        <v>4</v>
      </c>
      <c r="N2222" s="14">
        <f>+INDEX(Customers!$B$2:$D$797,MATCH(TF_Database!L2222,Customers!$C$2:$C$797,0),1)</f>
        <v>17527</v>
      </c>
      <c r="O2222" s="29">
        <f t="shared" si="206"/>
        <v>7</v>
      </c>
      <c r="P2222" s="29">
        <f t="shared" si="207"/>
        <v>11</v>
      </c>
      <c r="Q2222" s="14" t="str">
        <f t="shared" si="208"/>
        <v xml:space="preserve">Darren </v>
      </c>
      <c r="R2222" s="14" t="str">
        <f t="shared" si="209"/>
        <v>Budd</v>
      </c>
    </row>
    <row r="2223" spans="2:18" x14ac:dyDescent="0.45">
      <c r="B2223" s="14" t="str">
        <f t="shared" si="204"/>
        <v>408013640802</v>
      </c>
      <c r="C2223" s="5">
        <v>40801</v>
      </c>
      <c r="D2223" s="2" t="s">
        <v>810</v>
      </c>
      <c r="E2223" s="14">
        <f t="shared" si="205"/>
        <v>0</v>
      </c>
      <c r="F2223" s="2">
        <v>36</v>
      </c>
      <c r="G2223" s="19">
        <v>64.430000000000007</v>
      </c>
      <c r="H2223" s="20">
        <v>7.0000000000000007E-2</v>
      </c>
      <c r="I2223" s="6"/>
      <c r="J2223" s="5">
        <v>40802</v>
      </c>
      <c r="K2223" s="25">
        <v>-18.640350000000002</v>
      </c>
      <c r="L2223" s="2" t="s">
        <v>264</v>
      </c>
      <c r="M2223" s="14">
        <f>+VLOOKUP(L2223,Customers!$C$3:$D$797,2,FALSE)</f>
        <v>4</v>
      </c>
      <c r="N2223" s="14">
        <f>+INDEX(Customers!$B$2:$D$797,MATCH(TF_Database!L2223,Customers!$C$2:$C$797,0),1)</f>
        <v>17527</v>
      </c>
      <c r="O2223" s="29">
        <f t="shared" si="206"/>
        <v>7</v>
      </c>
      <c r="P2223" s="29">
        <f t="shared" si="207"/>
        <v>11</v>
      </c>
      <c r="Q2223" s="14" t="str">
        <f t="shared" si="208"/>
        <v xml:space="preserve">Darren </v>
      </c>
      <c r="R2223" s="14" t="str">
        <f t="shared" si="209"/>
        <v>Budd</v>
      </c>
    </row>
    <row r="2224" spans="2:18" x14ac:dyDescent="0.45">
      <c r="B2224" s="14" t="str">
        <f t="shared" si="204"/>
        <v>40506740507</v>
      </c>
      <c r="C2224" s="5">
        <v>40506</v>
      </c>
      <c r="D2224" s="2" t="s">
        <v>810</v>
      </c>
      <c r="E2224" s="14">
        <f t="shared" si="205"/>
        <v>0</v>
      </c>
      <c r="F2224" s="2">
        <v>7</v>
      </c>
      <c r="G2224" s="19">
        <v>37.799999999999997</v>
      </c>
      <c r="H2224" s="20">
        <v>0.06</v>
      </c>
      <c r="I2224" s="6"/>
      <c r="J2224" s="5">
        <v>40507</v>
      </c>
      <c r="K2224" s="25">
        <v>-18.309999999999999</v>
      </c>
      <c r="L2224" s="2" t="s">
        <v>275</v>
      </c>
      <c r="M2224" s="14">
        <f>+VLOOKUP(L2224,Customers!$C$3:$D$797,2,FALSE)</f>
        <v>1</v>
      </c>
      <c r="N2224" s="14">
        <f>+INDEX(Customers!$B$2:$D$797,MATCH(TF_Database!L2224,Customers!$C$2:$C$797,0),1)</f>
        <v>28515</v>
      </c>
      <c r="O2224" s="29">
        <f t="shared" si="206"/>
        <v>5</v>
      </c>
      <c r="P2224" s="29">
        <f t="shared" si="207"/>
        <v>13</v>
      </c>
      <c r="Q2224" s="14" t="str">
        <f t="shared" si="208"/>
        <v xml:space="preserve">Dave </v>
      </c>
      <c r="R2224" s="14" t="str">
        <f t="shared" si="209"/>
        <v>Hallsten</v>
      </c>
    </row>
    <row r="2225" spans="2:18" x14ac:dyDescent="0.45">
      <c r="B2225" s="14" t="str">
        <f t="shared" si="204"/>
        <v>405063040508</v>
      </c>
      <c r="C2225" s="5">
        <v>40506</v>
      </c>
      <c r="D2225" s="2" t="s">
        <v>810</v>
      </c>
      <c r="E2225" s="14">
        <f t="shared" si="205"/>
        <v>0</v>
      </c>
      <c r="F2225" s="2">
        <v>30</v>
      </c>
      <c r="G2225" s="19">
        <v>183.28</v>
      </c>
      <c r="H2225" s="20">
        <v>0.04</v>
      </c>
      <c r="I2225" s="6"/>
      <c r="J2225" s="5">
        <v>40508</v>
      </c>
      <c r="K2225" s="25">
        <v>33.880000000000003</v>
      </c>
      <c r="L2225" s="2" t="s">
        <v>275</v>
      </c>
      <c r="M2225" s="14">
        <f>+VLOOKUP(L2225,Customers!$C$3:$D$797,2,FALSE)</f>
        <v>1</v>
      </c>
      <c r="N2225" s="14">
        <f>+INDEX(Customers!$B$2:$D$797,MATCH(TF_Database!L2225,Customers!$C$2:$C$797,0),1)</f>
        <v>28515</v>
      </c>
      <c r="O2225" s="29">
        <f t="shared" si="206"/>
        <v>5</v>
      </c>
      <c r="P2225" s="29">
        <f t="shared" si="207"/>
        <v>13</v>
      </c>
      <c r="Q2225" s="14" t="str">
        <f t="shared" si="208"/>
        <v xml:space="preserve">Dave </v>
      </c>
      <c r="R2225" s="14" t="str">
        <f t="shared" si="209"/>
        <v>Hallsten</v>
      </c>
    </row>
    <row r="2226" spans="2:18" x14ac:dyDescent="0.45">
      <c r="B2226" s="14" t="str">
        <f t="shared" si="204"/>
        <v>404351640437</v>
      </c>
      <c r="C2226" s="5">
        <v>40435</v>
      </c>
      <c r="D2226" s="2" t="s">
        <v>806</v>
      </c>
      <c r="E2226" s="14">
        <f t="shared" si="205"/>
        <v>1</v>
      </c>
      <c r="F2226" s="2">
        <v>16</v>
      </c>
      <c r="G2226" s="19">
        <v>2826.9</v>
      </c>
      <c r="H2226" s="20">
        <v>7.0000000000000007E-2</v>
      </c>
      <c r="I2226" s="6"/>
      <c r="J2226" s="5">
        <v>40437</v>
      </c>
      <c r="K2226" s="25">
        <v>337.29</v>
      </c>
      <c r="L2226" s="2" t="s">
        <v>273</v>
      </c>
      <c r="M2226" s="14">
        <f>+VLOOKUP(L2226,Customers!$C$3:$D$797,2,FALSE)</f>
        <v>2</v>
      </c>
      <c r="N2226" s="14">
        <f>+INDEX(Customers!$B$2:$D$797,MATCH(TF_Database!L2226,Customers!$C$2:$C$797,0),1)</f>
        <v>3447</v>
      </c>
      <c r="O2226" s="29">
        <f t="shared" si="206"/>
        <v>4</v>
      </c>
      <c r="P2226" s="29">
        <f t="shared" si="207"/>
        <v>10</v>
      </c>
      <c r="Q2226" s="14" t="str">
        <f t="shared" si="208"/>
        <v xml:space="preserve">Dan </v>
      </c>
      <c r="R2226" s="14" t="str">
        <f t="shared" si="209"/>
        <v>Lawera</v>
      </c>
    </row>
    <row r="2227" spans="2:18" x14ac:dyDescent="0.45">
      <c r="B2227" s="14" t="str">
        <f t="shared" si="204"/>
        <v>404353740437</v>
      </c>
      <c r="C2227" s="5">
        <v>40435</v>
      </c>
      <c r="D2227" s="2" t="s">
        <v>806</v>
      </c>
      <c r="E2227" s="14">
        <f t="shared" si="205"/>
        <v>1</v>
      </c>
      <c r="F2227" s="2">
        <v>37</v>
      </c>
      <c r="G2227" s="19">
        <v>7834.77</v>
      </c>
      <c r="H2227" s="20">
        <v>0.04</v>
      </c>
      <c r="I2227" s="6"/>
      <c r="J2227" s="5">
        <v>40437</v>
      </c>
      <c r="K2227" s="25">
        <v>297.79000000000002</v>
      </c>
      <c r="L2227" s="2" t="s">
        <v>273</v>
      </c>
      <c r="M2227" s="14">
        <f>+VLOOKUP(L2227,Customers!$C$3:$D$797,2,FALSE)</f>
        <v>2</v>
      </c>
      <c r="N2227" s="14">
        <f>+INDEX(Customers!$B$2:$D$797,MATCH(TF_Database!L2227,Customers!$C$2:$C$797,0),1)</f>
        <v>3447</v>
      </c>
      <c r="O2227" s="29">
        <f t="shared" si="206"/>
        <v>4</v>
      </c>
      <c r="P2227" s="29">
        <f t="shared" si="207"/>
        <v>10</v>
      </c>
      <c r="Q2227" s="14" t="str">
        <f t="shared" si="208"/>
        <v xml:space="preserve">Dan </v>
      </c>
      <c r="R2227" s="14" t="str">
        <f t="shared" si="209"/>
        <v>Lawera</v>
      </c>
    </row>
    <row r="2228" spans="2:18" x14ac:dyDescent="0.45">
      <c r="B2228" s="14" t="str">
        <f t="shared" si="204"/>
        <v>404351840438</v>
      </c>
      <c r="C2228" s="5">
        <v>40435</v>
      </c>
      <c r="D2228" s="2" t="s">
        <v>806</v>
      </c>
      <c r="E2228" s="14">
        <f t="shared" si="205"/>
        <v>1</v>
      </c>
      <c r="F2228" s="2">
        <v>18</v>
      </c>
      <c r="G2228" s="19">
        <v>127.56</v>
      </c>
      <c r="H2228" s="20">
        <v>0.01</v>
      </c>
      <c r="I2228" s="6"/>
      <c r="J2228" s="5">
        <v>40438</v>
      </c>
      <c r="K2228" s="25">
        <v>-57.11</v>
      </c>
      <c r="L2228" s="2" t="s">
        <v>273</v>
      </c>
      <c r="M2228" s="14">
        <f>+VLOOKUP(L2228,Customers!$C$3:$D$797,2,FALSE)</f>
        <v>2</v>
      </c>
      <c r="N2228" s="14">
        <f>+INDEX(Customers!$B$2:$D$797,MATCH(TF_Database!L2228,Customers!$C$2:$C$797,0),1)</f>
        <v>3447</v>
      </c>
      <c r="O2228" s="29">
        <f t="shared" si="206"/>
        <v>4</v>
      </c>
      <c r="P2228" s="29">
        <f t="shared" si="207"/>
        <v>10</v>
      </c>
      <c r="Q2228" s="14" t="str">
        <f t="shared" si="208"/>
        <v xml:space="preserve">Dan </v>
      </c>
      <c r="R2228" s="14" t="str">
        <f t="shared" si="209"/>
        <v>Lawera</v>
      </c>
    </row>
    <row r="2229" spans="2:18" x14ac:dyDescent="0.45">
      <c r="B2229" s="14" t="str">
        <f t="shared" si="204"/>
        <v>407624840764</v>
      </c>
      <c r="C2229" s="5">
        <v>40762</v>
      </c>
      <c r="D2229" s="2" t="s">
        <v>806</v>
      </c>
      <c r="E2229" s="14">
        <f t="shared" si="205"/>
        <v>1</v>
      </c>
      <c r="F2229" s="2">
        <v>48</v>
      </c>
      <c r="G2229" s="19">
        <v>385.99</v>
      </c>
      <c r="H2229" s="20">
        <v>0.09</v>
      </c>
      <c r="I2229" s="6"/>
      <c r="J2229" s="5">
        <v>40764</v>
      </c>
      <c r="K2229" s="25">
        <v>-40.72</v>
      </c>
      <c r="L2229" s="2" t="s">
        <v>245</v>
      </c>
      <c r="M2229" s="14">
        <f>+VLOOKUP(L2229,Customers!$C$3:$D$797,2,FALSE)</f>
        <v>4</v>
      </c>
      <c r="N2229" s="14">
        <f>+INDEX(Customers!$B$2:$D$797,MATCH(TF_Database!L2229,Customers!$C$2:$C$797,0),1)</f>
        <v>30321</v>
      </c>
      <c r="O2229" s="29">
        <f t="shared" si="206"/>
        <v>7</v>
      </c>
      <c r="P2229" s="29">
        <f t="shared" si="207"/>
        <v>13</v>
      </c>
      <c r="Q2229" s="14" t="str">
        <f t="shared" si="208"/>
        <v xml:space="preserve">Edward </v>
      </c>
      <c r="R2229" s="14" t="str">
        <f t="shared" si="209"/>
        <v>Nazzal</v>
      </c>
    </row>
    <row r="2230" spans="2:18" x14ac:dyDescent="0.45">
      <c r="B2230" s="14" t="str">
        <f t="shared" si="204"/>
        <v>406351440637</v>
      </c>
      <c r="C2230" s="5">
        <v>40635</v>
      </c>
      <c r="D2230" s="2" t="s">
        <v>810</v>
      </c>
      <c r="E2230" s="14">
        <f t="shared" si="205"/>
        <v>0</v>
      </c>
      <c r="F2230" s="2">
        <v>14</v>
      </c>
      <c r="G2230" s="19">
        <v>97.93</v>
      </c>
      <c r="H2230" s="20">
        <v>7.0000000000000007E-2</v>
      </c>
      <c r="I2230" s="6"/>
      <c r="J2230" s="5">
        <v>40637</v>
      </c>
      <c r="K2230" s="25">
        <v>-616.80999999999995</v>
      </c>
      <c r="L2230" s="2" t="s">
        <v>265</v>
      </c>
      <c r="M2230" s="14">
        <f>+VLOOKUP(L2230,Customers!$C$3:$D$797,2,FALSE)</f>
        <v>3</v>
      </c>
      <c r="N2230" s="14">
        <f>+INDEX(Customers!$B$2:$D$797,MATCH(TF_Database!L2230,Customers!$C$2:$C$797,0),1)</f>
        <v>9536</v>
      </c>
      <c r="O2230" s="29">
        <f t="shared" si="206"/>
        <v>5</v>
      </c>
      <c r="P2230" s="29">
        <f t="shared" si="207"/>
        <v>12</v>
      </c>
      <c r="Q2230" s="14" t="str">
        <f t="shared" si="208"/>
        <v xml:space="preserve">Bill </v>
      </c>
      <c r="R2230" s="14" t="str">
        <f t="shared" si="209"/>
        <v>Stewart</v>
      </c>
    </row>
    <row r="2231" spans="2:18" x14ac:dyDescent="0.45">
      <c r="B2231" s="14" t="str">
        <f t="shared" si="204"/>
        <v>406354640637</v>
      </c>
      <c r="C2231" s="5">
        <v>40635</v>
      </c>
      <c r="D2231" s="2" t="s">
        <v>810</v>
      </c>
      <c r="E2231" s="14">
        <f t="shared" si="205"/>
        <v>0</v>
      </c>
      <c r="F2231" s="2">
        <v>46</v>
      </c>
      <c r="G2231" s="19">
        <v>487.5</v>
      </c>
      <c r="H2231" s="20">
        <v>0.05</v>
      </c>
      <c r="I2231" s="6"/>
      <c r="J2231" s="5">
        <v>40637</v>
      </c>
      <c r="K2231" s="25">
        <v>-25.88</v>
      </c>
      <c r="L2231" s="2" t="s">
        <v>265</v>
      </c>
      <c r="M2231" s="14">
        <f>+VLOOKUP(L2231,Customers!$C$3:$D$797,2,FALSE)</f>
        <v>3</v>
      </c>
      <c r="N2231" s="14">
        <f>+INDEX(Customers!$B$2:$D$797,MATCH(TF_Database!L2231,Customers!$C$2:$C$797,0),1)</f>
        <v>9536</v>
      </c>
      <c r="O2231" s="29">
        <f t="shared" si="206"/>
        <v>5</v>
      </c>
      <c r="P2231" s="29">
        <f t="shared" si="207"/>
        <v>12</v>
      </c>
      <c r="Q2231" s="14" t="str">
        <f t="shared" si="208"/>
        <v xml:space="preserve">Bill </v>
      </c>
      <c r="R2231" s="14" t="str">
        <f t="shared" si="209"/>
        <v>Stewart</v>
      </c>
    </row>
    <row r="2232" spans="2:18" x14ac:dyDescent="0.45">
      <c r="B2232" s="14" t="str">
        <f t="shared" si="204"/>
        <v>400493540051</v>
      </c>
      <c r="C2232" s="5">
        <v>40049</v>
      </c>
      <c r="D2232" s="2" t="s">
        <v>810</v>
      </c>
      <c r="E2232" s="14">
        <f t="shared" si="205"/>
        <v>0</v>
      </c>
      <c r="F2232" s="2">
        <v>35</v>
      </c>
      <c r="G2232" s="19">
        <v>146.15</v>
      </c>
      <c r="H2232" s="20">
        <v>0.02</v>
      </c>
      <c r="I2232" s="6"/>
      <c r="J2232" s="5">
        <v>40051</v>
      </c>
      <c r="K2232" s="25">
        <v>-180.26</v>
      </c>
      <c r="L2232" s="2" t="s">
        <v>249</v>
      </c>
      <c r="M2232" s="14">
        <f>+VLOOKUP(L2232,Customers!$C$3:$D$797,2,FALSE)</f>
        <v>3</v>
      </c>
      <c r="N2232" s="14">
        <f>+INDEX(Customers!$B$2:$D$797,MATCH(TF_Database!L2232,Customers!$C$2:$C$797,0),1)</f>
        <v>24096</v>
      </c>
      <c r="O2232" s="29">
        <f t="shared" si="206"/>
        <v>3</v>
      </c>
      <c r="P2232" s="29">
        <f t="shared" si="207"/>
        <v>9</v>
      </c>
      <c r="Q2232" s="14" t="str">
        <f t="shared" si="208"/>
        <v xml:space="preserve">Ed </v>
      </c>
      <c r="R2232" s="14" t="str">
        <f t="shared" si="209"/>
        <v>Ludwig</v>
      </c>
    </row>
    <row r="2233" spans="2:18" x14ac:dyDescent="0.45">
      <c r="B2233" s="14" t="str">
        <f t="shared" si="204"/>
        <v>400491440051</v>
      </c>
      <c r="C2233" s="5">
        <v>40049</v>
      </c>
      <c r="D2233" s="2" t="s">
        <v>810</v>
      </c>
      <c r="E2233" s="14">
        <f t="shared" si="205"/>
        <v>0</v>
      </c>
      <c r="F2233" s="2">
        <v>14</v>
      </c>
      <c r="G2233" s="19">
        <v>877.47</v>
      </c>
      <c r="H2233" s="20">
        <v>7.0000000000000007E-2</v>
      </c>
      <c r="I2233" s="6"/>
      <c r="J2233" s="5">
        <v>40051</v>
      </c>
      <c r="K2233" s="25">
        <v>151.24</v>
      </c>
      <c r="L2233" s="2" t="s">
        <v>249</v>
      </c>
      <c r="M2233" s="14">
        <f>+VLOOKUP(L2233,Customers!$C$3:$D$797,2,FALSE)</f>
        <v>3</v>
      </c>
      <c r="N2233" s="14">
        <f>+INDEX(Customers!$B$2:$D$797,MATCH(TF_Database!L2233,Customers!$C$2:$C$797,0),1)</f>
        <v>24096</v>
      </c>
      <c r="O2233" s="29">
        <f t="shared" si="206"/>
        <v>3</v>
      </c>
      <c r="P2233" s="29">
        <f t="shared" si="207"/>
        <v>9</v>
      </c>
      <c r="Q2233" s="14" t="str">
        <f t="shared" si="208"/>
        <v xml:space="preserve">Ed </v>
      </c>
      <c r="R2233" s="14" t="str">
        <f t="shared" si="209"/>
        <v>Ludwig</v>
      </c>
    </row>
    <row r="2234" spans="2:18" x14ac:dyDescent="0.45">
      <c r="B2234" s="14" t="str">
        <f t="shared" si="204"/>
        <v>403802440380</v>
      </c>
      <c r="C2234" s="5">
        <v>40380</v>
      </c>
      <c r="D2234" s="2" t="s">
        <v>804</v>
      </c>
      <c r="E2234" s="14">
        <f t="shared" si="205"/>
        <v>0</v>
      </c>
      <c r="F2234" s="2">
        <v>24</v>
      </c>
      <c r="G2234" s="19">
        <v>269.57</v>
      </c>
      <c r="H2234" s="20">
        <v>0</v>
      </c>
      <c r="I2234" s="6"/>
      <c r="J2234" s="5">
        <v>40380</v>
      </c>
      <c r="K2234" s="25">
        <v>33.47</v>
      </c>
      <c r="L2234" s="2" t="s">
        <v>289</v>
      </c>
      <c r="M2234" s="14">
        <f>+VLOOKUP(L2234,Customers!$C$3:$D$797,2,FALSE)</f>
        <v>1</v>
      </c>
      <c r="N2234" s="14">
        <f>+INDEX(Customers!$B$2:$D$797,MATCH(TF_Database!L2234,Customers!$C$2:$C$797,0),1)</f>
        <v>26912</v>
      </c>
      <c r="O2234" s="29">
        <f t="shared" si="206"/>
        <v>5</v>
      </c>
      <c r="P2234" s="29">
        <f t="shared" si="207"/>
        <v>12</v>
      </c>
      <c r="Q2234" s="14" t="str">
        <f t="shared" si="208"/>
        <v xml:space="preserve">Gary </v>
      </c>
      <c r="R2234" s="14" t="str">
        <f t="shared" si="209"/>
        <v>Mitchum</v>
      </c>
    </row>
    <row r="2235" spans="2:18" x14ac:dyDescent="0.45">
      <c r="B2235" s="14" t="str">
        <f t="shared" si="204"/>
        <v>403801840387</v>
      </c>
      <c r="C2235" s="5">
        <v>40380</v>
      </c>
      <c r="D2235" s="2" t="s">
        <v>804</v>
      </c>
      <c r="E2235" s="14">
        <f t="shared" si="205"/>
        <v>0</v>
      </c>
      <c r="F2235" s="2">
        <v>18</v>
      </c>
      <c r="G2235" s="19">
        <v>98.94</v>
      </c>
      <c r="H2235" s="20">
        <v>0.1</v>
      </c>
      <c r="I2235" s="6"/>
      <c r="J2235" s="5">
        <v>40387</v>
      </c>
      <c r="K2235" s="25">
        <v>-12.59</v>
      </c>
      <c r="L2235" s="2" t="s">
        <v>289</v>
      </c>
      <c r="M2235" s="14">
        <f>+VLOOKUP(L2235,Customers!$C$3:$D$797,2,FALSE)</f>
        <v>1</v>
      </c>
      <c r="N2235" s="14">
        <f>+INDEX(Customers!$B$2:$D$797,MATCH(TF_Database!L2235,Customers!$C$2:$C$797,0),1)</f>
        <v>26912</v>
      </c>
      <c r="O2235" s="29">
        <f t="shared" si="206"/>
        <v>5</v>
      </c>
      <c r="P2235" s="29">
        <f t="shared" si="207"/>
        <v>12</v>
      </c>
      <c r="Q2235" s="14" t="str">
        <f t="shared" si="208"/>
        <v xml:space="preserve">Gary </v>
      </c>
      <c r="R2235" s="14" t="str">
        <f t="shared" si="209"/>
        <v>Mitchum</v>
      </c>
    </row>
    <row r="2236" spans="2:18" x14ac:dyDescent="0.45">
      <c r="B2236" s="14" t="str">
        <f t="shared" si="204"/>
        <v>400733540073</v>
      </c>
      <c r="C2236" s="5">
        <v>40073</v>
      </c>
      <c r="D2236" s="2" t="s">
        <v>811</v>
      </c>
      <c r="E2236" s="14">
        <f t="shared" si="205"/>
        <v>0</v>
      </c>
      <c r="F2236" s="2">
        <v>35</v>
      </c>
      <c r="G2236" s="19">
        <v>4186.53</v>
      </c>
      <c r="H2236" s="20">
        <v>0.04</v>
      </c>
      <c r="I2236" s="6"/>
      <c r="J2236" s="5">
        <v>40073</v>
      </c>
      <c r="K2236" s="25">
        <v>1929.58</v>
      </c>
      <c r="L2236" s="2" t="s">
        <v>287</v>
      </c>
      <c r="M2236" s="14">
        <f>+VLOOKUP(L2236,Customers!$C$3:$D$797,2,FALSE)</f>
        <v>3</v>
      </c>
      <c r="N2236" s="14">
        <f>+INDEX(Customers!$B$2:$D$797,MATCH(TF_Database!L2236,Customers!$C$2:$C$797,0),1)</f>
        <v>10104</v>
      </c>
      <c r="O2236" s="29">
        <f t="shared" si="206"/>
        <v>6</v>
      </c>
      <c r="P2236" s="29">
        <f t="shared" si="207"/>
        <v>14</v>
      </c>
      <c r="Q2236" s="14" t="str">
        <f t="shared" si="208"/>
        <v xml:space="preserve">Linda </v>
      </c>
      <c r="R2236" s="14" t="str">
        <f t="shared" si="209"/>
        <v>Cazamias</v>
      </c>
    </row>
    <row r="2237" spans="2:18" x14ac:dyDescent="0.45">
      <c r="B2237" s="14" t="str">
        <f t="shared" si="204"/>
        <v>400733640075</v>
      </c>
      <c r="C2237" s="5">
        <v>40073</v>
      </c>
      <c r="D2237" s="2" t="s">
        <v>811</v>
      </c>
      <c r="E2237" s="14">
        <f t="shared" si="205"/>
        <v>0</v>
      </c>
      <c r="F2237" s="2">
        <v>36</v>
      </c>
      <c r="G2237" s="19">
        <v>6057.27</v>
      </c>
      <c r="H2237" s="20">
        <v>0</v>
      </c>
      <c r="I2237" s="6"/>
      <c r="J2237" s="5">
        <v>40075</v>
      </c>
      <c r="K2237" s="25">
        <v>1585.5030000000002</v>
      </c>
      <c r="L2237" s="2" t="s">
        <v>287</v>
      </c>
      <c r="M2237" s="14">
        <f>+VLOOKUP(L2237,Customers!$C$3:$D$797,2,FALSE)</f>
        <v>3</v>
      </c>
      <c r="N2237" s="14">
        <f>+INDEX(Customers!$B$2:$D$797,MATCH(TF_Database!L2237,Customers!$C$2:$C$797,0),1)</f>
        <v>10104</v>
      </c>
      <c r="O2237" s="29">
        <f t="shared" si="206"/>
        <v>6</v>
      </c>
      <c r="P2237" s="29">
        <f t="shared" si="207"/>
        <v>14</v>
      </c>
      <c r="Q2237" s="14" t="str">
        <f t="shared" si="208"/>
        <v xml:space="preserve">Linda </v>
      </c>
      <c r="R2237" s="14" t="str">
        <f t="shared" si="209"/>
        <v>Cazamias</v>
      </c>
    </row>
    <row r="2238" spans="2:18" x14ac:dyDescent="0.45">
      <c r="B2238" s="14" t="str">
        <f t="shared" si="204"/>
        <v>410052941006</v>
      </c>
      <c r="C2238" s="5">
        <v>41005</v>
      </c>
      <c r="D2238" s="2" t="s">
        <v>806</v>
      </c>
      <c r="E2238" s="14">
        <f t="shared" si="205"/>
        <v>1</v>
      </c>
      <c r="F2238" s="2">
        <v>29</v>
      </c>
      <c r="G2238" s="19">
        <v>67.87</v>
      </c>
      <c r="H2238" s="20">
        <v>7.0000000000000007E-2</v>
      </c>
      <c r="I2238" s="6"/>
      <c r="J2238" s="5">
        <v>41006</v>
      </c>
      <c r="K2238" s="25">
        <v>-112.54</v>
      </c>
      <c r="L2238" s="2" t="s">
        <v>282</v>
      </c>
      <c r="M2238" s="14">
        <f>+VLOOKUP(L2238,Customers!$C$3:$D$797,2,FALSE)</f>
        <v>5</v>
      </c>
      <c r="N2238" s="14">
        <f>+INDEX(Customers!$B$2:$D$797,MATCH(TF_Database!L2238,Customers!$C$2:$C$797,0),1)</f>
        <v>19138</v>
      </c>
      <c r="O2238" s="29">
        <f t="shared" si="206"/>
        <v>7</v>
      </c>
      <c r="P2238" s="29">
        <f t="shared" si="207"/>
        <v>12</v>
      </c>
      <c r="Q2238" s="14" t="str">
        <f t="shared" si="208"/>
        <v xml:space="preserve">Naresj </v>
      </c>
      <c r="R2238" s="14" t="str">
        <f t="shared" si="209"/>
        <v>Patel</v>
      </c>
    </row>
    <row r="2239" spans="2:18" x14ac:dyDescent="0.45">
      <c r="B2239" s="14" t="str">
        <f t="shared" si="204"/>
        <v>410053341006</v>
      </c>
      <c r="C2239" s="5">
        <v>41005</v>
      </c>
      <c r="D2239" s="2" t="s">
        <v>806</v>
      </c>
      <c r="E2239" s="14">
        <f t="shared" si="205"/>
        <v>1</v>
      </c>
      <c r="F2239" s="2">
        <v>33</v>
      </c>
      <c r="G2239" s="19">
        <v>542.24</v>
      </c>
      <c r="H2239" s="20">
        <v>0.02</v>
      </c>
      <c r="I2239" s="6"/>
      <c r="J2239" s="5">
        <v>41006</v>
      </c>
      <c r="K2239" s="25">
        <v>268.52999999999997</v>
      </c>
      <c r="L2239" s="2" t="s">
        <v>282</v>
      </c>
      <c r="M2239" s="14">
        <f>+VLOOKUP(L2239,Customers!$C$3:$D$797,2,FALSE)</f>
        <v>5</v>
      </c>
      <c r="N2239" s="14">
        <f>+INDEX(Customers!$B$2:$D$797,MATCH(TF_Database!L2239,Customers!$C$2:$C$797,0),1)</f>
        <v>19138</v>
      </c>
      <c r="O2239" s="29">
        <f t="shared" si="206"/>
        <v>7</v>
      </c>
      <c r="P2239" s="29">
        <f t="shared" si="207"/>
        <v>12</v>
      </c>
      <c r="Q2239" s="14" t="str">
        <f t="shared" si="208"/>
        <v xml:space="preserve">Naresj </v>
      </c>
      <c r="R2239" s="14" t="str">
        <f t="shared" si="209"/>
        <v>Patel</v>
      </c>
    </row>
    <row r="2240" spans="2:18" x14ac:dyDescent="0.45">
      <c r="B2240" s="14" t="str">
        <f t="shared" si="204"/>
        <v>410053841005</v>
      </c>
      <c r="C2240" s="5">
        <v>41005</v>
      </c>
      <c r="D2240" s="2" t="s">
        <v>806</v>
      </c>
      <c r="E2240" s="14">
        <f t="shared" si="205"/>
        <v>1</v>
      </c>
      <c r="F2240" s="2">
        <v>38</v>
      </c>
      <c r="G2240" s="19">
        <v>15174.95</v>
      </c>
      <c r="H2240" s="20">
        <v>0.02</v>
      </c>
      <c r="I2240" s="6"/>
      <c r="J2240" s="5">
        <v>41005</v>
      </c>
      <c r="K2240" s="25">
        <v>7251.92</v>
      </c>
      <c r="L2240" s="2" t="s">
        <v>282</v>
      </c>
      <c r="M2240" s="14">
        <f>+VLOOKUP(L2240,Customers!$C$3:$D$797,2,FALSE)</f>
        <v>5</v>
      </c>
      <c r="N2240" s="14">
        <f>+INDEX(Customers!$B$2:$D$797,MATCH(TF_Database!L2240,Customers!$C$2:$C$797,0),1)</f>
        <v>19138</v>
      </c>
      <c r="O2240" s="29">
        <f t="shared" si="206"/>
        <v>7</v>
      </c>
      <c r="P2240" s="29">
        <f t="shared" si="207"/>
        <v>12</v>
      </c>
      <c r="Q2240" s="14" t="str">
        <f t="shared" si="208"/>
        <v xml:space="preserve">Naresj </v>
      </c>
      <c r="R2240" s="14" t="str">
        <f t="shared" si="209"/>
        <v>Patel</v>
      </c>
    </row>
    <row r="2241" spans="2:18" x14ac:dyDescent="0.45">
      <c r="B2241" s="14" t="str">
        <f t="shared" si="204"/>
        <v>410054541005</v>
      </c>
      <c r="C2241" s="5">
        <v>41005</v>
      </c>
      <c r="D2241" s="2" t="s">
        <v>806</v>
      </c>
      <c r="E2241" s="14">
        <f t="shared" si="205"/>
        <v>1</v>
      </c>
      <c r="F2241" s="2">
        <v>45</v>
      </c>
      <c r="G2241" s="19">
        <v>1084.1199999999999</v>
      </c>
      <c r="H2241" s="20">
        <v>0.04</v>
      </c>
      <c r="I2241" s="6"/>
      <c r="J2241" s="5">
        <v>41005</v>
      </c>
      <c r="K2241" s="25">
        <v>294.43</v>
      </c>
      <c r="L2241" s="2" t="s">
        <v>282</v>
      </c>
      <c r="M2241" s="14">
        <f>+VLOOKUP(L2241,Customers!$C$3:$D$797,2,FALSE)</f>
        <v>5</v>
      </c>
      <c r="N2241" s="14">
        <f>+INDEX(Customers!$B$2:$D$797,MATCH(TF_Database!L2241,Customers!$C$2:$C$797,0),1)</f>
        <v>19138</v>
      </c>
      <c r="O2241" s="29">
        <f t="shared" si="206"/>
        <v>7</v>
      </c>
      <c r="P2241" s="29">
        <f t="shared" si="207"/>
        <v>12</v>
      </c>
      <c r="Q2241" s="14" t="str">
        <f t="shared" si="208"/>
        <v xml:space="preserve">Naresj </v>
      </c>
      <c r="R2241" s="14" t="str">
        <f t="shared" si="209"/>
        <v>Patel</v>
      </c>
    </row>
    <row r="2242" spans="2:18" x14ac:dyDescent="0.45">
      <c r="B2242" s="14" t="str">
        <f t="shared" si="204"/>
        <v>402314940233</v>
      </c>
      <c r="C2242" s="5">
        <v>40231</v>
      </c>
      <c r="D2242" s="2" t="s">
        <v>806</v>
      </c>
      <c r="E2242" s="14">
        <f t="shared" si="205"/>
        <v>1</v>
      </c>
      <c r="F2242" s="2">
        <v>49</v>
      </c>
      <c r="G2242" s="19">
        <v>235.12</v>
      </c>
      <c r="H2242" s="20">
        <v>0.09</v>
      </c>
      <c r="I2242" s="6"/>
      <c r="J2242" s="5">
        <v>40233</v>
      </c>
      <c r="K2242" s="25">
        <v>-29.62</v>
      </c>
      <c r="L2242" s="2" t="s">
        <v>255</v>
      </c>
      <c r="M2242" s="14">
        <f>+VLOOKUP(L2242,Customers!$C$3:$D$797,2,FALSE)</f>
        <v>5</v>
      </c>
      <c r="N2242" s="14">
        <f>+INDEX(Customers!$B$2:$D$797,MATCH(TF_Database!L2242,Customers!$C$2:$C$797,0),1)</f>
        <v>23450</v>
      </c>
      <c r="O2242" s="29">
        <f t="shared" si="206"/>
        <v>5</v>
      </c>
      <c r="P2242" s="29">
        <f t="shared" si="207"/>
        <v>13</v>
      </c>
      <c r="Q2242" s="14" t="str">
        <f t="shared" si="208"/>
        <v xml:space="preserve">Gary </v>
      </c>
      <c r="R2242" s="14" t="str">
        <f t="shared" si="209"/>
        <v>Zandusky</v>
      </c>
    </row>
    <row r="2243" spans="2:18" x14ac:dyDescent="0.45">
      <c r="B2243" s="14" t="str">
        <f t="shared" si="204"/>
        <v>40231240234</v>
      </c>
      <c r="C2243" s="5">
        <v>40231</v>
      </c>
      <c r="D2243" s="2" t="s">
        <v>806</v>
      </c>
      <c r="E2243" s="14">
        <f t="shared" si="205"/>
        <v>1</v>
      </c>
      <c r="F2243" s="2">
        <v>2</v>
      </c>
      <c r="G2243" s="19">
        <v>1814.82</v>
      </c>
      <c r="H2243" s="20">
        <v>0</v>
      </c>
      <c r="I2243" s="6"/>
      <c r="J2243" s="5">
        <v>40234</v>
      </c>
      <c r="K2243" s="25">
        <v>-1128.6600000000001</v>
      </c>
      <c r="L2243" s="2" t="s">
        <v>255</v>
      </c>
      <c r="M2243" s="14">
        <f>+VLOOKUP(L2243,Customers!$C$3:$D$797,2,FALSE)</f>
        <v>5</v>
      </c>
      <c r="N2243" s="14">
        <f>+INDEX(Customers!$B$2:$D$797,MATCH(TF_Database!L2243,Customers!$C$2:$C$797,0),1)</f>
        <v>23450</v>
      </c>
      <c r="O2243" s="29">
        <f t="shared" si="206"/>
        <v>5</v>
      </c>
      <c r="P2243" s="29">
        <f t="shared" si="207"/>
        <v>13</v>
      </c>
      <c r="Q2243" s="14" t="str">
        <f t="shared" si="208"/>
        <v xml:space="preserve">Gary </v>
      </c>
      <c r="R2243" s="14" t="str">
        <f t="shared" si="209"/>
        <v>Zandusky</v>
      </c>
    </row>
    <row r="2244" spans="2:18" x14ac:dyDescent="0.45">
      <c r="B2244" s="14" t="str">
        <f t="shared" si="204"/>
        <v>411713041180</v>
      </c>
      <c r="C2244" s="5">
        <v>41171</v>
      </c>
      <c r="D2244" s="2" t="s">
        <v>804</v>
      </c>
      <c r="E2244" s="14">
        <f t="shared" si="205"/>
        <v>0</v>
      </c>
      <c r="F2244" s="2">
        <v>30</v>
      </c>
      <c r="G2244" s="19">
        <v>318.56</v>
      </c>
      <c r="H2244" s="20">
        <v>0.08</v>
      </c>
      <c r="I2244" s="6"/>
      <c r="J2244" s="5">
        <v>41180</v>
      </c>
      <c r="K2244" s="25">
        <v>-30.97</v>
      </c>
      <c r="L2244" s="2" t="s">
        <v>296</v>
      </c>
      <c r="M2244" s="14">
        <f>+VLOOKUP(L2244,Customers!$C$3:$D$797,2,FALSE)</f>
        <v>2</v>
      </c>
      <c r="N2244" s="14">
        <f>+INDEX(Customers!$B$2:$D$797,MATCH(TF_Database!L2244,Customers!$C$2:$C$797,0),1)</f>
        <v>16835</v>
      </c>
      <c r="O2244" s="29">
        <f t="shared" si="206"/>
        <v>5</v>
      </c>
      <c r="P2244" s="29">
        <f t="shared" si="207"/>
        <v>15</v>
      </c>
      <c r="Q2244" s="14" t="str">
        <f t="shared" si="208"/>
        <v xml:space="preserve">Joni </v>
      </c>
      <c r="R2244" s="14" t="str">
        <f t="shared" si="209"/>
        <v>Sundaresam</v>
      </c>
    </row>
    <row r="2245" spans="2:18" x14ac:dyDescent="0.45">
      <c r="B2245" s="14" t="str">
        <f t="shared" si="204"/>
        <v>402594340260</v>
      </c>
      <c r="C2245" s="5">
        <v>40259</v>
      </c>
      <c r="D2245" s="2" t="s">
        <v>811</v>
      </c>
      <c r="E2245" s="14">
        <f t="shared" si="205"/>
        <v>0</v>
      </c>
      <c r="F2245" s="2">
        <v>43</v>
      </c>
      <c r="G2245" s="19">
        <v>1511.7</v>
      </c>
      <c r="H2245" s="20">
        <v>0.02</v>
      </c>
      <c r="I2245" s="6"/>
      <c r="J2245" s="5">
        <v>40260</v>
      </c>
      <c r="K2245" s="25">
        <v>221.63</v>
      </c>
      <c r="L2245" s="2" t="s">
        <v>244</v>
      </c>
      <c r="M2245" s="14">
        <f>+VLOOKUP(L2245,Customers!$C$3:$D$797,2,FALSE)</f>
        <v>3</v>
      </c>
      <c r="N2245" s="14">
        <f>+INDEX(Customers!$B$2:$D$797,MATCH(TF_Database!L2245,Customers!$C$2:$C$797,0),1)</f>
        <v>8899</v>
      </c>
      <c r="O2245" s="29">
        <f t="shared" si="206"/>
        <v>6</v>
      </c>
      <c r="P2245" s="29">
        <f t="shared" si="207"/>
        <v>13</v>
      </c>
      <c r="Q2245" s="14" t="str">
        <f t="shared" si="208"/>
        <v xml:space="preserve">Duane </v>
      </c>
      <c r="R2245" s="14" t="str">
        <f t="shared" si="209"/>
        <v>Huffman</v>
      </c>
    </row>
    <row r="2246" spans="2:18" x14ac:dyDescent="0.45">
      <c r="B2246" s="14" t="str">
        <f t="shared" si="204"/>
        <v>404714340472</v>
      </c>
      <c r="C2246" s="5">
        <v>40471</v>
      </c>
      <c r="D2246" s="2" t="s">
        <v>810</v>
      </c>
      <c r="E2246" s="14">
        <f t="shared" si="205"/>
        <v>0</v>
      </c>
      <c r="F2246" s="2">
        <v>43</v>
      </c>
      <c r="G2246" s="19">
        <v>7286.65</v>
      </c>
      <c r="H2246" s="20">
        <v>0.03</v>
      </c>
      <c r="I2246" s="6"/>
      <c r="J2246" s="5">
        <v>40472</v>
      </c>
      <c r="K2246" s="25">
        <v>474.89</v>
      </c>
      <c r="L2246" s="2" t="s">
        <v>280</v>
      </c>
      <c r="M2246" s="14">
        <f>+VLOOKUP(L2246,Customers!$C$3:$D$797,2,FALSE)</f>
        <v>4</v>
      </c>
      <c r="N2246" s="14">
        <f>+INDEX(Customers!$B$2:$D$797,MATCH(TF_Database!L2246,Customers!$C$2:$C$797,0),1)</f>
        <v>15659</v>
      </c>
      <c r="O2246" s="29">
        <f t="shared" si="206"/>
        <v>8</v>
      </c>
      <c r="P2246" s="29">
        <f t="shared" si="207"/>
        <v>13</v>
      </c>
      <c r="Q2246" s="14" t="str">
        <f t="shared" si="208"/>
        <v xml:space="preserve">Theresa </v>
      </c>
      <c r="R2246" s="14" t="str">
        <f t="shared" si="209"/>
        <v>Coyne</v>
      </c>
    </row>
    <row r="2247" spans="2:18" x14ac:dyDescent="0.45">
      <c r="B2247" s="14" t="str">
        <f t="shared" ref="B2247:B2310" si="210">+CONCATENATE(C2247,F2247,J2247)</f>
        <v>402581540259</v>
      </c>
      <c r="C2247" s="5">
        <v>40258</v>
      </c>
      <c r="D2247" s="2" t="s">
        <v>810</v>
      </c>
      <c r="E2247" s="14">
        <f t="shared" ref="E2247:E2310" si="211">+IF(D2247="High",1,0)</f>
        <v>0</v>
      </c>
      <c r="F2247" s="2">
        <v>15</v>
      </c>
      <c r="G2247" s="19">
        <v>30.38</v>
      </c>
      <c r="H2247" s="20">
        <v>0.08</v>
      </c>
      <c r="I2247" s="6"/>
      <c r="J2247" s="5">
        <v>40259</v>
      </c>
      <c r="K2247" s="25">
        <v>-59.179000000000002</v>
      </c>
      <c r="L2247" s="2" t="s">
        <v>295</v>
      </c>
      <c r="M2247" s="14">
        <f>+VLOOKUP(L2247,Customers!$C$3:$D$797,2,FALSE)</f>
        <v>4</v>
      </c>
      <c r="N2247" s="14">
        <f>+INDEX(Customers!$B$2:$D$797,MATCH(TF_Database!L2247,Customers!$C$2:$C$797,0),1)</f>
        <v>31102</v>
      </c>
      <c r="O2247" s="29">
        <f t="shared" ref="O2247:O2310" si="212">+SEARCH(" ",L2247)</f>
        <v>7</v>
      </c>
      <c r="P2247" s="29">
        <f t="shared" ref="P2247:P2310" si="213">+LEN(L2247)</f>
        <v>11</v>
      </c>
      <c r="Q2247" s="14" t="str">
        <f t="shared" ref="Q2247:Q2310" si="214">+LEFT(L2247,O2247)</f>
        <v xml:space="preserve">George </v>
      </c>
      <c r="R2247" s="14" t="str">
        <f t="shared" ref="R2247:R2310" si="215">+RIGHT(L2247,P2247-O2247)</f>
        <v>Bell</v>
      </c>
    </row>
    <row r="2248" spans="2:18" x14ac:dyDescent="0.45">
      <c r="B2248" s="14" t="str">
        <f t="shared" si="210"/>
        <v>410973041102</v>
      </c>
      <c r="C2248" s="5">
        <v>41097</v>
      </c>
      <c r="D2248" s="2" t="s">
        <v>804</v>
      </c>
      <c r="E2248" s="14">
        <f t="shared" si="211"/>
        <v>0</v>
      </c>
      <c r="F2248" s="2">
        <v>30</v>
      </c>
      <c r="G2248" s="19">
        <v>121.19</v>
      </c>
      <c r="H2248" s="20">
        <v>0.09</v>
      </c>
      <c r="I2248" s="6"/>
      <c r="J2248" s="5">
        <v>41102</v>
      </c>
      <c r="K2248" s="25">
        <v>-152.1335</v>
      </c>
      <c r="L2248" s="2" t="s">
        <v>275</v>
      </c>
      <c r="M2248" s="14">
        <f>+VLOOKUP(L2248,Customers!$C$3:$D$797,2,FALSE)</f>
        <v>1</v>
      </c>
      <c r="N2248" s="14">
        <f>+INDEX(Customers!$B$2:$D$797,MATCH(TF_Database!L2248,Customers!$C$2:$C$797,0),1)</f>
        <v>28515</v>
      </c>
      <c r="O2248" s="29">
        <f t="shared" si="212"/>
        <v>5</v>
      </c>
      <c r="P2248" s="29">
        <f t="shared" si="213"/>
        <v>13</v>
      </c>
      <c r="Q2248" s="14" t="str">
        <f t="shared" si="214"/>
        <v xml:space="preserve">Dave </v>
      </c>
      <c r="R2248" s="14" t="str">
        <f t="shared" si="215"/>
        <v>Hallsten</v>
      </c>
    </row>
    <row r="2249" spans="2:18" x14ac:dyDescent="0.45">
      <c r="B2249" s="14" t="str">
        <f t="shared" si="210"/>
        <v>406422140643</v>
      </c>
      <c r="C2249" s="5">
        <v>40642</v>
      </c>
      <c r="D2249" s="2" t="s">
        <v>811</v>
      </c>
      <c r="E2249" s="14">
        <f t="shared" si="211"/>
        <v>0</v>
      </c>
      <c r="F2249" s="2">
        <v>21</v>
      </c>
      <c r="G2249" s="19">
        <v>48.01</v>
      </c>
      <c r="H2249" s="20">
        <v>0.1</v>
      </c>
      <c r="I2249" s="6"/>
      <c r="J2249" s="5">
        <v>40643</v>
      </c>
      <c r="K2249" s="25">
        <v>-6.85</v>
      </c>
      <c r="L2249" s="2" t="s">
        <v>293</v>
      </c>
      <c r="M2249" s="14">
        <f>+VLOOKUP(L2249,Customers!$C$3:$D$797,2,FALSE)</f>
        <v>4</v>
      </c>
      <c r="N2249" s="14">
        <f>+INDEX(Customers!$B$2:$D$797,MATCH(TF_Database!L2249,Customers!$C$2:$C$797,0),1)</f>
        <v>29179</v>
      </c>
      <c r="O2249" s="29">
        <f t="shared" si="212"/>
        <v>8</v>
      </c>
      <c r="P2249" s="29">
        <f t="shared" si="213"/>
        <v>15</v>
      </c>
      <c r="Q2249" s="14" t="str">
        <f t="shared" si="214"/>
        <v xml:space="preserve">Cynthia </v>
      </c>
      <c r="R2249" s="14" t="str">
        <f t="shared" si="215"/>
        <v>Arntzen</v>
      </c>
    </row>
    <row r="2250" spans="2:18" x14ac:dyDescent="0.45">
      <c r="B2250" s="14" t="str">
        <f t="shared" si="210"/>
        <v>405814240582</v>
      </c>
      <c r="C2250" s="5">
        <v>40581</v>
      </c>
      <c r="D2250" s="2" t="s">
        <v>811</v>
      </c>
      <c r="E2250" s="14">
        <f t="shared" si="211"/>
        <v>0</v>
      </c>
      <c r="F2250" s="2">
        <v>42</v>
      </c>
      <c r="G2250" s="19">
        <v>3900.5309999999995</v>
      </c>
      <c r="H2250" s="20">
        <v>0.08</v>
      </c>
      <c r="I2250" s="6"/>
      <c r="J2250" s="5">
        <v>40582</v>
      </c>
      <c r="K2250" s="25">
        <v>1144.6289999999999</v>
      </c>
      <c r="L2250" s="2" t="s">
        <v>240</v>
      </c>
      <c r="M2250" s="14">
        <f>+VLOOKUP(L2250,Customers!$C$3:$D$797,2,FALSE)</f>
        <v>3</v>
      </c>
      <c r="N2250" s="14">
        <f>+INDEX(Customers!$B$2:$D$797,MATCH(TF_Database!L2250,Customers!$C$2:$C$797,0),1)</f>
        <v>9453</v>
      </c>
      <c r="O2250" s="29">
        <f t="shared" si="212"/>
        <v>5</v>
      </c>
      <c r="P2250" s="29">
        <f t="shared" si="213"/>
        <v>14</v>
      </c>
      <c r="Q2250" s="14" t="str">
        <f t="shared" si="214"/>
        <v xml:space="preserve">Erin </v>
      </c>
      <c r="R2250" s="14" t="str">
        <f t="shared" si="215"/>
        <v>Creighton</v>
      </c>
    </row>
    <row r="2251" spans="2:18" x14ac:dyDescent="0.45">
      <c r="B2251" s="14" t="str">
        <f t="shared" si="210"/>
        <v>405813540584</v>
      </c>
      <c r="C2251" s="5">
        <v>40581</v>
      </c>
      <c r="D2251" s="2" t="s">
        <v>811</v>
      </c>
      <c r="E2251" s="14">
        <f t="shared" si="211"/>
        <v>0</v>
      </c>
      <c r="F2251" s="2">
        <v>35</v>
      </c>
      <c r="G2251" s="19">
        <v>248.42</v>
      </c>
      <c r="H2251" s="20">
        <v>0.02</v>
      </c>
      <c r="I2251" s="6"/>
      <c r="J2251" s="5">
        <v>40584</v>
      </c>
      <c r="K2251" s="25">
        <v>-58.81</v>
      </c>
      <c r="L2251" s="2" t="s">
        <v>240</v>
      </c>
      <c r="M2251" s="14">
        <f>+VLOOKUP(L2251,Customers!$C$3:$D$797,2,FALSE)</f>
        <v>3</v>
      </c>
      <c r="N2251" s="14">
        <f>+INDEX(Customers!$B$2:$D$797,MATCH(TF_Database!L2251,Customers!$C$2:$C$797,0),1)</f>
        <v>9453</v>
      </c>
      <c r="O2251" s="29">
        <f t="shared" si="212"/>
        <v>5</v>
      </c>
      <c r="P2251" s="29">
        <f t="shared" si="213"/>
        <v>14</v>
      </c>
      <c r="Q2251" s="14" t="str">
        <f t="shared" si="214"/>
        <v xml:space="preserve">Erin </v>
      </c>
      <c r="R2251" s="14" t="str">
        <f t="shared" si="215"/>
        <v>Creighton</v>
      </c>
    </row>
    <row r="2252" spans="2:18" x14ac:dyDescent="0.45">
      <c r="B2252" s="14" t="str">
        <f t="shared" si="210"/>
        <v>404693140471</v>
      </c>
      <c r="C2252" s="5">
        <v>40469</v>
      </c>
      <c r="D2252" s="2" t="s">
        <v>804</v>
      </c>
      <c r="E2252" s="14">
        <f t="shared" si="211"/>
        <v>0</v>
      </c>
      <c r="F2252" s="2">
        <v>31</v>
      </c>
      <c r="G2252" s="19">
        <v>109.78</v>
      </c>
      <c r="H2252" s="20">
        <v>0.06</v>
      </c>
      <c r="I2252" s="6"/>
      <c r="J2252" s="5">
        <v>40471</v>
      </c>
      <c r="K2252" s="25">
        <v>43.77</v>
      </c>
      <c r="L2252" s="2" t="s">
        <v>244</v>
      </c>
      <c r="M2252" s="14">
        <f>+VLOOKUP(L2252,Customers!$C$3:$D$797,2,FALSE)</f>
        <v>3</v>
      </c>
      <c r="N2252" s="14">
        <f>+INDEX(Customers!$B$2:$D$797,MATCH(TF_Database!L2252,Customers!$C$2:$C$797,0),1)</f>
        <v>8899</v>
      </c>
      <c r="O2252" s="29">
        <f t="shared" si="212"/>
        <v>6</v>
      </c>
      <c r="P2252" s="29">
        <f t="shared" si="213"/>
        <v>13</v>
      </c>
      <c r="Q2252" s="14" t="str">
        <f t="shared" si="214"/>
        <v xml:space="preserve">Duane </v>
      </c>
      <c r="R2252" s="14" t="str">
        <f t="shared" si="215"/>
        <v>Huffman</v>
      </c>
    </row>
    <row r="2253" spans="2:18" x14ac:dyDescent="0.45">
      <c r="B2253" s="14" t="str">
        <f t="shared" si="210"/>
        <v>403942040398</v>
      </c>
      <c r="C2253" s="5">
        <v>40394</v>
      </c>
      <c r="D2253" s="2" t="s">
        <v>804</v>
      </c>
      <c r="E2253" s="14">
        <f t="shared" si="211"/>
        <v>0</v>
      </c>
      <c r="F2253" s="2">
        <v>20</v>
      </c>
      <c r="G2253" s="19">
        <v>191.43</v>
      </c>
      <c r="H2253" s="20">
        <v>0.06</v>
      </c>
      <c r="I2253" s="6"/>
      <c r="J2253" s="5">
        <v>40398</v>
      </c>
      <c r="K2253" s="25">
        <v>39.499499999999998</v>
      </c>
      <c r="L2253" s="2" t="s">
        <v>260</v>
      </c>
      <c r="M2253" s="14">
        <f>+VLOOKUP(L2253,Customers!$C$3:$D$797,2,FALSE)</f>
        <v>5</v>
      </c>
      <c r="N2253" s="14">
        <f>+INDEX(Customers!$B$2:$D$797,MATCH(TF_Database!L2253,Customers!$C$2:$C$797,0),1)</f>
        <v>3449</v>
      </c>
      <c r="O2253" s="29">
        <f t="shared" si="212"/>
        <v>5</v>
      </c>
      <c r="P2253" s="29">
        <f t="shared" si="213"/>
        <v>11</v>
      </c>
      <c r="Q2253" s="14" t="str">
        <f t="shared" si="214"/>
        <v xml:space="preserve">Gary </v>
      </c>
      <c r="R2253" s="14" t="str">
        <f t="shared" si="215"/>
        <v>Hansen</v>
      </c>
    </row>
    <row r="2254" spans="2:18" x14ac:dyDescent="0.45">
      <c r="B2254" s="14" t="str">
        <f t="shared" si="210"/>
        <v>403943440401</v>
      </c>
      <c r="C2254" s="5">
        <v>40394</v>
      </c>
      <c r="D2254" s="2" t="s">
        <v>804</v>
      </c>
      <c r="E2254" s="14">
        <f t="shared" si="211"/>
        <v>0</v>
      </c>
      <c r="F2254" s="2">
        <v>34</v>
      </c>
      <c r="G2254" s="19">
        <v>1234.8499999999999</v>
      </c>
      <c r="H2254" s="20">
        <v>0.03</v>
      </c>
      <c r="I2254" s="6"/>
      <c r="J2254" s="5">
        <v>40401</v>
      </c>
      <c r="K2254" s="25">
        <v>212.2</v>
      </c>
      <c r="L2254" s="2" t="s">
        <v>260</v>
      </c>
      <c r="M2254" s="14">
        <f>+VLOOKUP(L2254,Customers!$C$3:$D$797,2,FALSE)</f>
        <v>5</v>
      </c>
      <c r="N2254" s="14">
        <f>+INDEX(Customers!$B$2:$D$797,MATCH(TF_Database!L2254,Customers!$C$2:$C$797,0),1)</f>
        <v>3449</v>
      </c>
      <c r="O2254" s="29">
        <f t="shared" si="212"/>
        <v>5</v>
      </c>
      <c r="P2254" s="29">
        <f t="shared" si="213"/>
        <v>11</v>
      </c>
      <c r="Q2254" s="14" t="str">
        <f t="shared" si="214"/>
        <v xml:space="preserve">Gary </v>
      </c>
      <c r="R2254" s="14" t="str">
        <f t="shared" si="215"/>
        <v>Hansen</v>
      </c>
    </row>
    <row r="2255" spans="2:18" x14ac:dyDescent="0.45">
      <c r="B2255" s="14" t="str">
        <f t="shared" si="210"/>
        <v>409761740978</v>
      </c>
      <c r="C2255" s="5">
        <v>40976</v>
      </c>
      <c r="D2255" s="2" t="s">
        <v>804</v>
      </c>
      <c r="E2255" s="14">
        <f t="shared" si="211"/>
        <v>0</v>
      </c>
      <c r="F2255" s="2">
        <v>17</v>
      </c>
      <c r="G2255" s="19">
        <v>105.85</v>
      </c>
      <c r="H2255" s="20">
        <v>0.1</v>
      </c>
      <c r="I2255" s="6"/>
      <c r="J2255" s="5">
        <v>40978</v>
      </c>
      <c r="K2255" s="25">
        <v>-44.86</v>
      </c>
      <c r="L2255" s="2" t="s">
        <v>296</v>
      </c>
      <c r="M2255" s="14">
        <f>+VLOOKUP(L2255,Customers!$C$3:$D$797,2,FALSE)</f>
        <v>2</v>
      </c>
      <c r="N2255" s="14">
        <f>+INDEX(Customers!$B$2:$D$797,MATCH(TF_Database!L2255,Customers!$C$2:$C$797,0),1)</f>
        <v>16835</v>
      </c>
      <c r="O2255" s="29">
        <f t="shared" si="212"/>
        <v>5</v>
      </c>
      <c r="P2255" s="29">
        <f t="shared" si="213"/>
        <v>15</v>
      </c>
      <c r="Q2255" s="14" t="str">
        <f t="shared" si="214"/>
        <v xml:space="preserve">Joni </v>
      </c>
      <c r="R2255" s="14" t="str">
        <f t="shared" si="215"/>
        <v>Sundaresam</v>
      </c>
    </row>
    <row r="2256" spans="2:18" x14ac:dyDescent="0.45">
      <c r="B2256" s="14" t="str">
        <f t="shared" si="210"/>
        <v>409761940981</v>
      </c>
      <c r="C2256" s="5">
        <v>40976</v>
      </c>
      <c r="D2256" s="2" t="s">
        <v>804</v>
      </c>
      <c r="E2256" s="14">
        <f t="shared" si="211"/>
        <v>0</v>
      </c>
      <c r="F2256" s="2">
        <v>19</v>
      </c>
      <c r="G2256" s="19">
        <v>179.33</v>
      </c>
      <c r="H2256" s="20">
        <v>0</v>
      </c>
      <c r="I2256" s="6"/>
      <c r="J2256" s="5">
        <v>40981</v>
      </c>
      <c r="K2256" s="25">
        <v>-58.76</v>
      </c>
      <c r="L2256" s="2" t="s">
        <v>296</v>
      </c>
      <c r="M2256" s="14">
        <f>+VLOOKUP(L2256,Customers!$C$3:$D$797,2,FALSE)</f>
        <v>2</v>
      </c>
      <c r="N2256" s="14">
        <f>+INDEX(Customers!$B$2:$D$797,MATCH(TF_Database!L2256,Customers!$C$2:$C$797,0),1)</f>
        <v>16835</v>
      </c>
      <c r="O2256" s="29">
        <f t="shared" si="212"/>
        <v>5</v>
      </c>
      <c r="P2256" s="29">
        <f t="shared" si="213"/>
        <v>15</v>
      </c>
      <c r="Q2256" s="14" t="str">
        <f t="shared" si="214"/>
        <v xml:space="preserve">Joni </v>
      </c>
      <c r="R2256" s="14" t="str">
        <f t="shared" si="215"/>
        <v>Sundaresam</v>
      </c>
    </row>
    <row r="2257" spans="2:18" x14ac:dyDescent="0.45">
      <c r="B2257" s="14" t="str">
        <f t="shared" si="210"/>
        <v>412241741227</v>
      </c>
      <c r="C2257" s="5">
        <v>41224</v>
      </c>
      <c r="D2257" s="2" t="s">
        <v>806</v>
      </c>
      <c r="E2257" s="14">
        <f t="shared" si="211"/>
        <v>1</v>
      </c>
      <c r="F2257" s="2">
        <v>17</v>
      </c>
      <c r="G2257" s="19">
        <v>378.08</v>
      </c>
      <c r="H2257" s="20">
        <v>0</v>
      </c>
      <c r="I2257" s="6"/>
      <c r="J2257" s="5">
        <v>41227</v>
      </c>
      <c r="K2257" s="25">
        <v>70.48</v>
      </c>
      <c r="L2257" s="2" t="s">
        <v>251</v>
      </c>
      <c r="M2257" s="14">
        <f>+VLOOKUP(L2257,Customers!$C$3:$D$797,2,FALSE)</f>
        <v>1</v>
      </c>
      <c r="N2257" s="14">
        <f>+INDEX(Customers!$B$2:$D$797,MATCH(TF_Database!L2257,Customers!$C$2:$C$797,0),1)</f>
        <v>7616</v>
      </c>
      <c r="O2257" s="29">
        <f t="shared" si="212"/>
        <v>5</v>
      </c>
      <c r="P2257" s="29">
        <f t="shared" si="213"/>
        <v>10</v>
      </c>
      <c r="Q2257" s="14" t="str">
        <f t="shared" si="214"/>
        <v xml:space="preserve">Alan </v>
      </c>
      <c r="R2257" s="14" t="str">
        <f t="shared" si="215"/>
        <v>Hwang</v>
      </c>
    </row>
    <row r="2258" spans="2:18" x14ac:dyDescent="0.45">
      <c r="B2258" s="14" t="str">
        <f t="shared" si="210"/>
        <v>412242441225</v>
      </c>
      <c r="C2258" s="5">
        <v>41224</v>
      </c>
      <c r="D2258" s="2" t="s">
        <v>806</v>
      </c>
      <c r="E2258" s="14">
        <f t="shared" si="211"/>
        <v>1</v>
      </c>
      <c r="F2258" s="2">
        <v>24</v>
      </c>
      <c r="G2258" s="19">
        <v>731.71</v>
      </c>
      <c r="H2258" s="20">
        <v>0</v>
      </c>
      <c r="I2258" s="6"/>
      <c r="J2258" s="5">
        <v>41225</v>
      </c>
      <c r="K2258" s="25">
        <v>175.82</v>
      </c>
      <c r="L2258" s="2" t="s">
        <v>251</v>
      </c>
      <c r="M2258" s="14">
        <f>+VLOOKUP(L2258,Customers!$C$3:$D$797,2,FALSE)</f>
        <v>1</v>
      </c>
      <c r="N2258" s="14">
        <f>+INDEX(Customers!$B$2:$D$797,MATCH(TF_Database!L2258,Customers!$C$2:$C$797,0),1)</f>
        <v>7616</v>
      </c>
      <c r="O2258" s="29">
        <f t="shared" si="212"/>
        <v>5</v>
      </c>
      <c r="P2258" s="29">
        <f t="shared" si="213"/>
        <v>10</v>
      </c>
      <c r="Q2258" s="14" t="str">
        <f t="shared" si="214"/>
        <v xml:space="preserve">Alan </v>
      </c>
      <c r="R2258" s="14" t="str">
        <f t="shared" si="215"/>
        <v>Hwang</v>
      </c>
    </row>
    <row r="2259" spans="2:18" x14ac:dyDescent="0.45">
      <c r="B2259" s="14" t="str">
        <f t="shared" si="210"/>
        <v>399933439993</v>
      </c>
      <c r="C2259" s="5">
        <v>39993</v>
      </c>
      <c r="D2259" s="2" t="s">
        <v>810</v>
      </c>
      <c r="E2259" s="14">
        <f t="shared" si="211"/>
        <v>0</v>
      </c>
      <c r="F2259" s="2">
        <v>34</v>
      </c>
      <c r="G2259" s="19">
        <v>285.06</v>
      </c>
      <c r="H2259" s="20">
        <v>0.08</v>
      </c>
      <c r="I2259" s="6"/>
      <c r="J2259" s="5">
        <v>39993</v>
      </c>
      <c r="K2259" s="25">
        <v>-211.54</v>
      </c>
      <c r="L2259" s="2" t="s">
        <v>244</v>
      </c>
      <c r="M2259" s="14">
        <f>+VLOOKUP(L2259,Customers!$C$3:$D$797,2,FALSE)</f>
        <v>3</v>
      </c>
      <c r="N2259" s="14">
        <f>+INDEX(Customers!$B$2:$D$797,MATCH(TF_Database!L2259,Customers!$C$2:$C$797,0),1)</f>
        <v>8899</v>
      </c>
      <c r="O2259" s="29">
        <f t="shared" si="212"/>
        <v>6</v>
      </c>
      <c r="P2259" s="29">
        <f t="shared" si="213"/>
        <v>13</v>
      </c>
      <c r="Q2259" s="14" t="str">
        <f t="shared" si="214"/>
        <v xml:space="preserve">Duane </v>
      </c>
      <c r="R2259" s="14" t="str">
        <f t="shared" si="215"/>
        <v>Huffman</v>
      </c>
    </row>
    <row r="2260" spans="2:18" x14ac:dyDescent="0.45">
      <c r="B2260" s="14" t="str">
        <f t="shared" si="210"/>
        <v>398603739867</v>
      </c>
      <c r="C2260" s="5">
        <v>39860</v>
      </c>
      <c r="D2260" s="2" t="s">
        <v>804</v>
      </c>
      <c r="E2260" s="14">
        <f t="shared" si="211"/>
        <v>0</v>
      </c>
      <c r="F2260" s="2">
        <v>37</v>
      </c>
      <c r="G2260" s="19">
        <v>311.66000000000003</v>
      </c>
      <c r="H2260" s="20">
        <v>0.04</v>
      </c>
      <c r="I2260" s="6"/>
      <c r="J2260" s="5">
        <v>39867</v>
      </c>
      <c r="K2260" s="25">
        <v>-63.813500000000005</v>
      </c>
      <c r="L2260" s="2" t="s">
        <v>254</v>
      </c>
      <c r="M2260" s="14">
        <f>+VLOOKUP(L2260,Customers!$C$3:$D$797,2,FALSE)</f>
        <v>3</v>
      </c>
      <c r="N2260" s="14">
        <f>+INDEX(Customers!$B$2:$D$797,MATCH(TF_Database!L2260,Customers!$C$2:$C$797,0),1)</f>
        <v>5781</v>
      </c>
      <c r="O2260" s="29">
        <f t="shared" si="212"/>
        <v>7</v>
      </c>
      <c r="P2260" s="29">
        <f t="shared" si="213"/>
        <v>13</v>
      </c>
      <c r="Q2260" s="14" t="str">
        <f t="shared" si="214"/>
        <v xml:space="preserve">Edward </v>
      </c>
      <c r="R2260" s="14" t="str">
        <f t="shared" si="215"/>
        <v>Becker</v>
      </c>
    </row>
    <row r="2261" spans="2:18" x14ac:dyDescent="0.45">
      <c r="B2261" s="14" t="str">
        <f t="shared" si="210"/>
        <v>398601539864</v>
      </c>
      <c r="C2261" s="5">
        <v>39860</v>
      </c>
      <c r="D2261" s="2" t="s">
        <v>804</v>
      </c>
      <c r="E2261" s="14">
        <f t="shared" si="211"/>
        <v>0</v>
      </c>
      <c r="F2261" s="2">
        <v>15</v>
      </c>
      <c r="G2261" s="19">
        <v>9862.51</v>
      </c>
      <c r="H2261" s="20">
        <v>7.0000000000000007E-2</v>
      </c>
      <c r="I2261" s="6"/>
      <c r="J2261" s="5">
        <v>39864</v>
      </c>
      <c r="K2261" s="25">
        <v>325.29000000000002</v>
      </c>
      <c r="L2261" s="2" t="s">
        <v>254</v>
      </c>
      <c r="M2261" s="14">
        <f>+VLOOKUP(L2261,Customers!$C$3:$D$797,2,FALSE)</f>
        <v>3</v>
      </c>
      <c r="N2261" s="14">
        <f>+INDEX(Customers!$B$2:$D$797,MATCH(TF_Database!L2261,Customers!$C$2:$C$797,0),1)</f>
        <v>5781</v>
      </c>
      <c r="O2261" s="29">
        <f t="shared" si="212"/>
        <v>7</v>
      </c>
      <c r="P2261" s="29">
        <f t="shared" si="213"/>
        <v>13</v>
      </c>
      <c r="Q2261" s="14" t="str">
        <f t="shared" si="214"/>
        <v xml:space="preserve">Edward </v>
      </c>
      <c r="R2261" s="14" t="str">
        <f t="shared" si="215"/>
        <v>Becker</v>
      </c>
    </row>
    <row r="2262" spans="2:18" x14ac:dyDescent="0.45">
      <c r="B2262" s="14" t="str">
        <f t="shared" si="210"/>
        <v>405393440541</v>
      </c>
      <c r="C2262" s="5">
        <v>40539</v>
      </c>
      <c r="D2262" s="2" t="s">
        <v>811</v>
      </c>
      <c r="E2262" s="14">
        <f t="shared" si="211"/>
        <v>0</v>
      </c>
      <c r="F2262" s="2">
        <v>34</v>
      </c>
      <c r="G2262" s="19">
        <v>126.62</v>
      </c>
      <c r="H2262" s="20">
        <v>0.03</v>
      </c>
      <c r="I2262" s="6"/>
      <c r="J2262" s="5">
        <v>40541</v>
      </c>
      <c r="K2262" s="25">
        <v>44.8</v>
      </c>
      <c r="L2262" s="2" t="s">
        <v>281</v>
      </c>
      <c r="M2262" s="14">
        <f>+VLOOKUP(L2262,Customers!$C$3:$D$797,2,FALSE)</f>
        <v>1</v>
      </c>
      <c r="N2262" s="14">
        <f>+INDEX(Customers!$B$2:$D$797,MATCH(TF_Database!L2262,Customers!$C$2:$C$797,0),1)</f>
        <v>7509</v>
      </c>
      <c r="O2262" s="29">
        <f t="shared" si="212"/>
        <v>6</v>
      </c>
      <c r="P2262" s="29">
        <f t="shared" si="213"/>
        <v>11</v>
      </c>
      <c r="Q2262" s="14" t="str">
        <f t="shared" si="214"/>
        <v xml:space="preserve">David </v>
      </c>
      <c r="R2262" s="14" t="str">
        <f t="shared" si="215"/>
        <v>Smith</v>
      </c>
    </row>
    <row r="2263" spans="2:18" x14ac:dyDescent="0.45">
      <c r="B2263" s="14" t="str">
        <f t="shared" si="210"/>
        <v>405073740509</v>
      </c>
      <c r="C2263" s="5">
        <v>40507</v>
      </c>
      <c r="D2263" s="2" t="s">
        <v>806</v>
      </c>
      <c r="E2263" s="14">
        <f t="shared" si="211"/>
        <v>1</v>
      </c>
      <c r="F2263" s="2">
        <v>37</v>
      </c>
      <c r="G2263" s="19">
        <v>1575.14</v>
      </c>
      <c r="H2263" s="20">
        <v>0</v>
      </c>
      <c r="I2263" s="6"/>
      <c r="J2263" s="5">
        <v>40509</v>
      </c>
      <c r="K2263" s="25">
        <v>160.68</v>
      </c>
      <c r="L2263" s="2" t="s">
        <v>285</v>
      </c>
      <c r="M2263" s="14">
        <f>+VLOOKUP(L2263,Customers!$C$3:$D$797,2,FALSE)</f>
        <v>5</v>
      </c>
      <c r="N2263" s="14">
        <f>+INDEX(Customers!$B$2:$D$797,MATCH(TF_Database!L2263,Customers!$C$2:$C$797,0),1)</f>
        <v>7418</v>
      </c>
      <c r="O2263" s="29">
        <f t="shared" si="212"/>
        <v>10</v>
      </c>
      <c r="P2263" s="29">
        <f t="shared" si="213"/>
        <v>15</v>
      </c>
      <c r="Q2263" s="14" t="str">
        <f t="shared" si="214"/>
        <v xml:space="preserve">Magdelene </v>
      </c>
      <c r="R2263" s="14" t="str">
        <f t="shared" si="215"/>
        <v>Morse</v>
      </c>
    </row>
    <row r="2264" spans="2:18" x14ac:dyDescent="0.45">
      <c r="B2264" s="14" t="str">
        <f t="shared" si="210"/>
        <v>405071640509</v>
      </c>
      <c r="C2264" s="5">
        <v>40507</v>
      </c>
      <c r="D2264" s="2" t="s">
        <v>806</v>
      </c>
      <c r="E2264" s="14">
        <f t="shared" si="211"/>
        <v>1</v>
      </c>
      <c r="F2264" s="2">
        <v>16</v>
      </c>
      <c r="G2264" s="19">
        <v>187.78</v>
      </c>
      <c r="H2264" s="20">
        <v>0.08</v>
      </c>
      <c r="I2264" s="6"/>
      <c r="J2264" s="5">
        <v>40509</v>
      </c>
      <c r="K2264" s="25">
        <v>-21.819599999999998</v>
      </c>
      <c r="L2264" s="2" t="s">
        <v>285</v>
      </c>
      <c r="M2264" s="14">
        <f>+VLOOKUP(L2264,Customers!$C$3:$D$797,2,FALSE)</f>
        <v>5</v>
      </c>
      <c r="N2264" s="14">
        <f>+INDEX(Customers!$B$2:$D$797,MATCH(TF_Database!L2264,Customers!$C$2:$C$797,0),1)</f>
        <v>7418</v>
      </c>
      <c r="O2264" s="29">
        <f t="shared" si="212"/>
        <v>10</v>
      </c>
      <c r="P2264" s="29">
        <f t="shared" si="213"/>
        <v>15</v>
      </c>
      <c r="Q2264" s="14" t="str">
        <f t="shared" si="214"/>
        <v xml:space="preserve">Magdelene </v>
      </c>
      <c r="R2264" s="14" t="str">
        <f t="shared" si="215"/>
        <v>Morse</v>
      </c>
    </row>
    <row r="2265" spans="2:18" x14ac:dyDescent="0.45">
      <c r="B2265" s="14" t="str">
        <f t="shared" si="210"/>
        <v>40142740145</v>
      </c>
      <c r="C2265" s="5">
        <v>40142</v>
      </c>
      <c r="D2265" s="2" t="s">
        <v>810</v>
      </c>
      <c r="E2265" s="14">
        <f t="shared" si="211"/>
        <v>0</v>
      </c>
      <c r="F2265" s="2">
        <v>7</v>
      </c>
      <c r="G2265" s="19">
        <v>86.29</v>
      </c>
      <c r="H2265" s="20">
        <v>0.05</v>
      </c>
      <c r="I2265" s="6"/>
      <c r="J2265" s="5">
        <v>40145</v>
      </c>
      <c r="K2265" s="25">
        <v>-14.03</v>
      </c>
      <c r="L2265" s="2" t="s">
        <v>297</v>
      </c>
      <c r="M2265" s="14">
        <f>+VLOOKUP(L2265,Customers!$C$3:$D$797,2,FALSE)</f>
        <v>3</v>
      </c>
      <c r="N2265" s="14">
        <f>+INDEX(Customers!$B$2:$D$797,MATCH(TF_Database!L2265,Customers!$C$2:$C$797,0),1)</f>
        <v>16349</v>
      </c>
      <c r="O2265" s="29">
        <f t="shared" si="212"/>
        <v>9</v>
      </c>
      <c r="P2265" s="29">
        <f t="shared" si="213"/>
        <v>18</v>
      </c>
      <c r="Q2265" s="14" t="str">
        <f t="shared" si="214"/>
        <v xml:space="preserve">Michelle </v>
      </c>
      <c r="R2265" s="14" t="str">
        <f t="shared" si="215"/>
        <v>Huthwaite</v>
      </c>
    </row>
    <row r="2266" spans="2:18" x14ac:dyDescent="0.45">
      <c r="B2266" s="14" t="str">
        <f t="shared" si="210"/>
        <v>411404641141</v>
      </c>
      <c r="C2266" s="5">
        <v>41140</v>
      </c>
      <c r="D2266" s="2" t="s">
        <v>806</v>
      </c>
      <c r="E2266" s="14">
        <f t="shared" si="211"/>
        <v>1</v>
      </c>
      <c r="F2266" s="2">
        <v>46</v>
      </c>
      <c r="G2266" s="19">
        <v>1753.75</v>
      </c>
      <c r="H2266" s="20">
        <v>7.0000000000000007E-2</v>
      </c>
      <c r="I2266" s="6"/>
      <c r="J2266" s="5">
        <v>41141</v>
      </c>
      <c r="K2266" s="25">
        <v>215.11</v>
      </c>
      <c r="L2266" s="2" t="s">
        <v>166</v>
      </c>
      <c r="M2266" s="14">
        <f>+VLOOKUP(L2266,Customers!$C$3:$D$797,2,FALSE)</f>
        <v>4</v>
      </c>
      <c r="N2266" s="14">
        <f>+INDEX(Customers!$B$2:$D$797,MATCH(TF_Database!L2266,Customers!$C$2:$C$797,0),1)</f>
        <v>25303</v>
      </c>
      <c r="O2266" s="29">
        <f t="shared" si="212"/>
        <v>6</v>
      </c>
      <c r="P2266" s="29">
        <f t="shared" si="213"/>
        <v>14</v>
      </c>
      <c r="Q2266" s="14" t="str">
        <f t="shared" si="214"/>
        <v xml:space="preserve">David </v>
      </c>
      <c r="R2266" s="14" t="str">
        <f t="shared" si="215"/>
        <v>Philippe</v>
      </c>
    </row>
    <row r="2267" spans="2:18" x14ac:dyDescent="0.45">
      <c r="B2267" s="14" t="str">
        <f t="shared" si="210"/>
        <v>398964239897</v>
      </c>
      <c r="C2267" s="5">
        <v>39896</v>
      </c>
      <c r="D2267" s="2" t="s">
        <v>808</v>
      </c>
      <c r="E2267" s="14">
        <f t="shared" si="211"/>
        <v>0</v>
      </c>
      <c r="F2267" s="2">
        <v>42</v>
      </c>
      <c r="G2267" s="19">
        <v>580.55999999999995</v>
      </c>
      <c r="H2267" s="20">
        <v>0.1</v>
      </c>
      <c r="I2267" s="6"/>
      <c r="J2267" s="5">
        <v>39897</v>
      </c>
      <c r="K2267" s="25">
        <v>163.6335</v>
      </c>
      <c r="L2267" s="2" t="s">
        <v>288</v>
      </c>
      <c r="M2267" s="14">
        <f>+VLOOKUP(L2267,Customers!$C$3:$D$797,2,FALSE)</f>
        <v>4</v>
      </c>
      <c r="N2267" s="14">
        <f>+INDEX(Customers!$B$2:$D$797,MATCH(TF_Database!L2267,Customers!$C$2:$C$797,0),1)</f>
        <v>1222</v>
      </c>
      <c r="O2267" s="29">
        <f t="shared" si="212"/>
        <v>4</v>
      </c>
      <c r="P2267" s="29">
        <f t="shared" si="213"/>
        <v>11</v>
      </c>
      <c r="Q2267" s="14" t="str">
        <f t="shared" si="214"/>
        <v xml:space="preserve">Nat </v>
      </c>
      <c r="R2267" s="14" t="str">
        <f t="shared" si="215"/>
        <v>Carroll</v>
      </c>
    </row>
    <row r="2268" spans="2:18" x14ac:dyDescent="0.45">
      <c r="B2268" s="14" t="str">
        <f t="shared" si="210"/>
        <v>409975040999</v>
      </c>
      <c r="C2268" s="5">
        <v>40997</v>
      </c>
      <c r="D2268" s="2" t="s">
        <v>810</v>
      </c>
      <c r="E2268" s="14">
        <f t="shared" si="211"/>
        <v>0</v>
      </c>
      <c r="F2268" s="2">
        <v>50</v>
      </c>
      <c r="G2268" s="19">
        <v>1507.16</v>
      </c>
      <c r="H2268" s="20">
        <v>0.02</v>
      </c>
      <c r="I2268" s="6"/>
      <c r="J2268" s="5">
        <v>40999</v>
      </c>
      <c r="K2268" s="25">
        <v>724.14</v>
      </c>
      <c r="L2268" s="2" t="s">
        <v>264</v>
      </c>
      <c r="M2268" s="14">
        <f>+VLOOKUP(L2268,Customers!$C$3:$D$797,2,FALSE)</f>
        <v>4</v>
      </c>
      <c r="N2268" s="14">
        <f>+INDEX(Customers!$B$2:$D$797,MATCH(TF_Database!L2268,Customers!$C$2:$C$797,0),1)</f>
        <v>17527</v>
      </c>
      <c r="O2268" s="29">
        <f t="shared" si="212"/>
        <v>7</v>
      </c>
      <c r="P2268" s="29">
        <f t="shared" si="213"/>
        <v>11</v>
      </c>
      <c r="Q2268" s="14" t="str">
        <f t="shared" si="214"/>
        <v xml:space="preserve">Darren </v>
      </c>
      <c r="R2268" s="14" t="str">
        <f t="shared" si="215"/>
        <v>Budd</v>
      </c>
    </row>
    <row r="2269" spans="2:18" x14ac:dyDescent="0.45">
      <c r="B2269" s="14" t="str">
        <f t="shared" si="210"/>
        <v>408934940894</v>
      </c>
      <c r="C2269" s="5">
        <v>40893</v>
      </c>
      <c r="D2269" s="2" t="s">
        <v>810</v>
      </c>
      <c r="E2269" s="14">
        <f t="shared" si="211"/>
        <v>0</v>
      </c>
      <c r="F2269" s="2">
        <v>49</v>
      </c>
      <c r="G2269" s="19">
        <v>371.95</v>
      </c>
      <c r="H2269" s="20">
        <v>0.08</v>
      </c>
      <c r="I2269" s="6"/>
      <c r="J2269" s="5">
        <v>40894</v>
      </c>
      <c r="K2269" s="25">
        <v>-10.327</v>
      </c>
      <c r="L2269" s="2" t="s">
        <v>253</v>
      </c>
      <c r="M2269" s="14">
        <f>+VLOOKUP(L2269,Customers!$C$3:$D$797,2,FALSE)</f>
        <v>4</v>
      </c>
      <c r="N2269" s="14">
        <f>+INDEX(Customers!$B$2:$D$797,MATCH(TF_Database!L2269,Customers!$C$2:$C$797,0),1)</f>
        <v>5837</v>
      </c>
      <c r="O2269" s="29">
        <f t="shared" si="212"/>
        <v>6</v>
      </c>
      <c r="P2269" s="29">
        <f t="shared" si="213"/>
        <v>12</v>
      </c>
      <c r="Q2269" s="14" t="str">
        <f t="shared" si="214"/>
        <v xml:space="preserve">James </v>
      </c>
      <c r="R2269" s="14" t="str">
        <f t="shared" si="215"/>
        <v>Lanier</v>
      </c>
    </row>
    <row r="2270" spans="2:18" x14ac:dyDescent="0.45">
      <c r="B2270" s="14" t="str">
        <f t="shared" si="210"/>
        <v>408932240895</v>
      </c>
      <c r="C2270" s="5">
        <v>40893</v>
      </c>
      <c r="D2270" s="2" t="s">
        <v>810</v>
      </c>
      <c r="E2270" s="14">
        <f t="shared" si="211"/>
        <v>0</v>
      </c>
      <c r="F2270" s="2">
        <v>22</v>
      </c>
      <c r="G2270" s="19">
        <v>96.07</v>
      </c>
      <c r="H2270" s="20">
        <v>0.06</v>
      </c>
      <c r="I2270" s="6"/>
      <c r="J2270" s="5">
        <v>40895</v>
      </c>
      <c r="K2270" s="25">
        <v>-4.3600000000000003</v>
      </c>
      <c r="L2270" s="2" t="s">
        <v>253</v>
      </c>
      <c r="M2270" s="14">
        <f>+VLOOKUP(L2270,Customers!$C$3:$D$797,2,FALSE)</f>
        <v>4</v>
      </c>
      <c r="N2270" s="14">
        <f>+INDEX(Customers!$B$2:$D$797,MATCH(TF_Database!L2270,Customers!$C$2:$C$797,0),1)</f>
        <v>5837</v>
      </c>
      <c r="O2270" s="29">
        <f t="shared" si="212"/>
        <v>6</v>
      </c>
      <c r="P2270" s="29">
        <f t="shared" si="213"/>
        <v>12</v>
      </c>
      <c r="Q2270" s="14" t="str">
        <f t="shared" si="214"/>
        <v xml:space="preserve">James </v>
      </c>
      <c r="R2270" s="14" t="str">
        <f t="shared" si="215"/>
        <v>Lanier</v>
      </c>
    </row>
    <row r="2271" spans="2:18" x14ac:dyDescent="0.45">
      <c r="B2271" s="14" t="str">
        <f t="shared" si="210"/>
        <v>404173940418</v>
      </c>
      <c r="C2271" s="5">
        <v>40417</v>
      </c>
      <c r="D2271" s="2" t="s">
        <v>811</v>
      </c>
      <c r="E2271" s="14">
        <f t="shared" si="211"/>
        <v>0</v>
      </c>
      <c r="F2271" s="2">
        <v>39</v>
      </c>
      <c r="G2271" s="19">
        <v>3460.5625</v>
      </c>
      <c r="H2271" s="20">
        <v>0.1</v>
      </c>
      <c r="I2271" s="6"/>
      <c r="J2271" s="5">
        <v>40418</v>
      </c>
      <c r="K2271" s="25">
        <v>573.05700000000002</v>
      </c>
      <c r="L2271" s="2" t="s">
        <v>86</v>
      </c>
      <c r="M2271" s="14">
        <f>+VLOOKUP(L2271,Customers!$C$3:$D$797,2,FALSE)</f>
        <v>4</v>
      </c>
      <c r="N2271" s="14">
        <f>+INDEX(Customers!$B$2:$D$797,MATCH(TF_Database!L2271,Customers!$C$2:$C$797,0),1)</f>
        <v>28265</v>
      </c>
      <c r="O2271" s="29">
        <f t="shared" si="212"/>
        <v>5</v>
      </c>
      <c r="P2271" s="29">
        <f t="shared" si="213"/>
        <v>11</v>
      </c>
      <c r="Q2271" s="14" t="str">
        <f t="shared" si="214"/>
        <v xml:space="preserve">Noah </v>
      </c>
      <c r="R2271" s="14" t="str">
        <f t="shared" si="215"/>
        <v>Childs</v>
      </c>
    </row>
    <row r="2272" spans="2:18" x14ac:dyDescent="0.45">
      <c r="B2272" s="14" t="str">
        <f t="shared" si="210"/>
        <v>408873240888</v>
      </c>
      <c r="C2272" s="5">
        <v>40887</v>
      </c>
      <c r="D2272" s="2" t="s">
        <v>806</v>
      </c>
      <c r="E2272" s="14">
        <f t="shared" si="211"/>
        <v>1</v>
      </c>
      <c r="F2272" s="2">
        <v>32</v>
      </c>
      <c r="G2272" s="19">
        <v>7341.96</v>
      </c>
      <c r="H2272" s="20">
        <v>0</v>
      </c>
      <c r="I2272" s="6"/>
      <c r="J2272" s="5">
        <v>40888</v>
      </c>
      <c r="K2272" s="25">
        <v>764.95</v>
      </c>
      <c r="L2272" s="2" t="s">
        <v>244</v>
      </c>
      <c r="M2272" s="14">
        <f>+VLOOKUP(L2272,Customers!$C$3:$D$797,2,FALSE)</f>
        <v>3</v>
      </c>
      <c r="N2272" s="14">
        <f>+INDEX(Customers!$B$2:$D$797,MATCH(TF_Database!L2272,Customers!$C$2:$C$797,0),1)</f>
        <v>8899</v>
      </c>
      <c r="O2272" s="29">
        <f t="shared" si="212"/>
        <v>6</v>
      </c>
      <c r="P2272" s="29">
        <f t="shared" si="213"/>
        <v>13</v>
      </c>
      <c r="Q2272" s="14" t="str">
        <f t="shared" si="214"/>
        <v xml:space="preserve">Duane </v>
      </c>
      <c r="R2272" s="14" t="str">
        <f t="shared" si="215"/>
        <v>Huffman</v>
      </c>
    </row>
    <row r="2273" spans="2:18" x14ac:dyDescent="0.45">
      <c r="B2273" s="14" t="str">
        <f t="shared" si="210"/>
        <v>412012841203</v>
      </c>
      <c r="C2273" s="5">
        <v>41201</v>
      </c>
      <c r="D2273" s="2" t="s">
        <v>806</v>
      </c>
      <c r="E2273" s="14">
        <f t="shared" si="211"/>
        <v>1</v>
      </c>
      <c r="F2273" s="2">
        <v>28</v>
      </c>
      <c r="G2273" s="19">
        <v>269.27999999999997</v>
      </c>
      <c r="H2273" s="20">
        <v>0.08</v>
      </c>
      <c r="I2273" s="6"/>
      <c r="J2273" s="5">
        <v>41203</v>
      </c>
      <c r="K2273" s="25">
        <v>113.63</v>
      </c>
      <c r="L2273" s="2" t="s">
        <v>244</v>
      </c>
      <c r="M2273" s="14">
        <f>+VLOOKUP(L2273,Customers!$C$3:$D$797,2,FALSE)</f>
        <v>3</v>
      </c>
      <c r="N2273" s="14">
        <f>+INDEX(Customers!$B$2:$D$797,MATCH(TF_Database!L2273,Customers!$C$2:$C$797,0),1)</f>
        <v>8899</v>
      </c>
      <c r="O2273" s="29">
        <f t="shared" si="212"/>
        <v>6</v>
      </c>
      <c r="P2273" s="29">
        <f t="shared" si="213"/>
        <v>13</v>
      </c>
      <c r="Q2273" s="14" t="str">
        <f t="shared" si="214"/>
        <v xml:space="preserve">Duane </v>
      </c>
      <c r="R2273" s="14" t="str">
        <f t="shared" si="215"/>
        <v>Huffman</v>
      </c>
    </row>
    <row r="2274" spans="2:18" x14ac:dyDescent="0.45">
      <c r="B2274" s="14" t="str">
        <f t="shared" si="210"/>
        <v>408441940845</v>
      </c>
      <c r="C2274" s="5">
        <v>40844</v>
      </c>
      <c r="D2274" s="2" t="s">
        <v>808</v>
      </c>
      <c r="E2274" s="14">
        <f t="shared" si="211"/>
        <v>0</v>
      </c>
      <c r="F2274" s="2">
        <v>19</v>
      </c>
      <c r="G2274" s="19">
        <v>2536.1799999999998</v>
      </c>
      <c r="H2274" s="20">
        <v>0.1</v>
      </c>
      <c r="I2274" s="6"/>
      <c r="J2274" s="5">
        <v>40845</v>
      </c>
      <c r="K2274" s="25">
        <v>350.62</v>
      </c>
      <c r="L2274" s="2" t="s">
        <v>273</v>
      </c>
      <c r="M2274" s="14">
        <f>+VLOOKUP(L2274,Customers!$C$3:$D$797,2,FALSE)</f>
        <v>2</v>
      </c>
      <c r="N2274" s="14">
        <f>+INDEX(Customers!$B$2:$D$797,MATCH(TF_Database!L2274,Customers!$C$2:$C$797,0),1)</f>
        <v>3447</v>
      </c>
      <c r="O2274" s="29">
        <f t="shared" si="212"/>
        <v>4</v>
      </c>
      <c r="P2274" s="29">
        <f t="shared" si="213"/>
        <v>10</v>
      </c>
      <c r="Q2274" s="14" t="str">
        <f t="shared" si="214"/>
        <v xml:space="preserve">Dan </v>
      </c>
      <c r="R2274" s="14" t="str">
        <f t="shared" si="215"/>
        <v>Lawera</v>
      </c>
    </row>
    <row r="2275" spans="2:18" x14ac:dyDescent="0.45">
      <c r="B2275" s="14" t="str">
        <f t="shared" si="210"/>
        <v>408442040845</v>
      </c>
      <c r="C2275" s="5">
        <v>40844</v>
      </c>
      <c r="D2275" s="2" t="s">
        <v>808</v>
      </c>
      <c r="E2275" s="14">
        <f t="shared" si="211"/>
        <v>0</v>
      </c>
      <c r="F2275" s="2">
        <v>20</v>
      </c>
      <c r="G2275" s="19">
        <v>38.56</v>
      </c>
      <c r="H2275" s="20">
        <v>7.0000000000000007E-2</v>
      </c>
      <c r="I2275" s="6"/>
      <c r="J2275" s="5">
        <v>40845</v>
      </c>
      <c r="K2275" s="25">
        <v>-10.246500000000001</v>
      </c>
      <c r="L2275" s="2" t="s">
        <v>273</v>
      </c>
      <c r="M2275" s="14">
        <f>+VLOOKUP(L2275,Customers!$C$3:$D$797,2,FALSE)</f>
        <v>2</v>
      </c>
      <c r="N2275" s="14">
        <f>+INDEX(Customers!$B$2:$D$797,MATCH(TF_Database!L2275,Customers!$C$2:$C$797,0),1)</f>
        <v>3447</v>
      </c>
      <c r="O2275" s="29">
        <f t="shared" si="212"/>
        <v>4</v>
      </c>
      <c r="P2275" s="29">
        <f t="shared" si="213"/>
        <v>10</v>
      </c>
      <c r="Q2275" s="14" t="str">
        <f t="shared" si="214"/>
        <v xml:space="preserve">Dan </v>
      </c>
      <c r="R2275" s="14" t="str">
        <f t="shared" si="215"/>
        <v>Lawera</v>
      </c>
    </row>
    <row r="2276" spans="2:18" x14ac:dyDescent="0.45">
      <c r="B2276" s="14" t="str">
        <f t="shared" si="210"/>
        <v>408443540846</v>
      </c>
      <c r="C2276" s="5">
        <v>40844</v>
      </c>
      <c r="D2276" s="2" t="s">
        <v>808</v>
      </c>
      <c r="E2276" s="14">
        <f t="shared" si="211"/>
        <v>0</v>
      </c>
      <c r="F2276" s="2">
        <v>35</v>
      </c>
      <c r="G2276" s="19">
        <v>764.32</v>
      </c>
      <c r="H2276" s="20">
        <v>0.02</v>
      </c>
      <c r="I2276" s="6"/>
      <c r="J2276" s="5">
        <v>40846</v>
      </c>
      <c r="K2276" s="25">
        <v>-34.590000000000003</v>
      </c>
      <c r="L2276" s="2" t="s">
        <v>273</v>
      </c>
      <c r="M2276" s="14">
        <f>+VLOOKUP(L2276,Customers!$C$3:$D$797,2,FALSE)</f>
        <v>2</v>
      </c>
      <c r="N2276" s="14">
        <f>+INDEX(Customers!$B$2:$D$797,MATCH(TF_Database!L2276,Customers!$C$2:$C$797,0),1)</f>
        <v>3447</v>
      </c>
      <c r="O2276" s="29">
        <f t="shared" si="212"/>
        <v>4</v>
      </c>
      <c r="P2276" s="29">
        <f t="shared" si="213"/>
        <v>10</v>
      </c>
      <c r="Q2276" s="14" t="str">
        <f t="shared" si="214"/>
        <v xml:space="preserve">Dan </v>
      </c>
      <c r="R2276" s="14" t="str">
        <f t="shared" si="215"/>
        <v>Lawera</v>
      </c>
    </row>
    <row r="2277" spans="2:18" x14ac:dyDescent="0.45">
      <c r="B2277" s="14" t="str">
        <f t="shared" si="210"/>
        <v>409521540955</v>
      </c>
      <c r="C2277" s="5">
        <v>40952</v>
      </c>
      <c r="D2277" s="2" t="s">
        <v>808</v>
      </c>
      <c r="E2277" s="14">
        <f t="shared" si="211"/>
        <v>0</v>
      </c>
      <c r="F2277" s="2">
        <v>15</v>
      </c>
      <c r="G2277" s="19">
        <v>136.49</v>
      </c>
      <c r="H2277" s="20">
        <v>0.1</v>
      </c>
      <c r="I2277" s="6"/>
      <c r="J2277" s="5">
        <v>40955</v>
      </c>
      <c r="K2277" s="25">
        <v>36.229999999999997</v>
      </c>
      <c r="L2277" s="2" t="s">
        <v>251</v>
      </c>
      <c r="M2277" s="14">
        <f>+VLOOKUP(L2277,Customers!$C$3:$D$797,2,FALSE)</f>
        <v>1</v>
      </c>
      <c r="N2277" s="14">
        <f>+INDEX(Customers!$B$2:$D$797,MATCH(TF_Database!L2277,Customers!$C$2:$C$797,0),1)</f>
        <v>7616</v>
      </c>
      <c r="O2277" s="29">
        <f t="shared" si="212"/>
        <v>5</v>
      </c>
      <c r="P2277" s="29">
        <f t="shared" si="213"/>
        <v>10</v>
      </c>
      <c r="Q2277" s="14" t="str">
        <f t="shared" si="214"/>
        <v xml:space="preserve">Alan </v>
      </c>
      <c r="R2277" s="14" t="str">
        <f t="shared" si="215"/>
        <v>Hwang</v>
      </c>
    </row>
    <row r="2278" spans="2:18" x14ac:dyDescent="0.45">
      <c r="B2278" s="14" t="str">
        <f t="shared" si="210"/>
        <v>404502540459</v>
      </c>
      <c r="C2278" s="5">
        <v>40450</v>
      </c>
      <c r="D2278" s="2" t="s">
        <v>804</v>
      </c>
      <c r="E2278" s="14">
        <f t="shared" si="211"/>
        <v>0</v>
      </c>
      <c r="F2278" s="2">
        <v>25</v>
      </c>
      <c r="G2278" s="19">
        <v>205.3</v>
      </c>
      <c r="H2278" s="20">
        <v>0</v>
      </c>
      <c r="I2278" s="6"/>
      <c r="J2278" s="5">
        <v>40459</v>
      </c>
      <c r="K2278" s="25">
        <v>-89.56</v>
      </c>
      <c r="L2278" s="2" t="s">
        <v>244</v>
      </c>
      <c r="M2278" s="14">
        <f>+VLOOKUP(L2278,Customers!$C$3:$D$797,2,FALSE)</f>
        <v>3</v>
      </c>
      <c r="N2278" s="14">
        <f>+INDEX(Customers!$B$2:$D$797,MATCH(TF_Database!L2278,Customers!$C$2:$C$797,0),1)</f>
        <v>8899</v>
      </c>
      <c r="O2278" s="29">
        <f t="shared" si="212"/>
        <v>6</v>
      </c>
      <c r="P2278" s="29">
        <f t="shared" si="213"/>
        <v>13</v>
      </c>
      <c r="Q2278" s="14" t="str">
        <f t="shared" si="214"/>
        <v xml:space="preserve">Duane </v>
      </c>
      <c r="R2278" s="14" t="str">
        <f t="shared" si="215"/>
        <v>Huffman</v>
      </c>
    </row>
    <row r="2279" spans="2:18" x14ac:dyDescent="0.45">
      <c r="B2279" s="14" t="str">
        <f t="shared" si="210"/>
        <v>40450440452</v>
      </c>
      <c r="C2279" s="5">
        <v>40450</v>
      </c>
      <c r="D2279" s="2" t="s">
        <v>804</v>
      </c>
      <c r="E2279" s="14">
        <f t="shared" si="211"/>
        <v>0</v>
      </c>
      <c r="F2279" s="2">
        <v>4</v>
      </c>
      <c r="G2279" s="19">
        <v>125.7</v>
      </c>
      <c r="H2279" s="20">
        <v>0.04</v>
      </c>
      <c r="I2279" s="6"/>
      <c r="J2279" s="5">
        <v>40452</v>
      </c>
      <c r="K2279" s="25">
        <v>-62.77</v>
      </c>
      <c r="L2279" s="2" t="s">
        <v>244</v>
      </c>
      <c r="M2279" s="14">
        <f>+VLOOKUP(L2279,Customers!$C$3:$D$797,2,FALSE)</f>
        <v>3</v>
      </c>
      <c r="N2279" s="14">
        <f>+INDEX(Customers!$B$2:$D$797,MATCH(TF_Database!L2279,Customers!$C$2:$C$797,0),1)</f>
        <v>8899</v>
      </c>
      <c r="O2279" s="29">
        <f t="shared" si="212"/>
        <v>6</v>
      </c>
      <c r="P2279" s="29">
        <f t="shared" si="213"/>
        <v>13</v>
      </c>
      <c r="Q2279" s="14" t="str">
        <f t="shared" si="214"/>
        <v xml:space="preserve">Duane </v>
      </c>
      <c r="R2279" s="14" t="str">
        <f t="shared" si="215"/>
        <v>Huffman</v>
      </c>
    </row>
    <row r="2280" spans="2:18" x14ac:dyDescent="0.45">
      <c r="B2280" s="14" t="str">
        <f t="shared" si="210"/>
        <v>405003340500</v>
      </c>
      <c r="C2280" s="5">
        <v>40500</v>
      </c>
      <c r="D2280" s="2" t="s">
        <v>810</v>
      </c>
      <c r="E2280" s="14">
        <f t="shared" si="211"/>
        <v>0</v>
      </c>
      <c r="F2280" s="2">
        <v>33</v>
      </c>
      <c r="G2280" s="19">
        <v>2701.69</v>
      </c>
      <c r="H2280" s="20">
        <v>0.05</v>
      </c>
      <c r="I2280" s="6"/>
      <c r="J2280" s="5">
        <v>40500</v>
      </c>
      <c r="K2280" s="25">
        <v>-926.33</v>
      </c>
      <c r="L2280" s="2" t="s">
        <v>251</v>
      </c>
      <c r="M2280" s="14">
        <f>+VLOOKUP(L2280,Customers!$C$3:$D$797,2,FALSE)</f>
        <v>1</v>
      </c>
      <c r="N2280" s="14">
        <f>+INDEX(Customers!$B$2:$D$797,MATCH(TF_Database!L2280,Customers!$C$2:$C$797,0),1)</f>
        <v>7616</v>
      </c>
      <c r="O2280" s="29">
        <f t="shared" si="212"/>
        <v>5</v>
      </c>
      <c r="P2280" s="29">
        <f t="shared" si="213"/>
        <v>10</v>
      </c>
      <c r="Q2280" s="14" t="str">
        <f t="shared" si="214"/>
        <v xml:space="preserve">Alan </v>
      </c>
      <c r="R2280" s="14" t="str">
        <f t="shared" si="215"/>
        <v>Hwang</v>
      </c>
    </row>
    <row r="2281" spans="2:18" x14ac:dyDescent="0.45">
      <c r="B2281" s="14" t="str">
        <f t="shared" si="210"/>
        <v>40126440128</v>
      </c>
      <c r="C2281" s="5">
        <v>40126</v>
      </c>
      <c r="D2281" s="2" t="s">
        <v>806</v>
      </c>
      <c r="E2281" s="14">
        <f t="shared" si="211"/>
        <v>1</v>
      </c>
      <c r="F2281" s="2">
        <v>4</v>
      </c>
      <c r="G2281" s="19">
        <v>30.47</v>
      </c>
      <c r="H2281" s="20">
        <v>0.02</v>
      </c>
      <c r="I2281" s="6"/>
      <c r="J2281" s="5">
        <v>40128</v>
      </c>
      <c r="K2281" s="25">
        <v>-10.7</v>
      </c>
      <c r="L2281" s="2" t="s">
        <v>251</v>
      </c>
      <c r="M2281" s="14">
        <f>+VLOOKUP(L2281,Customers!$C$3:$D$797,2,FALSE)</f>
        <v>1</v>
      </c>
      <c r="N2281" s="14">
        <f>+INDEX(Customers!$B$2:$D$797,MATCH(TF_Database!L2281,Customers!$C$2:$C$797,0),1)</f>
        <v>7616</v>
      </c>
      <c r="O2281" s="29">
        <f t="shared" si="212"/>
        <v>5</v>
      </c>
      <c r="P2281" s="29">
        <f t="shared" si="213"/>
        <v>10</v>
      </c>
      <c r="Q2281" s="14" t="str">
        <f t="shared" si="214"/>
        <v xml:space="preserve">Alan </v>
      </c>
      <c r="R2281" s="14" t="str">
        <f t="shared" si="215"/>
        <v>Hwang</v>
      </c>
    </row>
    <row r="2282" spans="2:18" x14ac:dyDescent="0.45">
      <c r="B2282" s="14" t="str">
        <f t="shared" si="210"/>
        <v>401091240110</v>
      </c>
      <c r="C2282" s="5">
        <v>40109</v>
      </c>
      <c r="D2282" s="2" t="s">
        <v>810</v>
      </c>
      <c r="E2282" s="14">
        <f t="shared" si="211"/>
        <v>0</v>
      </c>
      <c r="F2282" s="2">
        <v>12</v>
      </c>
      <c r="G2282" s="19">
        <v>2230.9699999999998</v>
      </c>
      <c r="H2282" s="20">
        <v>0.06</v>
      </c>
      <c r="I2282" s="6"/>
      <c r="J2282" s="5">
        <v>40110</v>
      </c>
      <c r="K2282" s="25">
        <v>273.27</v>
      </c>
      <c r="L2282" s="2" t="s">
        <v>298</v>
      </c>
      <c r="M2282" s="14">
        <f>+VLOOKUP(L2282,Customers!$C$3:$D$797,2,FALSE)</f>
        <v>3</v>
      </c>
      <c r="N2282" s="14">
        <f>+INDEX(Customers!$B$2:$D$797,MATCH(TF_Database!L2282,Customers!$C$2:$C$797,0),1)</f>
        <v>6677</v>
      </c>
      <c r="O2282" s="29">
        <f t="shared" si="212"/>
        <v>4</v>
      </c>
      <c r="P2282" s="29">
        <f t="shared" si="213"/>
        <v>7</v>
      </c>
      <c r="Q2282" s="14" t="str">
        <f t="shared" si="214"/>
        <v xml:space="preserve">Amy </v>
      </c>
      <c r="R2282" s="14" t="str">
        <f t="shared" si="215"/>
        <v>Cox</v>
      </c>
    </row>
    <row r="2283" spans="2:18" x14ac:dyDescent="0.45">
      <c r="B2283" s="14" t="str">
        <f t="shared" si="210"/>
        <v>401092540111</v>
      </c>
      <c r="C2283" s="5">
        <v>40109</v>
      </c>
      <c r="D2283" s="2" t="s">
        <v>810</v>
      </c>
      <c r="E2283" s="14">
        <f t="shared" si="211"/>
        <v>0</v>
      </c>
      <c r="F2283" s="2">
        <v>25</v>
      </c>
      <c r="G2283" s="19">
        <v>200.77</v>
      </c>
      <c r="H2283" s="20">
        <v>0.01</v>
      </c>
      <c r="I2283" s="6"/>
      <c r="J2283" s="5">
        <v>40111</v>
      </c>
      <c r="K2283" s="25">
        <v>-60.61</v>
      </c>
      <c r="L2283" s="2" t="s">
        <v>298</v>
      </c>
      <c r="M2283" s="14">
        <f>+VLOOKUP(L2283,Customers!$C$3:$D$797,2,FALSE)</f>
        <v>3</v>
      </c>
      <c r="N2283" s="14">
        <f>+INDEX(Customers!$B$2:$D$797,MATCH(TF_Database!L2283,Customers!$C$2:$C$797,0),1)</f>
        <v>6677</v>
      </c>
      <c r="O2283" s="29">
        <f t="shared" si="212"/>
        <v>4</v>
      </c>
      <c r="P2283" s="29">
        <f t="shared" si="213"/>
        <v>7</v>
      </c>
      <c r="Q2283" s="14" t="str">
        <f t="shared" si="214"/>
        <v xml:space="preserve">Amy </v>
      </c>
      <c r="R2283" s="14" t="str">
        <f t="shared" si="215"/>
        <v>Cox</v>
      </c>
    </row>
    <row r="2284" spans="2:18" x14ac:dyDescent="0.45">
      <c r="B2284" s="14" t="str">
        <f t="shared" si="210"/>
        <v>404041340406</v>
      </c>
      <c r="C2284" s="5">
        <v>40404</v>
      </c>
      <c r="D2284" s="2" t="s">
        <v>806</v>
      </c>
      <c r="E2284" s="14">
        <f t="shared" si="211"/>
        <v>1</v>
      </c>
      <c r="F2284" s="2">
        <v>13</v>
      </c>
      <c r="G2284" s="19">
        <v>71.569999999999993</v>
      </c>
      <c r="H2284" s="20">
        <v>0.02</v>
      </c>
      <c r="I2284" s="6"/>
      <c r="J2284" s="5">
        <v>40406</v>
      </c>
      <c r="K2284" s="25">
        <v>-30.6935</v>
      </c>
      <c r="L2284" s="2" t="s">
        <v>264</v>
      </c>
      <c r="M2284" s="14">
        <f>+VLOOKUP(L2284,Customers!$C$3:$D$797,2,FALSE)</f>
        <v>4</v>
      </c>
      <c r="N2284" s="14">
        <f>+INDEX(Customers!$B$2:$D$797,MATCH(TF_Database!L2284,Customers!$C$2:$C$797,0),1)</f>
        <v>17527</v>
      </c>
      <c r="O2284" s="29">
        <f t="shared" si="212"/>
        <v>7</v>
      </c>
      <c r="P2284" s="29">
        <f t="shared" si="213"/>
        <v>11</v>
      </c>
      <c r="Q2284" s="14" t="str">
        <f t="shared" si="214"/>
        <v xml:space="preserve">Darren </v>
      </c>
      <c r="R2284" s="14" t="str">
        <f t="shared" si="215"/>
        <v>Budd</v>
      </c>
    </row>
    <row r="2285" spans="2:18" x14ac:dyDescent="0.45">
      <c r="B2285" s="14" t="str">
        <f t="shared" si="210"/>
        <v>404043240406</v>
      </c>
      <c r="C2285" s="5">
        <v>40404</v>
      </c>
      <c r="D2285" s="2" t="s">
        <v>806</v>
      </c>
      <c r="E2285" s="14">
        <f t="shared" si="211"/>
        <v>1</v>
      </c>
      <c r="F2285" s="2">
        <v>32</v>
      </c>
      <c r="G2285" s="19">
        <v>2062.75</v>
      </c>
      <c r="H2285" s="20">
        <v>0.01</v>
      </c>
      <c r="I2285" s="6"/>
      <c r="J2285" s="5">
        <v>40406</v>
      </c>
      <c r="K2285" s="25">
        <v>559.59</v>
      </c>
      <c r="L2285" s="2" t="s">
        <v>264</v>
      </c>
      <c r="M2285" s="14">
        <f>+VLOOKUP(L2285,Customers!$C$3:$D$797,2,FALSE)</f>
        <v>4</v>
      </c>
      <c r="N2285" s="14">
        <f>+INDEX(Customers!$B$2:$D$797,MATCH(TF_Database!L2285,Customers!$C$2:$C$797,0),1)</f>
        <v>17527</v>
      </c>
      <c r="O2285" s="29">
        <f t="shared" si="212"/>
        <v>7</v>
      </c>
      <c r="P2285" s="29">
        <f t="shared" si="213"/>
        <v>11</v>
      </c>
      <c r="Q2285" s="14" t="str">
        <f t="shared" si="214"/>
        <v xml:space="preserve">Darren </v>
      </c>
      <c r="R2285" s="14" t="str">
        <f t="shared" si="215"/>
        <v>Budd</v>
      </c>
    </row>
    <row r="2286" spans="2:18" x14ac:dyDescent="0.45">
      <c r="B2286" s="14" t="str">
        <f t="shared" si="210"/>
        <v>408341440835</v>
      </c>
      <c r="C2286" s="5">
        <v>40834</v>
      </c>
      <c r="D2286" s="2" t="s">
        <v>806</v>
      </c>
      <c r="E2286" s="14">
        <f t="shared" si="211"/>
        <v>1</v>
      </c>
      <c r="F2286" s="2">
        <v>14</v>
      </c>
      <c r="G2286" s="19">
        <v>12805.25</v>
      </c>
      <c r="H2286" s="20">
        <v>0.01</v>
      </c>
      <c r="I2286" s="6"/>
      <c r="J2286" s="5">
        <v>40835</v>
      </c>
      <c r="K2286" s="25">
        <v>5065.5069999999996</v>
      </c>
      <c r="L2286" s="2" t="s">
        <v>292</v>
      </c>
      <c r="M2286" s="14">
        <f>+VLOOKUP(L2286,Customers!$C$3:$D$797,2,FALSE)</f>
        <v>5</v>
      </c>
      <c r="N2286" s="14">
        <f>+INDEX(Customers!$B$2:$D$797,MATCH(TF_Database!L2286,Customers!$C$2:$C$797,0),1)</f>
        <v>6986</v>
      </c>
      <c r="O2286" s="29">
        <f t="shared" si="212"/>
        <v>5</v>
      </c>
      <c r="P2286" s="29">
        <f t="shared" si="213"/>
        <v>11</v>
      </c>
      <c r="Q2286" s="14" t="str">
        <f t="shared" si="214"/>
        <v xml:space="preserve">Mike </v>
      </c>
      <c r="R2286" s="14" t="str">
        <f t="shared" si="215"/>
        <v>Caudle</v>
      </c>
    </row>
    <row r="2287" spans="2:18" x14ac:dyDescent="0.45">
      <c r="B2287" s="14" t="str">
        <f t="shared" si="210"/>
        <v>408344940836</v>
      </c>
      <c r="C2287" s="5">
        <v>40834</v>
      </c>
      <c r="D2287" s="2" t="s">
        <v>806</v>
      </c>
      <c r="E2287" s="14">
        <f t="shared" si="211"/>
        <v>1</v>
      </c>
      <c r="F2287" s="2">
        <v>49</v>
      </c>
      <c r="G2287" s="19">
        <v>1435.32</v>
      </c>
      <c r="H2287" s="20">
        <v>0.02</v>
      </c>
      <c r="I2287" s="6"/>
      <c r="J2287" s="5">
        <v>40836</v>
      </c>
      <c r="K2287" s="25">
        <v>485.95</v>
      </c>
      <c r="L2287" s="2" t="s">
        <v>292</v>
      </c>
      <c r="M2287" s="14">
        <f>+VLOOKUP(L2287,Customers!$C$3:$D$797,2,FALSE)</f>
        <v>5</v>
      </c>
      <c r="N2287" s="14">
        <f>+INDEX(Customers!$B$2:$D$797,MATCH(TF_Database!L2287,Customers!$C$2:$C$797,0),1)</f>
        <v>6986</v>
      </c>
      <c r="O2287" s="29">
        <f t="shared" si="212"/>
        <v>5</v>
      </c>
      <c r="P2287" s="29">
        <f t="shared" si="213"/>
        <v>11</v>
      </c>
      <c r="Q2287" s="14" t="str">
        <f t="shared" si="214"/>
        <v xml:space="preserve">Mike </v>
      </c>
      <c r="R2287" s="14" t="str">
        <f t="shared" si="215"/>
        <v>Caudle</v>
      </c>
    </row>
    <row r="2288" spans="2:18" x14ac:dyDescent="0.45">
      <c r="B2288" s="14" t="str">
        <f t="shared" si="210"/>
        <v>411763441178</v>
      </c>
      <c r="C2288" s="5">
        <v>41176</v>
      </c>
      <c r="D2288" s="2" t="s">
        <v>808</v>
      </c>
      <c r="E2288" s="14">
        <f t="shared" si="211"/>
        <v>0</v>
      </c>
      <c r="F2288" s="2">
        <v>34</v>
      </c>
      <c r="G2288" s="19">
        <v>4581.54</v>
      </c>
      <c r="H2288" s="20">
        <v>0.05</v>
      </c>
      <c r="I2288" s="6"/>
      <c r="J2288" s="5">
        <v>41178</v>
      </c>
      <c r="K2288" s="25">
        <v>-614.37</v>
      </c>
      <c r="L2288" s="2" t="s">
        <v>264</v>
      </c>
      <c r="M2288" s="14">
        <f>+VLOOKUP(L2288,Customers!$C$3:$D$797,2,FALSE)</f>
        <v>4</v>
      </c>
      <c r="N2288" s="14">
        <f>+INDEX(Customers!$B$2:$D$797,MATCH(TF_Database!L2288,Customers!$C$2:$C$797,0),1)</f>
        <v>17527</v>
      </c>
      <c r="O2288" s="29">
        <f t="shared" si="212"/>
        <v>7</v>
      </c>
      <c r="P2288" s="29">
        <f t="shared" si="213"/>
        <v>11</v>
      </c>
      <c r="Q2288" s="14" t="str">
        <f t="shared" si="214"/>
        <v xml:space="preserve">Darren </v>
      </c>
      <c r="R2288" s="14" t="str">
        <f t="shared" si="215"/>
        <v>Budd</v>
      </c>
    </row>
    <row r="2289" spans="2:18" x14ac:dyDescent="0.45">
      <c r="B2289" s="14" t="str">
        <f t="shared" si="210"/>
        <v>406065040607</v>
      </c>
      <c r="C2289" s="5">
        <v>40606</v>
      </c>
      <c r="D2289" s="2" t="s">
        <v>810</v>
      </c>
      <c r="E2289" s="14">
        <f t="shared" si="211"/>
        <v>0</v>
      </c>
      <c r="F2289" s="2">
        <v>50</v>
      </c>
      <c r="G2289" s="19">
        <v>11266.4</v>
      </c>
      <c r="H2289" s="20">
        <v>0.08</v>
      </c>
      <c r="I2289" s="6"/>
      <c r="J2289" s="5">
        <v>40607</v>
      </c>
      <c r="K2289" s="25">
        <v>1902.99</v>
      </c>
      <c r="L2289" s="2" t="s">
        <v>253</v>
      </c>
      <c r="M2289" s="14">
        <f>+VLOOKUP(L2289,Customers!$C$3:$D$797,2,FALSE)</f>
        <v>4</v>
      </c>
      <c r="N2289" s="14">
        <f>+INDEX(Customers!$B$2:$D$797,MATCH(TF_Database!L2289,Customers!$C$2:$C$797,0),1)</f>
        <v>5837</v>
      </c>
      <c r="O2289" s="29">
        <f t="shared" si="212"/>
        <v>6</v>
      </c>
      <c r="P2289" s="29">
        <f t="shared" si="213"/>
        <v>12</v>
      </c>
      <c r="Q2289" s="14" t="str">
        <f t="shared" si="214"/>
        <v xml:space="preserve">James </v>
      </c>
      <c r="R2289" s="14" t="str">
        <f t="shared" si="215"/>
        <v>Lanier</v>
      </c>
    </row>
    <row r="2290" spans="2:18" x14ac:dyDescent="0.45">
      <c r="B2290" s="14" t="str">
        <f t="shared" si="210"/>
        <v>406061540608</v>
      </c>
      <c r="C2290" s="5">
        <v>40606</v>
      </c>
      <c r="D2290" s="2" t="s">
        <v>810</v>
      </c>
      <c r="E2290" s="14">
        <f t="shared" si="211"/>
        <v>0</v>
      </c>
      <c r="F2290" s="2">
        <v>15</v>
      </c>
      <c r="G2290" s="19">
        <v>71.61</v>
      </c>
      <c r="H2290" s="20">
        <v>0.1</v>
      </c>
      <c r="I2290" s="6"/>
      <c r="J2290" s="5">
        <v>40608</v>
      </c>
      <c r="K2290" s="25">
        <v>-70.31</v>
      </c>
      <c r="L2290" s="2" t="s">
        <v>253</v>
      </c>
      <c r="M2290" s="14">
        <f>+VLOOKUP(L2290,Customers!$C$3:$D$797,2,FALSE)</f>
        <v>4</v>
      </c>
      <c r="N2290" s="14">
        <f>+INDEX(Customers!$B$2:$D$797,MATCH(TF_Database!L2290,Customers!$C$2:$C$797,0),1)</f>
        <v>5837</v>
      </c>
      <c r="O2290" s="29">
        <f t="shared" si="212"/>
        <v>6</v>
      </c>
      <c r="P2290" s="29">
        <f t="shared" si="213"/>
        <v>12</v>
      </c>
      <c r="Q2290" s="14" t="str">
        <f t="shared" si="214"/>
        <v xml:space="preserve">James </v>
      </c>
      <c r="R2290" s="14" t="str">
        <f t="shared" si="215"/>
        <v>Lanier</v>
      </c>
    </row>
    <row r="2291" spans="2:18" x14ac:dyDescent="0.45">
      <c r="B2291" s="14" t="str">
        <f t="shared" si="210"/>
        <v>40606240606</v>
      </c>
      <c r="C2291" s="5">
        <v>40606</v>
      </c>
      <c r="D2291" s="2" t="s">
        <v>810</v>
      </c>
      <c r="E2291" s="14">
        <f t="shared" si="211"/>
        <v>0</v>
      </c>
      <c r="F2291" s="2">
        <v>2</v>
      </c>
      <c r="G2291" s="19">
        <v>10.43</v>
      </c>
      <c r="H2291" s="20">
        <v>7.0000000000000007E-2</v>
      </c>
      <c r="I2291" s="6"/>
      <c r="J2291" s="5">
        <v>40606</v>
      </c>
      <c r="K2291" s="25">
        <v>-4.72</v>
      </c>
      <c r="L2291" s="2" t="s">
        <v>253</v>
      </c>
      <c r="M2291" s="14">
        <f>+VLOOKUP(L2291,Customers!$C$3:$D$797,2,FALSE)</f>
        <v>4</v>
      </c>
      <c r="N2291" s="14">
        <f>+INDEX(Customers!$B$2:$D$797,MATCH(TF_Database!L2291,Customers!$C$2:$C$797,0),1)</f>
        <v>5837</v>
      </c>
      <c r="O2291" s="29">
        <f t="shared" si="212"/>
        <v>6</v>
      </c>
      <c r="P2291" s="29">
        <f t="shared" si="213"/>
        <v>12</v>
      </c>
      <c r="Q2291" s="14" t="str">
        <f t="shared" si="214"/>
        <v xml:space="preserve">James </v>
      </c>
      <c r="R2291" s="14" t="str">
        <f t="shared" si="215"/>
        <v>Lanier</v>
      </c>
    </row>
    <row r="2292" spans="2:18" x14ac:dyDescent="0.45">
      <c r="B2292" s="14" t="str">
        <f t="shared" si="210"/>
        <v>403233040326</v>
      </c>
      <c r="C2292" s="5">
        <v>40323</v>
      </c>
      <c r="D2292" s="2" t="s">
        <v>806</v>
      </c>
      <c r="E2292" s="14">
        <f t="shared" si="211"/>
        <v>1</v>
      </c>
      <c r="F2292" s="2">
        <v>30</v>
      </c>
      <c r="G2292" s="19">
        <v>129.71</v>
      </c>
      <c r="H2292" s="20">
        <v>0.08</v>
      </c>
      <c r="I2292" s="6"/>
      <c r="J2292" s="5">
        <v>40326</v>
      </c>
      <c r="K2292" s="25">
        <v>-100.61</v>
      </c>
      <c r="L2292" s="2" t="s">
        <v>240</v>
      </c>
      <c r="M2292" s="14">
        <f>+VLOOKUP(L2292,Customers!$C$3:$D$797,2,FALSE)</f>
        <v>3</v>
      </c>
      <c r="N2292" s="14">
        <f>+INDEX(Customers!$B$2:$D$797,MATCH(TF_Database!L2292,Customers!$C$2:$C$797,0),1)</f>
        <v>9453</v>
      </c>
      <c r="O2292" s="29">
        <f t="shared" si="212"/>
        <v>5</v>
      </c>
      <c r="P2292" s="29">
        <f t="shared" si="213"/>
        <v>14</v>
      </c>
      <c r="Q2292" s="14" t="str">
        <f t="shared" si="214"/>
        <v xml:space="preserve">Erin </v>
      </c>
      <c r="R2292" s="14" t="str">
        <f t="shared" si="215"/>
        <v>Creighton</v>
      </c>
    </row>
    <row r="2293" spans="2:18" x14ac:dyDescent="0.45">
      <c r="B2293" s="14" t="str">
        <f t="shared" si="210"/>
        <v>404034540405</v>
      </c>
      <c r="C2293" s="5">
        <v>40403</v>
      </c>
      <c r="D2293" s="2" t="s">
        <v>810</v>
      </c>
      <c r="E2293" s="14">
        <f t="shared" si="211"/>
        <v>0</v>
      </c>
      <c r="F2293" s="2">
        <v>45</v>
      </c>
      <c r="G2293" s="19">
        <v>161.66999999999999</v>
      </c>
      <c r="H2293" s="20">
        <v>0.08</v>
      </c>
      <c r="I2293" s="6"/>
      <c r="J2293" s="5">
        <v>40405</v>
      </c>
      <c r="K2293" s="25">
        <v>-7.71</v>
      </c>
      <c r="L2293" s="2" t="s">
        <v>299</v>
      </c>
      <c r="M2293" s="14">
        <f>+VLOOKUP(L2293,Customers!$C$3:$D$797,2,FALSE)</f>
        <v>1</v>
      </c>
      <c r="N2293" s="14">
        <f>+INDEX(Customers!$B$2:$D$797,MATCH(TF_Database!L2293,Customers!$C$2:$C$797,0),1)</f>
        <v>16978</v>
      </c>
      <c r="O2293" s="29">
        <f t="shared" si="212"/>
        <v>5</v>
      </c>
      <c r="P2293" s="29">
        <f t="shared" si="213"/>
        <v>14</v>
      </c>
      <c r="Q2293" s="14" t="str">
        <f t="shared" si="214"/>
        <v xml:space="preserve">Cari </v>
      </c>
      <c r="R2293" s="14" t="str">
        <f t="shared" si="215"/>
        <v>MacIntyre</v>
      </c>
    </row>
    <row r="2294" spans="2:18" x14ac:dyDescent="0.45">
      <c r="B2294" s="14" t="str">
        <f t="shared" si="210"/>
        <v>40431640431</v>
      </c>
      <c r="C2294" s="5">
        <v>40431</v>
      </c>
      <c r="D2294" s="2" t="s">
        <v>810</v>
      </c>
      <c r="E2294" s="14">
        <f t="shared" si="211"/>
        <v>0</v>
      </c>
      <c r="F2294" s="2">
        <v>6</v>
      </c>
      <c r="G2294" s="19">
        <v>36.65</v>
      </c>
      <c r="H2294" s="20">
        <v>0.03</v>
      </c>
      <c r="I2294" s="6"/>
      <c r="J2294" s="5">
        <v>40431</v>
      </c>
      <c r="K2294" s="25">
        <v>0.43</v>
      </c>
      <c r="L2294" s="2" t="s">
        <v>258</v>
      </c>
      <c r="M2294" s="14">
        <f>+VLOOKUP(L2294,Customers!$C$3:$D$797,2,FALSE)</f>
        <v>3</v>
      </c>
      <c r="N2294" s="14">
        <f>+INDEX(Customers!$B$2:$D$797,MATCH(TF_Database!L2294,Customers!$C$2:$C$797,0),1)</f>
        <v>11861</v>
      </c>
      <c r="O2294" s="29">
        <f t="shared" si="212"/>
        <v>6</v>
      </c>
      <c r="P2294" s="29">
        <f t="shared" si="213"/>
        <v>12</v>
      </c>
      <c r="Q2294" s="14" t="str">
        <f t="shared" si="214"/>
        <v xml:space="preserve">Allen </v>
      </c>
      <c r="R2294" s="14" t="str">
        <f t="shared" si="215"/>
        <v>Golden</v>
      </c>
    </row>
    <row r="2295" spans="2:18" x14ac:dyDescent="0.45">
      <c r="B2295" s="14" t="str">
        <f t="shared" si="210"/>
        <v>404314440432</v>
      </c>
      <c r="C2295" s="5">
        <v>40431</v>
      </c>
      <c r="D2295" s="2" t="s">
        <v>810</v>
      </c>
      <c r="E2295" s="14">
        <f t="shared" si="211"/>
        <v>0</v>
      </c>
      <c r="F2295" s="2">
        <v>44</v>
      </c>
      <c r="G2295" s="19">
        <v>964.09</v>
      </c>
      <c r="H2295" s="20">
        <v>0.02</v>
      </c>
      <c r="I2295" s="6"/>
      <c r="J2295" s="5">
        <v>40432</v>
      </c>
      <c r="K2295" s="25">
        <v>105.37</v>
      </c>
      <c r="L2295" s="2" t="s">
        <v>258</v>
      </c>
      <c r="M2295" s="14">
        <f>+VLOOKUP(L2295,Customers!$C$3:$D$797,2,FALSE)</f>
        <v>3</v>
      </c>
      <c r="N2295" s="14">
        <f>+INDEX(Customers!$B$2:$D$797,MATCH(TF_Database!L2295,Customers!$C$2:$C$797,0),1)</f>
        <v>11861</v>
      </c>
      <c r="O2295" s="29">
        <f t="shared" si="212"/>
        <v>6</v>
      </c>
      <c r="P2295" s="29">
        <f t="shared" si="213"/>
        <v>12</v>
      </c>
      <c r="Q2295" s="14" t="str">
        <f t="shared" si="214"/>
        <v xml:space="preserve">Allen </v>
      </c>
      <c r="R2295" s="14" t="str">
        <f t="shared" si="215"/>
        <v>Golden</v>
      </c>
    </row>
    <row r="2296" spans="2:18" x14ac:dyDescent="0.45">
      <c r="B2296" s="14" t="str">
        <f t="shared" si="210"/>
        <v>399082639909</v>
      </c>
      <c r="C2296" s="5">
        <v>39908</v>
      </c>
      <c r="D2296" s="2" t="s">
        <v>806</v>
      </c>
      <c r="E2296" s="14">
        <f t="shared" si="211"/>
        <v>1</v>
      </c>
      <c r="F2296" s="2">
        <v>26</v>
      </c>
      <c r="G2296" s="19">
        <v>564.98</v>
      </c>
      <c r="H2296" s="20">
        <v>0.1</v>
      </c>
      <c r="I2296" s="6"/>
      <c r="J2296" s="5">
        <v>39909</v>
      </c>
      <c r="K2296" s="25">
        <v>-107.51349999999999</v>
      </c>
      <c r="L2296" s="2" t="s">
        <v>300</v>
      </c>
      <c r="M2296" s="14">
        <f>+VLOOKUP(L2296,Customers!$C$3:$D$797,2,FALSE)</f>
        <v>5</v>
      </c>
      <c r="N2296" s="14">
        <f>+INDEX(Customers!$B$2:$D$797,MATCH(TF_Database!L2296,Customers!$C$2:$C$797,0),1)</f>
        <v>22325</v>
      </c>
      <c r="O2296" s="29">
        <f t="shared" si="212"/>
        <v>8</v>
      </c>
      <c r="P2296" s="29">
        <f t="shared" si="213"/>
        <v>14</v>
      </c>
      <c r="Q2296" s="14" t="str">
        <f t="shared" si="214"/>
        <v xml:space="preserve">Eudokia </v>
      </c>
      <c r="R2296" s="14" t="str">
        <f t="shared" si="215"/>
        <v>Martin</v>
      </c>
    </row>
    <row r="2297" spans="2:18" x14ac:dyDescent="0.45">
      <c r="B2297" s="14" t="str">
        <f t="shared" si="210"/>
        <v>399081839910</v>
      </c>
      <c r="C2297" s="5">
        <v>39908</v>
      </c>
      <c r="D2297" s="2" t="s">
        <v>806</v>
      </c>
      <c r="E2297" s="14">
        <f t="shared" si="211"/>
        <v>1</v>
      </c>
      <c r="F2297" s="2">
        <v>18</v>
      </c>
      <c r="G2297" s="19">
        <v>129.47999999999999</v>
      </c>
      <c r="H2297" s="20">
        <v>0.04</v>
      </c>
      <c r="I2297" s="6"/>
      <c r="J2297" s="5">
        <v>39910</v>
      </c>
      <c r="K2297" s="25">
        <v>46.01</v>
      </c>
      <c r="L2297" s="2" t="s">
        <v>300</v>
      </c>
      <c r="M2297" s="14">
        <f>+VLOOKUP(L2297,Customers!$C$3:$D$797,2,FALSE)</f>
        <v>5</v>
      </c>
      <c r="N2297" s="14">
        <f>+INDEX(Customers!$B$2:$D$797,MATCH(TF_Database!L2297,Customers!$C$2:$C$797,0),1)</f>
        <v>22325</v>
      </c>
      <c r="O2297" s="29">
        <f t="shared" si="212"/>
        <v>8</v>
      </c>
      <c r="P2297" s="29">
        <f t="shared" si="213"/>
        <v>14</v>
      </c>
      <c r="Q2297" s="14" t="str">
        <f t="shared" si="214"/>
        <v xml:space="preserve">Eudokia </v>
      </c>
      <c r="R2297" s="14" t="str">
        <f t="shared" si="215"/>
        <v>Martin</v>
      </c>
    </row>
    <row r="2298" spans="2:18" x14ac:dyDescent="0.45">
      <c r="B2298" s="14" t="str">
        <f t="shared" si="210"/>
        <v>409364140937</v>
      </c>
      <c r="C2298" s="5">
        <v>40936</v>
      </c>
      <c r="D2298" s="2" t="s">
        <v>811</v>
      </c>
      <c r="E2298" s="14">
        <f t="shared" si="211"/>
        <v>0</v>
      </c>
      <c r="F2298" s="2">
        <v>41</v>
      </c>
      <c r="G2298" s="19">
        <v>2380.5695000000001</v>
      </c>
      <c r="H2298" s="20">
        <v>0.01</v>
      </c>
      <c r="I2298" s="6"/>
      <c r="J2298" s="5">
        <v>40937</v>
      </c>
      <c r="K2298" s="25">
        <v>740.47500000000002</v>
      </c>
      <c r="L2298" s="2" t="s">
        <v>299</v>
      </c>
      <c r="M2298" s="14">
        <f>+VLOOKUP(L2298,Customers!$C$3:$D$797,2,FALSE)</f>
        <v>1</v>
      </c>
      <c r="N2298" s="14">
        <f>+INDEX(Customers!$B$2:$D$797,MATCH(TF_Database!L2298,Customers!$C$2:$C$797,0),1)</f>
        <v>16978</v>
      </c>
      <c r="O2298" s="29">
        <f t="shared" si="212"/>
        <v>5</v>
      </c>
      <c r="P2298" s="29">
        <f t="shared" si="213"/>
        <v>14</v>
      </c>
      <c r="Q2298" s="14" t="str">
        <f t="shared" si="214"/>
        <v xml:space="preserve">Cari </v>
      </c>
      <c r="R2298" s="14" t="str">
        <f t="shared" si="215"/>
        <v>MacIntyre</v>
      </c>
    </row>
    <row r="2299" spans="2:18" x14ac:dyDescent="0.45">
      <c r="B2299" s="14" t="str">
        <f t="shared" si="210"/>
        <v>398671739869</v>
      </c>
      <c r="C2299" s="5">
        <v>39867</v>
      </c>
      <c r="D2299" s="2" t="s">
        <v>811</v>
      </c>
      <c r="E2299" s="14">
        <f t="shared" si="211"/>
        <v>0</v>
      </c>
      <c r="F2299" s="2">
        <v>17</v>
      </c>
      <c r="G2299" s="19">
        <v>240.87</v>
      </c>
      <c r="H2299" s="20">
        <v>0.01</v>
      </c>
      <c r="I2299" s="6"/>
      <c r="J2299" s="5">
        <v>39869</v>
      </c>
      <c r="K2299" s="25">
        <v>-36.770000000000003</v>
      </c>
      <c r="L2299" s="2" t="s">
        <v>283</v>
      </c>
      <c r="M2299" s="14">
        <f>+VLOOKUP(L2299,Customers!$C$3:$D$797,2,FALSE)</f>
        <v>1</v>
      </c>
      <c r="N2299" s="14">
        <f>+INDEX(Customers!$B$2:$D$797,MATCH(TF_Database!L2299,Customers!$C$2:$C$797,0),1)</f>
        <v>21298</v>
      </c>
      <c r="O2299" s="29">
        <f t="shared" si="212"/>
        <v>6</v>
      </c>
      <c r="P2299" s="29">
        <f t="shared" si="213"/>
        <v>12</v>
      </c>
      <c r="Q2299" s="14" t="str">
        <f t="shared" si="214"/>
        <v xml:space="preserve">Ruben </v>
      </c>
      <c r="R2299" s="14" t="str">
        <f t="shared" si="215"/>
        <v>Ausman</v>
      </c>
    </row>
    <row r="2300" spans="2:18" x14ac:dyDescent="0.45">
      <c r="B2300" s="14" t="str">
        <f t="shared" si="210"/>
        <v>398673039868</v>
      </c>
      <c r="C2300" s="5">
        <v>39867</v>
      </c>
      <c r="D2300" s="2" t="s">
        <v>811</v>
      </c>
      <c r="E2300" s="14">
        <f t="shared" si="211"/>
        <v>0</v>
      </c>
      <c r="F2300" s="2">
        <v>30</v>
      </c>
      <c r="G2300" s="19">
        <v>1025.02</v>
      </c>
      <c r="H2300" s="20">
        <v>0.04</v>
      </c>
      <c r="I2300" s="6"/>
      <c r="J2300" s="5">
        <v>39868</v>
      </c>
      <c r="K2300" s="25">
        <v>87.03</v>
      </c>
      <c r="L2300" s="2" t="s">
        <v>283</v>
      </c>
      <c r="M2300" s="14">
        <f>+VLOOKUP(L2300,Customers!$C$3:$D$797,2,FALSE)</f>
        <v>1</v>
      </c>
      <c r="N2300" s="14">
        <f>+INDEX(Customers!$B$2:$D$797,MATCH(TF_Database!L2300,Customers!$C$2:$C$797,0),1)</f>
        <v>21298</v>
      </c>
      <c r="O2300" s="29">
        <f t="shared" si="212"/>
        <v>6</v>
      </c>
      <c r="P2300" s="29">
        <f t="shared" si="213"/>
        <v>12</v>
      </c>
      <c r="Q2300" s="14" t="str">
        <f t="shared" si="214"/>
        <v xml:space="preserve">Ruben </v>
      </c>
      <c r="R2300" s="14" t="str">
        <f t="shared" si="215"/>
        <v>Ausman</v>
      </c>
    </row>
    <row r="2301" spans="2:18" x14ac:dyDescent="0.45">
      <c r="B2301" s="14" t="str">
        <f t="shared" si="210"/>
        <v>407852840788</v>
      </c>
      <c r="C2301" s="5">
        <v>40785</v>
      </c>
      <c r="D2301" s="2" t="s">
        <v>811</v>
      </c>
      <c r="E2301" s="14">
        <f t="shared" si="211"/>
        <v>0</v>
      </c>
      <c r="F2301" s="2">
        <v>28</v>
      </c>
      <c r="G2301" s="19">
        <v>1491.8264999999999</v>
      </c>
      <c r="H2301" s="20">
        <v>0.1</v>
      </c>
      <c r="I2301" s="6"/>
      <c r="J2301" s="5">
        <v>40788</v>
      </c>
      <c r="K2301" s="25">
        <v>124.83</v>
      </c>
      <c r="L2301" s="2" t="s">
        <v>262</v>
      </c>
      <c r="M2301" s="14">
        <f>+VLOOKUP(L2301,Customers!$C$3:$D$797,2,FALSE)</f>
        <v>2</v>
      </c>
      <c r="N2301" s="14">
        <f>+INDEX(Customers!$B$2:$D$797,MATCH(TF_Database!L2301,Customers!$C$2:$C$797,0),1)</f>
        <v>5088</v>
      </c>
      <c r="O2301" s="29">
        <f t="shared" si="212"/>
        <v>5</v>
      </c>
      <c r="P2301" s="29">
        <f t="shared" si="213"/>
        <v>13</v>
      </c>
      <c r="Q2301" s="14" t="str">
        <f t="shared" si="214"/>
        <v xml:space="preserve">Anna </v>
      </c>
      <c r="R2301" s="14" t="str">
        <f t="shared" si="215"/>
        <v>Haberlin</v>
      </c>
    </row>
    <row r="2302" spans="2:18" x14ac:dyDescent="0.45">
      <c r="B2302" s="14" t="str">
        <f t="shared" si="210"/>
        <v>405312640534</v>
      </c>
      <c r="C2302" s="5">
        <v>40531</v>
      </c>
      <c r="D2302" s="2" t="s">
        <v>811</v>
      </c>
      <c r="E2302" s="14">
        <f t="shared" si="211"/>
        <v>0</v>
      </c>
      <c r="F2302" s="2">
        <v>26</v>
      </c>
      <c r="G2302" s="19">
        <v>141.4</v>
      </c>
      <c r="H2302" s="20">
        <v>0.08</v>
      </c>
      <c r="I2302" s="6"/>
      <c r="J2302" s="5">
        <v>40534</v>
      </c>
      <c r="K2302" s="25">
        <v>34.479999999999997</v>
      </c>
      <c r="L2302" s="2" t="s">
        <v>301</v>
      </c>
      <c r="M2302" s="14">
        <f>+VLOOKUP(L2302,Customers!$C$3:$D$797,2,FALSE)</f>
        <v>4</v>
      </c>
      <c r="N2302" s="14">
        <f>+INDEX(Customers!$B$2:$D$797,MATCH(TF_Database!L2302,Customers!$C$2:$C$797,0),1)</f>
        <v>28630</v>
      </c>
      <c r="O2302" s="29">
        <f t="shared" si="212"/>
        <v>5</v>
      </c>
      <c r="P2302" s="29">
        <f t="shared" si="213"/>
        <v>12</v>
      </c>
      <c r="Q2302" s="14" t="str">
        <f t="shared" si="214"/>
        <v xml:space="preserve">Fred </v>
      </c>
      <c r="R2302" s="14" t="str">
        <f t="shared" si="215"/>
        <v>Hopkins</v>
      </c>
    </row>
    <row r="2303" spans="2:18" x14ac:dyDescent="0.45">
      <c r="B2303" s="14" t="str">
        <f t="shared" si="210"/>
        <v>40531640533</v>
      </c>
      <c r="C2303" s="5">
        <v>40531</v>
      </c>
      <c r="D2303" s="2" t="s">
        <v>811</v>
      </c>
      <c r="E2303" s="14">
        <f t="shared" si="211"/>
        <v>0</v>
      </c>
      <c r="F2303" s="2">
        <v>6</v>
      </c>
      <c r="G2303" s="19">
        <v>303.90899999999999</v>
      </c>
      <c r="H2303" s="20">
        <v>0.01</v>
      </c>
      <c r="I2303" s="6"/>
      <c r="J2303" s="5">
        <v>40533</v>
      </c>
      <c r="K2303" s="25">
        <v>-254.364</v>
      </c>
      <c r="L2303" s="2" t="s">
        <v>301</v>
      </c>
      <c r="M2303" s="14">
        <f>+VLOOKUP(L2303,Customers!$C$3:$D$797,2,FALSE)</f>
        <v>4</v>
      </c>
      <c r="N2303" s="14">
        <f>+INDEX(Customers!$B$2:$D$797,MATCH(TF_Database!L2303,Customers!$C$2:$C$797,0),1)</f>
        <v>28630</v>
      </c>
      <c r="O2303" s="29">
        <f t="shared" si="212"/>
        <v>5</v>
      </c>
      <c r="P2303" s="29">
        <f t="shared" si="213"/>
        <v>12</v>
      </c>
      <c r="Q2303" s="14" t="str">
        <f t="shared" si="214"/>
        <v xml:space="preserve">Fred </v>
      </c>
      <c r="R2303" s="14" t="str">
        <f t="shared" si="215"/>
        <v>Hopkins</v>
      </c>
    </row>
    <row r="2304" spans="2:18" x14ac:dyDescent="0.45">
      <c r="B2304" s="14" t="str">
        <f t="shared" si="210"/>
        <v>402613240263</v>
      </c>
      <c r="C2304" s="5">
        <v>40261</v>
      </c>
      <c r="D2304" s="2" t="s">
        <v>804</v>
      </c>
      <c r="E2304" s="14">
        <f t="shared" si="211"/>
        <v>0</v>
      </c>
      <c r="F2304" s="2">
        <v>32</v>
      </c>
      <c r="G2304" s="19">
        <v>6245.76</v>
      </c>
      <c r="H2304" s="20">
        <v>0.1</v>
      </c>
      <c r="I2304" s="6"/>
      <c r="J2304" s="5">
        <v>40263</v>
      </c>
      <c r="K2304" s="25">
        <v>1462.42</v>
      </c>
      <c r="L2304" s="2" t="s">
        <v>294</v>
      </c>
      <c r="M2304" s="14">
        <f>+VLOOKUP(L2304,Customers!$C$3:$D$797,2,FALSE)</f>
        <v>2</v>
      </c>
      <c r="N2304" s="14">
        <f>+INDEX(Customers!$B$2:$D$797,MATCH(TF_Database!L2304,Customers!$C$2:$C$797,0),1)</f>
        <v>2973</v>
      </c>
      <c r="O2304" s="29">
        <f t="shared" si="212"/>
        <v>6</v>
      </c>
      <c r="P2304" s="29">
        <f t="shared" si="213"/>
        <v>13</v>
      </c>
      <c r="Q2304" s="14" t="str">
        <f t="shared" si="214"/>
        <v xml:space="preserve">Brian </v>
      </c>
      <c r="R2304" s="14" t="str">
        <f t="shared" si="215"/>
        <v>Stugart</v>
      </c>
    </row>
    <row r="2305" spans="2:18" x14ac:dyDescent="0.45">
      <c r="B2305" s="14" t="str">
        <f t="shared" si="210"/>
        <v>410544541054</v>
      </c>
      <c r="C2305" s="5">
        <v>41054</v>
      </c>
      <c r="D2305" s="2" t="s">
        <v>804</v>
      </c>
      <c r="E2305" s="14">
        <f t="shared" si="211"/>
        <v>0</v>
      </c>
      <c r="F2305" s="2">
        <v>45</v>
      </c>
      <c r="G2305" s="19">
        <v>3638.27</v>
      </c>
      <c r="H2305" s="20">
        <v>0.04</v>
      </c>
      <c r="I2305" s="6"/>
      <c r="J2305" s="5">
        <v>41054</v>
      </c>
      <c r="K2305" s="25">
        <v>1123.79</v>
      </c>
      <c r="L2305" s="2" t="s">
        <v>298</v>
      </c>
      <c r="M2305" s="14">
        <f>+VLOOKUP(L2305,Customers!$C$3:$D$797,2,FALSE)</f>
        <v>3</v>
      </c>
      <c r="N2305" s="14">
        <f>+INDEX(Customers!$B$2:$D$797,MATCH(TF_Database!L2305,Customers!$C$2:$C$797,0),1)</f>
        <v>6677</v>
      </c>
      <c r="O2305" s="29">
        <f t="shared" si="212"/>
        <v>4</v>
      </c>
      <c r="P2305" s="29">
        <f t="shared" si="213"/>
        <v>7</v>
      </c>
      <c r="Q2305" s="14" t="str">
        <f t="shared" si="214"/>
        <v xml:space="preserve">Amy </v>
      </c>
      <c r="R2305" s="14" t="str">
        <f t="shared" si="215"/>
        <v>Cox</v>
      </c>
    </row>
    <row r="2306" spans="2:18" x14ac:dyDescent="0.45">
      <c r="B2306" s="14" t="str">
        <f t="shared" si="210"/>
        <v>410543741058</v>
      </c>
      <c r="C2306" s="5">
        <v>41054</v>
      </c>
      <c r="D2306" s="2" t="s">
        <v>804</v>
      </c>
      <c r="E2306" s="14">
        <f t="shared" si="211"/>
        <v>0</v>
      </c>
      <c r="F2306" s="2">
        <v>37</v>
      </c>
      <c r="G2306" s="19">
        <v>1326.69</v>
      </c>
      <c r="H2306" s="20">
        <v>0</v>
      </c>
      <c r="I2306" s="6"/>
      <c r="J2306" s="5">
        <v>41058</v>
      </c>
      <c r="K2306" s="25">
        <v>185.37</v>
      </c>
      <c r="L2306" s="2" t="s">
        <v>298</v>
      </c>
      <c r="M2306" s="14">
        <f>+VLOOKUP(L2306,Customers!$C$3:$D$797,2,FALSE)</f>
        <v>3</v>
      </c>
      <c r="N2306" s="14">
        <f>+INDEX(Customers!$B$2:$D$797,MATCH(TF_Database!L2306,Customers!$C$2:$C$797,0),1)</f>
        <v>6677</v>
      </c>
      <c r="O2306" s="29">
        <f t="shared" si="212"/>
        <v>4</v>
      </c>
      <c r="P2306" s="29">
        <f t="shared" si="213"/>
        <v>7</v>
      </c>
      <c r="Q2306" s="14" t="str">
        <f t="shared" si="214"/>
        <v xml:space="preserve">Amy </v>
      </c>
      <c r="R2306" s="14" t="str">
        <f t="shared" si="215"/>
        <v>Cox</v>
      </c>
    </row>
    <row r="2307" spans="2:18" x14ac:dyDescent="0.45">
      <c r="B2307" s="14" t="str">
        <f t="shared" si="210"/>
        <v>401592840160</v>
      </c>
      <c r="C2307" s="5">
        <v>40159</v>
      </c>
      <c r="D2307" s="2" t="s">
        <v>810</v>
      </c>
      <c r="E2307" s="14">
        <f t="shared" si="211"/>
        <v>0</v>
      </c>
      <c r="F2307" s="2">
        <v>28</v>
      </c>
      <c r="G2307" s="19">
        <v>14475.74</v>
      </c>
      <c r="H2307" s="20">
        <v>0.06</v>
      </c>
      <c r="I2307" s="6"/>
      <c r="J2307" s="5">
        <v>40160</v>
      </c>
      <c r="K2307" s="25">
        <v>4963.8900000000003</v>
      </c>
      <c r="L2307" s="2" t="s">
        <v>299</v>
      </c>
      <c r="M2307" s="14">
        <f>+VLOOKUP(L2307,Customers!$C$3:$D$797,2,FALSE)</f>
        <v>1</v>
      </c>
      <c r="N2307" s="14">
        <f>+INDEX(Customers!$B$2:$D$797,MATCH(TF_Database!L2307,Customers!$C$2:$C$797,0),1)</f>
        <v>16978</v>
      </c>
      <c r="O2307" s="29">
        <f t="shared" si="212"/>
        <v>5</v>
      </c>
      <c r="P2307" s="29">
        <f t="shared" si="213"/>
        <v>14</v>
      </c>
      <c r="Q2307" s="14" t="str">
        <f t="shared" si="214"/>
        <v xml:space="preserve">Cari </v>
      </c>
      <c r="R2307" s="14" t="str">
        <f t="shared" si="215"/>
        <v>MacIntyre</v>
      </c>
    </row>
    <row r="2308" spans="2:18" x14ac:dyDescent="0.45">
      <c r="B2308" s="14" t="str">
        <f t="shared" si="210"/>
        <v>40159340160</v>
      </c>
      <c r="C2308" s="5">
        <v>40159</v>
      </c>
      <c r="D2308" s="2" t="s">
        <v>810</v>
      </c>
      <c r="E2308" s="14">
        <f t="shared" si="211"/>
        <v>0</v>
      </c>
      <c r="F2308" s="2">
        <v>3</v>
      </c>
      <c r="G2308" s="19">
        <v>306.62049999999999</v>
      </c>
      <c r="H2308" s="20">
        <v>0.08</v>
      </c>
      <c r="I2308" s="6"/>
      <c r="J2308" s="5">
        <v>40160</v>
      </c>
      <c r="K2308" s="25">
        <v>-479.08299999999997</v>
      </c>
      <c r="L2308" s="2" t="s">
        <v>299</v>
      </c>
      <c r="M2308" s="14">
        <f>+VLOOKUP(L2308,Customers!$C$3:$D$797,2,FALSE)</f>
        <v>1</v>
      </c>
      <c r="N2308" s="14">
        <f>+INDEX(Customers!$B$2:$D$797,MATCH(TF_Database!L2308,Customers!$C$2:$C$797,0),1)</f>
        <v>16978</v>
      </c>
      <c r="O2308" s="29">
        <f t="shared" si="212"/>
        <v>5</v>
      </c>
      <c r="P2308" s="29">
        <f t="shared" si="213"/>
        <v>14</v>
      </c>
      <c r="Q2308" s="14" t="str">
        <f t="shared" si="214"/>
        <v xml:space="preserve">Cari </v>
      </c>
      <c r="R2308" s="14" t="str">
        <f t="shared" si="215"/>
        <v>MacIntyre</v>
      </c>
    </row>
    <row r="2309" spans="2:18" x14ac:dyDescent="0.45">
      <c r="B2309" s="14" t="str">
        <f t="shared" si="210"/>
        <v>405122440513</v>
      </c>
      <c r="C2309" s="5">
        <v>40512</v>
      </c>
      <c r="D2309" s="2" t="s">
        <v>806</v>
      </c>
      <c r="E2309" s="14">
        <f t="shared" si="211"/>
        <v>1</v>
      </c>
      <c r="F2309" s="2">
        <v>24</v>
      </c>
      <c r="G2309" s="19">
        <v>527.25</v>
      </c>
      <c r="H2309" s="20">
        <v>0.01</v>
      </c>
      <c r="I2309" s="6"/>
      <c r="J2309" s="5">
        <v>40513</v>
      </c>
      <c r="K2309" s="25">
        <v>74.009499999999989</v>
      </c>
      <c r="L2309" s="2" t="s">
        <v>300</v>
      </c>
      <c r="M2309" s="14">
        <f>+VLOOKUP(L2309,Customers!$C$3:$D$797,2,FALSE)</f>
        <v>5</v>
      </c>
      <c r="N2309" s="14">
        <f>+INDEX(Customers!$B$2:$D$797,MATCH(TF_Database!L2309,Customers!$C$2:$C$797,0),1)</f>
        <v>22325</v>
      </c>
      <c r="O2309" s="29">
        <f t="shared" si="212"/>
        <v>8</v>
      </c>
      <c r="P2309" s="29">
        <f t="shared" si="213"/>
        <v>14</v>
      </c>
      <c r="Q2309" s="14" t="str">
        <f t="shared" si="214"/>
        <v xml:space="preserve">Eudokia </v>
      </c>
      <c r="R2309" s="14" t="str">
        <f t="shared" si="215"/>
        <v>Martin</v>
      </c>
    </row>
    <row r="2310" spans="2:18" x14ac:dyDescent="0.45">
      <c r="B2310" s="14" t="str">
        <f t="shared" si="210"/>
        <v>406672140668</v>
      </c>
      <c r="C2310" s="5">
        <v>40667</v>
      </c>
      <c r="D2310" s="2" t="s">
        <v>810</v>
      </c>
      <c r="E2310" s="14">
        <f t="shared" si="211"/>
        <v>0</v>
      </c>
      <c r="F2310" s="2">
        <v>21</v>
      </c>
      <c r="G2310" s="19">
        <v>210.86</v>
      </c>
      <c r="H2310" s="20">
        <v>0.04</v>
      </c>
      <c r="I2310" s="6"/>
      <c r="J2310" s="5">
        <v>40668</v>
      </c>
      <c r="K2310" s="25">
        <v>5.5</v>
      </c>
      <c r="L2310" s="2" t="s">
        <v>297</v>
      </c>
      <c r="M2310" s="14">
        <f>+VLOOKUP(L2310,Customers!$C$3:$D$797,2,FALSE)</f>
        <v>3</v>
      </c>
      <c r="N2310" s="14">
        <f>+INDEX(Customers!$B$2:$D$797,MATCH(TF_Database!L2310,Customers!$C$2:$C$797,0),1)</f>
        <v>16349</v>
      </c>
      <c r="O2310" s="29">
        <f t="shared" si="212"/>
        <v>9</v>
      </c>
      <c r="P2310" s="29">
        <f t="shared" si="213"/>
        <v>18</v>
      </c>
      <c r="Q2310" s="14" t="str">
        <f t="shared" si="214"/>
        <v xml:space="preserve">Michelle </v>
      </c>
      <c r="R2310" s="14" t="str">
        <f t="shared" si="215"/>
        <v>Huthwaite</v>
      </c>
    </row>
    <row r="2311" spans="2:18" x14ac:dyDescent="0.45">
      <c r="B2311" s="14" t="str">
        <f t="shared" ref="B2311:B2374" si="216">+CONCATENATE(C2311,F2311,J2311)</f>
        <v>40224840226</v>
      </c>
      <c r="C2311" s="5">
        <v>40224</v>
      </c>
      <c r="D2311" s="2" t="s">
        <v>811</v>
      </c>
      <c r="E2311" s="14">
        <f t="shared" ref="E2311:E2374" si="217">+IF(D2311="High",1,0)</f>
        <v>0</v>
      </c>
      <c r="F2311" s="2">
        <v>8</v>
      </c>
      <c r="G2311" s="19">
        <v>631.73</v>
      </c>
      <c r="H2311" s="20">
        <v>0.03</v>
      </c>
      <c r="I2311" s="6"/>
      <c r="J2311" s="5">
        <v>40226</v>
      </c>
      <c r="K2311" s="25">
        <v>122.43</v>
      </c>
      <c r="L2311" s="2" t="s">
        <v>265</v>
      </c>
      <c r="M2311" s="14">
        <f>+VLOOKUP(L2311,Customers!$C$3:$D$797,2,FALSE)</f>
        <v>3</v>
      </c>
      <c r="N2311" s="14">
        <f>+INDEX(Customers!$B$2:$D$797,MATCH(TF_Database!L2311,Customers!$C$2:$C$797,0),1)</f>
        <v>9536</v>
      </c>
      <c r="O2311" s="29">
        <f t="shared" ref="O2311:O2374" si="218">+SEARCH(" ",L2311)</f>
        <v>5</v>
      </c>
      <c r="P2311" s="29">
        <f t="shared" ref="P2311:P2374" si="219">+LEN(L2311)</f>
        <v>12</v>
      </c>
      <c r="Q2311" s="14" t="str">
        <f t="shared" ref="Q2311:Q2374" si="220">+LEFT(L2311,O2311)</f>
        <v xml:space="preserve">Bill </v>
      </c>
      <c r="R2311" s="14" t="str">
        <f t="shared" ref="R2311:R2374" si="221">+RIGHT(L2311,P2311-O2311)</f>
        <v>Stewart</v>
      </c>
    </row>
    <row r="2312" spans="2:18" x14ac:dyDescent="0.45">
      <c r="B2312" s="14" t="str">
        <f t="shared" si="216"/>
        <v>406532340658</v>
      </c>
      <c r="C2312" s="5">
        <v>40653</v>
      </c>
      <c r="D2312" s="2" t="s">
        <v>804</v>
      </c>
      <c r="E2312" s="14">
        <f t="shared" si="217"/>
        <v>0</v>
      </c>
      <c r="F2312" s="2">
        <v>23</v>
      </c>
      <c r="G2312" s="19">
        <v>490.17</v>
      </c>
      <c r="H2312" s="20">
        <v>0.04</v>
      </c>
      <c r="I2312" s="6"/>
      <c r="J2312" s="5">
        <v>40658</v>
      </c>
      <c r="K2312" s="25">
        <v>-57.09</v>
      </c>
      <c r="L2312" s="2" t="s">
        <v>292</v>
      </c>
      <c r="M2312" s="14">
        <f>+VLOOKUP(L2312,Customers!$C$3:$D$797,2,FALSE)</f>
        <v>5</v>
      </c>
      <c r="N2312" s="14">
        <f>+INDEX(Customers!$B$2:$D$797,MATCH(TF_Database!L2312,Customers!$C$2:$C$797,0),1)</f>
        <v>6986</v>
      </c>
      <c r="O2312" s="29">
        <f t="shared" si="218"/>
        <v>5</v>
      </c>
      <c r="P2312" s="29">
        <f t="shared" si="219"/>
        <v>11</v>
      </c>
      <c r="Q2312" s="14" t="str">
        <f t="shared" si="220"/>
        <v xml:space="preserve">Mike </v>
      </c>
      <c r="R2312" s="14" t="str">
        <f t="shared" si="221"/>
        <v>Caudle</v>
      </c>
    </row>
    <row r="2313" spans="2:18" x14ac:dyDescent="0.45">
      <c r="B2313" s="14" t="str">
        <f t="shared" si="216"/>
        <v>406534240655</v>
      </c>
      <c r="C2313" s="5">
        <v>40653</v>
      </c>
      <c r="D2313" s="2" t="s">
        <v>804</v>
      </c>
      <c r="E2313" s="14">
        <f t="shared" si="217"/>
        <v>0</v>
      </c>
      <c r="F2313" s="2">
        <v>42</v>
      </c>
      <c r="G2313" s="19">
        <v>206.2</v>
      </c>
      <c r="H2313" s="20">
        <v>0.01</v>
      </c>
      <c r="I2313" s="6"/>
      <c r="J2313" s="5">
        <v>40655</v>
      </c>
      <c r="K2313" s="25">
        <v>101.14</v>
      </c>
      <c r="L2313" s="2" t="s">
        <v>292</v>
      </c>
      <c r="M2313" s="14">
        <f>+VLOOKUP(L2313,Customers!$C$3:$D$797,2,FALSE)</f>
        <v>5</v>
      </c>
      <c r="N2313" s="14">
        <f>+INDEX(Customers!$B$2:$D$797,MATCH(TF_Database!L2313,Customers!$C$2:$C$797,0),1)</f>
        <v>6986</v>
      </c>
      <c r="O2313" s="29">
        <f t="shared" si="218"/>
        <v>5</v>
      </c>
      <c r="P2313" s="29">
        <f t="shared" si="219"/>
        <v>11</v>
      </c>
      <c r="Q2313" s="14" t="str">
        <f t="shared" si="220"/>
        <v xml:space="preserve">Mike </v>
      </c>
      <c r="R2313" s="14" t="str">
        <f t="shared" si="221"/>
        <v>Caudle</v>
      </c>
    </row>
    <row r="2314" spans="2:18" x14ac:dyDescent="0.45">
      <c r="B2314" s="14" t="str">
        <f t="shared" si="216"/>
        <v>403734840375</v>
      </c>
      <c r="C2314" s="5">
        <v>40373</v>
      </c>
      <c r="D2314" s="2" t="s">
        <v>811</v>
      </c>
      <c r="E2314" s="14">
        <f t="shared" si="217"/>
        <v>0</v>
      </c>
      <c r="F2314" s="2">
        <v>48</v>
      </c>
      <c r="G2314" s="19">
        <v>414.42</v>
      </c>
      <c r="H2314" s="20">
        <v>0.04</v>
      </c>
      <c r="I2314" s="6"/>
      <c r="J2314" s="5">
        <v>40375</v>
      </c>
      <c r="K2314" s="25">
        <v>-380.2</v>
      </c>
      <c r="L2314" s="2" t="s">
        <v>291</v>
      </c>
      <c r="M2314" s="14">
        <f>+VLOOKUP(L2314,Customers!$C$3:$D$797,2,FALSE)</f>
        <v>5</v>
      </c>
      <c r="N2314" s="14">
        <f>+INDEX(Customers!$B$2:$D$797,MATCH(TF_Database!L2314,Customers!$C$2:$C$797,0),1)</f>
        <v>13251</v>
      </c>
      <c r="O2314" s="29">
        <f t="shared" si="218"/>
        <v>5</v>
      </c>
      <c r="P2314" s="29">
        <f t="shared" si="219"/>
        <v>11</v>
      </c>
      <c r="Q2314" s="14" t="str">
        <f t="shared" si="220"/>
        <v xml:space="preserve">Andy </v>
      </c>
      <c r="R2314" s="14" t="str">
        <f t="shared" si="221"/>
        <v>Reiter</v>
      </c>
    </row>
    <row r="2315" spans="2:18" x14ac:dyDescent="0.45">
      <c r="B2315" s="14" t="str">
        <f t="shared" si="216"/>
        <v>409541340954</v>
      </c>
      <c r="C2315" s="5">
        <v>40954</v>
      </c>
      <c r="D2315" s="2" t="s">
        <v>804</v>
      </c>
      <c r="E2315" s="14">
        <f t="shared" si="217"/>
        <v>0</v>
      </c>
      <c r="F2315" s="2">
        <v>13</v>
      </c>
      <c r="G2315" s="19">
        <v>542.6</v>
      </c>
      <c r="H2315" s="20">
        <v>0.03</v>
      </c>
      <c r="I2315" s="6"/>
      <c r="J2315" s="5">
        <v>40954</v>
      </c>
      <c r="K2315" s="25">
        <v>118.4</v>
      </c>
      <c r="L2315" s="2" t="s">
        <v>263</v>
      </c>
      <c r="M2315" s="14">
        <f>+VLOOKUP(L2315,Customers!$C$3:$D$797,2,FALSE)</f>
        <v>5</v>
      </c>
      <c r="N2315" s="14">
        <f>+INDEX(Customers!$B$2:$D$797,MATCH(TF_Database!L2315,Customers!$C$2:$C$797,0),1)</f>
        <v>23571</v>
      </c>
      <c r="O2315" s="29">
        <f t="shared" si="218"/>
        <v>5</v>
      </c>
      <c r="P2315" s="29">
        <f t="shared" si="219"/>
        <v>13</v>
      </c>
      <c r="Q2315" s="14" t="str">
        <f t="shared" si="220"/>
        <v xml:space="preserve">Erin </v>
      </c>
      <c r="R2315" s="14" t="str">
        <f t="shared" si="221"/>
        <v>Ashbrook</v>
      </c>
    </row>
    <row r="2316" spans="2:18" x14ac:dyDescent="0.45">
      <c r="B2316" s="14" t="str">
        <f t="shared" si="216"/>
        <v>400702640071</v>
      </c>
      <c r="C2316" s="5">
        <v>40070</v>
      </c>
      <c r="D2316" s="2" t="s">
        <v>808</v>
      </c>
      <c r="E2316" s="14">
        <f t="shared" si="217"/>
        <v>0</v>
      </c>
      <c r="F2316" s="2">
        <v>26</v>
      </c>
      <c r="G2316" s="19">
        <v>125.01</v>
      </c>
      <c r="H2316" s="20">
        <v>0.08</v>
      </c>
      <c r="I2316" s="6"/>
      <c r="J2316" s="5">
        <v>40071</v>
      </c>
      <c r="K2316" s="25">
        <v>-56.35</v>
      </c>
      <c r="L2316" s="2" t="s">
        <v>277</v>
      </c>
      <c r="M2316" s="14">
        <f>+VLOOKUP(L2316,Customers!$C$3:$D$797,2,FALSE)</f>
        <v>5</v>
      </c>
      <c r="N2316" s="14">
        <f>+INDEX(Customers!$B$2:$D$797,MATCH(TF_Database!L2316,Customers!$C$2:$C$797,0),1)</f>
        <v>11593</v>
      </c>
      <c r="O2316" s="29">
        <f t="shared" si="218"/>
        <v>4</v>
      </c>
      <c r="P2316" s="29">
        <f t="shared" si="219"/>
        <v>11</v>
      </c>
      <c r="Q2316" s="14" t="str">
        <f t="shared" si="220"/>
        <v xml:space="preserve">Jim </v>
      </c>
      <c r="R2316" s="14" t="str">
        <f t="shared" si="221"/>
        <v>Mitchum</v>
      </c>
    </row>
    <row r="2317" spans="2:18" x14ac:dyDescent="0.45">
      <c r="B2317" s="14" t="str">
        <f t="shared" si="216"/>
        <v>400683340070</v>
      </c>
      <c r="C2317" s="5">
        <v>40068</v>
      </c>
      <c r="D2317" s="2" t="s">
        <v>808</v>
      </c>
      <c r="E2317" s="14">
        <f t="shared" si="217"/>
        <v>0</v>
      </c>
      <c r="F2317" s="2">
        <v>33</v>
      </c>
      <c r="G2317" s="19">
        <v>60.92</v>
      </c>
      <c r="H2317" s="20">
        <v>7.0000000000000007E-2</v>
      </c>
      <c r="I2317" s="6"/>
      <c r="J2317" s="5">
        <v>40070</v>
      </c>
      <c r="K2317" s="25">
        <v>-17.204000000000001</v>
      </c>
      <c r="L2317" s="2" t="s">
        <v>298</v>
      </c>
      <c r="M2317" s="14">
        <f>+VLOOKUP(L2317,Customers!$C$3:$D$797,2,FALSE)</f>
        <v>3</v>
      </c>
      <c r="N2317" s="14">
        <f>+INDEX(Customers!$B$2:$D$797,MATCH(TF_Database!L2317,Customers!$C$2:$C$797,0),1)</f>
        <v>6677</v>
      </c>
      <c r="O2317" s="29">
        <f t="shared" si="218"/>
        <v>4</v>
      </c>
      <c r="P2317" s="29">
        <f t="shared" si="219"/>
        <v>7</v>
      </c>
      <c r="Q2317" s="14" t="str">
        <f t="shared" si="220"/>
        <v xml:space="preserve">Amy </v>
      </c>
      <c r="R2317" s="14" t="str">
        <f t="shared" si="221"/>
        <v>Cox</v>
      </c>
    </row>
    <row r="2318" spans="2:18" x14ac:dyDescent="0.45">
      <c r="B2318" s="14" t="str">
        <f t="shared" si="216"/>
        <v>40068840069</v>
      </c>
      <c r="C2318" s="5">
        <v>40068</v>
      </c>
      <c r="D2318" s="2" t="s">
        <v>808</v>
      </c>
      <c r="E2318" s="14">
        <f t="shared" si="217"/>
        <v>0</v>
      </c>
      <c r="F2318" s="2">
        <v>8</v>
      </c>
      <c r="G2318" s="19">
        <v>387.17</v>
      </c>
      <c r="H2318" s="20">
        <v>0.01</v>
      </c>
      <c r="I2318" s="6"/>
      <c r="J2318" s="5">
        <v>40069</v>
      </c>
      <c r="K2318" s="25">
        <v>190.6</v>
      </c>
      <c r="L2318" s="2" t="s">
        <v>298</v>
      </c>
      <c r="M2318" s="14">
        <f>+VLOOKUP(L2318,Customers!$C$3:$D$797,2,FALSE)</f>
        <v>3</v>
      </c>
      <c r="N2318" s="14">
        <f>+INDEX(Customers!$B$2:$D$797,MATCH(TF_Database!L2318,Customers!$C$2:$C$797,0),1)</f>
        <v>6677</v>
      </c>
      <c r="O2318" s="29">
        <f t="shared" si="218"/>
        <v>4</v>
      </c>
      <c r="P2318" s="29">
        <f t="shared" si="219"/>
        <v>7</v>
      </c>
      <c r="Q2318" s="14" t="str">
        <f t="shared" si="220"/>
        <v xml:space="preserve">Amy </v>
      </c>
      <c r="R2318" s="14" t="str">
        <f t="shared" si="221"/>
        <v>Cox</v>
      </c>
    </row>
    <row r="2319" spans="2:18" x14ac:dyDescent="0.45">
      <c r="B2319" s="14" t="str">
        <f t="shared" si="216"/>
        <v>410371941038</v>
      </c>
      <c r="C2319" s="5">
        <v>41037</v>
      </c>
      <c r="D2319" s="2" t="s">
        <v>811</v>
      </c>
      <c r="E2319" s="14">
        <f t="shared" si="217"/>
        <v>0</v>
      </c>
      <c r="F2319" s="2">
        <v>19</v>
      </c>
      <c r="G2319" s="19">
        <v>4201.47</v>
      </c>
      <c r="H2319" s="20">
        <v>0.04</v>
      </c>
      <c r="I2319" s="6"/>
      <c r="J2319" s="5">
        <v>41038</v>
      </c>
      <c r="K2319" s="25">
        <v>199.25</v>
      </c>
      <c r="L2319" s="2" t="s">
        <v>293</v>
      </c>
      <c r="M2319" s="14">
        <f>+VLOOKUP(L2319,Customers!$C$3:$D$797,2,FALSE)</f>
        <v>4</v>
      </c>
      <c r="N2319" s="14">
        <f>+INDEX(Customers!$B$2:$D$797,MATCH(TF_Database!L2319,Customers!$C$2:$C$797,0),1)</f>
        <v>29179</v>
      </c>
      <c r="O2319" s="29">
        <f t="shared" si="218"/>
        <v>8</v>
      </c>
      <c r="P2319" s="29">
        <f t="shared" si="219"/>
        <v>15</v>
      </c>
      <c r="Q2319" s="14" t="str">
        <f t="shared" si="220"/>
        <v xml:space="preserve">Cynthia </v>
      </c>
      <c r="R2319" s="14" t="str">
        <f t="shared" si="221"/>
        <v>Arntzen</v>
      </c>
    </row>
    <row r="2320" spans="2:18" x14ac:dyDescent="0.45">
      <c r="B2320" s="14" t="str">
        <f t="shared" si="216"/>
        <v>410371741038</v>
      </c>
      <c r="C2320" s="5">
        <v>41037</v>
      </c>
      <c r="D2320" s="2" t="s">
        <v>811</v>
      </c>
      <c r="E2320" s="14">
        <f t="shared" si="217"/>
        <v>0</v>
      </c>
      <c r="F2320" s="2">
        <v>17</v>
      </c>
      <c r="G2320" s="19">
        <v>55.66</v>
      </c>
      <c r="H2320" s="20">
        <v>0.08</v>
      </c>
      <c r="I2320" s="6"/>
      <c r="J2320" s="5">
        <v>41038</v>
      </c>
      <c r="K2320" s="25">
        <v>-21.4</v>
      </c>
      <c r="L2320" s="2" t="s">
        <v>293</v>
      </c>
      <c r="M2320" s="14">
        <f>+VLOOKUP(L2320,Customers!$C$3:$D$797,2,FALSE)</f>
        <v>4</v>
      </c>
      <c r="N2320" s="14">
        <f>+INDEX(Customers!$B$2:$D$797,MATCH(TF_Database!L2320,Customers!$C$2:$C$797,0),1)</f>
        <v>29179</v>
      </c>
      <c r="O2320" s="29">
        <f t="shared" si="218"/>
        <v>8</v>
      </c>
      <c r="P2320" s="29">
        <f t="shared" si="219"/>
        <v>15</v>
      </c>
      <c r="Q2320" s="14" t="str">
        <f t="shared" si="220"/>
        <v xml:space="preserve">Cynthia </v>
      </c>
      <c r="R2320" s="14" t="str">
        <f t="shared" si="221"/>
        <v>Arntzen</v>
      </c>
    </row>
    <row r="2321" spans="2:18" x14ac:dyDescent="0.45">
      <c r="B2321" s="14" t="str">
        <f t="shared" si="216"/>
        <v>399384739938</v>
      </c>
      <c r="C2321" s="5">
        <v>39938</v>
      </c>
      <c r="D2321" s="2" t="s">
        <v>804</v>
      </c>
      <c r="E2321" s="14">
        <f t="shared" si="217"/>
        <v>0</v>
      </c>
      <c r="F2321" s="2">
        <v>47</v>
      </c>
      <c r="G2321" s="19">
        <v>5567.79</v>
      </c>
      <c r="H2321" s="20">
        <v>0.04</v>
      </c>
      <c r="I2321" s="6"/>
      <c r="J2321" s="5">
        <v>39938</v>
      </c>
      <c r="K2321" s="25">
        <v>1726.66</v>
      </c>
      <c r="L2321" s="2" t="s">
        <v>268</v>
      </c>
      <c r="M2321" s="14">
        <f>+VLOOKUP(L2321,Customers!$C$3:$D$797,2,FALSE)</f>
        <v>3</v>
      </c>
      <c r="N2321" s="14">
        <f>+INDEX(Customers!$B$2:$D$797,MATCH(TF_Database!L2321,Customers!$C$2:$C$797,0),1)</f>
        <v>5854</v>
      </c>
      <c r="O2321" s="29">
        <f t="shared" si="218"/>
        <v>8</v>
      </c>
      <c r="P2321" s="29">
        <f t="shared" si="219"/>
        <v>12</v>
      </c>
      <c r="Q2321" s="14" t="str">
        <f t="shared" si="220"/>
        <v xml:space="preserve">Melanie </v>
      </c>
      <c r="R2321" s="14" t="str">
        <f t="shared" si="221"/>
        <v>Page</v>
      </c>
    </row>
    <row r="2322" spans="2:18" x14ac:dyDescent="0.45">
      <c r="B2322" s="14" t="str">
        <f t="shared" si="216"/>
        <v>399381039938</v>
      </c>
      <c r="C2322" s="5">
        <v>39938</v>
      </c>
      <c r="D2322" s="2" t="s">
        <v>804</v>
      </c>
      <c r="E2322" s="14">
        <f t="shared" si="217"/>
        <v>0</v>
      </c>
      <c r="F2322" s="2">
        <v>10</v>
      </c>
      <c r="G2322" s="19">
        <v>503.29349999999999</v>
      </c>
      <c r="H2322" s="20">
        <v>0.02</v>
      </c>
      <c r="I2322" s="6"/>
      <c r="J2322" s="5">
        <v>39938</v>
      </c>
      <c r="K2322" s="25">
        <v>-222.816</v>
      </c>
      <c r="L2322" s="2" t="s">
        <v>268</v>
      </c>
      <c r="M2322" s="14">
        <f>+VLOOKUP(L2322,Customers!$C$3:$D$797,2,FALSE)</f>
        <v>3</v>
      </c>
      <c r="N2322" s="14">
        <f>+INDEX(Customers!$B$2:$D$797,MATCH(TF_Database!L2322,Customers!$C$2:$C$797,0),1)</f>
        <v>5854</v>
      </c>
      <c r="O2322" s="29">
        <f t="shared" si="218"/>
        <v>8</v>
      </c>
      <c r="P2322" s="29">
        <f t="shared" si="219"/>
        <v>12</v>
      </c>
      <c r="Q2322" s="14" t="str">
        <f t="shared" si="220"/>
        <v xml:space="preserve">Melanie </v>
      </c>
      <c r="R2322" s="14" t="str">
        <f t="shared" si="221"/>
        <v>Page</v>
      </c>
    </row>
    <row r="2323" spans="2:18" x14ac:dyDescent="0.45">
      <c r="B2323" s="14" t="str">
        <f t="shared" si="216"/>
        <v>399383239942</v>
      </c>
      <c r="C2323" s="5">
        <v>39938</v>
      </c>
      <c r="D2323" s="2" t="s">
        <v>804</v>
      </c>
      <c r="E2323" s="14">
        <f t="shared" si="217"/>
        <v>0</v>
      </c>
      <c r="F2323" s="2">
        <v>32</v>
      </c>
      <c r="G2323" s="19">
        <v>796.03</v>
      </c>
      <c r="H2323" s="20">
        <v>0.05</v>
      </c>
      <c r="I2323" s="6"/>
      <c r="J2323" s="5">
        <v>39942</v>
      </c>
      <c r="K2323" s="25">
        <v>-133.71</v>
      </c>
      <c r="L2323" s="2" t="s">
        <v>268</v>
      </c>
      <c r="M2323" s="14">
        <f>+VLOOKUP(L2323,Customers!$C$3:$D$797,2,FALSE)</f>
        <v>3</v>
      </c>
      <c r="N2323" s="14">
        <f>+INDEX(Customers!$B$2:$D$797,MATCH(TF_Database!L2323,Customers!$C$2:$C$797,0),1)</f>
        <v>5854</v>
      </c>
      <c r="O2323" s="29">
        <f t="shared" si="218"/>
        <v>8</v>
      </c>
      <c r="P2323" s="29">
        <f t="shared" si="219"/>
        <v>12</v>
      </c>
      <c r="Q2323" s="14" t="str">
        <f t="shared" si="220"/>
        <v xml:space="preserve">Melanie </v>
      </c>
      <c r="R2323" s="14" t="str">
        <f t="shared" si="221"/>
        <v>Page</v>
      </c>
    </row>
    <row r="2324" spans="2:18" x14ac:dyDescent="0.45">
      <c r="B2324" s="14" t="str">
        <f t="shared" si="216"/>
        <v>406504740650</v>
      </c>
      <c r="C2324" s="5">
        <v>40650</v>
      </c>
      <c r="D2324" s="2" t="s">
        <v>811</v>
      </c>
      <c r="E2324" s="14">
        <f t="shared" si="217"/>
        <v>0</v>
      </c>
      <c r="F2324" s="2">
        <v>47</v>
      </c>
      <c r="G2324" s="19">
        <v>1980.37</v>
      </c>
      <c r="H2324" s="20">
        <v>0.03</v>
      </c>
      <c r="I2324" s="6"/>
      <c r="J2324" s="5">
        <v>40650</v>
      </c>
      <c r="K2324" s="25">
        <v>904.82500000000005</v>
      </c>
      <c r="L2324" s="2" t="s">
        <v>275</v>
      </c>
      <c r="M2324" s="14">
        <f>+VLOOKUP(L2324,Customers!$C$3:$D$797,2,FALSE)</f>
        <v>1</v>
      </c>
      <c r="N2324" s="14">
        <f>+INDEX(Customers!$B$2:$D$797,MATCH(TF_Database!L2324,Customers!$C$2:$C$797,0),1)</f>
        <v>28515</v>
      </c>
      <c r="O2324" s="29">
        <f t="shared" si="218"/>
        <v>5</v>
      </c>
      <c r="P2324" s="29">
        <f t="shared" si="219"/>
        <v>13</v>
      </c>
      <c r="Q2324" s="14" t="str">
        <f t="shared" si="220"/>
        <v xml:space="preserve">Dave </v>
      </c>
      <c r="R2324" s="14" t="str">
        <f t="shared" si="221"/>
        <v>Hallsten</v>
      </c>
    </row>
    <row r="2325" spans="2:18" x14ac:dyDescent="0.45">
      <c r="B2325" s="14" t="str">
        <f t="shared" si="216"/>
        <v>406501340650</v>
      </c>
      <c r="C2325" s="5">
        <v>40650</v>
      </c>
      <c r="D2325" s="2" t="s">
        <v>811</v>
      </c>
      <c r="E2325" s="14">
        <f t="shared" si="217"/>
        <v>0</v>
      </c>
      <c r="F2325" s="2">
        <v>13</v>
      </c>
      <c r="G2325" s="19">
        <v>642.66</v>
      </c>
      <c r="H2325" s="20">
        <v>0.05</v>
      </c>
      <c r="I2325" s="6"/>
      <c r="J2325" s="5">
        <v>40650</v>
      </c>
      <c r="K2325" s="25">
        <v>-82.35</v>
      </c>
      <c r="L2325" s="2" t="s">
        <v>275</v>
      </c>
      <c r="M2325" s="14">
        <f>+VLOOKUP(L2325,Customers!$C$3:$D$797,2,FALSE)</f>
        <v>1</v>
      </c>
      <c r="N2325" s="14">
        <f>+INDEX(Customers!$B$2:$D$797,MATCH(TF_Database!L2325,Customers!$C$2:$C$797,0),1)</f>
        <v>28515</v>
      </c>
      <c r="O2325" s="29">
        <f t="shared" si="218"/>
        <v>5</v>
      </c>
      <c r="P2325" s="29">
        <f t="shared" si="219"/>
        <v>13</v>
      </c>
      <c r="Q2325" s="14" t="str">
        <f t="shared" si="220"/>
        <v xml:space="preserve">Dave </v>
      </c>
      <c r="R2325" s="14" t="str">
        <f t="shared" si="221"/>
        <v>Hallsten</v>
      </c>
    </row>
    <row r="2326" spans="2:18" x14ac:dyDescent="0.45">
      <c r="B2326" s="14" t="str">
        <f t="shared" si="216"/>
        <v>399544439956</v>
      </c>
      <c r="C2326" s="5">
        <v>39954</v>
      </c>
      <c r="D2326" s="2" t="s">
        <v>810</v>
      </c>
      <c r="E2326" s="14">
        <f t="shared" si="217"/>
        <v>0</v>
      </c>
      <c r="F2326" s="2">
        <v>44</v>
      </c>
      <c r="G2326" s="19">
        <v>92.86</v>
      </c>
      <c r="H2326" s="20">
        <v>0.04</v>
      </c>
      <c r="I2326" s="6"/>
      <c r="J2326" s="5">
        <v>39956</v>
      </c>
      <c r="K2326" s="25">
        <v>-11.281500000000001</v>
      </c>
      <c r="L2326" s="2" t="s">
        <v>267</v>
      </c>
      <c r="M2326" s="14">
        <f>+VLOOKUP(L2326,Customers!$C$3:$D$797,2,FALSE)</f>
        <v>5</v>
      </c>
      <c r="N2326" s="14">
        <f>+INDEX(Customers!$B$2:$D$797,MATCH(TF_Database!L2326,Customers!$C$2:$C$797,0),1)</f>
        <v>13575</v>
      </c>
      <c r="O2326" s="29">
        <f t="shared" si="218"/>
        <v>7</v>
      </c>
      <c r="P2326" s="29">
        <f t="shared" si="219"/>
        <v>17</v>
      </c>
      <c r="Q2326" s="14" t="str">
        <f t="shared" si="220"/>
        <v xml:space="preserve">Eugene </v>
      </c>
      <c r="R2326" s="14" t="str">
        <f t="shared" si="221"/>
        <v>Hildebrand</v>
      </c>
    </row>
    <row r="2327" spans="2:18" x14ac:dyDescent="0.45">
      <c r="B2327" s="14" t="str">
        <f t="shared" si="216"/>
        <v>403543840361</v>
      </c>
      <c r="C2327" s="5">
        <v>40354</v>
      </c>
      <c r="D2327" s="2" t="s">
        <v>804</v>
      </c>
      <c r="E2327" s="14">
        <f t="shared" si="217"/>
        <v>0</v>
      </c>
      <c r="F2327" s="2">
        <v>38</v>
      </c>
      <c r="G2327" s="19">
        <v>9013.58</v>
      </c>
      <c r="H2327" s="20">
        <v>0.04</v>
      </c>
      <c r="I2327" s="6"/>
      <c r="J2327" s="5">
        <v>40361</v>
      </c>
      <c r="K2327" s="25">
        <v>2574.36</v>
      </c>
      <c r="L2327" s="2" t="s">
        <v>261</v>
      </c>
      <c r="M2327" s="14">
        <f>+VLOOKUP(L2327,Customers!$C$3:$D$797,2,FALSE)</f>
        <v>3</v>
      </c>
      <c r="N2327" s="14">
        <f>+INDEX(Customers!$B$2:$D$797,MATCH(TF_Database!L2327,Customers!$C$2:$C$797,0),1)</f>
        <v>1703</v>
      </c>
      <c r="O2327" s="29">
        <f t="shared" si="218"/>
        <v>6</v>
      </c>
      <c r="P2327" s="29">
        <f t="shared" si="219"/>
        <v>14</v>
      </c>
      <c r="Q2327" s="14" t="str">
        <f t="shared" si="220"/>
        <v xml:space="preserve">Nancy </v>
      </c>
      <c r="R2327" s="14" t="str">
        <f t="shared" si="221"/>
        <v>Lomonaco</v>
      </c>
    </row>
    <row r="2328" spans="2:18" x14ac:dyDescent="0.45">
      <c r="B2328" s="14" t="str">
        <f t="shared" si="216"/>
        <v>403542640361</v>
      </c>
      <c r="C2328" s="5">
        <v>40354</v>
      </c>
      <c r="D2328" s="2" t="s">
        <v>804</v>
      </c>
      <c r="E2328" s="14">
        <f t="shared" si="217"/>
        <v>0</v>
      </c>
      <c r="F2328" s="2">
        <v>26</v>
      </c>
      <c r="G2328" s="19">
        <v>175.42</v>
      </c>
      <c r="H2328" s="20">
        <v>0</v>
      </c>
      <c r="I2328" s="6"/>
      <c r="J2328" s="5">
        <v>40361</v>
      </c>
      <c r="K2328" s="25">
        <v>-93.73</v>
      </c>
      <c r="L2328" s="2" t="s">
        <v>261</v>
      </c>
      <c r="M2328" s="14">
        <f>+VLOOKUP(L2328,Customers!$C$3:$D$797,2,FALSE)</f>
        <v>3</v>
      </c>
      <c r="N2328" s="14">
        <f>+INDEX(Customers!$B$2:$D$797,MATCH(TF_Database!L2328,Customers!$C$2:$C$797,0),1)</f>
        <v>1703</v>
      </c>
      <c r="O2328" s="29">
        <f t="shared" si="218"/>
        <v>6</v>
      </c>
      <c r="P2328" s="29">
        <f t="shared" si="219"/>
        <v>14</v>
      </c>
      <c r="Q2328" s="14" t="str">
        <f t="shared" si="220"/>
        <v xml:space="preserve">Nancy </v>
      </c>
      <c r="R2328" s="14" t="str">
        <f t="shared" si="221"/>
        <v>Lomonaco</v>
      </c>
    </row>
    <row r="2329" spans="2:18" x14ac:dyDescent="0.45">
      <c r="B2329" s="14" t="str">
        <f t="shared" si="216"/>
        <v>412081641215</v>
      </c>
      <c r="C2329" s="5">
        <v>41208</v>
      </c>
      <c r="D2329" s="2" t="s">
        <v>804</v>
      </c>
      <c r="E2329" s="14">
        <f t="shared" si="217"/>
        <v>0</v>
      </c>
      <c r="F2329" s="2">
        <v>16</v>
      </c>
      <c r="G2329" s="19">
        <v>464.69499999999999</v>
      </c>
      <c r="H2329" s="20">
        <v>0.06</v>
      </c>
      <c r="I2329" s="6"/>
      <c r="J2329" s="5">
        <v>41215</v>
      </c>
      <c r="K2329" s="25">
        <v>107.505</v>
      </c>
      <c r="L2329" s="2" t="s">
        <v>255</v>
      </c>
      <c r="M2329" s="14">
        <f>+VLOOKUP(L2329,Customers!$C$3:$D$797,2,FALSE)</f>
        <v>5</v>
      </c>
      <c r="N2329" s="14">
        <f>+INDEX(Customers!$B$2:$D$797,MATCH(TF_Database!L2329,Customers!$C$2:$C$797,0),1)</f>
        <v>23450</v>
      </c>
      <c r="O2329" s="29">
        <f t="shared" si="218"/>
        <v>5</v>
      </c>
      <c r="P2329" s="29">
        <f t="shared" si="219"/>
        <v>13</v>
      </c>
      <c r="Q2329" s="14" t="str">
        <f t="shared" si="220"/>
        <v xml:space="preserve">Gary </v>
      </c>
      <c r="R2329" s="14" t="str">
        <f t="shared" si="221"/>
        <v>Zandusky</v>
      </c>
    </row>
    <row r="2330" spans="2:18" x14ac:dyDescent="0.45">
      <c r="B2330" s="14" t="str">
        <f t="shared" si="216"/>
        <v>403762940377</v>
      </c>
      <c r="C2330" s="5">
        <v>40376</v>
      </c>
      <c r="D2330" s="2" t="s">
        <v>811</v>
      </c>
      <c r="E2330" s="14">
        <f t="shared" si="217"/>
        <v>0</v>
      </c>
      <c r="F2330" s="2">
        <v>29</v>
      </c>
      <c r="G2330" s="19">
        <v>184.77</v>
      </c>
      <c r="H2330" s="20">
        <v>0</v>
      </c>
      <c r="I2330" s="6"/>
      <c r="J2330" s="5">
        <v>40377</v>
      </c>
      <c r="K2330" s="25">
        <v>-71.959999999999994</v>
      </c>
      <c r="L2330" s="2" t="s">
        <v>278</v>
      </c>
      <c r="M2330" s="14">
        <f>+VLOOKUP(L2330,Customers!$C$3:$D$797,2,FALSE)</f>
        <v>1</v>
      </c>
      <c r="N2330" s="14">
        <f>+INDEX(Customers!$B$2:$D$797,MATCH(TF_Database!L2330,Customers!$C$2:$C$797,0),1)</f>
        <v>9134</v>
      </c>
      <c r="O2330" s="29">
        <f t="shared" si="218"/>
        <v>5</v>
      </c>
      <c r="P2330" s="29">
        <f t="shared" si="219"/>
        <v>10</v>
      </c>
      <c r="Q2330" s="14" t="str">
        <f t="shared" si="220"/>
        <v xml:space="preserve">Andy </v>
      </c>
      <c r="R2330" s="14" t="str">
        <f t="shared" si="221"/>
        <v>Yotov</v>
      </c>
    </row>
    <row r="2331" spans="2:18" x14ac:dyDescent="0.45">
      <c r="B2331" s="14" t="str">
        <f t="shared" si="216"/>
        <v>410433241046</v>
      </c>
      <c r="C2331" s="5">
        <v>41043</v>
      </c>
      <c r="D2331" s="2" t="s">
        <v>806</v>
      </c>
      <c r="E2331" s="14">
        <f t="shared" si="217"/>
        <v>1</v>
      </c>
      <c r="F2331" s="2">
        <v>32</v>
      </c>
      <c r="G2331" s="19">
        <v>931.08</v>
      </c>
      <c r="H2331" s="20">
        <v>0.1</v>
      </c>
      <c r="I2331" s="6"/>
      <c r="J2331" s="5">
        <v>41046</v>
      </c>
      <c r="K2331" s="25">
        <v>269.60000000000002</v>
      </c>
      <c r="L2331" s="2" t="s">
        <v>293</v>
      </c>
      <c r="M2331" s="14">
        <f>+VLOOKUP(L2331,Customers!$C$3:$D$797,2,FALSE)</f>
        <v>4</v>
      </c>
      <c r="N2331" s="14">
        <f>+INDEX(Customers!$B$2:$D$797,MATCH(TF_Database!L2331,Customers!$C$2:$C$797,0),1)</f>
        <v>29179</v>
      </c>
      <c r="O2331" s="29">
        <f t="shared" si="218"/>
        <v>8</v>
      </c>
      <c r="P2331" s="29">
        <f t="shared" si="219"/>
        <v>15</v>
      </c>
      <c r="Q2331" s="14" t="str">
        <f t="shared" si="220"/>
        <v xml:space="preserve">Cynthia </v>
      </c>
      <c r="R2331" s="14" t="str">
        <f t="shared" si="221"/>
        <v>Arntzen</v>
      </c>
    </row>
    <row r="2332" spans="2:18" x14ac:dyDescent="0.45">
      <c r="B2332" s="14" t="str">
        <f t="shared" si="216"/>
        <v>399772939981</v>
      </c>
      <c r="C2332" s="5">
        <v>39977</v>
      </c>
      <c r="D2332" s="2" t="s">
        <v>804</v>
      </c>
      <c r="E2332" s="14">
        <f t="shared" si="217"/>
        <v>0</v>
      </c>
      <c r="F2332" s="2">
        <v>29</v>
      </c>
      <c r="G2332" s="19">
        <v>877.97</v>
      </c>
      <c r="H2332" s="20">
        <v>0.03</v>
      </c>
      <c r="I2332" s="6"/>
      <c r="J2332" s="5">
        <v>39981</v>
      </c>
      <c r="K2332" s="25">
        <v>-144.19999999999999</v>
      </c>
      <c r="L2332" s="2" t="s">
        <v>254</v>
      </c>
      <c r="M2332" s="14">
        <f>+VLOOKUP(L2332,Customers!$C$3:$D$797,2,FALSE)</f>
        <v>3</v>
      </c>
      <c r="N2332" s="14">
        <f>+INDEX(Customers!$B$2:$D$797,MATCH(TF_Database!L2332,Customers!$C$2:$C$797,0),1)</f>
        <v>5781</v>
      </c>
      <c r="O2332" s="29">
        <f t="shared" si="218"/>
        <v>7</v>
      </c>
      <c r="P2332" s="29">
        <f t="shared" si="219"/>
        <v>13</v>
      </c>
      <c r="Q2332" s="14" t="str">
        <f t="shared" si="220"/>
        <v xml:space="preserve">Edward </v>
      </c>
      <c r="R2332" s="14" t="str">
        <f t="shared" si="221"/>
        <v>Becker</v>
      </c>
    </row>
    <row r="2333" spans="2:18" x14ac:dyDescent="0.45">
      <c r="B2333" s="14" t="str">
        <f t="shared" si="216"/>
        <v>411563841161</v>
      </c>
      <c r="C2333" s="5">
        <v>41156</v>
      </c>
      <c r="D2333" s="2" t="s">
        <v>804</v>
      </c>
      <c r="E2333" s="14">
        <f t="shared" si="217"/>
        <v>0</v>
      </c>
      <c r="F2333" s="2">
        <v>38</v>
      </c>
      <c r="G2333" s="19">
        <v>1112.54</v>
      </c>
      <c r="H2333" s="20">
        <v>0.01</v>
      </c>
      <c r="I2333" s="6"/>
      <c r="J2333" s="5">
        <v>41161</v>
      </c>
      <c r="K2333" s="25">
        <v>352.96</v>
      </c>
      <c r="L2333" s="2" t="s">
        <v>282</v>
      </c>
      <c r="M2333" s="14">
        <f>+VLOOKUP(L2333,Customers!$C$3:$D$797,2,FALSE)</f>
        <v>5</v>
      </c>
      <c r="N2333" s="14">
        <f>+INDEX(Customers!$B$2:$D$797,MATCH(TF_Database!L2333,Customers!$C$2:$C$797,0),1)</f>
        <v>19138</v>
      </c>
      <c r="O2333" s="29">
        <f t="shared" si="218"/>
        <v>7</v>
      </c>
      <c r="P2333" s="29">
        <f t="shared" si="219"/>
        <v>12</v>
      </c>
      <c r="Q2333" s="14" t="str">
        <f t="shared" si="220"/>
        <v xml:space="preserve">Naresj </v>
      </c>
      <c r="R2333" s="14" t="str">
        <f t="shared" si="221"/>
        <v>Patel</v>
      </c>
    </row>
    <row r="2334" spans="2:18" x14ac:dyDescent="0.45">
      <c r="B2334" s="14" t="str">
        <f t="shared" si="216"/>
        <v>403561440358</v>
      </c>
      <c r="C2334" s="5">
        <v>40356</v>
      </c>
      <c r="D2334" s="2" t="s">
        <v>806</v>
      </c>
      <c r="E2334" s="14">
        <f t="shared" si="217"/>
        <v>1</v>
      </c>
      <c r="F2334" s="2">
        <v>14</v>
      </c>
      <c r="G2334" s="19">
        <v>125.31</v>
      </c>
      <c r="H2334" s="20">
        <v>0</v>
      </c>
      <c r="I2334" s="6"/>
      <c r="J2334" s="5">
        <v>40358</v>
      </c>
      <c r="K2334" s="25">
        <v>26.24</v>
      </c>
      <c r="L2334" s="2" t="s">
        <v>249</v>
      </c>
      <c r="M2334" s="14">
        <f>+VLOOKUP(L2334,Customers!$C$3:$D$797,2,FALSE)</f>
        <v>3</v>
      </c>
      <c r="N2334" s="14">
        <f>+INDEX(Customers!$B$2:$D$797,MATCH(TF_Database!L2334,Customers!$C$2:$C$797,0),1)</f>
        <v>24096</v>
      </c>
      <c r="O2334" s="29">
        <f t="shared" si="218"/>
        <v>3</v>
      </c>
      <c r="P2334" s="29">
        <f t="shared" si="219"/>
        <v>9</v>
      </c>
      <c r="Q2334" s="14" t="str">
        <f t="shared" si="220"/>
        <v xml:space="preserve">Ed </v>
      </c>
      <c r="R2334" s="14" t="str">
        <f t="shared" si="221"/>
        <v>Ludwig</v>
      </c>
    </row>
    <row r="2335" spans="2:18" x14ac:dyDescent="0.45">
      <c r="B2335" s="14" t="str">
        <f t="shared" si="216"/>
        <v>403564540358</v>
      </c>
      <c r="C2335" s="5">
        <v>40356</v>
      </c>
      <c r="D2335" s="2" t="s">
        <v>806</v>
      </c>
      <c r="E2335" s="14">
        <f t="shared" si="217"/>
        <v>1</v>
      </c>
      <c r="F2335" s="2">
        <v>45</v>
      </c>
      <c r="G2335" s="19">
        <v>11277.05</v>
      </c>
      <c r="H2335" s="20">
        <v>0.01</v>
      </c>
      <c r="I2335" s="6"/>
      <c r="J2335" s="5">
        <v>40358</v>
      </c>
      <c r="K2335" s="25">
        <v>3497.45</v>
      </c>
      <c r="L2335" s="2" t="s">
        <v>249</v>
      </c>
      <c r="M2335" s="14">
        <f>+VLOOKUP(L2335,Customers!$C$3:$D$797,2,FALSE)</f>
        <v>3</v>
      </c>
      <c r="N2335" s="14">
        <f>+INDEX(Customers!$B$2:$D$797,MATCH(TF_Database!L2335,Customers!$C$2:$C$797,0),1)</f>
        <v>24096</v>
      </c>
      <c r="O2335" s="29">
        <f t="shared" si="218"/>
        <v>3</v>
      </c>
      <c r="P2335" s="29">
        <f t="shared" si="219"/>
        <v>9</v>
      </c>
      <c r="Q2335" s="14" t="str">
        <f t="shared" si="220"/>
        <v xml:space="preserve">Ed </v>
      </c>
      <c r="R2335" s="14" t="str">
        <f t="shared" si="221"/>
        <v>Ludwig</v>
      </c>
    </row>
    <row r="2336" spans="2:18" x14ac:dyDescent="0.45">
      <c r="B2336" s="14" t="str">
        <f t="shared" si="216"/>
        <v>403564340358</v>
      </c>
      <c r="C2336" s="5">
        <v>40356</v>
      </c>
      <c r="D2336" s="2" t="s">
        <v>806</v>
      </c>
      <c r="E2336" s="14">
        <f t="shared" si="217"/>
        <v>1</v>
      </c>
      <c r="F2336" s="2">
        <v>43</v>
      </c>
      <c r="G2336" s="19">
        <v>110.64</v>
      </c>
      <c r="H2336" s="20">
        <v>0.06</v>
      </c>
      <c r="I2336" s="6"/>
      <c r="J2336" s="5">
        <v>40358</v>
      </c>
      <c r="K2336" s="25">
        <v>-62.6</v>
      </c>
      <c r="L2336" s="2" t="s">
        <v>249</v>
      </c>
      <c r="M2336" s="14">
        <f>+VLOOKUP(L2336,Customers!$C$3:$D$797,2,FALSE)</f>
        <v>3</v>
      </c>
      <c r="N2336" s="14">
        <f>+INDEX(Customers!$B$2:$D$797,MATCH(TF_Database!L2336,Customers!$C$2:$C$797,0),1)</f>
        <v>24096</v>
      </c>
      <c r="O2336" s="29">
        <f t="shared" si="218"/>
        <v>3</v>
      </c>
      <c r="P2336" s="29">
        <f t="shared" si="219"/>
        <v>9</v>
      </c>
      <c r="Q2336" s="14" t="str">
        <f t="shared" si="220"/>
        <v xml:space="preserve">Ed </v>
      </c>
      <c r="R2336" s="14" t="str">
        <f t="shared" si="221"/>
        <v>Ludwig</v>
      </c>
    </row>
    <row r="2337" spans="2:18" x14ac:dyDescent="0.45">
      <c r="B2337" s="14" t="str">
        <f t="shared" si="216"/>
        <v>399124339916</v>
      </c>
      <c r="C2337" s="5">
        <v>39912</v>
      </c>
      <c r="D2337" s="2" t="s">
        <v>804</v>
      </c>
      <c r="E2337" s="14">
        <f t="shared" si="217"/>
        <v>0</v>
      </c>
      <c r="F2337" s="2">
        <v>43</v>
      </c>
      <c r="G2337" s="19">
        <v>4075.3760000000002</v>
      </c>
      <c r="H2337" s="20">
        <v>0.05</v>
      </c>
      <c r="I2337" s="6"/>
      <c r="J2337" s="5">
        <v>39916</v>
      </c>
      <c r="K2337" s="25">
        <v>841.72500000000002</v>
      </c>
      <c r="L2337" s="2" t="s">
        <v>66</v>
      </c>
      <c r="M2337" s="14">
        <f>+VLOOKUP(L2337,Customers!$C$3:$D$797,2,FALSE)</f>
        <v>2</v>
      </c>
      <c r="N2337" s="14">
        <f>+INDEX(Customers!$B$2:$D$797,MATCH(TF_Database!L2337,Customers!$C$2:$C$797,0),1)</f>
        <v>24327</v>
      </c>
      <c r="O2337" s="29">
        <f t="shared" si="218"/>
        <v>4</v>
      </c>
      <c r="P2337" s="29">
        <f t="shared" si="219"/>
        <v>10</v>
      </c>
      <c r="Q2337" s="14" t="str">
        <f t="shared" si="220"/>
        <v xml:space="preserve">Roy </v>
      </c>
      <c r="R2337" s="14" t="str">
        <f t="shared" si="221"/>
        <v>French</v>
      </c>
    </row>
    <row r="2338" spans="2:18" x14ac:dyDescent="0.45">
      <c r="B2338" s="14" t="str">
        <f t="shared" si="216"/>
        <v>405984640600</v>
      </c>
      <c r="C2338" s="5">
        <v>40598</v>
      </c>
      <c r="D2338" s="2" t="s">
        <v>810</v>
      </c>
      <c r="E2338" s="14">
        <f t="shared" si="217"/>
        <v>0</v>
      </c>
      <c r="F2338" s="2">
        <v>46</v>
      </c>
      <c r="G2338" s="19">
        <v>1736.53</v>
      </c>
      <c r="H2338" s="20">
        <v>0.1</v>
      </c>
      <c r="I2338" s="6"/>
      <c r="J2338" s="5">
        <v>40600</v>
      </c>
      <c r="K2338" s="25">
        <v>457.03</v>
      </c>
      <c r="L2338" s="2" t="s">
        <v>302</v>
      </c>
      <c r="M2338" s="14">
        <f>+VLOOKUP(L2338,Customers!$C$3:$D$797,2,FALSE)</f>
        <v>3</v>
      </c>
      <c r="N2338" s="14">
        <f>+INDEX(Customers!$B$2:$D$797,MATCH(TF_Database!L2338,Customers!$C$2:$C$797,0),1)</f>
        <v>7723</v>
      </c>
      <c r="O2338" s="29">
        <f t="shared" si="218"/>
        <v>6</v>
      </c>
      <c r="P2338" s="29">
        <f t="shared" si="219"/>
        <v>11</v>
      </c>
      <c r="Q2338" s="14" t="str">
        <f t="shared" si="220"/>
        <v xml:space="preserve">Aimee </v>
      </c>
      <c r="R2338" s="14" t="str">
        <f t="shared" si="221"/>
        <v>Bixby</v>
      </c>
    </row>
    <row r="2339" spans="2:18" x14ac:dyDescent="0.45">
      <c r="B2339" s="14" t="str">
        <f t="shared" si="216"/>
        <v>405922840594</v>
      </c>
      <c r="C2339" s="5">
        <v>40592</v>
      </c>
      <c r="D2339" s="2" t="s">
        <v>806</v>
      </c>
      <c r="E2339" s="14">
        <f t="shared" si="217"/>
        <v>1</v>
      </c>
      <c r="F2339" s="2">
        <v>28</v>
      </c>
      <c r="G2339" s="19">
        <v>2905.3</v>
      </c>
      <c r="H2339" s="20">
        <v>0</v>
      </c>
      <c r="I2339" s="6"/>
      <c r="J2339" s="5">
        <v>40594</v>
      </c>
      <c r="K2339" s="25">
        <v>1704</v>
      </c>
      <c r="L2339" s="2" t="s">
        <v>269</v>
      </c>
      <c r="M2339" s="14">
        <f>+VLOOKUP(L2339,Customers!$C$3:$D$797,2,FALSE)</f>
        <v>4</v>
      </c>
      <c r="N2339" s="14">
        <f>+INDEX(Customers!$B$2:$D$797,MATCH(TF_Database!L2339,Customers!$C$2:$C$797,0),1)</f>
        <v>25099</v>
      </c>
      <c r="O2339" s="29">
        <f t="shared" si="218"/>
        <v>6</v>
      </c>
      <c r="P2339" s="29">
        <f t="shared" si="219"/>
        <v>12</v>
      </c>
      <c r="Q2339" s="14" t="str">
        <f t="shared" si="220"/>
        <v xml:space="preserve">Jesus </v>
      </c>
      <c r="R2339" s="14" t="str">
        <f t="shared" si="221"/>
        <v>Ocampo</v>
      </c>
    </row>
    <row r="2340" spans="2:18" x14ac:dyDescent="0.45">
      <c r="B2340" s="14" t="str">
        <f t="shared" si="216"/>
        <v>400424740043</v>
      </c>
      <c r="C2340" s="5">
        <v>40042</v>
      </c>
      <c r="D2340" s="2" t="s">
        <v>806</v>
      </c>
      <c r="E2340" s="14">
        <f t="shared" si="217"/>
        <v>1</v>
      </c>
      <c r="F2340" s="2">
        <v>47</v>
      </c>
      <c r="G2340" s="19">
        <v>1982.16</v>
      </c>
      <c r="H2340" s="20">
        <v>0.03</v>
      </c>
      <c r="I2340" s="6"/>
      <c r="J2340" s="5">
        <v>40043</v>
      </c>
      <c r="K2340" s="25">
        <v>267.10000000000002</v>
      </c>
      <c r="L2340" s="2" t="s">
        <v>282</v>
      </c>
      <c r="M2340" s="14">
        <f>+VLOOKUP(L2340,Customers!$C$3:$D$797,2,FALSE)</f>
        <v>5</v>
      </c>
      <c r="N2340" s="14">
        <f>+INDEX(Customers!$B$2:$D$797,MATCH(TF_Database!L2340,Customers!$C$2:$C$797,0),1)</f>
        <v>19138</v>
      </c>
      <c r="O2340" s="29">
        <f t="shared" si="218"/>
        <v>7</v>
      </c>
      <c r="P2340" s="29">
        <f t="shared" si="219"/>
        <v>12</v>
      </c>
      <c r="Q2340" s="14" t="str">
        <f t="shared" si="220"/>
        <v xml:space="preserve">Naresj </v>
      </c>
      <c r="R2340" s="14" t="str">
        <f t="shared" si="221"/>
        <v>Patel</v>
      </c>
    </row>
    <row r="2341" spans="2:18" x14ac:dyDescent="0.45">
      <c r="B2341" s="14" t="str">
        <f t="shared" si="216"/>
        <v>410973541099</v>
      </c>
      <c r="C2341" s="5">
        <v>41097</v>
      </c>
      <c r="D2341" s="2" t="s">
        <v>804</v>
      </c>
      <c r="E2341" s="14">
        <f t="shared" si="217"/>
        <v>0</v>
      </c>
      <c r="F2341" s="2">
        <v>35</v>
      </c>
      <c r="G2341" s="19">
        <v>870.75</v>
      </c>
      <c r="H2341" s="20">
        <v>0.09</v>
      </c>
      <c r="I2341" s="6"/>
      <c r="J2341" s="5">
        <v>41099</v>
      </c>
      <c r="K2341" s="25">
        <v>100.5</v>
      </c>
      <c r="L2341" s="2" t="s">
        <v>264</v>
      </c>
      <c r="M2341" s="14">
        <f>+VLOOKUP(L2341,Customers!$C$3:$D$797,2,FALSE)</f>
        <v>4</v>
      </c>
      <c r="N2341" s="14">
        <f>+INDEX(Customers!$B$2:$D$797,MATCH(TF_Database!L2341,Customers!$C$2:$C$797,0),1)</f>
        <v>17527</v>
      </c>
      <c r="O2341" s="29">
        <f t="shared" si="218"/>
        <v>7</v>
      </c>
      <c r="P2341" s="29">
        <f t="shared" si="219"/>
        <v>11</v>
      </c>
      <c r="Q2341" s="14" t="str">
        <f t="shared" si="220"/>
        <v xml:space="preserve">Darren </v>
      </c>
      <c r="R2341" s="14" t="str">
        <f t="shared" si="221"/>
        <v>Budd</v>
      </c>
    </row>
    <row r="2342" spans="2:18" x14ac:dyDescent="0.45">
      <c r="B2342" s="14" t="str">
        <f t="shared" si="216"/>
        <v>410971341099</v>
      </c>
      <c r="C2342" s="5">
        <v>41097</v>
      </c>
      <c r="D2342" s="2" t="s">
        <v>804</v>
      </c>
      <c r="E2342" s="14">
        <f t="shared" si="217"/>
        <v>0</v>
      </c>
      <c r="F2342" s="2">
        <v>13</v>
      </c>
      <c r="G2342" s="19">
        <v>43.37</v>
      </c>
      <c r="H2342" s="20">
        <v>0.02</v>
      </c>
      <c r="I2342" s="6"/>
      <c r="J2342" s="5">
        <v>41099</v>
      </c>
      <c r="K2342" s="25">
        <v>9.5299999999999994</v>
      </c>
      <c r="L2342" s="2" t="s">
        <v>264</v>
      </c>
      <c r="M2342" s="14">
        <f>+VLOOKUP(L2342,Customers!$C$3:$D$797,2,FALSE)</f>
        <v>4</v>
      </c>
      <c r="N2342" s="14">
        <f>+INDEX(Customers!$B$2:$D$797,MATCH(TF_Database!L2342,Customers!$C$2:$C$797,0),1)</f>
        <v>17527</v>
      </c>
      <c r="O2342" s="29">
        <f t="shared" si="218"/>
        <v>7</v>
      </c>
      <c r="P2342" s="29">
        <f t="shared" si="219"/>
        <v>11</v>
      </c>
      <c r="Q2342" s="14" t="str">
        <f t="shared" si="220"/>
        <v xml:space="preserve">Darren </v>
      </c>
      <c r="R2342" s="14" t="str">
        <f t="shared" si="221"/>
        <v>Budd</v>
      </c>
    </row>
    <row r="2343" spans="2:18" x14ac:dyDescent="0.45">
      <c r="B2343" s="14" t="str">
        <f t="shared" si="216"/>
        <v>402302940232</v>
      </c>
      <c r="C2343" s="5">
        <v>40230</v>
      </c>
      <c r="D2343" s="2" t="s">
        <v>808</v>
      </c>
      <c r="E2343" s="14">
        <f t="shared" si="217"/>
        <v>0</v>
      </c>
      <c r="F2343" s="2">
        <v>29</v>
      </c>
      <c r="G2343" s="19">
        <v>61.22</v>
      </c>
      <c r="H2343" s="20">
        <v>0.06</v>
      </c>
      <c r="I2343" s="6"/>
      <c r="J2343" s="5">
        <v>40232</v>
      </c>
      <c r="K2343" s="25">
        <v>-76.88</v>
      </c>
      <c r="L2343" s="2" t="s">
        <v>264</v>
      </c>
      <c r="M2343" s="14">
        <f>+VLOOKUP(L2343,Customers!$C$3:$D$797,2,FALSE)</f>
        <v>4</v>
      </c>
      <c r="N2343" s="14">
        <f>+INDEX(Customers!$B$2:$D$797,MATCH(TF_Database!L2343,Customers!$C$2:$C$797,0),1)</f>
        <v>17527</v>
      </c>
      <c r="O2343" s="29">
        <f t="shared" si="218"/>
        <v>7</v>
      </c>
      <c r="P2343" s="29">
        <f t="shared" si="219"/>
        <v>11</v>
      </c>
      <c r="Q2343" s="14" t="str">
        <f t="shared" si="220"/>
        <v xml:space="preserve">Darren </v>
      </c>
      <c r="R2343" s="14" t="str">
        <f t="shared" si="221"/>
        <v>Budd</v>
      </c>
    </row>
    <row r="2344" spans="2:18" x14ac:dyDescent="0.45">
      <c r="B2344" s="14" t="str">
        <f t="shared" si="216"/>
        <v>40451940451</v>
      </c>
      <c r="C2344" s="5">
        <v>40451</v>
      </c>
      <c r="D2344" s="2" t="s">
        <v>804</v>
      </c>
      <c r="E2344" s="14">
        <f t="shared" si="217"/>
        <v>0</v>
      </c>
      <c r="F2344" s="2">
        <v>9</v>
      </c>
      <c r="G2344" s="19">
        <v>52.93</v>
      </c>
      <c r="H2344" s="20">
        <v>0</v>
      </c>
      <c r="I2344" s="6"/>
      <c r="J2344" s="5">
        <v>40451</v>
      </c>
      <c r="K2344" s="25">
        <v>5.34</v>
      </c>
      <c r="L2344" s="2" t="s">
        <v>245</v>
      </c>
      <c r="M2344" s="14">
        <f>+VLOOKUP(L2344,Customers!$C$3:$D$797,2,FALSE)</f>
        <v>4</v>
      </c>
      <c r="N2344" s="14">
        <f>+INDEX(Customers!$B$2:$D$797,MATCH(TF_Database!L2344,Customers!$C$2:$C$797,0),1)</f>
        <v>30321</v>
      </c>
      <c r="O2344" s="29">
        <f t="shared" si="218"/>
        <v>7</v>
      </c>
      <c r="P2344" s="29">
        <f t="shared" si="219"/>
        <v>13</v>
      </c>
      <c r="Q2344" s="14" t="str">
        <f t="shared" si="220"/>
        <v xml:space="preserve">Edward </v>
      </c>
      <c r="R2344" s="14" t="str">
        <f t="shared" si="221"/>
        <v>Nazzal</v>
      </c>
    </row>
    <row r="2345" spans="2:18" x14ac:dyDescent="0.45">
      <c r="B2345" s="14" t="str">
        <f t="shared" si="216"/>
        <v>404512540455</v>
      </c>
      <c r="C2345" s="5">
        <v>40451</v>
      </c>
      <c r="D2345" s="2" t="s">
        <v>804</v>
      </c>
      <c r="E2345" s="14">
        <f t="shared" si="217"/>
        <v>0</v>
      </c>
      <c r="F2345" s="2">
        <v>25</v>
      </c>
      <c r="G2345" s="19">
        <v>145.13</v>
      </c>
      <c r="H2345" s="20">
        <v>0.03</v>
      </c>
      <c r="I2345" s="6"/>
      <c r="J2345" s="5">
        <v>40455</v>
      </c>
      <c r="K2345" s="25">
        <v>-42.45</v>
      </c>
      <c r="L2345" s="2" t="s">
        <v>245</v>
      </c>
      <c r="M2345" s="14">
        <f>+VLOOKUP(L2345,Customers!$C$3:$D$797,2,FALSE)</f>
        <v>4</v>
      </c>
      <c r="N2345" s="14">
        <f>+INDEX(Customers!$B$2:$D$797,MATCH(TF_Database!L2345,Customers!$C$2:$C$797,0),1)</f>
        <v>30321</v>
      </c>
      <c r="O2345" s="29">
        <f t="shared" si="218"/>
        <v>7</v>
      </c>
      <c r="P2345" s="29">
        <f t="shared" si="219"/>
        <v>13</v>
      </c>
      <c r="Q2345" s="14" t="str">
        <f t="shared" si="220"/>
        <v xml:space="preserve">Edward </v>
      </c>
      <c r="R2345" s="14" t="str">
        <f t="shared" si="221"/>
        <v>Nazzal</v>
      </c>
    </row>
    <row r="2346" spans="2:18" x14ac:dyDescent="0.45">
      <c r="B2346" s="14" t="str">
        <f t="shared" si="216"/>
        <v>40068440069</v>
      </c>
      <c r="C2346" s="5">
        <v>40068</v>
      </c>
      <c r="D2346" s="2" t="s">
        <v>811</v>
      </c>
      <c r="E2346" s="14">
        <f t="shared" si="217"/>
        <v>0</v>
      </c>
      <c r="F2346" s="2">
        <v>4</v>
      </c>
      <c r="G2346" s="19">
        <v>345.57</v>
      </c>
      <c r="H2346" s="20">
        <v>0.06</v>
      </c>
      <c r="I2346" s="6"/>
      <c r="J2346" s="5">
        <v>40069</v>
      </c>
      <c r="K2346" s="25">
        <v>-218.77</v>
      </c>
      <c r="L2346" s="2" t="s">
        <v>267</v>
      </c>
      <c r="M2346" s="14">
        <f>+VLOOKUP(L2346,Customers!$C$3:$D$797,2,FALSE)</f>
        <v>5</v>
      </c>
      <c r="N2346" s="14">
        <f>+INDEX(Customers!$B$2:$D$797,MATCH(TF_Database!L2346,Customers!$C$2:$C$797,0),1)</f>
        <v>13575</v>
      </c>
      <c r="O2346" s="29">
        <f t="shared" si="218"/>
        <v>7</v>
      </c>
      <c r="P2346" s="29">
        <f t="shared" si="219"/>
        <v>17</v>
      </c>
      <c r="Q2346" s="14" t="str">
        <f t="shared" si="220"/>
        <v xml:space="preserve">Eugene </v>
      </c>
      <c r="R2346" s="14" t="str">
        <f t="shared" si="221"/>
        <v>Hildebrand</v>
      </c>
    </row>
    <row r="2347" spans="2:18" x14ac:dyDescent="0.45">
      <c r="B2347" s="14" t="str">
        <f t="shared" si="216"/>
        <v>399983940000</v>
      </c>
      <c r="C2347" s="5">
        <v>39998</v>
      </c>
      <c r="D2347" s="2" t="s">
        <v>810</v>
      </c>
      <c r="E2347" s="14">
        <f t="shared" si="217"/>
        <v>0</v>
      </c>
      <c r="F2347" s="2">
        <v>39</v>
      </c>
      <c r="G2347" s="19">
        <v>916.05</v>
      </c>
      <c r="H2347" s="20">
        <v>0.08</v>
      </c>
      <c r="I2347" s="6"/>
      <c r="J2347" s="5">
        <v>40000</v>
      </c>
      <c r="K2347" s="25">
        <v>-21.896000000000001</v>
      </c>
      <c r="L2347" s="2" t="s">
        <v>252</v>
      </c>
      <c r="M2347" s="14">
        <f>+VLOOKUP(L2347,Customers!$C$3:$D$797,2,FALSE)</f>
        <v>5</v>
      </c>
      <c r="N2347" s="14">
        <f>+INDEX(Customers!$B$2:$D$797,MATCH(TF_Database!L2347,Customers!$C$2:$C$797,0),1)</f>
        <v>29269</v>
      </c>
      <c r="O2347" s="29">
        <f t="shared" si="218"/>
        <v>7</v>
      </c>
      <c r="P2347" s="29">
        <f t="shared" si="219"/>
        <v>13</v>
      </c>
      <c r="Q2347" s="14" t="str">
        <f t="shared" si="220"/>
        <v xml:space="preserve">Eileen </v>
      </c>
      <c r="R2347" s="14" t="str">
        <f t="shared" si="221"/>
        <v>Kiefer</v>
      </c>
    </row>
    <row r="2348" spans="2:18" x14ac:dyDescent="0.45">
      <c r="B2348" s="14" t="str">
        <f t="shared" si="216"/>
        <v>409392140940</v>
      </c>
      <c r="C2348" s="5">
        <v>40939</v>
      </c>
      <c r="D2348" s="2" t="s">
        <v>808</v>
      </c>
      <c r="E2348" s="14">
        <f t="shared" si="217"/>
        <v>0</v>
      </c>
      <c r="F2348" s="2">
        <v>21</v>
      </c>
      <c r="G2348" s="19">
        <v>787.63</v>
      </c>
      <c r="H2348" s="20">
        <v>0.05</v>
      </c>
      <c r="I2348" s="6"/>
      <c r="J2348" s="5">
        <v>40940</v>
      </c>
      <c r="K2348" s="25">
        <v>140.22</v>
      </c>
      <c r="L2348" s="2" t="s">
        <v>286</v>
      </c>
      <c r="M2348" s="14">
        <f>+VLOOKUP(L2348,Customers!$C$3:$D$797,2,FALSE)</f>
        <v>2</v>
      </c>
      <c r="N2348" s="14">
        <f>+INDEX(Customers!$B$2:$D$797,MATCH(TF_Database!L2348,Customers!$C$2:$C$797,0),1)</f>
        <v>30793</v>
      </c>
      <c r="O2348" s="29">
        <f t="shared" si="218"/>
        <v>9</v>
      </c>
      <c r="P2348" s="29">
        <f t="shared" si="219"/>
        <v>15</v>
      </c>
      <c r="Q2348" s="14" t="str">
        <f t="shared" si="220"/>
        <v xml:space="preserve">Jonathan </v>
      </c>
      <c r="R2348" s="14" t="str">
        <f t="shared" si="221"/>
        <v>Howell</v>
      </c>
    </row>
    <row r="2349" spans="2:18" x14ac:dyDescent="0.45">
      <c r="B2349" s="14" t="str">
        <f t="shared" si="216"/>
        <v>408252140834</v>
      </c>
      <c r="C2349" s="5">
        <v>40825</v>
      </c>
      <c r="D2349" s="2" t="s">
        <v>804</v>
      </c>
      <c r="E2349" s="14">
        <f t="shared" si="217"/>
        <v>0</v>
      </c>
      <c r="F2349" s="2">
        <v>21</v>
      </c>
      <c r="G2349" s="19">
        <v>1223.1099999999999</v>
      </c>
      <c r="H2349" s="20">
        <v>0</v>
      </c>
      <c r="I2349" s="6"/>
      <c r="J2349" s="5">
        <v>40834</v>
      </c>
      <c r="K2349" s="25">
        <v>161.72</v>
      </c>
      <c r="L2349" s="2" t="s">
        <v>294</v>
      </c>
      <c r="M2349" s="14">
        <f>+VLOOKUP(L2349,Customers!$C$3:$D$797,2,FALSE)</f>
        <v>2</v>
      </c>
      <c r="N2349" s="14">
        <f>+INDEX(Customers!$B$2:$D$797,MATCH(TF_Database!L2349,Customers!$C$2:$C$797,0),1)</f>
        <v>2973</v>
      </c>
      <c r="O2349" s="29">
        <f t="shared" si="218"/>
        <v>6</v>
      </c>
      <c r="P2349" s="29">
        <f t="shared" si="219"/>
        <v>13</v>
      </c>
      <c r="Q2349" s="14" t="str">
        <f t="shared" si="220"/>
        <v xml:space="preserve">Brian </v>
      </c>
      <c r="R2349" s="14" t="str">
        <f t="shared" si="221"/>
        <v>Stugart</v>
      </c>
    </row>
    <row r="2350" spans="2:18" x14ac:dyDescent="0.45">
      <c r="B2350" s="14" t="str">
        <f t="shared" si="216"/>
        <v>409413640941</v>
      </c>
      <c r="C2350" s="5">
        <v>40941</v>
      </c>
      <c r="D2350" s="2" t="s">
        <v>810</v>
      </c>
      <c r="E2350" s="14">
        <f t="shared" si="217"/>
        <v>0</v>
      </c>
      <c r="F2350" s="2">
        <v>36</v>
      </c>
      <c r="G2350" s="19">
        <v>66.41</v>
      </c>
      <c r="H2350" s="20">
        <v>0.04</v>
      </c>
      <c r="I2350" s="6"/>
      <c r="J2350" s="5">
        <v>40941</v>
      </c>
      <c r="K2350" s="25">
        <v>0.37</v>
      </c>
      <c r="L2350" s="2" t="s">
        <v>285</v>
      </c>
      <c r="M2350" s="14">
        <f>+VLOOKUP(L2350,Customers!$C$3:$D$797,2,FALSE)</f>
        <v>5</v>
      </c>
      <c r="N2350" s="14">
        <f>+INDEX(Customers!$B$2:$D$797,MATCH(TF_Database!L2350,Customers!$C$2:$C$797,0),1)</f>
        <v>7418</v>
      </c>
      <c r="O2350" s="29">
        <f t="shared" si="218"/>
        <v>10</v>
      </c>
      <c r="P2350" s="29">
        <f t="shared" si="219"/>
        <v>15</v>
      </c>
      <c r="Q2350" s="14" t="str">
        <f t="shared" si="220"/>
        <v xml:space="preserve">Magdelene </v>
      </c>
      <c r="R2350" s="14" t="str">
        <f t="shared" si="221"/>
        <v>Morse</v>
      </c>
    </row>
    <row r="2351" spans="2:18" x14ac:dyDescent="0.45">
      <c r="B2351" s="14" t="str">
        <f t="shared" si="216"/>
        <v>398542239855</v>
      </c>
      <c r="C2351" s="5">
        <v>39854</v>
      </c>
      <c r="D2351" s="2" t="s">
        <v>810</v>
      </c>
      <c r="E2351" s="14">
        <f t="shared" si="217"/>
        <v>0</v>
      </c>
      <c r="F2351" s="2">
        <v>22</v>
      </c>
      <c r="G2351" s="19">
        <v>138.24</v>
      </c>
      <c r="H2351" s="20">
        <v>0.06</v>
      </c>
      <c r="I2351" s="6"/>
      <c r="J2351" s="5">
        <v>39855</v>
      </c>
      <c r="K2351" s="25">
        <v>-48.219499999999996</v>
      </c>
      <c r="L2351" s="2" t="s">
        <v>254</v>
      </c>
      <c r="M2351" s="14">
        <f>+VLOOKUP(L2351,Customers!$C$3:$D$797,2,FALSE)</f>
        <v>3</v>
      </c>
      <c r="N2351" s="14">
        <f>+INDEX(Customers!$B$2:$D$797,MATCH(TF_Database!L2351,Customers!$C$2:$C$797,0),1)</f>
        <v>5781</v>
      </c>
      <c r="O2351" s="29">
        <f t="shared" si="218"/>
        <v>7</v>
      </c>
      <c r="P2351" s="29">
        <f t="shared" si="219"/>
        <v>13</v>
      </c>
      <c r="Q2351" s="14" t="str">
        <f t="shared" si="220"/>
        <v xml:space="preserve">Edward </v>
      </c>
      <c r="R2351" s="14" t="str">
        <f t="shared" si="221"/>
        <v>Becker</v>
      </c>
    </row>
    <row r="2352" spans="2:18" x14ac:dyDescent="0.45">
      <c r="B2352" s="14" t="str">
        <f t="shared" si="216"/>
        <v>406852240686</v>
      </c>
      <c r="C2352" s="5">
        <v>40685</v>
      </c>
      <c r="D2352" s="2" t="s">
        <v>806</v>
      </c>
      <c r="E2352" s="14">
        <f t="shared" si="217"/>
        <v>1</v>
      </c>
      <c r="F2352" s="2">
        <v>22</v>
      </c>
      <c r="G2352" s="19">
        <v>846.59</v>
      </c>
      <c r="H2352" s="20">
        <v>0.08</v>
      </c>
      <c r="I2352" s="6"/>
      <c r="J2352" s="5">
        <v>40686</v>
      </c>
      <c r="K2352" s="25">
        <v>-1.9499999999999886</v>
      </c>
      <c r="L2352" s="2" t="s">
        <v>239</v>
      </c>
      <c r="M2352" s="14">
        <f>+VLOOKUP(L2352,Customers!$C$3:$D$797,2,FALSE)</f>
        <v>1</v>
      </c>
      <c r="N2352" s="14">
        <f>+INDEX(Customers!$B$2:$D$797,MATCH(TF_Database!L2352,Customers!$C$2:$C$797,0),1)</f>
        <v>5778</v>
      </c>
      <c r="O2352" s="29">
        <f t="shared" si="218"/>
        <v>7</v>
      </c>
      <c r="P2352" s="29">
        <f t="shared" si="219"/>
        <v>13</v>
      </c>
      <c r="Q2352" s="14" t="str">
        <f t="shared" si="220"/>
        <v xml:space="preserve">Tamara </v>
      </c>
      <c r="R2352" s="14" t="str">
        <f t="shared" si="221"/>
        <v>Dahlen</v>
      </c>
    </row>
    <row r="2353" spans="2:18" x14ac:dyDescent="0.45">
      <c r="B2353" s="14" t="str">
        <f t="shared" si="216"/>
        <v>400804540081</v>
      </c>
      <c r="C2353" s="5">
        <v>40080</v>
      </c>
      <c r="D2353" s="2" t="s">
        <v>810</v>
      </c>
      <c r="E2353" s="14">
        <f t="shared" si="217"/>
        <v>0</v>
      </c>
      <c r="F2353" s="2">
        <v>45</v>
      </c>
      <c r="G2353" s="19">
        <v>338.85</v>
      </c>
      <c r="H2353" s="20">
        <v>0.04</v>
      </c>
      <c r="I2353" s="6"/>
      <c r="J2353" s="5">
        <v>40081</v>
      </c>
      <c r="K2353" s="25">
        <v>-170.17699999999999</v>
      </c>
      <c r="L2353" s="2" t="s">
        <v>267</v>
      </c>
      <c r="M2353" s="14">
        <f>+VLOOKUP(L2353,Customers!$C$3:$D$797,2,FALSE)</f>
        <v>5</v>
      </c>
      <c r="N2353" s="14">
        <f>+INDEX(Customers!$B$2:$D$797,MATCH(TF_Database!L2353,Customers!$C$2:$C$797,0),1)</f>
        <v>13575</v>
      </c>
      <c r="O2353" s="29">
        <f t="shared" si="218"/>
        <v>7</v>
      </c>
      <c r="P2353" s="29">
        <f t="shared" si="219"/>
        <v>17</v>
      </c>
      <c r="Q2353" s="14" t="str">
        <f t="shared" si="220"/>
        <v xml:space="preserve">Eugene </v>
      </c>
      <c r="R2353" s="14" t="str">
        <f t="shared" si="221"/>
        <v>Hildebrand</v>
      </c>
    </row>
    <row r="2354" spans="2:18" x14ac:dyDescent="0.45">
      <c r="B2354" s="14" t="str">
        <f t="shared" si="216"/>
        <v>400801140081</v>
      </c>
      <c r="C2354" s="5">
        <v>40080</v>
      </c>
      <c r="D2354" s="2" t="s">
        <v>810</v>
      </c>
      <c r="E2354" s="14">
        <f t="shared" si="217"/>
        <v>0</v>
      </c>
      <c r="F2354" s="2">
        <v>11</v>
      </c>
      <c r="G2354" s="19">
        <v>43.25</v>
      </c>
      <c r="H2354" s="20">
        <v>0.06</v>
      </c>
      <c r="I2354" s="6"/>
      <c r="J2354" s="5">
        <v>40081</v>
      </c>
      <c r="K2354" s="25">
        <v>-9.68</v>
      </c>
      <c r="L2354" s="2" t="s">
        <v>267</v>
      </c>
      <c r="M2354" s="14">
        <f>+VLOOKUP(L2354,Customers!$C$3:$D$797,2,FALSE)</f>
        <v>5</v>
      </c>
      <c r="N2354" s="14">
        <f>+INDEX(Customers!$B$2:$D$797,MATCH(TF_Database!L2354,Customers!$C$2:$C$797,0),1)</f>
        <v>13575</v>
      </c>
      <c r="O2354" s="29">
        <f t="shared" si="218"/>
        <v>7</v>
      </c>
      <c r="P2354" s="29">
        <f t="shared" si="219"/>
        <v>17</v>
      </c>
      <c r="Q2354" s="14" t="str">
        <f t="shared" si="220"/>
        <v xml:space="preserve">Eugene </v>
      </c>
      <c r="R2354" s="14" t="str">
        <f t="shared" si="221"/>
        <v>Hildebrand</v>
      </c>
    </row>
    <row r="2355" spans="2:18" x14ac:dyDescent="0.45">
      <c r="B2355" s="14" t="str">
        <f t="shared" si="216"/>
        <v>405533640558</v>
      </c>
      <c r="C2355" s="5">
        <v>40553</v>
      </c>
      <c r="D2355" s="2" t="s">
        <v>804</v>
      </c>
      <c r="E2355" s="14">
        <f t="shared" si="217"/>
        <v>0</v>
      </c>
      <c r="F2355" s="2">
        <v>36</v>
      </c>
      <c r="G2355" s="19">
        <v>188.34</v>
      </c>
      <c r="H2355" s="20">
        <v>0.04</v>
      </c>
      <c r="I2355" s="6"/>
      <c r="J2355" s="5">
        <v>40558</v>
      </c>
      <c r="K2355" s="25">
        <v>-110.1585</v>
      </c>
      <c r="L2355" s="2" t="s">
        <v>266</v>
      </c>
      <c r="M2355" s="14">
        <f>+VLOOKUP(L2355,Customers!$C$3:$D$797,2,FALSE)</f>
        <v>4</v>
      </c>
      <c r="N2355" s="14">
        <f>+INDEX(Customers!$B$2:$D$797,MATCH(TF_Database!L2355,Customers!$C$2:$C$797,0),1)</f>
        <v>14936</v>
      </c>
      <c r="O2355" s="29">
        <f t="shared" si="218"/>
        <v>10</v>
      </c>
      <c r="P2355" s="29">
        <f t="shared" si="219"/>
        <v>14</v>
      </c>
      <c r="Q2355" s="14" t="str">
        <f t="shared" si="220"/>
        <v xml:space="preserve">Christine </v>
      </c>
      <c r="R2355" s="14" t="str">
        <f t="shared" si="221"/>
        <v>Phan</v>
      </c>
    </row>
    <row r="2356" spans="2:18" x14ac:dyDescent="0.45">
      <c r="B2356" s="14" t="str">
        <f t="shared" si="216"/>
        <v>40553340555</v>
      </c>
      <c r="C2356" s="5">
        <v>40553</v>
      </c>
      <c r="D2356" s="2" t="s">
        <v>804</v>
      </c>
      <c r="E2356" s="14">
        <f t="shared" si="217"/>
        <v>0</v>
      </c>
      <c r="F2356" s="2">
        <v>3</v>
      </c>
      <c r="G2356" s="19">
        <v>32.49</v>
      </c>
      <c r="H2356" s="20">
        <v>0.08</v>
      </c>
      <c r="I2356" s="6"/>
      <c r="J2356" s="5">
        <v>40555</v>
      </c>
      <c r="K2356" s="25">
        <v>-5.05</v>
      </c>
      <c r="L2356" s="2" t="s">
        <v>266</v>
      </c>
      <c r="M2356" s="14">
        <f>+VLOOKUP(L2356,Customers!$C$3:$D$797,2,FALSE)</f>
        <v>4</v>
      </c>
      <c r="N2356" s="14">
        <f>+INDEX(Customers!$B$2:$D$797,MATCH(TF_Database!L2356,Customers!$C$2:$C$797,0),1)</f>
        <v>14936</v>
      </c>
      <c r="O2356" s="29">
        <f t="shared" si="218"/>
        <v>10</v>
      </c>
      <c r="P2356" s="29">
        <f t="shared" si="219"/>
        <v>14</v>
      </c>
      <c r="Q2356" s="14" t="str">
        <f t="shared" si="220"/>
        <v xml:space="preserve">Christine </v>
      </c>
      <c r="R2356" s="14" t="str">
        <f t="shared" si="221"/>
        <v>Phan</v>
      </c>
    </row>
    <row r="2357" spans="2:18" x14ac:dyDescent="0.45">
      <c r="B2357" s="14" t="str">
        <f t="shared" si="216"/>
        <v>405532640558</v>
      </c>
      <c r="C2357" s="5">
        <v>40553</v>
      </c>
      <c r="D2357" s="2" t="s">
        <v>804</v>
      </c>
      <c r="E2357" s="14">
        <f t="shared" si="217"/>
        <v>0</v>
      </c>
      <c r="F2357" s="2">
        <v>26</v>
      </c>
      <c r="G2357" s="19">
        <v>1493.8579999999999</v>
      </c>
      <c r="H2357" s="20">
        <v>0.02</v>
      </c>
      <c r="I2357" s="6"/>
      <c r="J2357" s="5">
        <v>40558</v>
      </c>
      <c r="K2357" s="25">
        <v>183.24</v>
      </c>
      <c r="L2357" s="2" t="s">
        <v>266</v>
      </c>
      <c r="M2357" s="14">
        <f>+VLOOKUP(L2357,Customers!$C$3:$D$797,2,FALSE)</f>
        <v>4</v>
      </c>
      <c r="N2357" s="14">
        <f>+INDEX(Customers!$B$2:$D$797,MATCH(TF_Database!L2357,Customers!$C$2:$C$797,0),1)</f>
        <v>14936</v>
      </c>
      <c r="O2357" s="29">
        <f t="shared" si="218"/>
        <v>10</v>
      </c>
      <c r="P2357" s="29">
        <f t="shared" si="219"/>
        <v>14</v>
      </c>
      <c r="Q2357" s="14" t="str">
        <f t="shared" si="220"/>
        <v xml:space="preserve">Christine </v>
      </c>
      <c r="R2357" s="14" t="str">
        <f t="shared" si="221"/>
        <v>Phan</v>
      </c>
    </row>
    <row r="2358" spans="2:18" x14ac:dyDescent="0.45">
      <c r="B2358" s="14" t="str">
        <f t="shared" si="216"/>
        <v>403811840382</v>
      </c>
      <c r="C2358" s="5">
        <v>40381</v>
      </c>
      <c r="D2358" s="2" t="s">
        <v>806</v>
      </c>
      <c r="E2358" s="14">
        <f t="shared" si="217"/>
        <v>1</v>
      </c>
      <c r="F2358" s="2">
        <v>18</v>
      </c>
      <c r="G2358" s="19">
        <v>50.15</v>
      </c>
      <c r="H2358" s="20">
        <v>0.09</v>
      </c>
      <c r="I2358" s="6"/>
      <c r="J2358" s="5">
        <v>40382</v>
      </c>
      <c r="K2358" s="25">
        <v>-2.39</v>
      </c>
      <c r="L2358" s="2" t="s">
        <v>257</v>
      </c>
      <c r="M2358" s="14">
        <f>+VLOOKUP(L2358,Customers!$C$3:$D$797,2,FALSE)</f>
        <v>1</v>
      </c>
      <c r="N2358" s="14">
        <f>+INDEX(Customers!$B$2:$D$797,MATCH(TF_Database!L2358,Customers!$C$2:$C$797,0),1)</f>
        <v>18455</v>
      </c>
      <c r="O2358" s="29">
        <f t="shared" si="218"/>
        <v>5</v>
      </c>
      <c r="P2358" s="29">
        <f t="shared" si="219"/>
        <v>10</v>
      </c>
      <c r="Q2358" s="14" t="str">
        <f t="shared" si="220"/>
        <v xml:space="preserve">Erin </v>
      </c>
      <c r="R2358" s="14" t="str">
        <f t="shared" si="221"/>
        <v>Smith</v>
      </c>
    </row>
    <row r="2359" spans="2:18" x14ac:dyDescent="0.45">
      <c r="B2359" s="14" t="str">
        <f t="shared" si="216"/>
        <v>410254041026</v>
      </c>
      <c r="C2359" s="5">
        <v>41025</v>
      </c>
      <c r="D2359" s="2" t="s">
        <v>808</v>
      </c>
      <c r="E2359" s="14">
        <f t="shared" si="217"/>
        <v>0</v>
      </c>
      <c r="F2359" s="2">
        <v>40</v>
      </c>
      <c r="G2359" s="19">
        <v>3060.37</v>
      </c>
      <c r="H2359" s="20">
        <v>7.0000000000000007E-2</v>
      </c>
      <c r="I2359" s="6"/>
      <c r="J2359" s="5">
        <v>41026</v>
      </c>
      <c r="K2359" s="25">
        <v>234.03</v>
      </c>
      <c r="L2359" s="2" t="s">
        <v>248</v>
      </c>
      <c r="M2359" s="14">
        <f>+VLOOKUP(L2359,Customers!$C$3:$D$797,2,FALSE)</f>
        <v>4</v>
      </c>
      <c r="N2359" s="14">
        <f>+INDEX(Customers!$B$2:$D$797,MATCH(TF_Database!L2359,Customers!$C$2:$C$797,0),1)</f>
        <v>9767</v>
      </c>
      <c r="O2359" s="29">
        <f t="shared" si="218"/>
        <v>4</v>
      </c>
      <c r="P2359" s="29">
        <f t="shared" si="219"/>
        <v>11</v>
      </c>
      <c r="Q2359" s="14" t="str">
        <f t="shared" si="220"/>
        <v xml:space="preserve">Ted </v>
      </c>
      <c r="R2359" s="14" t="str">
        <f t="shared" si="221"/>
        <v>Trevino</v>
      </c>
    </row>
    <row r="2360" spans="2:18" x14ac:dyDescent="0.45">
      <c r="B2360" s="14" t="str">
        <f t="shared" si="216"/>
        <v>41025541027</v>
      </c>
      <c r="C2360" s="5">
        <v>41025</v>
      </c>
      <c r="D2360" s="2" t="s">
        <v>808</v>
      </c>
      <c r="E2360" s="14">
        <f t="shared" si="217"/>
        <v>0</v>
      </c>
      <c r="F2360" s="2">
        <v>5</v>
      </c>
      <c r="G2360" s="19">
        <v>25.31</v>
      </c>
      <c r="H2360" s="20">
        <v>0.05</v>
      </c>
      <c r="I2360" s="6"/>
      <c r="J2360" s="5">
        <v>41027</v>
      </c>
      <c r="K2360" s="25">
        <v>-0.5</v>
      </c>
      <c r="L2360" s="2" t="s">
        <v>248</v>
      </c>
      <c r="M2360" s="14">
        <f>+VLOOKUP(L2360,Customers!$C$3:$D$797,2,FALSE)</f>
        <v>4</v>
      </c>
      <c r="N2360" s="14">
        <f>+INDEX(Customers!$B$2:$D$797,MATCH(TF_Database!L2360,Customers!$C$2:$C$797,0),1)</f>
        <v>9767</v>
      </c>
      <c r="O2360" s="29">
        <f t="shared" si="218"/>
        <v>4</v>
      </c>
      <c r="P2360" s="29">
        <f t="shared" si="219"/>
        <v>11</v>
      </c>
      <c r="Q2360" s="14" t="str">
        <f t="shared" si="220"/>
        <v xml:space="preserve">Ted </v>
      </c>
      <c r="R2360" s="14" t="str">
        <f t="shared" si="221"/>
        <v>Trevino</v>
      </c>
    </row>
    <row r="2361" spans="2:18" x14ac:dyDescent="0.45">
      <c r="B2361" s="14" t="str">
        <f t="shared" si="216"/>
        <v>405331540534</v>
      </c>
      <c r="C2361" s="5">
        <v>40533</v>
      </c>
      <c r="D2361" s="2" t="s">
        <v>810</v>
      </c>
      <c r="E2361" s="14">
        <f t="shared" si="217"/>
        <v>0</v>
      </c>
      <c r="F2361" s="2">
        <v>15</v>
      </c>
      <c r="G2361" s="19">
        <v>102.32</v>
      </c>
      <c r="H2361" s="20">
        <v>0.08</v>
      </c>
      <c r="I2361" s="6"/>
      <c r="J2361" s="5">
        <v>40534</v>
      </c>
      <c r="K2361" s="25">
        <v>-32.700000000000003</v>
      </c>
      <c r="L2361" s="2" t="s">
        <v>239</v>
      </c>
      <c r="M2361" s="14">
        <f>+VLOOKUP(L2361,Customers!$C$3:$D$797,2,FALSE)</f>
        <v>1</v>
      </c>
      <c r="N2361" s="14">
        <f>+INDEX(Customers!$B$2:$D$797,MATCH(TF_Database!L2361,Customers!$C$2:$C$797,0),1)</f>
        <v>5778</v>
      </c>
      <c r="O2361" s="29">
        <f t="shared" si="218"/>
        <v>7</v>
      </c>
      <c r="P2361" s="29">
        <f t="shared" si="219"/>
        <v>13</v>
      </c>
      <c r="Q2361" s="14" t="str">
        <f t="shared" si="220"/>
        <v xml:space="preserve">Tamara </v>
      </c>
      <c r="R2361" s="14" t="str">
        <f t="shared" si="221"/>
        <v>Dahlen</v>
      </c>
    </row>
    <row r="2362" spans="2:18" x14ac:dyDescent="0.45">
      <c r="B2362" s="14" t="str">
        <f t="shared" si="216"/>
        <v>408194840821</v>
      </c>
      <c r="C2362" s="5">
        <v>40819</v>
      </c>
      <c r="D2362" s="2" t="s">
        <v>804</v>
      </c>
      <c r="E2362" s="14">
        <f t="shared" si="217"/>
        <v>0</v>
      </c>
      <c r="F2362" s="2">
        <v>48</v>
      </c>
      <c r="G2362" s="19">
        <v>945.54</v>
      </c>
      <c r="H2362" s="20">
        <v>0.03</v>
      </c>
      <c r="I2362" s="6"/>
      <c r="J2362" s="5">
        <v>40821</v>
      </c>
      <c r="K2362" s="25">
        <v>254.58</v>
      </c>
      <c r="L2362" s="2" t="s">
        <v>252</v>
      </c>
      <c r="M2362" s="14">
        <f>+VLOOKUP(L2362,Customers!$C$3:$D$797,2,FALSE)</f>
        <v>5</v>
      </c>
      <c r="N2362" s="14">
        <f>+INDEX(Customers!$B$2:$D$797,MATCH(TF_Database!L2362,Customers!$C$2:$C$797,0),1)</f>
        <v>29269</v>
      </c>
      <c r="O2362" s="29">
        <f t="shared" si="218"/>
        <v>7</v>
      </c>
      <c r="P2362" s="29">
        <f t="shared" si="219"/>
        <v>13</v>
      </c>
      <c r="Q2362" s="14" t="str">
        <f t="shared" si="220"/>
        <v xml:space="preserve">Eileen </v>
      </c>
      <c r="R2362" s="14" t="str">
        <f t="shared" si="221"/>
        <v>Kiefer</v>
      </c>
    </row>
    <row r="2363" spans="2:18" x14ac:dyDescent="0.45">
      <c r="B2363" s="14" t="str">
        <f t="shared" si="216"/>
        <v>402252740232</v>
      </c>
      <c r="C2363" s="5">
        <v>40225</v>
      </c>
      <c r="D2363" s="2" t="s">
        <v>804</v>
      </c>
      <c r="E2363" s="14">
        <f t="shared" si="217"/>
        <v>0</v>
      </c>
      <c r="F2363" s="2">
        <v>27</v>
      </c>
      <c r="G2363" s="19">
        <v>141.56</v>
      </c>
      <c r="H2363" s="20">
        <v>0.1</v>
      </c>
      <c r="I2363" s="6"/>
      <c r="J2363" s="5">
        <v>40232</v>
      </c>
      <c r="K2363" s="25">
        <v>-2.8519999999999999</v>
      </c>
      <c r="L2363" s="2" t="s">
        <v>248</v>
      </c>
      <c r="M2363" s="14">
        <f>+VLOOKUP(L2363,Customers!$C$3:$D$797,2,FALSE)</f>
        <v>4</v>
      </c>
      <c r="N2363" s="14">
        <f>+INDEX(Customers!$B$2:$D$797,MATCH(TF_Database!L2363,Customers!$C$2:$C$797,0),1)</f>
        <v>9767</v>
      </c>
      <c r="O2363" s="29">
        <f t="shared" si="218"/>
        <v>4</v>
      </c>
      <c r="P2363" s="29">
        <f t="shared" si="219"/>
        <v>11</v>
      </c>
      <c r="Q2363" s="14" t="str">
        <f t="shared" si="220"/>
        <v xml:space="preserve">Ted </v>
      </c>
      <c r="R2363" s="14" t="str">
        <f t="shared" si="221"/>
        <v>Trevino</v>
      </c>
    </row>
    <row r="2364" spans="2:18" x14ac:dyDescent="0.45">
      <c r="B2364" s="14" t="str">
        <f t="shared" si="216"/>
        <v>411885041190</v>
      </c>
      <c r="C2364" s="5">
        <v>41188</v>
      </c>
      <c r="D2364" s="2" t="s">
        <v>808</v>
      </c>
      <c r="E2364" s="14">
        <f t="shared" si="217"/>
        <v>0</v>
      </c>
      <c r="F2364" s="2">
        <v>50</v>
      </c>
      <c r="G2364" s="19">
        <v>387.79</v>
      </c>
      <c r="H2364" s="20">
        <v>0.01</v>
      </c>
      <c r="I2364" s="6"/>
      <c r="J2364" s="5">
        <v>41190</v>
      </c>
      <c r="K2364" s="25">
        <v>-56.51</v>
      </c>
      <c r="L2364" s="2" t="s">
        <v>166</v>
      </c>
      <c r="M2364" s="14">
        <f>+VLOOKUP(L2364,Customers!$C$3:$D$797,2,FALSE)</f>
        <v>4</v>
      </c>
      <c r="N2364" s="14">
        <f>+INDEX(Customers!$B$2:$D$797,MATCH(TF_Database!L2364,Customers!$C$2:$C$797,0),1)</f>
        <v>25303</v>
      </c>
      <c r="O2364" s="29">
        <f t="shared" si="218"/>
        <v>6</v>
      </c>
      <c r="P2364" s="29">
        <f t="shared" si="219"/>
        <v>14</v>
      </c>
      <c r="Q2364" s="14" t="str">
        <f t="shared" si="220"/>
        <v xml:space="preserve">David </v>
      </c>
      <c r="R2364" s="14" t="str">
        <f t="shared" si="221"/>
        <v>Philippe</v>
      </c>
    </row>
    <row r="2365" spans="2:18" x14ac:dyDescent="0.45">
      <c r="B2365" s="14" t="str">
        <f t="shared" si="216"/>
        <v>399131639915</v>
      </c>
      <c r="C2365" s="5">
        <v>39913</v>
      </c>
      <c r="D2365" s="2" t="s">
        <v>811</v>
      </c>
      <c r="E2365" s="14">
        <f t="shared" si="217"/>
        <v>0</v>
      </c>
      <c r="F2365" s="2">
        <v>16</v>
      </c>
      <c r="G2365" s="19">
        <v>843.15</v>
      </c>
      <c r="H2365" s="20">
        <v>0</v>
      </c>
      <c r="I2365" s="6"/>
      <c r="J2365" s="5">
        <v>39915</v>
      </c>
      <c r="K2365" s="25">
        <v>355</v>
      </c>
      <c r="L2365" s="2" t="s">
        <v>253</v>
      </c>
      <c r="M2365" s="14">
        <f>+VLOOKUP(L2365,Customers!$C$3:$D$797,2,FALSE)</f>
        <v>4</v>
      </c>
      <c r="N2365" s="14">
        <f>+INDEX(Customers!$B$2:$D$797,MATCH(TF_Database!L2365,Customers!$C$2:$C$797,0),1)</f>
        <v>5837</v>
      </c>
      <c r="O2365" s="29">
        <f t="shared" si="218"/>
        <v>6</v>
      </c>
      <c r="P2365" s="29">
        <f t="shared" si="219"/>
        <v>12</v>
      </c>
      <c r="Q2365" s="14" t="str">
        <f t="shared" si="220"/>
        <v xml:space="preserve">James </v>
      </c>
      <c r="R2365" s="14" t="str">
        <f t="shared" si="221"/>
        <v>Lanier</v>
      </c>
    </row>
    <row r="2366" spans="2:18" x14ac:dyDescent="0.45">
      <c r="B2366" s="14" t="str">
        <f t="shared" si="216"/>
        <v>399132439915</v>
      </c>
      <c r="C2366" s="5">
        <v>39913</v>
      </c>
      <c r="D2366" s="2" t="s">
        <v>811</v>
      </c>
      <c r="E2366" s="14">
        <f t="shared" si="217"/>
        <v>0</v>
      </c>
      <c r="F2366" s="2">
        <v>24</v>
      </c>
      <c r="G2366" s="19">
        <v>3978.02</v>
      </c>
      <c r="H2366" s="20">
        <v>0.08</v>
      </c>
      <c r="I2366" s="6"/>
      <c r="J2366" s="5">
        <v>39915</v>
      </c>
      <c r="K2366" s="25">
        <v>1336.9565</v>
      </c>
      <c r="L2366" s="2" t="s">
        <v>253</v>
      </c>
      <c r="M2366" s="14">
        <f>+VLOOKUP(L2366,Customers!$C$3:$D$797,2,FALSE)</f>
        <v>4</v>
      </c>
      <c r="N2366" s="14">
        <f>+INDEX(Customers!$B$2:$D$797,MATCH(TF_Database!L2366,Customers!$C$2:$C$797,0),1)</f>
        <v>5837</v>
      </c>
      <c r="O2366" s="29">
        <f t="shared" si="218"/>
        <v>6</v>
      </c>
      <c r="P2366" s="29">
        <f t="shared" si="219"/>
        <v>12</v>
      </c>
      <c r="Q2366" s="14" t="str">
        <f t="shared" si="220"/>
        <v xml:space="preserve">James </v>
      </c>
      <c r="R2366" s="14" t="str">
        <f t="shared" si="221"/>
        <v>Lanier</v>
      </c>
    </row>
    <row r="2367" spans="2:18" x14ac:dyDescent="0.45">
      <c r="B2367" s="14" t="str">
        <f t="shared" si="216"/>
        <v>40246340249</v>
      </c>
      <c r="C2367" s="5">
        <v>40246</v>
      </c>
      <c r="D2367" s="2" t="s">
        <v>811</v>
      </c>
      <c r="E2367" s="14">
        <f t="shared" si="217"/>
        <v>0</v>
      </c>
      <c r="F2367" s="2">
        <v>3</v>
      </c>
      <c r="G2367" s="19">
        <v>23.38</v>
      </c>
      <c r="H2367" s="20">
        <v>0.08</v>
      </c>
      <c r="I2367" s="6"/>
      <c r="J2367" s="5">
        <v>40249</v>
      </c>
      <c r="K2367" s="25">
        <v>-12.19</v>
      </c>
      <c r="L2367" s="2" t="s">
        <v>303</v>
      </c>
      <c r="M2367" s="14">
        <f>+VLOOKUP(L2367,Customers!$C$3:$D$797,2,FALSE)</f>
        <v>1</v>
      </c>
      <c r="N2367" s="14">
        <f>+INDEX(Customers!$B$2:$D$797,MATCH(TF_Database!L2367,Customers!$C$2:$C$797,0),1)</f>
        <v>7927</v>
      </c>
      <c r="O2367" s="29">
        <f t="shared" si="218"/>
        <v>8</v>
      </c>
      <c r="P2367" s="29">
        <f t="shared" si="219"/>
        <v>14</v>
      </c>
      <c r="Q2367" s="14" t="str">
        <f t="shared" si="220"/>
        <v xml:space="preserve">Anemone </v>
      </c>
      <c r="R2367" s="14" t="str">
        <f t="shared" si="221"/>
        <v>Ratner</v>
      </c>
    </row>
    <row r="2368" spans="2:18" x14ac:dyDescent="0.45">
      <c r="B2368" s="14" t="str">
        <f t="shared" si="216"/>
        <v>402461640247</v>
      </c>
      <c r="C2368" s="5">
        <v>40246</v>
      </c>
      <c r="D2368" s="2" t="s">
        <v>811</v>
      </c>
      <c r="E2368" s="14">
        <f t="shared" si="217"/>
        <v>0</v>
      </c>
      <c r="F2368" s="2">
        <v>16</v>
      </c>
      <c r="G2368" s="19">
        <v>139.37</v>
      </c>
      <c r="H2368" s="20">
        <v>0.04</v>
      </c>
      <c r="I2368" s="6"/>
      <c r="J2368" s="5">
        <v>40247</v>
      </c>
      <c r="K2368" s="25">
        <v>1.72</v>
      </c>
      <c r="L2368" s="2" t="s">
        <v>303</v>
      </c>
      <c r="M2368" s="14">
        <f>+VLOOKUP(L2368,Customers!$C$3:$D$797,2,FALSE)</f>
        <v>1</v>
      </c>
      <c r="N2368" s="14">
        <f>+INDEX(Customers!$B$2:$D$797,MATCH(TF_Database!L2368,Customers!$C$2:$C$797,0),1)</f>
        <v>7927</v>
      </c>
      <c r="O2368" s="29">
        <f t="shared" si="218"/>
        <v>8</v>
      </c>
      <c r="P2368" s="29">
        <f t="shared" si="219"/>
        <v>14</v>
      </c>
      <c r="Q2368" s="14" t="str">
        <f t="shared" si="220"/>
        <v xml:space="preserve">Anemone </v>
      </c>
      <c r="R2368" s="14" t="str">
        <f t="shared" si="221"/>
        <v>Ratner</v>
      </c>
    </row>
    <row r="2369" spans="2:18" x14ac:dyDescent="0.45">
      <c r="B2369" s="14" t="str">
        <f t="shared" si="216"/>
        <v>402461840246</v>
      </c>
      <c r="C2369" s="5">
        <v>40246</v>
      </c>
      <c r="D2369" s="2" t="s">
        <v>811</v>
      </c>
      <c r="E2369" s="14">
        <f t="shared" si="217"/>
        <v>0</v>
      </c>
      <c r="F2369" s="2">
        <v>18</v>
      </c>
      <c r="G2369" s="19">
        <v>1221.6199999999999</v>
      </c>
      <c r="H2369" s="20">
        <v>0.01</v>
      </c>
      <c r="I2369" s="6"/>
      <c r="J2369" s="5">
        <v>40246</v>
      </c>
      <c r="K2369" s="25">
        <v>-468.64</v>
      </c>
      <c r="L2369" s="2" t="s">
        <v>303</v>
      </c>
      <c r="M2369" s="14">
        <f>+VLOOKUP(L2369,Customers!$C$3:$D$797,2,FALSE)</f>
        <v>1</v>
      </c>
      <c r="N2369" s="14">
        <f>+INDEX(Customers!$B$2:$D$797,MATCH(TF_Database!L2369,Customers!$C$2:$C$797,0),1)</f>
        <v>7927</v>
      </c>
      <c r="O2369" s="29">
        <f t="shared" si="218"/>
        <v>8</v>
      </c>
      <c r="P2369" s="29">
        <f t="shared" si="219"/>
        <v>14</v>
      </c>
      <c r="Q2369" s="14" t="str">
        <f t="shared" si="220"/>
        <v xml:space="preserve">Anemone </v>
      </c>
      <c r="R2369" s="14" t="str">
        <f t="shared" si="221"/>
        <v>Ratner</v>
      </c>
    </row>
    <row r="2370" spans="2:18" x14ac:dyDescent="0.45">
      <c r="B2370" s="14" t="str">
        <f t="shared" si="216"/>
        <v>400243540025</v>
      </c>
      <c r="C2370" s="5">
        <v>40024</v>
      </c>
      <c r="D2370" s="2" t="s">
        <v>806</v>
      </c>
      <c r="E2370" s="14">
        <f t="shared" si="217"/>
        <v>1</v>
      </c>
      <c r="F2370" s="2">
        <v>35</v>
      </c>
      <c r="G2370" s="19">
        <v>59.66</v>
      </c>
      <c r="H2370" s="20">
        <v>0.05</v>
      </c>
      <c r="I2370" s="6"/>
      <c r="J2370" s="5">
        <v>40025</v>
      </c>
      <c r="K2370" s="25">
        <v>-33.340000000000003</v>
      </c>
      <c r="L2370" s="2" t="s">
        <v>299</v>
      </c>
      <c r="M2370" s="14">
        <f>+VLOOKUP(L2370,Customers!$C$3:$D$797,2,FALSE)</f>
        <v>1</v>
      </c>
      <c r="N2370" s="14">
        <f>+INDEX(Customers!$B$2:$D$797,MATCH(TF_Database!L2370,Customers!$C$2:$C$797,0),1)</f>
        <v>16978</v>
      </c>
      <c r="O2370" s="29">
        <f t="shared" si="218"/>
        <v>5</v>
      </c>
      <c r="P2370" s="29">
        <f t="shared" si="219"/>
        <v>14</v>
      </c>
      <c r="Q2370" s="14" t="str">
        <f t="shared" si="220"/>
        <v xml:space="preserve">Cari </v>
      </c>
      <c r="R2370" s="14" t="str">
        <f t="shared" si="221"/>
        <v>MacIntyre</v>
      </c>
    </row>
    <row r="2371" spans="2:18" x14ac:dyDescent="0.45">
      <c r="B2371" s="14" t="str">
        <f t="shared" si="216"/>
        <v>40024240026</v>
      </c>
      <c r="C2371" s="5">
        <v>40024</v>
      </c>
      <c r="D2371" s="2" t="s">
        <v>806</v>
      </c>
      <c r="E2371" s="14">
        <f t="shared" si="217"/>
        <v>1</v>
      </c>
      <c r="F2371" s="2">
        <v>2</v>
      </c>
      <c r="G2371" s="19">
        <v>377.01600000000002</v>
      </c>
      <c r="H2371" s="20">
        <v>0.1</v>
      </c>
      <c r="I2371" s="6"/>
      <c r="J2371" s="5">
        <v>40026</v>
      </c>
      <c r="K2371" s="25">
        <v>-201.27599999999998</v>
      </c>
      <c r="L2371" s="2" t="s">
        <v>299</v>
      </c>
      <c r="M2371" s="14">
        <f>+VLOOKUP(L2371,Customers!$C$3:$D$797,2,FALSE)</f>
        <v>1</v>
      </c>
      <c r="N2371" s="14">
        <f>+INDEX(Customers!$B$2:$D$797,MATCH(TF_Database!L2371,Customers!$C$2:$C$797,0),1)</f>
        <v>16978</v>
      </c>
      <c r="O2371" s="29">
        <f t="shared" si="218"/>
        <v>5</v>
      </c>
      <c r="P2371" s="29">
        <f t="shared" si="219"/>
        <v>14</v>
      </c>
      <c r="Q2371" s="14" t="str">
        <f t="shared" si="220"/>
        <v xml:space="preserve">Cari </v>
      </c>
      <c r="R2371" s="14" t="str">
        <f t="shared" si="221"/>
        <v>MacIntyre</v>
      </c>
    </row>
    <row r="2372" spans="2:18" x14ac:dyDescent="0.45">
      <c r="B2372" s="14" t="str">
        <f t="shared" si="216"/>
        <v>40024840026</v>
      </c>
      <c r="C2372" s="5">
        <v>40024</v>
      </c>
      <c r="D2372" s="2" t="s">
        <v>806</v>
      </c>
      <c r="E2372" s="14">
        <f t="shared" si="217"/>
        <v>1</v>
      </c>
      <c r="F2372" s="2">
        <v>8</v>
      </c>
      <c r="G2372" s="19">
        <v>124.7</v>
      </c>
      <c r="H2372" s="20">
        <v>0</v>
      </c>
      <c r="I2372" s="6"/>
      <c r="J2372" s="5">
        <v>40026</v>
      </c>
      <c r="K2372" s="25">
        <v>31.94</v>
      </c>
      <c r="L2372" s="2" t="s">
        <v>299</v>
      </c>
      <c r="M2372" s="14">
        <f>+VLOOKUP(L2372,Customers!$C$3:$D$797,2,FALSE)</f>
        <v>1</v>
      </c>
      <c r="N2372" s="14">
        <f>+INDEX(Customers!$B$2:$D$797,MATCH(TF_Database!L2372,Customers!$C$2:$C$797,0),1)</f>
        <v>16978</v>
      </c>
      <c r="O2372" s="29">
        <f t="shared" si="218"/>
        <v>5</v>
      </c>
      <c r="P2372" s="29">
        <f t="shared" si="219"/>
        <v>14</v>
      </c>
      <c r="Q2372" s="14" t="str">
        <f t="shared" si="220"/>
        <v xml:space="preserve">Cari </v>
      </c>
      <c r="R2372" s="14" t="str">
        <f t="shared" si="221"/>
        <v>MacIntyre</v>
      </c>
    </row>
    <row r="2373" spans="2:18" x14ac:dyDescent="0.45">
      <c r="B2373" s="14" t="str">
        <f t="shared" si="216"/>
        <v>408842440887</v>
      </c>
      <c r="C2373" s="5">
        <v>40884</v>
      </c>
      <c r="D2373" s="2" t="s">
        <v>811</v>
      </c>
      <c r="E2373" s="14">
        <f t="shared" si="217"/>
        <v>0</v>
      </c>
      <c r="F2373" s="2">
        <v>24</v>
      </c>
      <c r="G2373" s="19">
        <v>382.19</v>
      </c>
      <c r="H2373" s="20">
        <v>0.03</v>
      </c>
      <c r="I2373" s="6"/>
      <c r="J2373" s="5">
        <v>40887</v>
      </c>
      <c r="K2373" s="25">
        <v>11.39</v>
      </c>
      <c r="L2373" s="2" t="s">
        <v>268</v>
      </c>
      <c r="M2373" s="14">
        <f>+VLOOKUP(L2373,Customers!$C$3:$D$797,2,FALSE)</f>
        <v>3</v>
      </c>
      <c r="N2373" s="14">
        <f>+INDEX(Customers!$B$2:$D$797,MATCH(TF_Database!L2373,Customers!$C$2:$C$797,0),1)</f>
        <v>5854</v>
      </c>
      <c r="O2373" s="29">
        <f t="shared" si="218"/>
        <v>8</v>
      </c>
      <c r="P2373" s="29">
        <f t="shared" si="219"/>
        <v>12</v>
      </c>
      <c r="Q2373" s="14" t="str">
        <f t="shared" si="220"/>
        <v xml:space="preserve">Melanie </v>
      </c>
      <c r="R2373" s="14" t="str">
        <f t="shared" si="221"/>
        <v>Page</v>
      </c>
    </row>
    <row r="2374" spans="2:18" x14ac:dyDescent="0.45">
      <c r="B2374" s="14" t="str">
        <f t="shared" si="216"/>
        <v>408841740886</v>
      </c>
      <c r="C2374" s="5">
        <v>40884</v>
      </c>
      <c r="D2374" s="2" t="s">
        <v>811</v>
      </c>
      <c r="E2374" s="14">
        <f t="shared" si="217"/>
        <v>0</v>
      </c>
      <c r="F2374" s="2">
        <v>17</v>
      </c>
      <c r="G2374" s="19">
        <v>2573.92</v>
      </c>
      <c r="H2374" s="20">
        <v>7.0000000000000007E-2</v>
      </c>
      <c r="I2374" s="6"/>
      <c r="J2374" s="5">
        <v>40886</v>
      </c>
      <c r="K2374" s="25">
        <v>117.23</v>
      </c>
      <c r="L2374" s="2" t="s">
        <v>268</v>
      </c>
      <c r="M2374" s="14">
        <f>+VLOOKUP(L2374,Customers!$C$3:$D$797,2,FALSE)</f>
        <v>3</v>
      </c>
      <c r="N2374" s="14">
        <f>+INDEX(Customers!$B$2:$D$797,MATCH(TF_Database!L2374,Customers!$C$2:$C$797,0),1)</f>
        <v>5854</v>
      </c>
      <c r="O2374" s="29">
        <f t="shared" si="218"/>
        <v>8</v>
      </c>
      <c r="P2374" s="29">
        <f t="shared" si="219"/>
        <v>12</v>
      </c>
      <c r="Q2374" s="14" t="str">
        <f t="shared" si="220"/>
        <v xml:space="preserve">Melanie </v>
      </c>
      <c r="R2374" s="14" t="str">
        <f t="shared" si="221"/>
        <v>Page</v>
      </c>
    </row>
    <row r="2375" spans="2:18" x14ac:dyDescent="0.45">
      <c r="B2375" s="14" t="str">
        <f t="shared" ref="B2375:B2438" si="222">+CONCATENATE(C2375,F2375,J2375)</f>
        <v>408844040886</v>
      </c>
      <c r="C2375" s="5">
        <v>40884</v>
      </c>
      <c r="D2375" s="2" t="s">
        <v>811</v>
      </c>
      <c r="E2375" s="14">
        <f t="shared" ref="E2375:E2438" si="223">+IF(D2375="High",1,0)</f>
        <v>0</v>
      </c>
      <c r="F2375" s="2">
        <v>40</v>
      </c>
      <c r="G2375" s="19">
        <v>727.64</v>
      </c>
      <c r="H2375" s="20">
        <v>0.01</v>
      </c>
      <c r="I2375" s="6"/>
      <c r="J2375" s="5">
        <v>40886</v>
      </c>
      <c r="K2375" s="25">
        <v>27.64</v>
      </c>
      <c r="L2375" s="2" t="s">
        <v>268</v>
      </c>
      <c r="M2375" s="14">
        <f>+VLOOKUP(L2375,Customers!$C$3:$D$797,2,FALSE)</f>
        <v>3</v>
      </c>
      <c r="N2375" s="14">
        <f>+INDEX(Customers!$B$2:$D$797,MATCH(TF_Database!L2375,Customers!$C$2:$C$797,0),1)</f>
        <v>5854</v>
      </c>
      <c r="O2375" s="29">
        <f t="shared" ref="O2375:O2438" si="224">+SEARCH(" ",L2375)</f>
        <v>8</v>
      </c>
      <c r="P2375" s="29">
        <f t="shared" ref="P2375:P2438" si="225">+LEN(L2375)</f>
        <v>12</v>
      </c>
      <c r="Q2375" s="14" t="str">
        <f t="shared" ref="Q2375:Q2438" si="226">+LEFT(L2375,O2375)</f>
        <v xml:space="preserve">Melanie </v>
      </c>
      <c r="R2375" s="14" t="str">
        <f t="shared" ref="R2375:R2438" si="227">+RIGHT(L2375,P2375-O2375)</f>
        <v>Page</v>
      </c>
    </row>
    <row r="2376" spans="2:18" x14ac:dyDescent="0.45">
      <c r="B2376" s="14" t="str">
        <f t="shared" si="222"/>
        <v>408841640885</v>
      </c>
      <c r="C2376" s="5">
        <v>40884</v>
      </c>
      <c r="D2376" s="2" t="s">
        <v>811</v>
      </c>
      <c r="E2376" s="14">
        <f t="shared" si="223"/>
        <v>0</v>
      </c>
      <c r="F2376" s="2">
        <v>16</v>
      </c>
      <c r="G2376" s="19">
        <v>2795.0039999999999</v>
      </c>
      <c r="H2376" s="20">
        <v>0.02</v>
      </c>
      <c r="I2376" s="6"/>
      <c r="J2376" s="5">
        <v>40885</v>
      </c>
      <c r="K2376" s="25">
        <v>311.09400000000005</v>
      </c>
      <c r="L2376" s="2" t="s">
        <v>268</v>
      </c>
      <c r="M2376" s="14">
        <f>+VLOOKUP(L2376,Customers!$C$3:$D$797,2,FALSE)</f>
        <v>3</v>
      </c>
      <c r="N2376" s="14">
        <f>+INDEX(Customers!$B$2:$D$797,MATCH(TF_Database!L2376,Customers!$C$2:$C$797,0),1)</f>
        <v>5854</v>
      </c>
      <c r="O2376" s="29">
        <f t="shared" si="224"/>
        <v>8</v>
      </c>
      <c r="P2376" s="29">
        <f t="shared" si="225"/>
        <v>12</v>
      </c>
      <c r="Q2376" s="14" t="str">
        <f t="shared" si="226"/>
        <v xml:space="preserve">Melanie </v>
      </c>
      <c r="R2376" s="14" t="str">
        <f t="shared" si="227"/>
        <v>Page</v>
      </c>
    </row>
    <row r="2377" spans="2:18" x14ac:dyDescent="0.45">
      <c r="B2377" s="14" t="str">
        <f t="shared" si="222"/>
        <v>408842540886</v>
      </c>
      <c r="C2377" s="5">
        <v>40884</v>
      </c>
      <c r="D2377" s="2" t="s">
        <v>811</v>
      </c>
      <c r="E2377" s="14">
        <f t="shared" si="223"/>
        <v>0</v>
      </c>
      <c r="F2377" s="2">
        <v>25</v>
      </c>
      <c r="G2377" s="19">
        <v>2564.5774999999999</v>
      </c>
      <c r="H2377" s="20">
        <v>7.0000000000000007E-2</v>
      </c>
      <c r="I2377" s="6"/>
      <c r="J2377" s="5">
        <v>40886</v>
      </c>
      <c r="K2377" s="25">
        <v>331.29</v>
      </c>
      <c r="L2377" s="2" t="s">
        <v>268</v>
      </c>
      <c r="M2377" s="14">
        <f>+VLOOKUP(L2377,Customers!$C$3:$D$797,2,FALSE)</f>
        <v>3</v>
      </c>
      <c r="N2377" s="14">
        <f>+INDEX(Customers!$B$2:$D$797,MATCH(TF_Database!L2377,Customers!$C$2:$C$797,0),1)</f>
        <v>5854</v>
      </c>
      <c r="O2377" s="29">
        <f t="shared" si="224"/>
        <v>8</v>
      </c>
      <c r="P2377" s="29">
        <f t="shared" si="225"/>
        <v>12</v>
      </c>
      <c r="Q2377" s="14" t="str">
        <f t="shared" si="226"/>
        <v xml:space="preserve">Melanie </v>
      </c>
      <c r="R2377" s="14" t="str">
        <f t="shared" si="227"/>
        <v>Page</v>
      </c>
    </row>
    <row r="2378" spans="2:18" x14ac:dyDescent="0.45">
      <c r="B2378" s="14" t="str">
        <f t="shared" si="222"/>
        <v>398332739836</v>
      </c>
      <c r="C2378" s="5">
        <v>39833</v>
      </c>
      <c r="D2378" s="2" t="s">
        <v>806</v>
      </c>
      <c r="E2378" s="14">
        <f t="shared" si="223"/>
        <v>1</v>
      </c>
      <c r="F2378" s="2">
        <v>27</v>
      </c>
      <c r="G2378" s="19">
        <v>3970.33</v>
      </c>
      <c r="H2378" s="20">
        <v>0.02</v>
      </c>
      <c r="I2378" s="6"/>
      <c r="J2378" s="5">
        <v>39836</v>
      </c>
      <c r="K2378" s="25">
        <v>-229.79</v>
      </c>
      <c r="L2378" s="2" t="s">
        <v>293</v>
      </c>
      <c r="M2378" s="14">
        <f>+VLOOKUP(L2378,Customers!$C$3:$D$797,2,FALSE)</f>
        <v>4</v>
      </c>
      <c r="N2378" s="14">
        <f>+INDEX(Customers!$B$2:$D$797,MATCH(TF_Database!L2378,Customers!$C$2:$C$797,0),1)</f>
        <v>29179</v>
      </c>
      <c r="O2378" s="29">
        <f t="shared" si="224"/>
        <v>8</v>
      </c>
      <c r="P2378" s="29">
        <f t="shared" si="225"/>
        <v>15</v>
      </c>
      <c r="Q2378" s="14" t="str">
        <f t="shared" si="226"/>
        <v xml:space="preserve">Cynthia </v>
      </c>
      <c r="R2378" s="14" t="str">
        <f t="shared" si="227"/>
        <v>Arntzen</v>
      </c>
    </row>
    <row r="2379" spans="2:18" x14ac:dyDescent="0.45">
      <c r="B2379" s="14" t="str">
        <f t="shared" si="222"/>
        <v>403123940312</v>
      </c>
      <c r="C2379" s="5">
        <v>40312</v>
      </c>
      <c r="D2379" s="2" t="s">
        <v>810</v>
      </c>
      <c r="E2379" s="14">
        <f t="shared" si="223"/>
        <v>0</v>
      </c>
      <c r="F2379" s="2">
        <v>39</v>
      </c>
      <c r="G2379" s="19">
        <v>185.69</v>
      </c>
      <c r="H2379" s="20">
        <v>0.02</v>
      </c>
      <c r="I2379" s="6"/>
      <c r="J2379" s="5">
        <v>40312</v>
      </c>
      <c r="K2379" s="25">
        <v>50.16</v>
      </c>
      <c r="L2379" s="2" t="s">
        <v>257</v>
      </c>
      <c r="M2379" s="14">
        <f>+VLOOKUP(L2379,Customers!$C$3:$D$797,2,FALSE)</f>
        <v>1</v>
      </c>
      <c r="N2379" s="14">
        <f>+INDEX(Customers!$B$2:$D$797,MATCH(TF_Database!L2379,Customers!$C$2:$C$797,0),1)</f>
        <v>18455</v>
      </c>
      <c r="O2379" s="29">
        <f t="shared" si="224"/>
        <v>5</v>
      </c>
      <c r="P2379" s="29">
        <f t="shared" si="225"/>
        <v>10</v>
      </c>
      <c r="Q2379" s="14" t="str">
        <f t="shared" si="226"/>
        <v xml:space="preserve">Erin </v>
      </c>
      <c r="R2379" s="14" t="str">
        <f t="shared" si="227"/>
        <v>Smith</v>
      </c>
    </row>
    <row r="2380" spans="2:18" x14ac:dyDescent="0.45">
      <c r="B2380" s="14" t="str">
        <f t="shared" si="222"/>
        <v>410082741010</v>
      </c>
      <c r="C2380" s="5">
        <v>41008</v>
      </c>
      <c r="D2380" s="2" t="s">
        <v>810</v>
      </c>
      <c r="E2380" s="14">
        <f t="shared" si="223"/>
        <v>0</v>
      </c>
      <c r="F2380" s="2">
        <v>27</v>
      </c>
      <c r="G2380" s="19">
        <v>129.06</v>
      </c>
      <c r="H2380" s="20">
        <v>0.1</v>
      </c>
      <c r="I2380" s="6"/>
      <c r="J2380" s="5">
        <v>41010</v>
      </c>
      <c r="K2380" s="25">
        <v>-75.129499999999993</v>
      </c>
      <c r="L2380" s="2" t="s">
        <v>304</v>
      </c>
      <c r="M2380" s="14">
        <f>+VLOOKUP(L2380,Customers!$C$3:$D$797,2,FALSE)</f>
        <v>5</v>
      </c>
      <c r="N2380" s="14">
        <f>+INDEX(Customers!$B$2:$D$797,MATCH(TF_Database!L2380,Customers!$C$2:$C$797,0),1)</f>
        <v>12676</v>
      </c>
      <c r="O2380" s="29">
        <f t="shared" si="224"/>
        <v>6</v>
      </c>
      <c r="P2380" s="29">
        <f t="shared" si="225"/>
        <v>15</v>
      </c>
      <c r="Q2380" s="14" t="str">
        <f t="shared" si="226"/>
        <v xml:space="preserve">Chris </v>
      </c>
      <c r="R2380" s="14" t="str">
        <f t="shared" si="227"/>
        <v>Selesnick</v>
      </c>
    </row>
    <row r="2381" spans="2:18" x14ac:dyDescent="0.45">
      <c r="B2381" s="14" t="str">
        <f t="shared" si="222"/>
        <v>410084341010</v>
      </c>
      <c r="C2381" s="5">
        <v>41008</v>
      </c>
      <c r="D2381" s="2" t="s">
        <v>810</v>
      </c>
      <c r="E2381" s="14">
        <f t="shared" si="223"/>
        <v>0</v>
      </c>
      <c r="F2381" s="2">
        <v>43</v>
      </c>
      <c r="G2381" s="19">
        <v>1236.6400000000001</v>
      </c>
      <c r="H2381" s="20">
        <v>0.01</v>
      </c>
      <c r="I2381" s="6"/>
      <c r="J2381" s="5">
        <v>41010</v>
      </c>
      <c r="K2381" s="25">
        <v>518.80999999999995</v>
      </c>
      <c r="L2381" s="2" t="s">
        <v>304</v>
      </c>
      <c r="M2381" s="14">
        <f>+VLOOKUP(L2381,Customers!$C$3:$D$797,2,FALSE)</f>
        <v>5</v>
      </c>
      <c r="N2381" s="14">
        <f>+INDEX(Customers!$B$2:$D$797,MATCH(TF_Database!L2381,Customers!$C$2:$C$797,0),1)</f>
        <v>12676</v>
      </c>
      <c r="O2381" s="29">
        <f t="shared" si="224"/>
        <v>6</v>
      </c>
      <c r="P2381" s="29">
        <f t="shared" si="225"/>
        <v>15</v>
      </c>
      <c r="Q2381" s="14" t="str">
        <f t="shared" si="226"/>
        <v xml:space="preserve">Chris </v>
      </c>
      <c r="R2381" s="14" t="str">
        <f t="shared" si="227"/>
        <v>Selesnick</v>
      </c>
    </row>
    <row r="2382" spans="2:18" x14ac:dyDescent="0.45">
      <c r="B2382" s="14" t="str">
        <f t="shared" si="222"/>
        <v>405153240517</v>
      </c>
      <c r="C2382" s="5">
        <v>40515</v>
      </c>
      <c r="D2382" s="2" t="s">
        <v>808</v>
      </c>
      <c r="E2382" s="14">
        <f t="shared" si="223"/>
        <v>0</v>
      </c>
      <c r="F2382" s="2">
        <v>32</v>
      </c>
      <c r="G2382" s="19">
        <v>3234.1</v>
      </c>
      <c r="H2382" s="20">
        <v>0.03</v>
      </c>
      <c r="I2382" s="6"/>
      <c r="J2382" s="5">
        <v>40517</v>
      </c>
      <c r="K2382" s="25">
        <v>2033.5</v>
      </c>
      <c r="L2382" s="2" t="s">
        <v>305</v>
      </c>
      <c r="M2382" s="14">
        <f>+VLOOKUP(L2382,Customers!$C$3:$D$797,2,FALSE)</f>
        <v>2</v>
      </c>
      <c r="N2382" s="14">
        <f>+INDEX(Customers!$B$2:$D$797,MATCH(TF_Database!L2382,Customers!$C$2:$C$797,0),1)</f>
        <v>9416</v>
      </c>
      <c r="O2382" s="29">
        <f t="shared" si="224"/>
        <v>5</v>
      </c>
      <c r="P2382" s="29">
        <f t="shared" si="225"/>
        <v>12</v>
      </c>
      <c r="Q2382" s="14" t="str">
        <f t="shared" si="226"/>
        <v xml:space="preserve">Noel </v>
      </c>
      <c r="R2382" s="14" t="str">
        <f t="shared" si="227"/>
        <v>Staavos</v>
      </c>
    </row>
    <row r="2383" spans="2:18" x14ac:dyDescent="0.45">
      <c r="B2383" s="14" t="str">
        <f t="shared" si="222"/>
        <v>40615640617</v>
      </c>
      <c r="C2383" s="5">
        <v>40615</v>
      </c>
      <c r="D2383" s="2" t="s">
        <v>806</v>
      </c>
      <c r="E2383" s="14">
        <f t="shared" si="223"/>
        <v>1</v>
      </c>
      <c r="F2383" s="2">
        <v>6</v>
      </c>
      <c r="G2383" s="19">
        <v>428.72300000000001</v>
      </c>
      <c r="H2383" s="20">
        <v>0.06</v>
      </c>
      <c r="I2383" s="6"/>
      <c r="J2383" s="5">
        <v>40617</v>
      </c>
      <c r="K2383" s="25">
        <v>-147.71899999999999</v>
      </c>
      <c r="L2383" s="2" t="s">
        <v>306</v>
      </c>
      <c r="M2383" s="14">
        <f>+VLOOKUP(L2383,Customers!$C$3:$D$797,2,FALSE)</f>
        <v>3</v>
      </c>
      <c r="N2383" s="14">
        <f>+INDEX(Customers!$B$2:$D$797,MATCH(TF_Database!L2383,Customers!$C$2:$C$797,0),1)</f>
        <v>24773</v>
      </c>
      <c r="O2383" s="29">
        <f t="shared" si="224"/>
        <v>5</v>
      </c>
      <c r="P2383" s="29">
        <f t="shared" si="225"/>
        <v>11</v>
      </c>
      <c r="Q2383" s="14" t="str">
        <f t="shared" si="226"/>
        <v xml:space="preserve">Dean </v>
      </c>
      <c r="R2383" s="14" t="str">
        <f t="shared" si="227"/>
        <v>Braden</v>
      </c>
    </row>
    <row r="2384" spans="2:18" x14ac:dyDescent="0.45">
      <c r="B2384" s="14" t="str">
        <f t="shared" si="222"/>
        <v>403431840347</v>
      </c>
      <c r="C2384" s="5">
        <v>40343</v>
      </c>
      <c r="D2384" s="2" t="s">
        <v>804</v>
      </c>
      <c r="E2384" s="14">
        <f t="shared" si="223"/>
        <v>0</v>
      </c>
      <c r="F2384" s="2">
        <v>18</v>
      </c>
      <c r="G2384" s="19">
        <v>55.35</v>
      </c>
      <c r="H2384" s="20">
        <v>0</v>
      </c>
      <c r="I2384" s="6"/>
      <c r="J2384" s="5">
        <v>40347</v>
      </c>
      <c r="K2384" s="25">
        <v>-56.63</v>
      </c>
      <c r="L2384" s="2" t="s">
        <v>295</v>
      </c>
      <c r="M2384" s="14">
        <f>+VLOOKUP(L2384,Customers!$C$3:$D$797,2,FALSE)</f>
        <v>4</v>
      </c>
      <c r="N2384" s="14">
        <f>+INDEX(Customers!$B$2:$D$797,MATCH(TF_Database!L2384,Customers!$C$2:$C$797,0),1)</f>
        <v>31102</v>
      </c>
      <c r="O2384" s="29">
        <f t="shared" si="224"/>
        <v>7</v>
      </c>
      <c r="P2384" s="29">
        <f t="shared" si="225"/>
        <v>11</v>
      </c>
      <c r="Q2384" s="14" t="str">
        <f t="shared" si="226"/>
        <v xml:space="preserve">George </v>
      </c>
      <c r="R2384" s="14" t="str">
        <f t="shared" si="227"/>
        <v>Bell</v>
      </c>
    </row>
    <row r="2385" spans="2:18" x14ac:dyDescent="0.45">
      <c r="B2385" s="14" t="str">
        <f t="shared" si="222"/>
        <v>403432740352</v>
      </c>
      <c r="C2385" s="5">
        <v>40343</v>
      </c>
      <c r="D2385" s="2" t="s">
        <v>804</v>
      </c>
      <c r="E2385" s="14">
        <f t="shared" si="223"/>
        <v>0</v>
      </c>
      <c r="F2385" s="2">
        <v>27</v>
      </c>
      <c r="G2385" s="19">
        <v>700.35</v>
      </c>
      <c r="H2385" s="20">
        <v>0.06</v>
      </c>
      <c r="I2385" s="6"/>
      <c r="J2385" s="5">
        <v>40352</v>
      </c>
      <c r="K2385" s="25">
        <v>-123.01</v>
      </c>
      <c r="L2385" s="2" t="s">
        <v>295</v>
      </c>
      <c r="M2385" s="14">
        <f>+VLOOKUP(L2385,Customers!$C$3:$D$797,2,FALSE)</f>
        <v>4</v>
      </c>
      <c r="N2385" s="14">
        <f>+INDEX(Customers!$B$2:$D$797,MATCH(TF_Database!L2385,Customers!$C$2:$C$797,0),1)</f>
        <v>31102</v>
      </c>
      <c r="O2385" s="29">
        <f t="shared" si="224"/>
        <v>7</v>
      </c>
      <c r="P2385" s="29">
        <f t="shared" si="225"/>
        <v>11</v>
      </c>
      <c r="Q2385" s="14" t="str">
        <f t="shared" si="226"/>
        <v xml:space="preserve">George </v>
      </c>
      <c r="R2385" s="14" t="str">
        <f t="shared" si="227"/>
        <v>Bell</v>
      </c>
    </row>
    <row r="2386" spans="2:18" x14ac:dyDescent="0.45">
      <c r="B2386" s="14" t="str">
        <f t="shared" si="222"/>
        <v>403071940308</v>
      </c>
      <c r="C2386" s="5">
        <v>40307</v>
      </c>
      <c r="D2386" s="2" t="s">
        <v>810</v>
      </c>
      <c r="E2386" s="14">
        <f t="shared" si="223"/>
        <v>0</v>
      </c>
      <c r="F2386" s="2">
        <v>19</v>
      </c>
      <c r="G2386" s="19">
        <v>36.369999999999997</v>
      </c>
      <c r="H2386" s="20">
        <v>7.0000000000000007E-2</v>
      </c>
      <c r="I2386" s="6"/>
      <c r="J2386" s="5">
        <v>40308</v>
      </c>
      <c r="K2386" s="25">
        <v>-10.257999999999999</v>
      </c>
      <c r="L2386" s="2" t="s">
        <v>254</v>
      </c>
      <c r="M2386" s="14">
        <f>+VLOOKUP(L2386,Customers!$C$3:$D$797,2,FALSE)</f>
        <v>3</v>
      </c>
      <c r="N2386" s="14">
        <f>+INDEX(Customers!$B$2:$D$797,MATCH(TF_Database!L2386,Customers!$C$2:$C$797,0),1)</f>
        <v>5781</v>
      </c>
      <c r="O2386" s="29">
        <f t="shared" si="224"/>
        <v>7</v>
      </c>
      <c r="P2386" s="29">
        <f t="shared" si="225"/>
        <v>13</v>
      </c>
      <c r="Q2386" s="14" t="str">
        <f t="shared" si="226"/>
        <v xml:space="preserve">Edward </v>
      </c>
      <c r="R2386" s="14" t="str">
        <f t="shared" si="227"/>
        <v>Becker</v>
      </c>
    </row>
    <row r="2387" spans="2:18" x14ac:dyDescent="0.45">
      <c r="B2387" s="14" t="str">
        <f t="shared" si="222"/>
        <v>403462540353</v>
      </c>
      <c r="C2387" s="5">
        <v>40346</v>
      </c>
      <c r="D2387" s="2" t="s">
        <v>804</v>
      </c>
      <c r="E2387" s="14">
        <f t="shared" si="223"/>
        <v>0</v>
      </c>
      <c r="F2387" s="2">
        <v>25</v>
      </c>
      <c r="G2387" s="19">
        <v>187.55</v>
      </c>
      <c r="H2387" s="20">
        <v>0.1</v>
      </c>
      <c r="I2387" s="6"/>
      <c r="J2387" s="5">
        <v>40353</v>
      </c>
      <c r="K2387" s="25">
        <v>-171.41</v>
      </c>
      <c r="L2387" s="2" t="s">
        <v>307</v>
      </c>
      <c r="M2387" s="14">
        <f>+VLOOKUP(L2387,Customers!$C$3:$D$797,2,FALSE)</f>
        <v>1</v>
      </c>
      <c r="N2387" s="14">
        <f>+INDEX(Customers!$B$2:$D$797,MATCH(TF_Database!L2387,Customers!$C$2:$C$797,0),1)</f>
        <v>2176</v>
      </c>
      <c r="O2387" s="29">
        <f t="shared" si="224"/>
        <v>5</v>
      </c>
      <c r="P2387" s="29">
        <f t="shared" si="225"/>
        <v>14</v>
      </c>
      <c r="Q2387" s="14" t="str">
        <f t="shared" si="226"/>
        <v xml:space="preserve">Lena </v>
      </c>
      <c r="R2387" s="14" t="str">
        <f t="shared" si="227"/>
        <v>Creighton</v>
      </c>
    </row>
    <row r="2388" spans="2:18" x14ac:dyDescent="0.45">
      <c r="B2388" s="14" t="str">
        <f t="shared" si="222"/>
        <v>40218440219</v>
      </c>
      <c r="C2388" s="5">
        <v>40218</v>
      </c>
      <c r="D2388" s="2" t="s">
        <v>810</v>
      </c>
      <c r="E2388" s="14">
        <f t="shared" si="223"/>
        <v>0</v>
      </c>
      <c r="F2388" s="2">
        <v>4</v>
      </c>
      <c r="G2388" s="19">
        <v>47.03</v>
      </c>
      <c r="H2388" s="20">
        <v>0.08</v>
      </c>
      <c r="I2388" s="6"/>
      <c r="J2388" s="5">
        <v>40219</v>
      </c>
      <c r="K2388" s="25">
        <v>-12.03</v>
      </c>
      <c r="L2388" s="2" t="s">
        <v>296</v>
      </c>
      <c r="M2388" s="14">
        <f>+VLOOKUP(L2388,Customers!$C$3:$D$797,2,FALSE)</f>
        <v>2</v>
      </c>
      <c r="N2388" s="14">
        <f>+INDEX(Customers!$B$2:$D$797,MATCH(TF_Database!L2388,Customers!$C$2:$C$797,0),1)</f>
        <v>16835</v>
      </c>
      <c r="O2388" s="29">
        <f t="shared" si="224"/>
        <v>5</v>
      </c>
      <c r="P2388" s="29">
        <f t="shared" si="225"/>
        <v>15</v>
      </c>
      <c r="Q2388" s="14" t="str">
        <f t="shared" si="226"/>
        <v xml:space="preserve">Joni </v>
      </c>
      <c r="R2388" s="14" t="str">
        <f t="shared" si="227"/>
        <v>Sundaresam</v>
      </c>
    </row>
    <row r="2389" spans="2:18" x14ac:dyDescent="0.45">
      <c r="B2389" s="14" t="str">
        <f t="shared" si="222"/>
        <v>406661640668</v>
      </c>
      <c r="C2389" s="5">
        <v>40666</v>
      </c>
      <c r="D2389" s="2" t="s">
        <v>804</v>
      </c>
      <c r="E2389" s="14">
        <f t="shared" si="223"/>
        <v>0</v>
      </c>
      <c r="F2389" s="2">
        <v>16</v>
      </c>
      <c r="G2389" s="19">
        <v>112.91</v>
      </c>
      <c r="H2389" s="20">
        <v>0.04</v>
      </c>
      <c r="I2389" s="6"/>
      <c r="J2389" s="5">
        <v>40668</v>
      </c>
      <c r="K2389" s="25">
        <v>-72.81</v>
      </c>
      <c r="L2389" s="2" t="s">
        <v>243</v>
      </c>
      <c r="M2389" s="14">
        <f>+VLOOKUP(L2389,Customers!$C$3:$D$797,2,FALSE)</f>
        <v>5</v>
      </c>
      <c r="N2389" s="14">
        <f>+INDEX(Customers!$B$2:$D$797,MATCH(TF_Database!L2389,Customers!$C$2:$C$797,0),1)</f>
        <v>542</v>
      </c>
      <c r="O2389" s="29">
        <f t="shared" si="224"/>
        <v>7</v>
      </c>
      <c r="P2389" s="29">
        <f t="shared" si="225"/>
        <v>12</v>
      </c>
      <c r="Q2389" s="14" t="str">
        <f t="shared" si="226"/>
        <v xml:space="preserve">Tamara </v>
      </c>
      <c r="R2389" s="14" t="str">
        <f t="shared" si="227"/>
        <v>Chand</v>
      </c>
    </row>
    <row r="2390" spans="2:18" x14ac:dyDescent="0.45">
      <c r="B2390" s="14" t="str">
        <f t="shared" si="222"/>
        <v>406662240666</v>
      </c>
      <c r="C2390" s="5">
        <v>40666</v>
      </c>
      <c r="D2390" s="2" t="s">
        <v>804</v>
      </c>
      <c r="E2390" s="14">
        <f t="shared" si="223"/>
        <v>0</v>
      </c>
      <c r="F2390" s="2">
        <v>22</v>
      </c>
      <c r="G2390" s="19">
        <v>180.92</v>
      </c>
      <c r="H2390" s="20">
        <v>0.1</v>
      </c>
      <c r="I2390" s="6"/>
      <c r="J2390" s="5">
        <v>40666</v>
      </c>
      <c r="K2390" s="25">
        <v>-82.54</v>
      </c>
      <c r="L2390" s="2" t="s">
        <v>243</v>
      </c>
      <c r="M2390" s="14">
        <f>+VLOOKUP(L2390,Customers!$C$3:$D$797,2,FALSE)</f>
        <v>5</v>
      </c>
      <c r="N2390" s="14">
        <f>+INDEX(Customers!$B$2:$D$797,MATCH(TF_Database!L2390,Customers!$C$2:$C$797,0),1)</f>
        <v>542</v>
      </c>
      <c r="O2390" s="29">
        <f t="shared" si="224"/>
        <v>7</v>
      </c>
      <c r="P2390" s="29">
        <f t="shared" si="225"/>
        <v>12</v>
      </c>
      <c r="Q2390" s="14" t="str">
        <f t="shared" si="226"/>
        <v xml:space="preserve">Tamara </v>
      </c>
      <c r="R2390" s="14" t="str">
        <f t="shared" si="227"/>
        <v>Chand</v>
      </c>
    </row>
    <row r="2391" spans="2:18" x14ac:dyDescent="0.45">
      <c r="B2391" s="14" t="str">
        <f t="shared" si="222"/>
        <v>406661740670</v>
      </c>
      <c r="C2391" s="5">
        <v>40666</v>
      </c>
      <c r="D2391" s="2" t="s">
        <v>804</v>
      </c>
      <c r="E2391" s="14">
        <f t="shared" si="223"/>
        <v>0</v>
      </c>
      <c r="F2391" s="2">
        <v>17</v>
      </c>
      <c r="G2391" s="19">
        <v>31.68</v>
      </c>
      <c r="H2391" s="20">
        <v>0.04</v>
      </c>
      <c r="I2391" s="6"/>
      <c r="J2391" s="5">
        <v>40670</v>
      </c>
      <c r="K2391" s="25">
        <v>-23.69</v>
      </c>
      <c r="L2391" s="2" t="s">
        <v>243</v>
      </c>
      <c r="M2391" s="14">
        <f>+VLOOKUP(L2391,Customers!$C$3:$D$797,2,FALSE)</f>
        <v>5</v>
      </c>
      <c r="N2391" s="14">
        <f>+INDEX(Customers!$B$2:$D$797,MATCH(TF_Database!L2391,Customers!$C$2:$C$797,0),1)</f>
        <v>542</v>
      </c>
      <c r="O2391" s="29">
        <f t="shared" si="224"/>
        <v>7</v>
      </c>
      <c r="P2391" s="29">
        <f t="shared" si="225"/>
        <v>12</v>
      </c>
      <c r="Q2391" s="14" t="str">
        <f t="shared" si="226"/>
        <v xml:space="preserve">Tamara </v>
      </c>
      <c r="R2391" s="14" t="str">
        <f t="shared" si="227"/>
        <v>Chand</v>
      </c>
    </row>
    <row r="2392" spans="2:18" x14ac:dyDescent="0.45">
      <c r="B2392" s="14" t="str">
        <f t="shared" si="222"/>
        <v>412673241269</v>
      </c>
      <c r="C2392" s="5">
        <v>41267</v>
      </c>
      <c r="D2392" s="2" t="s">
        <v>811</v>
      </c>
      <c r="E2392" s="14">
        <f t="shared" si="223"/>
        <v>0</v>
      </c>
      <c r="F2392" s="2">
        <v>32</v>
      </c>
      <c r="G2392" s="19">
        <v>1673.53</v>
      </c>
      <c r="H2392" s="20">
        <v>0</v>
      </c>
      <c r="I2392" s="6"/>
      <c r="J2392" s="5">
        <v>41269</v>
      </c>
      <c r="K2392" s="25">
        <v>524.73</v>
      </c>
      <c r="L2392" s="2" t="s">
        <v>247</v>
      </c>
      <c r="M2392" s="14">
        <f>+VLOOKUP(L2392,Customers!$C$3:$D$797,2,FALSE)</f>
        <v>2</v>
      </c>
      <c r="N2392" s="14">
        <f>+INDEX(Customers!$B$2:$D$797,MATCH(TF_Database!L2392,Customers!$C$2:$C$797,0),1)</f>
        <v>30506</v>
      </c>
      <c r="O2392" s="29">
        <f t="shared" si="224"/>
        <v>8</v>
      </c>
      <c r="P2392" s="29">
        <f t="shared" si="225"/>
        <v>12</v>
      </c>
      <c r="Q2392" s="14" t="str">
        <f t="shared" si="226"/>
        <v xml:space="preserve">Anthony </v>
      </c>
      <c r="R2392" s="14" t="str">
        <f t="shared" si="227"/>
        <v>Witt</v>
      </c>
    </row>
    <row r="2393" spans="2:18" x14ac:dyDescent="0.45">
      <c r="B2393" s="14" t="str">
        <f t="shared" si="222"/>
        <v>410573241058</v>
      </c>
      <c r="C2393" s="5">
        <v>41057</v>
      </c>
      <c r="D2393" s="2" t="s">
        <v>811</v>
      </c>
      <c r="E2393" s="14">
        <f t="shared" si="223"/>
        <v>0</v>
      </c>
      <c r="F2393" s="2">
        <v>32</v>
      </c>
      <c r="G2393" s="19">
        <v>4834.8</v>
      </c>
      <c r="H2393" s="20">
        <v>0</v>
      </c>
      <c r="I2393" s="6"/>
      <c r="J2393" s="5">
        <v>41058</v>
      </c>
      <c r="K2393" s="25">
        <v>1193.1120000000001</v>
      </c>
      <c r="L2393" s="2" t="s">
        <v>257</v>
      </c>
      <c r="M2393" s="14">
        <f>+VLOOKUP(L2393,Customers!$C$3:$D$797,2,FALSE)</f>
        <v>1</v>
      </c>
      <c r="N2393" s="14">
        <f>+INDEX(Customers!$B$2:$D$797,MATCH(TF_Database!L2393,Customers!$C$2:$C$797,0),1)</f>
        <v>18455</v>
      </c>
      <c r="O2393" s="29">
        <f t="shared" si="224"/>
        <v>5</v>
      </c>
      <c r="P2393" s="29">
        <f t="shared" si="225"/>
        <v>10</v>
      </c>
      <c r="Q2393" s="14" t="str">
        <f t="shared" si="226"/>
        <v xml:space="preserve">Erin </v>
      </c>
      <c r="R2393" s="14" t="str">
        <f t="shared" si="227"/>
        <v>Smith</v>
      </c>
    </row>
    <row r="2394" spans="2:18" x14ac:dyDescent="0.45">
      <c r="B2394" s="14" t="str">
        <f t="shared" si="222"/>
        <v>405011340501</v>
      </c>
      <c r="C2394" s="5">
        <v>40501</v>
      </c>
      <c r="D2394" s="2" t="s">
        <v>806</v>
      </c>
      <c r="E2394" s="14">
        <f t="shared" si="223"/>
        <v>1</v>
      </c>
      <c r="F2394" s="2">
        <v>13</v>
      </c>
      <c r="G2394" s="19">
        <v>2084.96</v>
      </c>
      <c r="H2394" s="20">
        <v>0</v>
      </c>
      <c r="I2394" s="6"/>
      <c r="J2394" s="5">
        <v>40501</v>
      </c>
      <c r="K2394" s="25">
        <v>135.26</v>
      </c>
      <c r="L2394" s="2" t="s">
        <v>274</v>
      </c>
      <c r="M2394" s="14">
        <f>+VLOOKUP(L2394,Customers!$C$3:$D$797,2,FALSE)</f>
        <v>5</v>
      </c>
      <c r="N2394" s="14">
        <f>+INDEX(Customers!$B$2:$D$797,MATCH(TF_Database!L2394,Customers!$C$2:$C$797,0),1)</f>
        <v>27485</v>
      </c>
      <c r="O2394" s="29">
        <f t="shared" si="224"/>
        <v>7</v>
      </c>
      <c r="P2394" s="29">
        <f t="shared" si="225"/>
        <v>15</v>
      </c>
      <c r="Q2394" s="14" t="str">
        <f t="shared" si="226"/>
        <v xml:space="preserve">George </v>
      </c>
      <c r="R2394" s="14" t="str">
        <f t="shared" si="227"/>
        <v>Ashbrook</v>
      </c>
    </row>
    <row r="2395" spans="2:18" x14ac:dyDescent="0.45">
      <c r="B2395" s="14" t="str">
        <f t="shared" si="222"/>
        <v>398551739856</v>
      </c>
      <c r="C2395" s="5">
        <v>39855</v>
      </c>
      <c r="D2395" s="2" t="s">
        <v>811</v>
      </c>
      <c r="E2395" s="14">
        <f t="shared" si="223"/>
        <v>0</v>
      </c>
      <c r="F2395" s="2">
        <v>17</v>
      </c>
      <c r="G2395" s="19">
        <v>1002.73</v>
      </c>
      <c r="H2395" s="20">
        <v>0.08</v>
      </c>
      <c r="I2395" s="6"/>
      <c r="J2395" s="5">
        <v>39856</v>
      </c>
      <c r="K2395" s="25">
        <v>-563.86</v>
      </c>
      <c r="L2395" s="2" t="s">
        <v>274</v>
      </c>
      <c r="M2395" s="14">
        <f>+VLOOKUP(L2395,Customers!$C$3:$D$797,2,FALSE)</f>
        <v>5</v>
      </c>
      <c r="N2395" s="14">
        <f>+INDEX(Customers!$B$2:$D$797,MATCH(TF_Database!L2395,Customers!$C$2:$C$797,0),1)</f>
        <v>27485</v>
      </c>
      <c r="O2395" s="29">
        <f t="shared" si="224"/>
        <v>7</v>
      </c>
      <c r="P2395" s="29">
        <f t="shared" si="225"/>
        <v>15</v>
      </c>
      <c r="Q2395" s="14" t="str">
        <f t="shared" si="226"/>
        <v xml:space="preserve">George </v>
      </c>
      <c r="R2395" s="14" t="str">
        <f t="shared" si="227"/>
        <v>Ashbrook</v>
      </c>
    </row>
    <row r="2396" spans="2:18" x14ac:dyDescent="0.45">
      <c r="B2396" s="14" t="str">
        <f t="shared" si="222"/>
        <v>412264341226</v>
      </c>
      <c r="C2396" s="5">
        <v>41226</v>
      </c>
      <c r="D2396" s="2" t="s">
        <v>806</v>
      </c>
      <c r="E2396" s="14">
        <f t="shared" si="223"/>
        <v>1</v>
      </c>
      <c r="F2396" s="2">
        <v>43</v>
      </c>
      <c r="G2396" s="19">
        <v>1704.58</v>
      </c>
      <c r="H2396" s="20">
        <v>0.02</v>
      </c>
      <c r="I2396" s="6"/>
      <c r="J2396" s="5">
        <v>41226</v>
      </c>
      <c r="K2396" s="25">
        <v>518.48</v>
      </c>
      <c r="L2396" s="2" t="s">
        <v>288</v>
      </c>
      <c r="M2396" s="14">
        <f>+VLOOKUP(L2396,Customers!$C$3:$D$797,2,FALSE)</f>
        <v>4</v>
      </c>
      <c r="N2396" s="14">
        <f>+INDEX(Customers!$B$2:$D$797,MATCH(TF_Database!L2396,Customers!$C$2:$C$797,0),1)</f>
        <v>1222</v>
      </c>
      <c r="O2396" s="29">
        <f t="shared" si="224"/>
        <v>4</v>
      </c>
      <c r="P2396" s="29">
        <f t="shared" si="225"/>
        <v>11</v>
      </c>
      <c r="Q2396" s="14" t="str">
        <f t="shared" si="226"/>
        <v xml:space="preserve">Nat </v>
      </c>
      <c r="R2396" s="14" t="str">
        <f t="shared" si="227"/>
        <v>Carroll</v>
      </c>
    </row>
    <row r="2397" spans="2:18" x14ac:dyDescent="0.45">
      <c r="B2397" s="14" t="str">
        <f t="shared" si="222"/>
        <v>401534440155</v>
      </c>
      <c r="C2397" s="5">
        <v>40153</v>
      </c>
      <c r="D2397" s="2" t="s">
        <v>808</v>
      </c>
      <c r="E2397" s="14">
        <f t="shared" si="223"/>
        <v>0</v>
      </c>
      <c r="F2397" s="2">
        <v>44</v>
      </c>
      <c r="G2397" s="19">
        <v>6123.48</v>
      </c>
      <c r="H2397" s="20">
        <v>0.08</v>
      </c>
      <c r="I2397" s="6"/>
      <c r="J2397" s="5">
        <v>40155</v>
      </c>
      <c r="K2397" s="25">
        <v>1232.79</v>
      </c>
      <c r="L2397" s="2" t="s">
        <v>244</v>
      </c>
      <c r="M2397" s="14">
        <f>+VLOOKUP(L2397,Customers!$C$3:$D$797,2,FALSE)</f>
        <v>3</v>
      </c>
      <c r="N2397" s="14">
        <f>+INDEX(Customers!$B$2:$D$797,MATCH(TF_Database!L2397,Customers!$C$2:$C$797,0),1)</f>
        <v>8899</v>
      </c>
      <c r="O2397" s="29">
        <f t="shared" si="224"/>
        <v>6</v>
      </c>
      <c r="P2397" s="29">
        <f t="shared" si="225"/>
        <v>13</v>
      </c>
      <c r="Q2397" s="14" t="str">
        <f t="shared" si="226"/>
        <v xml:space="preserve">Duane </v>
      </c>
      <c r="R2397" s="14" t="str">
        <f t="shared" si="227"/>
        <v>Huffman</v>
      </c>
    </row>
    <row r="2398" spans="2:18" x14ac:dyDescent="0.45">
      <c r="B2398" s="14" t="str">
        <f t="shared" si="222"/>
        <v>40588140590</v>
      </c>
      <c r="C2398" s="5">
        <v>40588</v>
      </c>
      <c r="D2398" s="2" t="s">
        <v>804</v>
      </c>
      <c r="E2398" s="14">
        <f t="shared" si="223"/>
        <v>0</v>
      </c>
      <c r="F2398" s="2">
        <v>1</v>
      </c>
      <c r="G2398" s="19">
        <v>131.27000000000001</v>
      </c>
      <c r="H2398" s="20">
        <v>0.1</v>
      </c>
      <c r="I2398" s="6"/>
      <c r="J2398" s="5">
        <v>40590</v>
      </c>
      <c r="K2398" s="25">
        <v>-68.16</v>
      </c>
      <c r="L2398" s="2" t="s">
        <v>274</v>
      </c>
      <c r="M2398" s="14">
        <f>+VLOOKUP(L2398,Customers!$C$3:$D$797,2,FALSE)</f>
        <v>5</v>
      </c>
      <c r="N2398" s="14">
        <f>+INDEX(Customers!$B$2:$D$797,MATCH(TF_Database!L2398,Customers!$C$2:$C$797,0),1)</f>
        <v>27485</v>
      </c>
      <c r="O2398" s="29">
        <f t="shared" si="224"/>
        <v>7</v>
      </c>
      <c r="P2398" s="29">
        <f t="shared" si="225"/>
        <v>15</v>
      </c>
      <c r="Q2398" s="14" t="str">
        <f t="shared" si="226"/>
        <v xml:space="preserve">George </v>
      </c>
      <c r="R2398" s="14" t="str">
        <f t="shared" si="227"/>
        <v>Ashbrook</v>
      </c>
    </row>
    <row r="2399" spans="2:18" x14ac:dyDescent="0.45">
      <c r="B2399" s="14" t="str">
        <f t="shared" si="222"/>
        <v>405885040592</v>
      </c>
      <c r="C2399" s="5">
        <v>40588</v>
      </c>
      <c r="D2399" s="2" t="s">
        <v>804</v>
      </c>
      <c r="E2399" s="14">
        <f t="shared" si="223"/>
        <v>0</v>
      </c>
      <c r="F2399" s="2">
        <v>50</v>
      </c>
      <c r="G2399" s="19">
        <v>196.39</v>
      </c>
      <c r="H2399" s="20">
        <v>7.0000000000000007E-2</v>
      </c>
      <c r="I2399" s="6"/>
      <c r="J2399" s="5">
        <v>40592</v>
      </c>
      <c r="K2399" s="25">
        <v>82.6</v>
      </c>
      <c r="L2399" s="2" t="s">
        <v>274</v>
      </c>
      <c r="M2399" s="14">
        <f>+VLOOKUP(L2399,Customers!$C$3:$D$797,2,FALSE)</f>
        <v>5</v>
      </c>
      <c r="N2399" s="14">
        <f>+INDEX(Customers!$B$2:$D$797,MATCH(TF_Database!L2399,Customers!$C$2:$C$797,0),1)</f>
        <v>27485</v>
      </c>
      <c r="O2399" s="29">
        <f t="shared" si="224"/>
        <v>7</v>
      </c>
      <c r="P2399" s="29">
        <f t="shared" si="225"/>
        <v>15</v>
      </c>
      <c r="Q2399" s="14" t="str">
        <f t="shared" si="226"/>
        <v xml:space="preserve">George </v>
      </c>
      <c r="R2399" s="14" t="str">
        <f t="shared" si="227"/>
        <v>Ashbrook</v>
      </c>
    </row>
    <row r="2400" spans="2:18" x14ac:dyDescent="0.45">
      <c r="B2400" s="14" t="str">
        <f t="shared" si="222"/>
        <v>405803240580</v>
      </c>
      <c r="C2400" s="5">
        <v>40580</v>
      </c>
      <c r="D2400" s="2" t="s">
        <v>810</v>
      </c>
      <c r="E2400" s="14">
        <f t="shared" si="223"/>
        <v>0</v>
      </c>
      <c r="F2400" s="2">
        <v>32</v>
      </c>
      <c r="G2400" s="19">
        <v>643.53</v>
      </c>
      <c r="H2400" s="20">
        <v>0.05</v>
      </c>
      <c r="I2400" s="6"/>
      <c r="J2400" s="5">
        <v>40580</v>
      </c>
      <c r="K2400" s="25">
        <v>175.97</v>
      </c>
      <c r="L2400" s="2" t="s">
        <v>286</v>
      </c>
      <c r="M2400" s="14">
        <f>+VLOOKUP(L2400,Customers!$C$3:$D$797,2,FALSE)</f>
        <v>2</v>
      </c>
      <c r="N2400" s="14">
        <f>+INDEX(Customers!$B$2:$D$797,MATCH(TF_Database!L2400,Customers!$C$2:$C$797,0),1)</f>
        <v>30793</v>
      </c>
      <c r="O2400" s="29">
        <f t="shared" si="224"/>
        <v>9</v>
      </c>
      <c r="P2400" s="29">
        <f t="shared" si="225"/>
        <v>15</v>
      </c>
      <c r="Q2400" s="14" t="str">
        <f t="shared" si="226"/>
        <v xml:space="preserve">Jonathan </v>
      </c>
      <c r="R2400" s="14" t="str">
        <f t="shared" si="227"/>
        <v>Howell</v>
      </c>
    </row>
    <row r="2401" spans="2:18" x14ac:dyDescent="0.45">
      <c r="B2401" s="14" t="str">
        <f t="shared" si="222"/>
        <v>405802740583</v>
      </c>
      <c r="C2401" s="5">
        <v>40580</v>
      </c>
      <c r="D2401" s="2" t="s">
        <v>810</v>
      </c>
      <c r="E2401" s="14">
        <f t="shared" si="223"/>
        <v>0</v>
      </c>
      <c r="F2401" s="2">
        <v>27</v>
      </c>
      <c r="G2401" s="19">
        <v>1217.77</v>
      </c>
      <c r="H2401" s="20">
        <v>0.01</v>
      </c>
      <c r="I2401" s="6"/>
      <c r="J2401" s="5">
        <v>40583</v>
      </c>
      <c r="K2401" s="25">
        <v>283.14</v>
      </c>
      <c r="L2401" s="2" t="s">
        <v>286</v>
      </c>
      <c r="M2401" s="14">
        <f>+VLOOKUP(L2401,Customers!$C$3:$D$797,2,FALSE)</f>
        <v>2</v>
      </c>
      <c r="N2401" s="14">
        <f>+INDEX(Customers!$B$2:$D$797,MATCH(TF_Database!L2401,Customers!$C$2:$C$797,0),1)</f>
        <v>30793</v>
      </c>
      <c r="O2401" s="29">
        <f t="shared" si="224"/>
        <v>9</v>
      </c>
      <c r="P2401" s="29">
        <f t="shared" si="225"/>
        <v>15</v>
      </c>
      <c r="Q2401" s="14" t="str">
        <f t="shared" si="226"/>
        <v xml:space="preserve">Jonathan </v>
      </c>
      <c r="R2401" s="14" t="str">
        <f t="shared" si="227"/>
        <v>Howell</v>
      </c>
    </row>
    <row r="2402" spans="2:18" x14ac:dyDescent="0.45">
      <c r="B2402" s="14" t="str">
        <f t="shared" si="222"/>
        <v>402693440270</v>
      </c>
      <c r="C2402" s="5">
        <v>40269</v>
      </c>
      <c r="D2402" s="2" t="s">
        <v>811</v>
      </c>
      <c r="E2402" s="14">
        <f t="shared" si="223"/>
        <v>0</v>
      </c>
      <c r="F2402" s="2">
        <v>34</v>
      </c>
      <c r="G2402" s="19">
        <v>800.39</v>
      </c>
      <c r="H2402" s="20">
        <v>0.06</v>
      </c>
      <c r="I2402" s="6"/>
      <c r="J2402" s="5">
        <v>40270</v>
      </c>
      <c r="K2402" s="25">
        <v>270.29149999999998</v>
      </c>
      <c r="L2402" s="2" t="s">
        <v>166</v>
      </c>
      <c r="M2402" s="14">
        <f>+VLOOKUP(L2402,Customers!$C$3:$D$797,2,FALSE)</f>
        <v>4</v>
      </c>
      <c r="N2402" s="14">
        <f>+INDEX(Customers!$B$2:$D$797,MATCH(TF_Database!L2402,Customers!$C$2:$C$797,0),1)</f>
        <v>25303</v>
      </c>
      <c r="O2402" s="29">
        <f t="shared" si="224"/>
        <v>6</v>
      </c>
      <c r="P2402" s="29">
        <f t="shared" si="225"/>
        <v>14</v>
      </c>
      <c r="Q2402" s="14" t="str">
        <f t="shared" si="226"/>
        <v xml:space="preserve">David </v>
      </c>
      <c r="R2402" s="14" t="str">
        <f t="shared" si="227"/>
        <v>Philippe</v>
      </c>
    </row>
    <row r="2403" spans="2:18" x14ac:dyDescent="0.45">
      <c r="B2403" s="14" t="str">
        <f t="shared" si="222"/>
        <v>40960740961</v>
      </c>
      <c r="C2403" s="5">
        <v>40960</v>
      </c>
      <c r="D2403" s="2" t="s">
        <v>810</v>
      </c>
      <c r="E2403" s="14">
        <f t="shared" si="223"/>
        <v>0</v>
      </c>
      <c r="F2403" s="2">
        <v>7</v>
      </c>
      <c r="G2403" s="19">
        <v>271.27</v>
      </c>
      <c r="H2403" s="20">
        <v>0.05</v>
      </c>
      <c r="I2403" s="6"/>
      <c r="J2403" s="5">
        <v>40961</v>
      </c>
      <c r="K2403" s="25">
        <v>71.31</v>
      </c>
      <c r="L2403" s="2" t="s">
        <v>290</v>
      </c>
      <c r="M2403" s="14">
        <f>+VLOOKUP(L2403,Customers!$C$3:$D$797,2,FALSE)</f>
        <v>3</v>
      </c>
      <c r="N2403" s="14">
        <f>+INDEX(Customers!$B$2:$D$797,MATCH(TF_Database!L2403,Customers!$C$2:$C$797,0),1)</f>
        <v>19579</v>
      </c>
      <c r="O2403" s="29">
        <f t="shared" si="224"/>
        <v>5</v>
      </c>
      <c r="P2403" s="29">
        <f t="shared" si="225"/>
        <v>15</v>
      </c>
      <c r="Q2403" s="14" t="str">
        <f t="shared" si="226"/>
        <v xml:space="preserve">Matt </v>
      </c>
      <c r="R2403" s="14" t="str">
        <f t="shared" si="227"/>
        <v>Hagelstein</v>
      </c>
    </row>
    <row r="2404" spans="2:18" x14ac:dyDescent="0.45">
      <c r="B2404" s="14" t="str">
        <f t="shared" si="222"/>
        <v>401534340155</v>
      </c>
      <c r="C2404" s="5">
        <v>40153</v>
      </c>
      <c r="D2404" s="2" t="s">
        <v>810</v>
      </c>
      <c r="E2404" s="14">
        <f t="shared" si="223"/>
        <v>0</v>
      </c>
      <c r="F2404" s="2">
        <v>43</v>
      </c>
      <c r="G2404" s="19">
        <v>2980.15</v>
      </c>
      <c r="H2404" s="20">
        <v>0.05</v>
      </c>
      <c r="I2404" s="6"/>
      <c r="J2404" s="5">
        <v>40155</v>
      </c>
      <c r="K2404" s="25">
        <v>-865.98</v>
      </c>
      <c r="L2404" s="2" t="s">
        <v>245</v>
      </c>
      <c r="M2404" s="14">
        <f>+VLOOKUP(L2404,Customers!$C$3:$D$797,2,FALSE)</f>
        <v>4</v>
      </c>
      <c r="N2404" s="14">
        <f>+INDEX(Customers!$B$2:$D$797,MATCH(TF_Database!L2404,Customers!$C$2:$C$797,0),1)</f>
        <v>30321</v>
      </c>
      <c r="O2404" s="29">
        <f t="shared" si="224"/>
        <v>7</v>
      </c>
      <c r="P2404" s="29">
        <f t="shared" si="225"/>
        <v>13</v>
      </c>
      <c r="Q2404" s="14" t="str">
        <f t="shared" si="226"/>
        <v xml:space="preserve">Edward </v>
      </c>
      <c r="R2404" s="14" t="str">
        <f t="shared" si="227"/>
        <v>Nazzal</v>
      </c>
    </row>
    <row r="2405" spans="2:18" x14ac:dyDescent="0.45">
      <c r="B2405" s="14" t="str">
        <f t="shared" si="222"/>
        <v>401532340156</v>
      </c>
      <c r="C2405" s="5">
        <v>40153</v>
      </c>
      <c r="D2405" s="2" t="s">
        <v>810</v>
      </c>
      <c r="E2405" s="14">
        <f t="shared" si="223"/>
        <v>0</v>
      </c>
      <c r="F2405" s="2">
        <v>23</v>
      </c>
      <c r="G2405" s="19">
        <v>476.04</v>
      </c>
      <c r="H2405" s="20">
        <v>0.01</v>
      </c>
      <c r="I2405" s="6"/>
      <c r="J2405" s="5">
        <v>40156</v>
      </c>
      <c r="K2405" s="25">
        <v>57.25</v>
      </c>
      <c r="L2405" s="2" t="s">
        <v>245</v>
      </c>
      <c r="M2405" s="14">
        <f>+VLOOKUP(L2405,Customers!$C$3:$D$797,2,FALSE)</f>
        <v>4</v>
      </c>
      <c r="N2405" s="14">
        <f>+INDEX(Customers!$B$2:$D$797,MATCH(TF_Database!L2405,Customers!$C$2:$C$797,0),1)</f>
        <v>30321</v>
      </c>
      <c r="O2405" s="29">
        <f t="shared" si="224"/>
        <v>7</v>
      </c>
      <c r="P2405" s="29">
        <f t="shared" si="225"/>
        <v>13</v>
      </c>
      <c r="Q2405" s="14" t="str">
        <f t="shared" si="226"/>
        <v xml:space="preserve">Edward </v>
      </c>
      <c r="R2405" s="14" t="str">
        <f t="shared" si="227"/>
        <v>Nazzal</v>
      </c>
    </row>
    <row r="2406" spans="2:18" x14ac:dyDescent="0.45">
      <c r="B2406" s="14" t="str">
        <f t="shared" si="222"/>
        <v>41087841091</v>
      </c>
      <c r="C2406" s="5">
        <v>41087</v>
      </c>
      <c r="D2406" s="2" t="s">
        <v>804</v>
      </c>
      <c r="E2406" s="14">
        <f t="shared" si="223"/>
        <v>0</v>
      </c>
      <c r="F2406" s="2">
        <v>8</v>
      </c>
      <c r="G2406" s="19">
        <v>825.96</v>
      </c>
      <c r="H2406" s="20">
        <v>0.01</v>
      </c>
      <c r="I2406" s="6"/>
      <c r="J2406" s="5">
        <v>41091</v>
      </c>
      <c r="K2406" s="25">
        <v>-276.95</v>
      </c>
      <c r="L2406" s="2" t="s">
        <v>285</v>
      </c>
      <c r="M2406" s="14">
        <f>+VLOOKUP(L2406,Customers!$C$3:$D$797,2,FALSE)</f>
        <v>5</v>
      </c>
      <c r="N2406" s="14">
        <f>+INDEX(Customers!$B$2:$D$797,MATCH(TF_Database!L2406,Customers!$C$2:$C$797,0),1)</f>
        <v>7418</v>
      </c>
      <c r="O2406" s="29">
        <f t="shared" si="224"/>
        <v>10</v>
      </c>
      <c r="P2406" s="29">
        <f t="shared" si="225"/>
        <v>15</v>
      </c>
      <c r="Q2406" s="14" t="str">
        <f t="shared" si="226"/>
        <v xml:space="preserve">Magdelene </v>
      </c>
      <c r="R2406" s="14" t="str">
        <f t="shared" si="227"/>
        <v>Morse</v>
      </c>
    </row>
    <row r="2407" spans="2:18" x14ac:dyDescent="0.45">
      <c r="B2407" s="14" t="str">
        <f t="shared" si="222"/>
        <v>399552239955</v>
      </c>
      <c r="C2407" s="5">
        <v>39955</v>
      </c>
      <c r="D2407" s="2" t="s">
        <v>804</v>
      </c>
      <c r="E2407" s="14">
        <f t="shared" si="223"/>
        <v>0</v>
      </c>
      <c r="F2407" s="2">
        <v>22</v>
      </c>
      <c r="G2407" s="19">
        <v>5648.69</v>
      </c>
      <c r="H2407" s="20">
        <v>0.03</v>
      </c>
      <c r="I2407" s="6"/>
      <c r="J2407" s="5">
        <v>39955</v>
      </c>
      <c r="K2407" s="25">
        <v>1489.8</v>
      </c>
      <c r="L2407" s="2" t="s">
        <v>300</v>
      </c>
      <c r="M2407" s="14">
        <f>+VLOOKUP(L2407,Customers!$C$3:$D$797,2,FALSE)</f>
        <v>5</v>
      </c>
      <c r="N2407" s="14">
        <f>+INDEX(Customers!$B$2:$D$797,MATCH(TF_Database!L2407,Customers!$C$2:$C$797,0),1)</f>
        <v>22325</v>
      </c>
      <c r="O2407" s="29">
        <f t="shared" si="224"/>
        <v>8</v>
      </c>
      <c r="P2407" s="29">
        <f t="shared" si="225"/>
        <v>14</v>
      </c>
      <c r="Q2407" s="14" t="str">
        <f t="shared" si="226"/>
        <v xml:space="preserve">Eudokia </v>
      </c>
      <c r="R2407" s="14" t="str">
        <f t="shared" si="227"/>
        <v>Martin</v>
      </c>
    </row>
    <row r="2408" spans="2:18" x14ac:dyDescent="0.45">
      <c r="B2408" s="14" t="str">
        <f t="shared" si="222"/>
        <v>402423240243</v>
      </c>
      <c r="C2408" s="5">
        <v>40242</v>
      </c>
      <c r="D2408" s="2" t="s">
        <v>806</v>
      </c>
      <c r="E2408" s="14">
        <f t="shared" si="223"/>
        <v>1</v>
      </c>
      <c r="F2408" s="2">
        <v>32</v>
      </c>
      <c r="G2408" s="19">
        <v>53.34</v>
      </c>
      <c r="H2408" s="20">
        <v>0.04</v>
      </c>
      <c r="I2408" s="6"/>
      <c r="J2408" s="5">
        <v>40243</v>
      </c>
      <c r="K2408" s="25">
        <v>-4.68</v>
      </c>
      <c r="L2408" s="2" t="s">
        <v>264</v>
      </c>
      <c r="M2408" s="14">
        <f>+VLOOKUP(L2408,Customers!$C$3:$D$797,2,FALSE)</f>
        <v>4</v>
      </c>
      <c r="N2408" s="14">
        <f>+INDEX(Customers!$B$2:$D$797,MATCH(TF_Database!L2408,Customers!$C$2:$C$797,0),1)</f>
        <v>17527</v>
      </c>
      <c r="O2408" s="29">
        <f t="shared" si="224"/>
        <v>7</v>
      </c>
      <c r="P2408" s="29">
        <f t="shared" si="225"/>
        <v>11</v>
      </c>
      <c r="Q2408" s="14" t="str">
        <f t="shared" si="226"/>
        <v xml:space="preserve">Darren </v>
      </c>
      <c r="R2408" s="14" t="str">
        <f t="shared" si="227"/>
        <v>Budd</v>
      </c>
    </row>
    <row r="2409" spans="2:18" x14ac:dyDescent="0.45">
      <c r="B2409" s="14" t="str">
        <f t="shared" si="222"/>
        <v>399823139984</v>
      </c>
      <c r="C2409" s="5">
        <v>39982</v>
      </c>
      <c r="D2409" s="2" t="s">
        <v>804</v>
      </c>
      <c r="E2409" s="14">
        <f t="shared" si="223"/>
        <v>0</v>
      </c>
      <c r="F2409" s="2">
        <v>31</v>
      </c>
      <c r="G2409" s="19">
        <v>4483.92</v>
      </c>
      <c r="H2409" s="20">
        <v>7.0000000000000007E-2</v>
      </c>
      <c r="I2409" s="6"/>
      <c r="J2409" s="5">
        <v>39984</v>
      </c>
      <c r="K2409" s="25">
        <v>174.61</v>
      </c>
      <c r="L2409" s="2" t="s">
        <v>269</v>
      </c>
      <c r="M2409" s="14">
        <f>+VLOOKUP(L2409,Customers!$C$3:$D$797,2,FALSE)</f>
        <v>4</v>
      </c>
      <c r="N2409" s="14">
        <f>+INDEX(Customers!$B$2:$D$797,MATCH(TF_Database!L2409,Customers!$C$2:$C$797,0),1)</f>
        <v>25099</v>
      </c>
      <c r="O2409" s="29">
        <f t="shared" si="224"/>
        <v>6</v>
      </c>
      <c r="P2409" s="29">
        <f t="shared" si="225"/>
        <v>12</v>
      </c>
      <c r="Q2409" s="14" t="str">
        <f t="shared" si="226"/>
        <v xml:space="preserve">Jesus </v>
      </c>
      <c r="R2409" s="14" t="str">
        <f t="shared" si="227"/>
        <v>Ocampo</v>
      </c>
    </row>
    <row r="2410" spans="2:18" x14ac:dyDescent="0.45">
      <c r="B2410" s="14" t="str">
        <f t="shared" si="222"/>
        <v>410361041038</v>
      </c>
      <c r="C2410" s="5">
        <v>41036</v>
      </c>
      <c r="D2410" s="2" t="s">
        <v>810</v>
      </c>
      <c r="E2410" s="14">
        <f t="shared" si="223"/>
        <v>0</v>
      </c>
      <c r="F2410" s="2">
        <v>10</v>
      </c>
      <c r="G2410" s="19">
        <v>50.42</v>
      </c>
      <c r="H2410" s="20">
        <v>0.06</v>
      </c>
      <c r="I2410" s="6"/>
      <c r="J2410" s="5">
        <v>41038</v>
      </c>
      <c r="K2410" s="25">
        <v>7.2504999999999997</v>
      </c>
      <c r="L2410" s="2" t="s">
        <v>258</v>
      </c>
      <c r="M2410" s="14">
        <f>+VLOOKUP(L2410,Customers!$C$3:$D$797,2,FALSE)</f>
        <v>3</v>
      </c>
      <c r="N2410" s="14">
        <f>+INDEX(Customers!$B$2:$D$797,MATCH(TF_Database!L2410,Customers!$C$2:$C$797,0),1)</f>
        <v>11861</v>
      </c>
      <c r="O2410" s="29">
        <f t="shared" si="224"/>
        <v>6</v>
      </c>
      <c r="P2410" s="29">
        <f t="shared" si="225"/>
        <v>12</v>
      </c>
      <c r="Q2410" s="14" t="str">
        <f t="shared" si="226"/>
        <v xml:space="preserve">Allen </v>
      </c>
      <c r="R2410" s="14" t="str">
        <f t="shared" si="227"/>
        <v>Golden</v>
      </c>
    </row>
    <row r="2411" spans="2:18" x14ac:dyDescent="0.45">
      <c r="B2411" s="14" t="str">
        <f t="shared" si="222"/>
        <v>410361941038</v>
      </c>
      <c r="C2411" s="5">
        <v>41036</v>
      </c>
      <c r="D2411" s="2" t="s">
        <v>810</v>
      </c>
      <c r="E2411" s="14">
        <f t="shared" si="223"/>
        <v>0</v>
      </c>
      <c r="F2411" s="2">
        <v>19</v>
      </c>
      <c r="G2411" s="19">
        <v>2980.3719999999998</v>
      </c>
      <c r="H2411" s="20">
        <v>0.02</v>
      </c>
      <c r="I2411" s="6"/>
      <c r="J2411" s="5">
        <v>41038</v>
      </c>
      <c r="K2411" s="25">
        <v>494.63100000000003</v>
      </c>
      <c r="L2411" s="2" t="s">
        <v>258</v>
      </c>
      <c r="M2411" s="14">
        <f>+VLOOKUP(L2411,Customers!$C$3:$D$797,2,FALSE)</f>
        <v>3</v>
      </c>
      <c r="N2411" s="14">
        <f>+INDEX(Customers!$B$2:$D$797,MATCH(TF_Database!L2411,Customers!$C$2:$C$797,0),1)</f>
        <v>11861</v>
      </c>
      <c r="O2411" s="29">
        <f t="shared" si="224"/>
        <v>6</v>
      </c>
      <c r="P2411" s="29">
        <f t="shared" si="225"/>
        <v>12</v>
      </c>
      <c r="Q2411" s="14" t="str">
        <f t="shared" si="226"/>
        <v xml:space="preserve">Allen </v>
      </c>
      <c r="R2411" s="14" t="str">
        <f t="shared" si="227"/>
        <v>Golden</v>
      </c>
    </row>
    <row r="2412" spans="2:18" x14ac:dyDescent="0.45">
      <c r="B2412" s="14" t="str">
        <f t="shared" si="222"/>
        <v>410003541002</v>
      </c>
      <c r="C2412" s="5">
        <v>41000</v>
      </c>
      <c r="D2412" s="2" t="s">
        <v>808</v>
      </c>
      <c r="E2412" s="14">
        <f t="shared" si="223"/>
        <v>0</v>
      </c>
      <c r="F2412" s="2">
        <v>35</v>
      </c>
      <c r="G2412" s="19">
        <v>154</v>
      </c>
      <c r="H2412" s="20">
        <v>0.08</v>
      </c>
      <c r="I2412" s="6"/>
      <c r="J2412" s="5">
        <v>41002</v>
      </c>
      <c r="K2412" s="25">
        <v>-7.08</v>
      </c>
      <c r="L2412" s="2" t="s">
        <v>293</v>
      </c>
      <c r="M2412" s="14">
        <f>+VLOOKUP(L2412,Customers!$C$3:$D$797,2,FALSE)</f>
        <v>4</v>
      </c>
      <c r="N2412" s="14">
        <f>+INDEX(Customers!$B$2:$D$797,MATCH(TF_Database!L2412,Customers!$C$2:$C$797,0),1)</f>
        <v>29179</v>
      </c>
      <c r="O2412" s="29">
        <f t="shared" si="224"/>
        <v>8</v>
      </c>
      <c r="P2412" s="29">
        <f t="shared" si="225"/>
        <v>15</v>
      </c>
      <c r="Q2412" s="14" t="str">
        <f t="shared" si="226"/>
        <v xml:space="preserve">Cynthia </v>
      </c>
      <c r="R2412" s="14" t="str">
        <f t="shared" si="227"/>
        <v>Arntzen</v>
      </c>
    </row>
    <row r="2413" spans="2:18" x14ac:dyDescent="0.45">
      <c r="B2413" s="14" t="str">
        <f t="shared" si="222"/>
        <v>40741640746</v>
      </c>
      <c r="C2413" s="5">
        <v>40741</v>
      </c>
      <c r="D2413" s="2" t="s">
        <v>804</v>
      </c>
      <c r="E2413" s="14">
        <f t="shared" si="223"/>
        <v>0</v>
      </c>
      <c r="F2413" s="2">
        <v>6</v>
      </c>
      <c r="G2413" s="19">
        <v>460.71</v>
      </c>
      <c r="H2413" s="20">
        <v>0.02</v>
      </c>
      <c r="I2413" s="6"/>
      <c r="J2413" s="5">
        <v>40746</v>
      </c>
      <c r="K2413" s="25">
        <v>-231.95</v>
      </c>
      <c r="L2413" s="2" t="s">
        <v>252</v>
      </c>
      <c r="M2413" s="14">
        <f>+VLOOKUP(L2413,Customers!$C$3:$D$797,2,FALSE)</f>
        <v>5</v>
      </c>
      <c r="N2413" s="14">
        <f>+INDEX(Customers!$B$2:$D$797,MATCH(TF_Database!L2413,Customers!$C$2:$C$797,0),1)</f>
        <v>29269</v>
      </c>
      <c r="O2413" s="29">
        <f t="shared" si="224"/>
        <v>7</v>
      </c>
      <c r="P2413" s="29">
        <f t="shared" si="225"/>
        <v>13</v>
      </c>
      <c r="Q2413" s="14" t="str">
        <f t="shared" si="226"/>
        <v xml:space="preserve">Eileen </v>
      </c>
      <c r="R2413" s="14" t="str">
        <f t="shared" si="227"/>
        <v>Kiefer</v>
      </c>
    </row>
    <row r="2414" spans="2:18" x14ac:dyDescent="0.45">
      <c r="B2414" s="14" t="str">
        <f t="shared" si="222"/>
        <v>406122940613</v>
      </c>
      <c r="C2414" s="5">
        <v>40612</v>
      </c>
      <c r="D2414" s="2" t="s">
        <v>810</v>
      </c>
      <c r="E2414" s="14">
        <f t="shared" si="223"/>
        <v>0</v>
      </c>
      <c r="F2414" s="2">
        <v>29</v>
      </c>
      <c r="G2414" s="19">
        <v>2946.05</v>
      </c>
      <c r="H2414" s="20">
        <v>0.06</v>
      </c>
      <c r="I2414" s="6"/>
      <c r="J2414" s="5">
        <v>40613</v>
      </c>
      <c r="K2414" s="25">
        <v>-690.21</v>
      </c>
      <c r="L2414" s="2" t="s">
        <v>83</v>
      </c>
      <c r="M2414" s="14">
        <f>+VLOOKUP(L2414,Customers!$C$3:$D$797,2,FALSE)</f>
        <v>2</v>
      </c>
      <c r="N2414" s="14">
        <f>+INDEX(Customers!$B$2:$D$797,MATCH(TF_Database!L2414,Customers!$C$2:$C$797,0),1)</f>
        <v>24644</v>
      </c>
      <c r="O2414" s="29">
        <f t="shared" si="224"/>
        <v>7</v>
      </c>
      <c r="P2414" s="29">
        <f t="shared" si="225"/>
        <v>12</v>
      </c>
      <c r="Q2414" s="14" t="str">
        <f t="shared" si="226"/>
        <v xml:space="preserve">Philip </v>
      </c>
      <c r="R2414" s="14" t="str">
        <f t="shared" si="227"/>
        <v>Brown</v>
      </c>
    </row>
    <row r="2415" spans="2:18" x14ac:dyDescent="0.45">
      <c r="B2415" s="14" t="str">
        <f t="shared" si="222"/>
        <v>409343040936</v>
      </c>
      <c r="C2415" s="5">
        <v>40934</v>
      </c>
      <c r="D2415" s="2" t="s">
        <v>810</v>
      </c>
      <c r="E2415" s="14">
        <f t="shared" si="223"/>
        <v>0</v>
      </c>
      <c r="F2415" s="2">
        <v>30</v>
      </c>
      <c r="G2415" s="19">
        <v>183.33</v>
      </c>
      <c r="H2415" s="20">
        <v>0.05</v>
      </c>
      <c r="I2415" s="6"/>
      <c r="J2415" s="5">
        <v>40936</v>
      </c>
      <c r="K2415" s="25">
        <v>-106.54</v>
      </c>
      <c r="L2415" s="2" t="s">
        <v>264</v>
      </c>
      <c r="M2415" s="14">
        <f>+VLOOKUP(L2415,Customers!$C$3:$D$797,2,FALSE)</f>
        <v>4</v>
      </c>
      <c r="N2415" s="14">
        <f>+INDEX(Customers!$B$2:$D$797,MATCH(TF_Database!L2415,Customers!$C$2:$C$797,0),1)</f>
        <v>17527</v>
      </c>
      <c r="O2415" s="29">
        <f t="shared" si="224"/>
        <v>7</v>
      </c>
      <c r="P2415" s="29">
        <f t="shared" si="225"/>
        <v>11</v>
      </c>
      <c r="Q2415" s="14" t="str">
        <f t="shared" si="226"/>
        <v xml:space="preserve">Darren </v>
      </c>
      <c r="R2415" s="14" t="str">
        <f t="shared" si="227"/>
        <v>Budd</v>
      </c>
    </row>
    <row r="2416" spans="2:18" x14ac:dyDescent="0.45">
      <c r="B2416" s="14" t="str">
        <f t="shared" si="222"/>
        <v>409341240936</v>
      </c>
      <c r="C2416" s="5">
        <v>40934</v>
      </c>
      <c r="D2416" s="2" t="s">
        <v>810</v>
      </c>
      <c r="E2416" s="14">
        <f t="shared" si="223"/>
        <v>0</v>
      </c>
      <c r="F2416" s="2">
        <v>12</v>
      </c>
      <c r="G2416" s="19">
        <v>88.06</v>
      </c>
      <c r="H2416" s="20">
        <v>0.04</v>
      </c>
      <c r="I2416" s="6"/>
      <c r="J2416" s="5">
        <v>40936</v>
      </c>
      <c r="K2416" s="25">
        <v>-69.05</v>
      </c>
      <c r="L2416" s="2" t="s">
        <v>264</v>
      </c>
      <c r="M2416" s="14">
        <f>+VLOOKUP(L2416,Customers!$C$3:$D$797,2,FALSE)</f>
        <v>4</v>
      </c>
      <c r="N2416" s="14">
        <f>+INDEX(Customers!$B$2:$D$797,MATCH(TF_Database!L2416,Customers!$C$2:$C$797,0),1)</f>
        <v>17527</v>
      </c>
      <c r="O2416" s="29">
        <f t="shared" si="224"/>
        <v>7</v>
      </c>
      <c r="P2416" s="29">
        <f t="shared" si="225"/>
        <v>11</v>
      </c>
      <c r="Q2416" s="14" t="str">
        <f t="shared" si="226"/>
        <v xml:space="preserve">Darren </v>
      </c>
      <c r="R2416" s="14" t="str">
        <f t="shared" si="227"/>
        <v>Budd</v>
      </c>
    </row>
    <row r="2417" spans="2:18" x14ac:dyDescent="0.45">
      <c r="B2417" s="14" t="str">
        <f t="shared" si="222"/>
        <v>405093540510</v>
      </c>
      <c r="C2417" s="5">
        <v>40509</v>
      </c>
      <c r="D2417" s="2" t="s">
        <v>808</v>
      </c>
      <c r="E2417" s="14">
        <f t="shared" si="223"/>
        <v>0</v>
      </c>
      <c r="F2417" s="2">
        <v>35</v>
      </c>
      <c r="G2417" s="19">
        <v>3337.5164999999997</v>
      </c>
      <c r="H2417" s="20">
        <v>7.0000000000000007E-2</v>
      </c>
      <c r="I2417" s="6"/>
      <c r="J2417" s="5">
        <v>40510</v>
      </c>
      <c r="K2417" s="25">
        <v>850.53599999999994</v>
      </c>
      <c r="L2417" s="2" t="s">
        <v>283</v>
      </c>
      <c r="M2417" s="14">
        <f>+VLOOKUP(L2417,Customers!$C$3:$D$797,2,FALSE)</f>
        <v>1</v>
      </c>
      <c r="N2417" s="14">
        <f>+INDEX(Customers!$B$2:$D$797,MATCH(TF_Database!L2417,Customers!$C$2:$C$797,0),1)</f>
        <v>21298</v>
      </c>
      <c r="O2417" s="29">
        <f t="shared" si="224"/>
        <v>6</v>
      </c>
      <c r="P2417" s="29">
        <f t="shared" si="225"/>
        <v>12</v>
      </c>
      <c r="Q2417" s="14" t="str">
        <f t="shared" si="226"/>
        <v xml:space="preserve">Ruben </v>
      </c>
      <c r="R2417" s="14" t="str">
        <f t="shared" si="227"/>
        <v>Ausman</v>
      </c>
    </row>
    <row r="2418" spans="2:18" x14ac:dyDescent="0.45">
      <c r="B2418" s="14" t="str">
        <f t="shared" si="222"/>
        <v>405093540509</v>
      </c>
      <c r="C2418" s="5">
        <v>40509</v>
      </c>
      <c r="D2418" s="2" t="s">
        <v>808</v>
      </c>
      <c r="E2418" s="14">
        <f t="shared" si="223"/>
        <v>0</v>
      </c>
      <c r="F2418" s="2">
        <v>35</v>
      </c>
      <c r="G2418" s="19">
        <v>1018.4019999999999</v>
      </c>
      <c r="H2418" s="20">
        <v>0.09</v>
      </c>
      <c r="I2418" s="6"/>
      <c r="J2418" s="5">
        <v>40509</v>
      </c>
      <c r="K2418" s="25">
        <v>296.86500000000001</v>
      </c>
      <c r="L2418" s="2" t="s">
        <v>283</v>
      </c>
      <c r="M2418" s="14">
        <f>+VLOOKUP(L2418,Customers!$C$3:$D$797,2,FALSE)</f>
        <v>1</v>
      </c>
      <c r="N2418" s="14">
        <f>+INDEX(Customers!$B$2:$D$797,MATCH(TF_Database!L2418,Customers!$C$2:$C$797,0),1)</f>
        <v>21298</v>
      </c>
      <c r="O2418" s="29">
        <f t="shared" si="224"/>
        <v>6</v>
      </c>
      <c r="P2418" s="29">
        <f t="shared" si="225"/>
        <v>12</v>
      </c>
      <c r="Q2418" s="14" t="str">
        <f t="shared" si="226"/>
        <v xml:space="preserve">Ruben </v>
      </c>
      <c r="R2418" s="14" t="str">
        <f t="shared" si="227"/>
        <v>Ausman</v>
      </c>
    </row>
    <row r="2419" spans="2:18" x14ac:dyDescent="0.45">
      <c r="B2419" s="14" t="str">
        <f t="shared" si="222"/>
        <v>405094740510</v>
      </c>
      <c r="C2419" s="5">
        <v>40509</v>
      </c>
      <c r="D2419" s="2" t="s">
        <v>808</v>
      </c>
      <c r="E2419" s="14">
        <f t="shared" si="223"/>
        <v>0</v>
      </c>
      <c r="F2419" s="2">
        <v>47</v>
      </c>
      <c r="G2419" s="19">
        <v>2679.1234999999997</v>
      </c>
      <c r="H2419" s="20">
        <v>0.01</v>
      </c>
      <c r="I2419" s="6"/>
      <c r="J2419" s="5">
        <v>40510</v>
      </c>
      <c r="K2419" s="25">
        <v>47.277000000000001</v>
      </c>
      <c r="L2419" s="2" t="s">
        <v>283</v>
      </c>
      <c r="M2419" s="14">
        <f>+VLOOKUP(L2419,Customers!$C$3:$D$797,2,FALSE)</f>
        <v>1</v>
      </c>
      <c r="N2419" s="14">
        <f>+INDEX(Customers!$B$2:$D$797,MATCH(TF_Database!L2419,Customers!$C$2:$C$797,0),1)</f>
        <v>21298</v>
      </c>
      <c r="O2419" s="29">
        <f t="shared" si="224"/>
        <v>6</v>
      </c>
      <c r="P2419" s="29">
        <f t="shared" si="225"/>
        <v>12</v>
      </c>
      <c r="Q2419" s="14" t="str">
        <f t="shared" si="226"/>
        <v xml:space="preserve">Ruben </v>
      </c>
      <c r="R2419" s="14" t="str">
        <f t="shared" si="227"/>
        <v>Ausman</v>
      </c>
    </row>
    <row r="2420" spans="2:18" x14ac:dyDescent="0.45">
      <c r="B2420" s="14" t="str">
        <f t="shared" si="222"/>
        <v>399001639900</v>
      </c>
      <c r="C2420" s="5">
        <v>39900</v>
      </c>
      <c r="D2420" s="2" t="s">
        <v>808</v>
      </c>
      <c r="E2420" s="14">
        <f t="shared" si="223"/>
        <v>0</v>
      </c>
      <c r="F2420" s="2">
        <v>16</v>
      </c>
      <c r="G2420" s="19">
        <v>2365.4299999999998</v>
      </c>
      <c r="H2420" s="20">
        <v>0.04</v>
      </c>
      <c r="I2420" s="6"/>
      <c r="J2420" s="5">
        <v>39900</v>
      </c>
      <c r="K2420" s="25">
        <v>619.71</v>
      </c>
      <c r="L2420" s="2" t="s">
        <v>252</v>
      </c>
      <c r="M2420" s="14">
        <f>+VLOOKUP(L2420,Customers!$C$3:$D$797,2,FALSE)</f>
        <v>5</v>
      </c>
      <c r="N2420" s="14">
        <f>+INDEX(Customers!$B$2:$D$797,MATCH(TF_Database!L2420,Customers!$C$2:$C$797,0),1)</f>
        <v>29269</v>
      </c>
      <c r="O2420" s="29">
        <f t="shared" si="224"/>
        <v>7</v>
      </c>
      <c r="P2420" s="29">
        <f t="shared" si="225"/>
        <v>13</v>
      </c>
      <c r="Q2420" s="14" t="str">
        <f t="shared" si="226"/>
        <v xml:space="preserve">Eileen </v>
      </c>
      <c r="R2420" s="14" t="str">
        <f t="shared" si="227"/>
        <v>Kiefer</v>
      </c>
    </row>
    <row r="2421" spans="2:18" x14ac:dyDescent="0.45">
      <c r="B2421" s="14" t="str">
        <f t="shared" si="222"/>
        <v>41246441250</v>
      </c>
      <c r="C2421" s="5">
        <v>41246</v>
      </c>
      <c r="D2421" s="2" t="s">
        <v>804</v>
      </c>
      <c r="E2421" s="14">
        <f t="shared" si="223"/>
        <v>0</v>
      </c>
      <c r="F2421" s="2">
        <v>4</v>
      </c>
      <c r="G2421" s="19">
        <v>16.91</v>
      </c>
      <c r="H2421" s="20">
        <v>0.08</v>
      </c>
      <c r="I2421" s="6"/>
      <c r="J2421" s="5">
        <v>41250</v>
      </c>
      <c r="K2421" s="25">
        <v>0.21000000000000085</v>
      </c>
      <c r="L2421" s="2" t="s">
        <v>295</v>
      </c>
      <c r="M2421" s="14">
        <f>+VLOOKUP(L2421,Customers!$C$3:$D$797,2,FALSE)</f>
        <v>4</v>
      </c>
      <c r="N2421" s="14">
        <f>+INDEX(Customers!$B$2:$D$797,MATCH(TF_Database!L2421,Customers!$C$2:$C$797,0),1)</f>
        <v>31102</v>
      </c>
      <c r="O2421" s="29">
        <f t="shared" si="224"/>
        <v>7</v>
      </c>
      <c r="P2421" s="29">
        <f t="shared" si="225"/>
        <v>11</v>
      </c>
      <c r="Q2421" s="14" t="str">
        <f t="shared" si="226"/>
        <v xml:space="preserve">George </v>
      </c>
      <c r="R2421" s="14" t="str">
        <f t="shared" si="227"/>
        <v>Bell</v>
      </c>
    </row>
    <row r="2422" spans="2:18" x14ac:dyDescent="0.45">
      <c r="B2422" s="14" t="str">
        <f t="shared" si="222"/>
        <v>41246841251</v>
      </c>
      <c r="C2422" s="5">
        <v>41246</v>
      </c>
      <c r="D2422" s="2" t="s">
        <v>804</v>
      </c>
      <c r="E2422" s="14">
        <f t="shared" si="223"/>
        <v>0</v>
      </c>
      <c r="F2422" s="2">
        <v>8</v>
      </c>
      <c r="G2422" s="19">
        <v>464.66</v>
      </c>
      <c r="H2422" s="20">
        <v>0.04</v>
      </c>
      <c r="I2422" s="6"/>
      <c r="J2422" s="5">
        <v>41251</v>
      </c>
      <c r="K2422" s="25">
        <v>219.02</v>
      </c>
      <c r="L2422" s="2" t="s">
        <v>295</v>
      </c>
      <c r="M2422" s="14">
        <f>+VLOOKUP(L2422,Customers!$C$3:$D$797,2,FALSE)</f>
        <v>4</v>
      </c>
      <c r="N2422" s="14">
        <f>+INDEX(Customers!$B$2:$D$797,MATCH(TF_Database!L2422,Customers!$C$2:$C$797,0),1)</f>
        <v>31102</v>
      </c>
      <c r="O2422" s="29">
        <f t="shared" si="224"/>
        <v>7</v>
      </c>
      <c r="P2422" s="29">
        <f t="shared" si="225"/>
        <v>11</v>
      </c>
      <c r="Q2422" s="14" t="str">
        <f t="shared" si="226"/>
        <v xml:space="preserve">George </v>
      </c>
      <c r="R2422" s="14" t="str">
        <f t="shared" si="227"/>
        <v>Bell</v>
      </c>
    </row>
    <row r="2423" spans="2:18" x14ac:dyDescent="0.45">
      <c r="B2423" s="14" t="str">
        <f t="shared" si="222"/>
        <v>40210440212</v>
      </c>
      <c r="C2423" s="5">
        <v>40210</v>
      </c>
      <c r="D2423" s="2" t="s">
        <v>806</v>
      </c>
      <c r="E2423" s="14">
        <f t="shared" si="223"/>
        <v>1</v>
      </c>
      <c r="F2423" s="2">
        <v>4</v>
      </c>
      <c r="G2423" s="19">
        <v>37.729999999999997</v>
      </c>
      <c r="H2423" s="20">
        <v>0.06</v>
      </c>
      <c r="I2423" s="6"/>
      <c r="J2423" s="5">
        <v>40212</v>
      </c>
      <c r="K2423" s="25">
        <v>-13.72</v>
      </c>
      <c r="L2423" s="2" t="s">
        <v>308</v>
      </c>
      <c r="M2423" s="14">
        <f>+VLOOKUP(L2423,Customers!$C$3:$D$797,2,FALSE)</f>
        <v>1</v>
      </c>
      <c r="N2423" s="14">
        <f>+INDEX(Customers!$B$2:$D$797,MATCH(TF_Database!L2423,Customers!$C$2:$C$797,0),1)</f>
        <v>27847</v>
      </c>
      <c r="O2423" s="29">
        <f t="shared" si="224"/>
        <v>5</v>
      </c>
      <c r="P2423" s="29">
        <f t="shared" si="225"/>
        <v>14</v>
      </c>
      <c r="Q2423" s="14" t="str">
        <f t="shared" si="226"/>
        <v xml:space="preserve">Matt </v>
      </c>
      <c r="R2423" s="14" t="str">
        <f t="shared" si="227"/>
        <v>Collister</v>
      </c>
    </row>
    <row r="2424" spans="2:18" x14ac:dyDescent="0.45">
      <c r="B2424" s="14" t="str">
        <f t="shared" si="222"/>
        <v>40210540211</v>
      </c>
      <c r="C2424" s="5">
        <v>40210</v>
      </c>
      <c r="D2424" s="2" t="s">
        <v>806</v>
      </c>
      <c r="E2424" s="14">
        <f t="shared" si="223"/>
        <v>1</v>
      </c>
      <c r="F2424" s="2">
        <v>5</v>
      </c>
      <c r="G2424" s="19">
        <v>519.69000000000005</v>
      </c>
      <c r="H2424" s="20">
        <v>0.02</v>
      </c>
      <c r="I2424" s="6"/>
      <c r="J2424" s="5">
        <v>40211</v>
      </c>
      <c r="K2424" s="25">
        <v>-122.09</v>
      </c>
      <c r="L2424" s="2" t="s">
        <v>308</v>
      </c>
      <c r="M2424" s="14">
        <f>+VLOOKUP(L2424,Customers!$C$3:$D$797,2,FALSE)</f>
        <v>1</v>
      </c>
      <c r="N2424" s="14">
        <f>+INDEX(Customers!$B$2:$D$797,MATCH(TF_Database!L2424,Customers!$C$2:$C$797,0),1)</f>
        <v>27847</v>
      </c>
      <c r="O2424" s="29">
        <f t="shared" si="224"/>
        <v>5</v>
      </c>
      <c r="P2424" s="29">
        <f t="shared" si="225"/>
        <v>14</v>
      </c>
      <c r="Q2424" s="14" t="str">
        <f t="shared" si="226"/>
        <v xml:space="preserve">Matt </v>
      </c>
      <c r="R2424" s="14" t="str">
        <f t="shared" si="227"/>
        <v>Collister</v>
      </c>
    </row>
    <row r="2425" spans="2:18" x14ac:dyDescent="0.45">
      <c r="B2425" s="14" t="str">
        <f t="shared" si="222"/>
        <v>40142440143</v>
      </c>
      <c r="C2425" s="5">
        <v>40142</v>
      </c>
      <c r="D2425" s="2" t="s">
        <v>810</v>
      </c>
      <c r="E2425" s="14">
        <f t="shared" si="223"/>
        <v>0</v>
      </c>
      <c r="F2425" s="2">
        <v>4</v>
      </c>
      <c r="G2425" s="19">
        <v>29.24</v>
      </c>
      <c r="H2425" s="20">
        <v>0.01</v>
      </c>
      <c r="I2425" s="6"/>
      <c r="J2425" s="5">
        <v>40143</v>
      </c>
      <c r="K2425" s="25">
        <v>-1.73</v>
      </c>
      <c r="L2425" s="2" t="s">
        <v>293</v>
      </c>
      <c r="M2425" s="14">
        <f>+VLOOKUP(L2425,Customers!$C$3:$D$797,2,FALSE)</f>
        <v>4</v>
      </c>
      <c r="N2425" s="14">
        <f>+INDEX(Customers!$B$2:$D$797,MATCH(TF_Database!L2425,Customers!$C$2:$C$797,0),1)</f>
        <v>29179</v>
      </c>
      <c r="O2425" s="29">
        <f t="shared" si="224"/>
        <v>8</v>
      </c>
      <c r="P2425" s="29">
        <f t="shared" si="225"/>
        <v>15</v>
      </c>
      <c r="Q2425" s="14" t="str">
        <f t="shared" si="226"/>
        <v xml:space="preserve">Cynthia </v>
      </c>
      <c r="R2425" s="14" t="str">
        <f t="shared" si="227"/>
        <v>Arntzen</v>
      </c>
    </row>
    <row r="2426" spans="2:18" x14ac:dyDescent="0.45">
      <c r="B2426" s="14" t="str">
        <f t="shared" si="222"/>
        <v>411553141157</v>
      </c>
      <c r="C2426" s="5">
        <v>41155</v>
      </c>
      <c r="D2426" s="2" t="s">
        <v>811</v>
      </c>
      <c r="E2426" s="14">
        <f t="shared" si="223"/>
        <v>0</v>
      </c>
      <c r="F2426" s="2">
        <v>31</v>
      </c>
      <c r="G2426" s="19">
        <v>846.85</v>
      </c>
      <c r="H2426" s="20">
        <v>0.03</v>
      </c>
      <c r="I2426" s="6"/>
      <c r="J2426" s="5">
        <v>41157</v>
      </c>
      <c r="K2426" s="25">
        <v>-25.98</v>
      </c>
      <c r="L2426" s="2" t="s">
        <v>294</v>
      </c>
      <c r="M2426" s="14">
        <f>+VLOOKUP(L2426,Customers!$C$3:$D$797,2,FALSE)</f>
        <v>2</v>
      </c>
      <c r="N2426" s="14">
        <f>+INDEX(Customers!$B$2:$D$797,MATCH(TF_Database!L2426,Customers!$C$2:$C$797,0),1)</f>
        <v>2973</v>
      </c>
      <c r="O2426" s="29">
        <f t="shared" si="224"/>
        <v>6</v>
      </c>
      <c r="P2426" s="29">
        <f t="shared" si="225"/>
        <v>13</v>
      </c>
      <c r="Q2426" s="14" t="str">
        <f t="shared" si="226"/>
        <v xml:space="preserve">Brian </v>
      </c>
      <c r="R2426" s="14" t="str">
        <f t="shared" si="227"/>
        <v>Stugart</v>
      </c>
    </row>
    <row r="2427" spans="2:18" x14ac:dyDescent="0.45">
      <c r="B2427" s="14" t="str">
        <f t="shared" si="222"/>
        <v>399012939903</v>
      </c>
      <c r="C2427" s="5">
        <v>39901</v>
      </c>
      <c r="D2427" s="2" t="s">
        <v>808</v>
      </c>
      <c r="E2427" s="14">
        <f t="shared" si="223"/>
        <v>0</v>
      </c>
      <c r="F2427" s="2">
        <v>29</v>
      </c>
      <c r="G2427" s="19">
        <v>177.41</v>
      </c>
      <c r="H2427" s="20">
        <v>0.05</v>
      </c>
      <c r="I2427" s="6"/>
      <c r="J2427" s="5">
        <v>39903</v>
      </c>
      <c r="K2427" s="25">
        <v>-116.05</v>
      </c>
      <c r="L2427" s="2" t="s">
        <v>254</v>
      </c>
      <c r="M2427" s="14">
        <f>+VLOOKUP(L2427,Customers!$C$3:$D$797,2,FALSE)</f>
        <v>3</v>
      </c>
      <c r="N2427" s="14">
        <f>+INDEX(Customers!$B$2:$D$797,MATCH(TF_Database!L2427,Customers!$C$2:$C$797,0),1)</f>
        <v>5781</v>
      </c>
      <c r="O2427" s="29">
        <f t="shared" si="224"/>
        <v>7</v>
      </c>
      <c r="P2427" s="29">
        <f t="shared" si="225"/>
        <v>13</v>
      </c>
      <c r="Q2427" s="14" t="str">
        <f t="shared" si="226"/>
        <v xml:space="preserve">Edward </v>
      </c>
      <c r="R2427" s="14" t="str">
        <f t="shared" si="227"/>
        <v>Becker</v>
      </c>
    </row>
    <row r="2428" spans="2:18" x14ac:dyDescent="0.45">
      <c r="B2428" s="14" t="str">
        <f t="shared" si="222"/>
        <v>398912839891</v>
      </c>
      <c r="C2428" s="5">
        <v>39891</v>
      </c>
      <c r="D2428" s="2" t="s">
        <v>806</v>
      </c>
      <c r="E2428" s="14">
        <f t="shared" si="223"/>
        <v>1</v>
      </c>
      <c r="F2428" s="2">
        <v>28</v>
      </c>
      <c r="G2428" s="19">
        <v>96.71</v>
      </c>
      <c r="H2428" s="20">
        <v>0.01</v>
      </c>
      <c r="I2428" s="6"/>
      <c r="J2428" s="5">
        <v>39891</v>
      </c>
      <c r="K2428" s="25">
        <v>-72.44</v>
      </c>
      <c r="L2428" s="2" t="s">
        <v>86</v>
      </c>
      <c r="M2428" s="14">
        <f>+VLOOKUP(L2428,Customers!$C$3:$D$797,2,FALSE)</f>
        <v>4</v>
      </c>
      <c r="N2428" s="14">
        <f>+INDEX(Customers!$B$2:$D$797,MATCH(TF_Database!L2428,Customers!$C$2:$C$797,0),1)</f>
        <v>28265</v>
      </c>
      <c r="O2428" s="29">
        <f t="shared" si="224"/>
        <v>5</v>
      </c>
      <c r="P2428" s="29">
        <f t="shared" si="225"/>
        <v>11</v>
      </c>
      <c r="Q2428" s="14" t="str">
        <f t="shared" si="226"/>
        <v xml:space="preserve">Noah </v>
      </c>
      <c r="R2428" s="14" t="str">
        <f t="shared" si="227"/>
        <v>Childs</v>
      </c>
    </row>
    <row r="2429" spans="2:18" x14ac:dyDescent="0.45">
      <c r="B2429" s="14" t="str">
        <f t="shared" si="222"/>
        <v>402542940258</v>
      </c>
      <c r="C2429" s="5">
        <v>40254</v>
      </c>
      <c r="D2429" s="2" t="s">
        <v>804</v>
      </c>
      <c r="E2429" s="14">
        <f t="shared" si="223"/>
        <v>0</v>
      </c>
      <c r="F2429" s="2">
        <v>29</v>
      </c>
      <c r="G2429" s="19">
        <v>730.51</v>
      </c>
      <c r="H2429" s="20">
        <v>0.08</v>
      </c>
      <c r="I2429" s="6"/>
      <c r="J2429" s="5">
        <v>40258</v>
      </c>
      <c r="K2429" s="25">
        <v>217.57</v>
      </c>
      <c r="L2429" s="2" t="s">
        <v>264</v>
      </c>
      <c r="M2429" s="14">
        <f>+VLOOKUP(L2429,Customers!$C$3:$D$797,2,FALSE)</f>
        <v>4</v>
      </c>
      <c r="N2429" s="14">
        <f>+INDEX(Customers!$B$2:$D$797,MATCH(TF_Database!L2429,Customers!$C$2:$C$797,0),1)</f>
        <v>17527</v>
      </c>
      <c r="O2429" s="29">
        <f t="shared" si="224"/>
        <v>7</v>
      </c>
      <c r="P2429" s="29">
        <f t="shared" si="225"/>
        <v>11</v>
      </c>
      <c r="Q2429" s="14" t="str">
        <f t="shared" si="226"/>
        <v xml:space="preserve">Darren </v>
      </c>
      <c r="R2429" s="14" t="str">
        <f t="shared" si="227"/>
        <v>Budd</v>
      </c>
    </row>
    <row r="2430" spans="2:18" x14ac:dyDescent="0.45">
      <c r="B2430" s="14" t="str">
        <f t="shared" si="222"/>
        <v>39817339818</v>
      </c>
      <c r="C2430" s="5">
        <v>39817</v>
      </c>
      <c r="D2430" s="2" t="s">
        <v>806</v>
      </c>
      <c r="E2430" s="14">
        <f t="shared" si="223"/>
        <v>1</v>
      </c>
      <c r="F2430" s="2">
        <v>3</v>
      </c>
      <c r="G2430" s="19">
        <v>1039.56</v>
      </c>
      <c r="H2430" s="20">
        <v>0.06</v>
      </c>
      <c r="I2430" s="6"/>
      <c r="J2430" s="5">
        <v>39818</v>
      </c>
      <c r="K2430" s="25">
        <v>-394.69</v>
      </c>
      <c r="L2430" s="2" t="s">
        <v>275</v>
      </c>
      <c r="M2430" s="14">
        <f>+VLOOKUP(L2430,Customers!$C$3:$D$797,2,FALSE)</f>
        <v>1</v>
      </c>
      <c r="N2430" s="14">
        <f>+INDEX(Customers!$B$2:$D$797,MATCH(TF_Database!L2430,Customers!$C$2:$C$797,0),1)</f>
        <v>28515</v>
      </c>
      <c r="O2430" s="29">
        <f t="shared" si="224"/>
        <v>5</v>
      </c>
      <c r="P2430" s="29">
        <f t="shared" si="225"/>
        <v>13</v>
      </c>
      <c r="Q2430" s="14" t="str">
        <f t="shared" si="226"/>
        <v xml:space="preserve">Dave </v>
      </c>
      <c r="R2430" s="14" t="str">
        <f t="shared" si="227"/>
        <v>Hallsten</v>
      </c>
    </row>
    <row r="2431" spans="2:18" x14ac:dyDescent="0.45">
      <c r="B2431" s="14" t="str">
        <f t="shared" si="222"/>
        <v>406884840690</v>
      </c>
      <c r="C2431" s="5">
        <v>40688</v>
      </c>
      <c r="D2431" s="2" t="s">
        <v>811</v>
      </c>
      <c r="E2431" s="14">
        <f t="shared" si="223"/>
        <v>0</v>
      </c>
      <c r="F2431" s="2">
        <v>48</v>
      </c>
      <c r="G2431" s="19">
        <v>204.15</v>
      </c>
      <c r="H2431" s="20">
        <v>7.0000000000000007E-2</v>
      </c>
      <c r="I2431" s="6"/>
      <c r="J2431" s="5">
        <v>40690</v>
      </c>
      <c r="K2431" s="25">
        <v>-155.52600000000001</v>
      </c>
      <c r="L2431" s="2" t="s">
        <v>245</v>
      </c>
      <c r="M2431" s="14">
        <f>+VLOOKUP(L2431,Customers!$C$3:$D$797,2,FALSE)</f>
        <v>4</v>
      </c>
      <c r="N2431" s="14">
        <f>+INDEX(Customers!$B$2:$D$797,MATCH(TF_Database!L2431,Customers!$C$2:$C$797,0),1)</f>
        <v>30321</v>
      </c>
      <c r="O2431" s="29">
        <f t="shared" si="224"/>
        <v>7</v>
      </c>
      <c r="P2431" s="29">
        <f t="shared" si="225"/>
        <v>13</v>
      </c>
      <c r="Q2431" s="14" t="str">
        <f t="shared" si="226"/>
        <v xml:space="preserve">Edward </v>
      </c>
      <c r="R2431" s="14" t="str">
        <f t="shared" si="227"/>
        <v>Nazzal</v>
      </c>
    </row>
    <row r="2432" spans="2:18" x14ac:dyDescent="0.45">
      <c r="B2432" s="14" t="str">
        <f t="shared" si="222"/>
        <v>406881340690</v>
      </c>
      <c r="C2432" s="5">
        <v>40688</v>
      </c>
      <c r="D2432" s="2" t="s">
        <v>811</v>
      </c>
      <c r="E2432" s="14">
        <f t="shared" si="223"/>
        <v>0</v>
      </c>
      <c r="F2432" s="2">
        <v>13</v>
      </c>
      <c r="G2432" s="19">
        <v>33.11</v>
      </c>
      <c r="H2432" s="20">
        <v>0.08</v>
      </c>
      <c r="I2432" s="6"/>
      <c r="J2432" s="5">
        <v>40690</v>
      </c>
      <c r="K2432" s="25">
        <v>-35.96</v>
      </c>
      <c r="L2432" s="2" t="s">
        <v>245</v>
      </c>
      <c r="M2432" s="14">
        <f>+VLOOKUP(L2432,Customers!$C$3:$D$797,2,FALSE)</f>
        <v>4</v>
      </c>
      <c r="N2432" s="14">
        <f>+INDEX(Customers!$B$2:$D$797,MATCH(TF_Database!L2432,Customers!$C$2:$C$797,0),1)</f>
        <v>30321</v>
      </c>
      <c r="O2432" s="29">
        <f t="shared" si="224"/>
        <v>7</v>
      </c>
      <c r="P2432" s="29">
        <f t="shared" si="225"/>
        <v>13</v>
      </c>
      <c r="Q2432" s="14" t="str">
        <f t="shared" si="226"/>
        <v xml:space="preserve">Edward </v>
      </c>
      <c r="R2432" s="14" t="str">
        <f t="shared" si="227"/>
        <v>Nazzal</v>
      </c>
    </row>
    <row r="2433" spans="2:18" x14ac:dyDescent="0.45">
      <c r="B2433" s="14" t="str">
        <f t="shared" si="222"/>
        <v>406833440685</v>
      </c>
      <c r="C2433" s="5">
        <v>40683</v>
      </c>
      <c r="D2433" s="2" t="s">
        <v>810</v>
      </c>
      <c r="E2433" s="14">
        <f t="shared" si="223"/>
        <v>0</v>
      </c>
      <c r="F2433" s="2">
        <v>34</v>
      </c>
      <c r="G2433" s="19">
        <v>2010.89</v>
      </c>
      <c r="H2433" s="20">
        <v>0.09</v>
      </c>
      <c r="I2433" s="6"/>
      <c r="J2433" s="5">
        <v>40685</v>
      </c>
      <c r="K2433" s="25">
        <v>564.06849999999997</v>
      </c>
      <c r="L2433" s="2" t="s">
        <v>303</v>
      </c>
      <c r="M2433" s="14">
        <f>+VLOOKUP(L2433,Customers!$C$3:$D$797,2,FALSE)</f>
        <v>1</v>
      </c>
      <c r="N2433" s="14">
        <f>+INDEX(Customers!$B$2:$D$797,MATCH(TF_Database!L2433,Customers!$C$2:$C$797,0),1)</f>
        <v>7927</v>
      </c>
      <c r="O2433" s="29">
        <f t="shared" si="224"/>
        <v>8</v>
      </c>
      <c r="P2433" s="29">
        <f t="shared" si="225"/>
        <v>14</v>
      </c>
      <c r="Q2433" s="14" t="str">
        <f t="shared" si="226"/>
        <v xml:space="preserve">Anemone </v>
      </c>
      <c r="R2433" s="14" t="str">
        <f t="shared" si="227"/>
        <v>Ratner</v>
      </c>
    </row>
    <row r="2434" spans="2:18" x14ac:dyDescent="0.45">
      <c r="B2434" s="14" t="str">
        <f t="shared" si="222"/>
        <v>407934840795</v>
      </c>
      <c r="C2434" s="5">
        <v>40793</v>
      </c>
      <c r="D2434" s="2" t="s">
        <v>808</v>
      </c>
      <c r="E2434" s="14">
        <f t="shared" si="223"/>
        <v>0</v>
      </c>
      <c r="F2434" s="2">
        <v>48</v>
      </c>
      <c r="G2434" s="19">
        <v>389.28</v>
      </c>
      <c r="H2434" s="20">
        <v>0.1</v>
      </c>
      <c r="I2434" s="6"/>
      <c r="J2434" s="5">
        <v>40795</v>
      </c>
      <c r="K2434" s="25">
        <v>-37.43</v>
      </c>
      <c r="L2434" s="2" t="s">
        <v>273</v>
      </c>
      <c r="M2434" s="14">
        <f>+VLOOKUP(L2434,Customers!$C$3:$D$797,2,FALSE)</f>
        <v>2</v>
      </c>
      <c r="N2434" s="14">
        <f>+INDEX(Customers!$B$2:$D$797,MATCH(TF_Database!L2434,Customers!$C$2:$C$797,0),1)</f>
        <v>3447</v>
      </c>
      <c r="O2434" s="29">
        <f t="shared" si="224"/>
        <v>4</v>
      </c>
      <c r="P2434" s="29">
        <f t="shared" si="225"/>
        <v>10</v>
      </c>
      <c r="Q2434" s="14" t="str">
        <f t="shared" si="226"/>
        <v xml:space="preserve">Dan </v>
      </c>
      <c r="R2434" s="14" t="str">
        <f t="shared" si="227"/>
        <v>Lawera</v>
      </c>
    </row>
    <row r="2435" spans="2:18" x14ac:dyDescent="0.45">
      <c r="B2435" s="14" t="str">
        <f t="shared" si="222"/>
        <v>400151240020</v>
      </c>
      <c r="C2435" s="5">
        <v>40015</v>
      </c>
      <c r="D2435" s="2" t="s">
        <v>804</v>
      </c>
      <c r="E2435" s="14">
        <f t="shared" si="223"/>
        <v>0</v>
      </c>
      <c r="F2435" s="2">
        <v>12</v>
      </c>
      <c r="G2435" s="19">
        <v>1244.72</v>
      </c>
      <c r="H2435" s="20">
        <v>0.04</v>
      </c>
      <c r="I2435" s="6"/>
      <c r="J2435" s="5">
        <v>40020</v>
      </c>
      <c r="K2435" s="25">
        <v>269.94</v>
      </c>
      <c r="L2435" s="2" t="s">
        <v>261</v>
      </c>
      <c r="M2435" s="14">
        <f>+VLOOKUP(L2435,Customers!$C$3:$D$797,2,FALSE)</f>
        <v>3</v>
      </c>
      <c r="N2435" s="14">
        <f>+INDEX(Customers!$B$2:$D$797,MATCH(TF_Database!L2435,Customers!$C$2:$C$797,0),1)</f>
        <v>1703</v>
      </c>
      <c r="O2435" s="29">
        <f t="shared" si="224"/>
        <v>6</v>
      </c>
      <c r="P2435" s="29">
        <f t="shared" si="225"/>
        <v>14</v>
      </c>
      <c r="Q2435" s="14" t="str">
        <f t="shared" si="226"/>
        <v xml:space="preserve">Nancy </v>
      </c>
      <c r="R2435" s="14" t="str">
        <f t="shared" si="227"/>
        <v>Lomonaco</v>
      </c>
    </row>
    <row r="2436" spans="2:18" x14ac:dyDescent="0.45">
      <c r="B2436" s="14" t="str">
        <f t="shared" si="222"/>
        <v>408942740894</v>
      </c>
      <c r="C2436" s="5">
        <v>40894</v>
      </c>
      <c r="D2436" s="2" t="s">
        <v>811</v>
      </c>
      <c r="E2436" s="14">
        <f t="shared" si="223"/>
        <v>0</v>
      </c>
      <c r="F2436" s="2">
        <v>27</v>
      </c>
      <c r="G2436" s="19">
        <v>137.5</v>
      </c>
      <c r="H2436" s="20">
        <v>7.0000000000000007E-2</v>
      </c>
      <c r="I2436" s="6"/>
      <c r="J2436" s="5">
        <v>40894</v>
      </c>
      <c r="K2436" s="25">
        <v>-64.239000000000004</v>
      </c>
      <c r="L2436" s="2" t="s">
        <v>273</v>
      </c>
      <c r="M2436" s="14">
        <f>+VLOOKUP(L2436,Customers!$C$3:$D$797,2,FALSE)</f>
        <v>2</v>
      </c>
      <c r="N2436" s="14">
        <f>+INDEX(Customers!$B$2:$D$797,MATCH(TF_Database!L2436,Customers!$C$2:$C$797,0),1)</f>
        <v>3447</v>
      </c>
      <c r="O2436" s="29">
        <f t="shared" si="224"/>
        <v>4</v>
      </c>
      <c r="P2436" s="29">
        <f t="shared" si="225"/>
        <v>10</v>
      </c>
      <c r="Q2436" s="14" t="str">
        <f t="shared" si="226"/>
        <v xml:space="preserve">Dan </v>
      </c>
      <c r="R2436" s="14" t="str">
        <f t="shared" si="227"/>
        <v>Lawera</v>
      </c>
    </row>
    <row r="2437" spans="2:18" x14ac:dyDescent="0.45">
      <c r="B2437" s="14" t="str">
        <f t="shared" si="222"/>
        <v>408941240896</v>
      </c>
      <c r="C2437" s="5">
        <v>40894</v>
      </c>
      <c r="D2437" s="2" t="s">
        <v>811</v>
      </c>
      <c r="E2437" s="14">
        <f t="shared" si="223"/>
        <v>0</v>
      </c>
      <c r="F2437" s="2">
        <v>12</v>
      </c>
      <c r="G2437" s="19">
        <v>5744.24</v>
      </c>
      <c r="H2437" s="20">
        <v>0.09</v>
      </c>
      <c r="I2437" s="6"/>
      <c r="J2437" s="5">
        <v>40896</v>
      </c>
      <c r="K2437" s="25">
        <v>1118.17</v>
      </c>
      <c r="L2437" s="2" t="s">
        <v>273</v>
      </c>
      <c r="M2437" s="14">
        <f>+VLOOKUP(L2437,Customers!$C$3:$D$797,2,FALSE)</f>
        <v>2</v>
      </c>
      <c r="N2437" s="14">
        <f>+INDEX(Customers!$B$2:$D$797,MATCH(TF_Database!L2437,Customers!$C$2:$C$797,0),1)</f>
        <v>3447</v>
      </c>
      <c r="O2437" s="29">
        <f t="shared" si="224"/>
        <v>4</v>
      </c>
      <c r="P2437" s="29">
        <f t="shared" si="225"/>
        <v>10</v>
      </c>
      <c r="Q2437" s="14" t="str">
        <f t="shared" si="226"/>
        <v xml:space="preserve">Dan </v>
      </c>
      <c r="R2437" s="14" t="str">
        <f t="shared" si="227"/>
        <v>Lawera</v>
      </c>
    </row>
    <row r="2438" spans="2:18" x14ac:dyDescent="0.45">
      <c r="B2438" s="14" t="str">
        <f t="shared" si="222"/>
        <v>408944240894</v>
      </c>
      <c r="C2438" s="5">
        <v>40894</v>
      </c>
      <c r="D2438" s="2" t="s">
        <v>811</v>
      </c>
      <c r="E2438" s="14">
        <f t="shared" si="223"/>
        <v>0</v>
      </c>
      <c r="F2438" s="2">
        <v>42</v>
      </c>
      <c r="G2438" s="19">
        <v>452.15</v>
      </c>
      <c r="H2438" s="20">
        <v>0.06</v>
      </c>
      <c r="I2438" s="6"/>
      <c r="J2438" s="5">
        <v>40894</v>
      </c>
      <c r="K2438" s="25">
        <v>25.79</v>
      </c>
      <c r="L2438" s="2" t="s">
        <v>273</v>
      </c>
      <c r="M2438" s="14">
        <f>+VLOOKUP(L2438,Customers!$C$3:$D$797,2,FALSE)</f>
        <v>2</v>
      </c>
      <c r="N2438" s="14">
        <f>+INDEX(Customers!$B$2:$D$797,MATCH(TF_Database!L2438,Customers!$C$2:$C$797,0),1)</f>
        <v>3447</v>
      </c>
      <c r="O2438" s="29">
        <f t="shared" si="224"/>
        <v>4</v>
      </c>
      <c r="P2438" s="29">
        <f t="shared" si="225"/>
        <v>10</v>
      </c>
      <c r="Q2438" s="14" t="str">
        <f t="shared" si="226"/>
        <v xml:space="preserve">Dan </v>
      </c>
      <c r="R2438" s="14" t="str">
        <f t="shared" si="227"/>
        <v>Lawera</v>
      </c>
    </row>
    <row r="2439" spans="2:18" x14ac:dyDescent="0.45">
      <c r="B2439" s="14" t="str">
        <f t="shared" ref="B2439:B2502" si="228">+CONCATENATE(C2439,F2439,J2439)</f>
        <v>412212841223</v>
      </c>
      <c r="C2439" s="5">
        <v>41221</v>
      </c>
      <c r="D2439" s="2" t="s">
        <v>806</v>
      </c>
      <c r="E2439" s="14">
        <f t="shared" ref="E2439:E2502" si="229">+IF(D2439="High",1,0)</f>
        <v>1</v>
      </c>
      <c r="F2439" s="2">
        <v>28</v>
      </c>
      <c r="G2439" s="19">
        <v>112.05</v>
      </c>
      <c r="H2439" s="20">
        <v>0.04</v>
      </c>
      <c r="I2439" s="6"/>
      <c r="J2439" s="5">
        <v>41223</v>
      </c>
      <c r="K2439" s="25">
        <v>26.21</v>
      </c>
      <c r="L2439" s="2" t="s">
        <v>280</v>
      </c>
      <c r="M2439" s="14">
        <f>+VLOOKUP(L2439,Customers!$C$3:$D$797,2,FALSE)</f>
        <v>4</v>
      </c>
      <c r="N2439" s="14">
        <f>+INDEX(Customers!$B$2:$D$797,MATCH(TF_Database!L2439,Customers!$C$2:$C$797,0),1)</f>
        <v>15659</v>
      </c>
      <c r="O2439" s="29">
        <f t="shared" ref="O2439:O2502" si="230">+SEARCH(" ",L2439)</f>
        <v>8</v>
      </c>
      <c r="P2439" s="29">
        <f t="shared" ref="P2439:P2502" si="231">+LEN(L2439)</f>
        <v>13</v>
      </c>
      <c r="Q2439" s="14" t="str">
        <f t="shared" ref="Q2439:Q2502" si="232">+LEFT(L2439,O2439)</f>
        <v xml:space="preserve">Theresa </v>
      </c>
      <c r="R2439" s="14" t="str">
        <f t="shared" ref="R2439:R2502" si="233">+RIGHT(L2439,P2439-O2439)</f>
        <v>Coyne</v>
      </c>
    </row>
    <row r="2440" spans="2:18" x14ac:dyDescent="0.45">
      <c r="B2440" s="14" t="str">
        <f t="shared" si="228"/>
        <v>403382640343</v>
      </c>
      <c r="C2440" s="5">
        <v>40338</v>
      </c>
      <c r="D2440" s="2" t="s">
        <v>804</v>
      </c>
      <c r="E2440" s="14">
        <f t="shared" si="229"/>
        <v>0</v>
      </c>
      <c r="F2440" s="2">
        <v>26</v>
      </c>
      <c r="G2440" s="19">
        <v>78.22</v>
      </c>
      <c r="H2440" s="20">
        <v>0.03</v>
      </c>
      <c r="I2440" s="6"/>
      <c r="J2440" s="5">
        <v>40343</v>
      </c>
      <c r="K2440" s="25">
        <v>32.5</v>
      </c>
      <c r="L2440" s="2" t="s">
        <v>307</v>
      </c>
      <c r="M2440" s="14">
        <f>+VLOOKUP(L2440,Customers!$C$3:$D$797,2,FALSE)</f>
        <v>1</v>
      </c>
      <c r="N2440" s="14">
        <f>+INDEX(Customers!$B$2:$D$797,MATCH(TF_Database!L2440,Customers!$C$2:$C$797,0),1)</f>
        <v>2176</v>
      </c>
      <c r="O2440" s="29">
        <f t="shared" si="230"/>
        <v>5</v>
      </c>
      <c r="P2440" s="29">
        <f t="shared" si="231"/>
        <v>14</v>
      </c>
      <c r="Q2440" s="14" t="str">
        <f t="shared" si="232"/>
        <v xml:space="preserve">Lena </v>
      </c>
      <c r="R2440" s="14" t="str">
        <f t="shared" si="233"/>
        <v>Creighton</v>
      </c>
    </row>
    <row r="2441" spans="2:18" x14ac:dyDescent="0.45">
      <c r="B2441" s="14" t="str">
        <f t="shared" si="228"/>
        <v>403381040342</v>
      </c>
      <c r="C2441" s="5">
        <v>40338</v>
      </c>
      <c r="D2441" s="2" t="s">
        <v>804</v>
      </c>
      <c r="E2441" s="14">
        <f t="shared" si="229"/>
        <v>0</v>
      </c>
      <c r="F2441" s="2">
        <v>10</v>
      </c>
      <c r="G2441" s="19">
        <v>51.65</v>
      </c>
      <c r="H2441" s="20">
        <v>0.1</v>
      </c>
      <c r="I2441" s="6"/>
      <c r="J2441" s="5">
        <v>40342</v>
      </c>
      <c r="K2441" s="25">
        <v>-32.130000000000003</v>
      </c>
      <c r="L2441" s="2" t="s">
        <v>307</v>
      </c>
      <c r="M2441" s="14">
        <f>+VLOOKUP(L2441,Customers!$C$3:$D$797,2,FALSE)</f>
        <v>1</v>
      </c>
      <c r="N2441" s="14">
        <f>+INDEX(Customers!$B$2:$D$797,MATCH(TF_Database!L2441,Customers!$C$2:$C$797,0),1)</f>
        <v>2176</v>
      </c>
      <c r="O2441" s="29">
        <f t="shared" si="230"/>
        <v>5</v>
      </c>
      <c r="P2441" s="29">
        <f t="shared" si="231"/>
        <v>14</v>
      </c>
      <c r="Q2441" s="14" t="str">
        <f t="shared" si="232"/>
        <v xml:space="preserve">Lena </v>
      </c>
      <c r="R2441" s="14" t="str">
        <f t="shared" si="233"/>
        <v>Creighton</v>
      </c>
    </row>
    <row r="2442" spans="2:18" x14ac:dyDescent="0.45">
      <c r="B2442" s="14" t="str">
        <f t="shared" si="228"/>
        <v>409723440981</v>
      </c>
      <c r="C2442" s="5">
        <v>40972</v>
      </c>
      <c r="D2442" s="2" t="s">
        <v>804</v>
      </c>
      <c r="E2442" s="14">
        <f t="shared" si="229"/>
        <v>0</v>
      </c>
      <c r="F2442" s="2">
        <v>34</v>
      </c>
      <c r="G2442" s="19">
        <v>823.98</v>
      </c>
      <c r="H2442" s="20">
        <v>0.09</v>
      </c>
      <c r="I2442" s="6"/>
      <c r="J2442" s="5">
        <v>40981</v>
      </c>
      <c r="K2442" s="25">
        <v>129.81</v>
      </c>
      <c r="L2442" s="2" t="s">
        <v>166</v>
      </c>
      <c r="M2442" s="14">
        <f>+VLOOKUP(L2442,Customers!$C$3:$D$797,2,FALSE)</f>
        <v>4</v>
      </c>
      <c r="N2442" s="14">
        <f>+INDEX(Customers!$B$2:$D$797,MATCH(TF_Database!L2442,Customers!$C$2:$C$797,0),1)</f>
        <v>25303</v>
      </c>
      <c r="O2442" s="29">
        <f t="shared" si="230"/>
        <v>6</v>
      </c>
      <c r="P2442" s="29">
        <f t="shared" si="231"/>
        <v>14</v>
      </c>
      <c r="Q2442" s="14" t="str">
        <f t="shared" si="232"/>
        <v xml:space="preserve">David </v>
      </c>
      <c r="R2442" s="14" t="str">
        <f t="shared" si="233"/>
        <v>Philippe</v>
      </c>
    </row>
    <row r="2443" spans="2:18" x14ac:dyDescent="0.45">
      <c r="B2443" s="14" t="str">
        <f t="shared" si="228"/>
        <v>412641341266</v>
      </c>
      <c r="C2443" s="5">
        <v>41264</v>
      </c>
      <c r="D2443" s="2" t="s">
        <v>808</v>
      </c>
      <c r="E2443" s="14">
        <f t="shared" si="229"/>
        <v>0</v>
      </c>
      <c r="F2443" s="2">
        <v>13</v>
      </c>
      <c r="G2443" s="19">
        <v>1390.17</v>
      </c>
      <c r="H2443" s="20">
        <v>7.0000000000000007E-2</v>
      </c>
      <c r="I2443" s="6"/>
      <c r="J2443" s="5">
        <v>41266</v>
      </c>
      <c r="K2443" s="25">
        <v>-469.84</v>
      </c>
      <c r="L2443" s="2" t="s">
        <v>307</v>
      </c>
      <c r="M2443" s="14">
        <f>+VLOOKUP(L2443,Customers!$C$3:$D$797,2,FALSE)</f>
        <v>1</v>
      </c>
      <c r="N2443" s="14">
        <f>+INDEX(Customers!$B$2:$D$797,MATCH(TF_Database!L2443,Customers!$C$2:$C$797,0),1)</f>
        <v>2176</v>
      </c>
      <c r="O2443" s="29">
        <f t="shared" si="230"/>
        <v>5</v>
      </c>
      <c r="P2443" s="29">
        <f t="shared" si="231"/>
        <v>14</v>
      </c>
      <c r="Q2443" s="14" t="str">
        <f t="shared" si="232"/>
        <v xml:space="preserve">Lena </v>
      </c>
      <c r="R2443" s="14" t="str">
        <f t="shared" si="233"/>
        <v>Creighton</v>
      </c>
    </row>
    <row r="2444" spans="2:18" x14ac:dyDescent="0.45">
      <c r="B2444" s="14" t="str">
        <f t="shared" si="228"/>
        <v>398713939871</v>
      </c>
      <c r="C2444" s="5">
        <v>39871</v>
      </c>
      <c r="D2444" s="2" t="s">
        <v>806</v>
      </c>
      <c r="E2444" s="14">
        <f t="shared" si="229"/>
        <v>1</v>
      </c>
      <c r="F2444" s="2">
        <v>39</v>
      </c>
      <c r="G2444" s="19">
        <v>11613.13</v>
      </c>
      <c r="H2444" s="20">
        <v>0.05</v>
      </c>
      <c r="I2444" s="6"/>
      <c r="J2444" s="5">
        <v>39871</v>
      </c>
      <c r="K2444" s="25">
        <v>2816.21</v>
      </c>
      <c r="L2444" s="2" t="s">
        <v>253</v>
      </c>
      <c r="M2444" s="14">
        <f>+VLOOKUP(L2444,Customers!$C$3:$D$797,2,FALSE)</f>
        <v>4</v>
      </c>
      <c r="N2444" s="14">
        <f>+INDEX(Customers!$B$2:$D$797,MATCH(TF_Database!L2444,Customers!$C$2:$C$797,0),1)</f>
        <v>5837</v>
      </c>
      <c r="O2444" s="29">
        <f t="shared" si="230"/>
        <v>6</v>
      </c>
      <c r="P2444" s="29">
        <f t="shared" si="231"/>
        <v>12</v>
      </c>
      <c r="Q2444" s="14" t="str">
        <f t="shared" si="232"/>
        <v xml:space="preserve">James </v>
      </c>
      <c r="R2444" s="14" t="str">
        <f t="shared" si="233"/>
        <v>Lanier</v>
      </c>
    </row>
    <row r="2445" spans="2:18" x14ac:dyDescent="0.45">
      <c r="B2445" s="14" t="str">
        <f t="shared" si="228"/>
        <v>402471940247</v>
      </c>
      <c r="C2445" s="5">
        <v>40247</v>
      </c>
      <c r="D2445" s="2" t="s">
        <v>810</v>
      </c>
      <c r="E2445" s="14">
        <f t="shared" si="229"/>
        <v>0</v>
      </c>
      <c r="F2445" s="2">
        <v>19</v>
      </c>
      <c r="G2445" s="19">
        <v>812.06</v>
      </c>
      <c r="H2445" s="20">
        <v>0</v>
      </c>
      <c r="I2445" s="6"/>
      <c r="J2445" s="5">
        <v>40247</v>
      </c>
      <c r="K2445" s="25">
        <v>220.065</v>
      </c>
      <c r="L2445" s="2" t="s">
        <v>264</v>
      </c>
      <c r="M2445" s="14">
        <f>+VLOOKUP(L2445,Customers!$C$3:$D$797,2,FALSE)</f>
        <v>4</v>
      </c>
      <c r="N2445" s="14">
        <f>+INDEX(Customers!$B$2:$D$797,MATCH(TF_Database!L2445,Customers!$C$2:$C$797,0),1)</f>
        <v>17527</v>
      </c>
      <c r="O2445" s="29">
        <f t="shared" si="230"/>
        <v>7</v>
      </c>
      <c r="P2445" s="29">
        <f t="shared" si="231"/>
        <v>11</v>
      </c>
      <c r="Q2445" s="14" t="str">
        <f t="shared" si="232"/>
        <v xml:space="preserve">Darren </v>
      </c>
      <c r="R2445" s="14" t="str">
        <f t="shared" si="233"/>
        <v>Budd</v>
      </c>
    </row>
    <row r="2446" spans="2:18" x14ac:dyDescent="0.45">
      <c r="B2446" s="14" t="str">
        <f t="shared" si="228"/>
        <v>40433840433</v>
      </c>
      <c r="C2446" s="5">
        <v>40433</v>
      </c>
      <c r="D2446" s="2" t="s">
        <v>810</v>
      </c>
      <c r="E2446" s="14">
        <f t="shared" si="229"/>
        <v>0</v>
      </c>
      <c r="F2446" s="2">
        <v>8</v>
      </c>
      <c r="G2446" s="19">
        <v>104.27</v>
      </c>
      <c r="H2446" s="20">
        <v>0.03</v>
      </c>
      <c r="I2446" s="6"/>
      <c r="J2446" s="5">
        <v>40433</v>
      </c>
      <c r="K2446" s="25">
        <v>-23.61</v>
      </c>
      <c r="L2446" s="2" t="s">
        <v>83</v>
      </c>
      <c r="M2446" s="14">
        <f>+VLOOKUP(L2446,Customers!$C$3:$D$797,2,FALSE)</f>
        <v>2</v>
      </c>
      <c r="N2446" s="14">
        <f>+INDEX(Customers!$B$2:$D$797,MATCH(TF_Database!L2446,Customers!$C$2:$C$797,0),1)</f>
        <v>24644</v>
      </c>
      <c r="O2446" s="29">
        <f t="shared" si="230"/>
        <v>7</v>
      </c>
      <c r="P2446" s="29">
        <f t="shared" si="231"/>
        <v>12</v>
      </c>
      <c r="Q2446" s="14" t="str">
        <f t="shared" si="232"/>
        <v xml:space="preserve">Philip </v>
      </c>
      <c r="R2446" s="14" t="str">
        <f t="shared" si="233"/>
        <v>Brown</v>
      </c>
    </row>
    <row r="2447" spans="2:18" x14ac:dyDescent="0.45">
      <c r="B2447" s="14" t="str">
        <f t="shared" si="228"/>
        <v>402613840263</v>
      </c>
      <c r="C2447" s="5">
        <v>40261</v>
      </c>
      <c r="D2447" s="2" t="s">
        <v>804</v>
      </c>
      <c r="E2447" s="14">
        <f t="shared" si="229"/>
        <v>0</v>
      </c>
      <c r="F2447" s="2">
        <v>38</v>
      </c>
      <c r="G2447" s="19">
        <v>3922.96</v>
      </c>
      <c r="H2447" s="20">
        <v>0.04</v>
      </c>
      <c r="I2447" s="6"/>
      <c r="J2447" s="5">
        <v>40263</v>
      </c>
      <c r="K2447" s="25">
        <v>863.57</v>
      </c>
      <c r="L2447" s="2" t="s">
        <v>250</v>
      </c>
      <c r="M2447" s="14">
        <f>+VLOOKUP(L2447,Customers!$C$3:$D$797,2,FALSE)</f>
        <v>2</v>
      </c>
      <c r="N2447" s="14">
        <f>+INDEX(Customers!$B$2:$D$797,MATCH(TF_Database!L2447,Customers!$C$2:$C$797,0),1)</f>
        <v>23827</v>
      </c>
      <c r="O2447" s="29">
        <f t="shared" si="230"/>
        <v>7</v>
      </c>
      <c r="P2447" s="29">
        <f t="shared" si="231"/>
        <v>14</v>
      </c>
      <c r="Q2447" s="14" t="str">
        <f t="shared" si="232"/>
        <v xml:space="preserve">Jeremy </v>
      </c>
      <c r="R2447" s="14" t="str">
        <f t="shared" si="233"/>
        <v>Ellison</v>
      </c>
    </row>
    <row r="2448" spans="2:18" x14ac:dyDescent="0.45">
      <c r="B2448" s="14" t="str">
        <f t="shared" si="228"/>
        <v>408483940848</v>
      </c>
      <c r="C2448" s="5">
        <v>40848</v>
      </c>
      <c r="D2448" s="2" t="s">
        <v>808</v>
      </c>
      <c r="E2448" s="14">
        <f t="shared" si="229"/>
        <v>0</v>
      </c>
      <c r="F2448" s="2">
        <v>39</v>
      </c>
      <c r="G2448" s="19">
        <v>261.16000000000003</v>
      </c>
      <c r="H2448" s="20">
        <v>7.0000000000000007E-2</v>
      </c>
      <c r="I2448" s="6"/>
      <c r="J2448" s="5">
        <v>40848</v>
      </c>
      <c r="K2448" s="25">
        <v>-220.3</v>
      </c>
      <c r="L2448" s="2" t="s">
        <v>264</v>
      </c>
      <c r="M2448" s="14">
        <f>+VLOOKUP(L2448,Customers!$C$3:$D$797,2,FALSE)</f>
        <v>4</v>
      </c>
      <c r="N2448" s="14">
        <f>+INDEX(Customers!$B$2:$D$797,MATCH(TF_Database!L2448,Customers!$C$2:$C$797,0),1)</f>
        <v>17527</v>
      </c>
      <c r="O2448" s="29">
        <f t="shared" si="230"/>
        <v>7</v>
      </c>
      <c r="P2448" s="29">
        <f t="shared" si="231"/>
        <v>11</v>
      </c>
      <c r="Q2448" s="14" t="str">
        <f t="shared" si="232"/>
        <v xml:space="preserve">Darren </v>
      </c>
      <c r="R2448" s="14" t="str">
        <f t="shared" si="233"/>
        <v>Budd</v>
      </c>
    </row>
    <row r="2449" spans="2:18" x14ac:dyDescent="0.45">
      <c r="B2449" s="14" t="str">
        <f t="shared" si="228"/>
        <v>408484740849</v>
      </c>
      <c r="C2449" s="5">
        <v>40848</v>
      </c>
      <c r="D2449" s="2" t="s">
        <v>808</v>
      </c>
      <c r="E2449" s="14">
        <f t="shared" si="229"/>
        <v>0</v>
      </c>
      <c r="F2449" s="2">
        <v>47</v>
      </c>
      <c r="G2449" s="19">
        <v>155.22</v>
      </c>
      <c r="H2449" s="20">
        <v>7.0000000000000007E-2</v>
      </c>
      <c r="I2449" s="6"/>
      <c r="J2449" s="5">
        <v>40849</v>
      </c>
      <c r="K2449" s="25">
        <v>23.34</v>
      </c>
      <c r="L2449" s="2" t="s">
        <v>264</v>
      </c>
      <c r="M2449" s="14">
        <f>+VLOOKUP(L2449,Customers!$C$3:$D$797,2,FALSE)</f>
        <v>4</v>
      </c>
      <c r="N2449" s="14">
        <f>+INDEX(Customers!$B$2:$D$797,MATCH(TF_Database!L2449,Customers!$C$2:$C$797,0),1)</f>
        <v>17527</v>
      </c>
      <c r="O2449" s="29">
        <f t="shared" si="230"/>
        <v>7</v>
      </c>
      <c r="P2449" s="29">
        <f t="shared" si="231"/>
        <v>11</v>
      </c>
      <c r="Q2449" s="14" t="str">
        <f t="shared" si="232"/>
        <v xml:space="preserve">Darren </v>
      </c>
      <c r="R2449" s="14" t="str">
        <f t="shared" si="233"/>
        <v>Budd</v>
      </c>
    </row>
    <row r="2450" spans="2:18" x14ac:dyDescent="0.45">
      <c r="B2450" s="14" t="str">
        <f t="shared" si="228"/>
        <v>401593640161</v>
      </c>
      <c r="C2450" s="5">
        <v>40159</v>
      </c>
      <c r="D2450" s="2" t="s">
        <v>806</v>
      </c>
      <c r="E2450" s="14">
        <f t="shared" si="229"/>
        <v>1</v>
      </c>
      <c r="F2450" s="2">
        <v>36</v>
      </c>
      <c r="G2450" s="19">
        <v>1072.3599999999999</v>
      </c>
      <c r="H2450" s="20">
        <v>0.04</v>
      </c>
      <c r="I2450" s="6"/>
      <c r="J2450" s="5">
        <v>40161</v>
      </c>
      <c r="K2450" s="25">
        <v>440.48</v>
      </c>
      <c r="L2450" s="2" t="s">
        <v>251</v>
      </c>
      <c r="M2450" s="14">
        <f>+VLOOKUP(L2450,Customers!$C$3:$D$797,2,FALSE)</f>
        <v>1</v>
      </c>
      <c r="N2450" s="14">
        <f>+INDEX(Customers!$B$2:$D$797,MATCH(TF_Database!L2450,Customers!$C$2:$C$797,0),1)</f>
        <v>7616</v>
      </c>
      <c r="O2450" s="29">
        <f t="shared" si="230"/>
        <v>5</v>
      </c>
      <c r="P2450" s="29">
        <f t="shared" si="231"/>
        <v>10</v>
      </c>
      <c r="Q2450" s="14" t="str">
        <f t="shared" si="232"/>
        <v xml:space="preserve">Alan </v>
      </c>
      <c r="R2450" s="14" t="str">
        <f t="shared" si="233"/>
        <v>Hwang</v>
      </c>
    </row>
    <row r="2451" spans="2:18" x14ac:dyDescent="0.45">
      <c r="B2451" s="14" t="str">
        <f t="shared" si="228"/>
        <v>401593940161</v>
      </c>
      <c r="C2451" s="5">
        <v>40159</v>
      </c>
      <c r="D2451" s="2" t="s">
        <v>806</v>
      </c>
      <c r="E2451" s="14">
        <f t="shared" si="229"/>
        <v>1</v>
      </c>
      <c r="F2451" s="2">
        <v>39</v>
      </c>
      <c r="G2451" s="19">
        <v>857.84</v>
      </c>
      <c r="H2451" s="20">
        <v>0.02</v>
      </c>
      <c r="I2451" s="6"/>
      <c r="J2451" s="5">
        <v>40161</v>
      </c>
      <c r="K2451" s="25">
        <v>-309.43</v>
      </c>
      <c r="L2451" s="2" t="s">
        <v>251</v>
      </c>
      <c r="M2451" s="14">
        <f>+VLOOKUP(L2451,Customers!$C$3:$D$797,2,FALSE)</f>
        <v>1</v>
      </c>
      <c r="N2451" s="14">
        <f>+INDEX(Customers!$B$2:$D$797,MATCH(TF_Database!L2451,Customers!$C$2:$C$797,0),1)</f>
        <v>7616</v>
      </c>
      <c r="O2451" s="29">
        <f t="shared" si="230"/>
        <v>5</v>
      </c>
      <c r="P2451" s="29">
        <f t="shared" si="231"/>
        <v>10</v>
      </c>
      <c r="Q2451" s="14" t="str">
        <f t="shared" si="232"/>
        <v xml:space="preserve">Alan </v>
      </c>
      <c r="R2451" s="14" t="str">
        <f t="shared" si="233"/>
        <v>Hwang</v>
      </c>
    </row>
    <row r="2452" spans="2:18" x14ac:dyDescent="0.45">
      <c r="B2452" s="14" t="str">
        <f t="shared" si="228"/>
        <v>40708940712</v>
      </c>
      <c r="C2452" s="5">
        <v>40708</v>
      </c>
      <c r="D2452" s="2" t="s">
        <v>804</v>
      </c>
      <c r="E2452" s="14">
        <f t="shared" si="229"/>
        <v>0</v>
      </c>
      <c r="F2452" s="2">
        <v>9</v>
      </c>
      <c r="G2452" s="19">
        <v>742.84</v>
      </c>
      <c r="H2452" s="20">
        <v>0.01</v>
      </c>
      <c r="I2452" s="6"/>
      <c r="J2452" s="5">
        <v>40712</v>
      </c>
      <c r="K2452" s="25">
        <v>-320.7</v>
      </c>
      <c r="L2452" s="2" t="s">
        <v>285</v>
      </c>
      <c r="M2452" s="14">
        <f>+VLOOKUP(L2452,Customers!$C$3:$D$797,2,FALSE)</f>
        <v>5</v>
      </c>
      <c r="N2452" s="14">
        <f>+INDEX(Customers!$B$2:$D$797,MATCH(TF_Database!L2452,Customers!$C$2:$C$797,0),1)</f>
        <v>7418</v>
      </c>
      <c r="O2452" s="29">
        <f t="shared" si="230"/>
        <v>10</v>
      </c>
      <c r="P2452" s="29">
        <f t="shared" si="231"/>
        <v>15</v>
      </c>
      <c r="Q2452" s="14" t="str">
        <f t="shared" si="232"/>
        <v xml:space="preserve">Magdelene </v>
      </c>
      <c r="R2452" s="14" t="str">
        <f t="shared" si="233"/>
        <v>Morse</v>
      </c>
    </row>
    <row r="2453" spans="2:18" x14ac:dyDescent="0.45">
      <c r="B2453" s="14" t="str">
        <f t="shared" si="228"/>
        <v>407081440715</v>
      </c>
      <c r="C2453" s="5">
        <v>40708</v>
      </c>
      <c r="D2453" s="2" t="s">
        <v>804</v>
      </c>
      <c r="E2453" s="14">
        <f t="shared" si="229"/>
        <v>0</v>
      </c>
      <c r="F2453" s="2">
        <v>14</v>
      </c>
      <c r="G2453" s="19">
        <v>2070.6799999999998</v>
      </c>
      <c r="H2453" s="20">
        <v>0.03</v>
      </c>
      <c r="I2453" s="6"/>
      <c r="J2453" s="5">
        <v>40715</v>
      </c>
      <c r="K2453" s="25">
        <v>-281.67</v>
      </c>
      <c r="L2453" s="2" t="s">
        <v>285</v>
      </c>
      <c r="M2453" s="14">
        <f>+VLOOKUP(L2453,Customers!$C$3:$D$797,2,FALSE)</f>
        <v>5</v>
      </c>
      <c r="N2453" s="14">
        <f>+INDEX(Customers!$B$2:$D$797,MATCH(TF_Database!L2453,Customers!$C$2:$C$797,0),1)</f>
        <v>7418</v>
      </c>
      <c r="O2453" s="29">
        <f t="shared" si="230"/>
        <v>10</v>
      </c>
      <c r="P2453" s="29">
        <f t="shared" si="231"/>
        <v>15</v>
      </c>
      <c r="Q2453" s="14" t="str">
        <f t="shared" si="232"/>
        <v xml:space="preserve">Magdelene </v>
      </c>
      <c r="R2453" s="14" t="str">
        <f t="shared" si="233"/>
        <v>Morse</v>
      </c>
    </row>
    <row r="2454" spans="2:18" x14ac:dyDescent="0.45">
      <c r="B2454" s="14" t="str">
        <f t="shared" si="228"/>
        <v>407081540715</v>
      </c>
      <c r="C2454" s="5">
        <v>40708</v>
      </c>
      <c r="D2454" s="2" t="s">
        <v>804</v>
      </c>
      <c r="E2454" s="14">
        <f t="shared" si="229"/>
        <v>0</v>
      </c>
      <c r="F2454" s="2">
        <v>15</v>
      </c>
      <c r="G2454" s="19">
        <v>764.13</v>
      </c>
      <c r="H2454" s="20">
        <v>0.09</v>
      </c>
      <c r="I2454" s="6"/>
      <c r="J2454" s="5">
        <v>40715</v>
      </c>
      <c r="K2454" s="25">
        <v>276.98</v>
      </c>
      <c r="L2454" s="2" t="s">
        <v>285</v>
      </c>
      <c r="M2454" s="14">
        <f>+VLOOKUP(L2454,Customers!$C$3:$D$797,2,FALSE)</f>
        <v>5</v>
      </c>
      <c r="N2454" s="14">
        <f>+INDEX(Customers!$B$2:$D$797,MATCH(TF_Database!L2454,Customers!$C$2:$C$797,0),1)</f>
        <v>7418</v>
      </c>
      <c r="O2454" s="29">
        <f t="shared" si="230"/>
        <v>10</v>
      </c>
      <c r="P2454" s="29">
        <f t="shared" si="231"/>
        <v>15</v>
      </c>
      <c r="Q2454" s="14" t="str">
        <f t="shared" si="232"/>
        <v xml:space="preserve">Magdelene </v>
      </c>
      <c r="R2454" s="14" t="str">
        <f t="shared" si="233"/>
        <v>Morse</v>
      </c>
    </row>
    <row r="2455" spans="2:18" x14ac:dyDescent="0.45">
      <c r="B2455" s="14" t="str">
        <f t="shared" si="228"/>
        <v>409751140980</v>
      </c>
      <c r="C2455" s="5">
        <v>40975</v>
      </c>
      <c r="D2455" s="2" t="s">
        <v>804</v>
      </c>
      <c r="E2455" s="14">
        <f t="shared" si="229"/>
        <v>0</v>
      </c>
      <c r="F2455" s="2">
        <v>11</v>
      </c>
      <c r="G2455" s="19">
        <v>64.34</v>
      </c>
      <c r="H2455" s="20">
        <v>0.09</v>
      </c>
      <c r="I2455" s="6"/>
      <c r="J2455" s="5">
        <v>40980</v>
      </c>
      <c r="K2455" s="25">
        <v>-8.3699999999999992</v>
      </c>
      <c r="L2455" s="2" t="s">
        <v>251</v>
      </c>
      <c r="M2455" s="14">
        <f>+VLOOKUP(L2455,Customers!$C$3:$D$797,2,FALSE)</f>
        <v>1</v>
      </c>
      <c r="N2455" s="14">
        <f>+INDEX(Customers!$B$2:$D$797,MATCH(TF_Database!L2455,Customers!$C$2:$C$797,0),1)</f>
        <v>7616</v>
      </c>
      <c r="O2455" s="29">
        <f t="shared" si="230"/>
        <v>5</v>
      </c>
      <c r="P2455" s="29">
        <f t="shared" si="231"/>
        <v>10</v>
      </c>
      <c r="Q2455" s="14" t="str">
        <f t="shared" si="232"/>
        <v xml:space="preserve">Alan </v>
      </c>
      <c r="R2455" s="14" t="str">
        <f t="shared" si="233"/>
        <v>Hwang</v>
      </c>
    </row>
    <row r="2456" spans="2:18" x14ac:dyDescent="0.45">
      <c r="B2456" s="14" t="str">
        <f t="shared" si="228"/>
        <v>409751040984</v>
      </c>
      <c r="C2456" s="5">
        <v>40975</v>
      </c>
      <c r="D2456" s="2" t="s">
        <v>804</v>
      </c>
      <c r="E2456" s="14">
        <f t="shared" si="229"/>
        <v>0</v>
      </c>
      <c r="F2456" s="2">
        <v>10</v>
      </c>
      <c r="G2456" s="19">
        <v>693.02</v>
      </c>
      <c r="H2456" s="20">
        <v>7.0000000000000007E-2</v>
      </c>
      <c r="I2456" s="6"/>
      <c r="J2456" s="5">
        <v>40984</v>
      </c>
      <c r="K2456" s="25">
        <v>97.36</v>
      </c>
      <c r="L2456" s="2" t="s">
        <v>251</v>
      </c>
      <c r="M2456" s="14">
        <f>+VLOOKUP(L2456,Customers!$C$3:$D$797,2,FALSE)</f>
        <v>1</v>
      </c>
      <c r="N2456" s="14">
        <f>+INDEX(Customers!$B$2:$D$797,MATCH(TF_Database!L2456,Customers!$C$2:$C$797,0),1)</f>
        <v>7616</v>
      </c>
      <c r="O2456" s="29">
        <f t="shared" si="230"/>
        <v>5</v>
      </c>
      <c r="P2456" s="29">
        <f t="shared" si="231"/>
        <v>10</v>
      </c>
      <c r="Q2456" s="14" t="str">
        <f t="shared" si="232"/>
        <v xml:space="preserve">Alan </v>
      </c>
      <c r="R2456" s="14" t="str">
        <f t="shared" si="233"/>
        <v>Hwang</v>
      </c>
    </row>
    <row r="2457" spans="2:18" x14ac:dyDescent="0.45">
      <c r="B2457" s="14" t="str">
        <f t="shared" si="228"/>
        <v>408093740809</v>
      </c>
      <c r="C2457" s="5">
        <v>40809</v>
      </c>
      <c r="D2457" s="2" t="s">
        <v>808</v>
      </c>
      <c r="E2457" s="14">
        <f t="shared" si="229"/>
        <v>0</v>
      </c>
      <c r="F2457" s="2">
        <v>37</v>
      </c>
      <c r="G2457" s="19">
        <v>201.14</v>
      </c>
      <c r="H2457" s="20">
        <v>0.08</v>
      </c>
      <c r="I2457" s="6"/>
      <c r="J2457" s="5">
        <v>40809</v>
      </c>
      <c r="K2457" s="25">
        <v>-51.25</v>
      </c>
      <c r="L2457" s="2" t="s">
        <v>302</v>
      </c>
      <c r="M2457" s="14">
        <f>+VLOOKUP(L2457,Customers!$C$3:$D$797,2,FALSE)</f>
        <v>3</v>
      </c>
      <c r="N2457" s="14">
        <f>+INDEX(Customers!$B$2:$D$797,MATCH(TF_Database!L2457,Customers!$C$2:$C$797,0),1)</f>
        <v>7723</v>
      </c>
      <c r="O2457" s="29">
        <f t="shared" si="230"/>
        <v>6</v>
      </c>
      <c r="P2457" s="29">
        <f t="shared" si="231"/>
        <v>11</v>
      </c>
      <c r="Q2457" s="14" t="str">
        <f t="shared" si="232"/>
        <v xml:space="preserve">Aimee </v>
      </c>
      <c r="R2457" s="14" t="str">
        <f t="shared" si="233"/>
        <v>Bixby</v>
      </c>
    </row>
    <row r="2458" spans="2:18" x14ac:dyDescent="0.45">
      <c r="B2458" s="14" t="str">
        <f t="shared" si="228"/>
        <v>40473940475</v>
      </c>
      <c r="C2458" s="5">
        <v>40473</v>
      </c>
      <c r="D2458" s="2" t="s">
        <v>806</v>
      </c>
      <c r="E2458" s="14">
        <f t="shared" si="229"/>
        <v>1</v>
      </c>
      <c r="F2458" s="2">
        <v>9</v>
      </c>
      <c r="G2458" s="19">
        <v>48.26</v>
      </c>
      <c r="H2458" s="20">
        <v>0.09</v>
      </c>
      <c r="I2458" s="6"/>
      <c r="J2458" s="5">
        <v>40475</v>
      </c>
      <c r="K2458" s="25">
        <v>2.76</v>
      </c>
      <c r="L2458" s="2" t="s">
        <v>307</v>
      </c>
      <c r="M2458" s="14">
        <f>+VLOOKUP(L2458,Customers!$C$3:$D$797,2,FALSE)</f>
        <v>1</v>
      </c>
      <c r="N2458" s="14">
        <f>+INDEX(Customers!$B$2:$D$797,MATCH(TF_Database!L2458,Customers!$C$2:$C$797,0),1)</f>
        <v>2176</v>
      </c>
      <c r="O2458" s="29">
        <f t="shared" si="230"/>
        <v>5</v>
      </c>
      <c r="P2458" s="29">
        <f t="shared" si="231"/>
        <v>14</v>
      </c>
      <c r="Q2458" s="14" t="str">
        <f t="shared" si="232"/>
        <v xml:space="preserve">Lena </v>
      </c>
      <c r="R2458" s="14" t="str">
        <f t="shared" si="233"/>
        <v>Creighton</v>
      </c>
    </row>
    <row r="2459" spans="2:18" x14ac:dyDescent="0.45">
      <c r="B2459" s="14" t="str">
        <f t="shared" si="228"/>
        <v>40473640474</v>
      </c>
      <c r="C2459" s="5">
        <v>40473</v>
      </c>
      <c r="D2459" s="2" t="s">
        <v>806</v>
      </c>
      <c r="E2459" s="14">
        <f t="shared" si="229"/>
        <v>1</v>
      </c>
      <c r="F2459" s="2">
        <v>6</v>
      </c>
      <c r="G2459" s="19">
        <v>1718.43</v>
      </c>
      <c r="H2459" s="20">
        <v>0</v>
      </c>
      <c r="I2459" s="6"/>
      <c r="J2459" s="5">
        <v>40474</v>
      </c>
      <c r="K2459" s="25">
        <v>-192.49199999999999</v>
      </c>
      <c r="L2459" s="2" t="s">
        <v>307</v>
      </c>
      <c r="M2459" s="14">
        <f>+VLOOKUP(L2459,Customers!$C$3:$D$797,2,FALSE)</f>
        <v>1</v>
      </c>
      <c r="N2459" s="14">
        <f>+INDEX(Customers!$B$2:$D$797,MATCH(TF_Database!L2459,Customers!$C$2:$C$797,0),1)</f>
        <v>2176</v>
      </c>
      <c r="O2459" s="29">
        <f t="shared" si="230"/>
        <v>5</v>
      </c>
      <c r="P2459" s="29">
        <f t="shared" si="231"/>
        <v>14</v>
      </c>
      <c r="Q2459" s="14" t="str">
        <f t="shared" si="232"/>
        <v xml:space="preserve">Lena </v>
      </c>
      <c r="R2459" s="14" t="str">
        <f t="shared" si="233"/>
        <v>Creighton</v>
      </c>
    </row>
    <row r="2460" spans="2:18" x14ac:dyDescent="0.45">
      <c r="B2460" s="14" t="str">
        <f t="shared" si="228"/>
        <v>41024541026</v>
      </c>
      <c r="C2460" s="5">
        <v>41024</v>
      </c>
      <c r="D2460" s="2" t="s">
        <v>808</v>
      </c>
      <c r="E2460" s="14">
        <f t="shared" si="229"/>
        <v>0</v>
      </c>
      <c r="F2460" s="2">
        <v>5</v>
      </c>
      <c r="G2460" s="19">
        <v>43.61</v>
      </c>
      <c r="H2460" s="20">
        <v>0.04</v>
      </c>
      <c r="I2460" s="6"/>
      <c r="J2460" s="5">
        <v>41026</v>
      </c>
      <c r="K2460" s="25">
        <v>22.85</v>
      </c>
      <c r="L2460" s="2" t="s">
        <v>267</v>
      </c>
      <c r="M2460" s="14">
        <f>+VLOOKUP(L2460,Customers!$C$3:$D$797,2,FALSE)</f>
        <v>5</v>
      </c>
      <c r="N2460" s="14">
        <f>+INDEX(Customers!$B$2:$D$797,MATCH(TF_Database!L2460,Customers!$C$2:$C$797,0),1)</f>
        <v>13575</v>
      </c>
      <c r="O2460" s="29">
        <f t="shared" si="230"/>
        <v>7</v>
      </c>
      <c r="P2460" s="29">
        <f t="shared" si="231"/>
        <v>17</v>
      </c>
      <c r="Q2460" s="14" t="str">
        <f t="shared" si="232"/>
        <v xml:space="preserve">Eugene </v>
      </c>
      <c r="R2460" s="14" t="str">
        <f t="shared" si="233"/>
        <v>Hildebrand</v>
      </c>
    </row>
    <row r="2461" spans="2:18" x14ac:dyDescent="0.45">
      <c r="B2461" s="14" t="str">
        <f t="shared" si="228"/>
        <v>410243941026</v>
      </c>
      <c r="C2461" s="5">
        <v>41024</v>
      </c>
      <c r="D2461" s="2" t="s">
        <v>808</v>
      </c>
      <c r="E2461" s="14">
        <f t="shared" si="229"/>
        <v>0</v>
      </c>
      <c r="F2461" s="2">
        <v>39</v>
      </c>
      <c r="G2461" s="19">
        <v>343.05</v>
      </c>
      <c r="H2461" s="20">
        <v>0.05</v>
      </c>
      <c r="I2461" s="6"/>
      <c r="J2461" s="5">
        <v>41026</v>
      </c>
      <c r="K2461" s="25">
        <v>98.86</v>
      </c>
      <c r="L2461" s="2" t="s">
        <v>267</v>
      </c>
      <c r="M2461" s="14">
        <f>+VLOOKUP(L2461,Customers!$C$3:$D$797,2,FALSE)</f>
        <v>5</v>
      </c>
      <c r="N2461" s="14">
        <f>+INDEX(Customers!$B$2:$D$797,MATCH(TF_Database!L2461,Customers!$C$2:$C$797,0),1)</f>
        <v>13575</v>
      </c>
      <c r="O2461" s="29">
        <f t="shared" si="230"/>
        <v>7</v>
      </c>
      <c r="P2461" s="29">
        <f t="shared" si="231"/>
        <v>17</v>
      </c>
      <c r="Q2461" s="14" t="str">
        <f t="shared" si="232"/>
        <v xml:space="preserve">Eugene </v>
      </c>
      <c r="R2461" s="14" t="str">
        <f t="shared" si="233"/>
        <v>Hildebrand</v>
      </c>
    </row>
    <row r="2462" spans="2:18" x14ac:dyDescent="0.45">
      <c r="B2462" s="14" t="str">
        <f t="shared" si="228"/>
        <v>41024741024</v>
      </c>
      <c r="C2462" s="5">
        <v>41024</v>
      </c>
      <c r="D2462" s="2" t="s">
        <v>808</v>
      </c>
      <c r="E2462" s="14">
        <f t="shared" si="229"/>
        <v>0</v>
      </c>
      <c r="F2462" s="2">
        <v>7</v>
      </c>
      <c r="G2462" s="19">
        <v>44.63</v>
      </c>
      <c r="H2462" s="20">
        <v>0.1</v>
      </c>
      <c r="I2462" s="6"/>
      <c r="J2462" s="5">
        <v>41024</v>
      </c>
      <c r="K2462" s="25">
        <v>-21.19</v>
      </c>
      <c r="L2462" s="2" t="s">
        <v>267</v>
      </c>
      <c r="M2462" s="14">
        <f>+VLOOKUP(L2462,Customers!$C$3:$D$797,2,FALSE)</f>
        <v>5</v>
      </c>
      <c r="N2462" s="14">
        <f>+INDEX(Customers!$B$2:$D$797,MATCH(TF_Database!L2462,Customers!$C$2:$C$797,0),1)</f>
        <v>13575</v>
      </c>
      <c r="O2462" s="29">
        <f t="shared" si="230"/>
        <v>7</v>
      </c>
      <c r="P2462" s="29">
        <f t="shared" si="231"/>
        <v>17</v>
      </c>
      <c r="Q2462" s="14" t="str">
        <f t="shared" si="232"/>
        <v xml:space="preserve">Eugene </v>
      </c>
      <c r="R2462" s="14" t="str">
        <f t="shared" si="233"/>
        <v>Hildebrand</v>
      </c>
    </row>
    <row r="2463" spans="2:18" x14ac:dyDescent="0.45">
      <c r="B2463" s="14" t="str">
        <f t="shared" si="228"/>
        <v>400433440046</v>
      </c>
      <c r="C2463" s="5">
        <v>40043</v>
      </c>
      <c r="D2463" s="2" t="s">
        <v>810</v>
      </c>
      <c r="E2463" s="14">
        <f t="shared" si="229"/>
        <v>0</v>
      </c>
      <c r="F2463" s="2">
        <v>34</v>
      </c>
      <c r="G2463" s="19">
        <v>5442.1419999999998</v>
      </c>
      <c r="H2463" s="20">
        <v>0</v>
      </c>
      <c r="I2463" s="6"/>
      <c r="J2463" s="5">
        <v>40046</v>
      </c>
      <c r="K2463" s="25">
        <v>1640.2950000000001</v>
      </c>
      <c r="L2463" s="2" t="s">
        <v>305</v>
      </c>
      <c r="M2463" s="14">
        <f>+VLOOKUP(L2463,Customers!$C$3:$D$797,2,FALSE)</f>
        <v>2</v>
      </c>
      <c r="N2463" s="14">
        <f>+INDEX(Customers!$B$2:$D$797,MATCH(TF_Database!L2463,Customers!$C$2:$C$797,0),1)</f>
        <v>9416</v>
      </c>
      <c r="O2463" s="29">
        <f t="shared" si="230"/>
        <v>5</v>
      </c>
      <c r="P2463" s="29">
        <f t="shared" si="231"/>
        <v>12</v>
      </c>
      <c r="Q2463" s="14" t="str">
        <f t="shared" si="232"/>
        <v xml:space="preserve">Noel </v>
      </c>
      <c r="R2463" s="14" t="str">
        <f t="shared" si="233"/>
        <v>Staavos</v>
      </c>
    </row>
    <row r="2464" spans="2:18" x14ac:dyDescent="0.45">
      <c r="B2464" s="14" t="str">
        <f t="shared" si="228"/>
        <v>399054039907</v>
      </c>
      <c r="C2464" s="5">
        <v>39905</v>
      </c>
      <c r="D2464" s="2" t="s">
        <v>811</v>
      </c>
      <c r="E2464" s="14">
        <f t="shared" si="229"/>
        <v>0</v>
      </c>
      <c r="F2464" s="2">
        <v>40</v>
      </c>
      <c r="G2464" s="19">
        <v>14075.99</v>
      </c>
      <c r="H2464" s="20">
        <v>0.08</v>
      </c>
      <c r="I2464" s="6"/>
      <c r="J2464" s="5">
        <v>39907</v>
      </c>
      <c r="K2464" s="25">
        <v>1894.14</v>
      </c>
      <c r="L2464" s="2" t="s">
        <v>83</v>
      </c>
      <c r="M2464" s="14">
        <f>+VLOOKUP(L2464,Customers!$C$3:$D$797,2,FALSE)</f>
        <v>2</v>
      </c>
      <c r="N2464" s="14">
        <f>+INDEX(Customers!$B$2:$D$797,MATCH(TF_Database!L2464,Customers!$C$2:$C$797,0),1)</f>
        <v>24644</v>
      </c>
      <c r="O2464" s="29">
        <f t="shared" si="230"/>
        <v>7</v>
      </c>
      <c r="P2464" s="29">
        <f t="shared" si="231"/>
        <v>12</v>
      </c>
      <c r="Q2464" s="14" t="str">
        <f t="shared" si="232"/>
        <v xml:space="preserve">Philip </v>
      </c>
      <c r="R2464" s="14" t="str">
        <f t="shared" si="233"/>
        <v>Brown</v>
      </c>
    </row>
    <row r="2465" spans="2:18" x14ac:dyDescent="0.45">
      <c r="B2465" s="14" t="str">
        <f t="shared" si="228"/>
        <v>41053641055</v>
      </c>
      <c r="C2465" s="5">
        <v>41053</v>
      </c>
      <c r="D2465" s="2" t="s">
        <v>811</v>
      </c>
      <c r="E2465" s="14">
        <f t="shared" si="229"/>
        <v>0</v>
      </c>
      <c r="F2465" s="2">
        <v>6</v>
      </c>
      <c r="G2465" s="19">
        <v>1042.96</v>
      </c>
      <c r="H2465" s="20">
        <v>0.04</v>
      </c>
      <c r="I2465" s="6"/>
      <c r="J2465" s="5">
        <v>41055</v>
      </c>
      <c r="K2465" s="25">
        <v>163.80350000000001</v>
      </c>
      <c r="L2465" s="2" t="s">
        <v>300</v>
      </c>
      <c r="M2465" s="14">
        <f>+VLOOKUP(L2465,Customers!$C$3:$D$797,2,FALSE)</f>
        <v>5</v>
      </c>
      <c r="N2465" s="14">
        <f>+INDEX(Customers!$B$2:$D$797,MATCH(TF_Database!L2465,Customers!$C$2:$C$797,0),1)</f>
        <v>22325</v>
      </c>
      <c r="O2465" s="29">
        <f t="shared" si="230"/>
        <v>8</v>
      </c>
      <c r="P2465" s="29">
        <f t="shared" si="231"/>
        <v>14</v>
      </c>
      <c r="Q2465" s="14" t="str">
        <f t="shared" si="232"/>
        <v xml:space="preserve">Eudokia </v>
      </c>
      <c r="R2465" s="14" t="str">
        <f t="shared" si="233"/>
        <v>Martin</v>
      </c>
    </row>
    <row r="2466" spans="2:18" x14ac:dyDescent="0.45">
      <c r="B2466" s="14" t="str">
        <f t="shared" si="228"/>
        <v>399982340000</v>
      </c>
      <c r="C2466" s="5">
        <v>39998</v>
      </c>
      <c r="D2466" s="2" t="s">
        <v>810</v>
      </c>
      <c r="E2466" s="14">
        <f t="shared" si="229"/>
        <v>0</v>
      </c>
      <c r="F2466" s="2">
        <v>23</v>
      </c>
      <c r="G2466" s="19">
        <v>8413.23</v>
      </c>
      <c r="H2466" s="20">
        <v>0.05</v>
      </c>
      <c r="I2466" s="6"/>
      <c r="J2466" s="5">
        <v>40000</v>
      </c>
      <c r="K2466" s="25">
        <v>2464.75</v>
      </c>
      <c r="L2466" s="2" t="s">
        <v>245</v>
      </c>
      <c r="M2466" s="14">
        <f>+VLOOKUP(L2466,Customers!$C$3:$D$797,2,FALSE)</f>
        <v>4</v>
      </c>
      <c r="N2466" s="14">
        <f>+INDEX(Customers!$B$2:$D$797,MATCH(TF_Database!L2466,Customers!$C$2:$C$797,0),1)</f>
        <v>30321</v>
      </c>
      <c r="O2466" s="29">
        <f t="shared" si="230"/>
        <v>7</v>
      </c>
      <c r="P2466" s="29">
        <f t="shared" si="231"/>
        <v>13</v>
      </c>
      <c r="Q2466" s="14" t="str">
        <f t="shared" si="232"/>
        <v xml:space="preserve">Edward </v>
      </c>
      <c r="R2466" s="14" t="str">
        <f t="shared" si="233"/>
        <v>Nazzal</v>
      </c>
    </row>
    <row r="2467" spans="2:18" x14ac:dyDescent="0.45">
      <c r="B2467" s="14" t="str">
        <f t="shared" si="228"/>
        <v>399983039999</v>
      </c>
      <c r="C2467" s="5">
        <v>39998</v>
      </c>
      <c r="D2467" s="2" t="s">
        <v>810</v>
      </c>
      <c r="E2467" s="14">
        <f t="shared" si="229"/>
        <v>0</v>
      </c>
      <c r="F2467" s="2">
        <v>30</v>
      </c>
      <c r="G2467" s="19">
        <v>105.45</v>
      </c>
      <c r="H2467" s="20">
        <v>0.06</v>
      </c>
      <c r="I2467" s="6"/>
      <c r="J2467" s="5">
        <v>39999</v>
      </c>
      <c r="K2467" s="25">
        <v>-173.36</v>
      </c>
      <c r="L2467" s="2" t="s">
        <v>245</v>
      </c>
      <c r="M2467" s="14">
        <f>+VLOOKUP(L2467,Customers!$C$3:$D$797,2,FALSE)</f>
        <v>4</v>
      </c>
      <c r="N2467" s="14">
        <f>+INDEX(Customers!$B$2:$D$797,MATCH(TF_Database!L2467,Customers!$C$2:$C$797,0),1)</f>
        <v>30321</v>
      </c>
      <c r="O2467" s="29">
        <f t="shared" si="230"/>
        <v>7</v>
      </c>
      <c r="P2467" s="29">
        <f t="shared" si="231"/>
        <v>13</v>
      </c>
      <c r="Q2467" s="14" t="str">
        <f t="shared" si="232"/>
        <v xml:space="preserve">Edward </v>
      </c>
      <c r="R2467" s="14" t="str">
        <f t="shared" si="233"/>
        <v>Nazzal</v>
      </c>
    </row>
    <row r="2468" spans="2:18" x14ac:dyDescent="0.45">
      <c r="B2468" s="14" t="str">
        <f t="shared" si="228"/>
        <v>406191240620</v>
      </c>
      <c r="C2468" s="5">
        <v>40619</v>
      </c>
      <c r="D2468" s="2" t="s">
        <v>806</v>
      </c>
      <c r="E2468" s="14">
        <f t="shared" si="229"/>
        <v>1</v>
      </c>
      <c r="F2468" s="2">
        <v>12</v>
      </c>
      <c r="G2468" s="19">
        <v>451.09</v>
      </c>
      <c r="H2468" s="20">
        <v>0.1</v>
      </c>
      <c r="I2468" s="6"/>
      <c r="J2468" s="5">
        <v>40620</v>
      </c>
      <c r="K2468" s="25">
        <v>61.27</v>
      </c>
      <c r="L2468" s="2" t="s">
        <v>263</v>
      </c>
      <c r="M2468" s="14">
        <f>+VLOOKUP(L2468,Customers!$C$3:$D$797,2,FALSE)</f>
        <v>5</v>
      </c>
      <c r="N2468" s="14">
        <f>+INDEX(Customers!$B$2:$D$797,MATCH(TF_Database!L2468,Customers!$C$2:$C$797,0),1)</f>
        <v>23571</v>
      </c>
      <c r="O2468" s="29">
        <f t="shared" si="230"/>
        <v>5</v>
      </c>
      <c r="P2468" s="29">
        <f t="shared" si="231"/>
        <v>13</v>
      </c>
      <c r="Q2468" s="14" t="str">
        <f t="shared" si="232"/>
        <v xml:space="preserve">Erin </v>
      </c>
      <c r="R2468" s="14" t="str">
        <f t="shared" si="233"/>
        <v>Ashbrook</v>
      </c>
    </row>
    <row r="2469" spans="2:18" x14ac:dyDescent="0.45">
      <c r="B2469" s="14" t="str">
        <f t="shared" si="228"/>
        <v>410761041077</v>
      </c>
      <c r="C2469" s="5">
        <v>41076</v>
      </c>
      <c r="D2469" s="2" t="s">
        <v>810</v>
      </c>
      <c r="E2469" s="14">
        <f t="shared" si="229"/>
        <v>0</v>
      </c>
      <c r="F2469" s="2">
        <v>10</v>
      </c>
      <c r="G2469" s="19">
        <v>55.33</v>
      </c>
      <c r="H2469" s="20">
        <v>0</v>
      </c>
      <c r="I2469" s="6"/>
      <c r="J2469" s="5">
        <v>41077</v>
      </c>
      <c r="K2469" s="25">
        <v>13.38</v>
      </c>
      <c r="L2469" s="2" t="s">
        <v>243</v>
      </c>
      <c r="M2469" s="14">
        <f>+VLOOKUP(L2469,Customers!$C$3:$D$797,2,FALSE)</f>
        <v>5</v>
      </c>
      <c r="N2469" s="14">
        <f>+INDEX(Customers!$B$2:$D$797,MATCH(TF_Database!L2469,Customers!$C$2:$C$797,0),1)</f>
        <v>542</v>
      </c>
      <c r="O2469" s="29">
        <f t="shared" si="230"/>
        <v>7</v>
      </c>
      <c r="P2469" s="29">
        <f t="shared" si="231"/>
        <v>12</v>
      </c>
      <c r="Q2469" s="14" t="str">
        <f t="shared" si="232"/>
        <v xml:space="preserve">Tamara </v>
      </c>
      <c r="R2469" s="14" t="str">
        <f t="shared" si="233"/>
        <v>Chand</v>
      </c>
    </row>
    <row r="2470" spans="2:18" x14ac:dyDescent="0.45">
      <c r="B2470" s="14" t="str">
        <f t="shared" si="228"/>
        <v>410143241016</v>
      </c>
      <c r="C2470" s="5">
        <v>41014</v>
      </c>
      <c r="D2470" s="2" t="s">
        <v>811</v>
      </c>
      <c r="E2470" s="14">
        <f t="shared" si="229"/>
        <v>0</v>
      </c>
      <c r="F2470" s="2">
        <v>32</v>
      </c>
      <c r="G2470" s="19">
        <v>2773.71</v>
      </c>
      <c r="H2470" s="20">
        <v>0.02</v>
      </c>
      <c r="I2470" s="6"/>
      <c r="J2470" s="5">
        <v>41016</v>
      </c>
      <c r="K2470" s="25">
        <v>1097.25</v>
      </c>
      <c r="L2470" s="2" t="s">
        <v>292</v>
      </c>
      <c r="M2470" s="14">
        <f>+VLOOKUP(L2470,Customers!$C$3:$D$797,2,FALSE)</f>
        <v>5</v>
      </c>
      <c r="N2470" s="14">
        <f>+INDEX(Customers!$B$2:$D$797,MATCH(TF_Database!L2470,Customers!$C$2:$C$797,0),1)</f>
        <v>6986</v>
      </c>
      <c r="O2470" s="29">
        <f t="shared" si="230"/>
        <v>5</v>
      </c>
      <c r="P2470" s="29">
        <f t="shared" si="231"/>
        <v>11</v>
      </c>
      <c r="Q2470" s="14" t="str">
        <f t="shared" si="232"/>
        <v xml:space="preserve">Mike </v>
      </c>
      <c r="R2470" s="14" t="str">
        <f t="shared" si="233"/>
        <v>Caudle</v>
      </c>
    </row>
    <row r="2471" spans="2:18" x14ac:dyDescent="0.45">
      <c r="B2471" s="14" t="str">
        <f t="shared" si="228"/>
        <v>41014941015</v>
      </c>
      <c r="C2471" s="5">
        <v>41014</v>
      </c>
      <c r="D2471" s="2" t="s">
        <v>811</v>
      </c>
      <c r="E2471" s="14">
        <f t="shared" si="229"/>
        <v>0</v>
      </c>
      <c r="F2471" s="2">
        <v>9</v>
      </c>
      <c r="G2471" s="19">
        <v>113.89</v>
      </c>
      <c r="H2471" s="20">
        <v>0.02</v>
      </c>
      <c r="I2471" s="6"/>
      <c r="J2471" s="5">
        <v>41015</v>
      </c>
      <c r="K2471" s="25">
        <v>-52.25</v>
      </c>
      <c r="L2471" s="2" t="s">
        <v>292</v>
      </c>
      <c r="M2471" s="14">
        <f>+VLOOKUP(L2471,Customers!$C$3:$D$797,2,FALSE)</f>
        <v>5</v>
      </c>
      <c r="N2471" s="14">
        <f>+INDEX(Customers!$B$2:$D$797,MATCH(TF_Database!L2471,Customers!$C$2:$C$797,0),1)</f>
        <v>6986</v>
      </c>
      <c r="O2471" s="29">
        <f t="shared" si="230"/>
        <v>5</v>
      </c>
      <c r="P2471" s="29">
        <f t="shared" si="231"/>
        <v>11</v>
      </c>
      <c r="Q2471" s="14" t="str">
        <f t="shared" si="232"/>
        <v xml:space="preserve">Mike </v>
      </c>
      <c r="R2471" s="14" t="str">
        <f t="shared" si="233"/>
        <v>Caudle</v>
      </c>
    </row>
    <row r="2472" spans="2:18" x14ac:dyDescent="0.45">
      <c r="B2472" s="14" t="str">
        <f t="shared" si="228"/>
        <v>40626540627</v>
      </c>
      <c r="C2472" s="5">
        <v>40626</v>
      </c>
      <c r="D2472" s="2" t="s">
        <v>810</v>
      </c>
      <c r="E2472" s="14">
        <f t="shared" si="229"/>
        <v>0</v>
      </c>
      <c r="F2472" s="2">
        <v>5</v>
      </c>
      <c r="G2472" s="19">
        <v>83.3</v>
      </c>
      <c r="H2472" s="20">
        <v>0.09</v>
      </c>
      <c r="I2472" s="6"/>
      <c r="J2472" s="5">
        <v>40627</v>
      </c>
      <c r="K2472" s="25">
        <v>-114.90599999999999</v>
      </c>
      <c r="L2472" s="2" t="s">
        <v>299</v>
      </c>
      <c r="M2472" s="14">
        <f>+VLOOKUP(L2472,Customers!$C$3:$D$797,2,FALSE)</f>
        <v>1</v>
      </c>
      <c r="N2472" s="14">
        <f>+INDEX(Customers!$B$2:$D$797,MATCH(TF_Database!L2472,Customers!$C$2:$C$797,0),1)</f>
        <v>16978</v>
      </c>
      <c r="O2472" s="29">
        <f t="shared" si="230"/>
        <v>5</v>
      </c>
      <c r="P2472" s="29">
        <f t="shared" si="231"/>
        <v>14</v>
      </c>
      <c r="Q2472" s="14" t="str">
        <f t="shared" si="232"/>
        <v xml:space="preserve">Cari </v>
      </c>
      <c r="R2472" s="14" t="str">
        <f t="shared" si="233"/>
        <v>MacIntyre</v>
      </c>
    </row>
    <row r="2473" spans="2:18" x14ac:dyDescent="0.45">
      <c r="B2473" s="14" t="str">
        <f t="shared" si="228"/>
        <v>410314841038</v>
      </c>
      <c r="C2473" s="5">
        <v>41031</v>
      </c>
      <c r="D2473" s="2" t="s">
        <v>804</v>
      </c>
      <c r="E2473" s="14">
        <f t="shared" si="229"/>
        <v>0</v>
      </c>
      <c r="F2473" s="2">
        <v>48</v>
      </c>
      <c r="G2473" s="19">
        <v>3005.74</v>
      </c>
      <c r="H2473" s="20">
        <v>0.02</v>
      </c>
      <c r="I2473" s="6"/>
      <c r="J2473" s="5">
        <v>41038</v>
      </c>
      <c r="K2473" s="25">
        <v>1053.21</v>
      </c>
      <c r="L2473" s="2" t="s">
        <v>251</v>
      </c>
      <c r="M2473" s="14">
        <f>+VLOOKUP(L2473,Customers!$C$3:$D$797,2,FALSE)</f>
        <v>1</v>
      </c>
      <c r="N2473" s="14">
        <f>+INDEX(Customers!$B$2:$D$797,MATCH(TF_Database!L2473,Customers!$C$2:$C$797,0),1)</f>
        <v>7616</v>
      </c>
      <c r="O2473" s="29">
        <f t="shared" si="230"/>
        <v>5</v>
      </c>
      <c r="P2473" s="29">
        <f t="shared" si="231"/>
        <v>10</v>
      </c>
      <c r="Q2473" s="14" t="str">
        <f t="shared" si="232"/>
        <v xml:space="preserve">Alan </v>
      </c>
      <c r="R2473" s="14" t="str">
        <f t="shared" si="233"/>
        <v>Hwang</v>
      </c>
    </row>
    <row r="2474" spans="2:18" x14ac:dyDescent="0.45">
      <c r="B2474" s="14" t="str">
        <f t="shared" si="228"/>
        <v>410314141036</v>
      </c>
      <c r="C2474" s="5">
        <v>41031</v>
      </c>
      <c r="D2474" s="2" t="s">
        <v>804</v>
      </c>
      <c r="E2474" s="14">
        <f t="shared" si="229"/>
        <v>0</v>
      </c>
      <c r="F2474" s="2">
        <v>41</v>
      </c>
      <c r="G2474" s="19">
        <v>2209.5155</v>
      </c>
      <c r="H2474" s="20">
        <v>0.06</v>
      </c>
      <c r="I2474" s="6"/>
      <c r="J2474" s="5">
        <v>41036</v>
      </c>
      <c r="K2474" s="25">
        <v>458.62199999999996</v>
      </c>
      <c r="L2474" s="2" t="s">
        <v>251</v>
      </c>
      <c r="M2474" s="14">
        <f>+VLOOKUP(L2474,Customers!$C$3:$D$797,2,FALSE)</f>
        <v>1</v>
      </c>
      <c r="N2474" s="14">
        <f>+INDEX(Customers!$B$2:$D$797,MATCH(TF_Database!L2474,Customers!$C$2:$C$797,0),1)</f>
        <v>7616</v>
      </c>
      <c r="O2474" s="29">
        <f t="shared" si="230"/>
        <v>5</v>
      </c>
      <c r="P2474" s="29">
        <f t="shared" si="231"/>
        <v>10</v>
      </c>
      <c r="Q2474" s="14" t="str">
        <f t="shared" si="232"/>
        <v xml:space="preserve">Alan </v>
      </c>
      <c r="R2474" s="14" t="str">
        <f t="shared" si="233"/>
        <v>Hwang</v>
      </c>
    </row>
    <row r="2475" spans="2:18" x14ac:dyDescent="0.45">
      <c r="B2475" s="14" t="str">
        <f t="shared" si="228"/>
        <v>408813440883</v>
      </c>
      <c r="C2475" s="5">
        <v>40881</v>
      </c>
      <c r="D2475" s="2" t="s">
        <v>806</v>
      </c>
      <c r="E2475" s="14">
        <f t="shared" si="229"/>
        <v>1</v>
      </c>
      <c r="F2475" s="2">
        <v>34</v>
      </c>
      <c r="G2475" s="19">
        <v>670.02</v>
      </c>
      <c r="H2475" s="20">
        <v>7.0000000000000007E-2</v>
      </c>
      <c r="I2475" s="6"/>
      <c r="J2475" s="5">
        <v>40883</v>
      </c>
      <c r="K2475" s="25">
        <v>278.57900000000001</v>
      </c>
      <c r="L2475" s="2" t="s">
        <v>275</v>
      </c>
      <c r="M2475" s="14">
        <f>+VLOOKUP(L2475,Customers!$C$3:$D$797,2,FALSE)</f>
        <v>1</v>
      </c>
      <c r="N2475" s="14">
        <f>+INDEX(Customers!$B$2:$D$797,MATCH(TF_Database!L2475,Customers!$C$2:$C$797,0),1)</f>
        <v>28515</v>
      </c>
      <c r="O2475" s="29">
        <f t="shared" si="230"/>
        <v>5</v>
      </c>
      <c r="P2475" s="29">
        <f t="shared" si="231"/>
        <v>13</v>
      </c>
      <c r="Q2475" s="14" t="str">
        <f t="shared" si="232"/>
        <v xml:space="preserve">Dave </v>
      </c>
      <c r="R2475" s="14" t="str">
        <f t="shared" si="233"/>
        <v>Hallsten</v>
      </c>
    </row>
    <row r="2476" spans="2:18" x14ac:dyDescent="0.45">
      <c r="B2476" s="14" t="str">
        <f t="shared" si="228"/>
        <v>404552440457</v>
      </c>
      <c r="C2476" s="5">
        <v>40455</v>
      </c>
      <c r="D2476" s="2" t="s">
        <v>811</v>
      </c>
      <c r="E2476" s="14">
        <f t="shared" si="229"/>
        <v>0</v>
      </c>
      <c r="F2476" s="2">
        <v>24</v>
      </c>
      <c r="G2476" s="19">
        <v>523.55999999999995</v>
      </c>
      <c r="H2476" s="20">
        <v>0.01</v>
      </c>
      <c r="I2476" s="6"/>
      <c r="J2476" s="5">
        <v>40457</v>
      </c>
      <c r="K2476" s="25">
        <v>43.87</v>
      </c>
      <c r="L2476" s="2" t="s">
        <v>301</v>
      </c>
      <c r="M2476" s="14">
        <f>+VLOOKUP(L2476,Customers!$C$3:$D$797,2,FALSE)</f>
        <v>4</v>
      </c>
      <c r="N2476" s="14">
        <f>+INDEX(Customers!$B$2:$D$797,MATCH(TF_Database!L2476,Customers!$C$2:$C$797,0),1)</f>
        <v>28630</v>
      </c>
      <c r="O2476" s="29">
        <f t="shared" si="230"/>
        <v>5</v>
      </c>
      <c r="P2476" s="29">
        <f t="shared" si="231"/>
        <v>12</v>
      </c>
      <c r="Q2476" s="14" t="str">
        <f t="shared" si="232"/>
        <v xml:space="preserve">Fred </v>
      </c>
      <c r="R2476" s="14" t="str">
        <f t="shared" si="233"/>
        <v>Hopkins</v>
      </c>
    </row>
    <row r="2477" spans="2:18" x14ac:dyDescent="0.45">
      <c r="B2477" s="14" t="str">
        <f t="shared" si="228"/>
        <v>400754340075</v>
      </c>
      <c r="C2477" s="5">
        <v>40075</v>
      </c>
      <c r="D2477" s="2" t="s">
        <v>811</v>
      </c>
      <c r="E2477" s="14">
        <f t="shared" si="229"/>
        <v>0</v>
      </c>
      <c r="F2477" s="2">
        <v>43</v>
      </c>
      <c r="G2477" s="19">
        <v>112.63</v>
      </c>
      <c r="H2477" s="20">
        <v>0.08</v>
      </c>
      <c r="I2477" s="6"/>
      <c r="J2477" s="5">
        <v>40075</v>
      </c>
      <c r="K2477" s="25">
        <v>-201.6</v>
      </c>
      <c r="L2477" s="2" t="s">
        <v>286</v>
      </c>
      <c r="M2477" s="14">
        <f>+VLOOKUP(L2477,Customers!$C$3:$D$797,2,FALSE)</f>
        <v>2</v>
      </c>
      <c r="N2477" s="14">
        <f>+INDEX(Customers!$B$2:$D$797,MATCH(TF_Database!L2477,Customers!$C$2:$C$797,0),1)</f>
        <v>30793</v>
      </c>
      <c r="O2477" s="29">
        <f t="shared" si="230"/>
        <v>9</v>
      </c>
      <c r="P2477" s="29">
        <f t="shared" si="231"/>
        <v>15</v>
      </c>
      <c r="Q2477" s="14" t="str">
        <f t="shared" si="232"/>
        <v xml:space="preserve">Jonathan </v>
      </c>
      <c r="R2477" s="14" t="str">
        <f t="shared" si="233"/>
        <v>Howell</v>
      </c>
    </row>
    <row r="2478" spans="2:18" x14ac:dyDescent="0.45">
      <c r="B2478" s="14" t="str">
        <f t="shared" si="228"/>
        <v>401544440157</v>
      </c>
      <c r="C2478" s="5">
        <v>40154</v>
      </c>
      <c r="D2478" s="2" t="s">
        <v>811</v>
      </c>
      <c r="E2478" s="14">
        <f t="shared" si="229"/>
        <v>0</v>
      </c>
      <c r="F2478" s="2">
        <v>44</v>
      </c>
      <c r="G2478" s="19">
        <v>3421.88</v>
      </c>
      <c r="H2478" s="20">
        <v>0</v>
      </c>
      <c r="I2478" s="6"/>
      <c r="J2478" s="5">
        <v>40157</v>
      </c>
      <c r="K2478" s="25">
        <v>443.52</v>
      </c>
      <c r="L2478" s="2" t="s">
        <v>308</v>
      </c>
      <c r="M2478" s="14">
        <f>+VLOOKUP(L2478,Customers!$C$3:$D$797,2,FALSE)</f>
        <v>1</v>
      </c>
      <c r="N2478" s="14">
        <f>+INDEX(Customers!$B$2:$D$797,MATCH(TF_Database!L2478,Customers!$C$2:$C$797,0),1)</f>
        <v>27847</v>
      </c>
      <c r="O2478" s="29">
        <f t="shared" si="230"/>
        <v>5</v>
      </c>
      <c r="P2478" s="29">
        <f t="shared" si="231"/>
        <v>14</v>
      </c>
      <c r="Q2478" s="14" t="str">
        <f t="shared" si="232"/>
        <v xml:space="preserve">Matt </v>
      </c>
      <c r="R2478" s="14" t="str">
        <f t="shared" si="233"/>
        <v>Collister</v>
      </c>
    </row>
    <row r="2479" spans="2:18" x14ac:dyDescent="0.45">
      <c r="B2479" s="14" t="str">
        <f t="shared" si="228"/>
        <v>407833240784</v>
      </c>
      <c r="C2479" s="5">
        <v>40783</v>
      </c>
      <c r="D2479" s="2" t="s">
        <v>811</v>
      </c>
      <c r="E2479" s="14">
        <f t="shared" si="229"/>
        <v>0</v>
      </c>
      <c r="F2479" s="2">
        <v>32</v>
      </c>
      <c r="G2479" s="19">
        <v>197.93</v>
      </c>
      <c r="H2479" s="20">
        <v>0.06</v>
      </c>
      <c r="I2479" s="6"/>
      <c r="J2479" s="5">
        <v>40784</v>
      </c>
      <c r="K2479" s="25">
        <v>-57.64</v>
      </c>
      <c r="L2479" s="2" t="s">
        <v>244</v>
      </c>
      <c r="M2479" s="14">
        <f>+VLOOKUP(L2479,Customers!$C$3:$D$797,2,FALSE)</f>
        <v>3</v>
      </c>
      <c r="N2479" s="14">
        <f>+INDEX(Customers!$B$2:$D$797,MATCH(TF_Database!L2479,Customers!$C$2:$C$797,0),1)</f>
        <v>8899</v>
      </c>
      <c r="O2479" s="29">
        <f t="shared" si="230"/>
        <v>6</v>
      </c>
      <c r="P2479" s="29">
        <f t="shared" si="231"/>
        <v>13</v>
      </c>
      <c r="Q2479" s="14" t="str">
        <f t="shared" si="232"/>
        <v xml:space="preserve">Duane </v>
      </c>
      <c r="R2479" s="14" t="str">
        <f t="shared" si="233"/>
        <v>Huffman</v>
      </c>
    </row>
    <row r="2480" spans="2:18" x14ac:dyDescent="0.45">
      <c r="B2480" s="14" t="str">
        <f t="shared" si="228"/>
        <v>40783740785</v>
      </c>
      <c r="C2480" s="5">
        <v>40783</v>
      </c>
      <c r="D2480" s="2" t="s">
        <v>811</v>
      </c>
      <c r="E2480" s="14">
        <f t="shared" si="229"/>
        <v>0</v>
      </c>
      <c r="F2480" s="2">
        <v>7</v>
      </c>
      <c r="G2480" s="19">
        <v>90.58</v>
      </c>
      <c r="H2480" s="20">
        <v>0.06</v>
      </c>
      <c r="I2480" s="6"/>
      <c r="J2480" s="5">
        <v>40785</v>
      </c>
      <c r="K2480" s="25">
        <v>-27.83</v>
      </c>
      <c r="L2480" s="2" t="s">
        <v>244</v>
      </c>
      <c r="M2480" s="14">
        <f>+VLOOKUP(L2480,Customers!$C$3:$D$797,2,FALSE)</f>
        <v>3</v>
      </c>
      <c r="N2480" s="14">
        <f>+INDEX(Customers!$B$2:$D$797,MATCH(TF_Database!L2480,Customers!$C$2:$C$797,0),1)</f>
        <v>8899</v>
      </c>
      <c r="O2480" s="29">
        <f t="shared" si="230"/>
        <v>6</v>
      </c>
      <c r="P2480" s="29">
        <f t="shared" si="231"/>
        <v>13</v>
      </c>
      <c r="Q2480" s="14" t="str">
        <f t="shared" si="232"/>
        <v xml:space="preserve">Duane </v>
      </c>
      <c r="R2480" s="14" t="str">
        <f t="shared" si="233"/>
        <v>Huffman</v>
      </c>
    </row>
    <row r="2481" spans="2:18" x14ac:dyDescent="0.45">
      <c r="B2481" s="14" t="str">
        <f t="shared" si="228"/>
        <v>409884040988</v>
      </c>
      <c r="C2481" s="5">
        <v>40988</v>
      </c>
      <c r="D2481" s="2" t="s">
        <v>804</v>
      </c>
      <c r="E2481" s="14">
        <f t="shared" si="229"/>
        <v>0</v>
      </c>
      <c r="F2481" s="2">
        <v>40</v>
      </c>
      <c r="G2481" s="19">
        <v>2376.7105000000001</v>
      </c>
      <c r="H2481" s="20">
        <v>0.01</v>
      </c>
      <c r="I2481" s="6"/>
      <c r="J2481" s="5">
        <v>40988</v>
      </c>
      <c r="K2481" s="25">
        <v>721.80899999999997</v>
      </c>
      <c r="L2481" s="2" t="s">
        <v>246</v>
      </c>
      <c r="M2481" s="14">
        <f>+VLOOKUP(L2481,Customers!$C$3:$D$797,2,FALSE)</f>
        <v>4</v>
      </c>
      <c r="N2481" s="14">
        <f>+INDEX(Customers!$B$2:$D$797,MATCH(TF_Database!L2481,Customers!$C$2:$C$797,0),1)</f>
        <v>28144</v>
      </c>
      <c r="O2481" s="29">
        <f t="shared" si="230"/>
        <v>6</v>
      </c>
      <c r="P2481" s="29">
        <f t="shared" si="231"/>
        <v>13</v>
      </c>
      <c r="Q2481" s="14" t="str">
        <f t="shared" si="232"/>
        <v xml:space="preserve">Kelly </v>
      </c>
      <c r="R2481" s="14" t="str">
        <f t="shared" si="233"/>
        <v>Lampkin</v>
      </c>
    </row>
    <row r="2482" spans="2:18" x14ac:dyDescent="0.45">
      <c r="B2482" s="14" t="str">
        <f t="shared" si="228"/>
        <v>40200140201</v>
      </c>
      <c r="C2482" s="5">
        <v>40200</v>
      </c>
      <c r="D2482" s="2" t="s">
        <v>810</v>
      </c>
      <c r="E2482" s="14">
        <f t="shared" si="229"/>
        <v>0</v>
      </c>
      <c r="F2482" s="2">
        <v>1</v>
      </c>
      <c r="G2482" s="19">
        <v>35.14</v>
      </c>
      <c r="H2482" s="20">
        <v>0.02</v>
      </c>
      <c r="I2482" s="6"/>
      <c r="J2482" s="5">
        <v>40201</v>
      </c>
      <c r="K2482" s="25">
        <v>-12.753499999999999</v>
      </c>
      <c r="L2482" s="2" t="s">
        <v>245</v>
      </c>
      <c r="M2482" s="14">
        <f>+VLOOKUP(L2482,Customers!$C$3:$D$797,2,FALSE)</f>
        <v>4</v>
      </c>
      <c r="N2482" s="14">
        <f>+INDEX(Customers!$B$2:$D$797,MATCH(TF_Database!L2482,Customers!$C$2:$C$797,0),1)</f>
        <v>30321</v>
      </c>
      <c r="O2482" s="29">
        <f t="shared" si="230"/>
        <v>7</v>
      </c>
      <c r="P2482" s="29">
        <f t="shared" si="231"/>
        <v>13</v>
      </c>
      <c r="Q2482" s="14" t="str">
        <f t="shared" si="232"/>
        <v xml:space="preserve">Edward </v>
      </c>
      <c r="R2482" s="14" t="str">
        <f t="shared" si="233"/>
        <v>Nazzal</v>
      </c>
    </row>
    <row r="2483" spans="2:18" x14ac:dyDescent="0.45">
      <c r="B2483" s="14" t="str">
        <f t="shared" si="228"/>
        <v>41204941205</v>
      </c>
      <c r="C2483" s="5">
        <v>41204</v>
      </c>
      <c r="D2483" s="2" t="s">
        <v>806</v>
      </c>
      <c r="E2483" s="14">
        <f t="shared" si="229"/>
        <v>1</v>
      </c>
      <c r="F2483" s="2">
        <v>9</v>
      </c>
      <c r="G2483" s="19">
        <v>14665.55</v>
      </c>
      <c r="H2483" s="20">
        <v>7.0000000000000007E-2</v>
      </c>
      <c r="I2483" s="6"/>
      <c r="J2483" s="5">
        <v>41205</v>
      </c>
      <c r="K2483" s="25">
        <v>-767.51</v>
      </c>
      <c r="L2483" s="2" t="s">
        <v>83</v>
      </c>
      <c r="M2483" s="14">
        <f>+VLOOKUP(L2483,Customers!$C$3:$D$797,2,FALSE)</f>
        <v>2</v>
      </c>
      <c r="N2483" s="14">
        <f>+INDEX(Customers!$B$2:$D$797,MATCH(TF_Database!L2483,Customers!$C$2:$C$797,0),1)</f>
        <v>24644</v>
      </c>
      <c r="O2483" s="29">
        <f t="shared" si="230"/>
        <v>7</v>
      </c>
      <c r="P2483" s="29">
        <f t="shared" si="231"/>
        <v>12</v>
      </c>
      <c r="Q2483" s="14" t="str">
        <f t="shared" si="232"/>
        <v xml:space="preserve">Philip </v>
      </c>
      <c r="R2483" s="14" t="str">
        <f t="shared" si="233"/>
        <v>Brown</v>
      </c>
    </row>
    <row r="2484" spans="2:18" x14ac:dyDescent="0.45">
      <c r="B2484" s="14" t="str">
        <f t="shared" si="228"/>
        <v>398943239895</v>
      </c>
      <c r="C2484" s="5">
        <v>39894</v>
      </c>
      <c r="D2484" s="2" t="s">
        <v>808</v>
      </c>
      <c r="E2484" s="14">
        <f t="shared" si="229"/>
        <v>0</v>
      </c>
      <c r="F2484" s="2">
        <v>32</v>
      </c>
      <c r="G2484" s="19">
        <v>4856.1000000000004</v>
      </c>
      <c r="H2484" s="20">
        <v>0.01</v>
      </c>
      <c r="I2484" s="6"/>
      <c r="J2484" s="5">
        <v>39895</v>
      </c>
      <c r="K2484" s="25">
        <v>1096.6400000000001</v>
      </c>
      <c r="L2484" s="2" t="s">
        <v>306</v>
      </c>
      <c r="M2484" s="14">
        <f>+VLOOKUP(L2484,Customers!$C$3:$D$797,2,FALSE)</f>
        <v>3</v>
      </c>
      <c r="N2484" s="14">
        <f>+INDEX(Customers!$B$2:$D$797,MATCH(TF_Database!L2484,Customers!$C$2:$C$797,0),1)</f>
        <v>24773</v>
      </c>
      <c r="O2484" s="29">
        <f t="shared" si="230"/>
        <v>5</v>
      </c>
      <c r="P2484" s="29">
        <f t="shared" si="231"/>
        <v>11</v>
      </c>
      <c r="Q2484" s="14" t="str">
        <f t="shared" si="232"/>
        <v xml:space="preserve">Dean </v>
      </c>
      <c r="R2484" s="14" t="str">
        <f t="shared" si="233"/>
        <v>Braden</v>
      </c>
    </row>
    <row r="2485" spans="2:18" x14ac:dyDescent="0.45">
      <c r="B2485" s="14" t="str">
        <f t="shared" si="228"/>
        <v>398602839861</v>
      </c>
      <c r="C2485" s="5">
        <v>39860</v>
      </c>
      <c r="D2485" s="2" t="s">
        <v>810</v>
      </c>
      <c r="E2485" s="14">
        <f t="shared" si="229"/>
        <v>0</v>
      </c>
      <c r="F2485" s="2">
        <v>28</v>
      </c>
      <c r="G2485" s="19">
        <v>208.83</v>
      </c>
      <c r="H2485" s="20">
        <v>0</v>
      </c>
      <c r="I2485" s="6"/>
      <c r="J2485" s="5">
        <v>39861</v>
      </c>
      <c r="K2485" s="25">
        <v>-60.145000000000003</v>
      </c>
      <c r="L2485" s="2" t="s">
        <v>309</v>
      </c>
      <c r="M2485" s="14">
        <f>+VLOOKUP(L2485,Customers!$C$3:$D$797,2,FALSE)</f>
        <v>3</v>
      </c>
      <c r="N2485" s="14">
        <f>+INDEX(Customers!$B$2:$D$797,MATCH(TF_Database!L2485,Customers!$C$2:$C$797,0),1)</f>
        <v>31802</v>
      </c>
      <c r="O2485" s="29">
        <f t="shared" si="230"/>
        <v>6</v>
      </c>
      <c r="P2485" s="29">
        <f t="shared" si="231"/>
        <v>11</v>
      </c>
      <c r="Q2485" s="14" t="str">
        <f t="shared" si="232"/>
        <v xml:space="preserve">Erica </v>
      </c>
      <c r="R2485" s="14" t="str">
        <f t="shared" si="233"/>
        <v>Smith</v>
      </c>
    </row>
    <row r="2486" spans="2:18" x14ac:dyDescent="0.45">
      <c r="B2486" s="14" t="str">
        <f t="shared" si="228"/>
        <v>398604139862</v>
      </c>
      <c r="C2486" s="5">
        <v>39860</v>
      </c>
      <c r="D2486" s="2" t="s">
        <v>810</v>
      </c>
      <c r="E2486" s="14">
        <f t="shared" si="229"/>
        <v>0</v>
      </c>
      <c r="F2486" s="2">
        <v>41</v>
      </c>
      <c r="G2486" s="19">
        <v>228.3</v>
      </c>
      <c r="H2486" s="20">
        <v>0.01</v>
      </c>
      <c r="I2486" s="6"/>
      <c r="J2486" s="5">
        <v>39862</v>
      </c>
      <c r="K2486" s="25">
        <v>-111.72</v>
      </c>
      <c r="L2486" s="2" t="s">
        <v>309</v>
      </c>
      <c r="M2486" s="14">
        <f>+VLOOKUP(L2486,Customers!$C$3:$D$797,2,FALSE)</f>
        <v>3</v>
      </c>
      <c r="N2486" s="14">
        <f>+INDEX(Customers!$B$2:$D$797,MATCH(TF_Database!L2486,Customers!$C$2:$C$797,0),1)</f>
        <v>31802</v>
      </c>
      <c r="O2486" s="29">
        <f t="shared" si="230"/>
        <v>6</v>
      </c>
      <c r="P2486" s="29">
        <f t="shared" si="231"/>
        <v>11</v>
      </c>
      <c r="Q2486" s="14" t="str">
        <f t="shared" si="232"/>
        <v xml:space="preserve">Erica </v>
      </c>
      <c r="R2486" s="14" t="str">
        <f t="shared" si="233"/>
        <v>Smith</v>
      </c>
    </row>
    <row r="2487" spans="2:18" x14ac:dyDescent="0.45">
      <c r="B2487" s="14" t="str">
        <f t="shared" si="228"/>
        <v>399982140000</v>
      </c>
      <c r="C2487" s="5">
        <v>39998</v>
      </c>
      <c r="D2487" s="2" t="s">
        <v>804</v>
      </c>
      <c r="E2487" s="14">
        <f t="shared" si="229"/>
        <v>0</v>
      </c>
      <c r="F2487" s="2">
        <v>21</v>
      </c>
      <c r="G2487" s="19">
        <v>514.53</v>
      </c>
      <c r="H2487" s="20">
        <v>0.04</v>
      </c>
      <c r="I2487" s="6"/>
      <c r="J2487" s="5">
        <v>40000</v>
      </c>
      <c r="K2487" s="25">
        <v>149.31</v>
      </c>
      <c r="L2487" s="2" t="s">
        <v>275</v>
      </c>
      <c r="M2487" s="14">
        <f>+VLOOKUP(L2487,Customers!$C$3:$D$797,2,FALSE)</f>
        <v>1</v>
      </c>
      <c r="N2487" s="14">
        <f>+INDEX(Customers!$B$2:$D$797,MATCH(TF_Database!L2487,Customers!$C$2:$C$797,0),1)</f>
        <v>28515</v>
      </c>
      <c r="O2487" s="29">
        <f t="shared" si="230"/>
        <v>5</v>
      </c>
      <c r="P2487" s="29">
        <f t="shared" si="231"/>
        <v>13</v>
      </c>
      <c r="Q2487" s="14" t="str">
        <f t="shared" si="232"/>
        <v xml:space="preserve">Dave </v>
      </c>
      <c r="R2487" s="14" t="str">
        <f t="shared" si="233"/>
        <v>Hallsten</v>
      </c>
    </row>
    <row r="2488" spans="2:18" x14ac:dyDescent="0.45">
      <c r="B2488" s="14" t="str">
        <f t="shared" si="228"/>
        <v>399981440002</v>
      </c>
      <c r="C2488" s="5">
        <v>39998</v>
      </c>
      <c r="D2488" s="2" t="s">
        <v>804</v>
      </c>
      <c r="E2488" s="14">
        <f t="shared" si="229"/>
        <v>0</v>
      </c>
      <c r="F2488" s="2">
        <v>14</v>
      </c>
      <c r="G2488" s="19">
        <v>748.84</v>
      </c>
      <c r="H2488" s="20">
        <v>0.09</v>
      </c>
      <c r="I2488" s="6"/>
      <c r="J2488" s="5">
        <v>40002</v>
      </c>
      <c r="K2488" s="25">
        <v>286.7</v>
      </c>
      <c r="L2488" s="2" t="s">
        <v>275</v>
      </c>
      <c r="M2488" s="14">
        <f>+VLOOKUP(L2488,Customers!$C$3:$D$797,2,FALSE)</f>
        <v>1</v>
      </c>
      <c r="N2488" s="14">
        <f>+INDEX(Customers!$B$2:$D$797,MATCH(TF_Database!L2488,Customers!$C$2:$C$797,0),1)</f>
        <v>28515</v>
      </c>
      <c r="O2488" s="29">
        <f t="shared" si="230"/>
        <v>5</v>
      </c>
      <c r="P2488" s="29">
        <f t="shared" si="231"/>
        <v>13</v>
      </c>
      <c r="Q2488" s="14" t="str">
        <f t="shared" si="232"/>
        <v xml:space="preserve">Dave </v>
      </c>
      <c r="R2488" s="14" t="str">
        <f t="shared" si="233"/>
        <v>Hallsten</v>
      </c>
    </row>
    <row r="2489" spans="2:18" x14ac:dyDescent="0.45">
      <c r="B2489" s="14" t="str">
        <f t="shared" si="228"/>
        <v>39998940005</v>
      </c>
      <c r="C2489" s="5">
        <v>39998</v>
      </c>
      <c r="D2489" s="2" t="s">
        <v>804</v>
      </c>
      <c r="E2489" s="14">
        <f t="shared" si="229"/>
        <v>0</v>
      </c>
      <c r="F2489" s="2">
        <v>9</v>
      </c>
      <c r="G2489" s="19">
        <v>1497.93</v>
      </c>
      <c r="H2489" s="20">
        <v>0.05</v>
      </c>
      <c r="I2489" s="6"/>
      <c r="J2489" s="5">
        <v>40005</v>
      </c>
      <c r="K2489" s="25">
        <v>35.31</v>
      </c>
      <c r="L2489" s="2" t="s">
        <v>275</v>
      </c>
      <c r="M2489" s="14">
        <f>+VLOOKUP(L2489,Customers!$C$3:$D$797,2,FALSE)</f>
        <v>1</v>
      </c>
      <c r="N2489" s="14">
        <f>+INDEX(Customers!$B$2:$D$797,MATCH(TF_Database!L2489,Customers!$C$2:$C$797,0),1)</f>
        <v>28515</v>
      </c>
      <c r="O2489" s="29">
        <f t="shared" si="230"/>
        <v>5</v>
      </c>
      <c r="P2489" s="29">
        <f t="shared" si="231"/>
        <v>13</v>
      </c>
      <c r="Q2489" s="14" t="str">
        <f t="shared" si="232"/>
        <v xml:space="preserve">Dave </v>
      </c>
      <c r="R2489" s="14" t="str">
        <f t="shared" si="233"/>
        <v>Hallsten</v>
      </c>
    </row>
    <row r="2490" spans="2:18" x14ac:dyDescent="0.45">
      <c r="B2490" s="14" t="str">
        <f t="shared" si="228"/>
        <v>399981440000</v>
      </c>
      <c r="C2490" s="5">
        <v>39998</v>
      </c>
      <c r="D2490" s="2" t="s">
        <v>804</v>
      </c>
      <c r="E2490" s="14">
        <f t="shared" si="229"/>
        <v>0</v>
      </c>
      <c r="F2490" s="2">
        <v>14</v>
      </c>
      <c r="G2490" s="19">
        <v>3857.56</v>
      </c>
      <c r="H2490" s="20">
        <v>7.0000000000000007E-2</v>
      </c>
      <c r="I2490" s="6"/>
      <c r="J2490" s="5">
        <v>40000</v>
      </c>
      <c r="K2490" s="25">
        <v>-377.81100000000004</v>
      </c>
      <c r="L2490" s="2" t="s">
        <v>275</v>
      </c>
      <c r="M2490" s="14">
        <f>+VLOOKUP(L2490,Customers!$C$3:$D$797,2,FALSE)</f>
        <v>1</v>
      </c>
      <c r="N2490" s="14">
        <f>+INDEX(Customers!$B$2:$D$797,MATCH(TF_Database!L2490,Customers!$C$2:$C$797,0),1)</f>
        <v>28515</v>
      </c>
      <c r="O2490" s="29">
        <f t="shared" si="230"/>
        <v>5</v>
      </c>
      <c r="P2490" s="29">
        <f t="shared" si="231"/>
        <v>13</v>
      </c>
      <c r="Q2490" s="14" t="str">
        <f t="shared" si="232"/>
        <v xml:space="preserve">Dave </v>
      </c>
      <c r="R2490" s="14" t="str">
        <f t="shared" si="233"/>
        <v>Hallsten</v>
      </c>
    </row>
    <row r="2491" spans="2:18" x14ac:dyDescent="0.45">
      <c r="B2491" s="14" t="str">
        <f t="shared" si="228"/>
        <v>408722340877</v>
      </c>
      <c r="C2491" s="5">
        <v>40872</v>
      </c>
      <c r="D2491" s="2" t="s">
        <v>804</v>
      </c>
      <c r="E2491" s="14">
        <f t="shared" si="229"/>
        <v>0</v>
      </c>
      <c r="F2491" s="2">
        <v>23</v>
      </c>
      <c r="G2491" s="19">
        <v>156.66</v>
      </c>
      <c r="H2491" s="20">
        <v>7.0000000000000007E-2</v>
      </c>
      <c r="I2491" s="6"/>
      <c r="J2491" s="5">
        <v>40877</v>
      </c>
      <c r="K2491" s="25">
        <v>-33.15</v>
      </c>
      <c r="L2491" s="2" t="s">
        <v>309</v>
      </c>
      <c r="M2491" s="14">
        <f>+VLOOKUP(L2491,Customers!$C$3:$D$797,2,FALSE)</f>
        <v>3</v>
      </c>
      <c r="N2491" s="14">
        <f>+INDEX(Customers!$B$2:$D$797,MATCH(TF_Database!L2491,Customers!$C$2:$C$797,0),1)</f>
        <v>31802</v>
      </c>
      <c r="O2491" s="29">
        <f t="shared" si="230"/>
        <v>6</v>
      </c>
      <c r="P2491" s="29">
        <f t="shared" si="231"/>
        <v>11</v>
      </c>
      <c r="Q2491" s="14" t="str">
        <f t="shared" si="232"/>
        <v xml:space="preserve">Erica </v>
      </c>
      <c r="R2491" s="14" t="str">
        <f t="shared" si="233"/>
        <v>Smith</v>
      </c>
    </row>
    <row r="2492" spans="2:18" x14ac:dyDescent="0.45">
      <c r="B2492" s="14" t="str">
        <f t="shared" si="228"/>
        <v>403093440310</v>
      </c>
      <c r="C2492" s="5">
        <v>40309</v>
      </c>
      <c r="D2492" s="2" t="s">
        <v>808</v>
      </c>
      <c r="E2492" s="14">
        <f t="shared" si="229"/>
        <v>0</v>
      </c>
      <c r="F2492" s="2">
        <v>34</v>
      </c>
      <c r="G2492" s="19">
        <v>479.84</v>
      </c>
      <c r="H2492" s="20">
        <v>0.02</v>
      </c>
      <c r="I2492" s="6"/>
      <c r="J2492" s="5">
        <v>40310</v>
      </c>
      <c r="K2492" s="25">
        <v>5.71</v>
      </c>
      <c r="L2492" s="2" t="s">
        <v>277</v>
      </c>
      <c r="M2492" s="14">
        <f>+VLOOKUP(L2492,Customers!$C$3:$D$797,2,FALSE)</f>
        <v>5</v>
      </c>
      <c r="N2492" s="14">
        <f>+INDEX(Customers!$B$2:$D$797,MATCH(TF_Database!L2492,Customers!$C$2:$C$797,0),1)</f>
        <v>11593</v>
      </c>
      <c r="O2492" s="29">
        <f t="shared" si="230"/>
        <v>4</v>
      </c>
      <c r="P2492" s="29">
        <f t="shared" si="231"/>
        <v>11</v>
      </c>
      <c r="Q2492" s="14" t="str">
        <f t="shared" si="232"/>
        <v xml:space="preserve">Jim </v>
      </c>
      <c r="R2492" s="14" t="str">
        <f t="shared" si="233"/>
        <v>Mitchum</v>
      </c>
    </row>
    <row r="2493" spans="2:18" x14ac:dyDescent="0.45">
      <c r="B2493" s="14" t="str">
        <f t="shared" si="228"/>
        <v>403091640310</v>
      </c>
      <c r="C2493" s="5">
        <v>40309</v>
      </c>
      <c r="D2493" s="2" t="s">
        <v>808</v>
      </c>
      <c r="E2493" s="14">
        <f t="shared" si="229"/>
        <v>0</v>
      </c>
      <c r="F2493" s="2">
        <v>16</v>
      </c>
      <c r="G2493" s="19">
        <v>833.92650000000003</v>
      </c>
      <c r="H2493" s="20">
        <v>0.08</v>
      </c>
      <c r="I2493" s="6"/>
      <c r="J2493" s="5">
        <v>40310</v>
      </c>
      <c r="K2493" s="25">
        <v>-39.215000000000003</v>
      </c>
      <c r="L2493" s="2" t="s">
        <v>277</v>
      </c>
      <c r="M2493" s="14">
        <f>+VLOOKUP(L2493,Customers!$C$3:$D$797,2,FALSE)</f>
        <v>5</v>
      </c>
      <c r="N2493" s="14">
        <f>+INDEX(Customers!$B$2:$D$797,MATCH(TF_Database!L2493,Customers!$C$2:$C$797,0),1)</f>
        <v>11593</v>
      </c>
      <c r="O2493" s="29">
        <f t="shared" si="230"/>
        <v>4</v>
      </c>
      <c r="P2493" s="29">
        <f t="shared" si="231"/>
        <v>11</v>
      </c>
      <c r="Q2493" s="14" t="str">
        <f t="shared" si="232"/>
        <v xml:space="preserve">Jim </v>
      </c>
      <c r="R2493" s="14" t="str">
        <f t="shared" si="233"/>
        <v>Mitchum</v>
      </c>
    </row>
    <row r="2494" spans="2:18" x14ac:dyDescent="0.45">
      <c r="B2494" s="14" t="str">
        <f t="shared" si="228"/>
        <v>40309640311</v>
      </c>
      <c r="C2494" s="5">
        <v>40309</v>
      </c>
      <c r="D2494" s="2" t="s">
        <v>808</v>
      </c>
      <c r="E2494" s="14">
        <f t="shared" si="229"/>
        <v>0</v>
      </c>
      <c r="F2494" s="2">
        <v>6</v>
      </c>
      <c r="G2494" s="19">
        <v>182.64</v>
      </c>
      <c r="H2494" s="20">
        <v>0.08</v>
      </c>
      <c r="I2494" s="6"/>
      <c r="J2494" s="5">
        <v>40311</v>
      </c>
      <c r="K2494" s="25">
        <v>-99.24</v>
      </c>
      <c r="L2494" s="2" t="s">
        <v>277</v>
      </c>
      <c r="M2494" s="14">
        <f>+VLOOKUP(L2494,Customers!$C$3:$D$797,2,FALSE)</f>
        <v>5</v>
      </c>
      <c r="N2494" s="14">
        <f>+INDEX(Customers!$B$2:$D$797,MATCH(TF_Database!L2494,Customers!$C$2:$C$797,0),1)</f>
        <v>11593</v>
      </c>
      <c r="O2494" s="29">
        <f t="shared" si="230"/>
        <v>4</v>
      </c>
      <c r="P2494" s="29">
        <f t="shared" si="231"/>
        <v>11</v>
      </c>
      <c r="Q2494" s="14" t="str">
        <f t="shared" si="232"/>
        <v xml:space="preserve">Jim </v>
      </c>
      <c r="R2494" s="14" t="str">
        <f t="shared" si="233"/>
        <v>Mitchum</v>
      </c>
    </row>
    <row r="2495" spans="2:18" x14ac:dyDescent="0.45">
      <c r="B2495" s="14" t="str">
        <f t="shared" si="228"/>
        <v>403092140311</v>
      </c>
      <c r="C2495" s="5">
        <v>40309</v>
      </c>
      <c r="D2495" s="2" t="s">
        <v>808</v>
      </c>
      <c r="E2495" s="14">
        <f t="shared" si="229"/>
        <v>0</v>
      </c>
      <c r="F2495" s="2">
        <v>21</v>
      </c>
      <c r="G2495" s="19">
        <v>736.17</v>
      </c>
      <c r="H2495" s="20">
        <v>0.01</v>
      </c>
      <c r="I2495" s="6"/>
      <c r="J2495" s="5">
        <v>40311</v>
      </c>
      <c r="K2495" s="25">
        <v>232.99</v>
      </c>
      <c r="L2495" s="2" t="s">
        <v>277</v>
      </c>
      <c r="M2495" s="14">
        <f>+VLOOKUP(L2495,Customers!$C$3:$D$797,2,FALSE)</f>
        <v>5</v>
      </c>
      <c r="N2495" s="14">
        <f>+INDEX(Customers!$B$2:$D$797,MATCH(TF_Database!L2495,Customers!$C$2:$C$797,0),1)</f>
        <v>11593</v>
      </c>
      <c r="O2495" s="29">
        <f t="shared" si="230"/>
        <v>4</v>
      </c>
      <c r="P2495" s="29">
        <f t="shared" si="231"/>
        <v>11</v>
      </c>
      <c r="Q2495" s="14" t="str">
        <f t="shared" si="232"/>
        <v xml:space="preserve">Jim </v>
      </c>
      <c r="R2495" s="14" t="str">
        <f t="shared" si="233"/>
        <v>Mitchum</v>
      </c>
    </row>
    <row r="2496" spans="2:18" x14ac:dyDescent="0.45">
      <c r="B2496" s="14" t="str">
        <f t="shared" si="228"/>
        <v>402992940300</v>
      </c>
      <c r="C2496" s="5">
        <v>40299</v>
      </c>
      <c r="D2496" s="2" t="s">
        <v>811</v>
      </c>
      <c r="E2496" s="14">
        <f t="shared" si="229"/>
        <v>0</v>
      </c>
      <c r="F2496" s="2">
        <v>29</v>
      </c>
      <c r="G2496" s="19">
        <v>2820.6994999999997</v>
      </c>
      <c r="H2496" s="20">
        <v>0.03</v>
      </c>
      <c r="I2496" s="6"/>
      <c r="J2496" s="5">
        <v>40300</v>
      </c>
      <c r="K2496" s="25">
        <v>601.33500000000004</v>
      </c>
      <c r="L2496" s="2" t="s">
        <v>166</v>
      </c>
      <c r="M2496" s="14">
        <f>+VLOOKUP(L2496,Customers!$C$3:$D$797,2,FALSE)</f>
        <v>4</v>
      </c>
      <c r="N2496" s="14">
        <f>+INDEX(Customers!$B$2:$D$797,MATCH(TF_Database!L2496,Customers!$C$2:$C$797,0),1)</f>
        <v>25303</v>
      </c>
      <c r="O2496" s="29">
        <f t="shared" si="230"/>
        <v>6</v>
      </c>
      <c r="P2496" s="29">
        <f t="shared" si="231"/>
        <v>14</v>
      </c>
      <c r="Q2496" s="14" t="str">
        <f t="shared" si="232"/>
        <v xml:space="preserve">David </v>
      </c>
      <c r="R2496" s="14" t="str">
        <f t="shared" si="233"/>
        <v>Philippe</v>
      </c>
    </row>
    <row r="2497" spans="2:18" x14ac:dyDescent="0.45">
      <c r="B2497" s="14" t="str">
        <f t="shared" si="228"/>
        <v>398184339819</v>
      </c>
      <c r="C2497" s="5">
        <v>39818</v>
      </c>
      <c r="D2497" s="2" t="s">
        <v>811</v>
      </c>
      <c r="E2497" s="14">
        <f t="shared" si="229"/>
        <v>0</v>
      </c>
      <c r="F2497" s="2">
        <v>43</v>
      </c>
      <c r="G2497" s="19">
        <v>78.08</v>
      </c>
      <c r="H2497" s="20">
        <v>0.08</v>
      </c>
      <c r="I2497" s="6"/>
      <c r="J2497" s="5">
        <v>39819</v>
      </c>
      <c r="K2497" s="25">
        <v>1.74</v>
      </c>
      <c r="L2497" s="2" t="s">
        <v>264</v>
      </c>
      <c r="M2497" s="14">
        <f>+VLOOKUP(L2497,Customers!$C$3:$D$797,2,FALSE)</f>
        <v>4</v>
      </c>
      <c r="N2497" s="14">
        <f>+INDEX(Customers!$B$2:$D$797,MATCH(TF_Database!L2497,Customers!$C$2:$C$797,0),1)</f>
        <v>17527</v>
      </c>
      <c r="O2497" s="29">
        <f t="shared" si="230"/>
        <v>7</v>
      </c>
      <c r="P2497" s="29">
        <f t="shared" si="231"/>
        <v>11</v>
      </c>
      <c r="Q2497" s="14" t="str">
        <f t="shared" si="232"/>
        <v xml:space="preserve">Darren </v>
      </c>
      <c r="R2497" s="14" t="str">
        <f t="shared" si="233"/>
        <v>Budd</v>
      </c>
    </row>
    <row r="2498" spans="2:18" x14ac:dyDescent="0.45">
      <c r="B2498" s="14" t="str">
        <f t="shared" si="228"/>
        <v>398182939820</v>
      </c>
      <c r="C2498" s="5">
        <v>39818</v>
      </c>
      <c r="D2498" s="2" t="s">
        <v>811</v>
      </c>
      <c r="E2498" s="14">
        <f t="shared" si="229"/>
        <v>0</v>
      </c>
      <c r="F2498" s="2">
        <v>29</v>
      </c>
      <c r="G2498" s="19">
        <v>653.54</v>
      </c>
      <c r="H2498" s="20">
        <v>0.06</v>
      </c>
      <c r="I2498" s="6"/>
      <c r="J2498" s="5">
        <v>39820</v>
      </c>
      <c r="K2498" s="25">
        <v>-1358.9</v>
      </c>
      <c r="L2498" s="2" t="s">
        <v>264</v>
      </c>
      <c r="M2498" s="14">
        <f>+VLOOKUP(L2498,Customers!$C$3:$D$797,2,FALSE)</f>
        <v>4</v>
      </c>
      <c r="N2498" s="14">
        <f>+INDEX(Customers!$B$2:$D$797,MATCH(TF_Database!L2498,Customers!$C$2:$C$797,0),1)</f>
        <v>17527</v>
      </c>
      <c r="O2498" s="29">
        <f t="shared" si="230"/>
        <v>7</v>
      </c>
      <c r="P2498" s="29">
        <f t="shared" si="231"/>
        <v>11</v>
      </c>
      <c r="Q2498" s="14" t="str">
        <f t="shared" si="232"/>
        <v xml:space="preserve">Darren </v>
      </c>
      <c r="R2498" s="14" t="str">
        <f t="shared" si="233"/>
        <v>Budd</v>
      </c>
    </row>
    <row r="2499" spans="2:18" x14ac:dyDescent="0.45">
      <c r="B2499" s="14" t="str">
        <f t="shared" si="228"/>
        <v>398184839818</v>
      </c>
      <c r="C2499" s="5">
        <v>39818</v>
      </c>
      <c r="D2499" s="2" t="s">
        <v>811</v>
      </c>
      <c r="E2499" s="14">
        <f t="shared" si="229"/>
        <v>0</v>
      </c>
      <c r="F2499" s="2">
        <v>48</v>
      </c>
      <c r="G2499" s="19">
        <v>12635.75</v>
      </c>
      <c r="H2499" s="20">
        <v>7.0000000000000007E-2</v>
      </c>
      <c r="I2499" s="6"/>
      <c r="J2499" s="5">
        <v>39818</v>
      </c>
      <c r="K2499" s="25">
        <v>-335.24</v>
      </c>
      <c r="L2499" s="2" t="s">
        <v>264</v>
      </c>
      <c r="M2499" s="14">
        <f>+VLOOKUP(L2499,Customers!$C$3:$D$797,2,FALSE)</f>
        <v>4</v>
      </c>
      <c r="N2499" s="14">
        <f>+INDEX(Customers!$B$2:$D$797,MATCH(TF_Database!L2499,Customers!$C$2:$C$797,0),1)</f>
        <v>17527</v>
      </c>
      <c r="O2499" s="29">
        <f t="shared" si="230"/>
        <v>7</v>
      </c>
      <c r="P2499" s="29">
        <f t="shared" si="231"/>
        <v>11</v>
      </c>
      <c r="Q2499" s="14" t="str">
        <f t="shared" si="232"/>
        <v xml:space="preserve">Darren </v>
      </c>
      <c r="R2499" s="14" t="str">
        <f t="shared" si="233"/>
        <v>Budd</v>
      </c>
    </row>
    <row r="2500" spans="2:18" x14ac:dyDescent="0.45">
      <c r="B2500" s="14" t="str">
        <f t="shared" si="228"/>
        <v>398184939819</v>
      </c>
      <c r="C2500" s="5">
        <v>39818</v>
      </c>
      <c r="D2500" s="2" t="s">
        <v>811</v>
      </c>
      <c r="E2500" s="14">
        <f t="shared" si="229"/>
        <v>0</v>
      </c>
      <c r="F2500" s="2">
        <v>49</v>
      </c>
      <c r="G2500" s="19">
        <v>240.3</v>
      </c>
      <c r="H2500" s="20">
        <v>0.08</v>
      </c>
      <c r="I2500" s="6"/>
      <c r="J2500" s="5">
        <v>39819</v>
      </c>
      <c r="K2500" s="25">
        <v>-139.15575000000001</v>
      </c>
      <c r="L2500" s="2" t="s">
        <v>264</v>
      </c>
      <c r="M2500" s="14">
        <f>+VLOOKUP(L2500,Customers!$C$3:$D$797,2,FALSE)</f>
        <v>4</v>
      </c>
      <c r="N2500" s="14">
        <f>+INDEX(Customers!$B$2:$D$797,MATCH(TF_Database!L2500,Customers!$C$2:$C$797,0),1)</f>
        <v>17527</v>
      </c>
      <c r="O2500" s="29">
        <f t="shared" si="230"/>
        <v>7</v>
      </c>
      <c r="P2500" s="29">
        <f t="shared" si="231"/>
        <v>11</v>
      </c>
      <c r="Q2500" s="14" t="str">
        <f t="shared" si="232"/>
        <v xml:space="preserve">Darren </v>
      </c>
      <c r="R2500" s="14" t="str">
        <f t="shared" si="233"/>
        <v>Budd</v>
      </c>
    </row>
    <row r="2501" spans="2:18" x14ac:dyDescent="0.45">
      <c r="B2501" s="14" t="str">
        <f t="shared" si="228"/>
        <v>398182539818</v>
      </c>
      <c r="C2501" s="5">
        <v>39818</v>
      </c>
      <c r="D2501" s="2" t="s">
        <v>811</v>
      </c>
      <c r="E2501" s="14">
        <f t="shared" si="229"/>
        <v>0</v>
      </c>
      <c r="F2501" s="2">
        <v>25</v>
      </c>
      <c r="G2501" s="19">
        <v>2750.107</v>
      </c>
      <c r="H2501" s="20">
        <v>0.04</v>
      </c>
      <c r="I2501" s="6"/>
      <c r="J2501" s="5">
        <v>39818</v>
      </c>
      <c r="K2501" s="25">
        <v>667.44900000000007</v>
      </c>
      <c r="L2501" s="2" t="s">
        <v>264</v>
      </c>
      <c r="M2501" s="14">
        <f>+VLOOKUP(L2501,Customers!$C$3:$D$797,2,FALSE)</f>
        <v>4</v>
      </c>
      <c r="N2501" s="14">
        <f>+INDEX(Customers!$B$2:$D$797,MATCH(TF_Database!L2501,Customers!$C$2:$C$797,0),1)</f>
        <v>17527</v>
      </c>
      <c r="O2501" s="29">
        <f t="shared" si="230"/>
        <v>7</v>
      </c>
      <c r="P2501" s="29">
        <f t="shared" si="231"/>
        <v>11</v>
      </c>
      <c r="Q2501" s="14" t="str">
        <f t="shared" si="232"/>
        <v xml:space="preserve">Darren </v>
      </c>
      <c r="R2501" s="14" t="str">
        <f t="shared" si="233"/>
        <v>Budd</v>
      </c>
    </row>
    <row r="2502" spans="2:18" x14ac:dyDescent="0.45">
      <c r="B2502" s="14" t="str">
        <f t="shared" si="228"/>
        <v>398952539897</v>
      </c>
      <c r="C2502" s="5">
        <v>39895</v>
      </c>
      <c r="D2502" s="2" t="s">
        <v>810</v>
      </c>
      <c r="E2502" s="14">
        <f t="shared" si="229"/>
        <v>0</v>
      </c>
      <c r="F2502" s="2">
        <v>25</v>
      </c>
      <c r="G2502" s="19">
        <v>106.04</v>
      </c>
      <c r="H2502" s="20">
        <v>0.09</v>
      </c>
      <c r="I2502" s="6"/>
      <c r="J2502" s="5">
        <v>39897</v>
      </c>
      <c r="K2502" s="25">
        <v>16.898</v>
      </c>
      <c r="L2502" s="2" t="s">
        <v>274</v>
      </c>
      <c r="M2502" s="14">
        <f>+VLOOKUP(L2502,Customers!$C$3:$D$797,2,FALSE)</f>
        <v>5</v>
      </c>
      <c r="N2502" s="14">
        <f>+INDEX(Customers!$B$2:$D$797,MATCH(TF_Database!L2502,Customers!$C$2:$C$797,0),1)</f>
        <v>27485</v>
      </c>
      <c r="O2502" s="29">
        <f t="shared" si="230"/>
        <v>7</v>
      </c>
      <c r="P2502" s="29">
        <f t="shared" si="231"/>
        <v>15</v>
      </c>
      <c r="Q2502" s="14" t="str">
        <f t="shared" si="232"/>
        <v xml:space="preserve">George </v>
      </c>
      <c r="R2502" s="14" t="str">
        <f t="shared" si="233"/>
        <v>Ashbrook</v>
      </c>
    </row>
    <row r="2503" spans="2:18" x14ac:dyDescent="0.45">
      <c r="B2503" s="14" t="str">
        <f t="shared" ref="B2503:B2566" si="234">+CONCATENATE(C2503,F2503,J2503)</f>
        <v>398954539897</v>
      </c>
      <c r="C2503" s="5">
        <v>39895</v>
      </c>
      <c r="D2503" s="2" t="s">
        <v>810</v>
      </c>
      <c r="E2503" s="14">
        <f t="shared" ref="E2503:E2566" si="235">+IF(D2503="High",1,0)</f>
        <v>0</v>
      </c>
      <c r="F2503" s="2">
        <v>45</v>
      </c>
      <c r="G2503" s="19">
        <v>452.93</v>
      </c>
      <c r="H2503" s="20">
        <v>7.0000000000000007E-2</v>
      </c>
      <c r="I2503" s="6"/>
      <c r="J2503" s="5">
        <v>39897</v>
      </c>
      <c r="K2503" s="25">
        <v>20.14</v>
      </c>
      <c r="L2503" s="2" t="s">
        <v>274</v>
      </c>
      <c r="M2503" s="14">
        <f>+VLOOKUP(L2503,Customers!$C$3:$D$797,2,FALSE)</f>
        <v>5</v>
      </c>
      <c r="N2503" s="14">
        <f>+INDEX(Customers!$B$2:$D$797,MATCH(TF_Database!L2503,Customers!$C$2:$C$797,0),1)</f>
        <v>27485</v>
      </c>
      <c r="O2503" s="29">
        <f t="shared" ref="O2503:O2566" si="236">+SEARCH(" ",L2503)</f>
        <v>7</v>
      </c>
      <c r="P2503" s="29">
        <f t="shared" ref="P2503:P2566" si="237">+LEN(L2503)</f>
        <v>15</v>
      </c>
      <c r="Q2503" s="14" t="str">
        <f t="shared" ref="Q2503:Q2566" si="238">+LEFT(L2503,O2503)</f>
        <v xml:space="preserve">George </v>
      </c>
      <c r="R2503" s="14" t="str">
        <f t="shared" ref="R2503:R2566" si="239">+RIGHT(L2503,P2503-O2503)</f>
        <v>Ashbrook</v>
      </c>
    </row>
    <row r="2504" spans="2:18" x14ac:dyDescent="0.45">
      <c r="B2504" s="14" t="str">
        <f t="shared" si="234"/>
        <v>39896639897</v>
      </c>
      <c r="C2504" s="5">
        <v>39896</v>
      </c>
      <c r="D2504" s="2" t="s">
        <v>810</v>
      </c>
      <c r="E2504" s="14">
        <f t="shared" si="235"/>
        <v>0</v>
      </c>
      <c r="F2504" s="2">
        <v>6</v>
      </c>
      <c r="G2504" s="19">
        <v>101.52</v>
      </c>
      <c r="H2504" s="20">
        <v>0.02</v>
      </c>
      <c r="I2504" s="6"/>
      <c r="J2504" s="5">
        <v>39897</v>
      </c>
      <c r="K2504" s="25">
        <v>-16.37</v>
      </c>
      <c r="L2504" s="2" t="s">
        <v>243</v>
      </c>
      <c r="M2504" s="14">
        <f>+VLOOKUP(L2504,Customers!$C$3:$D$797,2,FALSE)</f>
        <v>5</v>
      </c>
      <c r="N2504" s="14">
        <f>+INDEX(Customers!$B$2:$D$797,MATCH(TF_Database!L2504,Customers!$C$2:$C$797,0),1)</f>
        <v>542</v>
      </c>
      <c r="O2504" s="29">
        <f t="shared" si="236"/>
        <v>7</v>
      </c>
      <c r="P2504" s="29">
        <f t="shared" si="237"/>
        <v>12</v>
      </c>
      <c r="Q2504" s="14" t="str">
        <f t="shared" si="238"/>
        <v xml:space="preserve">Tamara </v>
      </c>
      <c r="R2504" s="14" t="str">
        <f t="shared" si="239"/>
        <v>Chand</v>
      </c>
    </row>
    <row r="2505" spans="2:18" x14ac:dyDescent="0.45">
      <c r="B2505" s="14" t="str">
        <f t="shared" si="234"/>
        <v>401813740182</v>
      </c>
      <c r="C2505" s="5">
        <v>40181</v>
      </c>
      <c r="D2505" s="2" t="s">
        <v>808</v>
      </c>
      <c r="E2505" s="14">
        <f t="shared" si="235"/>
        <v>0</v>
      </c>
      <c r="F2505" s="2">
        <v>37</v>
      </c>
      <c r="G2505" s="19">
        <v>294.48</v>
      </c>
      <c r="H2505" s="20">
        <v>0.08</v>
      </c>
      <c r="I2505" s="6"/>
      <c r="J2505" s="5">
        <v>40182</v>
      </c>
      <c r="K2505" s="25">
        <v>-64.239999999999995</v>
      </c>
      <c r="L2505" s="2" t="s">
        <v>264</v>
      </c>
      <c r="M2505" s="14">
        <f>+VLOOKUP(L2505,Customers!$C$3:$D$797,2,FALSE)</f>
        <v>4</v>
      </c>
      <c r="N2505" s="14">
        <f>+INDEX(Customers!$B$2:$D$797,MATCH(TF_Database!L2505,Customers!$C$2:$C$797,0),1)</f>
        <v>17527</v>
      </c>
      <c r="O2505" s="29">
        <f t="shared" si="236"/>
        <v>7</v>
      </c>
      <c r="P2505" s="29">
        <f t="shared" si="237"/>
        <v>11</v>
      </c>
      <c r="Q2505" s="14" t="str">
        <f t="shared" si="238"/>
        <v xml:space="preserve">Darren </v>
      </c>
      <c r="R2505" s="14" t="str">
        <f t="shared" si="239"/>
        <v>Budd</v>
      </c>
    </row>
    <row r="2506" spans="2:18" x14ac:dyDescent="0.45">
      <c r="B2506" s="14" t="str">
        <f t="shared" si="234"/>
        <v>400201640022</v>
      </c>
      <c r="C2506" s="5">
        <v>40020</v>
      </c>
      <c r="D2506" s="2" t="s">
        <v>804</v>
      </c>
      <c r="E2506" s="14">
        <f t="shared" si="235"/>
        <v>0</v>
      </c>
      <c r="F2506" s="2">
        <v>16</v>
      </c>
      <c r="G2506" s="19">
        <v>88.84</v>
      </c>
      <c r="H2506" s="20">
        <v>0.02</v>
      </c>
      <c r="I2506" s="6"/>
      <c r="J2506" s="5">
        <v>40022</v>
      </c>
      <c r="K2506" s="25">
        <v>-46.92</v>
      </c>
      <c r="L2506" s="2" t="s">
        <v>254</v>
      </c>
      <c r="M2506" s="14">
        <f>+VLOOKUP(L2506,Customers!$C$3:$D$797,2,FALSE)</f>
        <v>3</v>
      </c>
      <c r="N2506" s="14">
        <f>+INDEX(Customers!$B$2:$D$797,MATCH(TF_Database!L2506,Customers!$C$2:$C$797,0),1)</f>
        <v>5781</v>
      </c>
      <c r="O2506" s="29">
        <f t="shared" si="236"/>
        <v>7</v>
      </c>
      <c r="P2506" s="29">
        <f t="shared" si="237"/>
        <v>13</v>
      </c>
      <c r="Q2506" s="14" t="str">
        <f t="shared" si="238"/>
        <v xml:space="preserve">Edward </v>
      </c>
      <c r="R2506" s="14" t="str">
        <f t="shared" si="239"/>
        <v>Becker</v>
      </c>
    </row>
    <row r="2507" spans="2:18" x14ac:dyDescent="0.45">
      <c r="B2507" s="14" t="str">
        <f t="shared" si="234"/>
        <v>405472640547</v>
      </c>
      <c r="C2507" s="5">
        <v>40547</v>
      </c>
      <c r="D2507" s="2" t="s">
        <v>806</v>
      </c>
      <c r="E2507" s="14">
        <f t="shared" si="235"/>
        <v>1</v>
      </c>
      <c r="F2507" s="2">
        <v>26</v>
      </c>
      <c r="G2507" s="19">
        <v>61.4</v>
      </c>
      <c r="H2507" s="20">
        <v>0.04</v>
      </c>
      <c r="I2507" s="6"/>
      <c r="J2507" s="5">
        <v>40547</v>
      </c>
      <c r="K2507" s="25">
        <v>-92.11</v>
      </c>
      <c r="L2507" s="2" t="s">
        <v>166</v>
      </c>
      <c r="M2507" s="14">
        <f>+VLOOKUP(L2507,Customers!$C$3:$D$797,2,FALSE)</f>
        <v>4</v>
      </c>
      <c r="N2507" s="14">
        <f>+INDEX(Customers!$B$2:$D$797,MATCH(TF_Database!L2507,Customers!$C$2:$C$797,0),1)</f>
        <v>25303</v>
      </c>
      <c r="O2507" s="29">
        <f t="shared" si="236"/>
        <v>6</v>
      </c>
      <c r="P2507" s="29">
        <f t="shared" si="237"/>
        <v>14</v>
      </c>
      <c r="Q2507" s="14" t="str">
        <f t="shared" si="238"/>
        <v xml:space="preserve">David </v>
      </c>
      <c r="R2507" s="14" t="str">
        <f t="shared" si="239"/>
        <v>Philippe</v>
      </c>
    </row>
    <row r="2508" spans="2:18" x14ac:dyDescent="0.45">
      <c r="B2508" s="14" t="str">
        <f t="shared" si="234"/>
        <v>409404840942</v>
      </c>
      <c r="C2508" s="5">
        <v>40940</v>
      </c>
      <c r="D2508" s="2" t="s">
        <v>806</v>
      </c>
      <c r="E2508" s="14">
        <f t="shared" si="235"/>
        <v>1</v>
      </c>
      <c r="F2508" s="2">
        <v>48</v>
      </c>
      <c r="G2508" s="19">
        <v>362.71</v>
      </c>
      <c r="H2508" s="20">
        <v>7.0000000000000007E-2</v>
      </c>
      <c r="I2508" s="6"/>
      <c r="J2508" s="5">
        <v>40942</v>
      </c>
      <c r="K2508" s="25">
        <v>-88.952500000000001</v>
      </c>
      <c r="L2508" s="2" t="s">
        <v>303</v>
      </c>
      <c r="M2508" s="14">
        <f>+VLOOKUP(L2508,Customers!$C$3:$D$797,2,FALSE)</f>
        <v>1</v>
      </c>
      <c r="N2508" s="14">
        <f>+INDEX(Customers!$B$2:$D$797,MATCH(TF_Database!L2508,Customers!$C$2:$C$797,0),1)</f>
        <v>7927</v>
      </c>
      <c r="O2508" s="29">
        <f t="shared" si="236"/>
        <v>8</v>
      </c>
      <c r="P2508" s="29">
        <f t="shared" si="237"/>
        <v>14</v>
      </c>
      <c r="Q2508" s="14" t="str">
        <f t="shared" si="238"/>
        <v xml:space="preserve">Anemone </v>
      </c>
      <c r="R2508" s="14" t="str">
        <f t="shared" si="239"/>
        <v>Ratner</v>
      </c>
    </row>
    <row r="2509" spans="2:18" x14ac:dyDescent="0.45">
      <c r="B2509" s="14" t="str">
        <f t="shared" si="234"/>
        <v>409401240942</v>
      </c>
      <c r="C2509" s="5">
        <v>40940</v>
      </c>
      <c r="D2509" s="2" t="s">
        <v>806</v>
      </c>
      <c r="E2509" s="14">
        <f t="shared" si="235"/>
        <v>1</v>
      </c>
      <c r="F2509" s="2">
        <v>12</v>
      </c>
      <c r="G2509" s="19">
        <v>2077.1875</v>
      </c>
      <c r="H2509" s="20">
        <v>0.05</v>
      </c>
      <c r="I2509" s="6"/>
      <c r="J2509" s="5">
        <v>40942</v>
      </c>
      <c r="K2509" s="25">
        <v>-38.070999999999998</v>
      </c>
      <c r="L2509" s="2" t="s">
        <v>303</v>
      </c>
      <c r="M2509" s="14">
        <f>+VLOOKUP(L2509,Customers!$C$3:$D$797,2,FALSE)</f>
        <v>1</v>
      </c>
      <c r="N2509" s="14">
        <f>+INDEX(Customers!$B$2:$D$797,MATCH(TF_Database!L2509,Customers!$C$2:$C$797,0),1)</f>
        <v>7927</v>
      </c>
      <c r="O2509" s="29">
        <f t="shared" si="236"/>
        <v>8</v>
      </c>
      <c r="P2509" s="29">
        <f t="shared" si="237"/>
        <v>14</v>
      </c>
      <c r="Q2509" s="14" t="str">
        <f t="shared" si="238"/>
        <v xml:space="preserve">Anemone </v>
      </c>
      <c r="R2509" s="14" t="str">
        <f t="shared" si="239"/>
        <v>Ratner</v>
      </c>
    </row>
    <row r="2510" spans="2:18" x14ac:dyDescent="0.45">
      <c r="B2510" s="14" t="str">
        <f t="shared" si="234"/>
        <v>404781440479</v>
      </c>
      <c r="C2510" s="5">
        <v>40478</v>
      </c>
      <c r="D2510" s="2" t="s">
        <v>810</v>
      </c>
      <c r="E2510" s="14">
        <f t="shared" si="235"/>
        <v>0</v>
      </c>
      <c r="F2510" s="2">
        <v>14</v>
      </c>
      <c r="G2510" s="19">
        <v>700.95</v>
      </c>
      <c r="H2510" s="20">
        <v>0</v>
      </c>
      <c r="I2510" s="6"/>
      <c r="J2510" s="5">
        <v>40479</v>
      </c>
      <c r="K2510" s="25">
        <v>233.8</v>
      </c>
      <c r="L2510" s="2" t="s">
        <v>310</v>
      </c>
      <c r="M2510" s="14">
        <f>+VLOOKUP(L2510,Customers!$C$3:$D$797,2,FALSE)</f>
        <v>5</v>
      </c>
      <c r="N2510" s="14">
        <f>+INDEX(Customers!$B$2:$D$797,MATCH(TF_Database!L2510,Customers!$C$2:$C$797,0),1)</f>
        <v>29106</v>
      </c>
      <c r="O2510" s="29">
        <f t="shared" si="236"/>
        <v>6</v>
      </c>
      <c r="P2510" s="29">
        <f t="shared" si="237"/>
        <v>12</v>
      </c>
      <c r="Q2510" s="14" t="str">
        <f t="shared" si="238"/>
        <v xml:space="preserve">Janet </v>
      </c>
      <c r="R2510" s="14" t="str">
        <f t="shared" si="239"/>
        <v>Martin</v>
      </c>
    </row>
    <row r="2511" spans="2:18" x14ac:dyDescent="0.45">
      <c r="B2511" s="14" t="str">
        <f t="shared" si="234"/>
        <v>404784140479</v>
      </c>
      <c r="C2511" s="5">
        <v>40478</v>
      </c>
      <c r="D2511" s="2" t="s">
        <v>810</v>
      </c>
      <c r="E2511" s="14">
        <f t="shared" si="235"/>
        <v>0</v>
      </c>
      <c r="F2511" s="2">
        <v>41</v>
      </c>
      <c r="G2511" s="19">
        <v>159.74</v>
      </c>
      <c r="H2511" s="20">
        <v>0.08</v>
      </c>
      <c r="I2511" s="6"/>
      <c r="J2511" s="5">
        <v>40479</v>
      </c>
      <c r="K2511" s="25">
        <v>-9.14</v>
      </c>
      <c r="L2511" s="2" t="s">
        <v>310</v>
      </c>
      <c r="M2511" s="14">
        <f>+VLOOKUP(L2511,Customers!$C$3:$D$797,2,FALSE)</f>
        <v>5</v>
      </c>
      <c r="N2511" s="14">
        <f>+INDEX(Customers!$B$2:$D$797,MATCH(TF_Database!L2511,Customers!$C$2:$C$797,0),1)</f>
        <v>29106</v>
      </c>
      <c r="O2511" s="29">
        <f t="shared" si="236"/>
        <v>6</v>
      </c>
      <c r="P2511" s="29">
        <f t="shared" si="237"/>
        <v>12</v>
      </c>
      <c r="Q2511" s="14" t="str">
        <f t="shared" si="238"/>
        <v xml:space="preserve">Janet </v>
      </c>
      <c r="R2511" s="14" t="str">
        <f t="shared" si="239"/>
        <v>Martin</v>
      </c>
    </row>
    <row r="2512" spans="2:18" x14ac:dyDescent="0.45">
      <c r="B2512" s="14" t="str">
        <f t="shared" si="234"/>
        <v>407775040778</v>
      </c>
      <c r="C2512" s="5">
        <v>40777</v>
      </c>
      <c r="D2512" s="2" t="s">
        <v>810</v>
      </c>
      <c r="E2512" s="14">
        <f t="shared" si="235"/>
        <v>0</v>
      </c>
      <c r="F2512" s="2">
        <v>50</v>
      </c>
      <c r="G2512" s="19">
        <v>13608.83</v>
      </c>
      <c r="H2512" s="20">
        <v>0.1</v>
      </c>
      <c r="I2512" s="6"/>
      <c r="J2512" s="5">
        <v>40778</v>
      </c>
      <c r="K2512" s="25">
        <v>1342.93</v>
      </c>
      <c r="L2512" s="2" t="s">
        <v>245</v>
      </c>
      <c r="M2512" s="14">
        <f>+VLOOKUP(L2512,Customers!$C$3:$D$797,2,FALSE)</f>
        <v>4</v>
      </c>
      <c r="N2512" s="14">
        <f>+INDEX(Customers!$B$2:$D$797,MATCH(TF_Database!L2512,Customers!$C$2:$C$797,0),1)</f>
        <v>30321</v>
      </c>
      <c r="O2512" s="29">
        <f t="shared" si="236"/>
        <v>7</v>
      </c>
      <c r="P2512" s="29">
        <f t="shared" si="237"/>
        <v>13</v>
      </c>
      <c r="Q2512" s="14" t="str">
        <f t="shared" si="238"/>
        <v xml:space="preserve">Edward </v>
      </c>
      <c r="R2512" s="14" t="str">
        <f t="shared" si="239"/>
        <v>Nazzal</v>
      </c>
    </row>
    <row r="2513" spans="2:18" x14ac:dyDescent="0.45">
      <c r="B2513" s="14" t="str">
        <f t="shared" si="234"/>
        <v>407772540778</v>
      </c>
      <c r="C2513" s="5">
        <v>40777</v>
      </c>
      <c r="D2513" s="2" t="s">
        <v>810</v>
      </c>
      <c r="E2513" s="14">
        <f t="shared" si="235"/>
        <v>0</v>
      </c>
      <c r="F2513" s="2">
        <v>25</v>
      </c>
      <c r="G2513" s="19">
        <v>89.32</v>
      </c>
      <c r="H2513" s="20">
        <v>0.01</v>
      </c>
      <c r="I2513" s="6"/>
      <c r="J2513" s="5">
        <v>40778</v>
      </c>
      <c r="K2513" s="25">
        <v>33.46</v>
      </c>
      <c r="L2513" s="2" t="s">
        <v>245</v>
      </c>
      <c r="M2513" s="14">
        <f>+VLOOKUP(L2513,Customers!$C$3:$D$797,2,FALSE)</f>
        <v>4</v>
      </c>
      <c r="N2513" s="14">
        <f>+INDEX(Customers!$B$2:$D$797,MATCH(TF_Database!L2513,Customers!$C$2:$C$797,0),1)</f>
        <v>30321</v>
      </c>
      <c r="O2513" s="29">
        <f t="shared" si="236"/>
        <v>7</v>
      </c>
      <c r="P2513" s="29">
        <f t="shared" si="237"/>
        <v>13</v>
      </c>
      <c r="Q2513" s="14" t="str">
        <f t="shared" si="238"/>
        <v xml:space="preserve">Edward </v>
      </c>
      <c r="R2513" s="14" t="str">
        <f t="shared" si="239"/>
        <v>Nazzal</v>
      </c>
    </row>
    <row r="2514" spans="2:18" x14ac:dyDescent="0.45">
      <c r="B2514" s="14" t="str">
        <f t="shared" si="234"/>
        <v>40336340340</v>
      </c>
      <c r="C2514" s="5">
        <v>40336</v>
      </c>
      <c r="D2514" s="2" t="s">
        <v>804</v>
      </c>
      <c r="E2514" s="14">
        <f t="shared" si="235"/>
        <v>0</v>
      </c>
      <c r="F2514" s="2">
        <v>3</v>
      </c>
      <c r="G2514" s="19">
        <v>23.93</v>
      </c>
      <c r="H2514" s="20">
        <v>0.1</v>
      </c>
      <c r="I2514" s="6"/>
      <c r="J2514" s="5">
        <v>40340</v>
      </c>
      <c r="K2514" s="25">
        <v>-6.39</v>
      </c>
      <c r="L2514" s="2" t="s">
        <v>251</v>
      </c>
      <c r="M2514" s="14">
        <f>+VLOOKUP(L2514,Customers!$C$3:$D$797,2,FALSE)</f>
        <v>1</v>
      </c>
      <c r="N2514" s="14">
        <f>+INDEX(Customers!$B$2:$D$797,MATCH(TF_Database!L2514,Customers!$C$2:$C$797,0),1)</f>
        <v>7616</v>
      </c>
      <c r="O2514" s="29">
        <f t="shared" si="236"/>
        <v>5</v>
      </c>
      <c r="P2514" s="29">
        <f t="shared" si="237"/>
        <v>10</v>
      </c>
      <c r="Q2514" s="14" t="str">
        <f t="shared" si="238"/>
        <v xml:space="preserve">Alan </v>
      </c>
      <c r="R2514" s="14" t="str">
        <f t="shared" si="239"/>
        <v>Hwang</v>
      </c>
    </row>
    <row r="2515" spans="2:18" x14ac:dyDescent="0.45">
      <c r="B2515" s="14" t="str">
        <f t="shared" si="234"/>
        <v>403361440343</v>
      </c>
      <c r="C2515" s="5">
        <v>40336</v>
      </c>
      <c r="D2515" s="2" t="s">
        <v>804</v>
      </c>
      <c r="E2515" s="14">
        <f t="shared" si="235"/>
        <v>0</v>
      </c>
      <c r="F2515" s="2">
        <v>14</v>
      </c>
      <c r="G2515" s="19">
        <v>2027.55</v>
      </c>
      <c r="H2515" s="20">
        <v>0.04</v>
      </c>
      <c r="I2515" s="6"/>
      <c r="J2515" s="5">
        <v>40343</v>
      </c>
      <c r="K2515" s="25">
        <v>537.4</v>
      </c>
      <c r="L2515" s="2" t="s">
        <v>251</v>
      </c>
      <c r="M2515" s="14">
        <f>+VLOOKUP(L2515,Customers!$C$3:$D$797,2,FALSE)</f>
        <v>1</v>
      </c>
      <c r="N2515" s="14">
        <f>+INDEX(Customers!$B$2:$D$797,MATCH(TF_Database!L2515,Customers!$C$2:$C$797,0),1)</f>
        <v>7616</v>
      </c>
      <c r="O2515" s="29">
        <f t="shared" si="236"/>
        <v>5</v>
      </c>
      <c r="P2515" s="29">
        <f t="shared" si="237"/>
        <v>10</v>
      </c>
      <c r="Q2515" s="14" t="str">
        <f t="shared" si="238"/>
        <v xml:space="preserve">Alan </v>
      </c>
      <c r="R2515" s="14" t="str">
        <f t="shared" si="239"/>
        <v>Hwang</v>
      </c>
    </row>
    <row r="2516" spans="2:18" x14ac:dyDescent="0.45">
      <c r="B2516" s="14" t="str">
        <f t="shared" si="234"/>
        <v>410422741043</v>
      </c>
      <c r="C2516" s="5">
        <v>41042</v>
      </c>
      <c r="D2516" s="2" t="s">
        <v>811</v>
      </c>
      <c r="E2516" s="14">
        <f t="shared" si="235"/>
        <v>0</v>
      </c>
      <c r="F2516" s="2">
        <v>27</v>
      </c>
      <c r="G2516" s="19">
        <v>5307.5</v>
      </c>
      <c r="H2516" s="20">
        <v>0.09</v>
      </c>
      <c r="I2516" s="6"/>
      <c r="J2516" s="5">
        <v>41043</v>
      </c>
      <c r="K2516" s="25">
        <v>1116.67</v>
      </c>
      <c r="L2516" s="2" t="s">
        <v>267</v>
      </c>
      <c r="M2516" s="14">
        <f>+VLOOKUP(L2516,Customers!$C$3:$D$797,2,FALSE)</f>
        <v>5</v>
      </c>
      <c r="N2516" s="14">
        <f>+INDEX(Customers!$B$2:$D$797,MATCH(TF_Database!L2516,Customers!$C$2:$C$797,0),1)</f>
        <v>13575</v>
      </c>
      <c r="O2516" s="29">
        <f t="shared" si="236"/>
        <v>7</v>
      </c>
      <c r="P2516" s="29">
        <f t="shared" si="237"/>
        <v>17</v>
      </c>
      <c r="Q2516" s="14" t="str">
        <f t="shared" si="238"/>
        <v xml:space="preserve">Eugene </v>
      </c>
      <c r="R2516" s="14" t="str">
        <f t="shared" si="239"/>
        <v>Hildebrand</v>
      </c>
    </row>
    <row r="2517" spans="2:18" x14ac:dyDescent="0.45">
      <c r="B2517" s="14" t="str">
        <f t="shared" si="234"/>
        <v>410553241056</v>
      </c>
      <c r="C2517" s="5">
        <v>41055</v>
      </c>
      <c r="D2517" s="2" t="s">
        <v>810</v>
      </c>
      <c r="E2517" s="14">
        <f t="shared" si="235"/>
        <v>0</v>
      </c>
      <c r="F2517" s="2">
        <v>32</v>
      </c>
      <c r="G2517" s="19">
        <v>254.46</v>
      </c>
      <c r="H2517" s="20">
        <v>0.09</v>
      </c>
      <c r="I2517" s="6"/>
      <c r="J2517" s="5">
        <v>41056</v>
      </c>
      <c r="K2517" s="25">
        <v>23.5</v>
      </c>
      <c r="L2517" s="2" t="s">
        <v>311</v>
      </c>
      <c r="M2517" s="14">
        <f>+VLOOKUP(L2517,Customers!$C$3:$D$797,2,FALSE)</f>
        <v>2</v>
      </c>
      <c r="N2517" s="14">
        <f>+INDEX(Customers!$B$2:$D$797,MATCH(TF_Database!L2517,Customers!$C$2:$C$797,0),1)</f>
        <v>8618</v>
      </c>
      <c r="O2517" s="29">
        <f t="shared" si="236"/>
        <v>7</v>
      </c>
      <c r="P2517" s="29">
        <f t="shared" si="237"/>
        <v>14</v>
      </c>
      <c r="Q2517" s="14" t="str">
        <f t="shared" si="238"/>
        <v xml:space="preserve">Andrew </v>
      </c>
      <c r="R2517" s="14" t="str">
        <f t="shared" si="239"/>
        <v>Roberts</v>
      </c>
    </row>
    <row r="2518" spans="2:18" x14ac:dyDescent="0.45">
      <c r="B2518" s="14" t="str">
        <f t="shared" si="234"/>
        <v>410553241057</v>
      </c>
      <c r="C2518" s="5">
        <v>41055</v>
      </c>
      <c r="D2518" s="2" t="s">
        <v>810</v>
      </c>
      <c r="E2518" s="14">
        <f t="shared" si="235"/>
        <v>0</v>
      </c>
      <c r="F2518" s="2">
        <v>32</v>
      </c>
      <c r="G2518" s="19">
        <v>1662.33</v>
      </c>
      <c r="H2518" s="20">
        <v>0.02</v>
      </c>
      <c r="I2518" s="6"/>
      <c r="J2518" s="5">
        <v>41057</v>
      </c>
      <c r="K2518" s="25">
        <v>783.84</v>
      </c>
      <c r="L2518" s="2" t="s">
        <v>311</v>
      </c>
      <c r="M2518" s="14">
        <f>+VLOOKUP(L2518,Customers!$C$3:$D$797,2,FALSE)</f>
        <v>2</v>
      </c>
      <c r="N2518" s="14">
        <f>+INDEX(Customers!$B$2:$D$797,MATCH(TF_Database!L2518,Customers!$C$2:$C$797,0),1)</f>
        <v>8618</v>
      </c>
      <c r="O2518" s="29">
        <f t="shared" si="236"/>
        <v>7</v>
      </c>
      <c r="P2518" s="29">
        <f t="shared" si="237"/>
        <v>14</v>
      </c>
      <c r="Q2518" s="14" t="str">
        <f t="shared" si="238"/>
        <v xml:space="preserve">Andrew </v>
      </c>
      <c r="R2518" s="14" t="str">
        <f t="shared" si="239"/>
        <v>Roberts</v>
      </c>
    </row>
    <row r="2519" spans="2:18" x14ac:dyDescent="0.45">
      <c r="B2519" s="14" t="str">
        <f t="shared" si="234"/>
        <v>409653840968</v>
      </c>
      <c r="C2519" s="5">
        <v>40965</v>
      </c>
      <c r="D2519" s="2" t="s">
        <v>804</v>
      </c>
      <c r="E2519" s="14">
        <f t="shared" si="235"/>
        <v>0</v>
      </c>
      <c r="F2519" s="2">
        <v>38</v>
      </c>
      <c r="G2519" s="19">
        <v>425.91</v>
      </c>
      <c r="H2519" s="20">
        <v>0.02</v>
      </c>
      <c r="I2519" s="6"/>
      <c r="J2519" s="5">
        <v>40968</v>
      </c>
      <c r="K2519" s="25">
        <v>55.06</v>
      </c>
      <c r="L2519" s="2" t="s">
        <v>281</v>
      </c>
      <c r="M2519" s="14">
        <f>+VLOOKUP(L2519,Customers!$C$3:$D$797,2,FALSE)</f>
        <v>1</v>
      </c>
      <c r="N2519" s="14">
        <f>+INDEX(Customers!$B$2:$D$797,MATCH(TF_Database!L2519,Customers!$C$2:$C$797,0),1)</f>
        <v>7509</v>
      </c>
      <c r="O2519" s="29">
        <f t="shared" si="236"/>
        <v>6</v>
      </c>
      <c r="P2519" s="29">
        <f t="shared" si="237"/>
        <v>11</v>
      </c>
      <c r="Q2519" s="14" t="str">
        <f t="shared" si="238"/>
        <v xml:space="preserve">David </v>
      </c>
      <c r="R2519" s="14" t="str">
        <f t="shared" si="239"/>
        <v>Smith</v>
      </c>
    </row>
    <row r="2520" spans="2:18" x14ac:dyDescent="0.45">
      <c r="B2520" s="14" t="str">
        <f t="shared" si="234"/>
        <v>408232140828</v>
      </c>
      <c r="C2520" s="5">
        <v>40823</v>
      </c>
      <c r="D2520" s="2" t="s">
        <v>804</v>
      </c>
      <c r="E2520" s="14">
        <f t="shared" si="235"/>
        <v>0</v>
      </c>
      <c r="F2520" s="2">
        <v>21</v>
      </c>
      <c r="G2520" s="19">
        <v>68.53</v>
      </c>
      <c r="H2520" s="20">
        <v>0.09</v>
      </c>
      <c r="I2520" s="6"/>
      <c r="J2520" s="5">
        <v>40828</v>
      </c>
      <c r="K2520" s="25">
        <v>-59.97</v>
      </c>
      <c r="L2520" s="2" t="s">
        <v>254</v>
      </c>
      <c r="M2520" s="14">
        <f>+VLOOKUP(L2520,Customers!$C$3:$D$797,2,FALSE)</f>
        <v>3</v>
      </c>
      <c r="N2520" s="14">
        <f>+INDEX(Customers!$B$2:$D$797,MATCH(TF_Database!L2520,Customers!$C$2:$C$797,0),1)</f>
        <v>5781</v>
      </c>
      <c r="O2520" s="29">
        <f t="shared" si="236"/>
        <v>7</v>
      </c>
      <c r="P2520" s="29">
        <f t="shared" si="237"/>
        <v>13</v>
      </c>
      <c r="Q2520" s="14" t="str">
        <f t="shared" si="238"/>
        <v xml:space="preserve">Edward </v>
      </c>
      <c r="R2520" s="14" t="str">
        <f t="shared" si="239"/>
        <v>Becker</v>
      </c>
    </row>
    <row r="2521" spans="2:18" x14ac:dyDescent="0.45">
      <c r="B2521" s="14" t="str">
        <f t="shared" si="234"/>
        <v>408233940832</v>
      </c>
      <c r="C2521" s="5">
        <v>40823</v>
      </c>
      <c r="D2521" s="2" t="s">
        <v>804</v>
      </c>
      <c r="E2521" s="14">
        <f t="shared" si="235"/>
        <v>0</v>
      </c>
      <c r="F2521" s="2">
        <v>39</v>
      </c>
      <c r="G2521" s="19">
        <v>4215.83</v>
      </c>
      <c r="H2521" s="20">
        <v>0.02</v>
      </c>
      <c r="I2521" s="6"/>
      <c r="J2521" s="5">
        <v>40832</v>
      </c>
      <c r="K2521" s="25">
        <v>972.18900000000008</v>
      </c>
      <c r="L2521" s="2" t="s">
        <v>254</v>
      </c>
      <c r="M2521" s="14">
        <f>+VLOOKUP(L2521,Customers!$C$3:$D$797,2,FALSE)</f>
        <v>3</v>
      </c>
      <c r="N2521" s="14">
        <f>+INDEX(Customers!$B$2:$D$797,MATCH(TF_Database!L2521,Customers!$C$2:$C$797,0),1)</f>
        <v>5781</v>
      </c>
      <c r="O2521" s="29">
        <f t="shared" si="236"/>
        <v>7</v>
      </c>
      <c r="P2521" s="29">
        <f t="shared" si="237"/>
        <v>13</v>
      </c>
      <c r="Q2521" s="14" t="str">
        <f t="shared" si="238"/>
        <v xml:space="preserve">Edward </v>
      </c>
      <c r="R2521" s="14" t="str">
        <f t="shared" si="239"/>
        <v>Becker</v>
      </c>
    </row>
    <row r="2522" spans="2:18" x14ac:dyDescent="0.45">
      <c r="B2522" s="14" t="str">
        <f t="shared" si="234"/>
        <v>410102541010</v>
      </c>
      <c r="C2522" s="5">
        <v>41010</v>
      </c>
      <c r="D2522" s="2" t="s">
        <v>810</v>
      </c>
      <c r="E2522" s="14">
        <f t="shared" si="235"/>
        <v>0</v>
      </c>
      <c r="F2522" s="2">
        <v>25</v>
      </c>
      <c r="G2522" s="19">
        <v>1610.26</v>
      </c>
      <c r="H2522" s="20">
        <v>0.06</v>
      </c>
      <c r="I2522" s="6"/>
      <c r="J2522" s="5">
        <v>41010</v>
      </c>
      <c r="K2522" s="25">
        <v>122.42</v>
      </c>
      <c r="L2522" s="2" t="s">
        <v>285</v>
      </c>
      <c r="M2522" s="14">
        <f>+VLOOKUP(L2522,Customers!$C$3:$D$797,2,FALSE)</f>
        <v>5</v>
      </c>
      <c r="N2522" s="14">
        <f>+INDEX(Customers!$B$2:$D$797,MATCH(TF_Database!L2522,Customers!$C$2:$C$797,0),1)</f>
        <v>7418</v>
      </c>
      <c r="O2522" s="29">
        <f t="shared" si="236"/>
        <v>10</v>
      </c>
      <c r="P2522" s="29">
        <f t="shared" si="237"/>
        <v>15</v>
      </c>
      <c r="Q2522" s="14" t="str">
        <f t="shared" si="238"/>
        <v xml:space="preserve">Magdelene </v>
      </c>
      <c r="R2522" s="14" t="str">
        <f t="shared" si="239"/>
        <v>Morse</v>
      </c>
    </row>
    <row r="2523" spans="2:18" x14ac:dyDescent="0.45">
      <c r="B2523" s="14" t="str">
        <f t="shared" si="234"/>
        <v>412531241255</v>
      </c>
      <c r="C2523" s="5">
        <v>41253</v>
      </c>
      <c r="D2523" s="2" t="s">
        <v>811</v>
      </c>
      <c r="E2523" s="14">
        <f t="shared" si="235"/>
        <v>0</v>
      </c>
      <c r="F2523" s="2">
        <v>12</v>
      </c>
      <c r="G2523" s="19">
        <v>505.2</v>
      </c>
      <c r="H2523" s="20">
        <v>0.05</v>
      </c>
      <c r="I2523" s="6"/>
      <c r="J2523" s="5">
        <v>41255</v>
      </c>
      <c r="K2523" s="25">
        <v>78.98</v>
      </c>
      <c r="L2523" s="2" t="s">
        <v>277</v>
      </c>
      <c r="M2523" s="14">
        <f>+VLOOKUP(L2523,Customers!$C$3:$D$797,2,FALSE)</f>
        <v>5</v>
      </c>
      <c r="N2523" s="14">
        <f>+INDEX(Customers!$B$2:$D$797,MATCH(TF_Database!L2523,Customers!$C$2:$C$797,0),1)</f>
        <v>11593</v>
      </c>
      <c r="O2523" s="29">
        <f t="shared" si="236"/>
        <v>4</v>
      </c>
      <c r="P2523" s="29">
        <f t="shared" si="237"/>
        <v>11</v>
      </c>
      <c r="Q2523" s="14" t="str">
        <f t="shared" si="238"/>
        <v xml:space="preserve">Jim </v>
      </c>
      <c r="R2523" s="14" t="str">
        <f t="shared" si="239"/>
        <v>Mitchum</v>
      </c>
    </row>
    <row r="2524" spans="2:18" x14ac:dyDescent="0.45">
      <c r="B2524" s="14" t="str">
        <f t="shared" si="234"/>
        <v>412534641254</v>
      </c>
      <c r="C2524" s="5">
        <v>41253</v>
      </c>
      <c r="D2524" s="2" t="s">
        <v>811</v>
      </c>
      <c r="E2524" s="14">
        <f t="shared" si="235"/>
        <v>0</v>
      </c>
      <c r="F2524" s="2">
        <v>46</v>
      </c>
      <c r="G2524" s="19">
        <v>562.91</v>
      </c>
      <c r="H2524" s="20">
        <v>0.1</v>
      </c>
      <c r="I2524" s="6"/>
      <c r="J2524" s="5">
        <v>41254</v>
      </c>
      <c r="K2524" s="25">
        <v>-560.29</v>
      </c>
      <c r="L2524" s="2" t="s">
        <v>277</v>
      </c>
      <c r="M2524" s="14">
        <f>+VLOOKUP(L2524,Customers!$C$3:$D$797,2,FALSE)</f>
        <v>5</v>
      </c>
      <c r="N2524" s="14">
        <f>+INDEX(Customers!$B$2:$D$797,MATCH(TF_Database!L2524,Customers!$C$2:$C$797,0),1)</f>
        <v>11593</v>
      </c>
      <c r="O2524" s="29">
        <f t="shared" si="236"/>
        <v>4</v>
      </c>
      <c r="P2524" s="29">
        <f t="shared" si="237"/>
        <v>11</v>
      </c>
      <c r="Q2524" s="14" t="str">
        <f t="shared" si="238"/>
        <v xml:space="preserve">Jim </v>
      </c>
      <c r="R2524" s="14" t="str">
        <f t="shared" si="239"/>
        <v>Mitchum</v>
      </c>
    </row>
    <row r="2525" spans="2:18" x14ac:dyDescent="0.45">
      <c r="B2525" s="14" t="str">
        <f t="shared" si="234"/>
        <v>401694240173</v>
      </c>
      <c r="C2525" s="5">
        <v>40169</v>
      </c>
      <c r="D2525" s="2" t="s">
        <v>804</v>
      </c>
      <c r="E2525" s="14">
        <f t="shared" si="235"/>
        <v>0</v>
      </c>
      <c r="F2525" s="2">
        <v>42</v>
      </c>
      <c r="G2525" s="19">
        <v>200.1</v>
      </c>
      <c r="H2525" s="20">
        <v>0.04</v>
      </c>
      <c r="I2525" s="6"/>
      <c r="J2525" s="5">
        <v>40173</v>
      </c>
      <c r="K2525" s="25">
        <v>3.02</v>
      </c>
      <c r="L2525" s="2" t="s">
        <v>249</v>
      </c>
      <c r="M2525" s="14">
        <f>+VLOOKUP(L2525,Customers!$C$3:$D$797,2,FALSE)</f>
        <v>3</v>
      </c>
      <c r="N2525" s="14">
        <f>+INDEX(Customers!$B$2:$D$797,MATCH(TF_Database!L2525,Customers!$C$2:$C$797,0),1)</f>
        <v>24096</v>
      </c>
      <c r="O2525" s="29">
        <f t="shared" si="236"/>
        <v>3</v>
      </c>
      <c r="P2525" s="29">
        <f t="shared" si="237"/>
        <v>9</v>
      </c>
      <c r="Q2525" s="14" t="str">
        <f t="shared" si="238"/>
        <v xml:space="preserve">Ed </v>
      </c>
      <c r="R2525" s="14" t="str">
        <f t="shared" si="239"/>
        <v>Ludwig</v>
      </c>
    </row>
    <row r="2526" spans="2:18" x14ac:dyDescent="0.45">
      <c r="B2526" s="14" t="str">
        <f t="shared" si="234"/>
        <v>401692840174</v>
      </c>
      <c r="C2526" s="5">
        <v>40169</v>
      </c>
      <c r="D2526" s="2" t="s">
        <v>804</v>
      </c>
      <c r="E2526" s="14">
        <f t="shared" si="235"/>
        <v>0</v>
      </c>
      <c r="F2526" s="2">
        <v>28</v>
      </c>
      <c r="G2526" s="19">
        <v>120.54</v>
      </c>
      <c r="H2526" s="20">
        <v>0.06</v>
      </c>
      <c r="I2526" s="6"/>
      <c r="J2526" s="5">
        <v>40174</v>
      </c>
      <c r="K2526" s="25">
        <v>6.52</v>
      </c>
      <c r="L2526" s="2" t="s">
        <v>249</v>
      </c>
      <c r="M2526" s="14">
        <f>+VLOOKUP(L2526,Customers!$C$3:$D$797,2,FALSE)</f>
        <v>3</v>
      </c>
      <c r="N2526" s="14">
        <f>+INDEX(Customers!$B$2:$D$797,MATCH(TF_Database!L2526,Customers!$C$2:$C$797,0),1)</f>
        <v>24096</v>
      </c>
      <c r="O2526" s="29">
        <f t="shared" si="236"/>
        <v>3</v>
      </c>
      <c r="P2526" s="29">
        <f t="shared" si="237"/>
        <v>9</v>
      </c>
      <c r="Q2526" s="14" t="str">
        <f t="shared" si="238"/>
        <v xml:space="preserve">Ed </v>
      </c>
      <c r="R2526" s="14" t="str">
        <f t="shared" si="239"/>
        <v>Ludwig</v>
      </c>
    </row>
    <row r="2527" spans="2:18" x14ac:dyDescent="0.45">
      <c r="B2527" s="14" t="str">
        <f t="shared" si="234"/>
        <v>410291141031</v>
      </c>
      <c r="C2527" s="5">
        <v>41029</v>
      </c>
      <c r="D2527" s="2" t="s">
        <v>808</v>
      </c>
      <c r="E2527" s="14">
        <f t="shared" si="235"/>
        <v>0</v>
      </c>
      <c r="F2527" s="2">
        <v>11</v>
      </c>
      <c r="G2527" s="19">
        <v>1132.5999999999999</v>
      </c>
      <c r="H2527" s="20">
        <v>0.01</v>
      </c>
      <c r="I2527" s="6"/>
      <c r="J2527" s="5">
        <v>41031</v>
      </c>
      <c r="K2527" s="25">
        <v>-310.20999999999998</v>
      </c>
      <c r="L2527" s="2" t="s">
        <v>312</v>
      </c>
      <c r="M2527" s="14">
        <f>+VLOOKUP(L2527,Customers!$C$3:$D$797,2,FALSE)</f>
        <v>5</v>
      </c>
      <c r="N2527" s="14">
        <f>+INDEX(Customers!$B$2:$D$797,MATCH(TF_Database!L2527,Customers!$C$2:$C$797,0),1)</f>
        <v>16833</v>
      </c>
      <c r="O2527" s="29">
        <f t="shared" si="236"/>
        <v>8</v>
      </c>
      <c r="P2527" s="29">
        <f t="shared" si="237"/>
        <v>17</v>
      </c>
      <c r="Q2527" s="14" t="str">
        <f t="shared" si="238"/>
        <v xml:space="preserve">Michael </v>
      </c>
      <c r="R2527" s="14" t="str">
        <f t="shared" si="239"/>
        <v>Dominguez</v>
      </c>
    </row>
    <row r="2528" spans="2:18" x14ac:dyDescent="0.45">
      <c r="B2528" s="14" t="str">
        <f t="shared" si="234"/>
        <v>40739640739</v>
      </c>
      <c r="C2528" s="5">
        <v>40739</v>
      </c>
      <c r="D2528" s="2" t="s">
        <v>810</v>
      </c>
      <c r="E2528" s="14">
        <f t="shared" si="235"/>
        <v>0</v>
      </c>
      <c r="F2528" s="2">
        <v>6</v>
      </c>
      <c r="G2528" s="19">
        <v>28.01</v>
      </c>
      <c r="H2528" s="20">
        <v>0.09</v>
      </c>
      <c r="I2528" s="6"/>
      <c r="J2528" s="5">
        <v>40739</v>
      </c>
      <c r="K2528" s="25">
        <v>3.46</v>
      </c>
      <c r="L2528" s="2" t="s">
        <v>313</v>
      </c>
      <c r="M2528" s="14">
        <f>+VLOOKUP(L2528,Customers!$C$3:$D$797,2,FALSE)</f>
        <v>3</v>
      </c>
      <c r="N2528" s="14">
        <f>+INDEX(Customers!$B$2:$D$797,MATCH(TF_Database!L2528,Customers!$C$2:$C$797,0),1)</f>
        <v>6051</v>
      </c>
      <c r="O2528" s="29">
        <f t="shared" si="236"/>
        <v>7</v>
      </c>
      <c r="P2528" s="29">
        <f t="shared" si="237"/>
        <v>13</v>
      </c>
      <c r="Q2528" s="14" t="str">
        <f t="shared" si="238"/>
        <v xml:space="preserve">Thomas </v>
      </c>
      <c r="R2528" s="14" t="str">
        <f t="shared" si="239"/>
        <v>Boland</v>
      </c>
    </row>
    <row r="2529" spans="2:18" x14ac:dyDescent="0.45">
      <c r="B2529" s="14" t="str">
        <f t="shared" si="234"/>
        <v>39856139857</v>
      </c>
      <c r="C2529" s="5">
        <v>39856</v>
      </c>
      <c r="D2529" s="2" t="s">
        <v>810</v>
      </c>
      <c r="E2529" s="14">
        <f t="shared" si="235"/>
        <v>0</v>
      </c>
      <c r="F2529" s="2">
        <v>1</v>
      </c>
      <c r="G2529" s="19">
        <v>19.32</v>
      </c>
      <c r="H2529" s="20">
        <v>0.03</v>
      </c>
      <c r="I2529" s="6"/>
      <c r="J2529" s="5">
        <v>39857</v>
      </c>
      <c r="K2529" s="25">
        <v>-20.320500000000003</v>
      </c>
      <c r="L2529" s="2" t="s">
        <v>314</v>
      </c>
      <c r="M2529" s="14">
        <f>+VLOOKUP(L2529,Customers!$C$3:$D$797,2,FALSE)</f>
        <v>3</v>
      </c>
      <c r="N2529" s="14">
        <f>+INDEX(Customers!$B$2:$D$797,MATCH(TF_Database!L2529,Customers!$C$2:$C$797,0),1)</f>
        <v>3140</v>
      </c>
      <c r="O2529" s="29">
        <f t="shared" si="236"/>
        <v>7</v>
      </c>
      <c r="P2529" s="29">
        <f t="shared" si="237"/>
        <v>11</v>
      </c>
      <c r="Q2529" s="14" t="str">
        <f t="shared" si="238"/>
        <v xml:space="preserve">Olvera </v>
      </c>
      <c r="R2529" s="14" t="str">
        <f t="shared" si="239"/>
        <v>Toch</v>
      </c>
    </row>
    <row r="2530" spans="2:18" x14ac:dyDescent="0.45">
      <c r="B2530" s="14" t="str">
        <f t="shared" si="234"/>
        <v>412701341272</v>
      </c>
      <c r="C2530" s="5">
        <v>41270</v>
      </c>
      <c r="D2530" s="2" t="s">
        <v>806</v>
      </c>
      <c r="E2530" s="14">
        <f t="shared" si="235"/>
        <v>1</v>
      </c>
      <c r="F2530" s="2">
        <v>13</v>
      </c>
      <c r="G2530" s="19">
        <v>759.94</v>
      </c>
      <c r="H2530" s="20">
        <v>0.09</v>
      </c>
      <c r="I2530" s="6"/>
      <c r="J2530" s="5">
        <v>41272</v>
      </c>
      <c r="K2530" s="25">
        <v>-226.45</v>
      </c>
      <c r="L2530" s="2" t="s">
        <v>315</v>
      </c>
      <c r="M2530" s="14">
        <f>+VLOOKUP(L2530,Customers!$C$3:$D$797,2,FALSE)</f>
        <v>1</v>
      </c>
      <c r="N2530" s="14">
        <f>+INDEX(Customers!$B$2:$D$797,MATCH(TF_Database!L2530,Customers!$C$2:$C$797,0),1)</f>
        <v>24814</v>
      </c>
      <c r="O2530" s="29">
        <f t="shared" si="236"/>
        <v>5</v>
      </c>
      <c r="P2530" s="29">
        <f t="shared" si="237"/>
        <v>12</v>
      </c>
      <c r="Q2530" s="14" t="str">
        <f t="shared" si="238"/>
        <v xml:space="preserve">Lena </v>
      </c>
      <c r="R2530" s="14" t="str">
        <f t="shared" si="239"/>
        <v>Radford</v>
      </c>
    </row>
    <row r="2531" spans="2:18" x14ac:dyDescent="0.45">
      <c r="B2531" s="14" t="str">
        <f t="shared" si="234"/>
        <v>407742440775</v>
      </c>
      <c r="C2531" s="5">
        <v>40774</v>
      </c>
      <c r="D2531" s="2" t="s">
        <v>808</v>
      </c>
      <c r="E2531" s="14">
        <f t="shared" si="235"/>
        <v>0</v>
      </c>
      <c r="F2531" s="2">
        <v>24</v>
      </c>
      <c r="G2531" s="19">
        <v>163.13999999999999</v>
      </c>
      <c r="H2531" s="20">
        <v>0.09</v>
      </c>
      <c r="I2531" s="6"/>
      <c r="J2531" s="5">
        <v>40775</v>
      </c>
      <c r="K2531" s="25">
        <v>-62.2</v>
      </c>
      <c r="L2531" s="2" t="s">
        <v>316</v>
      </c>
      <c r="M2531" s="14">
        <f>+VLOOKUP(L2531,Customers!$C$3:$D$797,2,FALSE)</f>
        <v>5</v>
      </c>
      <c r="N2531" s="14">
        <f>+INDEX(Customers!$B$2:$D$797,MATCH(TF_Database!L2531,Customers!$C$2:$C$797,0),1)</f>
        <v>11761</v>
      </c>
      <c r="O2531" s="29">
        <f t="shared" si="236"/>
        <v>5</v>
      </c>
      <c r="P2531" s="29">
        <f t="shared" si="237"/>
        <v>16</v>
      </c>
      <c r="Q2531" s="14" t="str">
        <f t="shared" si="238"/>
        <v xml:space="preserve">Sean </v>
      </c>
      <c r="R2531" s="14" t="str">
        <f t="shared" si="239"/>
        <v>Christensen</v>
      </c>
    </row>
    <row r="2532" spans="2:18" x14ac:dyDescent="0.45">
      <c r="B2532" s="14" t="str">
        <f t="shared" si="234"/>
        <v>405803940581</v>
      </c>
      <c r="C2532" s="5">
        <v>40580</v>
      </c>
      <c r="D2532" s="2" t="s">
        <v>811</v>
      </c>
      <c r="E2532" s="14">
        <f t="shared" si="235"/>
        <v>0</v>
      </c>
      <c r="F2532" s="2">
        <v>39</v>
      </c>
      <c r="G2532" s="19">
        <v>19342.84</v>
      </c>
      <c r="H2532" s="20">
        <v>0.01</v>
      </c>
      <c r="I2532" s="6"/>
      <c r="J2532" s="5">
        <v>40581</v>
      </c>
      <c r="K2532" s="25">
        <v>5603.95</v>
      </c>
      <c r="L2532" s="2" t="s">
        <v>317</v>
      </c>
      <c r="M2532" s="14">
        <f>+VLOOKUP(L2532,Customers!$C$3:$D$797,2,FALSE)</f>
        <v>1</v>
      </c>
      <c r="N2532" s="14">
        <f>+INDEX(Customers!$B$2:$D$797,MATCH(TF_Database!L2532,Customers!$C$2:$C$797,0),1)</f>
        <v>31118</v>
      </c>
      <c r="O2532" s="29">
        <f t="shared" si="236"/>
        <v>5</v>
      </c>
      <c r="P2532" s="29">
        <f t="shared" si="237"/>
        <v>10</v>
      </c>
      <c r="Q2532" s="14" t="str">
        <f t="shared" si="238"/>
        <v xml:space="preserve">Todd </v>
      </c>
      <c r="R2532" s="14" t="str">
        <f t="shared" si="239"/>
        <v>Boyes</v>
      </c>
    </row>
    <row r="2533" spans="2:18" x14ac:dyDescent="0.45">
      <c r="B2533" s="14" t="str">
        <f t="shared" si="234"/>
        <v>40580740582</v>
      </c>
      <c r="C2533" s="5">
        <v>40580</v>
      </c>
      <c r="D2533" s="2" t="s">
        <v>811</v>
      </c>
      <c r="E2533" s="14">
        <f t="shared" si="235"/>
        <v>0</v>
      </c>
      <c r="F2533" s="2">
        <v>7</v>
      </c>
      <c r="G2533" s="19">
        <v>771.78300000000002</v>
      </c>
      <c r="H2533" s="20">
        <v>0.08</v>
      </c>
      <c r="I2533" s="6"/>
      <c r="J2533" s="5">
        <v>40582</v>
      </c>
      <c r="K2533" s="25">
        <v>-449.52600000000001</v>
      </c>
      <c r="L2533" s="2" t="s">
        <v>317</v>
      </c>
      <c r="M2533" s="14">
        <f>+VLOOKUP(L2533,Customers!$C$3:$D$797,2,FALSE)</f>
        <v>1</v>
      </c>
      <c r="N2533" s="14">
        <f>+INDEX(Customers!$B$2:$D$797,MATCH(TF_Database!L2533,Customers!$C$2:$C$797,0),1)</f>
        <v>31118</v>
      </c>
      <c r="O2533" s="29">
        <f t="shared" si="236"/>
        <v>5</v>
      </c>
      <c r="P2533" s="29">
        <f t="shared" si="237"/>
        <v>10</v>
      </c>
      <c r="Q2533" s="14" t="str">
        <f t="shared" si="238"/>
        <v xml:space="preserve">Todd </v>
      </c>
      <c r="R2533" s="14" t="str">
        <f t="shared" si="239"/>
        <v>Boyes</v>
      </c>
    </row>
    <row r="2534" spans="2:18" x14ac:dyDescent="0.45">
      <c r="B2534" s="14" t="str">
        <f t="shared" si="234"/>
        <v>411654141166</v>
      </c>
      <c r="C2534" s="5">
        <v>41165</v>
      </c>
      <c r="D2534" s="2" t="s">
        <v>808</v>
      </c>
      <c r="E2534" s="14">
        <f t="shared" si="235"/>
        <v>0</v>
      </c>
      <c r="F2534" s="2">
        <v>41</v>
      </c>
      <c r="G2534" s="19">
        <v>6111.1684999999998</v>
      </c>
      <c r="H2534" s="20">
        <v>0.06</v>
      </c>
      <c r="I2534" s="6"/>
      <c r="J2534" s="5">
        <v>41166</v>
      </c>
      <c r="K2534" s="25">
        <v>1663.0829999999999</v>
      </c>
      <c r="L2534" s="2" t="s">
        <v>317</v>
      </c>
      <c r="M2534" s="14">
        <f>+VLOOKUP(L2534,Customers!$C$3:$D$797,2,FALSE)</f>
        <v>1</v>
      </c>
      <c r="N2534" s="14">
        <f>+INDEX(Customers!$B$2:$D$797,MATCH(TF_Database!L2534,Customers!$C$2:$C$797,0),1)</f>
        <v>31118</v>
      </c>
      <c r="O2534" s="29">
        <f t="shared" si="236"/>
        <v>5</v>
      </c>
      <c r="P2534" s="29">
        <f t="shared" si="237"/>
        <v>10</v>
      </c>
      <c r="Q2534" s="14" t="str">
        <f t="shared" si="238"/>
        <v xml:space="preserve">Todd </v>
      </c>
      <c r="R2534" s="14" t="str">
        <f t="shared" si="239"/>
        <v>Boyes</v>
      </c>
    </row>
    <row r="2535" spans="2:18" x14ac:dyDescent="0.45">
      <c r="B2535" s="14" t="str">
        <f t="shared" si="234"/>
        <v>411654441167</v>
      </c>
      <c r="C2535" s="5">
        <v>41165</v>
      </c>
      <c r="D2535" s="2" t="s">
        <v>808</v>
      </c>
      <c r="E2535" s="14">
        <f t="shared" si="235"/>
        <v>0</v>
      </c>
      <c r="F2535" s="2">
        <v>44</v>
      </c>
      <c r="G2535" s="19">
        <v>113.71</v>
      </c>
      <c r="H2535" s="20">
        <v>7.0000000000000007E-2</v>
      </c>
      <c r="I2535" s="6"/>
      <c r="J2535" s="5">
        <v>41167</v>
      </c>
      <c r="K2535" s="25">
        <v>41.7</v>
      </c>
      <c r="L2535" s="2" t="s">
        <v>317</v>
      </c>
      <c r="M2535" s="14">
        <f>+VLOOKUP(L2535,Customers!$C$3:$D$797,2,FALSE)</f>
        <v>1</v>
      </c>
      <c r="N2535" s="14">
        <f>+INDEX(Customers!$B$2:$D$797,MATCH(TF_Database!L2535,Customers!$C$2:$C$797,0),1)</f>
        <v>31118</v>
      </c>
      <c r="O2535" s="29">
        <f t="shared" si="236"/>
        <v>5</v>
      </c>
      <c r="P2535" s="29">
        <f t="shared" si="237"/>
        <v>10</v>
      </c>
      <c r="Q2535" s="14" t="str">
        <f t="shared" si="238"/>
        <v xml:space="preserve">Todd </v>
      </c>
      <c r="R2535" s="14" t="str">
        <f t="shared" si="239"/>
        <v>Boyes</v>
      </c>
    </row>
    <row r="2536" spans="2:18" x14ac:dyDescent="0.45">
      <c r="B2536" s="14" t="str">
        <f t="shared" si="234"/>
        <v>405003040502</v>
      </c>
      <c r="C2536" s="5">
        <v>40500</v>
      </c>
      <c r="D2536" s="2" t="s">
        <v>806</v>
      </c>
      <c r="E2536" s="14">
        <f t="shared" si="235"/>
        <v>1</v>
      </c>
      <c r="F2536" s="2">
        <v>30</v>
      </c>
      <c r="G2536" s="19">
        <v>695.47</v>
      </c>
      <c r="H2536" s="20">
        <v>0.03</v>
      </c>
      <c r="I2536" s="6"/>
      <c r="J2536" s="5">
        <v>40502</v>
      </c>
      <c r="K2536" s="25">
        <v>226.73</v>
      </c>
      <c r="L2536" s="2" t="s">
        <v>317</v>
      </c>
      <c r="M2536" s="14">
        <f>+VLOOKUP(L2536,Customers!$C$3:$D$797,2,FALSE)</f>
        <v>1</v>
      </c>
      <c r="N2536" s="14">
        <f>+INDEX(Customers!$B$2:$D$797,MATCH(TF_Database!L2536,Customers!$C$2:$C$797,0),1)</f>
        <v>31118</v>
      </c>
      <c r="O2536" s="29">
        <f t="shared" si="236"/>
        <v>5</v>
      </c>
      <c r="P2536" s="29">
        <f t="shared" si="237"/>
        <v>10</v>
      </c>
      <c r="Q2536" s="14" t="str">
        <f t="shared" si="238"/>
        <v xml:space="preserve">Todd </v>
      </c>
      <c r="R2536" s="14" t="str">
        <f t="shared" si="239"/>
        <v>Boyes</v>
      </c>
    </row>
    <row r="2537" spans="2:18" x14ac:dyDescent="0.45">
      <c r="B2537" s="14" t="str">
        <f t="shared" si="234"/>
        <v>405004140502</v>
      </c>
      <c r="C2537" s="5">
        <v>40500</v>
      </c>
      <c r="D2537" s="2" t="s">
        <v>806</v>
      </c>
      <c r="E2537" s="14">
        <f t="shared" si="235"/>
        <v>1</v>
      </c>
      <c r="F2537" s="2">
        <v>41</v>
      </c>
      <c r="G2537" s="19">
        <v>152.59</v>
      </c>
      <c r="H2537" s="20">
        <v>0.02</v>
      </c>
      <c r="I2537" s="6"/>
      <c r="J2537" s="5">
        <v>40502</v>
      </c>
      <c r="K2537" s="25">
        <v>55.48</v>
      </c>
      <c r="L2537" s="2" t="s">
        <v>317</v>
      </c>
      <c r="M2537" s="14">
        <f>+VLOOKUP(L2537,Customers!$C$3:$D$797,2,FALSE)</f>
        <v>1</v>
      </c>
      <c r="N2537" s="14">
        <f>+INDEX(Customers!$B$2:$D$797,MATCH(TF_Database!L2537,Customers!$C$2:$C$797,0),1)</f>
        <v>31118</v>
      </c>
      <c r="O2537" s="29">
        <f t="shared" si="236"/>
        <v>5</v>
      </c>
      <c r="P2537" s="29">
        <f t="shared" si="237"/>
        <v>10</v>
      </c>
      <c r="Q2537" s="14" t="str">
        <f t="shared" si="238"/>
        <v xml:space="preserve">Todd </v>
      </c>
      <c r="R2537" s="14" t="str">
        <f t="shared" si="239"/>
        <v>Boyes</v>
      </c>
    </row>
    <row r="2538" spans="2:18" x14ac:dyDescent="0.45">
      <c r="B2538" s="14" t="str">
        <f t="shared" si="234"/>
        <v>405001040500</v>
      </c>
      <c r="C2538" s="5">
        <v>40500</v>
      </c>
      <c r="D2538" s="2" t="s">
        <v>806</v>
      </c>
      <c r="E2538" s="14">
        <f t="shared" si="235"/>
        <v>1</v>
      </c>
      <c r="F2538" s="2">
        <v>10</v>
      </c>
      <c r="G2538" s="19">
        <v>365.62</v>
      </c>
      <c r="H2538" s="20">
        <v>0.03</v>
      </c>
      <c r="I2538" s="6"/>
      <c r="J2538" s="5">
        <v>40500</v>
      </c>
      <c r="K2538" s="25">
        <v>15.77</v>
      </c>
      <c r="L2538" s="2" t="s">
        <v>317</v>
      </c>
      <c r="M2538" s="14">
        <f>+VLOOKUP(L2538,Customers!$C$3:$D$797,2,FALSE)</f>
        <v>1</v>
      </c>
      <c r="N2538" s="14">
        <f>+INDEX(Customers!$B$2:$D$797,MATCH(TF_Database!L2538,Customers!$C$2:$C$797,0),1)</f>
        <v>31118</v>
      </c>
      <c r="O2538" s="29">
        <f t="shared" si="236"/>
        <v>5</v>
      </c>
      <c r="P2538" s="29">
        <f t="shared" si="237"/>
        <v>10</v>
      </c>
      <c r="Q2538" s="14" t="str">
        <f t="shared" si="238"/>
        <v xml:space="preserve">Todd </v>
      </c>
      <c r="R2538" s="14" t="str">
        <f t="shared" si="239"/>
        <v>Boyes</v>
      </c>
    </row>
    <row r="2539" spans="2:18" x14ac:dyDescent="0.45">
      <c r="B2539" s="14" t="str">
        <f t="shared" si="234"/>
        <v>405001040502</v>
      </c>
      <c r="C2539" s="5">
        <v>40500</v>
      </c>
      <c r="D2539" s="2" t="s">
        <v>806</v>
      </c>
      <c r="E2539" s="14">
        <f t="shared" si="235"/>
        <v>1</v>
      </c>
      <c r="F2539" s="2">
        <v>10</v>
      </c>
      <c r="G2539" s="19">
        <v>575.56899999999996</v>
      </c>
      <c r="H2539" s="20">
        <v>0.04</v>
      </c>
      <c r="I2539" s="6"/>
      <c r="J2539" s="5">
        <v>40502</v>
      </c>
      <c r="K2539" s="25">
        <v>-86.515000000000001</v>
      </c>
      <c r="L2539" s="2" t="s">
        <v>317</v>
      </c>
      <c r="M2539" s="14">
        <f>+VLOOKUP(L2539,Customers!$C$3:$D$797,2,FALSE)</f>
        <v>1</v>
      </c>
      <c r="N2539" s="14">
        <f>+INDEX(Customers!$B$2:$D$797,MATCH(TF_Database!L2539,Customers!$C$2:$C$797,0),1)</f>
        <v>31118</v>
      </c>
      <c r="O2539" s="29">
        <f t="shared" si="236"/>
        <v>5</v>
      </c>
      <c r="P2539" s="29">
        <f t="shared" si="237"/>
        <v>10</v>
      </c>
      <c r="Q2539" s="14" t="str">
        <f t="shared" si="238"/>
        <v xml:space="preserve">Todd </v>
      </c>
      <c r="R2539" s="14" t="str">
        <f t="shared" si="239"/>
        <v>Boyes</v>
      </c>
    </row>
    <row r="2540" spans="2:18" x14ac:dyDescent="0.45">
      <c r="B2540" s="14" t="str">
        <f t="shared" si="234"/>
        <v>40384440389</v>
      </c>
      <c r="C2540" s="5">
        <v>40384</v>
      </c>
      <c r="D2540" s="2" t="s">
        <v>804</v>
      </c>
      <c r="E2540" s="14">
        <f t="shared" si="235"/>
        <v>0</v>
      </c>
      <c r="F2540" s="2">
        <v>4</v>
      </c>
      <c r="G2540" s="19">
        <v>29.42</v>
      </c>
      <c r="H2540" s="20">
        <v>0.06</v>
      </c>
      <c r="I2540" s="6"/>
      <c r="J2540" s="5">
        <v>40389</v>
      </c>
      <c r="K2540" s="25">
        <v>14.43</v>
      </c>
      <c r="L2540" s="2" t="s">
        <v>312</v>
      </c>
      <c r="M2540" s="14">
        <f>+VLOOKUP(L2540,Customers!$C$3:$D$797,2,FALSE)</f>
        <v>5</v>
      </c>
      <c r="N2540" s="14">
        <f>+INDEX(Customers!$B$2:$D$797,MATCH(TF_Database!L2540,Customers!$C$2:$C$797,0),1)</f>
        <v>16833</v>
      </c>
      <c r="O2540" s="29">
        <f t="shared" si="236"/>
        <v>8</v>
      </c>
      <c r="P2540" s="29">
        <f t="shared" si="237"/>
        <v>17</v>
      </c>
      <c r="Q2540" s="14" t="str">
        <f t="shared" si="238"/>
        <v xml:space="preserve">Michael </v>
      </c>
      <c r="R2540" s="14" t="str">
        <f t="shared" si="239"/>
        <v>Dominguez</v>
      </c>
    </row>
    <row r="2541" spans="2:18" x14ac:dyDescent="0.45">
      <c r="B2541" s="14" t="str">
        <f t="shared" si="234"/>
        <v>40384940391</v>
      </c>
      <c r="C2541" s="5">
        <v>40384</v>
      </c>
      <c r="D2541" s="2" t="s">
        <v>804</v>
      </c>
      <c r="E2541" s="14">
        <f t="shared" si="235"/>
        <v>0</v>
      </c>
      <c r="F2541" s="2">
        <v>9</v>
      </c>
      <c r="G2541" s="19">
        <v>46.48</v>
      </c>
      <c r="H2541" s="20">
        <v>0.01</v>
      </c>
      <c r="I2541" s="6"/>
      <c r="J2541" s="5">
        <v>40391</v>
      </c>
      <c r="K2541" s="25">
        <v>-1.82</v>
      </c>
      <c r="L2541" s="2" t="s">
        <v>312</v>
      </c>
      <c r="M2541" s="14">
        <f>+VLOOKUP(L2541,Customers!$C$3:$D$797,2,FALSE)</f>
        <v>5</v>
      </c>
      <c r="N2541" s="14">
        <f>+INDEX(Customers!$B$2:$D$797,MATCH(TF_Database!L2541,Customers!$C$2:$C$797,0),1)</f>
        <v>16833</v>
      </c>
      <c r="O2541" s="29">
        <f t="shared" si="236"/>
        <v>8</v>
      </c>
      <c r="P2541" s="29">
        <f t="shared" si="237"/>
        <v>17</v>
      </c>
      <c r="Q2541" s="14" t="str">
        <f t="shared" si="238"/>
        <v xml:space="preserve">Michael </v>
      </c>
      <c r="R2541" s="14" t="str">
        <f t="shared" si="239"/>
        <v>Dominguez</v>
      </c>
    </row>
    <row r="2542" spans="2:18" x14ac:dyDescent="0.45">
      <c r="B2542" s="14" t="str">
        <f t="shared" si="234"/>
        <v>41119241124</v>
      </c>
      <c r="C2542" s="5">
        <v>41119</v>
      </c>
      <c r="D2542" s="2" t="s">
        <v>804</v>
      </c>
      <c r="E2542" s="14">
        <f t="shared" si="235"/>
        <v>0</v>
      </c>
      <c r="F2542" s="2">
        <v>2</v>
      </c>
      <c r="G2542" s="19">
        <v>9.25</v>
      </c>
      <c r="H2542" s="20">
        <v>0.01</v>
      </c>
      <c r="I2542" s="6"/>
      <c r="J2542" s="5">
        <v>41124</v>
      </c>
      <c r="K2542" s="25">
        <v>-4.21</v>
      </c>
      <c r="L2542" s="2" t="s">
        <v>318</v>
      </c>
      <c r="M2542" s="14">
        <f>+VLOOKUP(L2542,Customers!$C$3:$D$797,2,FALSE)</f>
        <v>3</v>
      </c>
      <c r="N2542" s="14">
        <f>+INDEX(Customers!$B$2:$D$797,MATCH(TF_Database!L2542,Customers!$C$2:$C$797,0),1)</f>
        <v>11236</v>
      </c>
      <c r="O2542" s="29">
        <f t="shared" si="236"/>
        <v>5</v>
      </c>
      <c r="P2542" s="29">
        <f t="shared" si="237"/>
        <v>11</v>
      </c>
      <c r="Q2542" s="14" t="str">
        <f t="shared" si="238"/>
        <v xml:space="preserve">Sean </v>
      </c>
      <c r="R2542" s="14" t="str">
        <f t="shared" si="239"/>
        <v>Miller</v>
      </c>
    </row>
    <row r="2543" spans="2:18" x14ac:dyDescent="0.45">
      <c r="B2543" s="14" t="str">
        <f t="shared" si="234"/>
        <v>411194141124</v>
      </c>
      <c r="C2543" s="5">
        <v>41119</v>
      </c>
      <c r="D2543" s="2" t="s">
        <v>804</v>
      </c>
      <c r="E2543" s="14">
        <f t="shared" si="235"/>
        <v>0</v>
      </c>
      <c r="F2543" s="2">
        <v>41</v>
      </c>
      <c r="G2543" s="19">
        <v>573.89</v>
      </c>
      <c r="H2543" s="20">
        <v>0.09</v>
      </c>
      <c r="I2543" s="6"/>
      <c r="J2543" s="5">
        <v>41124</v>
      </c>
      <c r="K2543" s="25">
        <v>-121.44</v>
      </c>
      <c r="L2543" s="2" t="s">
        <v>318</v>
      </c>
      <c r="M2543" s="14">
        <f>+VLOOKUP(L2543,Customers!$C$3:$D$797,2,FALSE)</f>
        <v>3</v>
      </c>
      <c r="N2543" s="14">
        <f>+INDEX(Customers!$B$2:$D$797,MATCH(TF_Database!L2543,Customers!$C$2:$C$797,0),1)</f>
        <v>11236</v>
      </c>
      <c r="O2543" s="29">
        <f t="shared" si="236"/>
        <v>5</v>
      </c>
      <c r="P2543" s="29">
        <f t="shared" si="237"/>
        <v>11</v>
      </c>
      <c r="Q2543" s="14" t="str">
        <f t="shared" si="238"/>
        <v xml:space="preserve">Sean </v>
      </c>
      <c r="R2543" s="14" t="str">
        <f t="shared" si="239"/>
        <v>Miller</v>
      </c>
    </row>
    <row r="2544" spans="2:18" x14ac:dyDescent="0.45">
      <c r="B2544" s="14" t="str">
        <f t="shared" si="234"/>
        <v>400155040016</v>
      </c>
      <c r="C2544" s="5">
        <v>40015</v>
      </c>
      <c r="D2544" s="2" t="s">
        <v>808</v>
      </c>
      <c r="E2544" s="14">
        <f t="shared" si="235"/>
        <v>0</v>
      </c>
      <c r="F2544" s="2">
        <v>50</v>
      </c>
      <c r="G2544" s="19">
        <v>1262.72</v>
      </c>
      <c r="H2544" s="20">
        <v>0.01</v>
      </c>
      <c r="I2544" s="6"/>
      <c r="J2544" s="5">
        <v>40016</v>
      </c>
      <c r="K2544" s="25">
        <v>490.28</v>
      </c>
      <c r="L2544" s="2" t="s">
        <v>317</v>
      </c>
      <c r="M2544" s="14">
        <f>+VLOOKUP(L2544,Customers!$C$3:$D$797,2,FALSE)</f>
        <v>1</v>
      </c>
      <c r="N2544" s="14">
        <f>+INDEX(Customers!$B$2:$D$797,MATCH(TF_Database!L2544,Customers!$C$2:$C$797,0),1)</f>
        <v>31118</v>
      </c>
      <c r="O2544" s="29">
        <f t="shared" si="236"/>
        <v>5</v>
      </c>
      <c r="P2544" s="29">
        <f t="shared" si="237"/>
        <v>10</v>
      </c>
      <c r="Q2544" s="14" t="str">
        <f t="shared" si="238"/>
        <v xml:space="preserve">Todd </v>
      </c>
      <c r="R2544" s="14" t="str">
        <f t="shared" si="239"/>
        <v>Boyes</v>
      </c>
    </row>
    <row r="2545" spans="2:18" x14ac:dyDescent="0.45">
      <c r="B2545" s="14" t="str">
        <f t="shared" si="234"/>
        <v>400153140017</v>
      </c>
      <c r="C2545" s="5">
        <v>40015</v>
      </c>
      <c r="D2545" s="2" t="s">
        <v>808</v>
      </c>
      <c r="E2545" s="14">
        <f t="shared" si="235"/>
        <v>0</v>
      </c>
      <c r="F2545" s="2">
        <v>31</v>
      </c>
      <c r="G2545" s="19">
        <v>524.19000000000005</v>
      </c>
      <c r="H2545" s="20">
        <v>0</v>
      </c>
      <c r="I2545" s="6"/>
      <c r="J2545" s="5">
        <v>40017</v>
      </c>
      <c r="K2545" s="25">
        <v>-135.46</v>
      </c>
      <c r="L2545" s="2" t="s">
        <v>317</v>
      </c>
      <c r="M2545" s="14">
        <f>+VLOOKUP(L2545,Customers!$C$3:$D$797,2,FALSE)</f>
        <v>1</v>
      </c>
      <c r="N2545" s="14">
        <f>+INDEX(Customers!$B$2:$D$797,MATCH(TF_Database!L2545,Customers!$C$2:$C$797,0),1)</f>
        <v>31118</v>
      </c>
      <c r="O2545" s="29">
        <f t="shared" si="236"/>
        <v>5</v>
      </c>
      <c r="P2545" s="29">
        <f t="shared" si="237"/>
        <v>10</v>
      </c>
      <c r="Q2545" s="14" t="str">
        <f t="shared" si="238"/>
        <v xml:space="preserve">Todd </v>
      </c>
      <c r="R2545" s="14" t="str">
        <f t="shared" si="239"/>
        <v>Boyes</v>
      </c>
    </row>
    <row r="2546" spans="2:18" x14ac:dyDescent="0.45">
      <c r="B2546" s="14" t="str">
        <f t="shared" si="234"/>
        <v>405211540522</v>
      </c>
      <c r="C2546" s="5">
        <v>40521</v>
      </c>
      <c r="D2546" s="2" t="s">
        <v>808</v>
      </c>
      <c r="E2546" s="14">
        <f t="shared" si="235"/>
        <v>0</v>
      </c>
      <c r="F2546" s="2">
        <v>15</v>
      </c>
      <c r="G2546" s="19">
        <v>1143.8800000000001</v>
      </c>
      <c r="H2546" s="20">
        <v>0.04</v>
      </c>
      <c r="I2546" s="6"/>
      <c r="J2546" s="5">
        <v>40522</v>
      </c>
      <c r="K2546" s="25">
        <v>-88.7</v>
      </c>
      <c r="L2546" s="2" t="s">
        <v>319</v>
      </c>
      <c r="M2546" s="14">
        <f>+VLOOKUP(L2546,Customers!$C$3:$D$797,2,FALSE)</f>
        <v>5</v>
      </c>
      <c r="N2546" s="14">
        <f>+INDEX(Customers!$B$2:$D$797,MATCH(TF_Database!L2546,Customers!$C$2:$C$797,0),1)</f>
        <v>17199</v>
      </c>
      <c r="O2546" s="29">
        <f t="shared" si="236"/>
        <v>8</v>
      </c>
      <c r="P2546" s="29">
        <f t="shared" si="237"/>
        <v>14</v>
      </c>
      <c r="Q2546" s="14" t="str">
        <f t="shared" si="238"/>
        <v xml:space="preserve">Phillip </v>
      </c>
      <c r="R2546" s="14" t="str">
        <f t="shared" si="239"/>
        <v>Breyer</v>
      </c>
    </row>
    <row r="2547" spans="2:18" x14ac:dyDescent="0.45">
      <c r="B2547" s="14" t="str">
        <f t="shared" si="234"/>
        <v>40594340595</v>
      </c>
      <c r="C2547" s="5">
        <v>40594</v>
      </c>
      <c r="D2547" s="2" t="s">
        <v>806</v>
      </c>
      <c r="E2547" s="14">
        <f t="shared" si="235"/>
        <v>1</v>
      </c>
      <c r="F2547" s="2">
        <v>3</v>
      </c>
      <c r="G2547" s="19">
        <v>72.63</v>
      </c>
      <c r="H2547" s="20">
        <v>7.0000000000000007E-2</v>
      </c>
      <c r="I2547" s="6"/>
      <c r="J2547" s="5">
        <v>40595</v>
      </c>
      <c r="K2547" s="25">
        <v>-26.94</v>
      </c>
      <c r="L2547" s="2" t="s">
        <v>315</v>
      </c>
      <c r="M2547" s="14">
        <f>+VLOOKUP(L2547,Customers!$C$3:$D$797,2,FALSE)</f>
        <v>1</v>
      </c>
      <c r="N2547" s="14">
        <f>+INDEX(Customers!$B$2:$D$797,MATCH(TF_Database!L2547,Customers!$C$2:$C$797,0),1)</f>
        <v>24814</v>
      </c>
      <c r="O2547" s="29">
        <f t="shared" si="236"/>
        <v>5</v>
      </c>
      <c r="P2547" s="29">
        <f t="shared" si="237"/>
        <v>12</v>
      </c>
      <c r="Q2547" s="14" t="str">
        <f t="shared" si="238"/>
        <v xml:space="preserve">Lena </v>
      </c>
      <c r="R2547" s="14" t="str">
        <f t="shared" si="239"/>
        <v>Radford</v>
      </c>
    </row>
    <row r="2548" spans="2:18" x14ac:dyDescent="0.45">
      <c r="B2548" s="14" t="str">
        <f t="shared" si="234"/>
        <v>401602240160</v>
      </c>
      <c r="C2548" s="5">
        <v>40160</v>
      </c>
      <c r="D2548" s="2" t="s">
        <v>811</v>
      </c>
      <c r="E2548" s="14">
        <f t="shared" si="235"/>
        <v>0</v>
      </c>
      <c r="F2548" s="2">
        <v>22</v>
      </c>
      <c r="G2548" s="19">
        <v>118.56</v>
      </c>
      <c r="H2548" s="20">
        <v>0.06</v>
      </c>
      <c r="I2548" s="6"/>
      <c r="J2548" s="5">
        <v>40160</v>
      </c>
      <c r="K2548" s="25">
        <v>-63.3765</v>
      </c>
      <c r="L2548" s="2" t="s">
        <v>317</v>
      </c>
      <c r="M2548" s="14">
        <f>+VLOOKUP(L2548,Customers!$C$3:$D$797,2,FALSE)</f>
        <v>1</v>
      </c>
      <c r="N2548" s="14">
        <f>+INDEX(Customers!$B$2:$D$797,MATCH(TF_Database!L2548,Customers!$C$2:$C$797,0),1)</f>
        <v>31118</v>
      </c>
      <c r="O2548" s="29">
        <f t="shared" si="236"/>
        <v>5</v>
      </c>
      <c r="P2548" s="29">
        <f t="shared" si="237"/>
        <v>10</v>
      </c>
      <c r="Q2548" s="14" t="str">
        <f t="shared" si="238"/>
        <v xml:space="preserve">Todd </v>
      </c>
      <c r="R2548" s="14" t="str">
        <f t="shared" si="239"/>
        <v>Boyes</v>
      </c>
    </row>
    <row r="2549" spans="2:18" x14ac:dyDescent="0.45">
      <c r="B2549" s="14" t="str">
        <f t="shared" si="234"/>
        <v>401604540161</v>
      </c>
      <c r="C2549" s="5">
        <v>40160</v>
      </c>
      <c r="D2549" s="2" t="s">
        <v>811</v>
      </c>
      <c r="E2549" s="14">
        <f t="shared" si="235"/>
        <v>0</v>
      </c>
      <c r="F2549" s="2">
        <v>45</v>
      </c>
      <c r="G2549" s="19">
        <v>2145.0500000000002</v>
      </c>
      <c r="H2549" s="20">
        <v>7.0000000000000007E-2</v>
      </c>
      <c r="I2549" s="6"/>
      <c r="J2549" s="5">
        <v>40161</v>
      </c>
      <c r="K2549" s="25">
        <v>1012.67</v>
      </c>
      <c r="L2549" s="2" t="s">
        <v>317</v>
      </c>
      <c r="M2549" s="14">
        <f>+VLOOKUP(L2549,Customers!$C$3:$D$797,2,FALSE)</f>
        <v>1</v>
      </c>
      <c r="N2549" s="14">
        <f>+INDEX(Customers!$B$2:$D$797,MATCH(TF_Database!L2549,Customers!$C$2:$C$797,0),1)</f>
        <v>31118</v>
      </c>
      <c r="O2549" s="29">
        <f t="shared" si="236"/>
        <v>5</v>
      </c>
      <c r="P2549" s="29">
        <f t="shared" si="237"/>
        <v>10</v>
      </c>
      <c r="Q2549" s="14" t="str">
        <f t="shared" si="238"/>
        <v xml:space="preserve">Todd </v>
      </c>
      <c r="R2549" s="14" t="str">
        <f t="shared" si="239"/>
        <v>Boyes</v>
      </c>
    </row>
    <row r="2550" spans="2:18" x14ac:dyDescent="0.45">
      <c r="B2550" s="14" t="str">
        <f t="shared" si="234"/>
        <v>410232741024</v>
      </c>
      <c r="C2550" s="5">
        <v>41023</v>
      </c>
      <c r="D2550" s="2" t="s">
        <v>806</v>
      </c>
      <c r="E2550" s="14">
        <f t="shared" si="235"/>
        <v>1</v>
      </c>
      <c r="F2550" s="2">
        <v>27</v>
      </c>
      <c r="G2550" s="19">
        <v>118.18</v>
      </c>
      <c r="H2550" s="20">
        <v>0.06</v>
      </c>
      <c r="I2550" s="6"/>
      <c r="J2550" s="5">
        <v>41024</v>
      </c>
      <c r="K2550" s="25">
        <v>-133.62</v>
      </c>
      <c r="L2550" s="2" t="s">
        <v>320</v>
      </c>
      <c r="M2550" s="14">
        <f>+VLOOKUP(L2550,Customers!$C$3:$D$797,2,FALSE)</f>
        <v>1</v>
      </c>
      <c r="N2550" s="14">
        <f>+INDEX(Customers!$B$2:$D$797,MATCH(TF_Database!L2550,Customers!$C$2:$C$797,0),1)</f>
        <v>18900</v>
      </c>
      <c r="O2550" s="29">
        <f t="shared" si="236"/>
        <v>9</v>
      </c>
      <c r="P2550" s="29">
        <f t="shared" si="237"/>
        <v>16</v>
      </c>
      <c r="Q2550" s="14" t="str">
        <f t="shared" si="238"/>
        <v xml:space="preserve">Michelle </v>
      </c>
      <c r="R2550" s="14" t="str">
        <f t="shared" si="239"/>
        <v>Ellison</v>
      </c>
    </row>
    <row r="2551" spans="2:18" x14ac:dyDescent="0.45">
      <c r="B2551" s="14" t="str">
        <f t="shared" si="234"/>
        <v>409623940964</v>
      </c>
      <c r="C2551" s="5">
        <v>40962</v>
      </c>
      <c r="D2551" s="2" t="s">
        <v>804</v>
      </c>
      <c r="E2551" s="14">
        <f t="shared" si="235"/>
        <v>0</v>
      </c>
      <c r="F2551" s="2">
        <v>39</v>
      </c>
      <c r="G2551" s="19">
        <v>290.3</v>
      </c>
      <c r="H2551" s="20">
        <v>7.0000000000000007E-2</v>
      </c>
      <c r="I2551" s="6"/>
      <c r="J2551" s="5">
        <v>40964</v>
      </c>
      <c r="K2551" s="25">
        <v>25.16</v>
      </c>
      <c r="L2551" s="2" t="s">
        <v>314</v>
      </c>
      <c r="M2551" s="14">
        <f>+VLOOKUP(L2551,Customers!$C$3:$D$797,2,FALSE)</f>
        <v>3</v>
      </c>
      <c r="N2551" s="14">
        <f>+INDEX(Customers!$B$2:$D$797,MATCH(TF_Database!L2551,Customers!$C$2:$C$797,0),1)</f>
        <v>3140</v>
      </c>
      <c r="O2551" s="29">
        <f t="shared" si="236"/>
        <v>7</v>
      </c>
      <c r="P2551" s="29">
        <f t="shared" si="237"/>
        <v>11</v>
      </c>
      <c r="Q2551" s="14" t="str">
        <f t="shared" si="238"/>
        <v xml:space="preserve">Olvera </v>
      </c>
      <c r="R2551" s="14" t="str">
        <f t="shared" si="239"/>
        <v>Toch</v>
      </c>
    </row>
    <row r="2552" spans="2:18" x14ac:dyDescent="0.45">
      <c r="B2552" s="14" t="str">
        <f t="shared" si="234"/>
        <v>409623740964</v>
      </c>
      <c r="C2552" s="5">
        <v>40962</v>
      </c>
      <c r="D2552" s="2" t="s">
        <v>804</v>
      </c>
      <c r="E2552" s="14">
        <f t="shared" si="235"/>
        <v>0</v>
      </c>
      <c r="F2552" s="2">
        <v>37</v>
      </c>
      <c r="G2552" s="19">
        <v>434.11</v>
      </c>
      <c r="H2552" s="20">
        <v>0.02</v>
      </c>
      <c r="I2552" s="6"/>
      <c r="J2552" s="5">
        <v>40964</v>
      </c>
      <c r="K2552" s="25">
        <v>24.853999999999999</v>
      </c>
      <c r="L2552" s="2" t="s">
        <v>314</v>
      </c>
      <c r="M2552" s="14">
        <f>+VLOOKUP(L2552,Customers!$C$3:$D$797,2,FALSE)</f>
        <v>3</v>
      </c>
      <c r="N2552" s="14">
        <f>+INDEX(Customers!$B$2:$D$797,MATCH(TF_Database!L2552,Customers!$C$2:$C$797,0),1)</f>
        <v>3140</v>
      </c>
      <c r="O2552" s="29">
        <f t="shared" si="236"/>
        <v>7</v>
      </c>
      <c r="P2552" s="29">
        <f t="shared" si="237"/>
        <v>11</v>
      </c>
      <c r="Q2552" s="14" t="str">
        <f t="shared" si="238"/>
        <v xml:space="preserve">Olvera </v>
      </c>
      <c r="R2552" s="14" t="str">
        <f t="shared" si="239"/>
        <v>Toch</v>
      </c>
    </row>
    <row r="2553" spans="2:18" x14ac:dyDescent="0.45">
      <c r="B2553" s="14" t="str">
        <f t="shared" si="234"/>
        <v>409624240964</v>
      </c>
      <c r="C2553" s="5">
        <v>40962</v>
      </c>
      <c r="D2553" s="2" t="s">
        <v>804</v>
      </c>
      <c r="E2553" s="14">
        <f t="shared" si="235"/>
        <v>0</v>
      </c>
      <c r="F2553" s="2">
        <v>42</v>
      </c>
      <c r="G2553" s="19">
        <v>288.89999999999998</v>
      </c>
      <c r="H2553" s="20">
        <v>0.02</v>
      </c>
      <c r="I2553" s="6"/>
      <c r="J2553" s="5">
        <v>40964</v>
      </c>
      <c r="K2553" s="25">
        <v>96.34</v>
      </c>
      <c r="L2553" s="2" t="s">
        <v>314</v>
      </c>
      <c r="M2553" s="14">
        <f>+VLOOKUP(L2553,Customers!$C$3:$D$797,2,FALSE)</f>
        <v>3</v>
      </c>
      <c r="N2553" s="14">
        <f>+INDEX(Customers!$B$2:$D$797,MATCH(TF_Database!L2553,Customers!$C$2:$C$797,0),1)</f>
        <v>3140</v>
      </c>
      <c r="O2553" s="29">
        <f t="shared" si="236"/>
        <v>7</v>
      </c>
      <c r="P2553" s="29">
        <f t="shared" si="237"/>
        <v>11</v>
      </c>
      <c r="Q2553" s="14" t="str">
        <f t="shared" si="238"/>
        <v xml:space="preserve">Olvera </v>
      </c>
      <c r="R2553" s="14" t="str">
        <f t="shared" si="239"/>
        <v>Toch</v>
      </c>
    </row>
    <row r="2554" spans="2:18" x14ac:dyDescent="0.45">
      <c r="B2554" s="14" t="str">
        <f t="shared" si="234"/>
        <v>40930240931</v>
      </c>
      <c r="C2554" s="5">
        <v>40930</v>
      </c>
      <c r="D2554" s="2" t="s">
        <v>808</v>
      </c>
      <c r="E2554" s="14">
        <f t="shared" si="235"/>
        <v>0</v>
      </c>
      <c r="F2554" s="2">
        <v>2</v>
      </c>
      <c r="G2554" s="19">
        <v>202.64</v>
      </c>
      <c r="H2554" s="20">
        <v>0.04</v>
      </c>
      <c r="I2554" s="6"/>
      <c r="J2554" s="5">
        <v>40931</v>
      </c>
      <c r="K2554" s="25">
        <v>-221.62380000000002</v>
      </c>
      <c r="L2554" s="2" t="s">
        <v>317</v>
      </c>
      <c r="M2554" s="14">
        <f>+VLOOKUP(L2554,Customers!$C$3:$D$797,2,FALSE)</f>
        <v>1</v>
      </c>
      <c r="N2554" s="14">
        <f>+INDEX(Customers!$B$2:$D$797,MATCH(TF_Database!L2554,Customers!$C$2:$C$797,0),1)</f>
        <v>31118</v>
      </c>
      <c r="O2554" s="29">
        <f t="shared" si="236"/>
        <v>5</v>
      </c>
      <c r="P2554" s="29">
        <f t="shared" si="237"/>
        <v>10</v>
      </c>
      <c r="Q2554" s="14" t="str">
        <f t="shared" si="238"/>
        <v xml:space="preserve">Todd </v>
      </c>
      <c r="R2554" s="14" t="str">
        <f t="shared" si="239"/>
        <v>Boyes</v>
      </c>
    </row>
    <row r="2555" spans="2:18" x14ac:dyDescent="0.45">
      <c r="B2555" s="14" t="str">
        <f t="shared" si="234"/>
        <v>409302340932</v>
      </c>
      <c r="C2555" s="5">
        <v>40930</v>
      </c>
      <c r="D2555" s="2" t="s">
        <v>808</v>
      </c>
      <c r="E2555" s="14">
        <f t="shared" si="235"/>
        <v>0</v>
      </c>
      <c r="F2555" s="2">
        <v>23</v>
      </c>
      <c r="G2555" s="19">
        <v>133.69</v>
      </c>
      <c r="H2555" s="20">
        <v>0.08</v>
      </c>
      <c r="I2555" s="6"/>
      <c r="J2555" s="5">
        <v>40932</v>
      </c>
      <c r="K2555" s="25">
        <v>-92.23</v>
      </c>
      <c r="L2555" s="2" t="s">
        <v>317</v>
      </c>
      <c r="M2555" s="14">
        <f>+VLOOKUP(L2555,Customers!$C$3:$D$797,2,FALSE)</f>
        <v>1</v>
      </c>
      <c r="N2555" s="14">
        <f>+INDEX(Customers!$B$2:$D$797,MATCH(TF_Database!L2555,Customers!$C$2:$C$797,0),1)</f>
        <v>31118</v>
      </c>
      <c r="O2555" s="29">
        <f t="shared" si="236"/>
        <v>5</v>
      </c>
      <c r="P2555" s="29">
        <f t="shared" si="237"/>
        <v>10</v>
      </c>
      <c r="Q2555" s="14" t="str">
        <f t="shared" si="238"/>
        <v xml:space="preserve">Todd </v>
      </c>
      <c r="R2555" s="14" t="str">
        <f t="shared" si="239"/>
        <v>Boyes</v>
      </c>
    </row>
    <row r="2556" spans="2:18" x14ac:dyDescent="0.45">
      <c r="B2556" s="14" t="str">
        <f t="shared" si="234"/>
        <v>407901840792</v>
      </c>
      <c r="C2556" s="5">
        <v>40790</v>
      </c>
      <c r="D2556" s="2" t="s">
        <v>811</v>
      </c>
      <c r="E2556" s="14">
        <f t="shared" si="235"/>
        <v>0</v>
      </c>
      <c r="F2556" s="2">
        <v>18</v>
      </c>
      <c r="G2556" s="19">
        <v>33.96</v>
      </c>
      <c r="H2556" s="20">
        <v>0</v>
      </c>
      <c r="I2556" s="6"/>
      <c r="J2556" s="5">
        <v>40792</v>
      </c>
      <c r="K2556" s="25">
        <v>0.1</v>
      </c>
      <c r="L2556" s="2" t="s">
        <v>316</v>
      </c>
      <c r="M2556" s="14">
        <f>+VLOOKUP(L2556,Customers!$C$3:$D$797,2,FALSE)</f>
        <v>5</v>
      </c>
      <c r="N2556" s="14">
        <f>+INDEX(Customers!$B$2:$D$797,MATCH(TF_Database!L2556,Customers!$C$2:$C$797,0),1)</f>
        <v>11761</v>
      </c>
      <c r="O2556" s="29">
        <f t="shared" si="236"/>
        <v>5</v>
      </c>
      <c r="P2556" s="29">
        <f t="shared" si="237"/>
        <v>16</v>
      </c>
      <c r="Q2556" s="14" t="str">
        <f t="shared" si="238"/>
        <v xml:space="preserve">Sean </v>
      </c>
      <c r="R2556" s="14" t="str">
        <f t="shared" si="239"/>
        <v>Christensen</v>
      </c>
    </row>
    <row r="2557" spans="2:18" x14ac:dyDescent="0.45">
      <c r="B2557" s="14" t="str">
        <f t="shared" si="234"/>
        <v>408694540871</v>
      </c>
      <c r="C2557" s="5">
        <v>40869</v>
      </c>
      <c r="D2557" s="2" t="s">
        <v>810</v>
      </c>
      <c r="E2557" s="14">
        <f t="shared" si="235"/>
        <v>0</v>
      </c>
      <c r="F2557" s="2">
        <v>45</v>
      </c>
      <c r="G2557" s="19">
        <v>5181.08</v>
      </c>
      <c r="H2557" s="20">
        <v>0.01</v>
      </c>
      <c r="I2557" s="6"/>
      <c r="J2557" s="5">
        <v>40871</v>
      </c>
      <c r="K2557" s="25">
        <v>-1623.6</v>
      </c>
      <c r="L2557" s="2" t="s">
        <v>320</v>
      </c>
      <c r="M2557" s="14">
        <f>+VLOOKUP(L2557,Customers!$C$3:$D$797,2,FALSE)</f>
        <v>1</v>
      </c>
      <c r="N2557" s="14">
        <f>+INDEX(Customers!$B$2:$D$797,MATCH(TF_Database!L2557,Customers!$C$2:$C$797,0),1)</f>
        <v>18900</v>
      </c>
      <c r="O2557" s="29">
        <f t="shared" si="236"/>
        <v>9</v>
      </c>
      <c r="P2557" s="29">
        <f t="shared" si="237"/>
        <v>16</v>
      </c>
      <c r="Q2557" s="14" t="str">
        <f t="shared" si="238"/>
        <v xml:space="preserve">Michelle </v>
      </c>
      <c r="R2557" s="14" t="str">
        <f t="shared" si="239"/>
        <v>Ellison</v>
      </c>
    </row>
    <row r="2558" spans="2:18" x14ac:dyDescent="0.45">
      <c r="B2558" s="14" t="str">
        <f t="shared" si="234"/>
        <v>408693840870</v>
      </c>
      <c r="C2558" s="5">
        <v>40869</v>
      </c>
      <c r="D2558" s="2" t="s">
        <v>810</v>
      </c>
      <c r="E2558" s="14">
        <f t="shared" si="235"/>
        <v>0</v>
      </c>
      <c r="F2558" s="2">
        <v>38</v>
      </c>
      <c r="G2558" s="19">
        <v>10567.45</v>
      </c>
      <c r="H2558" s="20">
        <v>0.1</v>
      </c>
      <c r="I2558" s="6"/>
      <c r="J2558" s="5">
        <v>40870</v>
      </c>
      <c r="K2558" s="25">
        <v>2925.37</v>
      </c>
      <c r="L2558" s="2" t="s">
        <v>320</v>
      </c>
      <c r="M2558" s="14">
        <f>+VLOOKUP(L2558,Customers!$C$3:$D$797,2,FALSE)</f>
        <v>1</v>
      </c>
      <c r="N2558" s="14">
        <f>+INDEX(Customers!$B$2:$D$797,MATCH(TF_Database!L2558,Customers!$C$2:$C$797,0),1)</f>
        <v>18900</v>
      </c>
      <c r="O2558" s="29">
        <f t="shared" si="236"/>
        <v>9</v>
      </c>
      <c r="P2558" s="29">
        <f t="shared" si="237"/>
        <v>16</v>
      </c>
      <c r="Q2558" s="14" t="str">
        <f t="shared" si="238"/>
        <v xml:space="preserve">Michelle </v>
      </c>
      <c r="R2558" s="14" t="str">
        <f t="shared" si="239"/>
        <v>Ellison</v>
      </c>
    </row>
    <row r="2559" spans="2:18" x14ac:dyDescent="0.45">
      <c r="B2559" s="14" t="str">
        <f t="shared" si="234"/>
        <v>408693840871</v>
      </c>
      <c r="C2559" s="5">
        <v>40869</v>
      </c>
      <c r="D2559" s="2" t="s">
        <v>810</v>
      </c>
      <c r="E2559" s="14">
        <f t="shared" si="235"/>
        <v>0</v>
      </c>
      <c r="F2559" s="2">
        <v>38</v>
      </c>
      <c r="G2559" s="19">
        <v>1679.04</v>
      </c>
      <c r="H2559" s="20">
        <v>0.01</v>
      </c>
      <c r="I2559" s="6"/>
      <c r="J2559" s="5">
        <v>40871</v>
      </c>
      <c r="K2559" s="25">
        <v>324.47000000000003</v>
      </c>
      <c r="L2559" s="2" t="s">
        <v>320</v>
      </c>
      <c r="M2559" s="14">
        <f>+VLOOKUP(L2559,Customers!$C$3:$D$797,2,FALSE)</f>
        <v>1</v>
      </c>
      <c r="N2559" s="14">
        <f>+INDEX(Customers!$B$2:$D$797,MATCH(TF_Database!L2559,Customers!$C$2:$C$797,0),1)</f>
        <v>18900</v>
      </c>
      <c r="O2559" s="29">
        <f t="shared" si="236"/>
        <v>9</v>
      </c>
      <c r="P2559" s="29">
        <f t="shared" si="237"/>
        <v>16</v>
      </c>
      <c r="Q2559" s="14" t="str">
        <f t="shared" si="238"/>
        <v xml:space="preserve">Michelle </v>
      </c>
      <c r="R2559" s="14" t="str">
        <f t="shared" si="239"/>
        <v>Ellison</v>
      </c>
    </row>
    <row r="2560" spans="2:18" x14ac:dyDescent="0.45">
      <c r="B2560" s="14" t="str">
        <f t="shared" si="234"/>
        <v>40869240871</v>
      </c>
      <c r="C2560" s="5">
        <v>40869</v>
      </c>
      <c r="D2560" s="2" t="s">
        <v>810</v>
      </c>
      <c r="E2560" s="14">
        <f t="shared" si="235"/>
        <v>0</v>
      </c>
      <c r="F2560" s="2">
        <v>2</v>
      </c>
      <c r="G2560" s="19">
        <v>2055.9699999999998</v>
      </c>
      <c r="H2560" s="20">
        <v>0.05</v>
      </c>
      <c r="I2560" s="6"/>
      <c r="J2560" s="5">
        <v>40871</v>
      </c>
      <c r="K2560" s="25">
        <v>-2342.0052000000001</v>
      </c>
      <c r="L2560" s="2" t="s">
        <v>320</v>
      </c>
      <c r="M2560" s="14">
        <f>+VLOOKUP(L2560,Customers!$C$3:$D$797,2,FALSE)</f>
        <v>1</v>
      </c>
      <c r="N2560" s="14">
        <f>+INDEX(Customers!$B$2:$D$797,MATCH(TF_Database!L2560,Customers!$C$2:$C$797,0),1)</f>
        <v>18900</v>
      </c>
      <c r="O2560" s="29">
        <f t="shared" si="236"/>
        <v>9</v>
      </c>
      <c r="P2560" s="29">
        <f t="shared" si="237"/>
        <v>16</v>
      </c>
      <c r="Q2560" s="14" t="str">
        <f t="shared" si="238"/>
        <v xml:space="preserve">Michelle </v>
      </c>
      <c r="R2560" s="14" t="str">
        <f t="shared" si="239"/>
        <v>Ellison</v>
      </c>
    </row>
    <row r="2561" spans="2:18" x14ac:dyDescent="0.45">
      <c r="B2561" s="14" t="str">
        <f t="shared" si="234"/>
        <v>40170240171</v>
      </c>
      <c r="C2561" s="5">
        <v>40170</v>
      </c>
      <c r="D2561" s="2" t="s">
        <v>806</v>
      </c>
      <c r="E2561" s="14">
        <f t="shared" si="235"/>
        <v>1</v>
      </c>
      <c r="F2561" s="2">
        <v>2</v>
      </c>
      <c r="G2561" s="19">
        <v>383.45</v>
      </c>
      <c r="H2561" s="20">
        <v>0.06</v>
      </c>
      <c r="I2561" s="6"/>
      <c r="J2561" s="5">
        <v>40171</v>
      </c>
      <c r="K2561" s="25">
        <v>-244.47</v>
      </c>
      <c r="L2561" s="2" t="s">
        <v>320</v>
      </c>
      <c r="M2561" s="14">
        <f>+VLOOKUP(L2561,Customers!$C$3:$D$797,2,FALSE)</f>
        <v>1</v>
      </c>
      <c r="N2561" s="14">
        <f>+INDEX(Customers!$B$2:$D$797,MATCH(TF_Database!L2561,Customers!$C$2:$C$797,0),1)</f>
        <v>18900</v>
      </c>
      <c r="O2561" s="29">
        <f t="shared" si="236"/>
        <v>9</v>
      </c>
      <c r="P2561" s="29">
        <f t="shared" si="237"/>
        <v>16</v>
      </c>
      <c r="Q2561" s="14" t="str">
        <f t="shared" si="238"/>
        <v xml:space="preserve">Michelle </v>
      </c>
      <c r="R2561" s="14" t="str">
        <f t="shared" si="239"/>
        <v>Ellison</v>
      </c>
    </row>
    <row r="2562" spans="2:18" x14ac:dyDescent="0.45">
      <c r="B2562" s="14" t="str">
        <f t="shared" si="234"/>
        <v>408394440839</v>
      </c>
      <c r="C2562" s="5">
        <v>40839</v>
      </c>
      <c r="D2562" s="2" t="s">
        <v>808</v>
      </c>
      <c r="E2562" s="14">
        <f t="shared" si="235"/>
        <v>0</v>
      </c>
      <c r="F2562" s="2">
        <v>44</v>
      </c>
      <c r="G2562" s="19">
        <v>1102.28</v>
      </c>
      <c r="H2562" s="20">
        <v>0.03</v>
      </c>
      <c r="I2562" s="6"/>
      <c r="J2562" s="5">
        <v>40839</v>
      </c>
      <c r="K2562" s="25">
        <v>389.61</v>
      </c>
      <c r="L2562" s="2" t="s">
        <v>321</v>
      </c>
      <c r="M2562" s="14">
        <f>+VLOOKUP(L2562,Customers!$C$3:$D$797,2,FALSE)</f>
        <v>4</v>
      </c>
      <c r="N2562" s="14">
        <f>+INDEX(Customers!$B$2:$D$797,MATCH(TF_Database!L2562,Customers!$C$2:$C$797,0),1)</f>
        <v>11899</v>
      </c>
      <c r="O2562" s="29">
        <f t="shared" si="236"/>
        <v>5</v>
      </c>
      <c r="P2562" s="29">
        <f t="shared" si="237"/>
        <v>10</v>
      </c>
      <c r="Q2562" s="14" t="str">
        <f t="shared" si="238"/>
        <v xml:space="preserve">Scot </v>
      </c>
      <c r="R2562" s="14" t="str">
        <f t="shared" si="239"/>
        <v>Coram</v>
      </c>
    </row>
    <row r="2563" spans="2:18" x14ac:dyDescent="0.45">
      <c r="B2563" s="14" t="str">
        <f t="shared" si="234"/>
        <v>398731039875</v>
      </c>
      <c r="C2563" s="5">
        <v>39873</v>
      </c>
      <c r="D2563" s="2" t="s">
        <v>804</v>
      </c>
      <c r="E2563" s="14">
        <f t="shared" si="235"/>
        <v>0</v>
      </c>
      <c r="F2563" s="2">
        <v>10</v>
      </c>
      <c r="G2563" s="19">
        <v>866.66</v>
      </c>
      <c r="H2563" s="20">
        <v>0.09</v>
      </c>
      <c r="I2563" s="6"/>
      <c r="J2563" s="5">
        <v>39875</v>
      </c>
      <c r="K2563" s="25">
        <v>35.290000000000049</v>
      </c>
      <c r="L2563" s="2" t="s">
        <v>322</v>
      </c>
      <c r="M2563" s="14">
        <f>+VLOOKUP(L2563,Customers!$C$3:$D$797,2,FALSE)</f>
        <v>5</v>
      </c>
      <c r="N2563" s="14">
        <f>+INDEX(Customers!$B$2:$D$797,MATCH(TF_Database!L2563,Customers!$C$2:$C$797,0),1)</f>
        <v>9413</v>
      </c>
      <c r="O2563" s="29">
        <f t="shared" si="236"/>
        <v>8</v>
      </c>
      <c r="P2563" s="29">
        <f t="shared" si="237"/>
        <v>16</v>
      </c>
      <c r="Q2563" s="14" t="str">
        <f t="shared" si="238"/>
        <v xml:space="preserve">Natalie </v>
      </c>
      <c r="R2563" s="14" t="str">
        <f t="shared" si="239"/>
        <v>Fritzler</v>
      </c>
    </row>
    <row r="2564" spans="2:18" x14ac:dyDescent="0.45">
      <c r="B2564" s="14" t="str">
        <f t="shared" si="234"/>
        <v>411271641128</v>
      </c>
      <c r="C2564" s="5">
        <v>41127</v>
      </c>
      <c r="D2564" s="2" t="s">
        <v>806</v>
      </c>
      <c r="E2564" s="14">
        <f t="shared" si="235"/>
        <v>1</v>
      </c>
      <c r="F2564" s="2">
        <v>16</v>
      </c>
      <c r="G2564" s="19">
        <v>109.7</v>
      </c>
      <c r="H2564" s="20">
        <v>0.03</v>
      </c>
      <c r="I2564" s="6"/>
      <c r="J2564" s="5">
        <v>41128</v>
      </c>
      <c r="K2564" s="25">
        <v>-106.77</v>
      </c>
      <c r="L2564" s="2" t="s">
        <v>323</v>
      </c>
      <c r="M2564" s="14">
        <f>+VLOOKUP(L2564,Customers!$C$3:$D$797,2,FALSE)</f>
        <v>1</v>
      </c>
      <c r="N2564" s="14">
        <f>+INDEX(Customers!$B$2:$D$797,MATCH(TF_Database!L2564,Customers!$C$2:$C$797,0),1)</f>
        <v>17285</v>
      </c>
      <c r="O2564" s="29">
        <f t="shared" si="236"/>
        <v>7</v>
      </c>
      <c r="P2564" s="29">
        <f t="shared" si="237"/>
        <v>13</v>
      </c>
      <c r="Q2564" s="14" t="str">
        <f t="shared" si="238"/>
        <v xml:space="preserve">Nathan </v>
      </c>
      <c r="R2564" s="14" t="str">
        <f t="shared" si="239"/>
        <v>Gelder</v>
      </c>
    </row>
    <row r="2565" spans="2:18" x14ac:dyDescent="0.45">
      <c r="B2565" s="14" t="str">
        <f t="shared" si="234"/>
        <v>411272641129</v>
      </c>
      <c r="C2565" s="5">
        <v>41127</v>
      </c>
      <c r="D2565" s="2" t="s">
        <v>806</v>
      </c>
      <c r="E2565" s="14">
        <f t="shared" si="235"/>
        <v>1</v>
      </c>
      <c r="F2565" s="2">
        <v>26</v>
      </c>
      <c r="G2565" s="19">
        <v>80.89</v>
      </c>
      <c r="H2565" s="20">
        <v>0.03</v>
      </c>
      <c r="I2565" s="6"/>
      <c r="J2565" s="5">
        <v>41129</v>
      </c>
      <c r="K2565" s="25">
        <v>23.37</v>
      </c>
      <c r="L2565" s="2" t="s">
        <v>323</v>
      </c>
      <c r="M2565" s="14">
        <f>+VLOOKUP(L2565,Customers!$C$3:$D$797,2,FALSE)</f>
        <v>1</v>
      </c>
      <c r="N2565" s="14">
        <f>+INDEX(Customers!$B$2:$D$797,MATCH(TF_Database!L2565,Customers!$C$2:$C$797,0),1)</f>
        <v>17285</v>
      </c>
      <c r="O2565" s="29">
        <f t="shared" si="236"/>
        <v>7</v>
      </c>
      <c r="P2565" s="29">
        <f t="shared" si="237"/>
        <v>13</v>
      </c>
      <c r="Q2565" s="14" t="str">
        <f t="shared" si="238"/>
        <v xml:space="preserve">Nathan </v>
      </c>
      <c r="R2565" s="14" t="str">
        <f t="shared" si="239"/>
        <v>Gelder</v>
      </c>
    </row>
    <row r="2566" spans="2:18" x14ac:dyDescent="0.45">
      <c r="B2566" s="14" t="str">
        <f t="shared" si="234"/>
        <v>401394840140</v>
      </c>
      <c r="C2566" s="5">
        <v>40139</v>
      </c>
      <c r="D2566" s="2" t="s">
        <v>810</v>
      </c>
      <c r="E2566" s="14">
        <f t="shared" si="235"/>
        <v>0</v>
      </c>
      <c r="F2566" s="2">
        <v>48</v>
      </c>
      <c r="G2566" s="19">
        <v>1497.3174999999999</v>
      </c>
      <c r="H2566" s="20">
        <v>0.01</v>
      </c>
      <c r="I2566" s="6"/>
      <c r="J2566" s="5">
        <v>40140</v>
      </c>
      <c r="K2566" s="25">
        <v>836.505</v>
      </c>
      <c r="L2566" s="2" t="s">
        <v>318</v>
      </c>
      <c r="M2566" s="14">
        <f>+VLOOKUP(L2566,Customers!$C$3:$D$797,2,FALSE)</f>
        <v>3</v>
      </c>
      <c r="N2566" s="14">
        <f>+INDEX(Customers!$B$2:$D$797,MATCH(TF_Database!L2566,Customers!$C$2:$C$797,0),1)</f>
        <v>11236</v>
      </c>
      <c r="O2566" s="29">
        <f t="shared" si="236"/>
        <v>5</v>
      </c>
      <c r="P2566" s="29">
        <f t="shared" si="237"/>
        <v>11</v>
      </c>
      <c r="Q2566" s="14" t="str">
        <f t="shared" si="238"/>
        <v xml:space="preserve">Sean </v>
      </c>
      <c r="R2566" s="14" t="str">
        <f t="shared" si="239"/>
        <v>Miller</v>
      </c>
    </row>
    <row r="2567" spans="2:18" x14ac:dyDescent="0.45">
      <c r="B2567" s="14" t="str">
        <f t="shared" ref="B2567:B2630" si="240">+CONCATENATE(C2567,F2567,J2567)</f>
        <v>408573540858</v>
      </c>
      <c r="C2567" s="5">
        <v>40857</v>
      </c>
      <c r="D2567" s="2" t="s">
        <v>808</v>
      </c>
      <c r="E2567" s="14">
        <f t="shared" ref="E2567:E2630" si="241">+IF(D2567="High",1,0)</f>
        <v>0</v>
      </c>
      <c r="F2567" s="2">
        <v>35</v>
      </c>
      <c r="G2567" s="19">
        <v>1154.1400000000001</v>
      </c>
      <c r="H2567" s="20">
        <v>7.0000000000000007E-2</v>
      </c>
      <c r="I2567" s="6"/>
      <c r="J2567" s="5">
        <v>40858</v>
      </c>
      <c r="K2567" s="25">
        <v>-36</v>
      </c>
      <c r="L2567" s="2" t="s">
        <v>314</v>
      </c>
      <c r="M2567" s="14">
        <f>+VLOOKUP(L2567,Customers!$C$3:$D$797,2,FALSE)</f>
        <v>3</v>
      </c>
      <c r="N2567" s="14">
        <f>+INDEX(Customers!$B$2:$D$797,MATCH(TF_Database!L2567,Customers!$C$2:$C$797,0),1)</f>
        <v>3140</v>
      </c>
      <c r="O2567" s="29">
        <f t="shared" ref="O2567:O2630" si="242">+SEARCH(" ",L2567)</f>
        <v>7</v>
      </c>
      <c r="P2567" s="29">
        <f t="shared" ref="P2567:P2630" si="243">+LEN(L2567)</f>
        <v>11</v>
      </c>
      <c r="Q2567" s="14" t="str">
        <f t="shared" ref="Q2567:Q2630" si="244">+LEFT(L2567,O2567)</f>
        <v xml:space="preserve">Olvera </v>
      </c>
      <c r="R2567" s="14" t="str">
        <f t="shared" ref="R2567:R2630" si="245">+RIGHT(L2567,P2567-O2567)</f>
        <v>Toch</v>
      </c>
    </row>
    <row r="2568" spans="2:18" x14ac:dyDescent="0.45">
      <c r="B2568" s="14" t="str">
        <f t="shared" si="240"/>
        <v>408573740858</v>
      </c>
      <c r="C2568" s="5">
        <v>40857</v>
      </c>
      <c r="D2568" s="2" t="s">
        <v>808</v>
      </c>
      <c r="E2568" s="14">
        <f t="shared" si="241"/>
        <v>0</v>
      </c>
      <c r="F2568" s="2">
        <v>37</v>
      </c>
      <c r="G2568" s="19">
        <v>223.82</v>
      </c>
      <c r="H2568" s="20">
        <v>0.09</v>
      </c>
      <c r="I2568" s="6"/>
      <c r="J2568" s="5">
        <v>40858</v>
      </c>
      <c r="K2568" s="25">
        <v>-249.11</v>
      </c>
      <c r="L2568" s="2" t="s">
        <v>314</v>
      </c>
      <c r="M2568" s="14">
        <f>+VLOOKUP(L2568,Customers!$C$3:$D$797,2,FALSE)</f>
        <v>3</v>
      </c>
      <c r="N2568" s="14">
        <f>+INDEX(Customers!$B$2:$D$797,MATCH(TF_Database!L2568,Customers!$C$2:$C$797,0),1)</f>
        <v>3140</v>
      </c>
      <c r="O2568" s="29">
        <f t="shared" si="242"/>
        <v>7</v>
      </c>
      <c r="P2568" s="29">
        <f t="shared" si="243"/>
        <v>11</v>
      </c>
      <c r="Q2568" s="14" t="str">
        <f t="shared" si="244"/>
        <v xml:space="preserve">Olvera </v>
      </c>
      <c r="R2568" s="14" t="str">
        <f t="shared" si="245"/>
        <v>Toch</v>
      </c>
    </row>
    <row r="2569" spans="2:18" x14ac:dyDescent="0.45">
      <c r="B2569" s="14" t="str">
        <f t="shared" si="240"/>
        <v>40857140859</v>
      </c>
      <c r="C2569" s="5">
        <v>40857</v>
      </c>
      <c r="D2569" s="2" t="s">
        <v>808</v>
      </c>
      <c r="E2569" s="14">
        <f t="shared" si="241"/>
        <v>0</v>
      </c>
      <c r="F2569" s="2">
        <v>1</v>
      </c>
      <c r="G2569" s="19">
        <v>61.463500000000003</v>
      </c>
      <c r="H2569" s="20">
        <v>0.05</v>
      </c>
      <c r="I2569" s="6"/>
      <c r="J2569" s="5">
        <v>40859</v>
      </c>
      <c r="K2569" s="25">
        <v>-261.34899999999999</v>
      </c>
      <c r="L2569" s="2" t="s">
        <v>314</v>
      </c>
      <c r="M2569" s="14">
        <f>+VLOOKUP(L2569,Customers!$C$3:$D$797,2,FALSE)</f>
        <v>3</v>
      </c>
      <c r="N2569" s="14">
        <f>+INDEX(Customers!$B$2:$D$797,MATCH(TF_Database!L2569,Customers!$C$2:$C$797,0),1)</f>
        <v>3140</v>
      </c>
      <c r="O2569" s="29">
        <f t="shared" si="242"/>
        <v>7</v>
      </c>
      <c r="P2569" s="29">
        <f t="shared" si="243"/>
        <v>11</v>
      </c>
      <c r="Q2569" s="14" t="str">
        <f t="shared" si="244"/>
        <v xml:space="preserve">Olvera </v>
      </c>
      <c r="R2569" s="14" t="str">
        <f t="shared" si="245"/>
        <v>Toch</v>
      </c>
    </row>
    <row r="2570" spans="2:18" x14ac:dyDescent="0.45">
      <c r="B2570" s="14" t="str">
        <f t="shared" si="240"/>
        <v>408572540859</v>
      </c>
      <c r="C2570" s="5">
        <v>40857</v>
      </c>
      <c r="D2570" s="2" t="s">
        <v>808</v>
      </c>
      <c r="E2570" s="14">
        <f t="shared" si="241"/>
        <v>0</v>
      </c>
      <c r="F2570" s="2">
        <v>25</v>
      </c>
      <c r="G2570" s="19">
        <v>122.09</v>
      </c>
      <c r="H2570" s="20">
        <v>0.1</v>
      </c>
      <c r="I2570" s="6"/>
      <c r="J2570" s="5">
        <v>40859</v>
      </c>
      <c r="K2570" s="25">
        <v>14.11</v>
      </c>
      <c r="L2570" s="2" t="s">
        <v>314</v>
      </c>
      <c r="M2570" s="14">
        <f>+VLOOKUP(L2570,Customers!$C$3:$D$797,2,FALSE)</f>
        <v>3</v>
      </c>
      <c r="N2570" s="14">
        <f>+INDEX(Customers!$B$2:$D$797,MATCH(TF_Database!L2570,Customers!$C$2:$C$797,0),1)</f>
        <v>3140</v>
      </c>
      <c r="O2570" s="29">
        <f t="shared" si="242"/>
        <v>7</v>
      </c>
      <c r="P2570" s="29">
        <f t="shared" si="243"/>
        <v>11</v>
      </c>
      <c r="Q2570" s="14" t="str">
        <f t="shared" si="244"/>
        <v xml:space="preserve">Olvera </v>
      </c>
      <c r="R2570" s="14" t="str">
        <f t="shared" si="245"/>
        <v>Toch</v>
      </c>
    </row>
    <row r="2571" spans="2:18" x14ac:dyDescent="0.45">
      <c r="B2571" s="14" t="str">
        <f t="shared" si="240"/>
        <v>398403839841</v>
      </c>
      <c r="C2571" s="5">
        <v>39840</v>
      </c>
      <c r="D2571" s="2" t="s">
        <v>808</v>
      </c>
      <c r="E2571" s="14">
        <f t="shared" si="241"/>
        <v>0</v>
      </c>
      <c r="F2571" s="2">
        <v>38</v>
      </c>
      <c r="G2571" s="19">
        <v>6121.1984999999995</v>
      </c>
      <c r="H2571" s="20">
        <v>0.08</v>
      </c>
      <c r="I2571" s="6"/>
      <c r="J2571" s="5">
        <v>39841</v>
      </c>
      <c r="K2571" s="25">
        <v>1312.3440000000001</v>
      </c>
      <c r="L2571" s="2" t="s">
        <v>312</v>
      </c>
      <c r="M2571" s="14">
        <f>+VLOOKUP(L2571,Customers!$C$3:$D$797,2,FALSE)</f>
        <v>5</v>
      </c>
      <c r="N2571" s="14">
        <f>+INDEX(Customers!$B$2:$D$797,MATCH(TF_Database!L2571,Customers!$C$2:$C$797,0),1)</f>
        <v>16833</v>
      </c>
      <c r="O2571" s="29">
        <f t="shared" si="242"/>
        <v>8</v>
      </c>
      <c r="P2571" s="29">
        <f t="shared" si="243"/>
        <v>17</v>
      </c>
      <c r="Q2571" s="14" t="str">
        <f t="shared" si="244"/>
        <v xml:space="preserve">Michael </v>
      </c>
      <c r="R2571" s="14" t="str">
        <f t="shared" si="245"/>
        <v>Dominguez</v>
      </c>
    </row>
    <row r="2572" spans="2:18" x14ac:dyDescent="0.45">
      <c r="B2572" s="14" t="str">
        <f t="shared" si="240"/>
        <v>405024440502</v>
      </c>
      <c r="C2572" s="5">
        <v>40502</v>
      </c>
      <c r="D2572" s="2" t="s">
        <v>806</v>
      </c>
      <c r="E2572" s="14">
        <f t="shared" si="241"/>
        <v>1</v>
      </c>
      <c r="F2572" s="2">
        <v>44</v>
      </c>
      <c r="G2572" s="19">
        <v>614.34</v>
      </c>
      <c r="H2572" s="20">
        <v>0.02</v>
      </c>
      <c r="I2572" s="6"/>
      <c r="J2572" s="5">
        <v>40502</v>
      </c>
      <c r="K2572" s="25">
        <v>-171.7</v>
      </c>
      <c r="L2572" s="2" t="s">
        <v>320</v>
      </c>
      <c r="M2572" s="14">
        <f>+VLOOKUP(L2572,Customers!$C$3:$D$797,2,FALSE)</f>
        <v>1</v>
      </c>
      <c r="N2572" s="14">
        <f>+INDEX(Customers!$B$2:$D$797,MATCH(TF_Database!L2572,Customers!$C$2:$C$797,0),1)</f>
        <v>18900</v>
      </c>
      <c r="O2572" s="29">
        <f t="shared" si="242"/>
        <v>9</v>
      </c>
      <c r="P2572" s="29">
        <f t="shared" si="243"/>
        <v>16</v>
      </c>
      <c r="Q2572" s="14" t="str">
        <f t="shared" si="244"/>
        <v xml:space="preserve">Michelle </v>
      </c>
      <c r="R2572" s="14" t="str">
        <f t="shared" si="245"/>
        <v>Ellison</v>
      </c>
    </row>
    <row r="2573" spans="2:18" x14ac:dyDescent="0.45">
      <c r="B2573" s="14" t="str">
        <f t="shared" si="240"/>
        <v>409173940919</v>
      </c>
      <c r="C2573" s="5">
        <v>40917</v>
      </c>
      <c r="D2573" s="2" t="s">
        <v>806</v>
      </c>
      <c r="E2573" s="14">
        <f t="shared" si="241"/>
        <v>1</v>
      </c>
      <c r="F2573" s="2">
        <v>39</v>
      </c>
      <c r="G2573" s="19">
        <v>278.90199999999999</v>
      </c>
      <c r="H2573" s="20">
        <v>0.04</v>
      </c>
      <c r="I2573" s="6"/>
      <c r="J2573" s="5">
        <v>40919</v>
      </c>
      <c r="K2573" s="25">
        <v>-104.467</v>
      </c>
      <c r="L2573" s="2" t="s">
        <v>312</v>
      </c>
      <c r="M2573" s="14">
        <f>+VLOOKUP(L2573,Customers!$C$3:$D$797,2,FALSE)</f>
        <v>5</v>
      </c>
      <c r="N2573" s="14">
        <f>+INDEX(Customers!$B$2:$D$797,MATCH(TF_Database!L2573,Customers!$C$2:$C$797,0),1)</f>
        <v>16833</v>
      </c>
      <c r="O2573" s="29">
        <f t="shared" si="242"/>
        <v>8</v>
      </c>
      <c r="P2573" s="29">
        <f t="shared" si="243"/>
        <v>17</v>
      </c>
      <c r="Q2573" s="14" t="str">
        <f t="shared" si="244"/>
        <v xml:space="preserve">Michael </v>
      </c>
      <c r="R2573" s="14" t="str">
        <f t="shared" si="245"/>
        <v>Dominguez</v>
      </c>
    </row>
    <row r="2574" spans="2:18" x14ac:dyDescent="0.45">
      <c r="B2574" s="14" t="str">
        <f t="shared" si="240"/>
        <v>398901939890</v>
      </c>
      <c r="C2574" s="5">
        <v>39890</v>
      </c>
      <c r="D2574" s="2" t="s">
        <v>811</v>
      </c>
      <c r="E2574" s="14">
        <f t="shared" si="241"/>
        <v>0</v>
      </c>
      <c r="F2574" s="2">
        <v>19</v>
      </c>
      <c r="G2574" s="19">
        <v>356.46449999999999</v>
      </c>
      <c r="H2574" s="20">
        <v>0.01</v>
      </c>
      <c r="I2574" s="6"/>
      <c r="J2574" s="5">
        <v>39890</v>
      </c>
      <c r="K2574" s="25">
        <v>-9.1079999999999988</v>
      </c>
      <c r="L2574" s="2" t="s">
        <v>313</v>
      </c>
      <c r="M2574" s="14">
        <f>+VLOOKUP(L2574,Customers!$C$3:$D$797,2,FALSE)</f>
        <v>3</v>
      </c>
      <c r="N2574" s="14">
        <f>+INDEX(Customers!$B$2:$D$797,MATCH(TF_Database!L2574,Customers!$C$2:$C$797,0),1)</f>
        <v>6051</v>
      </c>
      <c r="O2574" s="29">
        <f t="shared" si="242"/>
        <v>7</v>
      </c>
      <c r="P2574" s="29">
        <f t="shared" si="243"/>
        <v>13</v>
      </c>
      <c r="Q2574" s="14" t="str">
        <f t="shared" si="244"/>
        <v xml:space="preserve">Thomas </v>
      </c>
      <c r="R2574" s="14" t="str">
        <f t="shared" si="245"/>
        <v>Boland</v>
      </c>
    </row>
    <row r="2575" spans="2:18" x14ac:dyDescent="0.45">
      <c r="B2575" s="14" t="str">
        <f t="shared" si="240"/>
        <v>406461940648</v>
      </c>
      <c r="C2575" s="5">
        <v>40646</v>
      </c>
      <c r="D2575" s="2" t="s">
        <v>811</v>
      </c>
      <c r="E2575" s="14">
        <f t="shared" si="241"/>
        <v>0</v>
      </c>
      <c r="F2575" s="2">
        <v>19</v>
      </c>
      <c r="G2575" s="19">
        <v>71.77</v>
      </c>
      <c r="H2575" s="20">
        <v>0.03</v>
      </c>
      <c r="I2575" s="6"/>
      <c r="J2575" s="5">
        <v>40648</v>
      </c>
      <c r="K2575" s="25">
        <v>22.71</v>
      </c>
      <c r="L2575" s="2" t="s">
        <v>313</v>
      </c>
      <c r="M2575" s="14">
        <f>+VLOOKUP(L2575,Customers!$C$3:$D$797,2,FALSE)</f>
        <v>3</v>
      </c>
      <c r="N2575" s="14">
        <f>+INDEX(Customers!$B$2:$D$797,MATCH(TF_Database!L2575,Customers!$C$2:$C$797,0),1)</f>
        <v>6051</v>
      </c>
      <c r="O2575" s="29">
        <f t="shared" si="242"/>
        <v>7</v>
      </c>
      <c r="P2575" s="29">
        <f t="shared" si="243"/>
        <v>13</v>
      </c>
      <c r="Q2575" s="14" t="str">
        <f t="shared" si="244"/>
        <v xml:space="preserve">Thomas </v>
      </c>
      <c r="R2575" s="14" t="str">
        <f t="shared" si="245"/>
        <v>Boland</v>
      </c>
    </row>
    <row r="2576" spans="2:18" x14ac:dyDescent="0.45">
      <c r="B2576" s="14" t="str">
        <f t="shared" si="240"/>
        <v>411113141115</v>
      </c>
      <c r="C2576" s="5">
        <v>41111</v>
      </c>
      <c r="D2576" s="2" t="s">
        <v>804</v>
      </c>
      <c r="E2576" s="14">
        <f t="shared" si="241"/>
        <v>0</v>
      </c>
      <c r="F2576" s="2">
        <v>31</v>
      </c>
      <c r="G2576" s="19">
        <v>480.43</v>
      </c>
      <c r="H2576" s="20">
        <v>0.06</v>
      </c>
      <c r="I2576" s="6"/>
      <c r="J2576" s="5">
        <v>41115</v>
      </c>
      <c r="K2576" s="25">
        <v>50.59</v>
      </c>
      <c r="L2576" s="2" t="s">
        <v>324</v>
      </c>
      <c r="M2576" s="14">
        <f>+VLOOKUP(L2576,Customers!$C$3:$D$797,2,FALSE)</f>
        <v>1</v>
      </c>
      <c r="N2576" s="14">
        <f>+INDEX(Customers!$B$2:$D$797,MATCH(TF_Database!L2576,Customers!$C$2:$C$797,0),1)</f>
        <v>19103</v>
      </c>
      <c r="O2576" s="29">
        <f t="shared" si="242"/>
        <v>9</v>
      </c>
      <c r="P2576" s="29">
        <f t="shared" si="243"/>
        <v>17</v>
      </c>
      <c r="Q2576" s="14" t="str">
        <f t="shared" si="244"/>
        <v xml:space="preserve">Patricia </v>
      </c>
      <c r="R2576" s="14" t="str">
        <f t="shared" si="245"/>
        <v>Hirasaki</v>
      </c>
    </row>
    <row r="2577" spans="2:18" x14ac:dyDescent="0.45">
      <c r="B2577" s="14" t="str">
        <f t="shared" si="240"/>
        <v>411053141107</v>
      </c>
      <c r="C2577" s="5">
        <v>41105</v>
      </c>
      <c r="D2577" s="2" t="s">
        <v>808</v>
      </c>
      <c r="E2577" s="14">
        <f t="shared" si="241"/>
        <v>0</v>
      </c>
      <c r="F2577" s="2">
        <v>31</v>
      </c>
      <c r="G2577" s="19">
        <v>217.14</v>
      </c>
      <c r="H2577" s="20">
        <v>0</v>
      </c>
      <c r="I2577" s="6"/>
      <c r="J2577" s="5">
        <v>41107</v>
      </c>
      <c r="K2577" s="25">
        <v>-62.97</v>
      </c>
      <c r="L2577" s="2" t="s">
        <v>325</v>
      </c>
      <c r="M2577" s="14">
        <f>+VLOOKUP(L2577,Customers!$C$3:$D$797,2,FALSE)</f>
        <v>4</v>
      </c>
      <c r="N2577" s="14">
        <f>+INDEX(Customers!$B$2:$D$797,MATCH(TF_Database!L2577,Customers!$C$2:$C$797,0),1)</f>
        <v>27386</v>
      </c>
      <c r="O2577" s="29">
        <f t="shared" si="242"/>
        <v>6</v>
      </c>
      <c r="P2577" s="29">
        <f t="shared" si="243"/>
        <v>13</v>
      </c>
      <c r="Q2577" s="14" t="str">
        <f t="shared" si="244"/>
        <v xml:space="preserve">Maria </v>
      </c>
      <c r="R2577" s="14" t="str">
        <f t="shared" si="245"/>
        <v>Zettner</v>
      </c>
    </row>
    <row r="2578" spans="2:18" x14ac:dyDescent="0.45">
      <c r="B2578" s="14" t="str">
        <f t="shared" si="240"/>
        <v>400961940098</v>
      </c>
      <c r="C2578" s="5">
        <v>40096</v>
      </c>
      <c r="D2578" s="2" t="s">
        <v>806</v>
      </c>
      <c r="E2578" s="14">
        <f t="shared" si="241"/>
        <v>1</v>
      </c>
      <c r="F2578" s="2">
        <v>19</v>
      </c>
      <c r="G2578" s="19">
        <v>659.13</v>
      </c>
      <c r="H2578" s="20">
        <v>0.09</v>
      </c>
      <c r="I2578" s="6"/>
      <c r="J2578" s="5">
        <v>40098</v>
      </c>
      <c r="K2578" s="25">
        <v>187.57</v>
      </c>
      <c r="L2578" s="2" t="s">
        <v>313</v>
      </c>
      <c r="M2578" s="14">
        <f>+VLOOKUP(L2578,Customers!$C$3:$D$797,2,FALSE)</f>
        <v>3</v>
      </c>
      <c r="N2578" s="14">
        <f>+INDEX(Customers!$B$2:$D$797,MATCH(TF_Database!L2578,Customers!$C$2:$C$797,0),1)</f>
        <v>6051</v>
      </c>
      <c r="O2578" s="29">
        <f t="shared" si="242"/>
        <v>7</v>
      </c>
      <c r="P2578" s="29">
        <f t="shared" si="243"/>
        <v>13</v>
      </c>
      <c r="Q2578" s="14" t="str">
        <f t="shared" si="244"/>
        <v xml:space="preserve">Thomas </v>
      </c>
      <c r="R2578" s="14" t="str">
        <f t="shared" si="245"/>
        <v>Boland</v>
      </c>
    </row>
    <row r="2579" spans="2:18" x14ac:dyDescent="0.45">
      <c r="B2579" s="14" t="str">
        <f t="shared" si="240"/>
        <v>41051941053</v>
      </c>
      <c r="C2579" s="5">
        <v>41051</v>
      </c>
      <c r="D2579" s="2" t="s">
        <v>804</v>
      </c>
      <c r="E2579" s="14">
        <f t="shared" si="241"/>
        <v>0</v>
      </c>
      <c r="F2579" s="2">
        <v>9</v>
      </c>
      <c r="G2579" s="19">
        <v>222.2</v>
      </c>
      <c r="H2579" s="20">
        <v>0.03</v>
      </c>
      <c r="I2579" s="6"/>
      <c r="J2579" s="5">
        <v>41053</v>
      </c>
      <c r="K2579" s="25">
        <v>-40.25</v>
      </c>
      <c r="L2579" s="2" t="s">
        <v>326</v>
      </c>
      <c r="M2579" s="14">
        <f>+VLOOKUP(L2579,Customers!$C$3:$D$797,2,FALSE)</f>
        <v>5</v>
      </c>
      <c r="N2579" s="14">
        <f>+INDEX(Customers!$B$2:$D$797,MATCH(TF_Database!L2579,Customers!$C$2:$C$797,0),1)</f>
        <v>6599</v>
      </c>
      <c r="O2579" s="29">
        <f t="shared" si="242"/>
        <v>8</v>
      </c>
      <c r="P2579" s="29">
        <f t="shared" si="243"/>
        <v>14</v>
      </c>
      <c r="Q2579" s="14" t="str">
        <f t="shared" si="244"/>
        <v xml:space="preserve">Matthew </v>
      </c>
      <c r="R2579" s="14" t="str">
        <f t="shared" si="245"/>
        <v>Clasen</v>
      </c>
    </row>
    <row r="2580" spans="2:18" x14ac:dyDescent="0.45">
      <c r="B2580" s="14" t="str">
        <f t="shared" si="240"/>
        <v>41051541056</v>
      </c>
      <c r="C2580" s="5">
        <v>41051</v>
      </c>
      <c r="D2580" s="2" t="s">
        <v>804</v>
      </c>
      <c r="E2580" s="14">
        <f t="shared" si="241"/>
        <v>0</v>
      </c>
      <c r="F2580" s="2">
        <v>5</v>
      </c>
      <c r="G2580" s="19">
        <v>39.9</v>
      </c>
      <c r="H2580" s="20">
        <v>0.02</v>
      </c>
      <c r="I2580" s="6"/>
      <c r="J2580" s="5">
        <v>41056</v>
      </c>
      <c r="K2580" s="25">
        <v>-37.8005</v>
      </c>
      <c r="L2580" s="2" t="s">
        <v>326</v>
      </c>
      <c r="M2580" s="14">
        <f>+VLOOKUP(L2580,Customers!$C$3:$D$797,2,FALSE)</f>
        <v>5</v>
      </c>
      <c r="N2580" s="14">
        <f>+INDEX(Customers!$B$2:$D$797,MATCH(TF_Database!L2580,Customers!$C$2:$C$797,0),1)</f>
        <v>6599</v>
      </c>
      <c r="O2580" s="29">
        <f t="shared" si="242"/>
        <v>8</v>
      </c>
      <c r="P2580" s="29">
        <f t="shared" si="243"/>
        <v>14</v>
      </c>
      <c r="Q2580" s="14" t="str">
        <f t="shared" si="244"/>
        <v xml:space="preserve">Matthew </v>
      </c>
      <c r="R2580" s="14" t="str">
        <f t="shared" si="245"/>
        <v>Clasen</v>
      </c>
    </row>
    <row r="2581" spans="2:18" x14ac:dyDescent="0.45">
      <c r="B2581" s="14" t="str">
        <f t="shared" si="240"/>
        <v>39956439958</v>
      </c>
      <c r="C2581" s="5">
        <v>39956</v>
      </c>
      <c r="D2581" s="2" t="s">
        <v>808</v>
      </c>
      <c r="E2581" s="14">
        <f t="shared" si="241"/>
        <v>0</v>
      </c>
      <c r="F2581" s="2">
        <v>4</v>
      </c>
      <c r="G2581" s="19">
        <v>16.82</v>
      </c>
      <c r="H2581" s="20">
        <v>0.08</v>
      </c>
      <c r="I2581" s="6"/>
      <c r="J2581" s="5">
        <v>39958</v>
      </c>
      <c r="K2581" s="25">
        <v>-5.54</v>
      </c>
      <c r="L2581" s="2" t="s">
        <v>323</v>
      </c>
      <c r="M2581" s="14">
        <f>+VLOOKUP(L2581,Customers!$C$3:$D$797,2,FALSE)</f>
        <v>1</v>
      </c>
      <c r="N2581" s="14">
        <f>+INDEX(Customers!$B$2:$D$797,MATCH(TF_Database!L2581,Customers!$C$2:$C$797,0),1)</f>
        <v>17285</v>
      </c>
      <c r="O2581" s="29">
        <f t="shared" si="242"/>
        <v>7</v>
      </c>
      <c r="P2581" s="29">
        <f t="shared" si="243"/>
        <v>13</v>
      </c>
      <c r="Q2581" s="14" t="str">
        <f t="shared" si="244"/>
        <v xml:space="preserve">Nathan </v>
      </c>
      <c r="R2581" s="14" t="str">
        <f t="shared" si="245"/>
        <v>Gelder</v>
      </c>
    </row>
    <row r="2582" spans="2:18" x14ac:dyDescent="0.45">
      <c r="B2582" s="14" t="str">
        <f t="shared" si="240"/>
        <v>39919639920</v>
      </c>
      <c r="C2582" s="5">
        <v>39919</v>
      </c>
      <c r="D2582" s="2" t="s">
        <v>811</v>
      </c>
      <c r="E2582" s="14">
        <f t="shared" si="241"/>
        <v>0</v>
      </c>
      <c r="F2582" s="2">
        <v>6</v>
      </c>
      <c r="G2582" s="19">
        <v>14535.8</v>
      </c>
      <c r="H2582" s="20">
        <v>0.05</v>
      </c>
      <c r="I2582" s="6"/>
      <c r="J2582" s="5">
        <v>39920</v>
      </c>
      <c r="K2582" s="25">
        <v>-3971.0627999999997</v>
      </c>
      <c r="L2582" s="2" t="s">
        <v>325</v>
      </c>
      <c r="M2582" s="14">
        <f>+VLOOKUP(L2582,Customers!$C$3:$D$797,2,FALSE)</f>
        <v>4</v>
      </c>
      <c r="N2582" s="14">
        <f>+INDEX(Customers!$B$2:$D$797,MATCH(TF_Database!L2582,Customers!$C$2:$C$797,0),1)</f>
        <v>27386</v>
      </c>
      <c r="O2582" s="29">
        <f t="shared" si="242"/>
        <v>6</v>
      </c>
      <c r="P2582" s="29">
        <f t="shared" si="243"/>
        <v>13</v>
      </c>
      <c r="Q2582" s="14" t="str">
        <f t="shared" si="244"/>
        <v xml:space="preserve">Maria </v>
      </c>
      <c r="R2582" s="14" t="str">
        <f t="shared" si="245"/>
        <v>Zettner</v>
      </c>
    </row>
    <row r="2583" spans="2:18" x14ac:dyDescent="0.45">
      <c r="B2583" s="14" t="str">
        <f t="shared" si="240"/>
        <v>401732740173</v>
      </c>
      <c r="C2583" s="5">
        <v>40173</v>
      </c>
      <c r="D2583" s="2" t="s">
        <v>808</v>
      </c>
      <c r="E2583" s="14">
        <f t="shared" si="241"/>
        <v>0</v>
      </c>
      <c r="F2583" s="2">
        <v>27</v>
      </c>
      <c r="G2583" s="19">
        <v>652.24</v>
      </c>
      <c r="H2583" s="20">
        <v>0.02</v>
      </c>
      <c r="I2583" s="6"/>
      <c r="J2583" s="5">
        <v>40173</v>
      </c>
      <c r="K2583" s="25">
        <v>185.04</v>
      </c>
      <c r="L2583" s="2" t="s">
        <v>327</v>
      </c>
      <c r="M2583" s="14">
        <f>+VLOOKUP(L2583,Customers!$C$3:$D$797,2,FALSE)</f>
        <v>4</v>
      </c>
      <c r="N2583" s="14">
        <f>+INDEX(Customers!$B$2:$D$797,MATCH(TF_Database!L2583,Customers!$C$2:$C$797,0),1)</f>
        <v>18255</v>
      </c>
      <c r="O2583" s="29">
        <f t="shared" si="242"/>
        <v>8</v>
      </c>
      <c r="P2583" s="29">
        <f t="shared" si="243"/>
        <v>17</v>
      </c>
      <c r="Q2583" s="14" t="str">
        <f t="shared" si="244"/>
        <v xml:space="preserve">Patrick </v>
      </c>
      <c r="R2583" s="14" t="str">
        <f t="shared" si="245"/>
        <v>O'Donnell</v>
      </c>
    </row>
    <row r="2584" spans="2:18" x14ac:dyDescent="0.45">
      <c r="B2584" s="14" t="str">
        <f t="shared" si="240"/>
        <v>40460140461</v>
      </c>
      <c r="C2584" s="5">
        <v>40460</v>
      </c>
      <c r="D2584" s="2" t="s">
        <v>808</v>
      </c>
      <c r="E2584" s="14">
        <f t="shared" si="241"/>
        <v>0</v>
      </c>
      <c r="F2584" s="2">
        <v>1</v>
      </c>
      <c r="G2584" s="19">
        <v>361.94</v>
      </c>
      <c r="H2584" s="20">
        <v>0.05</v>
      </c>
      <c r="I2584" s="6"/>
      <c r="J2584" s="5">
        <v>40461</v>
      </c>
      <c r="K2584" s="25">
        <v>-163.58000000000001</v>
      </c>
      <c r="L2584" s="2" t="s">
        <v>318</v>
      </c>
      <c r="M2584" s="14">
        <f>+VLOOKUP(L2584,Customers!$C$3:$D$797,2,FALSE)</f>
        <v>3</v>
      </c>
      <c r="N2584" s="14">
        <f>+INDEX(Customers!$B$2:$D$797,MATCH(TF_Database!L2584,Customers!$C$2:$C$797,0),1)</f>
        <v>11236</v>
      </c>
      <c r="O2584" s="29">
        <f t="shared" si="242"/>
        <v>5</v>
      </c>
      <c r="P2584" s="29">
        <f t="shared" si="243"/>
        <v>11</v>
      </c>
      <c r="Q2584" s="14" t="str">
        <f t="shared" si="244"/>
        <v xml:space="preserve">Sean </v>
      </c>
      <c r="R2584" s="14" t="str">
        <f t="shared" si="245"/>
        <v>Miller</v>
      </c>
    </row>
    <row r="2585" spans="2:18" x14ac:dyDescent="0.45">
      <c r="B2585" s="14" t="str">
        <f t="shared" si="240"/>
        <v>404603140462</v>
      </c>
      <c r="C2585" s="5">
        <v>40460</v>
      </c>
      <c r="D2585" s="2" t="s">
        <v>808</v>
      </c>
      <c r="E2585" s="14">
        <f t="shared" si="241"/>
        <v>0</v>
      </c>
      <c r="F2585" s="2">
        <v>31</v>
      </c>
      <c r="G2585" s="19">
        <v>1276.04</v>
      </c>
      <c r="H2585" s="20">
        <v>0.02</v>
      </c>
      <c r="I2585" s="6"/>
      <c r="J2585" s="5">
        <v>40462</v>
      </c>
      <c r="K2585" s="25">
        <v>554.95000000000005</v>
      </c>
      <c r="L2585" s="2" t="s">
        <v>318</v>
      </c>
      <c r="M2585" s="14">
        <f>+VLOOKUP(L2585,Customers!$C$3:$D$797,2,FALSE)</f>
        <v>3</v>
      </c>
      <c r="N2585" s="14">
        <f>+INDEX(Customers!$B$2:$D$797,MATCH(TF_Database!L2585,Customers!$C$2:$C$797,0),1)</f>
        <v>11236</v>
      </c>
      <c r="O2585" s="29">
        <f t="shared" si="242"/>
        <v>5</v>
      </c>
      <c r="P2585" s="29">
        <f t="shared" si="243"/>
        <v>11</v>
      </c>
      <c r="Q2585" s="14" t="str">
        <f t="shared" si="244"/>
        <v xml:space="preserve">Sean </v>
      </c>
      <c r="R2585" s="14" t="str">
        <f t="shared" si="245"/>
        <v>Miller</v>
      </c>
    </row>
    <row r="2586" spans="2:18" x14ac:dyDescent="0.45">
      <c r="B2586" s="14" t="str">
        <f t="shared" si="240"/>
        <v>404604040462</v>
      </c>
      <c r="C2586" s="5">
        <v>40460</v>
      </c>
      <c r="D2586" s="2" t="s">
        <v>808</v>
      </c>
      <c r="E2586" s="14">
        <f t="shared" si="241"/>
        <v>0</v>
      </c>
      <c r="F2586" s="2">
        <v>40</v>
      </c>
      <c r="G2586" s="19">
        <v>2894.68</v>
      </c>
      <c r="H2586" s="20">
        <v>0.02</v>
      </c>
      <c r="I2586" s="6"/>
      <c r="J2586" s="5">
        <v>40462</v>
      </c>
      <c r="K2586" s="25">
        <v>-1754.3879999999999</v>
      </c>
      <c r="L2586" s="2" t="s">
        <v>318</v>
      </c>
      <c r="M2586" s="14">
        <f>+VLOOKUP(L2586,Customers!$C$3:$D$797,2,FALSE)</f>
        <v>3</v>
      </c>
      <c r="N2586" s="14">
        <f>+INDEX(Customers!$B$2:$D$797,MATCH(TF_Database!L2586,Customers!$C$2:$C$797,0),1)</f>
        <v>11236</v>
      </c>
      <c r="O2586" s="29">
        <f t="shared" si="242"/>
        <v>5</v>
      </c>
      <c r="P2586" s="29">
        <f t="shared" si="243"/>
        <v>11</v>
      </c>
      <c r="Q2586" s="14" t="str">
        <f t="shared" si="244"/>
        <v xml:space="preserve">Sean </v>
      </c>
      <c r="R2586" s="14" t="str">
        <f t="shared" si="245"/>
        <v>Miller</v>
      </c>
    </row>
    <row r="2587" spans="2:18" x14ac:dyDescent="0.45">
      <c r="B2587" s="14" t="str">
        <f t="shared" si="240"/>
        <v>402181540220</v>
      </c>
      <c r="C2587" s="5">
        <v>40218</v>
      </c>
      <c r="D2587" s="2" t="s">
        <v>811</v>
      </c>
      <c r="E2587" s="14">
        <f t="shared" si="241"/>
        <v>0</v>
      </c>
      <c r="F2587" s="2">
        <v>15</v>
      </c>
      <c r="G2587" s="19">
        <v>611.67999999999995</v>
      </c>
      <c r="H2587" s="20">
        <v>0.05</v>
      </c>
      <c r="I2587" s="6"/>
      <c r="J2587" s="5">
        <v>40220</v>
      </c>
      <c r="K2587" s="25">
        <v>134.75049999999999</v>
      </c>
      <c r="L2587" s="2" t="s">
        <v>327</v>
      </c>
      <c r="M2587" s="14">
        <f>+VLOOKUP(L2587,Customers!$C$3:$D$797,2,FALSE)</f>
        <v>4</v>
      </c>
      <c r="N2587" s="14">
        <f>+INDEX(Customers!$B$2:$D$797,MATCH(TF_Database!L2587,Customers!$C$2:$C$797,0),1)</f>
        <v>18255</v>
      </c>
      <c r="O2587" s="29">
        <f t="shared" si="242"/>
        <v>8</v>
      </c>
      <c r="P2587" s="29">
        <f t="shared" si="243"/>
        <v>17</v>
      </c>
      <c r="Q2587" s="14" t="str">
        <f t="shared" si="244"/>
        <v xml:space="preserve">Patrick </v>
      </c>
      <c r="R2587" s="14" t="str">
        <f t="shared" si="245"/>
        <v>O'Donnell</v>
      </c>
    </row>
    <row r="2588" spans="2:18" x14ac:dyDescent="0.45">
      <c r="B2588" s="14" t="str">
        <f t="shared" si="240"/>
        <v>408731340880</v>
      </c>
      <c r="C2588" s="5">
        <v>40873</v>
      </c>
      <c r="D2588" s="2" t="s">
        <v>804</v>
      </c>
      <c r="E2588" s="14">
        <f t="shared" si="241"/>
        <v>0</v>
      </c>
      <c r="F2588" s="2">
        <v>13</v>
      </c>
      <c r="G2588" s="19">
        <v>4393.75</v>
      </c>
      <c r="H2588" s="20">
        <v>0.08</v>
      </c>
      <c r="I2588" s="6"/>
      <c r="J2588" s="5">
        <v>40880</v>
      </c>
      <c r="K2588" s="25">
        <v>215.31</v>
      </c>
      <c r="L2588" s="2" t="s">
        <v>318</v>
      </c>
      <c r="M2588" s="14">
        <f>+VLOOKUP(L2588,Customers!$C$3:$D$797,2,FALSE)</f>
        <v>3</v>
      </c>
      <c r="N2588" s="14">
        <f>+INDEX(Customers!$B$2:$D$797,MATCH(TF_Database!L2588,Customers!$C$2:$C$797,0),1)</f>
        <v>11236</v>
      </c>
      <c r="O2588" s="29">
        <f t="shared" si="242"/>
        <v>5</v>
      </c>
      <c r="P2588" s="29">
        <f t="shared" si="243"/>
        <v>11</v>
      </c>
      <c r="Q2588" s="14" t="str">
        <f t="shared" si="244"/>
        <v xml:space="preserve">Sean </v>
      </c>
      <c r="R2588" s="14" t="str">
        <f t="shared" si="245"/>
        <v>Miller</v>
      </c>
    </row>
    <row r="2589" spans="2:18" x14ac:dyDescent="0.45">
      <c r="B2589" s="14" t="str">
        <f t="shared" si="240"/>
        <v>406673440669</v>
      </c>
      <c r="C2589" s="5">
        <v>40667</v>
      </c>
      <c r="D2589" s="2" t="s">
        <v>811</v>
      </c>
      <c r="E2589" s="14">
        <f t="shared" si="241"/>
        <v>0</v>
      </c>
      <c r="F2589" s="2">
        <v>34</v>
      </c>
      <c r="G2589" s="19">
        <v>117.91</v>
      </c>
      <c r="H2589" s="20">
        <v>0.05</v>
      </c>
      <c r="I2589" s="6"/>
      <c r="J2589" s="5">
        <v>40669</v>
      </c>
      <c r="K2589" s="25">
        <v>29.27</v>
      </c>
      <c r="L2589" s="2" t="s">
        <v>328</v>
      </c>
      <c r="M2589" s="14">
        <f>+VLOOKUP(L2589,Customers!$C$3:$D$797,2,FALSE)</f>
        <v>5</v>
      </c>
      <c r="N2589" s="14">
        <f>+INDEX(Customers!$B$2:$D$797,MATCH(TF_Database!L2589,Customers!$C$2:$C$797,0),1)</f>
        <v>9258</v>
      </c>
      <c r="O2589" s="29">
        <f t="shared" si="242"/>
        <v>6</v>
      </c>
      <c r="P2589" s="29">
        <f t="shared" si="243"/>
        <v>11</v>
      </c>
      <c r="Q2589" s="14" t="str">
        <f t="shared" si="244"/>
        <v xml:space="preserve">Harry </v>
      </c>
      <c r="R2589" s="14" t="str">
        <f t="shared" si="245"/>
        <v>Marie</v>
      </c>
    </row>
    <row r="2590" spans="2:18" x14ac:dyDescent="0.45">
      <c r="B2590" s="14" t="str">
        <f t="shared" si="240"/>
        <v>406674640669</v>
      </c>
      <c r="C2590" s="5">
        <v>40667</v>
      </c>
      <c r="D2590" s="2" t="s">
        <v>811</v>
      </c>
      <c r="E2590" s="14">
        <f t="shared" si="241"/>
        <v>0</v>
      </c>
      <c r="F2590" s="2">
        <v>46</v>
      </c>
      <c r="G2590" s="19">
        <v>3644.6</v>
      </c>
      <c r="H2590" s="20">
        <v>0.05</v>
      </c>
      <c r="I2590" s="6"/>
      <c r="J2590" s="5">
        <v>40669</v>
      </c>
      <c r="K2590" s="25">
        <v>-1144.67</v>
      </c>
      <c r="L2590" s="2" t="s">
        <v>328</v>
      </c>
      <c r="M2590" s="14">
        <f>+VLOOKUP(L2590,Customers!$C$3:$D$797,2,FALSE)</f>
        <v>5</v>
      </c>
      <c r="N2590" s="14">
        <f>+INDEX(Customers!$B$2:$D$797,MATCH(TF_Database!L2590,Customers!$C$2:$C$797,0),1)</f>
        <v>9258</v>
      </c>
      <c r="O2590" s="29">
        <f t="shared" si="242"/>
        <v>6</v>
      </c>
      <c r="P2590" s="29">
        <f t="shared" si="243"/>
        <v>11</v>
      </c>
      <c r="Q2590" s="14" t="str">
        <f t="shared" si="244"/>
        <v xml:space="preserve">Harry </v>
      </c>
      <c r="R2590" s="14" t="str">
        <f t="shared" si="245"/>
        <v>Marie</v>
      </c>
    </row>
    <row r="2591" spans="2:18" x14ac:dyDescent="0.45">
      <c r="B2591" s="14" t="str">
        <f t="shared" si="240"/>
        <v>406673340668</v>
      </c>
      <c r="C2591" s="5">
        <v>40667</v>
      </c>
      <c r="D2591" s="2" t="s">
        <v>811</v>
      </c>
      <c r="E2591" s="14">
        <f t="shared" si="241"/>
        <v>0</v>
      </c>
      <c r="F2591" s="2">
        <v>33</v>
      </c>
      <c r="G2591" s="19">
        <v>3491.6129999999998</v>
      </c>
      <c r="H2591" s="20">
        <v>0.05</v>
      </c>
      <c r="I2591" s="6"/>
      <c r="J2591" s="5">
        <v>40668</v>
      </c>
      <c r="K2591" s="25">
        <v>717.69600000000003</v>
      </c>
      <c r="L2591" s="2" t="s">
        <v>328</v>
      </c>
      <c r="M2591" s="14">
        <f>+VLOOKUP(L2591,Customers!$C$3:$D$797,2,FALSE)</f>
        <v>5</v>
      </c>
      <c r="N2591" s="14">
        <f>+INDEX(Customers!$B$2:$D$797,MATCH(TF_Database!L2591,Customers!$C$2:$C$797,0),1)</f>
        <v>9258</v>
      </c>
      <c r="O2591" s="29">
        <f t="shared" si="242"/>
        <v>6</v>
      </c>
      <c r="P2591" s="29">
        <f t="shared" si="243"/>
        <v>11</v>
      </c>
      <c r="Q2591" s="14" t="str">
        <f t="shared" si="244"/>
        <v xml:space="preserve">Harry </v>
      </c>
      <c r="R2591" s="14" t="str">
        <f t="shared" si="245"/>
        <v>Marie</v>
      </c>
    </row>
    <row r="2592" spans="2:18" x14ac:dyDescent="0.45">
      <c r="B2592" s="14" t="str">
        <f t="shared" si="240"/>
        <v>403321540334</v>
      </c>
      <c r="C2592" s="5">
        <v>40332</v>
      </c>
      <c r="D2592" s="2" t="s">
        <v>808</v>
      </c>
      <c r="E2592" s="14">
        <f t="shared" si="241"/>
        <v>0</v>
      </c>
      <c r="F2592" s="2">
        <v>15</v>
      </c>
      <c r="G2592" s="19">
        <v>176.24</v>
      </c>
      <c r="H2592" s="20">
        <v>0.02</v>
      </c>
      <c r="I2592" s="6"/>
      <c r="J2592" s="5">
        <v>40334</v>
      </c>
      <c r="K2592" s="25">
        <v>9.85</v>
      </c>
      <c r="L2592" s="2" t="s">
        <v>316</v>
      </c>
      <c r="M2592" s="14">
        <f>+VLOOKUP(L2592,Customers!$C$3:$D$797,2,FALSE)</f>
        <v>5</v>
      </c>
      <c r="N2592" s="14">
        <f>+INDEX(Customers!$B$2:$D$797,MATCH(TF_Database!L2592,Customers!$C$2:$C$797,0),1)</f>
        <v>11761</v>
      </c>
      <c r="O2592" s="29">
        <f t="shared" si="242"/>
        <v>5</v>
      </c>
      <c r="P2592" s="29">
        <f t="shared" si="243"/>
        <v>16</v>
      </c>
      <c r="Q2592" s="14" t="str">
        <f t="shared" si="244"/>
        <v xml:space="preserve">Sean </v>
      </c>
      <c r="R2592" s="14" t="str">
        <f t="shared" si="245"/>
        <v>Christensen</v>
      </c>
    </row>
    <row r="2593" spans="2:18" x14ac:dyDescent="0.45">
      <c r="B2593" s="14" t="str">
        <f t="shared" si="240"/>
        <v>400534140054</v>
      </c>
      <c r="C2593" s="5">
        <v>40053</v>
      </c>
      <c r="D2593" s="2" t="s">
        <v>810</v>
      </c>
      <c r="E2593" s="14">
        <f t="shared" si="241"/>
        <v>0</v>
      </c>
      <c r="F2593" s="2">
        <v>41</v>
      </c>
      <c r="G2593" s="19">
        <v>291.16000000000003</v>
      </c>
      <c r="H2593" s="20">
        <v>0.01</v>
      </c>
      <c r="I2593" s="6"/>
      <c r="J2593" s="5">
        <v>40054</v>
      </c>
      <c r="K2593" s="25">
        <v>-89.47</v>
      </c>
      <c r="L2593" s="2" t="s">
        <v>327</v>
      </c>
      <c r="M2593" s="14">
        <f>+VLOOKUP(L2593,Customers!$C$3:$D$797,2,FALSE)</f>
        <v>4</v>
      </c>
      <c r="N2593" s="14">
        <f>+INDEX(Customers!$B$2:$D$797,MATCH(TF_Database!L2593,Customers!$C$2:$C$797,0),1)</f>
        <v>18255</v>
      </c>
      <c r="O2593" s="29">
        <f t="shared" si="242"/>
        <v>8</v>
      </c>
      <c r="P2593" s="29">
        <f t="shared" si="243"/>
        <v>17</v>
      </c>
      <c r="Q2593" s="14" t="str">
        <f t="shared" si="244"/>
        <v xml:space="preserve">Patrick </v>
      </c>
      <c r="R2593" s="14" t="str">
        <f t="shared" si="245"/>
        <v>O'Donnell</v>
      </c>
    </row>
    <row r="2594" spans="2:18" x14ac:dyDescent="0.45">
      <c r="B2594" s="14" t="str">
        <f t="shared" si="240"/>
        <v>400993740101</v>
      </c>
      <c r="C2594" s="5">
        <v>40099</v>
      </c>
      <c r="D2594" s="2" t="s">
        <v>806</v>
      </c>
      <c r="E2594" s="14">
        <f t="shared" si="241"/>
        <v>1</v>
      </c>
      <c r="F2594" s="2">
        <v>37</v>
      </c>
      <c r="G2594" s="19">
        <v>1138.43</v>
      </c>
      <c r="H2594" s="20">
        <v>0.01</v>
      </c>
      <c r="I2594" s="6"/>
      <c r="J2594" s="5">
        <v>40101</v>
      </c>
      <c r="K2594" s="25">
        <v>18.59</v>
      </c>
      <c r="L2594" s="2" t="s">
        <v>316</v>
      </c>
      <c r="M2594" s="14">
        <f>+VLOOKUP(L2594,Customers!$C$3:$D$797,2,FALSE)</f>
        <v>5</v>
      </c>
      <c r="N2594" s="14">
        <f>+INDEX(Customers!$B$2:$D$797,MATCH(TF_Database!L2594,Customers!$C$2:$C$797,0),1)</f>
        <v>11761</v>
      </c>
      <c r="O2594" s="29">
        <f t="shared" si="242"/>
        <v>5</v>
      </c>
      <c r="P2594" s="29">
        <f t="shared" si="243"/>
        <v>16</v>
      </c>
      <c r="Q2594" s="14" t="str">
        <f t="shared" si="244"/>
        <v xml:space="preserve">Sean </v>
      </c>
      <c r="R2594" s="14" t="str">
        <f t="shared" si="245"/>
        <v>Christensen</v>
      </c>
    </row>
    <row r="2595" spans="2:18" x14ac:dyDescent="0.45">
      <c r="B2595" s="14" t="str">
        <f t="shared" si="240"/>
        <v>400995040101</v>
      </c>
      <c r="C2595" s="5">
        <v>40099</v>
      </c>
      <c r="D2595" s="2" t="s">
        <v>806</v>
      </c>
      <c r="E2595" s="14">
        <f t="shared" si="241"/>
        <v>1</v>
      </c>
      <c r="F2595" s="2">
        <v>50</v>
      </c>
      <c r="G2595" s="19">
        <v>5271.0454999999993</v>
      </c>
      <c r="H2595" s="20">
        <v>0.08</v>
      </c>
      <c r="I2595" s="6"/>
      <c r="J2595" s="5">
        <v>40101</v>
      </c>
      <c r="K2595" s="25">
        <v>1379.7629999999999</v>
      </c>
      <c r="L2595" s="2" t="s">
        <v>316</v>
      </c>
      <c r="M2595" s="14">
        <f>+VLOOKUP(L2595,Customers!$C$3:$D$797,2,FALSE)</f>
        <v>5</v>
      </c>
      <c r="N2595" s="14">
        <f>+INDEX(Customers!$B$2:$D$797,MATCH(TF_Database!L2595,Customers!$C$2:$C$797,0),1)</f>
        <v>11761</v>
      </c>
      <c r="O2595" s="29">
        <f t="shared" si="242"/>
        <v>5</v>
      </c>
      <c r="P2595" s="29">
        <f t="shared" si="243"/>
        <v>16</v>
      </c>
      <c r="Q2595" s="14" t="str">
        <f t="shared" si="244"/>
        <v xml:space="preserve">Sean </v>
      </c>
      <c r="R2595" s="14" t="str">
        <f t="shared" si="245"/>
        <v>Christensen</v>
      </c>
    </row>
    <row r="2596" spans="2:18" x14ac:dyDescent="0.45">
      <c r="B2596" s="14" t="str">
        <f t="shared" si="240"/>
        <v>401694340172</v>
      </c>
      <c r="C2596" s="5">
        <v>40169</v>
      </c>
      <c r="D2596" s="2" t="s">
        <v>808</v>
      </c>
      <c r="E2596" s="14">
        <f t="shared" si="241"/>
        <v>0</v>
      </c>
      <c r="F2596" s="2">
        <v>43</v>
      </c>
      <c r="G2596" s="19">
        <v>2463.6</v>
      </c>
      <c r="H2596" s="20">
        <v>0.03</v>
      </c>
      <c r="I2596" s="6"/>
      <c r="J2596" s="5">
        <v>40172</v>
      </c>
      <c r="K2596" s="25">
        <v>1040.6500000000001</v>
      </c>
      <c r="L2596" s="2" t="s">
        <v>315</v>
      </c>
      <c r="M2596" s="14">
        <f>+VLOOKUP(L2596,Customers!$C$3:$D$797,2,FALSE)</f>
        <v>1</v>
      </c>
      <c r="N2596" s="14">
        <f>+INDEX(Customers!$B$2:$D$797,MATCH(TF_Database!L2596,Customers!$C$2:$C$797,0),1)</f>
        <v>24814</v>
      </c>
      <c r="O2596" s="29">
        <f t="shared" si="242"/>
        <v>5</v>
      </c>
      <c r="P2596" s="29">
        <f t="shared" si="243"/>
        <v>12</v>
      </c>
      <c r="Q2596" s="14" t="str">
        <f t="shared" si="244"/>
        <v xml:space="preserve">Lena </v>
      </c>
      <c r="R2596" s="14" t="str">
        <f t="shared" si="245"/>
        <v>Radford</v>
      </c>
    </row>
    <row r="2597" spans="2:18" x14ac:dyDescent="0.45">
      <c r="B2597" s="14" t="str">
        <f t="shared" si="240"/>
        <v>411161641118</v>
      </c>
      <c r="C2597" s="5">
        <v>41116</v>
      </c>
      <c r="D2597" s="2" t="s">
        <v>804</v>
      </c>
      <c r="E2597" s="14">
        <f t="shared" si="241"/>
        <v>0</v>
      </c>
      <c r="F2597" s="2">
        <v>16</v>
      </c>
      <c r="G2597" s="19">
        <v>3549.9</v>
      </c>
      <c r="H2597" s="20">
        <v>0.06</v>
      </c>
      <c r="I2597" s="6"/>
      <c r="J2597" s="5">
        <v>41118</v>
      </c>
      <c r="K2597" s="25">
        <v>44.8</v>
      </c>
      <c r="L2597" s="2" t="s">
        <v>328</v>
      </c>
      <c r="M2597" s="14">
        <f>+VLOOKUP(L2597,Customers!$C$3:$D$797,2,FALSE)</f>
        <v>5</v>
      </c>
      <c r="N2597" s="14">
        <f>+INDEX(Customers!$B$2:$D$797,MATCH(TF_Database!L2597,Customers!$C$2:$C$797,0),1)</f>
        <v>9258</v>
      </c>
      <c r="O2597" s="29">
        <f t="shared" si="242"/>
        <v>6</v>
      </c>
      <c r="P2597" s="29">
        <f t="shared" si="243"/>
        <v>11</v>
      </c>
      <c r="Q2597" s="14" t="str">
        <f t="shared" si="244"/>
        <v xml:space="preserve">Harry </v>
      </c>
      <c r="R2597" s="14" t="str">
        <f t="shared" si="245"/>
        <v>Marie</v>
      </c>
    </row>
    <row r="2598" spans="2:18" x14ac:dyDescent="0.45">
      <c r="B2598" s="14" t="str">
        <f t="shared" si="240"/>
        <v>41116841123</v>
      </c>
      <c r="C2598" s="5">
        <v>41116</v>
      </c>
      <c r="D2598" s="2" t="s">
        <v>804</v>
      </c>
      <c r="E2598" s="14">
        <f t="shared" si="241"/>
        <v>0</v>
      </c>
      <c r="F2598" s="2">
        <v>8</v>
      </c>
      <c r="G2598" s="19">
        <v>138.24</v>
      </c>
      <c r="H2598" s="20">
        <v>0.03</v>
      </c>
      <c r="I2598" s="6"/>
      <c r="J2598" s="5">
        <v>41123</v>
      </c>
      <c r="K2598" s="25">
        <v>-60.04</v>
      </c>
      <c r="L2598" s="2" t="s">
        <v>328</v>
      </c>
      <c r="M2598" s="14">
        <f>+VLOOKUP(L2598,Customers!$C$3:$D$797,2,FALSE)</f>
        <v>5</v>
      </c>
      <c r="N2598" s="14">
        <f>+INDEX(Customers!$B$2:$D$797,MATCH(TF_Database!L2598,Customers!$C$2:$C$797,0),1)</f>
        <v>9258</v>
      </c>
      <c r="O2598" s="29">
        <f t="shared" si="242"/>
        <v>6</v>
      </c>
      <c r="P2598" s="29">
        <f t="shared" si="243"/>
        <v>11</v>
      </c>
      <c r="Q2598" s="14" t="str">
        <f t="shared" si="244"/>
        <v xml:space="preserve">Harry </v>
      </c>
      <c r="R2598" s="14" t="str">
        <f t="shared" si="245"/>
        <v>Marie</v>
      </c>
    </row>
    <row r="2599" spans="2:18" x14ac:dyDescent="0.45">
      <c r="B2599" s="14" t="str">
        <f t="shared" si="240"/>
        <v>400304440031</v>
      </c>
      <c r="C2599" s="5">
        <v>40030</v>
      </c>
      <c r="D2599" s="2" t="s">
        <v>810</v>
      </c>
      <c r="E2599" s="14">
        <f t="shared" si="241"/>
        <v>0</v>
      </c>
      <c r="F2599" s="2">
        <v>44</v>
      </c>
      <c r="G2599" s="19">
        <v>634.12</v>
      </c>
      <c r="H2599" s="20">
        <v>0.04</v>
      </c>
      <c r="I2599" s="6"/>
      <c r="J2599" s="5">
        <v>40031</v>
      </c>
      <c r="K2599" s="25">
        <v>-21.65</v>
      </c>
      <c r="L2599" s="2" t="s">
        <v>312</v>
      </c>
      <c r="M2599" s="14">
        <f>+VLOOKUP(L2599,Customers!$C$3:$D$797,2,FALSE)</f>
        <v>5</v>
      </c>
      <c r="N2599" s="14">
        <f>+INDEX(Customers!$B$2:$D$797,MATCH(TF_Database!L2599,Customers!$C$2:$C$797,0),1)</f>
        <v>16833</v>
      </c>
      <c r="O2599" s="29">
        <f t="shared" si="242"/>
        <v>8</v>
      </c>
      <c r="P2599" s="29">
        <f t="shared" si="243"/>
        <v>17</v>
      </c>
      <c r="Q2599" s="14" t="str">
        <f t="shared" si="244"/>
        <v xml:space="preserve">Michael </v>
      </c>
      <c r="R2599" s="14" t="str">
        <f t="shared" si="245"/>
        <v>Dominguez</v>
      </c>
    </row>
    <row r="2600" spans="2:18" x14ac:dyDescent="0.45">
      <c r="B2600" s="14" t="str">
        <f t="shared" si="240"/>
        <v>400303240032</v>
      </c>
      <c r="C2600" s="5">
        <v>40030</v>
      </c>
      <c r="D2600" s="2" t="s">
        <v>810</v>
      </c>
      <c r="E2600" s="14">
        <f t="shared" si="241"/>
        <v>0</v>
      </c>
      <c r="F2600" s="2">
        <v>32</v>
      </c>
      <c r="G2600" s="19">
        <v>196.84</v>
      </c>
      <c r="H2600" s="20">
        <v>0.04</v>
      </c>
      <c r="I2600" s="6"/>
      <c r="J2600" s="5">
        <v>40032</v>
      </c>
      <c r="K2600" s="25">
        <v>-69.290000000000006</v>
      </c>
      <c r="L2600" s="2" t="s">
        <v>312</v>
      </c>
      <c r="M2600" s="14">
        <f>+VLOOKUP(L2600,Customers!$C$3:$D$797,2,FALSE)</f>
        <v>5</v>
      </c>
      <c r="N2600" s="14">
        <f>+INDEX(Customers!$B$2:$D$797,MATCH(TF_Database!L2600,Customers!$C$2:$C$797,0),1)</f>
        <v>16833</v>
      </c>
      <c r="O2600" s="29">
        <f t="shared" si="242"/>
        <v>8</v>
      </c>
      <c r="P2600" s="29">
        <f t="shared" si="243"/>
        <v>17</v>
      </c>
      <c r="Q2600" s="14" t="str">
        <f t="shared" si="244"/>
        <v xml:space="preserve">Michael </v>
      </c>
      <c r="R2600" s="14" t="str">
        <f t="shared" si="245"/>
        <v>Dominguez</v>
      </c>
    </row>
    <row r="2601" spans="2:18" x14ac:dyDescent="0.45">
      <c r="B2601" s="14" t="str">
        <f t="shared" si="240"/>
        <v>400301640031</v>
      </c>
      <c r="C2601" s="5">
        <v>40030</v>
      </c>
      <c r="D2601" s="2" t="s">
        <v>810</v>
      </c>
      <c r="E2601" s="14">
        <f t="shared" si="241"/>
        <v>0</v>
      </c>
      <c r="F2601" s="2">
        <v>16</v>
      </c>
      <c r="G2601" s="19">
        <v>886.89</v>
      </c>
      <c r="H2601" s="20">
        <v>0.03</v>
      </c>
      <c r="I2601" s="6"/>
      <c r="J2601" s="5">
        <v>40031</v>
      </c>
      <c r="K2601" s="25">
        <v>-23.826000000000001</v>
      </c>
      <c r="L2601" s="2" t="s">
        <v>312</v>
      </c>
      <c r="M2601" s="14">
        <f>+VLOOKUP(L2601,Customers!$C$3:$D$797,2,FALSE)</f>
        <v>5</v>
      </c>
      <c r="N2601" s="14">
        <f>+INDEX(Customers!$B$2:$D$797,MATCH(TF_Database!L2601,Customers!$C$2:$C$797,0),1)</f>
        <v>16833</v>
      </c>
      <c r="O2601" s="29">
        <f t="shared" si="242"/>
        <v>8</v>
      </c>
      <c r="P2601" s="29">
        <f t="shared" si="243"/>
        <v>17</v>
      </c>
      <c r="Q2601" s="14" t="str">
        <f t="shared" si="244"/>
        <v xml:space="preserve">Michael </v>
      </c>
      <c r="R2601" s="14" t="str">
        <f t="shared" si="245"/>
        <v>Dominguez</v>
      </c>
    </row>
    <row r="2602" spans="2:18" x14ac:dyDescent="0.45">
      <c r="B2602" s="14" t="str">
        <f t="shared" si="240"/>
        <v>405721240573</v>
      </c>
      <c r="C2602" s="5">
        <v>40572</v>
      </c>
      <c r="D2602" s="2" t="s">
        <v>810</v>
      </c>
      <c r="E2602" s="14">
        <f t="shared" si="241"/>
        <v>0</v>
      </c>
      <c r="F2602" s="2">
        <v>12</v>
      </c>
      <c r="G2602" s="19">
        <v>1379.98</v>
      </c>
      <c r="H2602" s="20">
        <v>0.06</v>
      </c>
      <c r="I2602" s="6"/>
      <c r="J2602" s="5">
        <v>40573</v>
      </c>
      <c r="K2602" s="25">
        <v>-151.72999999999999</v>
      </c>
      <c r="L2602" s="2" t="s">
        <v>327</v>
      </c>
      <c r="M2602" s="14">
        <f>+VLOOKUP(L2602,Customers!$C$3:$D$797,2,FALSE)</f>
        <v>4</v>
      </c>
      <c r="N2602" s="14">
        <f>+INDEX(Customers!$B$2:$D$797,MATCH(TF_Database!L2602,Customers!$C$2:$C$797,0),1)</f>
        <v>18255</v>
      </c>
      <c r="O2602" s="29">
        <f t="shared" si="242"/>
        <v>8</v>
      </c>
      <c r="P2602" s="29">
        <f t="shared" si="243"/>
        <v>17</v>
      </c>
      <c r="Q2602" s="14" t="str">
        <f t="shared" si="244"/>
        <v xml:space="preserve">Patrick </v>
      </c>
      <c r="R2602" s="14" t="str">
        <f t="shared" si="245"/>
        <v>O'Donnell</v>
      </c>
    </row>
    <row r="2603" spans="2:18" x14ac:dyDescent="0.45">
      <c r="B2603" s="14" t="str">
        <f t="shared" si="240"/>
        <v>404424140444</v>
      </c>
      <c r="C2603" s="5">
        <v>40442</v>
      </c>
      <c r="D2603" s="2" t="s">
        <v>808</v>
      </c>
      <c r="E2603" s="14">
        <f t="shared" si="241"/>
        <v>0</v>
      </c>
      <c r="F2603" s="2">
        <v>41</v>
      </c>
      <c r="G2603" s="19">
        <v>295.12</v>
      </c>
      <c r="H2603" s="20">
        <v>0</v>
      </c>
      <c r="I2603" s="6"/>
      <c r="J2603" s="5">
        <v>40444</v>
      </c>
      <c r="K2603" s="25">
        <v>-151.93</v>
      </c>
      <c r="L2603" s="2" t="s">
        <v>319</v>
      </c>
      <c r="M2603" s="14">
        <f>+VLOOKUP(L2603,Customers!$C$3:$D$797,2,FALSE)</f>
        <v>5</v>
      </c>
      <c r="N2603" s="14">
        <f>+INDEX(Customers!$B$2:$D$797,MATCH(TF_Database!L2603,Customers!$C$2:$C$797,0),1)</f>
        <v>17199</v>
      </c>
      <c r="O2603" s="29">
        <f t="shared" si="242"/>
        <v>8</v>
      </c>
      <c r="P2603" s="29">
        <f t="shared" si="243"/>
        <v>14</v>
      </c>
      <c r="Q2603" s="14" t="str">
        <f t="shared" si="244"/>
        <v xml:space="preserve">Phillip </v>
      </c>
      <c r="R2603" s="14" t="str">
        <f t="shared" si="245"/>
        <v>Breyer</v>
      </c>
    </row>
    <row r="2604" spans="2:18" x14ac:dyDescent="0.45">
      <c r="B2604" s="14" t="str">
        <f t="shared" si="240"/>
        <v>403931640395</v>
      </c>
      <c r="C2604" s="5">
        <v>40393</v>
      </c>
      <c r="D2604" s="2" t="s">
        <v>806</v>
      </c>
      <c r="E2604" s="14">
        <f t="shared" si="241"/>
        <v>1</v>
      </c>
      <c r="F2604" s="2">
        <v>16</v>
      </c>
      <c r="G2604" s="19">
        <v>131.72</v>
      </c>
      <c r="H2604" s="20">
        <v>0.09</v>
      </c>
      <c r="I2604" s="6"/>
      <c r="J2604" s="5">
        <v>40395</v>
      </c>
      <c r="K2604" s="25">
        <v>-42.61</v>
      </c>
      <c r="L2604" s="2" t="s">
        <v>312</v>
      </c>
      <c r="M2604" s="14">
        <f>+VLOOKUP(L2604,Customers!$C$3:$D$797,2,FALSE)</f>
        <v>5</v>
      </c>
      <c r="N2604" s="14">
        <f>+INDEX(Customers!$B$2:$D$797,MATCH(TF_Database!L2604,Customers!$C$2:$C$797,0),1)</f>
        <v>16833</v>
      </c>
      <c r="O2604" s="29">
        <f t="shared" si="242"/>
        <v>8</v>
      </c>
      <c r="P2604" s="29">
        <f t="shared" si="243"/>
        <v>17</v>
      </c>
      <c r="Q2604" s="14" t="str">
        <f t="shared" si="244"/>
        <v xml:space="preserve">Michael </v>
      </c>
      <c r="R2604" s="14" t="str">
        <f t="shared" si="245"/>
        <v>Dominguez</v>
      </c>
    </row>
    <row r="2605" spans="2:18" x14ac:dyDescent="0.45">
      <c r="B2605" s="14" t="str">
        <f t="shared" si="240"/>
        <v>411151041115</v>
      </c>
      <c r="C2605" s="5">
        <v>41115</v>
      </c>
      <c r="D2605" s="2" t="s">
        <v>806</v>
      </c>
      <c r="E2605" s="14">
        <f t="shared" si="241"/>
        <v>1</v>
      </c>
      <c r="F2605" s="2">
        <v>10</v>
      </c>
      <c r="G2605" s="19">
        <v>5056.8900000000003</v>
      </c>
      <c r="H2605" s="20">
        <v>0.02</v>
      </c>
      <c r="I2605" s="6"/>
      <c r="J2605" s="5">
        <v>41115</v>
      </c>
      <c r="K2605" s="25">
        <v>789.05</v>
      </c>
      <c r="L2605" s="2" t="s">
        <v>321</v>
      </c>
      <c r="M2605" s="14">
        <f>+VLOOKUP(L2605,Customers!$C$3:$D$797,2,FALSE)</f>
        <v>4</v>
      </c>
      <c r="N2605" s="14">
        <f>+INDEX(Customers!$B$2:$D$797,MATCH(TF_Database!L2605,Customers!$C$2:$C$797,0),1)</f>
        <v>11899</v>
      </c>
      <c r="O2605" s="29">
        <f t="shared" si="242"/>
        <v>5</v>
      </c>
      <c r="P2605" s="29">
        <f t="shared" si="243"/>
        <v>10</v>
      </c>
      <c r="Q2605" s="14" t="str">
        <f t="shared" si="244"/>
        <v xml:space="preserve">Scot </v>
      </c>
      <c r="R2605" s="14" t="str">
        <f t="shared" si="245"/>
        <v>Coram</v>
      </c>
    </row>
    <row r="2606" spans="2:18" x14ac:dyDescent="0.45">
      <c r="B2606" s="14" t="str">
        <f t="shared" si="240"/>
        <v>411154541115</v>
      </c>
      <c r="C2606" s="5">
        <v>41115</v>
      </c>
      <c r="D2606" s="2" t="s">
        <v>806</v>
      </c>
      <c r="E2606" s="14">
        <f t="shared" si="241"/>
        <v>1</v>
      </c>
      <c r="F2606" s="2">
        <v>45</v>
      </c>
      <c r="G2606" s="19">
        <v>3500.1</v>
      </c>
      <c r="H2606" s="20">
        <v>0.01</v>
      </c>
      <c r="I2606" s="6"/>
      <c r="J2606" s="5">
        <v>41115</v>
      </c>
      <c r="K2606" s="25">
        <v>-2661.3180000000002</v>
      </c>
      <c r="L2606" s="2" t="s">
        <v>321</v>
      </c>
      <c r="M2606" s="14">
        <f>+VLOOKUP(L2606,Customers!$C$3:$D$797,2,FALSE)</f>
        <v>4</v>
      </c>
      <c r="N2606" s="14">
        <f>+INDEX(Customers!$B$2:$D$797,MATCH(TF_Database!L2606,Customers!$C$2:$C$797,0),1)</f>
        <v>11899</v>
      </c>
      <c r="O2606" s="29">
        <f t="shared" si="242"/>
        <v>5</v>
      </c>
      <c r="P2606" s="29">
        <f t="shared" si="243"/>
        <v>10</v>
      </c>
      <c r="Q2606" s="14" t="str">
        <f t="shared" si="244"/>
        <v xml:space="preserve">Scot </v>
      </c>
      <c r="R2606" s="14" t="str">
        <f t="shared" si="245"/>
        <v>Coram</v>
      </c>
    </row>
    <row r="2607" spans="2:18" x14ac:dyDescent="0.45">
      <c r="B2607" s="14" t="str">
        <f t="shared" si="240"/>
        <v>40204940211</v>
      </c>
      <c r="C2607" s="5">
        <v>40204</v>
      </c>
      <c r="D2607" s="2" t="s">
        <v>804</v>
      </c>
      <c r="E2607" s="14">
        <f t="shared" si="241"/>
        <v>0</v>
      </c>
      <c r="F2607" s="2">
        <v>9</v>
      </c>
      <c r="G2607" s="19">
        <v>196.12</v>
      </c>
      <c r="H2607" s="20">
        <v>0.01</v>
      </c>
      <c r="I2607" s="6"/>
      <c r="J2607" s="5">
        <v>40211</v>
      </c>
      <c r="K2607" s="25">
        <v>4.41</v>
      </c>
      <c r="L2607" s="2" t="s">
        <v>320</v>
      </c>
      <c r="M2607" s="14">
        <f>+VLOOKUP(L2607,Customers!$C$3:$D$797,2,FALSE)</f>
        <v>1</v>
      </c>
      <c r="N2607" s="14">
        <f>+INDEX(Customers!$B$2:$D$797,MATCH(TF_Database!L2607,Customers!$C$2:$C$797,0),1)</f>
        <v>18900</v>
      </c>
      <c r="O2607" s="29">
        <f t="shared" si="242"/>
        <v>9</v>
      </c>
      <c r="P2607" s="29">
        <f t="shared" si="243"/>
        <v>16</v>
      </c>
      <c r="Q2607" s="14" t="str">
        <f t="shared" si="244"/>
        <v xml:space="preserve">Michelle </v>
      </c>
      <c r="R2607" s="14" t="str">
        <f t="shared" si="245"/>
        <v>Ellison</v>
      </c>
    </row>
    <row r="2608" spans="2:18" x14ac:dyDescent="0.45">
      <c r="B2608" s="14" t="str">
        <f t="shared" si="240"/>
        <v>409244340926</v>
      </c>
      <c r="C2608" s="5">
        <v>40924</v>
      </c>
      <c r="D2608" s="2" t="s">
        <v>811</v>
      </c>
      <c r="E2608" s="14">
        <f t="shared" si="241"/>
        <v>0</v>
      </c>
      <c r="F2608" s="2">
        <v>43</v>
      </c>
      <c r="G2608" s="19">
        <v>792.21</v>
      </c>
      <c r="H2608" s="20">
        <v>0.05</v>
      </c>
      <c r="I2608" s="6"/>
      <c r="J2608" s="5">
        <v>40926</v>
      </c>
      <c r="K2608" s="25">
        <v>42.24</v>
      </c>
      <c r="L2608" s="2" t="s">
        <v>312</v>
      </c>
      <c r="M2608" s="14">
        <f>+VLOOKUP(L2608,Customers!$C$3:$D$797,2,FALSE)</f>
        <v>5</v>
      </c>
      <c r="N2608" s="14">
        <f>+INDEX(Customers!$B$2:$D$797,MATCH(TF_Database!L2608,Customers!$C$2:$C$797,0),1)</f>
        <v>16833</v>
      </c>
      <c r="O2608" s="29">
        <f t="shared" si="242"/>
        <v>8</v>
      </c>
      <c r="P2608" s="29">
        <f t="shared" si="243"/>
        <v>17</v>
      </c>
      <c r="Q2608" s="14" t="str">
        <f t="shared" si="244"/>
        <v xml:space="preserve">Michael </v>
      </c>
      <c r="R2608" s="14" t="str">
        <f t="shared" si="245"/>
        <v>Dominguez</v>
      </c>
    </row>
    <row r="2609" spans="2:18" x14ac:dyDescent="0.45">
      <c r="B2609" s="14" t="str">
        <f t="shared" si="240"/>
        <v>407133440715</v>
      </c>
      <c r="C2609" s="5">
        <v>40713</v>
      </c>
      <c r="D2609" s="2" t="s">
        <v>810</v>
      </c>
      <c r="E2609" s="14">
        <f t="shared" si="241"/>
        <v>0</v>
      </c>
      <c r="F2609" s="2">
        <v>34</v>
      </c>
      <c r="G2609" s="19">
        <v>214.64</v>
      </c>
      <c r="H2609" s="20">
        <v>0.08</v>
      </c>
      <c r="I2609" s="6"/>
      <c r="J2609" s="5">
        <v>40715</v>
      </c>
      <c r="K2609" s="25">
        <v>-76.88</v>
      </c>
      <c r="L2609" s="2" t="s">
        <v>325</v>
      </c>
      <c r="M2609" s="14">
        <f>+VLOOKUP(L2609,Customers!$C$3:$D$797,2,FALSE)</f>
        <v>4</v>
      </c>
      <c r="N2609" s="14">
        <f>+INDEX(Customers!$B$2:$D$797,MATCH(TF_Database!L2609,Customers!$C$2:$C$797,0),1)</f>
        <v>27386</v>
      </c>
      <c r="O2609" s="29">
        <f t="shared" si="242"/>
        <v>6</v>
      </c>
      <c r="P2609" s="29">
        <f t="shared" si="243"/>
        <v>13</v>
      </c>
      <c r="Q2609" s="14" t="str">
        <f t="shared" si="244"/>
        <v xml:space="preserve">Maria </v>
      </c>
      <c r="R2609" s="14" t="str">
        <f t="shared" si="245"/>
        <v>Zettner</v>
      </c>
    </row>
    <row r="2610" spans="2:18" x14ac:dyDescent="0.45">
      <c r="B2610" s="14" t="str">
        <f t="shared" si="240"/>
        <v>403381740338</v>
      </c>
      <c r="C2610" s="5">
        <v>40338</v>
      </c>
      <c r="D2610" s="2" t="s">
        <v>810</v>
      </c>
      <c r="E2610" s="14">
        <f t="shared" si="241"/>
        <v>0</v>
      </c>
      <c r="F2610" s="2">
        <v>17</v>
      </c>
      <c r="G2610" s="19">
        <v>253.38</v>
      </c>
      <c r="H2610" s="20">
        <v>0</v>
      </c>
      <c r="I2610" s="6"/>
      <c r="J2610" s="5">
        <v>40338</v>
      </c>
      <c r="K2610" s="25">
        <v>-35.78</v>
      </c>
      <c r="L2610" s="2" t="s">
        <v>323</v>
      </c>
      <c r="M2610" s="14">
        <f>+VLOOKUP(L2610,Customers!$C$3:$D$797,2,FALSE)</f>
        <v>1</v>
      </c>
      <c r="N2610" s="14">
        <f>+INDEX(Customers!$B$2:$D$797,MATCH(TF_Database!L2610,Customers!$C$2:$C$797,0),1)</f>
        <v>17285</v>
      </c>
      <c r="O2610" s="29">
        <f t="shared" si="242"/>
        <v>7</v>
      </c>
      <c r="P2610" s="29">
        <f t="shared" si="243"/>
        <v>13</v>
      </c>
      <c r="Q2610" s="14" t="str">
        <f t="shared" si="244"/>
        <v xml:space="preserve">Nathan </v>
      </c>
      <c r="R2610" s="14" t="str">
        <f t="shared" si="245"/>
        <v>Gelder</v>
      </c>
    </row>
    <row r="2611" spans="2:18" x14ac:dyDescent="0.45">
      <c r="B2611" s="14" t="str">
        <f t="shared" si="240"/>
        <v>408732840874</v>
      </c>
      <c r="C2611" s="5">
        <v>40873</v>
      </c>
      <c r="D2611" s="2" t="s">
        <v>806</v>
      </c>
      <c r="E2611" s="14">
        <f t="shared" si="241"/>
        <v>1</v>
      </c>
      <c r="F2611" s="2">
        <v>28</v>
      </c>
      <c r="G2611" s="19">
        <v>431.37</v>
      </c>
      <c r="H2611" s="20">
        <v>0.03</v>
      </c>
      <c r="I2611" s="6"/>
      <c r="J2611" s="5">
        <v>40874</v>
      </c>
      <c r="K2611" s="25">
        <v>-28.669499999999999</v>
      </c>
      <c r="L2611" s="2" t="s">
        <v>329</v>
      </c>
      <c r="M2611" s="14">
        <f>+VLOOKUP(L2611,Customers!$C$3:$D$797,2,FALSE)</f>
        <v>3</v>
      </c>
      <c r="N2611" s="14">
        <f>+INDEX(Customers!$B$2:$D$797,MATCH(TF_Database!L2611,Customers!$C$2:$C$797,0),1)</f>
        <v>7619</v>
      </c>
      <c r="O2611" s="29">
        <f t="shared" si="242"/>
        <v>9</v>
      </c>
      <c r="P2611" s="29">
        <f t="shared" si="243"/>
        <v>15</v>
      </c>
      <c r="Q2611" s="14" t="str">
        <f t="shared" si="244"/>
        <v xml:space="preserve">Victoria </v>
      </c>
      <c r="R2611" s="14" t="str">
        <f t="shared" si="245"/>
        <v>Wilson</v>
      </c>
    </row>
    <row r="2612" spans="2:18" x14ac:dyDescent="0.45">
      <c r="B2612" s="14" t="str">
        <f t="shared" si="240"/>
        <v>408732340874</v>
      </c>
      <c r="C2612" s="5">
        <v>40873</v>
      </c>
      <c r="D2612" s="2" t="s">
        <v>806</v>
      </c>
      <c r="E2612" s="14">
        <f t="shared" si="241"/>
        <v>1</v>
      </c>
      <c r="F2612" s="2">
        <v>23</v>
      </c>
      <c r="G2612" s="19">
        <v>262.31</v>
      </c>
      <c r="H2612" s="20">
        <v>0.04</v>
      </c>
      <c r="I2612" s="6"/>
      <c r="J2612" s="5">
        <v>40874</v>
      </c>
      <c r="K2612" s="25">
        <v>27.55</v>
      </c>
      <c r="L2612" s="2" t="s">
        <v>329</v>
      </c>
      <c r="M2612" s="14">
        <f>+VLOOKUP(L2612,Customers!$C$3:$D$797,2,FALSE)</f>
        <v>3</v>
      </c>
      <c r="N2612" s="14">
        <f>+INDEX(Customers!$B$2:$D$797,MATCH(TF_Database!L2612,Customers!$C$2:$C$797,0),1)</f>
        <v>7619</v>
      </c>
      <c r="O2612" s="29">
        <f t="shared" si="242"/>
        <v>9</v>
      </c>
      <c r="P2612" s="29">
        <f t="shared" si="243"/>
        <v>15</v>
      </c>
      <c r="Q2612" s="14" t="str">
        <f t="shared" si="244"/>
        <v xml:space="preserve">Victoria </v>
      </c>
      <c r="R2612" s="14" t="str">
        <f t="shared" si="245"/>
        <v>Wilson</v>
      </c>
    </row>
    <row r="2613" spans="2:18" x14ac:dyDescent="0.45">
      <c r="B2613" s="14" t="str">
        <f t="shared" si="240"/>
        <v>408734540875</v>
      </c>
      <c r="C2613" s="5">
        <v>40873</v>
      </c>
      <c r="D2613" s="2" t="s">
        <v>806</v>
      </c>
      <c r="E2613" s="14">
        <f t="shared" si="241"/>
        <v>1</v>
      </c>
      <c r="F2613" s="2">
        <v>45</v>
      </c>
      <c r="G2613" s="19">
        <v>514.03</v>
      </c>
      <c r="H2613" s="20">
        <v>0.05</v>
      </c>
      <c r="I2613" s="6"/>
      <c r="J2613" s="5">
        <v>40875</v>
      </c>
      <c r="K2613" s="25">
        <v>82.19</v>
      </c>
      <c r="L2613" s="2" t="s">
        <v>329</v>
      </c>
      <c r="M2613" s="14">
        <f>+VLOOKUP(L2613,Customers!$C$3:$D$797,2,FALSE)</f>
        <v>3</v>
      </c>
      <c r="N2613" s="14">
        <f>+INDEX(Customers!$B$2:$D$797,MATCH(TF_Database!L2613,Customers!$C$2:$C$797,0),1)</f>
        <v>7619</v>
      </c>
      <c r="O2613" s="29">
        <f t="shared" si="242"/>
        <v>9</v>
      </c>
      <c r="P2613" s="29">
        <f t="shared" si="243"/>
        <v>15</v>
      </c>
      <c r="Q2613" s="14" t="str">
        <f t="shared" si="244"/>
        <v xml:space="preserve">Victoria </v>
      </c>
      <c r="R2613" s="14" t="str">
        <f t="shared" si="245"/>
        <v>Wilson</v>
      </c>
    </row>
    <row r="2614" spans="2:18" x14ac:dyDescent="0.45">
      <c r="B2614" s="14" t="str">
        <f t="shared" si="240"/>
        <v>40873940875</v>
      </c>
      <c r="C2614" s="5">
        <v>40873</v>
      </c>
      <c r="D2614" s="2" t="s">
        <v>806</v>
      </c>
      <c r="E2614" s="14">
        <f t="shared" si="241"/>
        <v>1</v>
      </c>
      <c r="F2614" s="2">
        <v>9</v>
      </c>
      <c r="G2614" s="19">
        <v>1696.7</v>
      </c>
      <c r="H2614" s="20">
        <v>0.04</v>
      </c>
      <c r="I2614" s="6"/>
      <c r="J2614" s="5">
        <v>40875</v>
      </c>
      <c r="K2614" s="25">
        <v>-82.81</v>
      </c>
      <c r="L2614" s="2" t="s">
        <v>329</v>
      </c>
      <c r="M2614" s="14">
        <f>+VLOOKUP(L2614,Customers!$C$3:$D$797,2,FALSE)</f>
        <v>3</v>
      </c>
      <c r="N2614" s="14">
        <f>+INDEX(Customers!$B$2:$D$797,MATCH(TF_Database!L2614,Customers!$C$2:$C$797,0),1)</f>
        <v>7619</v>
      </c>
      <c r="O2614" s="29">
        <f t="shared" si="242"/>
        <v>9</v>
      </c>
      <c r="P2614" s="29">
        <f t="shared" si="243"/>
        <v>15</v>
      </c>
      <c r="Q2614" s="14" t="str">
        <f t="shared" si="244"/>
        <v xml:space="preserve">Victoria </v>
      </c>
      <c r="R2614" s="14" t="str">
        <f t="shared" si="245"/>
        <v>Wilson</v>
      </c>
    </row>
    <row r="2615" spans="2:18" x14ac:dyDescent="0.45">
      <c r="B2615" s="14" t="str">
        <f t="shared" si="240"/>
        <v>411261841128</v>
      </c>
      <c r="C2615" s="5">
        <v>41126</v>
      </c>
      <c r="D2615" s="2" t="s">
        <v>806</v>
      </c>
      <c r="E2615" s="14">
        <f t="shared" si="241"/>
        <v>1</v>
      </c>
      <c r="F2615" s="2">
        <v>18</v>
      </c>
      <c r="G2615" s="19">
        <v>93.02</v>
      </c>
      <c r="H2615" s="20">
        <v>7.0000000000000007E-2</v>
      </c>
      <c r="I2615" s="6"/>
      <c r="J2615" s="5">
        <v>41128</v>
      </c>
      <c r="K2615" s="25">
        <v>20.010000000000002</v>
      </c>
      <c r="L2615" s="2" t="s">
        <v>320</v>
      </c>
      <c r="M2615" s="14">
        <f>+VLOOKUP(L2615,Customers!$C$3:$D$797,2,FALSE)</f>
        <v>1</v>
      </c>
      <c r="N2615" s="14">
        <f>+INDEX(Customers!$B$2:$D$797,MATCH(TF_Database!L2615,Customers!$C$2:$C$797,0),1)</f>
        <v>18900</v>
      </c>
      <c r="O2615" s="29">
        <f t="shared" si="242"/>
        <v>9</v>
      </c>
      <c r="P2615" s="29">
        <f t="shared" si="243"/>
        <v>16</v>
      </c>
      <c r="Q2615" s="14" t="str">
        <f t="shared" si="244"/>
        <v xml:space="preserve">Michelle </v>
      </c>
      <c r="R2615" s="14" t="str">
        <f t="shared" si="245"/>
        <v>Ellison</v>
      </c>
    </row>
    <row r="2616" spans="2:18" x14ac:dyDescent="0.45">
      <c r="B2616" s="14" t="str">
        <f t="shared" si="240"/>
        <v>411264241127</v>
      </c>
      <c r="C2616" s="5">
        <v>41126</v>
      </c>
      <c r="D2616" s="2" t="s">
        <v>806</v>
      </c>
      <c r="E2616" s="14">
        <f t="shared" si="241"/>
        <v>1</v>
      </c>
      <c r="F2616" s="2">
        <v>42</v>
      </c>
      <c r="G2616" s="19">
        <v>639.84</v>
      </c>
      <c r="H2616" s="20">
        <v>0.03</v>
      </c>
      <c r="I2616" s="6"/>
      <c r="J2616" s="5">
        <v>41127</v>
      </c>
      <c r="K2616" s="25">
        <v>-95.76</v>
      </c>
      <c r="L2616" s="2" t="s">
        <v>320</v>
      </c>
      <c r="M2616" s="14">
        <f>+VLOOKUP(L2616,Customers!$C$3:$D$797,2,FALSE)</f>
        <v>1</v>
      </c>
      <c r="N2616" s="14">
        <f>+INDEX(Customers!$B$2:$D$797,MATCH(TF_Database!L2616,Customers!$C$2:$C$797,0),1)</f>
        <v>18900</v>
      </c>
      <c r="O2616" s="29">
        <f t="shared" si="242"/>
        <v>9</v>
      </c>
      <c r="P2616" s="29">
        <f t="shared" si="243"/>
        <v>16</v>
      </c>
      <c r="Q2616" s="14" t="str">
        <f t="shared" si="244"/>
        <v xml:space="preserve">Michelle </v>
      </c>
      <c r="R2616" s="14" t="str">
        <f t="shared" si="245"/>
        <v>Ellison</v>
      </c>
    </row>
    <row r="2617" spans="2:18" x14ac:dyDescent="0.45">
      <c r="B2617" s="14" t="str">
        <f t="shared" si="240"/>
        <v>405892940593</v>
      </c>
      <c r="C2617" s="5">
        <v>40589</v>
      </c>
      <c r="D2617" s="2" t="s">
        <v>804</v>
      </c>
      <c r="E2617" s="14">
        <f t="shared" si="241"/>
        <v>0</v>
      </c>
      <c r="F2617" s="2">
        <v>29</v>
      </c>
      <c r="G2617" s="19">
        <v>7837.44</v>
      </c>
      <c r="H2617" s="20">
        <v>0.1</v>
      </c>
      <c r="I2617" s="6"/>
      <c r="J2617" s="5">
        <v>40593</v>
      </c>
      <c r="K2617" s="25">
        <v>1817.76</v>
      </c>
      <c r="L2617" s="2" t="s">
        <v>323</v>
      </c>
      <c r="M2617" s="14">
        <f>+VLOOKUP(L2617,Customers!$C$3:$D$797,2,FALSE)</f>
        <v>1</v>
      </c>
      <c r="N2617" s="14">
        <f>+INDEX(Customers!$B$2:$D$797,MATCH(TF_Database!L2617,Customers!$C$2:$C$797,0),1)</f>
        <v>17285</v>
      </c>
      <c r="O2617" s="29">
        <f t="shared" si="242"/>
        <v>7</v>
      </c>
      <c r="P2617" s="29">
        <f t="shared" si="243"/>
        <v>13</v>
      </c>
      <c r="Q2617" s="14" t="str">
        <f t="shared" si="244"/>
        <v xml:space="preserve">Nathan </v>
      </c>
      <c r="R2617" s="14" t="str">
        <f t="shared" si="245"/>
        <v>Gelder</v>
      </c>
    </row>
    <row r="2618" spans="2:18" x14ac:dyDescent="0.45">
      <c r="B2618" s="14" t="str">
        <f t="shared" si="240"/>
        <v>405892240591</v>
      </c>
      <c r="C2618" s="5">
        <v>40589</v>
      </c>
      <c r="D2618" s="2" t="s">
        <v>804</v>
      </c>
      <c r="E2618" s="14">
        <f t="shared" si="241"/>
        <v>0</v>
      </c>
      <c r="F2618" s="2">
        <v>22</v>
      </c>
      <c r="G2618" s="19">
        <v>3653.22</v>
      </c>
      <c r="H2618" s="20">
        <v>0.09</v>
      </c>
      <c r="I2618" s="6"/>
      <c r="J2618" s="5">
        <v>40591</v>
      </c>
      <c r="K2618" s="25">
        <v>-116.02</v>
      </c>
      <c r="L2618" s="2" t="s">
        <v>323</v>
      </c>
      <c r="M2618" s="14">
        <f>+VLOOKUP(L2618,Customers!$C$3:$D$797,2,FALSE)</f>
        <v>1</v>
      </c>
      <c r="N2618" s="14">
        <f>+INDEX(Customers!$B$2:$D$797,MATCH(TF_Database!L2618,Customers!$C$2:$C$797,0),1)</f>
        <v>17285</v>
      </c>
      <c r="O2618" s="29">
        <f t="shared" si="242"/>
        <v>7</v>
      </c>
      <c r="P2618" s="29">
        <f t="shared" si="243"/>
        <v>13</v>
      </c>
      <c r="Q2618" s="14" t="str">
        <f t="shared" si="244"/>
        <v xml:space="preserve">Nathan </v>
      </c>
      <c r="R2618" s="14" t="str">
        <f t="shared" si="245"/>
        <v>Gelder</v>
      </c>
    </row>
    <row r="2619" spans="2:18" x14ac:dyDescent="0.45">
      <c r="B2619" s="14" t="str">
        <f t="shared" si="240"/>
        <v>406893140691</v>
      </c>
      <c r="C2619" s="5">
        <v>40689</v>
      </c>
      <c r="D2619" s="2" t="s">
        <v>806</v>
      </c>
      <c r="E2619" s="14">
        <f t="shared" si="241"/>
        <v>1</v>
      </c>
      <c r="F2619" s="2">
        <v>31</v>
      </c>
      <c r="G2619" s="19">
        <v>413.12</v>
      </c>
      <c r="H2619" s="20">
        <v>0.1</v>
      </c>
      <c r="I2619" s="6"/>
      <c r="J2619" s="5">
        <v>40691</v>
      </c>
      <c r="K2619" s="25">
        <v>-10.223500000000001</v>
      </c>
      <c r="L2619" s="2" t="s">
        <v>317</v>
      </c>
      <c r="M2619" s="14">
        <f>+VLOOKUP(L2619,Customers!$C$3:$D$797,2,FALSE)</f>
        <v>1</v>
      </c>
      <c r="N2619" s="14">
        <f>+INDEX(Customers!$B$2:$D$797,MATCH(TF_Database!L2619,Customers!$C$2:$C$797,0),1)</f>
        <v>31118</v>
      </c>
      <c r="O2619" s="29">
        <f t="shared" si="242"/>
        <v>5</v>
      </c>
      <c r="P2619" s="29">
        <f t="shared" si="243"/>
        <v>10</v>
      </c>
      <c r="Q2619" s="14" t="str">
        <f t="shared" si="244"/>
        <v xml:space="preserve">Todd </v>
      </c>
      <c r="R2619" s="14" t="str">
        <f t="shared" si="245"/>
        <v>Boyes</v>
      </c>
    </row>
    <row r="2620" spans="2:18" x14ac:dyDescent="0.45">
      <c r="B2620" s="14" t="str">
        <f t="shared" si="240"/>
        <v>40125240130</v>
      </c>
      <c r="C2620" s="5">
        <v>40125</v>
      </c>
      <c r="D2620" s="2" t="s">
        <v>804</v>
      </c>
      <c r="E2620" s="14">
        <f t="shared" si="241"/>
        <v>0</v>
      </c>
      <c r="F2620" s="2">
        <v>2</v>
      </c>
      <c r="G2620" s="19">
        <v>141.59</v>
      </c>
      <c r="H2620" s="20">
        <v>0.05</v>
      </c>
      <c r="I2620" s="6"/>
      <c r="J2620" s="5">
        <v>40130</v>
      </c>
      <c r="K2620" s="25">
        <v>-91.09</v>
      </c>
      <c r="L2620" s="2" t="s">
        <v>330</v>
      </c>
      <c r="M2620" s="14">
        <f>+VLOOKUP(L2620,Customers!$C$3:$D$797,2,FALSE)</f>
        <v>2</v>
      </c>
      <c r="N2620" s="14">
        <f>+INDEX(Customers!$B$2:$D$797,MATCH(TF_Database!L2620,Customers!$C$2:$C$797,0),1)</f>
        <v>23618</v>
      </c>
      <c r="O2620" s="29">
        <f t="shared" si="242"/>
        <v>7</v>
      </c>
      <c r="P2620" s="29">
        <f t="shared" si="243"/>
        <v>16</v>
      </c>
      <c r="Q2620" s="14" t="str">
        <f t="shared" si="244"/>
        <v xml:space="preserve">Shahid </v>
      </c>
      <c r="R2620" s="14" t="str">
        <f t="shared" si="245"/>
        <v>Collister</v>
      </c>
    </row>
    <row r="2621" spans="2:18" x14ac:dyDescent="0.45">
      <c r="B2621" s="14" t="str">
        <f t="shared" si="240"/>
        <v>401251440132</v>
      </c>
      <c r="C2621" s="5">
        <v>40125</v>
      </c>
      <c r="D2621" s="2" t="s">
        <v>804</v>
      </c>
      <c r="E2621" s="14">
        <f t="shared" si="241"/>
        <v>0</v>
      </c>
      <c r="F2621" s="2">
        <v>14</v>
      </c>
      <c r="G2621" s="19">
        <v>2465.5014999999999</v>
      </c>
      <c r="H2621" s="20">
        <v>0.06</v>
      </c>
      <c r="I2621" s="6"/>
      <c r="J2621" s="5">
        <v>40132</v>
      </c>
      <c r="K2621" s="25">
        <v>13.014000000000001</v>
      </c>
      <c r="L2621" s="2" t="s">
        <v>330</v>
      </c>
      <c r="M2621" s="14">
        <f>+VLOOKUP(L2621,Customers!$C$3:$D$797,2,FALSE)</f>
        <v>2</v>
      </c>
      <c r="N2621" s="14">
        <f>+INDEX(Customers!$B$2:$D$797,MATCH(TF_Database!L2621,Customers!$C$2:$C$797,0),1)</f>
        <v>23618</v>
      </c>
      <c r="O2621" s="29">
        <f t="shared" si="242"/>
        <v>7</v>
      </c>
      <c r="P2621" s="29">
        <f t="shared" si="243"/>
        <v>16</v>
      </c>
      <c r="Q2621" s="14" t="str">
        <f t="shared" si="244"/>
        <v xml:space="preserve">Shahid </v>
      </c>
      <c r="R2621" s="14" t="str">
        <f t="shared" si="245"/>
        <v>Collister</v>
      </c>
    </row>
    <row r="2622" spans="2:18" x14ac:dyDescent="0.45">
      <c r="B2622" s="14" t="str">
        <f t="shared" si="240"/>
        <v>401255040132</v>
      </c>
      <c r="C2622" s="5">
        <v>40125</v>
      </c>
      <c r="D2622" s="2" t="s">
        <v>804</v>
      </c>
      <c r="E2622" s="14">
        <f t="shared" si="241"/>
        <v>0</v>
      </c>
      <c r="F2622" s="2">
        <v>50</v>
      </c>
      <c r="G2622" s="19">
        <v>8558.4714999999997</v>
      </c>
      <c r="H2622" s="20">
        <v>0.06</v>
      </c>
      <c r="I2622" s="6"/>
      <c r="J2622" s="5">
        <v>40132</v>
      </c>
      <c r="K2622" s="25">
        <v>2539.4580000000001</v>
      </c>
      <c r="L2622" s="2" t="s">
        <v>330</v>
      </c>
      <c r="M2622" s="14">
        <f>+VLOOKUP(L2622,Customers!$C$3:$D$797,2,FALSE)</f>
        <v>2</v>
      </c>
      <c r="N2622" s="14">
        <f>+INDEX(Customers!$B$2:$D$797,MATCH(TF_Database!L2622,Customers!$C$2:$C$797,0),1)</f>
        <v>23618</v>
      </c>
      <c r="O2622" s="29">
        <f t="shared" si="242"/>
        <v>7</v>
      </c>
      <c r="P2622" s="29">
        <f t="shared" si="243"/>
        <v>16</v>
      </c>
      <c r="Q2622" s="14" t="str">
        <f t="shared" si="244"/>
        <v xml:space="preserve">Shahid </v>
      </c>
      <c r="R2622" s="14" t="str">
        <f t="shared" si="245"/>
        <v>Collister</v>
      </c>
    </row>
    <row r="2623" spans="2:18" x14ac:dyDescent="0.45">
      <c r="B2623" s="14" t="str">
        <f t="shared" si="240"/>
        <v>401254240132</v>
      </c>
      <c r="C2623" s="5">
        <v>40125</v>
      </c>
      <c r="D2623" s="2" t="s">
        <v>804</v>
      </c>
      <c r="E2623" s="14">
        <f t="shared" si="241"/>
        <v>0</v>
      </c>
      <c r="F2623" s="2">
        <v>42</v>
      </c>
      <c r="G2623" s="19">
        <v>236.89</v>
      </c>
      <c r="H2623" s="20">
        <v>0</v>
      </c>
      <c r="I2623" s="6"/>
      <c r="J2623" s="5">
        <v>40132</v>
      </c>
      <c r="K2623" s="25">
        <v>-125.29</v>
      </c>
      <c r="L2623" s="2" t="s">
        <v>330</v>
      </c>
      <c r="M2623" s="14">
        <f>+VLOOKUP(L2623,Customers!$C$3:$D$797,2,FALSE)</f>
        <v>2</v>
      </c>
      <c r="N2623" s="14">
        <f>+INDEX(Customers!$B$2:$D$797,MATCH(TF_Database!L2623,Customers!$C$2:$C$797,0),1)</f>
        <v>23618</v>
      </c>
      <c r="O2623" s="29">
        <f t="shared" si="242"/>
        <v>7</v>
      </c>
      <c r="P2623" s="29">
        <f t="shared" si="243"/>
        <v>16</v>
      </c>
      <c r="Q2623" s="14" t="str">
        <f t="shared" si="244"/>
        <v xml:space="preserve">Shahid </v>
      </c>
      <c r="R2623" s="14" t="str">
        <f t="shared" si="245"/>
        <v>Collister</v>
      </c>
    </row>
    <row r="2624" spans="2:18" x14ac:dyDescent="0.45">
      <c r="B2624" s="14" t="str">
        <f t="shared" si="240"/>
        <v>411654941167</v>
      </c>
      <c r="C2624" s="5">
        <v>41165</v>
      </c>
      <c r="D2624" s="2" t="s">
        <v>804</v>
      </c>
      <c r="E2624" s="14">
        <f t="shared" si="241"/>
        <v>0</v>
      </c>
      <c r="F2624" s="2">
        <v>49</v>
      </c>
      <c r="G2624" s="19">
        <v>162.16</v>
      </c>
      <c r="H2624" s="20">
        <v>0.05</v>
      </c>
      <c r="I2624" s="6"/>
      <c r="J2624" s="5">
        <v>41167</v>
      </c>
      <c r="K2624" s="25">
        <v>24.95</v>
      </c>
      <c r="L2624" s="2" t="s">
        <v>329</v>
      </c>
      <c r="M2624" s="14">
        <f>+VLOOKUP(L2624,Customers!$C$3:$D$797,2,FALSE)</f>
        <v>3</v>
      </c>
      <c r="N2624" s="14">
        <f>+INDEX(Customers!$B$2:$D$797,MATCH(TF_Database!L2624,Customers!$C$2:$C$797,0),1)</f>
        <v>7619</v>
      </c>
      <c r="O2624" s="29">
        <f t="shared" si="242"/>
        <v>9</v>
      </c>
      <c r="P2624" s="29">
        <f t="shared" si="243"/>
        <v>15</v>
      </c>
      <c r="Q2624" s="14" t="str">
        <f t="shared" si="244"/>
        <v xml:space="preserve">Victoria </v>
      </c>
      <c r="R2624" s="14" t="str">
        <f t="shared" si="245"/>
        <v>Wilson</v>
      </c>
    </row>
    <row r="2625" spans="2:18" x14ac:dyDescent="0.45">
      <c r="B2625" s="14" t="str">
        <f t="shared" si="240"/>
        <v>411652641172</v>
      </c>
      <c r="C2625" s="5">
        <v>41165</v>
      </c>
      <c r="D2625" s="2" t="s">
        <v>804</v>
      </c>
      <c r="E2625" s="14">
        <f t="shared" si="241"/>
        <v>0</v>
      </c>
      <c r="F2625" s="2">
        <v>26</v>
      </c>
      <c r="G2625" s="19">
        <v>15168.82</v>
      </c>
      <c r="H2625" s="20">
        <v>0.02</v>
      </c>
      <c r="I2625" s="6"/>
      <c r="J2625" s="5">
        <v>41172</v>
      </c>
      <c r="K2625" s="25">
        <v>-1096.7760000000001</v>
      </c>
      <c r="L2625" s="2" t="s">
        <v>329</v>
      </c>
      <c r="M2625" s="14">
        <f>+VLOOKUP(L2625,Customers!$C$3:$D$797,2,FALSE)</f>
        <v>3</v>
      </c>
      <c r="N2625" s="14">
        <f>+INDEX(Customers!$B$2:$D$797,MATCH(TF_Database!L2625,Customers!$C$2:$C$797,0),1)</f>
        <v>7619</v>
      </c>
      <c r="O2625" s="29">
        <f t="shared" si="242"/>
        <v>9</v>
      </c>
      <c r="P2625" s="29">
        <f t="shared" si="243"/>
        <v>15</v>
      </c>
      <c r="Q2625" s="14" t="str">
        <f t="shared" si="244"/>
        <v xml:space="preserve">Victoria </v>
      </c>
      <c r="R2625" s="14" t="str">
        <f t="shared" si="245"/>
        <v>Wilson</v>
      </c>
    </row>
    <row r="2626" spans="2:18" x14ac:dyDescent="0.45">
      <c r="B2626" s="14" t="str">
        <f t="shared" si="240"/>
        <v>401141440116</v>
      </c>
      <c r="C2626" s="5">
        <v>40114</v>
      </c>
      <c r="D2626" s="2" t="s">
        <v>806</v>
      </c>
      <c r="E2626" s="14">
        <f t="shared" si="241"/>
        <v>1</v>
      </c>
      <c r="F2626" s="2">
        <v>14</v>
      </c>
      <c r="G2626" s="19">
        <v>367.11</v>
      </c>
      <c r="H2626" s="20">
        <v>0.09</v>
      </c>
      <c r="I2626" s="6"/>
      <c r="J2626" s="5">
        <v>40116</v>
      </c>
      <c r="K2626" s="25">
        <v>116.79849999999999</v>
      </c>
      <c r="L2626" s="2" t="s">
        <v>329</v>
      </c>
      <c r="M2626" s="14">
        <f>+VLOOKUP(L2626,Customers!$C$3:$D$797,2,FALSE)</f>
        <v>3</v>
      </c>
      <c r="N2626" s="14">
        <f>+INDEX(Customers!$B$2:$D$797,MATCH(TF_Database!L2626,Customers!$C$2:$C$797,0),1)</f>
        <v>7619</v>
      </c>
      <c r="O2626" s="29">
        <f t="shared" si="242"/>
        <v>9</v>
      </c>
      <c r="P2626" s="29">
        <f t="shared" si="243"/>
        <v>15</v>
      </c>
      <c r="Q2626" s="14" t="str">
        <f t="shared" si="244"/>
        <v xml:space="preserve">Victoria </v>
      </c>
      <c r="R2626" s="14" t="str">
        <f t="shared" si="245"/>
        <v>Wilson</v>
      </c>
    </row>
    <row r="2627" spans="2:18" x14ac:dyDescent="0.45">
      <c r="B2627" s="14" t="str">
        <f t="shared" si="240"/>
        <v>410681041068</v>
      </c>
      <c r="C2627" s="5">
        <v>41068</v>
      </c>
      <c r="D2627" s="2" t="s">
        <v>810</v>
      </c>
      <c r="E2627" s="14">
        <f t="shared" si="241"/>
        <v>0</v>
      </c>
      <c r="F2627" s="2">
        <v>10</v>
      </c>
      <c r="G2627" s="19">
        <v>126.79</v>
      </c>
      <c r="H2627" s="20">
        <v>0.04</v>
      </c>
      <c r="I2627" s="6"/>
      <c r="J2627" s="5">
        <v>41068</v>
      </c>
      <c r="K2627" s="25">
        <v>-16.38</v>
      </c>
      <c r="L2627" s="2" t="s">
        <v>313</v>
      </c>
      <c r="M2627" s="14">
        <f>+VLOOKUP(L2627,Customers!$C$3:$D$797,2,FALSE)</f>
        <v>3</v>
      </c>
      <c r="N2627" s="14">
        <f>+INDEX(Customers!$B$2:$D$797,MATCH(TF_Database!L2627,Customers!$C$2:$C$797,0),1)</f>
        <v>6051</v>
      </c>
      <c r="O2627" s="29">
        <f t="shared" si="242"/>
        <v>7</v>
      </c>
      <c r="P2627" s="29">
        <f t="shared" si="243"/>
        <v>13</v>
      </c>
      <c r="Q2627" s="14" t="str">
        <f t="shared" si="244"/>
        <v xml:space="preserve">Thomas </v>
      </c>
      <c r="R2627" s="14" t="str">
        <f t="shared" si="245"/>
        <v>Boland</v>
      </c>
    </row>
    <row r="2628" spans="2:18" x14ac:dyDescent="0.45">
      <c r="B2628" s="14" t="str">
        <f t="shared" si="240"/>
        <v>410681141069</v>
      </c>
      <c r="C2628" s="5">
        <v>41068</v>
      </c>
      <c r="D2628" s="2" t="s">
        <v>810</v>
      </c>
      <c r="E2628" s="14">
        <f t="shared" si="241"/>
        <v>0</v>
      </c>
      <c r="F2628" s="2">
        <v>11</v>
      </c>
      <c r="G2628" s="19">
        <v>1770.2015000000001</v>
      </c>
      <c r="H2628" s="20">
        <v>0.08</v>
      </c>
      <c r="I2628" s="6"/>
      <c r="J2628" s="5">
        <v>41069</v>
      </c>
      <c r="K2628" s="25">
        <v>-165.94600000000003</v>
      </c>
      <c r="L2628" s="2" t="s">
        <v>313</v>
      </c>
      <c r="M2628" s="14">
        <f>+VLOOKUP(L2628,Customers!$C$3:$D$797,2,FALSE)</f>
        <v>3</v>
      </c>
      <c r="N2628" s="14">
        <f>+INDEX(Customers!$B$2:$D$797,MATCH(TF_Database!L2628,Customers!$C$2:$C$797,0),1)</f>
        <v>6051</v>
      </c>
      <c r="O2628" s="29">
        <f t="shared" si="242"/>
        <v>7</v>
      </c>
      <c r="P2628" s="29">
        <f t="shared" si="243"/>
        <v>13</v>
      </c>
      <c r="Q2628" s="14" t="str">
        <f t="shared" si="244"/>
        <v xml:space="preserve">Thomas </v>
      </c>
      <c r="R2628" s="14" t="str">
        <f t="shared" si="245"/>
        <v>Boland</v>
      </c>
    </row>
    <row r="2629" spans="2:18" x14ac:dyDescent="0.45">
      <c r="B2629" s="14" t="str">
        <f t="shared" si="240"/>
        <v>405142340515</v>
      </c>
      <c r="C2629" s="5">
        <v>40514</v>
      </c>
      <c r="D2629" s="2" t="s">
        <v>808</v>
      </c>
      <c r="E2629" s="14">
        <f t="shared" si="241"/>
        <v>0</v>
      </c>
      <c r="F2629" s="2">
        <v>23</v>
      </c>
      <c r="G2629" s="19">
        <v>1196.8599999999999</v>
      </c>
      <c r="H2629" s="20">
        <v>0.06</v>
      </c>
      <c r="I2629" s="6"/>
      <c r="J2629" s="5">
        <v>40515</v>
      </c>
      <c r="K2629" s="25">
        <v>-12.51</v>
      </c>
      <c r="L2629" s="2" t="s">
        <v>312</v>
      </c>
      <c r="M2629" s="14">
        <f>+VLOOKUP(L2629,Customers!$C$3:$D$797,2,FALSE)</f>
        <v>5</v>
      </c>
      <c r="N2629" s="14">
        <f>+INDEX(Customers!$B$2:$D$797,MATCH(TF_Database!L2629,Customers!$C$2:$C$797,0),1)</f>
        <v>16833</v>
      </c>
      <c r="O2629" s="29">
        <f t="shared" si="242"/>
        <v>8</v>
      </c>
      <c r="P2629" s="29">
        <f t="shared" si="243"/>
        <v>17</v>
      </c>
      <c r="Q2629" s="14" t="str">
        <f t="shared" si="244"/>
        <v xml:space="preserve">Michael </v>
      </c>
      <c r="R2629" s="14" t="str">
        <f t="shared" si="245"/>
        <v>Dominguez</v>
      </c>
    </row>
    <row r="2630" spans="2:18" x14ac:dyDescent="0.45">
      <c r="B2630" s="14" t="str">
        <f t="shared" si="240"/>
        <v>411994941199</v>
      </c>
      <c r="C2630" s="5">
        <v>41199</v>
      </c>
      <c r="D2630" s="2" t="s">
        <v>810</v>
      </c>
      <c r="E2630" s="14">
        <f t="shared" si="241"/>
        <v>0</v>
      </c>
      <c r="F2630" s="2">
        <v>49</v>
      </c>
      <c r="G2630" s="19">
        <v>1355.47</v>
      </c>
      <c r="H2630" s="20">
        <v>0.04</v>
      </c>
      <c r="I2630" s="6"/>
      <c r="J2630" s="5">
        <v>41199</v>
      </c>
      <c r="K2630" s="25">
        <v>590.04449999999997</v>
      </c>
      <c r="L2630" s="2" t="s">
        <v>319</v>
      </c>
      <c r="M2630" s="14">
        <f>+VLOOKUP(L2630,Customers!$C$3:$D$797,2,FALSE)</f>
        <v>5</v>
      </c>
      <c r="N2630" s="14">
        <f>+INDEX(Customers!$B$2:$D$797,MATCH(TF_Database!L2630,Customers!$C$2:$C$797,0),1)</f>
        <v>17199</v>
      </c>
      <c r="O2630" s="29">
        <f t="shared" si="242"/>
        <v>8</v>
      </c>
      <c r="P2630" s="29">
        <f t="shared" si="243"/>
        <v>14</v>
      </c>
      <c r="Q2630" s="14" t="str">
        <f t="shared" si="244"/>
        <v xml:space="preserve">Phillip </v>
      </c>
      <c r="R2630" s="14" t="str">
        <f t="shared" si="245"/>
        <v>Breyer</v>
      </c>
    </row>
    <row r="2631" spans="2:18" x14ac:dyDescent="0.45">
      <c r="B2631" s="14" t="str">
        <f t="shared" ref="B2631:B2694" si="246">+CONCATENATE(C2631,F2631,J2631)</f>
        <v>411731241176</v>
      </c>
      <c r="C2631" s="5">
        <v>41173</v>
      </c>
      <c r="D2631" s="2" t="s">
        <v>808</v>
      </c>
      <c r="E2631" s="14">
        <f t="shared" ref="E2631:E2694" si="247">+IF(D2631="High",1,0)</f>
        <v>0</v>
      </c>
      <c r="F2631" s="2">
        <v>12</v>
      </c>
      <c r="G2631" s="19">
        <v>1465.29</v>
      </c>
      <c r="H2631" s="20">
        <v>0.02</v>
      </c>
      <c r="I2631" s="6"/>
      <c r="J2631" s="5">
        <v>41176</v>
      </c>
      <c r="K2631" s="25">
        <v>373.5</v>
      </c>
      <c r="L2631" s="2" t="s">
        <v>327</v>
      </c>
      <c r="M2631" s="14">
        <f>+VLOOKUP(L2631,Customers!$C$3:$D$797,2,FALSE)</f>
        <v>4</v>
      </c>
      <c r="N2631" s="14">
        <f>+INDEX(Customers!$B$2:$D$797,MATCH(TF_Database!L2631,Customers!$C$2:$C$797,0),1)</f>
        <v>18255</v>
      </c>
      <c r="O2631" s="29">
        <f t="shared" ref="O2631:O2694" si="248">+SEARCH(" ",L2631)</f>
        <v>8</v>
      </c>
      <c r="P2631" s="29">
        <f t="shared" ref="P2631:P2694" si="249">+LEN(L2631)</f>
        <v>17</v>
      </c>
      <c r="Q2631" s="14" t="str">
        <f t="shared" ref="Q2631:Q2694" si="250">+LEFT(L2631,O2631)</f>
        <v xml:space="preserve">Patrick </v>
      </c>
      <c r="R2631" s="14" t="str">
        <f t="shared" ref="R2631:R2694" si="251">+RIGHT(L2631,P2631-O2631)</f>
        <v>O'Donnell</v>
      </c>
    </row>
    <row r="2632" spans="2:18" x14ac:dyDescent="0.45">
      <c r="B2632" s="14" t="str">
        <f t="shared" si="246"/>
        <v>411732441175</v>
      </c>
      <c r="C2632" s="5">
        <v>41173</v>
      </c>
      <c r="D2632" s="2" t="s">
        <v>808</v>
      </c>
      <c r="E2632" s="14">
        <f t="shared" si="247"/>
        <v>0</v>
      </c>
      <c r="F2632" s="2">
        <v>24</v>
      </c>
      <c r="G2632" s="19">
        <v>3590.33</v>
      </c>
      <c r="H2632" s="20">
        <v>0.01</v>
      </c>
      <c r="I2632" s="6"/>
      <c r="J2632" s="5">
        <v>41175</v>
      </c>
      <c r="K2632" s="25">
        <v>-31.725000000000001</v>
      </c>
      <c r="L2632" s="2" t="s">
        <v>327</v>
      </c>
      <c r="M2632" s="14">
        <f>+VLOOKUP(L2632,Customers!$C$3:$D$797,2,FALSE)</f>
        <v>4</v>
      </c>
      <c r="N2632" s="14">
        <f>+INDEX(Customers!$B$2:$D$797,MATCH(TF_Database!L2632,Customers!$C$2:$C$797,0),1)</f>
        <v>18255</v>
      </c>
      <c r="O2632" s="29">
        <f t="shared" si="248"/>
        <v>8</v>
      </c>
      <c r="P2632" s="29">
        <f t="shared" si="249"/>
        <v>17</v>
      </c>
      <c r="Q2632" s="14" t="str">
        <f t="shared" si="250"/>
        <v xml:space="preserve">Patrick </v>
      </c>
      <c r="R2632" s="14" t="str">
        <f t="shared" si="251"/>
        <v>O'Donnell</v>
      </c>
    </row>
    <row r="2633" spans="2:18" x14ac:dyDescent="0.45">
      <c r="B2633" s="14" t="str">
        <f t="shared" si="246"/>
        <v>407363240737</v>
      </c>
      <c r="C2633" s="5">
        <v>40736</v>
      </c>
      <c r="D2633" s="2" t="s">
        <v>806</v>
      </c>
      <c r="E2633" s="14">
        <f t="shared" si="247"/>
        <v>1</v>
      </c>
      <c r="F2633" s="2">
        <v>32</v>
      </c>
      <c r="G2633" s="19">
        <v>115.81</v>
      </c>
      <c r="H2633" s="20">
        <v>7.0000000000000007E-2</v>
      </c>
      <c r="I2633" s="6"/>
      <c r="J2633" s="5">
        <v>40737</v>
      </c>
      <c r="K2633" s="25">
        <v>47.56</v>
      </c>
      <c r="L2633" s="2" t="s">
        <v>317</v>
      </c>
      <c r="M2633" s="14">
        <f>+VLOOKUP(L2633,Customers!$C$3:$D$797,2,FALSE)</f>
        <v>1</v>
      </c>
      <c r="N2633" s="14">
        <f>+INDEX(Customers!$B$2:$D$797,MATCH(TF_Database!L2633,Customers!$C$2:$C$797,0),1)</f>
        <v>31118</v>
      </c>
      <c r="O2633" s="29">
        <f t="shared" si="248"/>
        <v>5</v>
      </c>
      <c r="P2633" s="29">
        <f t="shared" si="249"/>
        <v>10</v>
      </c>
      <c r="Q2633" s="14" t="str">
        <f t="shared" si="250"/>
        <v xml:space="preserve">Todd </v>
      </c>
      <c r="R2633" s="14" t="str">
        <f t="shared" si="251"/>
        <v>Boyes</v>
      </c>
    </row>
    <row r="2634" spans="2:18" x14ac:dyDescent="0.45">
      <c r="B2634" s="14" t="str">
        <f t="shared" si="246"/>
        <v>406853940687</v>
      </c>
      <c r="C2634" s="5">
        <v>40685</v>
      </c>
      <c r="D2634" s="2" t="s">
        <v>810</v>
      </c>
      <c r="E2634" s="14">
        <f t="shared" si="247"/>
        <v>0</v>
      </c>
      <c r="F2634" s="2">
        <v>39</v>
      </c>
      <c r="G2634" s="19">
        <v>4647.6899999999996</v>
      </c>
      <c r="H2634" s="20">
        <v>0.02</v>
      </c>
      <c r="I2634" s="6"/>
      <c r="J2634" s="5">
        <v>40687</v>
      </c>
      <c r="K2634" s="25">
        <v>182.53</v>
      </c>
      <c r="L2634" s="2" t="s">
        <v>313</v>
      </c>
      <c r="M2634" s="14">
        <f>+VLOOKUP(L2634,Customers!$C$3:$D$797,2,FALSE)</f>
        <v>3</v>
      </c>
      <c r="N2634" s="14">
        <f>+INDEX(Customers!$B$2:$D$797,MATCH(TF_Database!L2634,Customers!$C$2:$C$797,0),1)</f>
        <v>6051</v>
      </c>
      <c r="O2634" s="29">
        <f t="shared" si="248"/>
        <v>7</v>
      </c>
      <c r="P2634" s="29">
        <f t="shared" si="249"/>
        <v>13</v>
      </c>
      <c r="Q2634" s="14" t="str">
        <f t="shared" si="250"/>
        <v xml:space="preserve">Thomas </v>
      </c>
      <c r="R2634" s="14" t="str">
        <f t="shared" si="251"/>
        <v>Boland</v>
      </c>
    </row>
    <row r="2635" spans="2:18" x14ac:dyDescent="0.45">
      <c r="B2635" s="14" t="str">
        <f t="shared" si="246"/>
        <v>406854540687</v>
      </c>
      <c r="C2635" s="5">
        <v>40685</v>
      </c>
      <c r="D2635" s="2" t="s">
        <v>810</v>
      </c>
      <c r="E2635" s="14">
        <f t="shared" si="247"/>
        <v>0</v>
      </c>
      <c r="F2635" s="2">
        <v>45</v>
      </c>
      <c r="G2635" s="19">
        <v>2503.3265000000001</v>
      </c>
      <c r="H2635" s="20">
        <v>0.04</v>
      </c>
      <c r="I2635" s="6"/>
      <c r="J2635" s="5">
        <v>40687</v>
      </c>
      <c r="K2635" s="25">
        <v>447.12</v>
      </c>
      <c r="L2635" s="2" t="s">
        <v>313</v>
      </c>
      <c r="M2635" s="14">
        <f>+VLOOKUP(L2635,Customers!$C$3:$D$797,2,FALSE)</f>
        <v>3</v>
      </c>
      <c r="N2635" s="14">
        <f>+INDEX(Customers!$B$2:$D$797,MATCH(TF_Database!L2635,Customers!$C$2:$C$797,0),1)</f>
        <v>6051</v>
      </c>
      <c r="O2635" s="29">
        <f t="shared" si="248"/>
        <v>7</v>
      </c>
      <c r="P2635" s="29">
        <f t="shared" si="249"/>
        <v>13</v>
      </c>
      <c r="Q2635" s="14" t="str">
        <f t="shared" si="250"/>
        <v xml:space="preserve">Thomas </v>
      </c>
      <c r="R2635" s="14" t="str">
        <f t="shared" si="251"/>
        <v>Boland</v>
      </c>
    </row>
    <row r="2636" spans="2:18" x14ac:dyDescent="0.45">
      <c r="B2636" s="14" t="str">
        <f t="shared" si="246"/>
        <v>408572140861</v>
      </c>
      <c r="C2636" s="5">
        <v>40857</v>
      </c>
      <c r="D2636" s="2" t="s">
        <v>804</v>
      </c>
      <c r="E2636" s="14">
        <f t="shared" si="247"/>
        <v>0</v>
      </c>
      <c r="F2636" s="2">
        <v>21</v>
      </c>
      <c r="G2636" s="19">
        <v>2731.73</v>
      </c>
      <c r="H2636" s="20">
        <v>7.0000000000000007E-2</v>
      </c>
      <c r="I2636" s="6"/>
      <c r="J2636" s="5">
        <v>40861</v>
      </c>
      <c r="K2636" s="25">
        <v>310.58999999999997</v>
      </c>
      <c r="L2636" s="2" t="s">
        <v>329</v>
      </c>
      <c r="M2636" s="14">
        <f>+VLOOKUP(L2636,Customers!$C$3:$D$797,2,FALSE)</f>
        <v>3</v>
      </c>
      <c r="N2636" s="14">
        <f>+INDEX(Customers!$B$2:$D$797,MATCH(TF_Database!L2636,Customers!$C$2:$C$797,0),1)</f>
        <v>7619</v>
      </c>
      <c r="O2636" s="29">
        <f t="shared" si="248"/>
        <v>9</v>
      </c>
      <c r="P2636" s="29">
        <f t="shared" si="249"/>
        <v>15</v>
      </c>
      <c r="Q2636" s="14" t="str">
        <f t="shared" si="250"/>
        <v xml:space="preserve">Victoria </v>
      </c>
      <c r="R2636" s="14" t="str">
        <f t="shared" si="251"/>
        <v>Wilson</v>
      </c>
    </row>
    <row r="2637" spans="2:18" x14ac:dyDescent="0.45">
      <c r="B2637" s="14" t="str">
        <f t="shared" si="246"/>
        <v>408574040864</v>
      </c>
      <c r="C2637" s="5">
        <v>40857</v>
      </c>
      <c r="D2637" s="2" t="s">
        <v>804</v>
      </c>
      <c r="E2637" s="14">
        <f t="shared" si="247"/>
        <v>0</v>
      </c>
      <c r="F2637" s="2">
        <v>40</v>
      </c>
      <c r="G2637" s="19">
        <v>679.52</v>
      </c>
      <c r="H2637" s="20">
        <v>0.09</v>
      </c>
      <c r="I2637" s="6"/>
      <c r="J2637" s="5">
        <v>40864</v>
      </c>
      <c r="K2637" s="25">
        <v>-152.4</v>
      </c>
      <c r="L2637" s="2" t="s">
        <v>329</v>
      </c>
      <c r="M2637" s="14">
        <f>+VLOOKUP(L2637,Customers!$C$3:$D$797,2,FALSE)</f>
        <v>3</v>
      </c>
      <c r="N2637" s="14">
        <f>+INDEX(Customers!$B$2:$D$797,MATCH(TF_Database!L2637,Customers!$C$2:$C$797,0),1)</f>
        <v>7619</v>
      </c>
      <c r="O2637" s="29">
        <f t="shared" si="248"/>
        <v>9</v>
      </c>
      <c r="P2637" s="29">
        <f t="shared" si="249"/>
        <v>15</v>
      </c>
      <c r="Q2637" s="14" t="str">
        <f t="shared" si="250"/>
        <v xml:space="preserve">Victoria </v>
      </c>
      <c r="R2637" s="14" t="str">
        <f t="shared" si="251"/>
        <v>Wilson</v>
      </c>
    </row>
    <row r="2638" spans="2:18" x14ac:dyDescent="0.45">
      <c r="B2638" s="14" t="str">
        <f t="shared" si="246"/>
        <v>408573840862</v>
      </c>
      <c r="C2638" s="5">
        <v>40857</v>
      </c>
      <c r="D2638" s="2" t="s">
        <v>804</v>
      </c>
      <c r="E2638" s="14">
        <f t="shared" si="247"/>
        <v>0</v>
      </c>
      <c r="F2638" s="2">
        <v>38</v>
      </c>
      <c r="G2638" s="19">
        <v>5176.2700000000004</v>
      </c>
      <c r="H2638" s="20">
        <v>0.01</v>
      </c>
      <c r="I2638" s="6"/>
      <c r="J2638" s="5">
        <v>40862</v>
      </c>
      <c r="K2638" s="25">
        <v>-743.45</v>
      </c>
      <c r="L2638" s="2" t="s">
        <v>329</v>
      </c>
      <c r="M2638" s="14">
        <f>+VLOOKUP(L2638,Customers!$C$3:$D$797,2,FALSE)</f>
        <v>3</v>
      </c>
      <c r="N2638" s="14">
        <f>+INDEX(Customers!$B$2:$D$797,MATCH(TF_Database!L2638,Customers!$C$2:$C$797,0),1)</f>
        <v>7619</v>
      </c>
      <c r="O2638" s="29">
        <f t="shared" si="248"/>
        <v>9</v>
      </c>
      <c r="P2638" s="29">
        <f t="shared" si="249"/>
        <v>15</v>
      </c>
      <c r="Q2638" s="14" t="str">
        <f t="shared" si="250"/>
        <v xml:space="preserve">Victoria </v>
      </c>
      <c r="R2638" s="14" t="str">
        <f t="shared" si="251"/>
        <v>Wilson</v>
      </c>
    </row>
    <row r="2639" spans="2:18" x14ac:dyDescent="0.45">
      <c r="B2639" s="14" t="str">
        <f t="shared" si="246"/>
        <v>400742840075</v>
      </c>
      <c r="C2639" s="5">
        <v>40074</v>
      </c>
      <c r="D2639" s="2" t="s">
        <v>806</v>
      </c>
      <c r="E2639" s="14">
        <f t="shared" si="247"/>
        <v>1</v>
      </c>
      <c r="F2639" s="2">
        <v>28</v>
      </c>
      <c r="G2639" s="19">
        <v>739.94</v>
      </c>
      <c r="H2639" s="20">
        <v>0.01</v>
      </c>
      <c r="I2639" s="6"/>
      <c r="J2639" s="5">
        <v>40075</v>
      </c>
      <c r="K2639" s="25">
        <v>370.23</v>
      </c>
      <c r="L2639" s="2" t="s">
        <v>201</v>
      </c>
      <c r="M2639" s="14">
        <f>+VLOOKUP(L2639,Customers!$C$3:$D$797,2,FALSE)</f>
        <v>4</v>
      </c>
      <c r="N2639" s="14">
        <f>+INDEX(Customers!$B$2:$D$797,MATCH(TF_Database!L2639,Customers!$C$2:$C$797,0),1)</f>
        <v>21614</v>
      </c>
      <c r="O2639" s="29">
        <f t="shared" si="248"/>
        <v>8</v>
      </c>
      <c r="P2639" s="29">
        <f t="shared" si="249"/>
        <v>16</v>
      </c>
      <c r="Q2639" s="14" t="str">
        <f t="shared" si="250"/>
        <v xml:space="preserve">Katrina </v>
      </c>
      <c r="R2639" s="14" t="str">
        <f t="shared" si="251"/>
        <v>Bavinger</v>
      </c>
    </row>
    <row r="2640" spans="2:18" x14ac:dyDescent="0.45">
      <c r="B2640" s="14" t="str">
        <f t="shared" si="246"/>
        <v>398684639869</v>
      </c>
      <c r="C2640" s="5">
        <v>39868</v>
      </c>
      <c r="D2640" s="2" t="s">
        <v>811</v>
      </c>
      <c r="E2640" s="14">
        <f t="shared" si="247"/>
        <v>0</v>
      </c>
      <c r="F2640" s="2">
        <v>46</v>
      </c>
      <c r="G2640" s="19">
        <v>14740.51</v>
      </c>
      <c r="H2640" s="20">
        <v>0</v>
      </c>
      <c r="I2640" s="6"/>
      <c r="J2640" s="5">
        <v>39869</v>
      </c>
      <c r="K2640" s="25">
        <v>3407.73</v>
      </c>
      <c r="L2640" s="2" t="s">
        <v>201</v>
      </c>
      <c r="M2640" s="14">
        <f>+VLOOKUP(L2640,Customers!$C$3:$D$797,2,FALSE)</f>
        <v>4</v>
      </c>
      <c r="N2640" s="14">
        <f>+INDEX(Customers!$B$2:$D$797,MATCH(TF_Database!L2640,Customers!$C$2:$C$797,0),1)</f>
        <v>21614</v>
      </c>
      <c r="O2640" s="29">
        <f t="shared" si="248"/>
        <v>8</v>
      </c>
      <c r="P2640" s="29">
        <f t="shared" si="249"/>
        <v>16</v>
      </c>
      <c r="Q2640" s="14" t="str">
        <f t="shared" si="250"/>
        <v xml:space="preserve">Katrina </v>
      </c>
      <c r="R2640" s="14" t="str">
        <f t="shared" si="251"/>
        <v>Bavinger</v>
      </c>
    </row>
    <row r="2641" spans="2:18" x14ac:dyDescent="0.45">
      <c r="B2641" s="14" t="str">
        <f t="shared" si="246"/>
        <v>39868139870</v>
      </c>
      <c r="C2641" s="5">
        <v>39868</v>
      </c>
      <c r="D2641" s="2" t="s">
        <v>811</v>
      </c>
      <c r="E2641" s="14">
        <f t="shared" si="247"/>
        <v>0</v>
      </c>
      <c r="F2641" s="2">
        <v>1</v>
      </c>
      <c r="G2641" s="19">
        <v>3.77</v>
      </c>
      <c r="H2641" s="20">
        <v>0.09</v>
      </c>
      <c r="I2641" s="6"/>
      <c r="J2641" s="5">
        <v>39870</v>
      </c>
      <c r="K2641" s="25">
        <v>-1.84</v>
      </c>
      <c r="L2641" s="2" t="s">
        <v>201</v>
      </c>
      <c r="M2641" s="14">
        <f>+VLOOKUP(L2641,Customers!$C$3:$D$797,2,FALSE)</f>
        <v>4</v>
      </c>
      <c r="N2641" s="14">
        <f>+INDEX(Customers!$B$2:$D$797,MATCH(TF_Database!L2641,Customers!$C$2:$C$797,0),1)</f>
        <v>21614</v>
      </c>
      <c r="O2641" s="29">
        <f t="shared" si="248"/>
        <v>8</v>
      </c>
      <c r="P2641" s="29">
        <f t="shared" si="249"/>
        <v>16</v>
      </c>
      <c r="Q2641" s="14" t="str">
        <f t="shared" si="250"/>
        <v xml:space="preserve">Katrina </v>
      </c>
      <c r="R2641" s="14" t="str">
        <f t="shared" si="251"/>
        <v>Bavinger</v>
      </c>
    </row>
    <row r="2642" spans="2:18" x14ac:dyDescent="0.45">
      <c r="B2642" s="14" t="str">
        <f t="shared" si="246"/>
        <v>398921139894</v>
      </c>
      <c r="C2642" s="5">
        <v>39892</v>
      </c>
      <c r="D2642" s="2" t="s">
        <v>808</v>
      </c>
      <c r="E2642" s="14">
        <f t="shared" si="247"/>
        <v>0</v>
      </c>
      <c r="F2642" s="2">
        <v>11</v>
      </c>
      <c r="G2642" s="19">
        <v>100.36</v>
      </c>
      <c r="H2642" s="20">
        <v>0.02</v>
      </c>
      <c r="I2642" s="6"/>
      <c r="J2642" s="5">
        <v>39894</v>
      </c>
      <c r="K2642" s="25">
        <v>18.41</v>
      </c>
      <c r="L2642" s="2" t="s">
        <v>329</v>
      </c>
      <c r="M2642" s="14">
        <f>+VLOOKUP(L2642,Customers!$C$3:$D$797,2,FALSE)</f>
        <v>3</v>
      </c>
      <c r="N2642" s="14">
        <f>+INDEX(Customers!$B$2:$D$797,MATCH(TF_Database!L2642,Customers!$C$2:$C$797,0),1)</f>
        <v>7619</v>
      </c>
      <c r="O2642" s="29">
        <f t="shared" si="248"/>
        <v>9</v>
      </c>
      <c r="P2642" s="29">
        <f t="shared" si="249"/>
        <v>15</v>
      </c>
      <c r="Q2642" s="14" t="str">
        <f t="shared" si="250"/>
        <v xml:space="preserve">Victoria </v>
      </c>
      <c r="R2642" s="14" t="str">
        <f t="shared" si="251"/>
        <v>Wilson</v>
      </c>
    </row>
    <row r="2643" spans="2:18" x14ac:dyDescent="0.45">
      <c r="B2643" s="14" t="str">
        <f t="shared" si="246"/>
        <v>398923339894</v>
      </c>
      <c r="C2643" s="5">
        <v>39892</v>
      </c>
      <c r="D2643" s="2" t="s">
        <v>808</v>
      </c>
      <c r="E2643" s="14">
        <f t="shared" si="247"/>
        <v>0</v>
      </c>
      <c r="F2643" s="2">
        <v>33</v>
      </c>
      <c r="G2643" s="19">
        <v>404.91</v>
      </c>
      <c r="H2643" s="20">
        <v>0.06</v>
      </c>
      <c r="I2643" s="6"/>
      <c r="J2643" s="5">
        <v>39894</v>
      </c>
      <c r="K2643" s="25">
        <v>65.63</v>
      </c>
      <c r="L2643" s="2" t="s">
        <v>329</v>
      </c>
      <c r="M2643" s="14">
        <f>+VLOOKUP(L2643,Customers!$C$3:$D$797,2,FALSE)</f>
        <v>3</v>
      </c>
      <c r="N2643" s="14">
        <f>+INDEX(Customers!$B$2:$D$797,MATCH(TF_Database!L2643,Customers!$C$2:$C$797,0),1)</f>
        <v>7619</v>
      </c>
      <c r="O2643" s="29">
        <f t="shared" si="248"/>
        <v>9</v>
      </c>
      <c r="P2643" s="29">
        <f t="shared" si="249"/>
        <v>15</v>
      </c>
      <c r="Q2643" s="14" t="str">
        <f t="shared" si="250"/>
        <v xml:space="preserve">Victoria </v>
      </c>
      <c r="R2643" s="14" t="str">
        <f t="shared" si="251"/>
        <v>Wilson</v>
      </c>
    </row>
    <row r="2644" spans="2:18" x14ac:dyDescent="0.45">
      <c r="B2644" s="14" t="str">
        <f t="shared" si="246"/>
        <v>410462241049</v>
      </c>
      <c r="C2644" s="5">
        <v>41046</v>
      </c>
      <c r="D2644" s="2" t="s">
        <v>806</v>
      </c>
      <c r="E2644" s="14">
        <f t="shared" si="247"/>
        <v>1</v>
      </c>
      <c r="F2644" s="2">
        <v>22</v>
      </c>
      <c r="G2644" s="19">
        <v>809.91</v>
      </c>
      <c r="H2644" s="20">
        <v>7.0000000000000007E-2</v>
      </c>
      <c r="I2644" s="6"/>
      <c r="J2644" s="5">
        <v>41049</v>
      </c>
      <c r="K2644" s="25">
        <v>321.67399999999998</v>
      </c>
      <c r="L2644" s="2" t="s">
        <v>322</v>
      </c>
      <c r="M2644" s="14">
        <f>+VLOOKUP(L2644,Customers!$C$3:$D$797,2,FALSE)</f>
        <v>5</v>
      </c>
      <c r="N2644" s="14">
        <f>+INDEX(Customers!$B$2:$D$797,MATCH(TF_Database!L2644,Customers!$C$2:$C$797,0),1)</f>
        <v>9413</v>
      </c>
      <c r="O2644" s="29">
        <f t="shared" si="248"/>
        <v>8</v>
      </c>
      <c r="P2644" s="29">
        <f t="shared" si="249"/>
        <v>16</v>
      </c>
      <c r="Q2644" s="14" t="str">
        <f t="shared" si="250"/>
        <v xml:space="preserve">Natalie </v>
      </c>
      <c r="R2644" s="14" t="str">
        <f t="shared" si="251"/>
        <v>Fritzler</v>
      </c>
    </row>
    <row r="2645" spans="2:18" x14ac:dyDescent="0.45">
      <c r="B2645" s="14" t="str">
        <f t="shared" si="246"/>
        <v>410465041048</v>
      </c>
      <c r="C2645" s="5">
        <v>41046</v>
      </c>
      <c r="D2645" s="2" t="s">
        <v>806</v>
      </c>
      <c r="E2645" s="14">
        <f t="shared" si="247"/>
        <v>1</v>
      </c>
      <c r="F2645" s="2">
        <v>50</v>
      </c>
      <c r="G2645" s="19">
        <v>1027.6600000000001</v>
      </c>
      <c r="H2645" s="20">
        <v>0</v>
      </c>
      <c r="I2645" s="6"/>
      <c r="J2645" s="5">
        <v>41048</v>
      </c>
      <c r="K2645" s="25">
        <v>184.07</v>
      </c>
      <c r="L2645" s="2" t="s">
        <v>322</v>
      </c>
      <c r="M2645" s="14">
        <f>+VLOOKUP(L2645,Customers!$C$3:$D$797,2,FALSE)</f>
        <v>5</v>
      </c>
      <c r="N2645" s="14">
        <f>+INDEX(Customers!$B$2:$D$797,MATCH(TF_Database!L2645,Customers!$C$2:$C$797,0),1)</f>
        <v>9413</v>
      </c>
      <c r="O2645" s="29">
        <f t="shared" si="248"/>
        <v>8</v>
      </c>
      <c r="P2645" s="29">
        <f t="shared" si="249"/>
        <v>16</v>
      </c>
      <c r="Q2645" s="14" t="str">
        <f t="shared" si="250"/>
        <v xml:space="preserve">Natalie </v>
      </c>
      <c r="R2645" s="14" t="str">
        <f t="shared" si="251"/>
        <v>Fritzler</v>
      </c>
    </row>
    <row r="2646" spans="2:18" x14ac:dyDescent="0.45">
      <c r="B2646" s="14" t="str">
        <f t="shared" si="246"/>
        <v>410463041048</v>
      </c>
      <c r="C2646" s="5">
        <v>41046</v>
      </c>
      <c r="D2646" s="2" t="s">
        <v>806</v>
      </c>
      <c r="E2646" s="14">
        <f t="shared" si="247"/>
        <v>1</v>
      </c>
      <c r="F2646" s="2">
        <v>30</v>
      </c>
      <c r="G2646" s="19">
        <v>301.38</v>
      </c>
      <c r="H2646" s="20">
        <v>0.06</v>
      </c>
      <c r="I2646" s="6"/>
      <c r="J2646" s="5">
        <v>41048</v>
      </c>
      <c r="K2646" s="25">
        <v>5.08</v>
      </c>
      <c r="L2646" s="2" t="s">
        <v>322</v>
      </c>
      <c r="M2646" s="14">
        <f>+VLOOKUP(L2646,Customers!$C$3:$D$797,2,FALSE)</f>
        <v>5</v>
      </c>
      <c r="N2646" s="14">
        <f>+INDEX(Customers!$B$2:$D$797,MATCH(TF_Database!L2646,Customers!$C$2:$C$797,0),1)</f>
        <v>9413</v>
      </c>
      <c r="O2646" s="29">
        <f t="shared" si="248"/>
        <v>8</v>
      </c>
      <c r="P2646" s="29">
        <f t="shared" si="249"/>
        <v>16</v>
      </c>
      <c r="Q2646" s="14" t="str">
        <f t="shared" si="250"/>
        <v xml:space="preserve">Natalie </v>
      </c>
      <c r="R2646" s="14" t="str">
        <f t="shared" si="251"/>
        <v>Fritzler</v>
      </c>
    </row>
    <row r="2647" spans="2:18" x14ac:dyDescent="0.45">
      <c r="B2647" s="14" t="str">
        <f t="shared" si="246"/>
        <v>402263140228</v>
      </c>
      <c r="C2647" s="5">
        <v>40226</v>
      </c>
      <c r="D2647" s="2" t="s">
        <v>811</v>
      </c>
      <c r="E2647" s="14">
        <f t="shared" si="247"/>
        <v>0</v>
      </c>
      <c r="F2647" s="2">
        <v>31</v>
      </c>
      <c r="G2647" s="19">
        <v>8955.34</v>
      </c>
      <c r="H2647" s="20">
        <v>0.1</v>
      </c>
      <c r="I2647" s="6"/>
      <c r="J2647" s="5">
        <v>40228</v>
      </c>
      <c r="K2647" s="25">
        <v>2081.48</v>
      </c>
      <c r="L2647" s="2" t="s">
        <v>320</v>
      </c>
      <c r="M2647" s="14">
        <f>+VLOOKUP(L2647,Customers!$C$3:$D$797,2,FALSE)</f>
        <v>1</v>
      </c>
      <c r="N2647" s="14">
        <f>+INDEX(Customers!$B$2:$D$797,MATCH(TF_Database!L2647,Customers!$C$2:$C$797,0),1)</f>
        <v>18900</v>
      </c>
      <c r="O2647" s="29">
        <f t="shared" si="248"/>
        <v>9</v>
      </c>
      <c r="P2647" s="29">
        <f t="shared" si="249"/>
        <v>16</v>
      </c>
      <c r="Q2647" s="14" t="str">
        <f t="shared" si="250"/>
        <v xml:space="preserve">Michelle </v>
      </c>
      <c r="R2647" s="14" t="str">
        <f t="shared" si="251"/>
        <v>Ellison</v>
      </c>
    </row>
    <row r="2648" spans="2:18" x14ac:dyDescent="0.45">
      <c r="B2648" s="14" t="str">
        <f t="shared" si="246"/>
        <v>402261840226</v>
      </c>
      <c r="C2648" s="5">
        <v>40226</v>
      </c>
      <c r="D2648" s="2" t="s">
        <v>811</v>
      </c>
      <c r="E2648" s="14">
        <f t="shared" si="247"/>
        <v>0</v>
      </c>
      <c r="F2648" s="2">
        <v>18</v>
      </c>
      <c r="G2648" s="19">
        <v>95.22</v>
      </c>
      <c r="H2648" s="20">
        <v>0.01</v>
      </c>
      <c r="I2648" s="6"/>
      <c r="J2648" s="5">
        <v>40226</v>
      </c>
      <c r="K2648" s="25">
        <v>-33.4</v>
      </c>
      <c r="L2648" s="2" t="s">
        <v>320</v>
      </c>
      <c r="M2648" s="14">
        <f>+VLOOKUP(L2648,Customers!$C$3:$D$797,2,FALSE)</f>
        <v>1</v>
      </c>
      <c r="N2648" s="14">
        <f>+INDEX(Customers!$B$2:$D$797,MATCH(TF_Database!L2648,Customers!$C$2:$C$797,0),1)</f>
        <v>18900</v>
      </c>
      <c r="O2648" s="29">
        <f t="shared" si="248"/>
        <v>9</v>
      </c>
      <c r="P2648" s="29">
        <f t="shared" si="249"/>
        <v>16</v>
      </c>
      <c r="Q2648" s="14" t="str">
        <f t="shared" si="250"/>
        <v xml:space="preserve">Michelle </v>
      </c>
      <c r="R2648" s="14" t="str">
        <f t="shared" si="251"/>
        <v>Ellison</v>
      </c>
    </row>
    <row r="2649" spans="2:18" x14ac:dyDescent="0.45">
      <c r="B2649" s="14" t="str">
        <f t="shared" si="246"/>
        <v>400274240028</v>
      </c>
      <c r="C2649" s="5">
        <v>40027</v>
      </c>
      <c r="D2649" s="2" t="s">
        <v>811</v>
      </c>
      <c r="E2649" s="14">
        <f t="shared" si="247"/>
        <v>0</v>
      </c>
      <c r="F2649" s="2">
        <v>42</v>
      </c>
      <c r="G2649" s="19">
        <v>577.41999999999996</v>
      </c>
      <c r="H2649" s="20">
        <v>0</v>
      </c>
      <c r="I2649" s="6"/>
      <c r="J2649" s="5">
        <v>40028</v>
      </c>
      <c r="K2649" s="25">
        <v>253.50400000000002</v>
      </c>
      <c r="L2649" s="2" t="s">
        <v>314</v>
      </c>
      <c r="M2649" s="14">
        <f>+VLOOKUP(L2649,Customers!$C$3:$D$797,2,FALSE)</f>
        <v>3</v>
      </c>
      <c r="N2649" s="14">
        <f>+INDEX(Customers!$B$2:$D$797,MATCH(TF_Database!L2649,Customers!$C$2:$C$797,0),1)</f>
        <v>3140</v>
      </c>
      <c r="O2649" s="29">
        <f t="shared" si="248"/>
        <v>7</v>
      </c>
      <c r="P2649" s="29">
        <f t="shared" si="249"/>
        <v>11</v>
      </c>
      <c r="Q2649" s="14" t="str">
        <f t="shared" si="250"/>
        <v xml:space="preserve">Olvera </v>
      </c>
      <c r="R2649" s="14" t="str">
        <f t="shared" si="251"/>
        <v>Toch</v>
      </c>
    </row>
    <row r="2650" spans="2:18" x14ac:dyDescent="0.45">
      <c r="B2650" s="14" t="str">
        <f t="shared" si="246"/>
        <v>400272040027</v>
      </c>
      <c r="C2650" s="5">
        <v>40027</v>
      </c>
      <c r="D2650" s="2" t="s">
        <v>811</v>
      </c>
      <c r="E2650" s="14">
        <f t="shared" si="247"/>
        <v>0</v>
      </c>
      <c r="F2650" s="2">
        <v>20</v>
      </c>
      <c r="G2650" s="19">
        <v>95.08</v>
      </c>
      <c r="H2650" s="20">
        <v>0.06</v>
      </c>
      <c r="I2650" s="6"/>
      <c r="J2650" s="5">
        <v>40027</v>
      </c>
      <c r="K2650" s="25">
        <v>39.909999999999997</v>
      </c>
      <c r="L2650" s="2" t="s">
        <v>314</v>
      </c>
      <c r="M2650" s="14">
        <f>+VLOOKUP(L2650,Customers!$C$3:$D$797,2,FALSE)</f>
        <v>3</v>
      </c>
      <c r="N2650" s="14">
        <f>+INDEX(Customers!$B$2:$D$797,MATCH(TF_Database!L2650,Customers!$C$2:$C$797,0),1)</f>
        <v>3140</v>
      </c>
      <c r="O2650" s="29">
        <f t="shared" si="248"/>
        <v>7</v>
      </c>
      <c r="P2650" s="29">
        <f t="shared" si="249"/>
        <v>11</v>
      </c>
      <c r="Q2650" s="14" t="str">
        <f t="shared" si="250"/>
        <v xml:space="preserve">Olvera </v>
      </c>
      <c r="R2650" s="14" t="str">
        <f t="shared" si="251"/>
        <v>Toch</v>
      </c>
    </row>
    <row r="2651" spans="2:18" x14ac:dyDescent="0.45">
      <c r="B2651" s="14" t="str">
        <f t="shared" si="246"/>
        <v>398892539891</v>
      </c>
      <c r="C2651" s="5">
        <v>39889</v>
      </c>
      <c r="D2651" s="2" t="s">
        <v>810</v>
      </c>
      <c r="E2651" s="14">
        <f t="shared" si="247"/>
        <v>0</v>
      </c>
      <c r="F2651" s="2">
        <v>25</v>
      </c>
      <c r="G2651" s="19">
        <v>82.21</v>
      </c>
      <c r="H2651" s="20">
        <v>0.04</v>
      </c>
      <c r="I2651" s="6"/>
      <c r="J2651" s="5">
        <v>39891</v>
      </c>
      <c r="K2651" s="25">
        <v>15.25</v>
      </c>
      <c r="L2651" s="2" t="s">
        <v>316</v>
      </c>
      <c r="M2651" s="14">
        <f>+VLOOKUP(L2651,Customers!$C$3:$D$797,2,FALSE)</f>
        <v>5</v>
      </c>
      <c r="N2651" s="14">
        <f>+INDEX(Customers!$B$2:$D$797,MATCH(TF_Database!L2651,Customers!$C$2:$C$797,0),1)</f>
        <v>11761</v>
      </c>
      <c r="O2651" s="29">
        <f t="shared" si="248"/>
        <v>5</v>
      </c>
      <c r="P2651" s="29">
        <f t="shared" si="249"/>
        <v>16</v>
      </c>
      <c r="Q2651" s="14" t="str">
        <f t="shared" si="250"/>
        <v xml:space="preserve">Sean </v>
      </c>
      <c r="R2651" s="14" t="str">
        <f t="shared" si="251"/>
        <v>Christensen</v>
      </c>
    </row>
    <row r="2652" spans="2:18" x14ac:dyDescent="0.45">
      <c r="B2652" s="14" t="str">
        <f t="shared" si="246"/>
        <v>398224739827</v>
      </c>
      <c r="C2652" s="5">
        <v>39822</v>
      </c>
      <c r="D2652" s="2" t="s">
        <v>804</v>
      </c>
      <c r="E2652" s="14">
        <f t="shared" si="247"/>
        <v>0</v>
      </c>
      <c r="F2652" s="2">
        <v>47</v>
      </c>
      <c r="G2652" s="19">
        <v>117.88</v>
      </c>
      <c r="H2652" s="20">
        <v>0.1</v>
      </c>
      <c r="I2652" s="6"/>
      <c r="J2652" s="5">
        <v>39827</v>
      </c>
      <c r="K2652" s="25">
        <v>-71</v>
      </c>
      <c r="L2652" s="2" t="s">
        <v>314</v>
      </c>
      <c r="M2652" s="14">
        <f>+VLOOKUP(L2652,Customers!$C$3:$D$797,2,FALSE)</f>
        <v>3</v>
      </c>
      <c r="N2652" s="14">
        <f>+INDEX(Customers!$B$2:$D$797,MATCH(TF_Database!L2652,Customers!$C$2:$C$797,0),1)</f>
        <v>3140</v>
      </c>
      <c r="O2652" s="29">
        <f t="shared" si="248"/>
        <v>7</v>
      </c>
      <c r="P2652" s="29">
        <f t="shared" si="249"/>
        <v>11</v>
      </c>
      <c r="Q2652" s="14" t="str">
        <f t="shared" si="250"/>
        <v xml:space="preserve">Olvera </v>
      </c>
      <c r="R2652" s="14" t="str">
        <f t="shared" si="251"/>
        <v>Toch</v>
      </c>
    </row>
    <row r="2653" spans="2:18" x14ac:dyDescent="0.45">
      <c r="B2653" s="14" t="str">
        <f t="shared" si="246"/>
        <v>411543441154</v>
      </c>
      <c r="C2653" s="5">
        <v>41154</v>
      </c>
      <c r="D2653" s="2" t="s">
        <v>806</v>
      </c>
      <c r="E2653" s="14">
        <f t="shared" si="247"/>
        <v>1</v>
      </c>
      <c r="F2653" s="2">
        <v>34</v>
      </c>
      <c r="G2653" s="19">
        <v>3130.2015000000001</v>
      </c>
      <c r="H2653" s="20">
        <v>7.0000000000000007E-2</v>
      </c>
      <c r="I2653" s="6"/>
      <c r="J2653" s="5">
        <v>41154</v>
      </c>
      <c r="K2653" s="25">
        <v>692.77499999999998</v>
      </c>
      <c r="L2653" s="2" t="s">
        <v>325</v>
      </c>
      <c r="M2653" s="14">
        <f>+VLOOKUP(L2653,Customers!$C$3:$D$797,2,FALSE)</f>
        <v>4</v>
      </c>
      <c r="N2653" s="14">
        <f>+INDEX(Customers!$B$2:$D$797,MATCH(TF_Database!L2653,Customers!$C$2:$C$797,0),1)</f>
        <v>27386</v>
      </c>
      <c r="O2653" s="29">
        <f t="shared" si="248"/>
        <v>6</v>
      </c>
      <c r="P2653" s="29">
        <f t="shared" si="249"/>
        <v>13</v>
      </c>
      <c r="Q2653" s="14" t="str">
        <f t="shared" si="250"/>
        <v xml:space="preserve">Maria </v>
      </c>
      <c r="R2653" s="14" t="str">
        <f t="shared" si="251"/>
        <v>Zettner</v>
      </c>
    </row>
    <row r="2654" spans="2:18" x14ac:dyDescent="0.45">
      <c r="B2654" s="14" t="str">
        <f t="shared" si="246"/>
        <v>399123139914</v>
      </c>
      <c r="C2654" s="5">
        <v>39912</v>
      </c>
      <c r="D2654" s="2" t="s">
        <v>808</v>
      </c>
      <c r="E2654" s="14">
        <f t="shared" si="247"/>
        <v>0</v>
      </c>
      <c r="F2654" s="2">
        <v>31</v>
      </c>
      <c r="G2654" s="19">
        <v>449.47</v>
      </c>
      <c r="H2654" s="20">
        <v>0.05</v>
      </c>
      <c r="I2654" s="6"/>
      <c r="J2654" s="5">
        <v>39914</v>
      </c>
      <c r="K2654" s="25">
        <v>-190.49</v>
      </c>
      <c r="L2654" s="2" t="s">
        <v>320</v>
      </c>
      <c r="M2654" s="14">
        <f>+VLOOKUP(L2654,Customers!$C$3:$D$797,2,FALSE)</f>
        <v>1</v>
      </c>
      <c r="N2654" s="14">
        <f>+INDEX(Customers!$B$2:$D$797,MATCH(TF_Database!L2654,Customers!$C$2:$C$797,0),1)</f>
        <v>18900</v>
      </c>
      <c r="O2654" s="29">
        <f t="shared" si="248"/>
        <v>9</v>
      </c>
      <c r="P2654" s="29">
        <f t="shared" si="249"/>
        <v>16</v>
      </c>
      <c r="Q2654" s="14" t="str">
        <f t="shared" si="250"/>
        <v xml:space="preserve">Michelle </v>
      </c>
      <c r="R2654" s="14" t="str">
        <f t="shared" si="251"/>
        <v>Ellison</v>
      </c>
    </row>
    <row r="2655" spans="2:18" x14ac:dyDescent="0.45">
      <c r="B2655" s="14" t="str">
        <f t="shared" si="246"/>
        <v>399122939913</v>
      </c>
      <c r="C2655" s="5">
        <v>39912</v>
      </c>
      <c r="D2655" s="2" t="s">
        <v>808</v>
      </c>
      <c r="E2655" s="14">
        <f t="shared" si="247"/>
        <v>0</v>
      </c>
      <c r="F2655" s="2">
        <v>29</v>
      </c>
      <c r="G2655" s="19">
        <v>80.61</v>
      </c>
      <c r="H2655" s="20">
        <v>0.08</v>
      </c>
      <c r="I2655" s="6"/>
      <c r="J2655" s="5">
        <v>39913</v>
      </c>
      <c r="K2655" s="25">
        <v>-8.77</v>
      </c>
      <c r="L2655" s="2" t="s">
        <v>320</v>
      </c>
      <c r="M2655" s="14">
        <f>+VLOOKUP(L2655,Customers!$C$3:$D$797,2,FALSE)</f>
        <v>1</v>
      </c>
      <c r="N2655" s="14">
        <f>+INDEX(Customers!$B$2:$D$797,MATCH(TF_Database!L2655,Customers!$C$2:$C$797,0),1)</f>
        <v>18900</v>
      </c>
      <c r="O2655" s="29">
        <f t="shared" si="248"/>
        <v>9</v>
      </c>
      <c r="P2655" s="29">
        <f t="shared" si="249"/>
        <v>16</v>
      </c>
      <c r="Q2655" s="14" t="str">
        <f t="shared" si="250"/>
        <v xml:space="preserve">Michelle </v>
      </c>
      <c r="R2655" s="14" t="str">
        <f t="shared" si="251"/>
        <v>Ellison</v>
      </c>
    </row>
    <row r="2656" spans="2:18" x14ac:dyDescent="0.45">
      <c r="B2656" s="14" t="str">
        <f t="shared" si="246"/>
        <v>399093939911</v>
      </c>
      <c r="C2656" s="5">
        <v>39909</v>
      </c>
      <c r="D2656" s="2" t="s">
        <v>804</v>
      </c>
      <c r="E2656" s="14">
        <f t="shared" si="247"/>
        <v>0</v>
      </c>
      <c r="F2656" s="2">
        <v>39</v>
      </c>
      <c r="G2656" s="19">
        <v>2413.5300000000002</v>
      </c>
      <c r="H2656" s="20">
        <v>0.06</v>
      </c>
      <c r="I2656" s="6"/>
      <c r="J2656" s="5">
        <v>39911</v>
      </c>
      <c r="K2656" s="25">
        <v>544.04</v>
      </c>
      <c r="L2656" s="2" t="s">
        <v>320</v>
      </c>
      <c r="M2656" s="14">
        <f>+VLOOKUP(L2656,Customers!$C$3:$D$797,2,FALSE)</f>
        <v>1</v>
      </c>
      <c r="N2656" s="14">
        <f>+INDEX(Customers!$B$2:$D$797,MATCH(TF_Database!L2656,Customers!$C$2:$C$797,0),1)</f>
        <v>18900</v>
      </c>
      <c r="O2656" s="29">
        <f t="shared" si="248"/>
        <v>9</v>
      </c>
      <c r="P2656" s="29">
        <f t="shared" si="249"/>
        <v>16</v>
      </c>
      <c r="Q2656" s="14" t="str">
        <f t="shared" si="250"/>
        <v xml:space="preserve">Michelle </v>
      </c>
      <c r="R2656" s="14" t="str">
        <f t="shared" si="251"/>
        <v>Ellison</v>
      </c>
    </row>
    <row r="2657" spans="2:18" x14ac:dyDescent="0.45">
      <c r="B2657" s="14" t="str">
        <f t="shared" si="246"/>
        <v>401564140158</v>
      </c>
      <c r="C2657" s="5">
        <v>40156</v>
      </c>
      <c r="D2657" s="2" t="s">
        <v>810</v>
      </c>
      <c r="E2657" s="14">
        <f t="shared" si="247"/>
        <v>0</v>
      </c>
      <c r="F2657" s="2">
        <v>41</v>
      </c>
      <c r="G2657" s="19">
        <v>204.99</v>
      </c>
      <c r="H2657" s="20">
        <v>0.03</v>
      </c>
      <c r="I2657" s="6"/>
      <c r="J2657" s="5">
        <v>40158</v>
      </c>
      <c r="K2657" s="25">
        <v>-95.990499999999997</v>
      </c>
      <c r="L2657" s="2" t="s">
        <v>329</v>
      </c>
      <c r="M2657" s="14">
        <f>+VLOOKUP(L2657,Customers!$C$3:$D$797,2,FALSE)</f>
        <v>3</v>
      </c>
      <c r="N2657" s="14">
        <f>+INDEX(Customers!$B$2:$D$797,MATCH(TF_Database!L2657,Customers!$C$2:$C$797,0),1)</f>
        <v>7619</v>
      </c>
      <c r="O2657" s="29">
        <f t="shared" si="248"/>
        <v>9</v>
      </c>
      <c r="P2657" s="29">
        <f t="shared" si="249"/>
        <v>15</v>
      </c>
      <c r="Q2657" s="14" t="str">
        <f t="shared" si="250"/>
        <v xml:space="preserve">Victoria </v>
      </c>
      <c r="R2657" s="14" t="str">
        <f t="shared" si="251"/>
        <v>Wilson</v>
      </c>
    </row>
    <row r="2658" spans="2:18" x14ac:dyDescent="0.45">
      <c r="B2658" s="14" t="str">
        <f t="shared" si="246"/>
        <v>399042339905</v>
      </c>
      <c r="C2658" s="5">
        <v>39904</v>
      </c>
      <c r="D2658" s="2" t="s">
        <v>808</v>
      </c>
      <c r="E2658" s="14">
        <f t="shared" si="247"/>
        <v>0</v>
      </c>
      <c r="F2658" s="2">
        <v>23</v>
      </c>
      <c r="G2658" s="19">
        <v>265.31</v>
      </c>
      <c r="H2658" s="20">
        <v>0.09</v>
      </c>
      <c r="I2658" s="6"/>
      <c r="J2658" s="5">
        <v>39905</v>
      </c>
      <c r="K2658" s="25">
        <v>-33.189</v>
      </c>
      <c r="L2658" s="2" t="s">
        <v>313</v>
      </c>
      <c r="M2658" s="14">
        <f>+VLOOKUP(L2658,Customers!$C$3:$D$797,2,FALSE)</f>
        <v>3</v>
      </c>
      <c r="N2658" s="14">
        <f>+INDEX(Customers!$B$2:$D$797,MATCH(TF_Database!L2658,Customers!$C$2:$C$797,0),1)</f>
        <v>6051</v>
      </c>
      <c r="O2658" s="29">
        <f t="shared" si="248"/>
        <v>7</v>
      </c>
      <c r="P2658" s="29">
        <f t="shared" si="249"/>
        <v>13</v>
      </c>
      <c r="Q2658" s="14" t="str">
        <f t="shared" si="250"/>
        <v xml:space="preserve">Thomas </v>
      </c>
      <c r="R2658" s="14" t="str">
        <f t="shared" si="251"/>
        <v>Boland</v>
      </c>
    </row>
    <row r="2659" spans="2:18" x14ac:dyDescent="0.45">
      <c r="B2659" s="14" t="str">
        <f t="shared" si="246"/>
        <v>399041539905</v>
      </c>
      <c r="C2659" s="5">
        <v>39904</v>
      </c>
      <c r="D2659" s="2" t="s">
        <v>808</v>
      </c>
      <c r="E2659" s="14">
        <f t="shared" si="247"/>
        <v>0</v>
      </c>
      <c r="F2659" s="2">
        <v>15</v>
      </c>
      <c r="G2659" s="19">
        <v>1444.88</v>
      </c>
      <c r="H2659" s="20">
        <v>0.1</v>
      </c>
      <c r="I2659" s="6"/>
      <c r="J2659" s="5">
        <v>39905</v>
      </c>
      <c r="K2659" s="25">
        <v>236.61</v>
      </c>
      <c r="L2659" s="2" t="s">
        <v>313</v>
      </c>
      <c r="M2659" s="14">
        <f>+VLOOKUP(L2659,Customers!$C$3:$D$797,2,FALSE)</f>
        <v>3</v>
      </c>
      <c r="N2659" s="14">
        <f>+INDEX(Customers!$B$2:$D$797,MATCH(TF_Database!L2659,Customers!$C$2:$C$797,0),1)</f>
        <v>6051</v>
      </c>
      <c r="O2659" s="29">
        <f t="shared" si="248"/>
        <v>7</v>
      </c>
      <c r="P2659" s="29">
        <f t="shared" si="249"/>
        <v>13</v>
      </c>
      <c r="Q2659" s="14" t="str">
        <f t="shared" si="250"/>
        <v xml:space="preserve">Thomas </v>
      </c>
      <c r="R2659" s="14" t="str">
        <f t="shared" si="251"/>
        <v>Boland</v>
      </c>
    </row>
    <row r="2660" spans="2:18" x14ac:dyDescent="0.45">
      <c r="B2660" s="14" t="str">
        <f t="shared" si="246"/>
        <v>403954440396</v>
      </c>
      <c r="C2660" s="5">
        <v>40395</v>
      </c>
      <c r="D2660" s="2" t="s">
        <v>811</v>
      </c>
      <c r="E2660" s="14">
        <f t="shared" si="247"/>
        <v>0</v>
      </c>
      <c r="F2660" s="2">
        <v>44</v>
      </c>
      <c r="G2660" s="19">
        <v>786.26</v>
      </c>
      <c r="H2660" s="20">
        <v>0.01</v>
      </c>
      <c r="I2660" s="6"/>
      <c r="J2660" s="5">
        <v>40396</v>
      </c>
      <c r="K2660" s="25">
        <v>274.98</v>
      </c>
      <c r="L2660" s="2" t="s">
        <v>324</v>
      </c>
      <c r="M2660" s="14">
        <f>+VLOOKUP(L2660,Customers!$C$3:$D$797,2,FALSE)</f>
        <v>1</v>
      </c>
      <c r="N2660" s="14">
        <f>+INDEX(Customers!$B$2:$D$797,MATCH(TF_Database!L2660,Customers!$C$2:$C$797,0),1)</f>
        <v>19103</v>
      </c>
      <c r="O2660" s="29">
        <f t="shared" si="248"/>
        <v>9</v>
      </c>
      <c r="P2660" s="29">
        <f t="shared" si="249"/>
        <v>17</v>
      </c>
      <c r="Q2660" s="14" t="str">
        <f t="shared" si="250"/>
        <v xml:space="preserve">Patricia </v>
      </c>
      <c r="R2660" s="14" t="str">
        <f t="shared" si="251"/>
        <v>Hirasaki</v>
      </c>
    </row>
    <row r="2661" spans="2:18" x14ac:dyDescent="0.45">
      <c r="B2661" s="14" t="str">
        <f t="shared" si="246"/>
        <v>404494440453</v>
      </c>
      <c r="C2661" s="5">
        <v>40449</v>
      </c>
      <c r="D2661" s="2" t="s">
        <v>804</v>
      </c>
      <c r="E2661" s="14">
        <f t="shared" si="247"/>
        <v>0</v>
      </c>
      <c r="F2661" s="2">
        <v>44</v>
      </c>
      <c r="G2661" s="19">
        <v>18697.240000000002</v>
      </c>
      <c r="H2661" s="20">
        <v>0.02</v>
      </c>
      <c r="I2661" s="6"/>
      <c r="J2661" s="5">
        <v>40453</v>
      </c>
      <c r="K2661" s="25">
        <v>8918.7354999999989</v>
      </c>
      <c r="L2661" s="2" t="s">
        <v>314</v>
      </c>
      <c r="M2661" s="14">
        <f>+VLOOKUP(L2661,Customers!$C$3:$D$797,2,FALSE)</f>
        <v>3</v>
      </c>
      <c r="N2661" s="14">
        <f>+INDEX(Customers!$B$2:$D$797,MATCH(TF_Database!L2661,Customers!$C$2:$C$797,0),1)</f>
        <v>3140</v>
      </c>
      <c r="O2661" s="29">
        <f t="shared" si="248"/>
        <v>7</v>
      </c>
      <c r="P2661" s="29">
        <f t="shared" si="249"/>
        <v>11</v>
      </c>
      <c r="Q2661" s="14" t="str">
        <f t="shared" si="250"/>
        <v xml:space="preserve">Olvera </v>
      </c>
      <c r="R2661" s="14" t="str">
        <f t="shared" si="251"/>
        <v>Toch</v>
      </c>
    </row>
    <row r="2662" spans="2:18" x14ac:dyDescent="0.45">
      <c r="B2662" s="14" t="str">
        <f t="shared" si="246"/>
        <v>404494840453</v>
      </c>
      <c r="C2662" s="5">
        <v>40449</v>
      </c>
      <c r="D2662" s="2" t="s">
        <v>804</v>
      </c>
      <c r="E2662" s="14">
        <f t="shared" si="247"/>
        <v>0</v>
      </c>
      <c r="F2662" s="2">
        <v>48</v>
      </c>
      <c r="G2662" s="19">
        <v>786.13</v>
      </c>
      <c r="H2662" s="20">
        <v>0.04</v>
      </c>
      <c r="I2662" s="6"/>
      <c r="J2662" s="5">
        <v>40453</v>
      </c>
      <c r="K2662" s="25">
        <v>-236.12</v>
      </c>
      <c r="L2662" s="2" t="s">
        <v>314</v>
      </c>
      <c r="M2662" s="14">
        <f>+VLOOKUP(L2662,Customers!$C$3:$D$797,2,FALSE)</f>
        <v>3</v>
      </c>
      <c r="N2662" s="14">
        <f>+INDEX(Customers!$B$2:$D$797,MATCH(TF_Database!L2662,Customers!$C$2:$C$797,0),1)</f>
        <v>3140</v>
      </c>
      <c r="O2662" s="29">
        <f t="shared" si="248"/>
        <v>7</v>
      </c>
      <c r="P2662" s="29">
        <f t="shared" si="249"/>
        <v>11</v>
      </c>
      <c r="Q2662" s="14" t="str">
        <f t="shared" si="250"/>
        <v xml:space="preserve">Olvera </v>
      </c>
      <c r="R2662" s="14" t="str">
        <f t="shared" si="251"/>
        <v>Toch</v>
      </c>
    </row>
    <row r="2663" spans="2:18" x14ac:dyDescent="0.45">
      <c r="B2663" s="14" t="str">
        <f t="shared" si="246"/>
        <v>403462540355</v>
      </c>
      <c r="C2663" s="5">
        <v>40346</v>
      </c>
      <c r="D2663" s="2" t="s">
        <v>804</v>
      </c>
      <c r="E2663" s="14">
        <f t="shared" si="247"/>
        <v>0</v>
      </c>
      <c r="F2663" s="2">
        <v>25</v>
      </c>
      <c r="G2663" s="19">
        <v>14647.26</v>
      </c>
      <c r="H2663" s="20">
        <v>7.0000000000000007E-2</v>
      </c>
      <c r="I2663" s="6"/>
      <c r="J2663" s="5">
        <v>40355</v>
      </c>
      <c r="K2663" s="25">
        <v>5485.15</v>
      </c>
      <c r="L2663" s="2" t="s">
        <v>329</v>
      </c>
      <c r="M2663" s="14">
        <f>+VLOOKUP(L2663,Customers!$C$3:$D$797,2,FALSE)</f>
        <v>3</v>
      </c>
      <c r="N2663" s="14">
        <f>+INDEX(Customers!$B$2:$D$797,MATCH(TF_Database!L2663,Customers!$C$2:$C$797,0),1)</f>
        <v>7619</v>
      </c>
      <c r="O2663" s="29">
        <f t="shared" si="248"/>
        <v>9</v>
      </c>
      <c r="P2663" s="29">
        <f t="shared" si="249"/>
        <v>15</v>
      </c>
      <c r="Q2663" s="14" t="str">
        <f t="shared" si="250"/>
        <v xml:space="preserve">Victoria </v>
      </c>
      <c r="R2663" s="14" t="str">
        <f t="shared" si="251"/>
        <v>Wilson</v>
      </c>
    </row>
    <row r="2664" spans="2:18" x14ac:dyDescent="0.45">
      <c r="B2664" s="14" t="str">
        <f t="shared" si="246"/>
        <v>403461040353</v>
      </c>
      <c r="C2664" s="5">
        <v>40346</v>
      </c>
      <c r="D2664" s="2" t="s">
        <v>804</v>
      </c>
      <c r="E2664" s="14">
        <f t="shared" si="247"/>
        <v>0</v>
      </c>
      <c r="F2664" s="2">
        <v>10</v>
      </c>
      <c r="G2664" s="19">
        <v>26.11</v>
      </c>
      <c r="H2664" s="20">
        <v>0.08</v>
      </c>
      <c r="I2664" s="6"/>
      <c r="J2664" s="5">
        <v>40353</v>
      </c>
      <c r="K2664" s="25">
        <v>2.65</v>
      </c>
      <c r="L2664" s="2" t="s">
        <v>329</v>
      </c>
      <c r="M2664" s="14">
        <f>+VLOOKUP(L2664,Customers!$C$3:$D$797,2,FALSE)</f>
        <v>3</v>
      </c>
      <c r="N2664" s="14">
        <f>+INDEX(Customers!$B$2:$D$797,MATCH(TF_Database!L2664,Customers!$C$2:$C$797,0),1)</f>
        <v>7619</v>
      </c>
      <c r="O2664" s="29">
        <f t="shared" si="248"/>
        <v>9</v>
      </c>
      <c r="P2664" s="29">
        <f t="shared" si="249"/>
        <v>15</v>
      </c>
      <c r="Q2664" s="14" t="str">
        <f t="shared" si="250"/>
        <v xml:space="preserve">Victoria </v>
      </c>
      <c r="R2664" s="14" t="str">
        <f t="shared" si="251"/>
        <v>Wilson</v>
      </c>
    </row>
    <row r="2665" spans="2:18" x14ac:dyDescent="0.45">
      <c r="B2665" s="14" t="str">
        <f t="shared" si="246"/>
        <v>403085040309</v>
      </c>
      <c r="C2665" s="5">
        <v>40308</v>
      </c>
      <c r="D2665" s="2" t="s">
        <v>808</v>
      </c>
      <c r="E2665" s="14">
        <f t="shared" si="247"/>
        <v>0</v>
      </c>
      <c r="F2665" s="2">
        <v>50</v>
      </c>
      <c r="G2665" s="19">
        <v>442.31</v>
      </c>
      <c r="H2665" s="20">
        <v>0.02</v>
      </c>
      <c r="I2665" s="6"/>
      <c r="J2665" s="5">
        <v>40309</v>
      </c>
      <c r="K2665" s="25">
        <v>231.68</v>
      </c>
      <c r="L2665" s="2" t="s">
        <v>320</v>
      </c>
      <c r="M2665" s="14">
        <f>+VLOOKUP(L2665,Customers!$C$3:$D$797,2,FALSE)</f>
        <v>1</v>
      </c>
      <c r="N2665" s="14">
        <f>+INDEX(Customers!$B$2:$D$797,MATCH(TF_Database!L2665,Customers!$C$2:$C$797,0),1)</f>
        <v>18900</v>
      </c>
      <c r="O2665" s="29">
        <f t="shared" si="248"/>
        <v>9</v>
      </c>
      <c r="P2665" s="29">
        <f t="shared" si="249"/>
        <v>16</v>
      </c>
      <c r="Q2665" s="14" t="str">
        <f t="shared" si="250"/>
        <v xml:space="preserve">Michelle </v>
      </c>
      <c r="R2665" s="14" t="str">
        <f t="shared" si="251"/>
        <v>Ellison</v>
      </c>
    </row>
    <row r="2666" spans="2:18" x14ac:dyDescent="0.45">
      <c r="B2666" s="14" t="str">
        <f t="shared" si="246"/>
        <v>41252441253</v>
      </c>
      <c r="C2666" s="5">
        <v>41252</v>
      </c>
      <c r="D2666" s="2" t="s">
        <v>811</v>
      </c>
      <c r="E2666" s="14">
        <f t="shared" si="247"/>
        <v>0</v>
      </c>
      <c r="F2666" s="2">
        <v>4</v>
      </c>
      <c r="G2666" s="19">
        <v>114.83</v>
      </c>
      <c r="H2666" s="20">
        <v>0.04</v>
      </c>
      <c r="I2666" s="6"/>
      <c r="J2666" s="5">
        <v>41253</v>
      </c>
      <c r="K2666" s="25">
        <v>-52.62</v>
      </c>
      <c r="L2666" s="2" t="s">
        <v>318</v>
      </c>
      <c r="M2666" s="14">
        <f>+VLOOKUP(L2666,Customers!$C$3:$D$797,2,FALSE)</f>
        <v>3</v>
      </c>
      <c r="N2666" s="14">
        <f>+INDEX(Customers!$B$2:$D$797,MATCH(TF_Database!L2666,Customers!$C$2:$C$797,0),1)</f>
        <v>11236</v>
      </c>
      <c r="O2666" s="29">
        <f t="shared" si="248"/>
        <v>5</v>
      </c>
      <c r="P2666" s="29">
        <f t="shared" si="249"/>
        <v>11</v>
      </c>
      <c r="Q2666" s="14" t="str">
        <f t="shared" si="250"/>
        <v xml:space="preserve">Sean </v>
      </c>
      <c r="R2666" s="14" t="str">
        <f t="shared" si="251"/>
        <v>Miller</v>
      </c>
    </row>
    <row r="2667" spans="2:18" x14ac:dyDescent="0.45">
      <c r="B2667" s="14" t="str">
        <f t="shared" si="246"/>
        <v>412522341254</v>
      </c>
      <c r="C2667" s="5">
        <v>41252</v>
      </c>
      <c r="D2667" s="2" t="s">
        <v>811</v>
      </c>
      <c r="E2667" s="14">
        <f t="shared" si="247"/>
        <v>0</v>
      </c>
      <c r="F2667" s="2">
        <v>23</v>
      </c>
      <c r="G2667" s="19">
        <v>16743.759999999998</v>
      </c>
      <c r="H2667" s="20">
        <v>0</v>
      </c>
      <c r="I2667" s="6"/>
      <c r="J2667" s="5">
        <v>41254</v>
      </c>
      <c r="K2667" s="25">
        <v>6079.63</v>
      </c>
      <c r="L2667" s="2" t="s">
        <v>318</v>
      </c>
      <c r="M2667" s="14">
        <f>+VLOOKUP(L2667,Customers!$C$3:$D$797,2,FALSE)</f>
        <v>3</v>
      </c>
      <c r="N2667" s="14">
        <f>+INDEX(Customers!$B$2:$D$797,MATCH(TF_Database!L2667,Customers!$C$2:$C$797,0),1)</f>
        <v>11236</v>
      </c>
      <c r="O2667" s="29">
        <f t="shared" si="248"/>
        <v>5</v>
      </c>
      <c r="P2667" s="29">
        <f t="shared" si="249"/>
        <v>11</v>
      </c>
      <c r="Q2667" s="14" t="str">
        <f t="shared" si="250"/>
        <v xml:space="preserve">Sean </v>
      </c>
      <c r="R2667" s="14" t="str">
        <f t="shared" si="251"/>
        <v>Miller</v>
      </c>
    </row>
    <row r="2668" spans="2:18" x14ac:dyDescent="0.45">
      <c r="B2668" s="14" t="str">
        <f t="shared" si="246"/>
        <v>410084941009</v>
      </c>
      <c r="C2668" s="5">
        <v>41008</v>
      </c>
      <c r="D2668" s="2" t="s">
        <v>810</v>
      </c>
      <c r="E2668" s="14">
        <f t="shared" si="247"/>
        <v>0</v>
      </c>
      <c r="F2668" s="2">
        <v>49</v>
      </c>
      <c r="G2668" s="19">
        <v>1534.7</v>
      </c>
      <c r="H2668" s="20">
        <v>7.0000000000000007E-2</v>
      </c>
      <c r="I2668" s="6"/>
      <c r="J2668" s="5">
        <v>41009</v>
      </c>
      <c r="K2668" s="25">
        <v>258.25</v>
      </c>
      <c r="L2668" s="2" t="s">
        <v>327</v>
      </c>
      <c r="M2668" s="14">
        <f>+VLOOKUP(L2668,Customers!$C$3:$D$797,2,FALSE)</f>
        <v>4</v>
      </c>
      <c r="N2668" s="14">
        <f>+INDEX(Customers!$B$2:$D$797,MATCH(TF_Database!L2668,Customers!$C$2:$C$797,0),1)</f>
        <v>18255</v>
      </c>
      <c r="O2668" s="29">
        <f t="shared" si="248"/>
        <v>8</v>
      </c>
      <c r="P2668" s="29">
        <f t="shared" si="249"/>
        <v>17</v>
      </c>
      <c r="Q2668" s="14" t="str">
        <f t="shared" si="250"/>
        <v xml:space="preserve">Patrick </v>
      </c>
      <c r="R2668" s="14" t="str">
        <f t="shared" si="251"/>
        <v>O'Donnell</v>
      </c>
    </row>
    <row r="2669" spans="2:18" x14ac:dyDescent="0.45">
      <c r="B2669" s="14" t="str">
        <f t="shared" si="246"/>
        <v>40137740138</v>
      </c>
      <c r="C2669" s="5">
        <v>40137</v>
      </c>
      <c r="D2669" s="2" t="s">
        <v>811</v>
      </c>
      <c r="E2669" s="14">
        <f t="shared" si="247"/>
        <v>0</v>
      </c>
      <c r="F2669" s="2">
        <v>7</v>
      </c>
      <c r="G2669" s="19">
        <v>2813.34</v>
      </c>
      <c r="H2669" s="20">
        <v>0.1</v>
      </c>
      <c r="I2669" s="6"/>
      <c r="J2669" s="5">
        <v>40138</v>
      </c>
      <c r="K2669" s="25">
        <v>-688.4396999999999</v>
      </c>
      <c r="L2669" s="2" t="s">
        <v>316</v>
      </c>
      <c r="M2669" s="14">
        <f>+VLOOKUP(L2669,Customers!$C$3:$D$797,2,FALSE)</f>
        <v>5</v>
      </c>
      <c r="N2669" s="14">
        <f>+INDEX(Customers!$B$2:$D$797,MATCH(TF_Database!L2669,Customers!$C$2:$C$797,0),1)</f>
        <v>11761</v>
      </c>
      <c r="O2669" s="29">
        <f t="shared" si="248"/>
        <v>5</v>
      </c>
      <c r="P2669" s="29">
        <f t="shared" si="249"/>
        <v>16</v>
      </c>
      <c r="Q2669" s="14" t="str">
        <f t="shared" si="250"/>
        <v xml:space="preserve">Sean </v>
      </c>
      <c r="R2669" s="14" t="str">
        <f t="shared" si="251"/>
        <v>Christensen</v>
      </c>
    </row>
    <row r="2670" spans="2:18" x14ac:dyDescent="0.45">
      <c r="B2670" s="14" t="str">
        <f t="shared" si="246"/>
        <v>401374540139</v>
      </c>
      <c r="C2670" s="5">
        <v>40137</v>
      </c>
      <c r="D2670" s="2" t="s">
        <v>811</v>
      </c>
      <c r="E2670" s="14">
        <f t="shared" si="247"/>
        <v>0</v>
      </c>
      <c r="F2670" s="2">
        <v>45</v>
      </c>
      <c r="G2670" s="19">
        <v>2682.8</v>
      </c>
      <c r="H2670" s="20">
        <v>0.01</v>
      </c>
      <c r="I2670" s="6"/>
      <c r="J2670" s="5">
        <v>40139</v>
      </c>
      <c r="K2670" s="25">
        <v>860.22</v>
      </c>
      <c r="L2670" s="2" t="s">
        <v>316</v>
      </c>
      <c r="M2670" s="14">
        <f>+VLOOKUP(L2670,Customers!$C$3:$D$797,2,FALSE)</f>
        <v>5</v>
      </c>
      <c r="N2670" s="14">
        <f>+INDEX(Customers!$B$2:$D$797,MATCH(TF_Database!L2670,Customers!$C$2:$C$797,0),1)</f>
        <v>11761</v>
      </c>
      <c r="O2670" s="29">
        <f t="shared" si="248"/>
        <v>5</v>
      </c>
      <c r="P2670" s="29">
        <f t="shared" si="249"/>
        <v>16</v>
      </c>
      <c r="Q2670" s="14" t="str">
        <f t="shared" si="250"/>
        <v xml:space="preserve">Sean </v>
      </c>
      <c r="R2670" s="14" t="str">
        <f t="shared" si="251"/>
        <v>Christensen</v>
      </c>
    </row>
    <row r="2671" spans="2:18" x14ac:dyDescent="0.45">
      <c r="B2671" s="14" t="str">
        <f t="shared" si="246"/>
        <v>400205040020</v>
      </c>
      <c r="C2671" s="5">
        <v>40020</v>
      </c>
      <c r="D2671" s="2" t="s">
        <v>810</v>
      </c>
      <c r="E2671" s="14">
        <f t="shared" si="247"/>
        <v>0</v>
      </c>
      <c r="F2671" s="2">
        <v>50</v>
      </c>
      <c r="G2671" s="19">
        <v>387.03</v>
      </c>
      <c r="H2671" s="20">
        <v>0.04</v>
      </c>
      <c r="I2671" s="6"/>
      <c r="J2671" s="5">
        <v>40020</v>
      </c>
      <c r="K2671" s="25">
        <v>-7.73</v>
      </c>
      <c r="L2671" s="2" t="s">
        <v>329</v>
      </c>
      <c r="M2671" s="14">
        <f>+VLOOKUP(L2671,Customers!$C$3:$D$797,2,FALSE)</f>
        <v>3</v>
      </c>
      <c r="N2671" s="14">
        <f>+INDEX(Customers!$B$2:$D$797,MATCH(TF_Database!L2671,Customers!$C$2:$C$797,0),1)</f>
        <v>7619</v>
      </c>
      <c r="O2671" s="29">
        <f t="shared" si="248"/>
        <v>9</v>
      </c>
      <c r="P2671" s="29">
        <f t="shared" si="249"/>
        <v>15</v>
      </c>
      <c r="Q2671" s="14" t="str">
        <f t="shared" si="250"/>
        <v xml:space="preserve">Victoria </v>
      </c>
      <c r="R2671" s="14" t="str">
        <f t="shared" si="251"/>
        <v>Wilson</v>
      </c>
    </row>
    <row r="2672" spans="2:18" x14ac:dyDescent="0.45">
      <c r="B2672" s="14" t="str">
        <f t="shared" si="246"/>
        <v>399051739907</v>
      </c>
      <c r="C2672" s="5">
        <v>39905</v>
      </c>
      <c r="D2672" s="2" t="s">
        <v>810</v>
      </c>
      <c r="E2672" s="14">
        <f t="shared" si="247"/>
        <v>0</v>
      </c>
      <c r="F2672" s="2">
        <v>17</v>
      </c>
      <c r="G2672" s="19">
        <v>585.47</v>
      </c>
      <c r="H2672" s="20">
        <v>0.1</v>
      </c>
      <c r="I2672" s="6"/>
      <c r="J2672" s="5">
        <v>39907</v>
      </c>
      <c r="K2672" s="25">
        <v>178.14</v>
      </c>
      <c r="L2672" s="2" t="s">
        <v>321</v>
      </c>
      <c r="M2672" s="14">
        <f>+VLOOKUP(L2672,Customers!$C$3:$D$797,2,FALSE)</f>
        <v>4</v>
      </c>
      <c r="N2672" s="14">
        <f>+INDEX(Customers!$B$2:$D$797,MATCH(TF_Database!L2672,Customers!$C$2:$C$797,0),1)</f>
        <v>11899</v>
      </c>
      <c r="O2672" s="29">
        <f t="shared" si="248"/>
        <v>5</v>
      </c>
      <c r="P2672" s="29">
        <f t="shared" si="249"/>
        <v>10</v>
      </c>
      <c r="Q2672" s="14" t="str">
        <f t="shared" si="250"/>
        <v xml:space="preserve">Scot </v>
      </c>
      <c r="R2672" s="14" t="str">
        <f t="shared" si="251"/>
        <v>Coram</v>
      </c>
    </row>
    <row r="2673" spans="2:18" x14ac:dyDescent="0.45">
      <c r="B2673" s="14" t="str">
        <f t="shared" si="246"/>
        <v>406951140695</v>
      </c>
      <c r="C2673" s="5">
        <v>40695</v>
      </c>
      <c r="D2673" s="2" t="s">
        <v>806</v>
      </c>
      <c r="E2673" s="14">
        <f t="shared" si="247"/>
        <v>1</v>
      </c>
      <c r="F2673" s="2">
        <v>11</v>
      </c>
      <c r="G2673" s="19">
        <v>123.34</v>
      </c>
      <c r="H2673" s="20">
        <v>7.0000000000000007E-2</v>
      </c>
      <c r="I2673" s="6"/>
      <c r="J2673" s="5">
        <v>40695</v>
      </c>
      <c r="K2673" s="25">
        <v>0.64000000000000057</v>
      </c>
      <c r="L2673" s="2" t="s">
        <v>314</v>
      </c>
      <c r="M2673" s="14">
        <f>+VLOOKUP(L2673,Customers!$C$3:$D$797,2,FALSE)</f>
        <v>3</v>
      </c>
      <c r="N2673" s="14">
        <f>+INDEX(Customers!$B$2:$D$797,MATCH(TF_Database!L2673,Customers!$C$2:$C$797,0),1)</f>
        <v>3140</v>
      </c>
      <c r="O2673" s="29">
        <f t="shared" si="248"/>
        <v>7</v>
      </c>
      <c r="P2673" s="29">
        <f t="shared" si="249"/>
        <v>11</v>
      </c>
      <c r="Q2673" s="14" t="str">
        <f t="shared" si="250"/>
        <v xml:space="preserve">Olvera </v>
      </c>
      <c r="R2673" s="14" t="str">
        <f t="shared" si="251"/>
        <v>Toch</v>
      </c>
    </row>
    <row r="2674" spans="2:18" x14ac:dyDescent="0.45">
      <c r="B2674" s="14" t="str">
        <f t="shared" si="246"/>
        <v>406952340697</v>
      </c>
      <c r="C2674" s="5">
        <v>40695</v>
      </c>
      <c r="D2674" s="2" t="s">
        <v>806</v>
      </c>
      <c r="E2674" s="14">
        <f t="shared" si="247"/>
        <v>1</v>
      </c>
      <c r="F2674" s="2">
        <v>23</v>
      </c>
      <c r="G2674" s="19">
        <v>1642.47</v>
      </c>
      <c r="H2674" s="20">
        <v>0.01</v>
      </c>
      <c r="I2674" s="6"/>
      <c r="J2674" s="5">
        <v>40697</v>
      </c>
      <c r="K2674" s="25">
        <v>-524.03</v>
      </c>
      <c r="L2674" s="2" t="s">
        <v>314</v>
      </c>
      <c r="M2674" s="14">
        <f>+VLOOKUP(L2674,Customers!$C$3:$D$797,2,FALSE)</f>
        <v>3</v>
      </c>
      <c r="N2674" s="14">
        <f>+INDEX(Customers!$B$2:$D$797,MATCH(TF_Database!L2674,Customers!$C$2:$C$797,0),1)</f>
        <v>3140</v>
      </c>
      <c r="O2674" s="29">
        <f t="shared" si="248"/>
        <v>7</v>
      </c>
      <c r="P2674" s="29">
        <f t="shared" si="249"/>
        <v>11</v>
      </c>
      <c r="Q2674" s="14" t="str">
        <f t="shared" si="250"/>
        <v xml:space="preserve">Olvera </v>
      </c>
      <c r="R2674" s="14" t="str">
        <f t="shared" si="251"/>
        <v>Toch</v>
      </c>
    </row>
    <row r="2675" spans="2:18" x14ac:dyDescent="0.45">
      <c r="B2675" s="14" t="str">
        <f t="shared" si="246"/>
        <v>401492540156</v>
      </c>
      <c r="C2675" s="5">
        <v>40149</v>
      </c>
      <c r="D2675" s="2" t="s">
        <v>804</v>
      </c>
      <c r="E2675" s="14">
        <f t="shared" si="247"/>
        <v>0</v>
      </c>
      <c r="F2675" s="2">
        <v>25</v>
      </c>
      <c r="G2675" s="19">
        <v>93.22</v>
      </c>
      <c r="H2675" s="20">
        <v>0.06</v>
      </c>
      <c r="I2675" s="6"/>
      <c r="J2675" s="5">
        <v>40156</v>
      </c>
      <c r="K2675" s="25">
        <v>-15.37</v>
      </c>
      <c r="L2675" s="2" t="s">
        <v>320</v>
      </c>
      <c r="M2675" s="14">
        <f>+VLOOKUP(L2675,Customers!$C$3:$D$797,2,FALSE)</f>
        <v>1</v>
      </c>
      <c r="N2675" s="14">
        <f>+INDEX(Customers!$B$2:$D$797,MATCH(TF_Database!L2675,Customers!$C$2:$C$797,0),1)</f>
        <v>18900</v>
      </c>
      <c r="O2675" s="29">
        <f t="shared" si="248"/>
        <v>9</v>
      </c>
      <c r="P2675" s="29">
        <f t="shared" si="249"/>
        <v>16</v>
      </c>
      <c r="Q2675" s="14" t="str">
        <f t="shared" si="250"/>
        <v xml:space="preserve">Michelle </v>
      </c>
      <c r="R2675" s="14" t="str">
        <f t="shared" si="251"/>
        <v>Ellison</v>
      </c>
    </row>
    <row r="2676" spans="2:18" x14ac:dyDescent="0.45">
      <c r="B2676" s="14" t="str">
        <f t="shared" si="246"/>
        <v>406173640624</v>
      </c>
      <c r="C2676" s="5">
        <v>40617</v>
      </c>
      <c r="D2676" s="2" t="s">
        <v>804</v>
      </c>
      <c r="E2676" s="14">
        <f t="shared" si="247"/>
        <v>0</v>
      </c>
      <c r="F2676" s="2">
        <v>36</v>
      </c>
      <c r="G2676" s="19">
        <v>243.18</v>
      </c>
      <c r="H2676" s="20">
        <v>0.08</v>
      </c>
      <c r="I2676" s="6"/>
      <c r="J2676" s="5">
        <v>40624</v>
      </c>
      <c r="K2676" s="25">
        <v>-314.22000000000003</v>
      </c>
      <c r="L2676" s="2" t="s">
        <v>238</v>
      </c>
      <c r="M2676" s="14">
        <f>+VLOOKUP(L2676,Customers!$C$3:$D$797,2,FALSE)</f>
        <v>4</v>
      </c>
      <c r="N2676" s="14">
        <f>+INDEX(Customers!$B$2:$D$797,MATCH(TF_Database!L2676,Customers!$C$2:$C$797,0),1)</f>
        <v>19723</v>
      </c>
      <c r="O2676" s="29">
        <f t="shared" si="248"/>
        <v>8</v>
      </c>
      <c r="P2676" s="29">
        <f t="shared" si="249"/>
        <v>14</v>
      </c>
      <c r="Q2676" s="14" t="str">
        <f t="shared" si="250"/>
        <v xml:space="preserve">Michael </v>
      </c>
      <c r="R2676" s="14" t="str">
        <f t="shared" si="251"/>
        <v>Nguyen</v>
      </c>
    </row>
    <row r="2677" spans="2:18" x14ac:dyDescent="0.45">
      <c r="B2677" s="14" t="str">
        <f t="shared" si="246"/>
        <v>408972740898</v>
      </c>
      <c r="C2677" s="5">
        <v>40897</v>
      </c>
      <c r="D2677" s="2" t="s">
        <v>810</v>
      </c>
      <c r="E2677" s="14">
        <f t="shared" si="247"/>
        <v>0</v>
      </c>
      <c r="F2677" s="2">
        <v>27</v>
      </c>
      <c r="G2677" s="19">
        <v>3853.47</v>
      </c>
      <c r="H2677" s="20">
        <v>0.1</v>
      </c>
      <c r="I2677" s="6"/>
      <c r="J2677" s="5">
        <v>40898</v>
      </c>
      <c r="K2677" s="25">
        <v>21.499999999999943</v>
      </c>
      <c r="L2677" s="2" t="s">
        <v>327</v>
      </c>
      <c r="M2677" s="14">
        <f>+VLOOKUP(L2677,Customers!$C$3:$D$797,2,FALSE)</f>
        <v>4</v>
      </c>
      <c r="N2677" s="14">
        <f>+INDEX(Customers!$B$2:$D$797,MATCH(TF_Database!L2677,Customers!$C$2:$C$797,0),1)</f>
        <v>18255</v>
      </c>
      <c r="O2677" s="29">
        <f t="shared" si="248"/>
        <v>8</v>
      </c>
      <c r="P2677" s="29">
        <f t="shared" si="249"/>
        <v>17</v>
      </c>
      <c r="Q2677" s="14" t="str">
        <f t="shared" si="250"/>
        <v xml:space="preserve">Patrick </v>
      </c>
      <c r="R2677" s="14" t="str">
        <f t="shared" si="251"/>
        <v>O'Donnell</v>
      </c>
    </row>
    <row r="2678" spans="2:18" x14ac:dyDescent="0.45">
      <c r="B2678" s="14" t="str">
        <f t="shared" si="246"/>
        <v>40897540899</v>
      </c>
      <c r="C2678" s="5">
        <v>40897</v>
      </c>
      <c r="D2678" s="2" t="s">
        <v>810</v>
      </c>
      <c r="E2678" s="14">
        <f t="shared" si="247"/>
        <v>0</v>
      </c>
      <c r="F2678" s="2">
        <v>5</v>
      </c>
      <c r="G2678" s="19">
        <v>28.23</v>
      </c>
      <c r="H2678" s="20">
        <v>0.1</v>
      </c>
      <c r="I2678" s="6"/>
      <c r="J2678" s="5">
        <v>40899</v>
      </c>
      <c r="K2678" s="25">
        <v>-14.69</v>
      </c>
      <c r="L2678" s="2" t="s">
        <v>327</v>
      </c>
      <c r="M2678" s="14">
        <f>+VLOOKUP(L2678,Customers!$C$3:$D$797,2,FALSE)</f>
        <v>4</v>
      </c>
      <c r="N2678" s="14">
        <f>+INDEX(Customers!$B$2:$D$797,MATCH(TF_Database!L2678,Customers!$C$2:$C$797,0),1)</f>
        <v>18255</v>
      </c>
      <c r="O2678" s="29">
        <f t="shared" si="248"/>
        <v>8</v>
      </c>
      <c r="P2678" s="29">
        <f t="shared" si="249"/>
        <v>17</v>
      </c>
      <c r="Q2678" s="14" t="str">
        <f t="shared" si="250"/>
        <v xml:space="preserve">Patrick </v>
      </c>
      <c r="R2678" s="14" t="str">
        <f t="shared" si="251"/>
        <v>O'Donnell</v>
      </c>
    </row>
    <row r="2679" spans="2:18" x14ac:dyDescent="0.45">
      <c r="B2679" s="14" t="str">
        <f t="shared" si="246"/>
        <v>409135040913</v>
      </c>
      <c r="C2679" s="5">
        <v>40913</v>
      </c>
      <c r="D2679" s="2" t="s">
        <v>806</v>
      </c>
      <c r="E2679" s="14">
        <f t="shared" si="247"/>
        <v>1</v>
      </c>
      <c r="F2679" s="2">
        <v>50</v>
      </c>
      <c r="G2679" s="19">
        <v>4962.05</v>
      </c>
      <c r="H2679" s="20">
        <v>0.08</v>
      </c>
      <c r="I2679" s="6"/>
      <c r="J2679" s="5">
        <v>40913</v>
      </c>
      <c r="K2679" s="25">
        <v>335.29</v>
      </c>
      <c r="L2679" s="2" t="s">
        <v>321</v>
      </c>
      <c r="M2679" s="14">
        <f>+VLOOKUP(L2679,Customers!$C$3:$D$797,2,FALSE)</f>
        <v>4</v>
      </c>
      <c r="N2679" s="14">
        <f>+INDEX(Customers!$B$2:$D$797,MATCH(TF_Database!L2679,Customers!$C$2:$C$797,0),1)</f>
        <v>11899</v>
      </c>
      <c r="O2679" s="29">
        <f t="shared" si="248"/>
        <v>5</v>
      </c>
      <c r="P2679" s="29">
        <f t="shared" si="249"/>
        <v>10</v>
      </c>
      <c r="Q2679" s="14" t="str">
        <f t="shared" si="250"/>
        <v xml:space="preserve">Scot </v>
      </c>
      <c r="R2679" s="14" t="str">
        <f t="shared" si="251"/>
        <v>Coram</v>
      </c>
    </row>
    <row r="2680" spans="2:18" x14ac:dyDescent="0.45">
      <c r="B2680" s="14" t="str">
        <f t="shared" si="246"/>
        <v>409131940916</v>
      </c>
      <c r="C2680" s="5">
        <v>40913</v>
      </c>
      <c r="D2680" s="2" t="s">
        <v>806</v>
      </c>
      <c r="E2680" s="14">
        <f t="shared" si="247"/>
        <v>1</v>
      </c>
      <c r="F2680" s="2">
        <v>19</v>
      </c>
      <c r="G2680" s="19">
        <v>192.39</v>
      </c>
      <c r="H2680" s="20">
        <v>0.08</v>
      </c>
      <c r="I2680" s="6"/>
      <c r="J2680" s="5">
        <v>40916</v>
      </c>
      <c r="K2680" s="25">
        <v>-31.67</v>
      </c>
      <c r="L2680" s="2" t="s">
        <v>321</v>
      </c>
      <c r="M2680" s="14">
        <f>+VLOOKUP(L2680,Customers!$C$3:$D$797,2,FALSE)</f>
        <v>4</v>
      </c>
      <c r="N2680" s="14">
        <f>+INDEX(Customers!$B$2:$D$797,MATCH(TF_Database!L2680,Customers!$C$2:$C$797,0),1)</f>
        <v>11899</v>
      </c>
      <c r="O2680" s="29">
        <f t="shared" si="248"/>
        <v>5</v>
      </c>
      <c r="P2680" s="29">
        <f t="shared" si="249"/>
        <v>10</v>
      </c>
      <c r="Q2680" s="14" t="str">
        <f t="shared" si="250"/>
        <v xml:space="preserve">Scot </v>
      </c>
      <c r="R2680" s="14" t="str">
        <f t="shared" si="251"/>
        <v>Coram</v>
      </c>
    </row>
    <row r="2681" spans="2:18" x14ac:dyDescent="0.45">
      <c r="B2681" s="14" t="str">
        <f t="shared" si="246"/>
        <v>404611340462</v>
      </c>
      <c r="C2681" s="5">
        <v>40461</v>
      </c>
      <c r="D2681" s="2" t="s">
        <v>808</v>
      </c>
      <c r="E2681" s="14">
        <f t="shared" si="247"/>
        <v>0</v>
      </c>
      <c r="F2681" s="2">
        <v>13</v>
      </c>
      <c r="G2681" s="19">
        <v>26.08</v>
      </c>
      <c r="H2681" s="20">
        <v>0.1</v>
      </c>
      <c r="I2681" s="6"/>
      <c r="J2681" s="5">
        <v>40462</v>
      </c>
      <c r="K2681" s="25">
        <v>-27.29</v>
      </c>
      <c r="L2681" s="2" t="s">
        <v>317</v>
      </c>
      <c r="M2681" s="14">
        <f>+VLOOKUP(L2681,Customers!$C$3:$D$797,2,FALSE)</f>
        <v>1</v>
      </c>
      <c r="N2681" s="14">
        <f>+INDEX(Customers!$B$2:$D$797,MATCH(TF_Database!L2681,Customers!$C$2:$C$797,0),1)</f>
        <v>31118</v>
      </c>
      <c r="O2681" s="29">
        <f t="shared" si="248"/>
        <v>5</v>
      </c>
      <c r="P2681" s="29">
        <f t="shared" si="249"/>
        <v>10</v>
      </c>
      <c r="Q2681" s="14" t="str">
        <f t="shared" si="250"/>
        <v xml:space="preserve">Todd </v>
      </c>
      <c r="R2681" s="14" t="str">
        <f t="shared" si="251"/>
        <v>Boyes</v>
      </c>
    </row>
    <row r="2682" spans="2:18" x14ac:dyDescent="0.45">
      <c r="B2682" s="14" t="str">
        <f t="shared" si="246"/>
        <v>41008841009</v>
      </c>
      <c r="C2682" s="5">
        <v>41008</v>
      </c>
      <c r="D2682" s="2" t="s">
        <v>810</v>
      </c>
      <c r="E2682" s="14">
        <f t="shared" si="247"/>
        <v>0</v>
      </c>
      <c r="F2682" s="2">
        <v>8</v>
      </c>
      <c r="G2682" s="19">
        <v>669.69</v>
      </c>
      <c r="H2682" s="20">
        <v>0.03</v>
      </c>
      <c r="I2682" s="6"/>
      <c r="J2682" s="5">
        <v>41009</v>
      </c>
      <c r="K2682" s="25">
        <v>-297.02</v>
      </c>
      <c r="L2682" s="2" t="s">
        <v>321</v>
      </c>
      <c r="M2682" s="14">
        <f>+VLOOKUP(L2682,Customers!$C$3:$D$797,2,FALSE)</f>
        <v>4</v>
      </c>
      <c r="N2682" s="14">
        <f>+INDEX(Customers!$B$2:$D$797,MATCH(TF_Database!L2682,Customers!$C$2:$C$797,0),1)</f>
        <v>11899</v>
      </c>
      <c r="O2682" s="29">
        <f t="shared" si="248"/>
        <v>5</v>
      </c>
      <c r="P2682" s="29">
        <f t="shared" si="249"/>
        <v>10</v>
      </c>
      <c r="Q2682" s="14" t="str">
        <f t="shared" si="250"/>
        <v xml:space="preserve">Scot </v>
      </c>
      <c r="R2682" s="14" t="str">
        <f t="shared" si="251"/>
        <v>Coram</v>
      </c>
    </row>
    <row r="2683" spans="2:18" x14ac:dyDescent="0.45">
      <c r="B2683" s="14" t="str">
        <f t="shared" si="246"/>
        <v>411124541113</v>
      </c>
      <c r="C2683" s="5">
        <v>41112</v>
      </c>
      <c r="D2683" s="2" t="s">
        <v>808</v>
      </c>
      <c r="E2683" s="14">
        <f t="shared" si="247"/>
        <v>0</v>
      </c>
      <c r="F2683" s="2">
        <v>45</v>
      </c>
      <c r="G2683" s="19">
        <v>405.6</v>
      </c>
      <c r="H2683" s="20">
        <v>7.0000000000000007E-2</v>
      </c>
      <c r="I2683" s="6"/>
      <c r="J2683" s="5">
        <v>41113</v>
      </c>
      <c r="K2683" s="25">
        <v>-8.5904999999999987</v>
      </c>
      <c r="L2683" s="2" t="s">
        <v>318</v>
      </c>
      <c r="M2683" s="14">
        <f>+VLOOKUP(L2683,Customers!$C$3:$D$797,2,FALSE)</f>
        <v>3</v>
      </c>
      <c r="N2683" s="14">
        <f>+INDEX(Customers!$B$2:$D$797,MATCH(TF_Database!L2683,Customers!$C$2:$C$797,0),1)</f>
        <v>11236</v>
      </c>
      <c r="O2683" s="29">
        <f t="shared" si="248"/>
        <v>5</v>
      </c>
      <c r="P2683" s="29">
        <f t="shared" si="249"/>
        <v>11</v>
      </c>
      <c r="Q2683" s="14" t="str">
        <f t="shared" si="250"/>
        <v xml:space="preserve">Sean </v>
      </c>
      <c r="R2683" s="14" t="str">
        <f t="shared" si="251"/>
        <v>Miller</v>
      </c>
    </row>
    <row r="2684" spans="2:18" x14ac:dyDescent="0.45">
      <c r="B2684" s="14" t="str">
        <f t="shared" si="246"/>
        <v>400793940084</v>
      </c>
      <c r="C2684" s="5">
        <v>40079</v>
      </c>
      <c r="D2684" s="2" t="s">
        <v>804</v>
      </c>
      <c r="E2684" s="14">
        <f t="shared" si="247"/>
        <v>0</v>
      </c>
      <c r="F2684" s="2">
        <v>39</v>
      </c>
      <c r="G2684" s="19">
        <v>706.39250000000004</v>
      </c>
      <c r="H2684" s="20">
        <v>0.06</v>
      </c>
      <c r="I2684" s="6"/>
      <c r="J2684" s="5">
        <v>40084</v>
      </c>
      <c r="K2684" s="25">
        <v>346.14</v>
      </c>
      <c r="L2684" s="2" t="s">
        <v>321</v>
      </c>
      <c r="M2684" s="14">
        <f>+VLOOKUP(L2684,Customers!$C$3:$D$797,2,FALSE)</f>
        <v>4</v>
      </c>
      <c r="N2684" s="14">
        <f>+INDEX(Customers!$B$2:$D$797,MATCH(TF_Database!L2684,Customers!$C$2:$C$797,0),1)</f>
        <v>11899</v>
      </c>
      <c r="O2684" s="29">
        <f t="shared" si="248"/>
        <v>5</v>
      </c>
      <c r="P2684" s="29">
        <f t="shared" si="249"/>
        <v>10</v>
      </c>
      <c r="Q2684" s="14" t="str">
        <f t="shared" si="250"/>
        <v xml:space="preserve">Scot </v>
      </c>
      <c r="R2684" s="14" t="str">
        <f t="shared" si="251"/>
        <v>Coram</v>
      </c>
    </row>
    <row r="2685" spans="2:18" x14ac:dyDescent="0.45">
      <c r="B2685" s="14" t="str">
        <f t="shared" si="246"/>
        <v>401982440200</v>
      </c>
      <c r="C2685" s="5">
        <v>40198</v>
      </c>
      <c r="D2685" s="2" t="s">
        <v>810</v>
      </c>
      <c r="E2685" s="14">
        <f t="shared" si="247"/>
        <v>0</v>
      </c>
      <c r="F2685" s="2">
        <v>24</v>
      </c>
      <c r="G2685" s="19">
        <v>154.99</v>
      </c>
      <c r="H2685" s="20">
        <v>7.0000000000000007E-2</v>
      </c>
      <c r="I2685" s="6"/>
      <c r="J2685" s="5">
        <v>40200</v>
      </c>
      <c r="K2685" s="25">
        <v>-1085.52</v>
      </c>
      <c r="L2685" s="2" t="s">
        <v>315</v>
      </c>
      <c r="M2685" s="14">
        <f>+VLOOKUP(L2685,Customers!$C$3:$D$797,2,FALSE)</f>
        <v>1</v>
      </c>
      <c r="N2685" s="14">
        <f>+INDEX(Customers!$B$2:$D$797,MATCH(TF_Database!L2685,Customers!$C$2:$C$797,0),1)</f>
        <v>24814</v>
      </c>
      <c r="O2685" s="29">
        <f t="shared" si="248"/>
        <v>5</v>
      </c>
      <c r="P2685" s="29">
        <f t="shared" si="249"/>
        <v>12</v>
      </c>
      <c r="Q2685" s="14" t="str">
        <f t="shared" si="250"/>
        <v xml:space="preserve">Lena </v>
      </c>
      <c r="R2685" s="14" t="str">
        <f t="shared" si="251"/>
        <v>Radford</v>
      </c>
    </row>
    <row r="2686" spans="2:18" x14ac:dyDescent="0.45">
      <c r="B2686" s="14" t="str">
        <f t="shared" si="246"/>
        <v>409843240986</v>
      </c>
      <c r="C2686" s="5">
        <v>40984</v>
      </c>
      <c r="D2686" s="2" t="s">
        <v>806</v>
      </c>
      <c r="E2686" s="14">
        <f t="shared" si="247"/>
        <v>1</v>
      </c>
      <c r="F2686" s="2">
        <v>32</v>
      </c>
      <c r="G2686" s="19">
        <v>115.78</v>
      </c>
      <c r="H2686" s="20">
        <v>7.0000000000000007E-2</v>
      </c>
      <c r="I2686" s="6"/>
      <c r="J2686" s="5">
        <v>40986</v>
      </c>
      <c r="K2686" s="25">
        <v>-167.417</v>
      </c>
      <c r="L2686" s="2" t="s">
        <v>330</v>
      </c>
      <c r="M2686" s="14">
        <f>+VLOOKUP(L2686,Customers!$C$3:$D$797,2,FALSE)</f>
        <v>2</v>
      </c>
      <c r="N2686" s="14">
        <f>+INDEX(Customers!$B$2:$D$797,MATCH(TF_Database!L2686,Customers!$C$2:$C$797,0),1)</f>
        <v>23618</v>
      </c>
      <c r="O2686" s="29">
        <f t="shared" si="248"/>
        <v>7</v>
      </c>
      <c r="P2686" s="29">
        <f t="shared" si="249"/>
        <v>16</v>
      </c>
      <c r="Q2686" s="14" t="str">
        <f t="shared" si="250"/>
        <v xml:space="preserve">Shahid </v>
      </c>
      <c r="R2686" s="14" t="str">
        <f t="shared" si="251"/>
        <v>Collister</v>
      </c>
    </row>
    <row r="2687" spans="2:18" x14ac:dyDescent="0.45">
      <c r="B2687" s="14" t="str">
        <f t="shared" si="246"/>
        <v>409841340986</v>
      </c>
      <c r="C2687" s="5">
        <v>40984</v>
      </c>
      <c r="D2687" s="2" t="s">
        <v>806</v>
      </c>
      <c r="E2687" s="14">
        <f t="shared" si="247"/>
        <v>1</v>
      </c>
      <c r="F2687" s="2">
        <v>13</v>
      </c>
      <c r="G2687" s="19">
        <v>210.22</v>
      </c>
      <c r="H2687" s="20">
        <v>0</v>
      </c>
      <c r="I2687" s="6"/>
      <c r="J2687" s="5">
        <v>40986</v>
      </c>
      <c r="K2687" s="25">
        <v>-30.71</v>
      </c>
      <c r="L2687" s="2" t="s">
        <v>330</v>
      </c>
      <c r="M2687" s="14">
        <f>+VLOOKUP(L2687,Customers!$C$3:$D$797,2,FALSE)</f>
        <v>2</v>
      </c>
      <c r="N2687" s="14">
        <f>+INDEX(Customers!$B$2:$D$797,MATCH(TF_Database!L2687,Customers!$C$2:$C$797,0),1)</f>
        <v>23618</v>
      </c>
      <c r="O2687" s="29">
        <f t="shared" si="248"/>
        <v>7</v>
      </c>
      <c r="P2687" s="29">
        <f t="shared" si="249"/>
        <v>16</v>
      </c>
      <c r="Q2687" s="14" t="str">
        <f t="shared" si="250"/>
        <v xml:space="preserve">Shahid </v>
      </c>
      <c r="R2687" s="14" t="str">
        <f t="shared" si="251"/>
        <v>Collister</v>
      </c>
    </row>
    <row r="2688" spans="2:18" x14ac:dyDescent="0.45">
      <c r="B2688" s="14" t="str">
        <f t="shared" si="246"/>
        <v>40796240798</v>
      </c>
      <c r="C2688" s="5">
        <v>40796</v>
      </c>
      <c r="D2688" s="2" t="s">
        <v>811</v>
      </c>
      <c r="E2688" s="14">
        <f t="shared" si="247"/>
        <v>0</v>
      </c>
      <c r="F2688" s="2">
        <v>2</v>
      </c>
      <c r="G2688" s="19">
        <v>250.7</v>
      </c>
      <c r="H2688" s="20">
        <v>0.03</v>
      </c>
      <c r="I2688" s="6"/>
      <c r="J2688" s="5">
        <v>40798</v>
      </c>
      <c r="K2688" s="25">
        <v>-180.61</v>
      </c>
      <c r="L2688" s="2" t="s">
        <v>320</v>
      </c>
      <c r="M2688" s="14">
        <f>+VLOOKUP(L2688,Customers!$C$3:$D$797,2,FALSE)</f>
        <v>1</v>
      </c>
      <c r="N2688" s="14">
        <f>+INDEX(Customers!$B$2:$D$797,MATCH(TF_Database!L2688,Customers!$C$2:$C$797,0),1)</f>
        <v>18900</v>
      </c>
      <c r="O2688" s="29">
        <f t="shared" si="248"/>
        <v>9</v>
      </c>
      <c r="P2688" s="29">
        <f t="shared" si="249"/>
        <v>16</v>
      </c>
      <c r="Q2688" s="14" t="str">
        <f t="shared" si="250"/>
        <v xml:space="preserve">Michelle </v>
      </c>
      <c r="R2688" s="14" t="str">
        <f t="shared" si="251"/>
        <v>Ellison</v>
      </c>
    </row>
    <row r="2689" spans="2:18" x14ac:dyDescent="0.45">
      <c r="B2689" s="14" t="str">
        <f t="shared" si="246"/>
        <v>402861040286</v>
      </c>
      <c r="C2689" s="5">
        <v>40286</v>
      </c>
      <c r="D2689" s="2" t="s">
        <v>808</v>
      </c>
      <c r="E2689" s="14">
        <f t="shared" si="247"/>
        <v>0</v>
      </c>
      <c r="F2689" s="2">
        <v>10</v>
      </c>
      <c r="G2689" s="19">
        <v>315.42</v>
      </c>
      <c r="H2689" s="20">
        <v>0.1</v>
      </c>
      <c r="I2689" s="6"/>
      <c r="J2689" s="5">
        <v>40286</v>
      </c>
      <c r="K2689" s="25">
        <v>-41.26</v>
      </c>
      <c r="L2689" s="2" t="s">
        <v>325</v>
      </c>
      <c r="M2689" s="14">
        <f>+VLOOKUP(L2689,Customers!$C$3:$D$797,2,FALSE)</f>
        <v>4</v>
      </c>
      <c r="N2689" s="14">
        <f>+INDEX(Customers!$B$2:$D$797,MATCH(TF_Database!L2689,Customers!$C$2:$C$797,0),1)</f>
        <v>27386</v>
      </c>
      <c r="O2689" s="29">
        <f t="shared" si="248"/>
        <v>6</v>
      </c>
      <c r="P2689" s="29">
        <f t="shared" si="249"/>
        <v>13</v>
      </c>
      <c r="Q2689" s="14" t="str">
        <f t="shared" si="250"/>
        <v xml:space="preserve">Maria </v>
      </c>
      <c r="R2689" s="14" t="str">
        <f t="shared" si="251"/>
        <v>Zettner</v>
      </c>
    </row>
    <row r="2690" spans="2:18" x14ac:dyDescent="0.45">
      <c r="B2690" s="14" t="str">
        <f t="shared" si="246"/>
        <v>412493841250</v>
      </c>
      <c r="C2690" s="5">
        <v>41249</v>
      </c>
      <c r="D2690" s="2" t="s">
        <v>810</v>
      </c>
      <c r="E2690" s="14">
        <f t="shared" si="247"/>
        <v>0</v>
      </c>
      <c r="F2690" s="2">
        <v>38</v>
      </c>
      <c r="G2690" s="19">
        <v>144.03</v>
      </c>
      <c r="H2690" s="20">
        <v>0.03</v>
      </c>
      <c r="I2690" s="6"/>
      <c r="J2690" s="5">
        <v>41250</v>
      </c>
      <c r="K2690" s="25">
        <v>-139.518</v>
      </c>
      <c r="L2690" s="2" t="s">
        <v>327</v>
      </c>
      <c r="M2690" s="14">
        <f>+VLOOKUP(L2690,Customers!$C$3:$D$797,2,FALSE)</f>
        <v>4</v>
      </c>
      <c r="N2690" s="14">
        <f>+INDEX(Customers!$B$2:$D$797,MATCH(TF_Database!L2690,Customers!$C$2:$C$797,0),1)</f>
        <v>18255</v>
      </c>
      <c r="O2690" s="29">
        <f t="shared" si="248"/>
        <v>8</v>
      </c>
      <c r="P2690" s="29">
        <f t="shared" si="249"/>
        <v>17</v>
      </c>
      <c r="Q2690" s="14" t="str">
        <f t="shared" si="250"/>
        <v xml:space="preserve">Patrick </v>
      </c>
      <c r="R2690" s="14" t="str">
        <f t="shared" si="251"/>
        <v>O'Donnell</v>
      </c>
    </row>
    <row r="2691" spans="2:18" x14ac:dyDescent="0.45">
      <c r="B2691" s="14" t="str">
        <f t="shared" si="246"/>
        <v>398372339839</v>
      </c>
      <c r="C2691" s="5">
        <v>39837</v>
      </c>
      <c r="D2691" s="2" t="s">
        <v>810</v>
      </c>
      <c r="E2691" s="14">
        <f t="shared" si="247"/>
        <v>0</v>
      </c>
      <c r="F2691" s="2">
        <v>23</v>
      </c>
      <c r="G2691" s="19">
        <v>294.68</v>
      </c>
      <c r="H2691" s="20">
        <v>0.01</v>
      </c>
      <c r="I2691" s="6"/>
      <c r="J2691" s="5">
        <v>39839</v>
      </c>
      <c r="K2691" s="25">
        <v>-23.35</v>
      </c>
      <c r="L2691" s="2" t="s">
        <v>312</v>
      </c>
      <c r="M2691" s="14">
        <f>+VLOOKUP(L2691,Customers!$C$3:$D$797,2,FALSE)</f>
        <v>5</v>
      </c>
      <c r="N2691" s="14">
        <f>+INDEX(Customers!$B$2:$D$797,MATCH(TF_Database!L2691,Customers!$C$2:$C$797,0),1)</f>
        <v>16833</v>
      </c>
      <c r="O2691" s="29">
        <f t="shared" si="248"/>
        <v>8</v>
      </c>
      <c r="P2691" s="29">
        <f t="shared" si="249"/>
        <v>17</v>
      </c>
      <c r="Q2691" s="14" t="str">
        <f t="shared" si="250"/>
        <v xml:space="preserve">Michael </v>
      </c>
      <c r="R2691" s="14" t="str">
        <f t="shared" si="251"/>
        <v>Dominguez</v>
      </c>
    </row>
    <row r="2692" spans="2:18" x14ac:dyDescent="0.45">
      <c r="B2692" s="14" t="str">
        <f t="shared" si="246"/>
        <v>402444340244</v>
      </c>
      <c r="C2692" s="5">
        <v>40244</v>
      </c>
      <c r="D2692" s="2" t="s">
        <v>808</v>
      </c>
      <c r="E2692" s="14">
        <f t="shared" si="247"/>
        <v>0</v>
      </c>
      <c r="F2692" s="2">
        <v>43</v>
      </c>
      <c r="G2692" s="19">
        <v>2378.8200000000002</v>
      </c>
      <c r="H2692" s="20">
        <v>0.02</v>
      </c>
      <c r="I2692" s="6"/>
      <c r="J2692" s="5">
        <v>40244</v>
      </c>
      <c r="K2692" s="25">
        <v>597.15899999999999</v>
      </c>
      <c r="L2692" s="2" t="s">
        <v>323</v>
      </c>
      <c r="M2692" s="14">
        <f>+VLOOKUP(L2692,Customers!$C$3:$D$797,2,FALSE)</f>
        <v>1</v>
      </c>
      <c r="N2692" s="14">
        <f>+INDEX(Customers!$B$2:$D$797,MATCH(TF_Database!L2692,Customers!$C$2:$C$797,0),1)</f>
        <v>17285</v>
      </c>
      <c r="O2692" s="29">
        <f t="shared" si="248"/>
        <v>7</v>
      </c>
      <c r="P2692" s="29">
        <f t="shared" si="249"/>
        <v>13</v>
      </c>
      <c r="Q2692" s="14" t="str">
        <f t="shared" si="250"/>
        <v xml:space="preserve">Nathan </v>
      </c>
      <c r="R2692" s="14" t="str">
        <f t="shared" si="251"/>
        <v>Gelder</v>
      </c>
    </row>
    <row r="2693" spans="2:18" x14ac:dyDescent="0.45">
      <c r="B2693" s="14" t="str">
        <f t="shared" si="246"/>
        <v>40244640245</v>
      </c>
      <c r="C2693" s="5">
        <v>40244</v>
      </c>
      <c r="D2693" s="2" t="s">
        <v>808</v>
      </c>
      <c r="E2693" s="14">
        <f t="shared" si="247"/>
        <v>0</v>
      </c>
      <c r="F2693" s="2">
        <v>6</v>
      </c>
      <c r="G2693" s="19">
        <v>202.62</v>
      </c>
      <c r="H2693" s="20">
        <v>0.02</v>
      </c>
      <c r="I2693" s="6"/>
      <c r="J2693" s="5">
        <v>40245</v>
      </c>
      <c r="K2693" s="25">
        <v>13.87</v>
      </c>
      <c r="L2693" s="2" t="s">
        <v>323</v>
      </c>
      <c r="M2693" s="14">
        <f>+VLOOKUP(L2693,Customers!$C$3:$D$797,2,FALSE)</f>
        <v>1</v>
      </c>
      <c r="N2693" s="14">
        <f>+INDEX(Customers!$B$2:$D$797,MATCH(TF_Database!L2693,Customers!$C$2:$C$797,0),1)</f>
        <v>17285</v>
      </c>
      <c r="O2693" s="29">
        <f t="shared" si="248"/>
        <v>7</v>
      </c>
      <c r="P2693" s="29">
        <f t="shared" si="249"/>
        <v>13</v>
      </c>
      <c r="Q2693" s="14" t="str">
        <f t="shared" si="250"/>
        <v xml:space="preserve">Nathan </v>
      </c>
      <c r="R2693" s="14" t="str">
        <f t="shared" si="251"/>
        <v>Gelder</v>
      </c>
    </row>
    <row r="2694" spans="2:18" x14ac:dyDescent="0.45">
      <c r="B2694" s="14" t="str">
        <f t="shared" si="246"/>
        <v>402362440241</v>
      </c>
      <c r="C2694" s="5">
        <v>40236</v>
      </c>
      <c r="D2694" s="2" t="s">
        <v>804</v>
      </c>
      <c r="E2694" s="14">
        <f t="shared" si="247"/>
        <v>0</v>
      </c>
      <c r="F2694" s="2">
        <v>24</v>
      </c>
      <c r="G2694" s="19">
        <v>307.49</v>
      </c>
      <c r="H2694" s="20">
        <v>0.01</v>
      </c>
      <c r="I2694" s="6"/>
      <c r="J2694" s="5">
        <v>40241</v>
      </c>
      <c r="K2694" s="25">
        <v>61.51</v>
      </c>
      <c r="L2694" s="2" t="s">
        <v>324</v>
      </c>
      <c r="M2694" s="14">
        <f>+VLOOKUP(L2694,Customers!$C$3:$D$797,2,FALSE)</f>
        <v>1</v>
      </c>
      <c r="N2694" s="14">
        <f>+INDEX(Customers!$B$2:$D$797,MATCH(TF_Database!L2694,Customers!$C$2:$C$797,0),1)</f>
        <v>19103</v>
      </c>
      <c r="O2694" s="29">
        <f t="shared" si="248"/>
        <v>9</v>
      </c>
      <c r="P2694" s="29">
        <f t="shared" si="249"/>
        <v>17</v>
      </c>
      <c r="Q2694" s="14" t="str">
        <f t="shared" si="250"/>
        <v xml:space="preserve">Patricia </v>
      </c>
      <c r="R2694" s="14" t="str">
        <f t="shared" si="251"/>
        <v>Hirasaki</v>
      </c>
    </row>
    <row r="2695" spans="2:18" x14ac:dyDescent="0.45">
      <c r="B2695" s="14" t="str">
        <f t="shared" ref="B2695:B2758" si="252">+CONCATENATE(C2695,F2695,J2695)</f>
        <v>40953740954</v>
      </c>
      <c r="C2695" s="5">
        <v>40953</v>
      </c>
      <c r="D2695" s="2" t="s">
        <v>811</v>
      </c>
      <c r="E2695" s="14">
        <f t="shared" ref="E2695:E2758" si="253">+IF(D2695="High",1,0)</f>
        <v>0</v>
      </c>
      <c r="F2695" s="2">
        <v>7</v>
      </c>
      <c r="G2695" s="19">
        <v>516.65</v>
      </c>
      <c r="H2695" s="20">
        <v>0.01</v>
      </c>
      <c r="I2695" s="6"/>
      <c r="J2695" s="5">
        <v>40954</v>
      </c>
      <c r="K2695" s="25">
        <v>57.1</v>
      </c>
      <c r="L2695" s="2" t="s">
        <v>331</v>
      </c>
      <c r="M2695" s="14">
        <f>+VLOOKUP(L2695,Customers!$C$3:$D$797,2,FALSE)</f>
        <v>3</v>
      </c>
      <c r="N2695" s="14">
        <f>+INDEX(Customers!$B$2:$D$797,MATCH(TF_Database!L2695,Customers!$C$2:$C$797,0),1)</f>
        <v>2686</v>
      </c>
      <c r="O2695" s="29">
        <f t="shared" ref="O2695:O2758" si="254">+SEARCH(" ",L2695)</f>
        <v>5</v>
      </c>
      <c r="P2695" s="29">
        <f t="shared" ref="P2695:P2758" si="255">+LEN(L2695)</f>
        <v>14</v>
      </c>
      <c r="Q2695" s="14" t="str">
        <f t="shared" ref="Q2695:Q2758" si="256">+LEFT(L2695,O2695)</f>
        <v xml:space="preserve">Thea </v>
      </c>
      <c r="R2695" s="14" t="str">
        <f t="shared" ref="R2695:R2758" si="257">+RIGHT(L2695,P2695-O2695)</f>
        <v>Hendricks</v>
      </c>
    </row>
    <row r="2696" spans="2:18" x14ac:dyDescent="0.45">
      <c r="B2696" s="14" t="str">
        <f t="shared" si="252"/>
        <v>40406540410</v>
      </c>
      <c r="C2696" s="5">
        <v>40406</v>
      </c>
      <c r="D2696" s="2" t="s">
        <v>804</v>
      </c>
      <c r="E2696" s="14">
        <f t="shared" si="253"/>
        <v>0</v>
      </c>
      <c r="F2696" s="2">
        <v>5</v>
      </c>
      <c r="G2696" s="19">
        <v>89.334999999999994</v>
      </c>
      <c r="H2696" s="20">
        <v>0.06</v>
      </c>
      <c r="I2696" s="6"/>
      <c r="J2696" s="5">
        <v>40410</v>
      </c>
      <c r="K2696" s="25">
        <v>-107.096</v>
      </c>
      <c r="L2696" s="2" t="s">
        <v>332</v>
      </c>
      <c r="M2696" s="14">
        <f>+VLOOKUP(L2696,Customers!$C$3:$D$797,2,FALSE)</f>
        <v>1</v>
      </c>
      <c r="N2696" s="14">
        <f>+INDEX(Customers!$B$2:$D$797,MATCH(TF_Database!L2696,Customers!$C$2:$C$797,0),1)</f>
        <v>9491</v>
      </c>
      <c r="O2696" s="29">
        <f t="shared" si="254"/>
        <v>6</v>
      </c>
      <c r="P2696" s="29">
        <f t="shared" si="255"/>
        <v>13</v>
      </c>
      <c r="Q2696" s="14" t="str">
        <f t="shared" si="256"/>
        <v xml:space="preserve">Corey </v>
      </c>
      <c r="R2696" s="14" t="str">
        <f t="shared" si="257"/>
        <v>Catlett</v>
      </c>
    </row>
    <row r="2697" spans="2:18" x14ac:dyDescent="0.45">
      <c r="B2697" s="14" t="str">
        <f t="shared" si="252"/>
        <v>404063940413</v>
      </c>
      <c r="C2697" s="5">
        <v>40406</v>
      </c>
      <c r="D2697" s="2" t="s">
        <v>804</v>
      </c>
      <c r="E2697" s="14">
        <f t="shared" si="253"/>
        <v>0</v>
      </c>
      <c r="F2697" s="2">
        <v>39</v>
      </c>
      <c r="G2697" s="19">
        <v>158.46</v>
      </c>
      <c r="H2697" s="20">
        <v>0.06</v>
      </c>
      <c r="I2697" s="6"/>
      <c r="J2697" s="5">
        <v>40413</v>
      </c>
      <c r="K2697" s="25">
        <v>-130.66300000000001</v>
      </c>
      <c r="L2697" s="2" t="s">
        <v>332</v>
      </c>
      <c r="M2697" s="14">
        <f>+VLOOKUP(L2697,Customers!$C$3:$D$797,2,FALSE)</f>
        <v>1</v>
      </c>
      <c r="N2697" s="14">
        <f>+INDEX(Customers!$B$2:$D$797,MATCH(TF_Database!L2697,Customers!$C$2:$C$797,0),1)</f>
        <v>9491</v>
      </c>
      <c r="O2697" s="29">
        <f t="shared" si="254"/>
        <v>6</v>
      </c>
      <c r="P2697" s="29">
        <f t="shared" si="255"/>
        <v>13</v>
      </c>
      <c r="Q2697" s="14" t="str">
        <f t="shared" si="256"/>
        <v xml:space="preserve">Corey </v>
      </c>
      <c r="R2697" s="14" t="str">
        <f t="shared" si="257"/>
        <v>Catlett</v>
      </c>
    </row>
    <row r="2698" spans="2:18" x14ac:dyDescent="0.45">
      <c r="B2698" s="14" t="str">
        <f t="shared" si="252"/>
        <v>404063140413</v>
      </c>
      <c r="C2698" s="5">
        <v>40406</v>
      </c>
      <c r="D2698" s="2" t="s">
        <v>804</v>
      </c>
      <c r="E2698" s="14">
        <f t="shared" si="253"/>
        <v>0</v>
      </c>
      <c r="F2698" s="2">
        <v>31</v>
      </c>
      <c r="G2698" s="19">
        <v>7180.83</v>
      </c>
      <c r="H2698" s="20">
        <v>0.02</v>
      </c>
      <c r="I2698" s="6"/>
      <c r="J2698" s="5">
        <v>40413</v>
      </c>
      <c r="K2698" s="25">
        <v>487.17</v>
      </c>
      <c r="L2698" s="2" t="s">
        <v>332</v>
      </c>
      <c r="M2698" s="14">
        <f>+VLOOKUP(L2698,Customers!$C$3:$D$797,2,FALSE)</f>
        <v>1</v>
      </c>
      <c r="N2698" s="14">
        <f>+INDEX(Customers!$B$2:$D$797,MATCH(TF_Database!L2698,Customers!$C$2:$C$797,0),1)</f>
        <v>9491</v>
      </c>
      <c r="O2698" s="29">
        <f t="shared" si="254"/>
        <v>6</v>
      </c>
      <c r="P2698" s="29">
        <f t="shared" si="255"/>
        <v>13</v>
      </c>
      <c r="Q2698" s="14" t="str">
        <f t="shared" si="256"/>
        <v xml:space="preserve">Corey </v>
      </c>
      <c r="R2698" s="14" t="str">
        <f t="shared" si="257"/>
        <v>Catlett</v>
      </c>
    </row>
    <row r="2699" spans="2:18" x14ac:dyDescent="0.45">
      <c r="B2699" s="14" t="str">
        <f t="shared" si="252"/>
        <v>401673940168</v>
      </c>
      <c r="C2699" s="5">
        <v>40167</v>
      </c>
      <c r="D2699" s="2" t="s">
        <v>806</v>
      </c>
      <c r="E2699" s="14">
        <f t="shared" si="253"/>
        <v>1</v>
      </c>
      <c r="F2699" s="2">
        <v>39</v>
      </c>
      <c r="G2699" s="19">
        <v>5748.2</v>
      </c>
      <c r="H2699" s="20">
        <v>0.09</v>
      </c>
      <c r="I2699" s="6"/>
      <c r="J2699" s="5">
        <v>40168</v>
      </c>
      <c r="K2699" s="25">
        <v>-459.86</v>
      </c>
      <c r="L2699" s="2" t="s">
        <v>333</v>
      </c>
      <c r="M2699" s="14">
        <f>+VLOOKUP(L2699,Customers!$C$3:$D$797,2,FALSE)</f>
        <v>1</v>
      </c>
      <c r="N2699" s="14">
        <f>+INDEX(Customers!$B$2:$D$797,MATCH(TF_Database!L2699,Customers!$C$2:$C$797,0),1)</f>
        <v>11954</v>
      </c>
      <c r="O2699" s="29">
        <f t="shared" si="254"/>
        <v>3</v>
      </c>
      <c r="P2699" s="29">
        <f t="shared" si="255"/>
        <v>9</v>
      </c>
      <c r="Q2699" s="14" t="str">
        <f t="shared" si="256"/>
        <v xml:space="preserve">Ed </v>
      </c>
      <c r="R2699" s="14" t="str">
        <f t="shared" si="257"/>
        <v>Jacobs</v>
      </c>
    </row>
    <row r="2700" spans="2:18" x14ac:dyDescent="0.45">
      <c r="B2700" s="14" t="str">
        <f t="shared" si="252"/>
        <v>40152240154</v>
      </c>
      <c r="C2700" s="5">
        <v>40152</v>
      </c>
      <c r="D2700" s="2" t="s">
        <v>810</v>
      </c>
      <c r="E2700" s="14">
        <f t="shared" si="253"/>
        <v>0</v>
      </c>
      <c r="F2700" s="2">
        <v>2</v>
      </c>
      <c r="G2700" s="19">
        <v>21.44</v>
      </c>
      <c r="H2700" s="20">
        <v>0.02</v>
      </c>
      <c r="I2700" s="6"/>
      <c r="J2700" s="5">
        <v>40154</v>
      </c>
      <c r="K2700" s="25">
        <v>-13.67</v>
      </c>
      <c r="L2700" s="2" t="s">
        <v>305</v>
      </c>
      <c r="M2700" s="14">
        <f>+VLOOKUP(L2700,Customers!$C$3:$D$797,2,FALSE)</f>
        <v>2</v>
      </c>
      <c r="N2700" s="14">
        <f>+INDEX(Customers!$B$2:$D$797,MATCH(TF_Database!L2700,Customers!$C$2:$C$797,0),1)</f>
        <v>9416</v>
      </c>
      <c r="O2700" s="29">
        <f t="shared" si="254"/>
        <v>5</v>
      </c>
      <c r="P2700" s="29">
        <f t="shared" si="255"/>
        <v>12</v>
      </c>
      <c r="Q2700" s="14" t="str">
        <f t="shared" si="256"/>
        <v xml:space="preserve">Noel </v>
      </c>
      <c r="R2700" s="14" t="str">
        <f t="shared" si="257"/>
        <v>Staavos</v>
      </c>
    </row>
    <row r="2701" spans="2:18" x14ac:dyDescent="0.45">
      <c r="B2701" s="14" t="str">
        <f t="shared" si="252"/>
        <v>403562240357</v>
      </c>
      <c r="C2701" s="5">
        <v>40356</v>
      </c>
      <c r="D2701" s="2" t="s">
        <v>808</v>
      </c>
      <c r="E2701" s="14">
        <f t="shared" si="253"/>
        <v>0</v>
      </c>
      <c r="F2701" s="2">
        <v>22</v>
      </c>
      <c r="G2701" s="19">
        <v>1559.7755</v>
      </c>
      <c r="H2701" s="20">
        <v>0.03</v>
      </c>
      <c r="I2701" s="6"/>
      <c r="J2701" s="5">
        <v>40357</v>
      </c>
      <c r="K2701" s="25">
        <v>-247.18100000000001</v>
      </c>
      <c r="L2701" s="2" t="s">
        <v>334</v>
      </c>
      <c r="M2701" s="14">
        <f>+VLOOKUP(L2701,Customers!$C$3:$D$797,2,FALSE)</f>
        <v>3</v>
      </c>
      <c r="N2701" s="14">
        <f>+INDEX(Customers!$B$2:$D$797,MATCH(TF_Database!L2701,Customers!$C$2:$C$797,0),1)</f>
        <v>11922</v>
      </c>
      <c r="O2701" s="29">
        <f t="shared" si="254"/>
        <v>6</v>
      </c>
      <c r="P2701" s="29">
        <f t="shared" si="255"/>
        <v>13</v>
      </c>
      <c r="Q2701" s="14" t="str">
        <f t="shared" si="256"/>
        <v xml:space="preserve">Keith </v>
      </c>
      <c r="R2701" s="14" t="str">
        <f t="shared" si="257"/>
        <v>Herrera</v>
      </c>
    </row>
    <row r="2702" spans="2:18" x14ac:dyDescent="0.45">
      <c r="B2702" s="14" t="str">
        <f t="shared" si="252"/>
        <v>39946739947</v>
      </c>
      <c r="C2702" s="5">
        <v>39946</v>
      </c>
      <c r="D2702" s="2" t="s">
        <v>810</v>
      </c>
      <c r="E2702" s="14">
        <f t="shared" si="253"/>
        <v>0</v>
      </c>
      <c r="F2702" s="2">
        <v>7</v>
      </c>
      <c r="G2702" s="19">
        <v>1203.73</v>
      </c>
      <c r="H2702" s="20">
        <v>0.03</v>
      </c>
      <c r="I2702" s="6"/>
      <c r="J2702" s="5">
        <v>39947</v>
      </c>
      <c r="K2702" s="25">
        <v>293.14</v>
      </c>
      <c r="L2702" s="2" t="s">
        <v>335</v>
      </c>
      <c r="M2702" s="14">
        <f>+VLOOKUP(L2702,Customers!$C$3:$D$797,2,FALSE)</f>
        <v>4</v>
      </c>
      <c r="N2702" s="14">
        <f>+INDEX(Customers!$B$2:$D$797,MATCH(TF_Database!L2702,Customers!$C$2:$C$797,0),1)</f>
        <v>1155</v>
      </c>
      <c r="O2702" s="29">
        <f t="shared" si="254"/>
        <v>7</v>
      </c>
      <c r="P2702" s="29">
        <f t="shared" si="255"/>
        <v>13</v>
      </c>
      <c r="Q2702" s="14" t="str">
        <f t="shared" si="256"/>
        <v xml:space="preserve">Carlos </v>
      </c>
      <c r="R2702" s="14" t="str">
        <f t="shared" si="257"/>
        <v>Meador</v>
      </c>
    </row>
    <row r="2703" spans="2:18" x14ac:dyDescent="0.45">
      <c r="B2703" s="14" t="str">
        <f t="shared" si="252"/>
        <v>39946639948</v>
      </c>
      <c r="C2703" s="5">
        <v>39946</v>
      </c>
      <c r="D2703" s="2" t="s">
        <v>810</v>
      </c>
      <c r="E2703" s="14">
        <f t="shared" si="253"/>
        <v>0</v>
      </c>
      <c r="F2703" s="2">
        <v>6</v>
      </c>
      <c r="G2703" s="19">
        <v>75.19</v>
      </c>
      <c r="H2703" s="20">
        <v>0.01</v>
      </c>
      <c r="I2703" s="6"/>
      <c r="J2703" s="5">
        <v>39948</v>
      </c>
      <c r="K2703" s="25">
        <v>-6.61</v>
      </c>
      <c r="L2703" s="2" t="s">
        <v>335</v>
      </c>
      <c r="M2703" s="14">
        <f>+VLOOKUP(L2703,Customers!$C$3:$D$797,2,FALSE)</f>
        <v>4</v>
      </c>
      <c r="N2703" s="14">
        <f>+INDEX(Customers!$B$2:$D$797,MATCH(TF_Database!L2703,Customers!$C$2:$C$797,0),1)</f>
        <v>1155</v>
      </c>
      <c r="O2703" s="29">
        <f t="shared" si="254"/>
        <v>7</v>
      </c>
      <c r="P2703" s="29">
        <f t="shared" si="255"/>
        <v>13</v>
      </c>
      <c r="Q2703" s="14" t="str">
        <f t="shared" si="256"/>
        <v xml:space="preserve">Carlos </v>
      </c>
      <c r="R2703" s="14" t="str">
        <f t="shared" si="257"/>
        <v>Meador</v>
      </c>
    </row>
    <row r="2704" spans="2:18" x14ac:dyDescent="0.45">
      <c r="B2704" s="14" t="str">
        <f t="shared" si="252"/>
        <v>405993040603</v>
      </c>
      <c r="C2704" s="5">
        <v>40599</v>
      </c>
      <c r="D2704" s="2" t="s">
        <v>804</v>
      </c>
      <c r="E2704" s="14">
        <f t="shared" si="253"/>
        <v>0</v>
      </c>
      <c r="F2704" s="2">
        <v>30</v>
      </c>
      <c r="G2704" s="19">
        <v>8363.65</v>
      </c>
      <c r="H2704" s="20">
        <v>0.09</v>
      </c>
      <c r="I2704" s="6"/>
      <c r="J2704" s="5">
        <v>40603</v>
      </c>
      <c r="K2704" s="25">
        <v>763.33</v>
      </c>
      <c r="L2704" s="2" t="s">
        <v>234</v>
      </c>
      <c r="M2704" s="14">
        <f>+VLOOKUP(L2704,Customers!$C$3:$D$797,2,FALSE)</f>
        <v>1</v>
      </c>
      <c r="N2704" s="14">
        <f>+INDEX(Customers!$B$2:$D$797,MATCH(TF_Database!L2704,Customers!$C$2:$C$797,0),1)</f>
        <v>1777</v>
      </c>
      <c r="O2704" s="29">
        <f t="shared" si="254"/>
        <v>8</v>
      </c>
      <c r="P2704" s="29">
        <f t="shared" si="255"/>
        <v>16</v>
      </c>
      <c r="Q2704" s="14" t="str">
        <f t="shared" si="256"/>
        <v xml:space="preserve">Corinna </v>
      </c>
      <c r="R2704" s="14" t="str">
        <f t="shared" si="257"/>
        <v>Mitchell</v>
      </c>
    </row>
    <row r="2705" spans="2:18" x14ac:dyDescent="0.45">
      <c r="B2705" s="14" t="str">
        <f t="shared" si="252"/>
        <v>406994640706</v>
      </c>
      <c r="C2705" s="5">
        <v>40699</v>
      </c>
      <c r="D2705" s="2" t="s">
        <v>804</v>
      </c>
      <c r="E2705" s="14">
        <f t="shared" si="253"/>
        <v>0</v>
      </c>
      <c r="F2705" s="2">
        <v>46</v>
      </c>
      <c r="G2705" s="19">
        <v>303.62</v>
      </c>
      <c r="H2705" s="20">
        <v>0.02</v>
      </c>
      <c r="I2705" s="6"/>
      <c r="J2705" s="5">
        <v>40706</v>
      </c>
      <c r="K2705" s="25">
        <v>-59.98</v>
      </c>
      <c r="L2705" s="2" t="s">
        <v>336</v>
      </c>
      <c r="M2705" s="14">
        <f>+VLOOKUP(L2705,Customers!$C$3:$D$797,2,FALSE)</f>
        <v>3</v>
      </c>
      <c r="N2705" s="14">
        <f>+INDEX(Customers!$B$2:$D$797,MATCH(TF_Database!L2705,Customers!$C$2:$C$797,0),1)</f>
        <v>11915</v>
      </c>
      <c r="O2705" s="29">
        <f t="shared" si="254"/>
        <v>8</v>
      </c>
      <c r="P2705" s="29">
        <f t="shared" si="255"/>
        <v>12</v>
      </c>
      <c r="Q2705" s="14" t="str">
        <f t="shared" si="256"/>
        <v xml:space="preserve">Raymond </v>
      </c>
      <c r="R2705" s="14" t="str">
        <f t="shared" si="257"/>
        <v>Fair</v>
      </c>
    </row>
    <row r="2706" spans="2:18" x14ac:dyDescent="0.45">
      <c r="B2706" s="14" t="str">
        <f t="shared" si="252"/>
        <v>402503440251</v>
      </c>
      <c r="C2706" s="5">
        <v>40250</v>
      </c>
      <c r="D2706" s="2" t="s">
        <v>810</v>
      </c>
      <c r="E2706" s="14">
        <f t="shared" si="253"/>
        <v>0</v>
      </c>
      <c r="F2706" s="2">
        <v>34</v>
      </c>
      <c r="G2706" s="19">
        <v>334.66</v>
      </c>
      <c r="H2706" s="20">
        <v>0.05</v>
      </c>
      <c r="I2706" s="6"/>
      <c r="J2706" s="5">
        <v>40251</v>
      </c>
      <c r="K2706" s="25">
        <v>132.56</v>
      </c>
      <c r="L2706" s="2" t="s">
        <v>335</v>
      </c>
      <c r="M2706" s="14">
        <f>+VLOOKUP(L2706,Customers!$C$3:$D$797,2,FALSE)</f>
        <v>4</v>
      </c>
      <c r="N2706" s="14">
        <f>+INDEX(Customers!$B$2:$D$797,MATCH(TF_Database!L2706,Customers!$C$2:$C$797,0),1)</f>
        <v>1155</v>
      </c>
      <c r="O2706" s="29">
        <f t="shared" si="254"/>
        <v>7</v>
      </c>
      <c r="P2706" s="29">
        <f t="shared" si="255"/>
        <v>13</v>
      </c>
      <c r="Q2706" s="14" t="str">
        <f t="shared" si="256"/>
        <v xml:space="preserve">Carlos </v>
      </c>
      <c r="R2706" s="14" t="str">
        <f t="shared" si="257"/>
        <v>Meador</v>
      </c>
    </row>
    <row r="2707" spans="2:18" x14ac:dyDescent="0.45">
      <c r="B2707" s="14" t="str">
        <f t="shared" si="252"/>
        <v>400753540078</v>
      </c>
      <c r="C2707" s="5">
        <v>40075</v>
      </c>
      <c r="D2707" s="2" t="s">
        <v>808</v>
      </c>
      <c r="E2707" s="14">
        <f t="shared" si="253"/>
        <v>0</v>
      </c>
      <c r="F2707" s="2">
        <v>35</v>
      </c>
      <c r="G2707" s="19">
        <v>1142.3599999999999</v>
      </c>
      <c r="H2707" s="20">
        <v>0.02</v>
      </c>
      <c r="I2707" s="6"/>
      <c r="J2707" s="5">
        <v>40078</v>
      </c>
      <c r="K2707" s="25">
        <v>72.78</v>
      </c>
      <c r="L2707" s="2" t="s">
        <v>337</v>
      </c>
      <c r="M2707" s="14">
        <f>+VLOOKUP(L2707,Customers!$C$3:$D$797,2,FALSE)</f>
        <v>3</v>
      </c>
      <c r="N2707" s="14">
        <f>+INDEX(Customers!$B$2:$D$797,MATCH(TF_Database!L2707,Customers!$C$2:$C$797,0),1)</f>
        <v>9635</v>
      </c>
      <c r="O2707" s="29">
        <f t="shared" si="254"/>
        <v>5</v>
      </c>
      <c r="P2707" s="29">
        <f t="shared" si="255"/>
        <v>10</v>
      </c>
      <c r="Q2707" s="14" t="str">
        <f t="shared" si="256"/>
        <v xml:space="preserve">Karl </v>
      </c>
      <c r="R2707" s="14" t="str">
        <f t="shared" si="257"/>
        <v>Brown</v>
      </c>
    </row>
    <row r="2708" spans="2:18" x14ac:dyDescent="0.45">
      <c r="B2708" s="14" t="str">
        <f t="shared" si="252"/>
        <v>402341440241</v>
      </c>
      <c r="C2708" s="5">
        <v>40234</v>
      </c>
      <c r="D2708" s="2" t="s">
        <v>804</v>
      </c>
      <c r="E2708" s="14">
        <f t="shared" si="253"/>
        <v>0</v>
      </c>
      <c r="F2708" s="2">
        <v>14</v>
      </c>
      <c r="G2708" s="19">
        <v>1379.3374999999999</v>
      </c>
      <c r="H2708" s="20">
        <v>0.08</v>
      </c>
      <c r="I2708" s="6"/>
      <c r="J2708" s="5">
        <v>40241</v>
      </c>
      <c r="K2708" s="25">
        <v>-78.540000000000063</v>
      </c>
      <c r="L2708" s="2" t="s">
        <v>338</v>
      </c>
      <c r="M2708" s="14">
        <f>+VLOOKUP(L2708,Customers!$C$3:$D$797,2,FALSE)</f>
        <v>3</v>
      </c>
      <c r="N2708" s="14">
        <f>+INDEX(Customers!$B$2:$D$797,MATCH(TF_Database!L2708,Customers!$C$2:$C$797,0),1)</f>
        <v>30333</v>
      </c>
      <c r="O2708" s="29">
        <f t="shared" si="254"/>
        <v>8</v>
      </c>
      <c r="P2708" s="29">
        <f t="shared" si="255"/>
        <v>14</v>
      </c>
      <c r="Q2708" s="14" t="str">
        <f t="shared" si="256"/>
        <v xml:space="preserve">Natalie </v>
      </c>
      <c r="R2708" s="14" t="str">
        <f t="shared" si="257"/>
        <v>Webber</v>
      </c>
    </row>
    <row r="2709" spans="2:18" x14ac:dyDescent="0.45">
      <c r="B2709" s="14" t="str">
        <f t="shared" si="252"/>
        <v>406221940625</v>
      </c>
      <c r="C2709" s="5">
        <v>40622</v>
      </c>
      <c r="D2709" s="2" t="s">
        <v>806</v>
      </c>
      <c r="E2709" s="14">
        <f t="shared" si="253"/>
        <v>1</v>
      </c>
      <c r="F2709" s="2">
        <v>19</v>
      </c>
      <c r="G2709" s="19">
        <v>1825.42</v>
      </c>
      <c r="H2709" s="20">
        <v>0.06</v>
      </c>
      <c r="I2709" s="6"/>
      <c r="J2709" s="5">
        <v>40625</v>
      </c>
      <c r="K2709" s="25">
        <v>1193.19</v>
      </c>
      <c r="L2709" s="2" t="s">
        <v>339</v>
      </c>
      <c r="M2709" s="14">
        <f>+VLOOKUP(L2709,Customers!$C$3:$D$797,2,FALSE)</f>
        <v>2</v>
      </c>
      <c r="N2709" s="14">
        <f>+INDEX(Customers!$B$2:$D$797,MATCH(TF_Database!L2709,Customers!$C$2:$C$797,0),1)</f>
        <v>19697</v>
      </c>
      <c r="O2709" s="29">
        <f t="shared" si="254"/>
        <v>5</v>
      </c>
      <c r="P2709" s="29">
        <f t="shared" si="255"/>
        <v>12</v>
      </c>
      <c r="Q2709" s="14" t="str">
        <f t="shared" si="256"/>
        <v xml:space="preserve">Eric </v>
      </c>
      <c r="R2709" s="14" t="str">
        <f t="shared" si="257"/>
        <v>Barreto</v>
      </c>
    </row>
    <row r="2710" spans="2:18" x14ac:dyDescent="0.45">
      <c r="B2710" s="14" t="str">
        <f t="shared" si="252"/>
        <v>412232741225</v>
      </c>
      <c r="C2710" s="5">
        <v>41223</v>
      </c>
      <c r="D2710" s="2" t="s">
        <v>811</v>
      </c>
      <c r="E2710" s="14">
        <f t="shared" si="253"/>
        <v>0</v>
      </c>
      <c r="F2710" s="2">
        <v>27</v>
      </c>
      <c r="G2710" s="19">
        <v>2654.16</v>
      </c>
      <c r="H2710" s="20">
        <v>0.01</v>
      </c>
      <c r="I2710" s="6"/>
      <c r="J2710" s="5">
        <v>41225</v>
      </c>
      <c r="K2710" s="25">
        <v>600.92999999999995</v>
      </c>
      <c r="L2710" s="2" t="s">
        <v>183</v>
      </c>
      <c r="M2710" s="14">
        <f>+VLOOKUP(L2710,Customers!$C$3:$D$797,2,FALSE)</f>
        <v>1</v>
      </c>
      <c r="N2710" s="14">
        <f>+INDEX(Customers!$B$2:$D$797,MATCH(TF_Database!L2710,Customers!$C$2:$C$797,0),1)</f>
        <v>1677</v>
      </c>
      <c r="O2710" s="29">
        <f t="shared" si="254"/>
        <v>7</v>
      </c>
      <c r="P2710" s="29">
        <f t="shared" si="255"/>
        <v>12</v>
      </c>
      <c r="Q2710" s="14" t="str">
        <f t="shared" si="256"/>
        <v xml:space="preserve">Hunter </v>
      </c>
      <c r="R2710" s="14" t="str">
        <f t="shared" si="257"/>
        <v>Lopez</v>
      </c>
    </row>
    <row r="2711" spans="2:18" x14ac:dyDescent="0.45">
      <c r="B2711" s="14" t="str">
        <f t="shared" si="252"/>
        <v>412231541224</v>
      </c>
      <c r="C2711" s="5">
        <v>41223</v>
      </c>
      <c r="D2711" s="2" t="s">
        <v>811</v>
      </c>
      <c r="E2711" s="14">
        <f t="shared" si="253"/>
        <v>0</v>
      </c>
      <c r="F2711" s="2">
        <v>15</v>
      </c>
      <c r="G2711" s="19">
        <v>1722.65</v>
      </c>
      <c r="H2711" s="20">
        <v>0.05</v>
      </c>
      <c r="I2711" s="6"/>
      <c r="J2711" s="5">
        <v>41224</v>
      </c>
      <c r="K2711" s="25">
        <v>-399.67</v>
      </c>
      <c r="L2711" s="2" t="s">
        <v>183</v>
      </c>
      <c r="M2711" s="14">
        <f>+VLOOKUP(L2711,Customers!$C$3:$D$797,2,FALSE)</f>
        <v>1</v>
      </c>
      <c r="N2711" s="14">
        <f>+INDEX(Customers!$B$2:$D$797,MATCH(TF_Database!L2711,Customers!$C$2:$C$797,0),1)</f>
        <v>1677</v>
      </c>
      <c r="O2711" s="29">
        <f t="shared" si="254"/>
        <v>7</v>
      </c>
      <c r="P2711" s="29">
        <f t="shared" si="255"/>
        <v>12</v>
      </c>
      <c r="Q2711" s="14" t="str">
        <f t="shared" si="256"/>
        <v xml:space="preserve">Hunter </v>
      </c>
      <c r="R2711" s="14" t="str">
        <f t="shared" si="257"/>
        <v>Lopez</v>
      </c>
    </row>
    <row r="2712" spans="2:18" x14ac:dyDescent="0.45">
      <c r="B2712" s="14" t="str">
        <f t="shared" si="252"/>
        <v>405111440511</v>
      </c>
      <c r="C2712" s="5">
        <v>40511</v>
      </c>
      <c r="D2712" s="2" t="s">
        <v>810</v>
      </c>
      <c r="E2712" s="14">
        <f t="shared" si="253"/>
        <v>0</v>
      </c>
      <c r="F2712" s="2">
        <v>14</v>
      </c>
      <c r="G2712" s="19">
        <v>461.55</v>
      </c>
      <c r="H2712" s="20">
        <v>0.09</v>
      </c>
      <c r="I2712" s="6"/>
      <c r="J2712" s="5">
        <v>40511</v>
      </c>
      <c r="K2712" s="25">
        <v>-12</v>
      </c>
      <c r="L2712" s="2" t="s">
        <v>340</v>
      </c>
      <c r="M2712" s="14">
        <f>+VLOOKUP(L2712,Customers!$C$3:$D$797,2,FALSE)</f>
        <v>3</v>
      </c>
      <c r="N2712" s="14">
        <f>+INDEX(Customers!$B$2:$D$797,MATCH(TF_Database!L2712,Customers!$C$2:$C$797,0),1)</f>
        <v>15436</v>
      </c>
      <c r="O2712" s="29">
        <f t="shared" si="254"/>
        <v>6</v>
      </c>
      <c r="P2712" s="29">
        <f t="shared" si="255"/>
        <v>11</v>
      </c>
      <c r="Q2712" s="14" t="str">
        <f t="shared" si="256"/>
        <v xml:space="preserve">Barry </v>
      </c>
      <c r="R2712" s="14" t="str">
        <f t="shared" si="257"/>
        <v>Franz</v>
      </c>
    </row>
    <row r="2713" spans="2:18" x14ac:dyDescent="0.45">
      <c r="B2713" s="14" t="str">
        <f t="shared" si="252"/>
        <v>40738940740</v>
      </c>
      <c r="C2713" s="5">
        <v>40738</v>
      </c>
      <c r="D2713" s="2" t="s">
        <v>808</v>
      </c>
      <c r="E2713" s="14">
        <f t="shared" si="253"/>
        <v>0</v>
      </c>
      <c r="F2713" s="2">
        <v>9</v>
      </c>
      <c r="G2713" s="19">
        <v>799.98</v>
      </c>
      <c r="H2713" s="20">
        <v>0.04</v>
      </c>
      <c r="I2713" s="6"/>
      <c r="J2713" s="5">
        <v>40740</v>
      </c>
      <c r="K2713" s="25">
        <v>15.36</v>
      </c>
      <c r="L2713" s="2" t="s">
        <v>340</v>
      </c>
      <c r="M2713" s="14">
        <f>+VLOOKUP(L2713,Customers!$C$3:$D$797,2,FALSE)</f>
        <v>3</v>
      </c>
      <c r="N2713" s="14">
        <f>+INDEX(Customers!$B$2:$D$797,MATCH(TF_Database!L2713,Customers!$C$2:$C$797,0),1)</f>
        <v>15436</v>
      </c>
      <c r="O2713" s="29">
        <f t="shared" si="254"/>
        <v>6</v>
      </c>
      <c r="P2713" s="29">
        <f t="shared" si="255"/>
        <v>11</v>
      </c>
      <c r="Q2713" s="14" t="str">
        <f t="shared" si="256"/>
        <v xml:space="preserve">Barry </v>
      </c>
      <c r="R2713" s="14" t="str">
        <f t="shared" si="257"/>
        <v>Franz</v>
      </c>
    </row>
    <row r="2714" spans="2:18" x14ac:dyDescent="0.45">
      <c r="B2714" s="14" t="str">
        <f t="shared" si="252"/>
        <v>410411441042</v>
      </c>
      <c r="C2714" s="5">
        <v>41041</v>
      </c>
      <c r="D2714" s="2" t="s">
        <v>810</v>
      </c>
      <c r="E2714" s="14">
        <f t="shared" si="253"/>
        <v>0</v>
      </c>
      <c r="F2714" s="2">
        <v>14</v>
      </c>
      <c r="G2714" s="19">
        <v>618.84</v>
      </c>
      <c r="H2714" s="20">
        <v>0.05</v>
      </c>
      <c r="I2714" s="6"/>
      <c r="J2714" s="5">
        <v>41042</v>
      </c>
      <c r="K2714" s="25">
        <v>-200.84</v>
      </c>
      <c r="L2714" s="2" t="s">
        <v>341</v>
      </c>
      <c r="M2714" s="14">
        <f>+VLOOKUP(L2714,Customers!$C$3:$D$797,2,FALSE)</f>
        <v>5</v>
      </c>
      <c r="N2714" s="14">
        <f>+INDEX(Customers!$B$2:$D$797,MATCH(TF_Database!L2714,Customers!$C$2:$C$797,0),1)</f>
        <v>5996</v>
      </c>
      <c r="O2714" s="29">
        <f t="shared" si="254"/>
        <v>6</v>
      </c>
      <c r="P2714" s="29">
        <f t="shared" si="255"/>
        <v>12</v>
      </c>
      <c r="Q2714" s="14" t="str">
        <f t="shared" si="256"/>
        <v xml:space="preserve">Craig </v>
      </c>
      <c r="R2714" s="14" t="str">
        <f t="shared" si="257"/>
        <v>Yedwab</v>
      </c>
    </row>
    <row r="2715" spans="2:18" x14ac:dyDescent="0.45">
      <c r="B2715" s="14" t="str">
        <f t="shared" si="252"/>
        <v>40175640179</v>
      </c>
      <c r="C2715" s="5">
        <v>40175</v>
      </c>
      <c r="D2715" s="2" t="s">
        <v>804</v>
      </c>
      <c r="E2715" s="14">
        <f t="shared" si="253"/>
        <v>0</v>
      </c>
      <c r="F2715" s="2">
        <v>6</v>
      </c>
      <c r="G2715" s="19">
        <v>177.67</v>
      </c>
      <c r="H2715" s="20">
        <v>0.03</v>
      </c>
      <c r="I2715" s="6"/>
      <c r="J2715" s="5">
        <v>40179</v>
      </c>
      <c r="K2715" s="25">
        <v>39.626999999999995</v>
      </c>
      <c r="L2715" s="2" t="s">
        <v>339</v>
      </c>
      <c r="M2715" s="14">
        <f>+VLOOKUP(L2715,Customers!$C$3:$D$797,2,FALSE)</f>
        <v>2</v>
      </c>
      <c r="N2715" s="14">
        <f>+INDEX(Customers!$B$2:$D$797,MATCH(TF_Database!L2715,Customers!$C$2:$C$797,0),1)</f>
        <v>19697</v>
      </c>
      <c r="O2715" s="29">
        <f t="shared" si="254"/>
        <v>5</v>
      </c>
      <c r="P2715" s="29">
        <f t="shared" si="255"/>
        <v>12</v>
      </c>
      <c r="Q2715" s="14" t="str">
        <f t="shared" si="256"/>
        <v xml:space="preserve">Eric </v>
      </c>
      <c r="R2715" s="14" t="str">
        <f t="shared" si="257"/>
        <v>Barreto</v>
      </c>
    </row>
    <row r="2716" spans="2:18" x14ac:dyDescent="0.45">
      <c r="B2716" s="14" t="str">
        <f t="shared" si="252"/>
        <v>39887239888</v>
      </c>
      <c r="C2716" s="5">
        <v>39887</v>
      </c>
      <c r="D2716" s="2" t="s">
        <v>810</v>
      </c>
      <c r="E2716" s="14">
        <f t="shared" si="253"/>
        <v>0</v>
      </c>
      <c r="F2716" s="2">
        <v>2</v>
      </c>
      <c r="G2716" s="19">
        <v>200.75300000000001</v>
      </c>
      <c r="H2716" s="20">
        <v>0.09</v>
      </c>
      <c r="I2716" s="6"/>
      <c r="J2716" s="5">
        <v>39888</v>
      </c>
      <c r="K2716" s="25">
        <v>-605.37400000000002</v>
      </c>
      <c r="L2716" s="2" t="s">
        <v>342</v>
      </c>
      <c r="M2716" s="14">
        <f>+VLOOKUP(L2716,Customers!$C$3:$D$797,2,FALSE)</f>
        <v>3</v>
      </c>
      <c r="N2716" s="14">
        <f>+INDEX(Customers!$B$2:$D$797,MATCH(TF_Database!L2716,Customers!$C$2:$C$797,0),1)</f>
        <v>16030</v>
      </c>
      <c r="O2716" s="29">
        <f t="shared" si="254"/>
        <v>6</v>
      </c>
      <c r="P2716" s="29">
        <f t="shared" si="255"/>
        <v>11</v>
      </c>
      <c r="Q2716" s="14" t="str">
        <f t="shared" si="256"/>
        <v xml:space="preserve">Chuck </v>
      </c>
      <c r="R2716" s="14" t="str">
        <f t="shared" si="257"/>
        <v>Sachs</v>
      </c>
    </row>
    <row r="2717" spans="2:18" x14ac:dyDescent="0.45">
      <c r="B2717" s="14" t="str">
        <f t="shared" si="252"/>
        <v>40603240605</v>
      </c>
      <c r="C2717" s="5">
        <v>40603</v>
      </c>
      <c r="D2717" s="2" t="s">
        <v>811</v>
      </c>
      <c r="E2717" s="14">
        <f t="shared" si="253"/>
        <v>0</v>
      </c>
      <c r="F2717" s="2">
        <v>2</v>
      </c>
      <c r="G2717" s="19">
        <v>9.3699999999999992</v>
      </c>
      <c r="H2717" s="20">
        <v>0.09</v>
      </c>
      <c r="I2717" s="6"/>
      <c r="J2717" s="5">
        <v>40605</v>
      </c>
      <c r="K2717" s="25">
        <v>-5.26</v>
      </c>
      <c r="L2717" s="2" t="s">
        <v>343</v>
      </c>
      <c r="M2717" s="14">
        <f>+VLOOKUP(L2717,Customers!$C$3:$D$797,2,FALSE)</f>
        <v>3</v>
      </c>
      <c r="N2717" s="14">
        <f>+INDEX(Customers!$B$2:$D$797,MATCH(TF_Database!L2717,Customers!$C$2:$C$797,0),1)</f>
        <v>2964</v>
      </c>
      <c r="O2717" s="29">
        <f t="shared" si="254"/>
        <v>9</v>
      </c>
      <c r="P2717" s="29">
        <f t="shared" si="255"/>
        <v>12</v>
      </c>
      <c r="Q2717" s="14" t="str">
        <f t="shared" si="256"/>
        <v xml:space="preserve">Muhammed </v>
      </c>
      <c r="R2717" s="14" t="str">
        <f t="shared" si="257"/>
        <v>Lee</v>
      </c>
    </row>
    <row r="2718" spans="2:18" x14ac:dyDescent="0.45">
      <c r="B2718" s="14" t="str">
        <f t="shared" si="252"/>
        <v>411034441104</v>
      </c>
      <c r="C2718" s="5">
        <v>41103</v>
      </c>
      <c r="D2718" s="2" t="s">
        <v>810</v>
      </c>
      <c r="E2718" s="14">
        <f t="shared" si="253"/>
        <v>0</v>
      </c>
      <c r="F2718" s="2">
        <v>44</v>
      </c>
      <c r="G2718" s="19">
        <v>2277.0300000000002</v>
      </c>
      <c r="H2718" s="20">
        <v>7.0000000000000007E-2</v>
      </c>
      <c r="I2718" s="6"/>
      <c r="J2718" s="5">
        <v>41104</v>
      </c>
      <c r="K2718" s="25">
        <v>964.1</v>
      </c>
      <c r="L2718" s="2" t="s">
        <v>337</v>
      </c>
      <c r="M2718" s="14">
        <f>+VLOOKUP(L2718,Customers!$C$3:$D$797,2,FALSE)</f>
        <v>3</v>
      </c>
      <c r="N2718" s="14">
        <f>+INDEX(Customers!$B$2:$D$797,MATCH(TF_Database!L2718,Customers!$C$2:$C$797,0),1)</f>
        <v>9635</v>
      </c>
      <c r="O2718" s="29">
        <f t="shared" si="254"/>
        <v>5</v>
      </c>
      <c r="P2718" s="29">
        <f t="shared" si="255"/>
        <v>10</v>
      </c>
      <c r="Q2718" s="14" t="str">
        <f t="shared" si="256"/>
        <v xml:space="preserve">Karl </v>
      </c>
      <c r="R2718" s="14" t="str">
        <f t="shared" si="257"/>
        <v>Brown</v>
      </c>
    </row>
    <row r="2719" spans="2:18" x14ac:dyDescent="0.45">
      <c r="B2719" s="14" t="str">
        <f t="shared" si="252"/>
        <v>408632440864</v>
      </c>
      <c r="C2719" s="5">
        <v>40863</v>
      </c>
      <c r="D2719" s="2" t="s">
        <v>806</v>
      </c>
      <c r="E2719" s="14">
        <f t="shared" si="253"/>
        <v>1</v>
      </c>
      <c r="F2719" s="2">
        <v>24</v>
      </c>
      <c r="G2719" s="19">
        <v>39.69</v>
      </c>
      <c r="H2719" s="20">
        <v>0.05</v>
      </c>
      <c r="I2719" s="6"/>
      <c r="J2719" s="5">
        <v>40864</v>
      </c>
      <c r="K2719" s="25">
        <v>-1.78</v>
      </c>
      <c r="L2719" s="2" t="s">
        <v>337</v>
      </c>
      <c r="M2719" s="14">
        <f>+VLOOKUP(L2719,Customers!$C$3:$D$797,2,FALSE)</f>
        <v>3</v>
      </c>
      <c r="N2719" s="14">
        <f>+INDEX(Customers!$B$2:$D$797,MATCH(TF_Database!L2719,Customers!$C$2:$C$797,0),1)</f>
        <v>9635</v>
      </c>
      <c r="O2719" s="29">
        <f t="shared" si="254"/>
        <v>5</v>
      </c>
      <c r="P2719" s="29">
        <f t="shared" si="255"/>
        <v>10</v>
      </c>
      <c r="Q2719" s="14" t="str">
        <f t="shared" si="256"/>
        <v xml:space="preserve">Karl </v>
      </c>
      <c r="R2719" s="14" t="str">
        <f t="shared" si="257"/>
        <v>Brown</v>
      </c>
    </row>
    <row r="2720" spans="2:18" x14ac:dyDescent="0.45">
      <c r="B2720" s="14" t="str">
        <f t="shared" si="252"/>
        <v>411095041112</v>
      </c>
      <c r="C2720" s="5">
        <v>41109</v>
      </c>
      <c r="D2720" s="2" t="s">
        <v>810</v>
      </c>
      <c r="E2720" s="14">
        <f t="shared" si="253"/>
        <v>0</v>
      </c>
      <c r="F2720" s="2">
        <v>50</v>
      </c>
      <c r="G2720" s="19">
        <v>8532.152</v>
      </c>
      <c r="H2720" s="20">
        <v>0.04</v>
      </c>
      <c r="I2720" s="6"/>
      <c r="J2720" s="5">
        <v>41112</v>
      </c>
      <c r="K2720" s="25">
        <v>-513.79042000000004</v>
      </c>
      <c r="L2720" s="2" t="s">
        <v>344</v>
      </c>
      <c r="M2720" s="14">
        <f>+VLOOKUP(L2720,Customers!$C$3:$D$797,2,FALSE)</f>
        <v>2</v>
      </c>
      <c r="N2720" s="14">
        <f>+INDEX(Customers!$B$2:$D$797,MATCH(TF_Database!L2720,Customers!$C$2:$C$797,0),1)</f>
        <v>730</v>
      </c>
      <c r="O2720" s="29">
        <f t="shared" si="254"/>
        <v>6</v>
      </c>
      <c r="P2720" s="29">
        <f t="shared" si="255"/>
        <v>13</v>
      </c>
      <c r="Q2720" s="14" t="str">
        <f t="shared" si="256"/>
        <v xml:space="preserve">Bobby </v>
      </c>
      <c r="R2720" s="14" t="str">
        <f t="shared" si="257"/>
        <v>Trafton</v>
      </c>
    </row>
    <row r="2721" spans="2:18" x14ac:dyDescent="0.45">
      <c r="B2721" s="14" t="str">
        <f t="shared" si="252"/>
        <v>411552941156</v>
      </c>
      <c r="C2721" s="5">
        <v>41155</v>
      </c>
      <c r="D2721" s="2" t="s">
        <v>806</v>
      </c>
      <c r="E2721" s="14">
        <f t="shared" si="253"/>
        <v>1</v>
      </c>
      <c r="F2721" s="2">
        <v>29</v>
      </c>
      <c r="G2721" s="19">
        <v>824.51</v>
      </c>
      <c r="H2721" s="20">
        <v>0.01</v>
      </c>
      <c r="I2721" s="6"/>
      <c r="J2721" s="5">
        <v>41156</v>
      </c>
      <c r="K2721" s="25">
        <v>0.89999999999998437</v>
      </c>
      <c r="L2721" s="2" t="s">
        <v>345</v>
      </c>
      <c r="M2721" s="14">
        <f>+VLOOKUP(L2721,Customers!$C$3:$D$797,2,FALSE)</f>
        <v>5</v>
      </c>
      <c r="N2721" s="14">
        <f>+INDEX(Customers!$B$2:$D$797,MATCH(TF_Database!L2721,Customers!$C$2:$C$797,0),1)</f>
        <v>894</v>
      </c>
      <c r="O2721" s="29">
        <f t="shared" si="254"/>
        <v>6</v>
      </c>
      <c r="P2721" s="29">
        <f t="shared" si="255"/>
        <v>14</v>
      </c>
      <c r="Q2721" s="14" t="str">
        <f t="shared" si="256"/>
        <v xml:space="preserve">David </v>
      </c>
      <c r="R2721" s="14" t="str">
        <f t="shared" si="257"/>
        <v>Flashing</v>
      </c>
    </row>
    <row r="2722" spans="2:18" x14ac:dyDescent="0.45">
      <c r="B2722" s="14" t="str">
        <f t="shared" si="252"/>
        <v>411713141175</v>
      </c>
      <c r="C2722" s="5">
        <v>41171</v>
      </c>
      <c r="D2722" s="2" t="s">
        <v>804</v>
      </c>
      <c r="E2722" s="14">
        <f t="shared" si="253"/>
        <v>0</v>
      </c>
      <c r="F2722" s="2">
        <v>31</v>
      </c>
      <c r="G2722" s="19">
        <v>3081.471</v>
      </c>
      <c r="H2722" s="20">
        <v>0.09</v>
      </c>
      <c r="I2722" s="6"/>
      <c r="J2722" s="5">
        <v>41175</v>
      </c>
      <c r="K2722" s="25">
        <v>574.98299999999995</v>
      </c>
      <c r="L2722" s="2" t="s">
        <v>111</v>
      </c>
      <c r="M2722" s="14">
        <f>+VLOOKUP(L2722,Customers!$C$3:$D$797,2,FALSE)</f>
        <v>3</v>
      </c>
      <c r="N2722" s="14">
        <f>+INDEX(Customers!$B$2:$D$797,MATCH(TF_Database!L2722,Customers!$C$2:$C$797,0),1)</f>
        <v>7377</v>
      </c>
      <c r="O2722" s="29">
        <f t="shared" si="254"/>
        <v>5</v>
      </c>
      <c r="P2722" s="29">
        <f t="shared" si="255"/>
        <v>11</v>
      </c>
      <c r="Q2722" s="14" t="str">
        <f t="shared" si="256"/>
        <v xml:space="preserve">Rick </v>
      </c>
      <c r="R2722" s="14" t="str">
        <f t="shared" si="257"/>
        <v>Duston</v>
      </c>
    </row>
    <row r="2723" spans="2:18" x14ac:dyDescent="0.45">
      <c r="B2723" s="14" t="str">
        <f t="shared" si="252"/>
        <v>39904139906</v>
      </c>
      <c r="C2723" s="5">
        <v>39904</v>
      </c>
      <c r="D2723" s="2" t="s">
        <v>810</v>
      </c>
      <c r="E2723" s="14">
        <f t="shared" si="253"/>
        <v>0</v>
      </c>
      <c r="F2723" s="2">
        <v>1</v>
      </c>
      <c r="G2723" s="19">
        <v>17.62</v>
      </c>
      <c r="H2723" s="20">
        <v>0.06</v>
      </c>
      <c r="I2723" s="6"/>
      <c r="J2723" s="5">
        <v>39906</v>
      </c>
      <c r="K2723" s="25">
        <v>-15.92</v>
      </c>
      <c r="L2723" s="2" t="s">
        <v>346</v>
      </c>
      <c r="M2723" s="14">
        <f>+VLOOKUP(L2723,Customers!$C$3:$D$797,2,FALSE)</f>
        <v>3</v>
      </c>
      <c r="N2723" s="14">
        <f>+INDEX(Customers!$B$2:$D$797,MATCH(TF_Database!L2723,Customers!$C$2:$C$797,0),1)</f>
        <v>28404</v>
      </c>
      <c r="O2723" s="29">
        <f t="shared" si="254"/>
        <v>5</v>
      </c>
      <c r="P2723" s="29">
        <f t="shared" si="255"/>
        <v>12</v>
      </c>
      <c r="Q2723" s="14" t="str">
        <f t="shared" si="256"/>
        <v xml:space="preserve">Troy </v>
      </c>
      <c r="R2723" s="14" t="str">
        <f t="shared" si="257"/>
        <v>Staebel</v>
      </c>
    </row>
    <row r="2724" spans="2:18" x14ac:dyDescent="0.45">
      <c r="B2724" s="14" t="str">
        <f t="shared" si="252"/>
        <v>401811940182</v>
      </c>
      <c r="C2724" s="5">
        <v>40181</v>
      </c>
      <c r="D2724" s="2" t="s">
        <v>810</v>
      </c>
      <c r="E2724" s="14">
        <f t="shared" si="253"/>
        <v>0</v>
      </c>
      <c r="F2724" s="2">
        <v>19</v>
      </c>
      <c r="G2724" s="19">
        <v>1216.5</v>
      </c>
      <c r="H2724" s="20">
        <v>0.1</v>
      </c>
      <c r="I2724" s="6"/>
      <c r="J2724" s="5">
        <v>40182</v>
      </c>
      <c r="K2724" s="25">
        <v>162.18</v>
      </c>
      <c r="L2724" s="2" t="s">
        <v>347</v>
      </c>
      <c r="M2724" s="14">
        <f>+VLOOKUP(L2724,Customers!$C$3:$D$797,2,FALSE)</f>
        <v>1</v>
      </c>
      <c r="N2724" s="14">
        <f>+INDEX(Customers!$B$2:$D$797,MATCH(TF_Database!L2724,Customers!$C$2:$C$797,0),1)</f>
        <v>8165</v>
      </c>
      <c r="O2724" s="29">
        <f t="shared" si="254"/>
        <v>5</v>
      </c>
      <c r="P2724" s="29">
        <f t="shared" si="255"/>
        <v>10</v>
      </c>
      <c r="Q2724" s="14" t="str">
        <f t="shared" si="256"/>
        <v xml:space="preserve">Nora </v>
      </c>
      <c r="R2724" s="14" t="str">
        <f t="shared" si="257"/>
        <v>Paige</v>
      </c>
    </row>
    <row r="2725" spans="2:18" x14ac:dyDescent="0.45">
      <c r="B2725" s="14" t="str">
        <f t="shared" si="252"/>
        <v>405672740569</v>
      </c>
      <c r="C2725" s="5">
        <v>40567</v>
      </c>
      <c r="D2725" s="2" t="s">
        <v>808</v>
      </c>
      <c r="E2725" s="14">
        <f t="shared" si="253"/>
        <v>0</v>
      </c>
      <c r="F2725" s="2">
        <v>27</v>
      </c>
      <c r="G2725" s="19">
        <v>81.900000000000006</v>
      </c>
      <c r="H2725" s="20">
        <v>0.01</v>
      </c>
      <c r="I2725" s="6"/>
      <c r="J2725" s="5">
        <v>40569</v>
      </c>
      <c r="K2725" s="25">
        <v>4.0599999999999996</v>
      </c>
      <c r="L2725" s="2" t="s">
        <v>298</v>
      </c>
      <c r="M2725" s="14">
        <f>+VLOOKUP(L2725,Customers!$C$3:$D$797,2,FALSE)</f>
        <v>3</v>
      </c>
      <c r="N2725" s="14">
        <f>+INDEX(Customers!$B$2:$D$797,MATCH(TF_Database!L2725,Customers!$C$2:$C$797,0),1)</f>
        <v>6677</v>
      </c>
      <c r="O2725" s="29">
        <f t="shared" si="254"/>
        <v>4</v>
      </c>
      <c r="P2725" s="29">
        <f t="shared" si="255"/>
        <v>7</v>
      </c>
      <c r="Q2725" s="14" t="str">
        <f t="shared" si="256"/>
        <v xml:space="preserve">Amy </v>
      </c>
      <c r="R2725" s="14" t="str">
        <f t="shared" si="257"/>
        <v>Cox</v>
      </c>
    </row>
    <row r="2726" spans="2:18" x14ac:dyDescent="0.45">
      <c r="B2726" s="14" t="str">
        <f t="shared" si="252"/>
        <v>403153740316</v>
      </c>
      <c r="C2726" s="5">
        <v>40315</v>
      </c>
      <c r="D2726" s="2" t="s">
        <v>811</v>
      </c>
      <c r="E2726" s="14">
        <f t="shared" si="253"/>
        <v>0</v>
      </c>
      <c r="F2726" s="2">
        <v>37</v>
      </c>
      <c r="G2726" s="19">
        <v>498.28</v>
      </c>
      <c r="H2726" s="20">
        <v>0.01</v>
      </c>
      <c r="I2726" s="6"/>
      <c r="J2726" s="5">
        <v>40316</v>
      </c>
      <c r="K2726" s="25">
        <v>10.18</v>
      </c>
      <c r="L2726" s="2" t="s">
        <v>348</v>
      </c>
      <c r="M2726" s="14">
        <f>+VLOOKUP(L2726,Customers!$C$3:$D$797,2,FALSE)</f>
        <v>4</v>
      </c>
      <c r="N2726" s="14">
        <f>+INDEX(Customers!$B$2:$D$797,MATCH(TF_Database!L2726,Customers!$C$2:$C$797,0),1)</f>
        <v>9686</v>
      </c>
      <c r="O2726" s="29">
        <f t="shared" si="254"/>
        <v>7</v>
      </c>
      <c r="P2726" s="29">
        <f t="shared" si="255"/>
        <v>13</v>
      </c>
      <c r="Q2726" s="14" t="str">
        <f t="shared" si="256"/>
        <v xml:space="preserve">Harold </v>
      </c>
      <c r="R2726" s="14" t="str">
        <f t="shared" si="257"/>
        <v>Dahlen</v>
      </c>
    </row>
    <row r="2727" spans="2:18" x14ac:dyDescent="0.45">
      <c r="B2727" s="14" t="str">
        <f t="shared" si="252"/>
        <v>408094740811</v>
      </c>
      <c r="C2727" s="5">
        <v>40809</v>
      </c>
      <c r="D2727" s="2" t="s">
        <v>804</v>
      </c>
      <c r="E2727" s="14">
        <f t="shared" si="253"/>
        <v>0</v>
      </c>
      <c r="F2727" s="2">
        <v>47</v>
      </c>
      <c r="G2727" s="19">
        <v>191.13</v>
      </c>
      <c r="H2727" s="20">
        <v>7.0000000000000007E-2</v>
      </c>
      <c r="I2727" s="6"/>
      <c r="J2727" s="5">
        <v>40811</v>
      </c>
      <c r="K2727" s="25">
        <v>38.11</v>
      </c>
      <c r="L2727" s="2" t="s">
        <v>344</v>
      </c>
      <c r="M2727" s="14">
        <f>+VLOOKUP(L2727,Customers!$C$3:$D$797,2,FALSE)</f>
        <v>2</v>
      </c>
      <c r="N2727" s="14">
        <f>+INDEX(Customers!$B$2:$D$797,MATCH(TF_Database!L2727,Customers!$C$2:$C$797,0),1)</f>
        <v>730</v>
      </c>
      <c r="O2727" s="29">
        <f t="shared" si="254"/>
        <v>6</v>
      </c>
      <c r="P2727" s="29">
        <f t="shared" si="255"/>
        <v>13</v>
      </c>
      <c r="Q2727" s="14" t="str">
        <f t="shared" si="256"/>
        <v xml:space="preserve">Bobby </v>
      </c>
      <c r="R2727" s="14" t="str">
        <f t="shared" si="257"/>
        <v>Trafton</v>
      </c>
    </row>
    <row r="2728" spans="2:18" x14ac:dyDescent="0.45">
      <c r="B2728" s="14" t="str">
        <f t="shared" si="252"/>
        <v>408011840801</v>
      </c>
      <c r="C2728" s="5">
        <v>40801</v>
      </c>
      <c r="D2728" s="2" t="s">
        <v>810</v>
      </c>
      <c r="E2728" s="14">
        <f t="shared" si="253"/>
        <v>0</v>
      </c>
      <c r="F2728" s="2">
        <v>18</v>
      </c>
      <c r="G2728" s="19">
        <v>168.95</v>
      </c>
      <c r="H2728" s="20">
        <v>0.1</v>
      </c>
      <c r="I2728" s="6"/>
      <c r="J2728" s="5">
        <v>40801</v>
      </c>
      <c r="K2728" s="25">
        <v>-15.9</v>
      </c>
      <c r="L2728" s="2" t="s">
        <v>349</v>
      </c>
      <c r="M2728" s="14">
        <f>+VLOOKUP(L2728,Customers!$C$3:$D$797,2,FALSE)</f>
        <v>4</v>
      </c>
      <c r="N2728" s="14">
        <f>+INDEX(Customers!$B$2:$D$797,MATCH(TF_Database!L2728,Customers!$C$2:$C$797,0),1)</f>
        <v>1462</v>
      </c>
      <c r="O2728" s="29">
        <f t="shared" si="254"/>
        <v>4</v>
      </c>
      <c r="P2728" s="29">
        <f t="shared" si="255"/>
        <v>8</v>
      </c>
      <c r="Q2728" s="14" t="str">
        <f t="shared" si="256"/>
        <v xml:space="preserve">Jay </v>
      </c>
      <c r="R2728" s="14" t="str">
        <f t="shared" si="257"/>
        <v>Fine</v>
      </c>
    </row>
    <row r="2729" spans="2:18" x14ac:dyDescent="0.45">
      <c r="B2729" s="14" t="str">
        <f t="shared" si="252"/>
        <v>41264741265</v>
      </c>
      <c r="C2729" s="5">
        <v>41264</v>
      </c>
      <c r="D2729" s="2" t="s">
        <v>810</v>
      </c>
      <c r="E2729" s="14">
        <f t="shared" si="253"/>
        <v>0</v>
      </c>
      <c r="F2729" s="2">
        <v>7</v>
      </c>
      <c r="G2729" s="19">
        <v>1043.1199999999999</v>
      </c>
      <c r="H2729" s="20">
        <v>0.06</v>
      </c>
      <c r="I2729" s="6"/>
      <c r="J2729" s="5">
        <v>41265</v>
      </c>
      <c r="K2729" s="25">
        <v>-52.495799999999953</v>
      </c>
      <c r="L2729" s="2" t="s">
        <v>347</v>
      </c>
      <c r="M2729" s="14">
        <f>+VLOOKUP(L2729,Customers!$C$3:$D$797,2,FALSE)</f>
        <v>1</v>
      </c>
      <c r="N2729" s="14">
        <f>+INDEX(Customers!$B$2:$D$797,MATCH(TF_Database!L2729,Customers!$C$2:$C$797,0),1)</f>
        <v>8165</v>
      </c>
      <c r="O2729" s="29">
        <f t="shared" si="254"/>
        <v>5</v>
      </c>
      <c r="P2729" s="29">
        <f t="shared" si="255"/>
        <v>10</v>
      </c>
      <c r="Q2729" s="14" t="str">
        <f t="shared" si="256"/>
        <v xml:space="preserve">Nora </v>
      </c>
      <c r="R2729" s="14" t="str">
        <f t="shared" si="257"/>
        <v>Paige</v>
      </c>
    </row>
    <row r="2730" spans="2:18" x14ac:dyDescent="0.45">
      <c r="B2730" s="14" t="str">
        <f t="shared" si="252"/>
        <v>401174940119</v>
      </c>
      <c r="C2730" s="5">
        <v>40117</v>
      </c>
      <c r="D2730" s="2" t="s">
        <v>811</v>
      </c>
      <c r="E2730" s="14">
        <f t="shared" si="253"/>
        <v>0</v>
      </c>
      <c r="F2730" s="2">
        <v>49</v>
      </c>
      <c r="G2730" s="19">
        <v>87.44</v>
      </c>
      <c r="H2730" s="20">
        <v>0.06</v>
      </c>
      <c r="I2730" s="6"/>
      <c r="J2730" s="5">
        <v>40119</v>
      </c>
      <c r="K2730" s="25">
        <v>1.33</v>
      </c>
      <c r="L2730" s="2" t="s">
        <v>350</v>
      </c>
      <c r="M2730" s="14">
        <f>+VLOOKUP(L2730,Customers!$C$3:$D$797,2,FALSE)</f>
        <v>2</v>
      </c>
      <c r="N2730" s="14">
        <f>+INDEX(Customers!$B$2:$D$797,MATCH(TF_Database!L2730,Customers!$C$2:$C$797,0),1)</f>
        <v>6385</v>
      </c>
      <c r="O2730" s="29">
        <f t="shared" si="254"/>
        <v>4</v>
      </c>
      <c r="P2730" s="29">
        <f t="shared" si="255"/>
        <v>12</v>
      </c>
      <c r="Q2730" s="14" t="str">
        <f t="shared" si="256"/>
        <v xml:space="preserve">Dan </v>
      </c>
      <c r="R2730" s="14" t="str">
        <f t="shared" si="257"/>
        <v>Campbell</v>
      </c>
    </row>
    <row r="2731" spans="2:18" x14ac:dyDescent="0.45">
      <c r="B2731" s="14" t="str">
        <f t="shared" si="252"/>
        <v>401175040118</v>
      </c>
      <c r="C2731" s="5">
        <v>40117</v>
      </c>
      <c r="D2731" s="2" t="s">
        <v>811</v>
      </c>
      <c r="E2731" s="14">
        <f t="shared" si="253"/>
        <v>0</v>
      </c>
      <c r="F2731" s="2">
        <v>50</v>
      </c>
      <c r="G2731" s="19">
        <v>1318.49</v>
      </c>
      <c r="H2731" s="20">
        <v>0.02</v>
      </c>
      <c r="I2731" s="6"/>
      <c r="J2731" s="5">
        <v>40118</v>
      </c>
      <c r="K2731" s="25">
        <v>4.6900000000000004</v>
      </c>
      <c r="L2731" s="2" t="s">
        <v>350</v>
      </c>
      <c r="M2731" s="14">
        <f>+VLOOKUP(L2731,Customers!$C$3:$D$797,2,FALSE)</f>
        <v>2</v>
      </c>
      <c r="N2731" s="14">
        <f>+INDEX(Customers!$B$2:$D$797,MATCH(TF_Database!L2731,Customers!$C$2:$C$797,0),1)</f>
        <v>6385</v>
      </c>
      <c r="O2731" s="29">
        <f t="shared" si="254"/>
        <v>4</v>
      </c>
      <c r="P2731" s="29">
        <f t="shared" si="255"/>
        <v>12</v>
      </c>
      <c r="Q2731" s="14" t="str">
        <f t="shared" si="256"/>
        <v xml:space="preserve">Dan </v>
      </c>
      <c r="R2731" s="14" t="str">
        <f t="shared" si="257"/>
        <v>Campbell</v>
      </c>
    </row>
    <row r="2732" spans="2:18" x14ac:dyDescent="0.45">
      <c r="B2732" s="14" t="str">
        <f t="shared" si="252"/>
        <v>409133240915</v>
      </c>
      <c r="C2732" s="5">
        <v>40913</v>
      </c>
      <c r="D2732" s="2" t="s">
        <v>806</v>
      </c>
      <c r="E2732" s="14">
        <f t="shared" si="253"/>
        <v>1</v>
      </c>
      <c r="F2732" s="2">
        <v>32</v>
      </c>
      <c r="G2732" s="19">
        <v>1666</v>
      </c>
      <c r="H2732" s="20">
        <v>0.08</v>
      </c>
      <c r="I2732" s="6"/>
      <c r="J2732" s="5">
        <v>40915</v>
      </c>
      <c r="K2732" s="25">
        <v>742.96</v>
      </c>
      <c r="L2732" s="2" t="s">
        <v>351</v>
      </c>
      <c r="M2732" s="14">
        <f>+VLOOKUP(L2732,Customers!$C$3:$D$797,2,FALSE)</f>
        <v>3</v>
      </c>
      <c r="N2732" s="14">
        <f>+INDEX(Customers!$B$2:$D$797,MATCH(TF_Database!L2732,Customers!$C$2:$C$797,0),1)</f>
        <v>26308</v>
      </c>
      <c r="O2732" s="29">
        <f t="shared" si="254"/>
        <v>7</v>
      </c>
      <c r="P2732" s="29">
        <f t="shared" si="255"/>
        <v>15</v>
      </c>
      <c r="Q2732" s="14" t="str">
        <f t="shared" si="256"/>
        <v xml:space="preserve">George </v>
      </c>
      <c r="R2732" s="14" t="str">
        <f t="shared" si="257"/>
        <v>Zrebassa</v>
      </c>
    </row>
    <row r="2733" spans="2:18" x14ac:dyDescent="0.45">
      <c r="B2733" s="14" t="str">
        <f t="shared" si="252"/>
        <v>399254339927</v>
      </c>
      <c r="C2733" s="5">
        <v>39925</v>
      </c>
      <c r="D2733" s="2" t="s">
        <v>810</v>
      </c>
      <c r="E2733" s="14">
        <f t="shared" si="253"/>
        <v>0</v>
      </c>
      <c r="F2733" s="2">
        <v>43</v>
      </c>
      <c r="G2733" s="19">
        <v>945.9</v>
      </c>
      <c r="H2733" s="20">
        <v>0.08</v>
      </c>
      <c r="I2733" s="6"/>
      <c r="J2733" s="5">
        <v>39927</v>
      </c>
      <c r="K2733" s="25">
        <v>105.7</v>
      </c>
      <c r="L2733" s="2" t="s">
        <v>111</v>
      </c>
      <c r="M2733" s="14">
        <f>+VLOOKUP(L2733,Customers!$C$3:$D$797,2,FALSE)</f>
        <v>3</v>
      </c>
      <c r="N2733" s="14">
        <f>+INDEX(Customers!$B$2:$D$797,MATCH(TF_Database!L2733,Customers!$C$2:$C$797,0),1)</f>
        <v>7377</v>
      </c>
      <c r="O2733" s="29">
        <f t="shared" si="254"/>
        <v>5</v>
      </c>
      <c r="P2733" s="29">
        <f t="shared" si="255"/>
        <v>11</v>
      </c>
      <c r="Q2733" s="14" t="str">
        <f t="shared" si="256"/>
        <v xml:space="preserve">Rick </v>
      </c>
      <c r="R2733" s="14" t="str">
        <f t="shared" si="257"/>
        <v>Duston</v>
      </c>
    </row>
    <row r="2734" spans="2:18" x14ac:dyDescent="0.45">
      <c r="B2734" s="14" t="str">
        <f t="shared" si="252"/>
        <v>407404240744</v>
      </c>
      <c r="C2734" s="5">
        <v>40740</v>
      </c>
      <c r="D2734" s="2" t="s">
        <v>804</v>
      </c>
      <c r="E2734" s="14">
        <f t="shared" si="253"/>
        <v>0</v>
      </c>
      <c r="F2734" s="2">
        <v>42</v>
      </c>
      <c r="G2734" s="19">
        <v>71.319999999999993</v>
      </c>
      <c r="H2734" s="20">
        <v>0.08</v>
      </c>
      <c r="I2734" s="6"/>
      <c r="J2734" s="5">
        <v>40744</v>
      </c>
      <c r="K2734" s="25">
        <v>-4.9000000000000004</v>
      </c>
      <c r="L2734" s="2" t="s">
        <v>352</v>
      </c>
      <c r="M2734" s="14">
        <f>+VLOOKUP(L2734,Customers!$C$3:$D$797,2,FALSE)</f>
        <v>5</v>
      </c>
      <c r="N2734" s="14">
        <f>+INDEX(Customers!$B$2:$D$797,MATCH(TF_Database!L2734,Customers!$C$2:$C$797,0),1)</f>
        <v>20180</v>
      </c>
      <c r="O2734" s="29">
        <f t="shared" si="254"/>
        <v>6</v>
      </c>
      <c r="P2734" s="29">
        <f t="shared" si="255"/>
        <v>13</v>
      </c>
      <c r="Q2734" s="14" t="str">
        <f t="shared" si="256"/>
        <v xml:space="preserve">Eleni </v>
      </c>
      <c r="R2734" s="14" t="str">
        <f t="shared" si="257"/>
        <v>McCrary</v>
      </c>
    </row>
    <row r="2735" spans="2:18" x14ac:dyDescent="0.45">
      <c r="B2735" s="14" t="str">
        <f t="shared" si="252"/>
        <v>403593340360</v>
      </c>
      <c r="C2735" s="5">
        <v>40359</v>
      </c>
      <c r="D2735" s="2" t="s">
        <v>806</v>
      </c>
      <c r="E2735" s="14">
        <f t="shared" si="253"/>
        <v>1</v>
      </c>
      <c r="F2735" s="2">
        <v>33</v>
      </c>
      <c r="G2735" s="19">
        <v>750.86</v>
      </c>
      <c r="H2735" s="20">
        <v>0</v>
      </c>
      <c r="I2735" s="6"/>
      <c r="J2735" s="5">
        <v>40360</v>
      </c>
      <c r="K2735" s="25">
        <v>302.12400000000002</v>
      </c>
      <c r="L2735" s="2" t="s">
        <v>82</v>
      </c>
      <c r="M2735" s="14">
        <f>+VLOOKUP(L2735,Customers!$C$3:$D$797,2,FALSE)</f>
        <v>4</v>
      </c>
      <c r="N2735" s="14">
        <f>+INDEX(Customers!$B$2:$D$797,MATCH(TF_Database!L2735,Customers!$C$2:$C$797,0),1)</f>
        <v>3216</v>
      </c>
      <c r="O2735" s="29">
        <f t="shared" si="254"/>
        <v>6</v>
      </c>
      <c r="P2735" s="29">
        <f t="shared" si="255"/>
        <v>14</v>
      </c>
      <c r="Q2735" s="14" t="str">
        <f t="shared" si="256"/>
        <v xml:space="preserve">Frank </v>
      </c>
      <c r="R2735" s="14" t="str">
        <f t="shared" si="257"/>
        <v>Atkinson</v>
      </c>
    </row>
    <row r="2736" spans="2:18" x14ac:dyDescent="0.45">
      <c r="B2736" s="14" t="str">
        <f t="shared" si="252"/>
        <v>400181440019</v>
      </c>
      <c r="C2736" s="5">
        <v>40018</v>
      </c>
      <c r="D2736" s="2" t="s">
        <v>808</v>
      </c>
      <c r="E2736" s="14">
        <f t="shared" si="253"/>
        <v>0</v>
      </c>
      <c r="F2736" s="2">
        <v>14</v>
      </c>
      <c r="G2736" s="19">
        <v>215.31</v>
      </c>
      <c r="H2736" s="20">
        <v>0.09</v>
      </c>
      <c r="I2736" s="6"/>
      <c r="J2736" s="5">
        <v>40019</v>
      </c>
      <c r="K2736" s="25">
        <v>-51.75</v>
      </c>
      <c r="L2736" s="2" t="s">
        <v>353</v>
      </c>
      <c r="M2736" s="14">
        <f>+VLOOKUP(L2736,Customers!$C$3:$D$797,2,FALSE)</f>
        <v>1</v>
      </c>
      <c r="N2736" s="14">
        <f>+INDEX(Customers!$B$2:$D$797,MATCH(TF_Database!L2736,Customers!$C$2:$C$797,0),1)</f>
        <v>23759</v>
      </c>
      <c r="O2736" s="29">
        <f t="shared" si="254"/>
        <v>7</v>
      </c>
      <c r="P2736" s="29">
        <f t="shared" si="255"/>
        <v>12</v>
      </c>
      <c r="Q2736" s="14" t="str">
        <f t="shared" si="256"/>
        <v xml:space="preserve">Astrea </v>
      </c>
      <c r="R2736" s="14" t="str">
        <f t="shared" si="257"/>
        <v>Jones</v>
      </c>
    </row>
    <row r="2737" spans="2:18" x14ac:dyDescent="0.45">
      <c r="B2737" s="14" t="str">
        <f t="shared" si="252"/>
        <v>404661440475</v>
      </c>
      <c r="C2737" s="5">
        <v>40466</v>
      </c>
      <c r="D2737" s="2" t="s">
        <v>804</v>
      </c>
      <c r="E2737" s="14">
        <f t="shared" si="253"/>
        <v>0</v>
      </c>
      <c r="F2737" s="2">
        <v>14</v>
      </c>
      <c r="G2737" s="19">
        <v>157.33000000000001</v>
      </c>
      <c r="H2737" s="20">
        <v>0.1</v>
      </c>
      <c r="I2737" s="6"/>
      <c r="J2737" s="5">
        <v>40475</v>
      </c>
      <c r="K2737" s="25">
        <v>-76.34</v>
      </c>
      <c r="L2737" s="2" t="s">
        <v>354</v>
      </c>
      <c r="M2737" s="14">
        <f>+VLOOKUP(L2737,Customers!$C$3:$D$797,2,FALSE)</f>
        <v>1</v>
      </c>
      <c r="N2737" s="14">
        <f>+INDEX(Customers!$B$2:$D$797,MATCH(TF_Database!L2737,Customers!$C$2:$C$797,0),1)</f>
        <v>26284</v>
      </c>
      <c r="O2737" s="29">
        <f t="shared" si="254"/>
        <v>10</v>
      </c>
      <c r="P2737" s="29">
        <f t="shared" si="255"/>
        <v>16</v>
      </c>
      <c r="Q2737" s="14" t="str">
        <f t="shared" si="256"/>
        <v xml:space="preserve">Giulietta </v>
      </c>
      <c r="R2737" s="14" t="str">
        <f t="shared" si="257"/>
        <v>Dortch</v>
      </c>
    </row>
    <row r="2738" spans="2:18" x14ac:dyDescent="0.45">
      <c r="B2738" s="14" t="str">
        <f t="shared" si="252"/>
        <v>398702039871</v>
      </c>
      <c r="C2738" s="5">
        <v>39870</v>
      </c>
      <c r="D2738" s="2" t="s">
        <v>810</v>
      </c>
      <c r="E2738" s="14">
        <f t="shared" si="253"/>
        <v>0</v>
      </c>
      <c r="F2738" s="2">
        <v>20</v>
      </c>
      <c r="G2738" s="19">
        <v>125.84</v>
      </c>
      <c r="H2738" s="20">
        <v>0.1</v>
      </c>
      <c r="I2738" s="6"/>
      <c r="J2738" s="5">
        <v>39871</v>
      </c>
      <c r="K2738" s="25">
        <v>18.420000000000002</v>
      </c>
      <c r="L2738" s="2" t="s">
        <v>355</v>
      </c>
      <c r="M2738" s="14">
        <f>+VLOOKUP(L2738,Customers!$C$3:$D$797,2,FALSE)</f>
        <v>5</v>
      </c>
      <c r="N2738" s="14">
        <f>+INDEX(Customers!$B$2:$D$797,MATCH(TF_Database!L2738,Customers!$C$2:$C$797,0),1)</f>
        <v>21287</v>
      </c>
      <c r="O2738" s="29">
        <f t="shared" si="254"/>
        <v>6</v>
      </c>
      <c r="P2738" s="29">
        <f t="shared" si="255"/>
        <v>11</v>
      </c>
      <c r="Q2738" s="14" t="str">
        <f t="shared" si="256"/>
        <v xml:space="preserve">Cathy </v>
      </c>
      <c r="R2738" s="14" t="str">
        <f t="shared" si="257"/>
        <v>Hwang</v>
      </c>
    </row>
    <row r="2739" spans="2:18" x14ac:dyDescent="0.45">
      <c r="B2739" s="14" t="str">
        <f t="shared" si="252"/>
        <v>412041141211</v>
      </c>
      <c r="C2739" s="5">
        <v>41204</v>
      </c>
      <c r="D2739" s="2" t="s">
        <v>804</v>
      </c>
      <c r="E2739" s="14">
        <f t="shared" si="253"/>
        <v>0</v>
      </c>
      <c r="F2739" s="2">
        <v>11</v>
      </c>
      <c r="G2739" s="19">
        <v>114.55</v>
      </c>
      <c r="H2739" s="20">
        <v>0.05</v>
      </c>
      <c r="I2739" s="6"/>
      <c r="J2739" s="5">
        <v>41211</v>
      </c>
      <c r="K2739" s="25">
        <v>28.61</v>
      </c>
      <c r="L2739" s="2" t="s">
        <v>356</v>
      </c>
      <c r="M2739" s="14">
        <f>+VLOOKUP(L2739,Customers!$C$3:$D$797,2,FALSE)</f>
        <v>1</v>
      </c>
      <c r="N2739" s="14">
        <f>+INDEX(Customers!$B$2:$D$797,MATCH(TF_Database!L2739,Customers!$C$2:$C$797,0),1)</f>
        <v>18381</v>
      </c>
      <c r="O2739" s="29">
        <f t="shared" si="254"/>
        <v>7</v>
      </c>
      <c r="P2739" s="29">
        <f t="shared" si="255"/>
        <v>15</v>
      </c>
      <c r="Q2739" s="14" t="str">
        <f t="shared" si="256"/>
        <v xml:space="preserve">Damala </v>
      </c>
      <c r="R2739" s="14" t="str">
        <f t="shared" si="257"/>
        <v>Kotsonis</v>
      </c>
    </row>
    <row r="2740" spans="2:18" x14ac:dyDescent="0.45">
      <c r="B2740" s="14" t="str">
        <f t="shared" si="252"/>
        <v>399171439922</v>
      </c>
      <c r="C2740" s="5">
        <v>39917</v>
      </c>
      <c r="D2740" s="2" t="s">
        <v>804</v>
      </c>
      <c r="E2740" s="14">
        <f t="shared" si="253"/>
        <v>0</v>
      </c>
      <c r="F2740" s="2">
        <v>14</v>
      </c>
      <c r="G2740" s="19">
        <v>1386.65</v>
      </c>
      <c r="H2740" s="20">
        <v>0.09</v>
      </c>
      <c r="I2740" s="6"/>
      <c r="J2740" s="5">
        <v>39922</v>
      </c>
      <c r="K2740" s="25">
        <v>-193.58</v>
      </c>
      <c r="L2740" s="2" t="s">
        <v>345</v>
      </c>
      <c r="M2740" s="14">
        <f>+VLOOKUP(L2740,Customers!$C$3:$D$797,2,FALSE)</f>
        <v>5</v>
      </c>
      <c r="N2740" s="14">
        <f>+INDEX(Customers!$B$2:$D$797,MATCH(TF_Database!L2740,Customers!$C$2:$C$797,0),1)</f>
        <v>894</v>
      </c>
      <c r="O2740" s="29">
        <f t="shared" si="254"/>
        <v>6</v>
      </c>
      <c r="P2740" s="29">
        <f t="shared" si="255"/>
        <v>14</v>
      </c>
      <c r="Q2740" s="14" t="str">
        <f t="shared" si="256"/>
        <v xml:space="preserve">David </v>
      </c>
      <c r="R2740" s="14" t="str">
        <f t="shared" si="257"/>
        <v>Flashing</v>
      </c>
    </row>
    <row r="2741" spans="2:18" x14ac:dyDescent="0.45">
      <c r="B2741" s="14" t="str">
        <f t="shared" si="252"/>
        <v>404293540431</v>
      </c>
      <c r="C2741" s="5">
        <v>40429</v>
      </c>
      <c r="D2741" s="2" t="s">
        <v>811</v>
      </c>
      <c r="E2741" s="14">
        <f t="shared" si="253"/>
        <v>0</v>
      </c>
      <c r="F2741" s="2">
        <v>35</v>
      </c>
      <c r="G2741" s="19">
        <v>136.72</v>
      </c>
      <c r="H2741" s="20">
        <v>0.09</v>
      </c>
      <c r="I2741" s="6"/>
      <c r="J2741" s="5">
        <v>40431</v>
      </c>
      <c r="K2741" s="25">
        <v>5.91</v>
      </c>
      <c r="L2741" s="2" t="s">
        <v>357</v>
      </c>
      <c r="M2741" s="14">
        <f>+VLOOKUP(L2741,Customers!$C$3:$D$797,2,FALSE)</f>
        <v>4</v>
      </c>
      <c r="N2741" s="14">
        <f>+INDEX(Customers!$B$2:$D$797,MATCH(TF_Database!L2741,Customers!$C$2:$C$797,0),1)</f>
        <v>24497</v>
      </c>
      <c r="O2741" s="29">
        <f t="shared" si="254"/>
        <v>7</v>
      </c>
      <c r="P2741" s="29">
        <f t="shared" si="255"/>
        <v>13</v>
      </c>
      <c r="Q2741" s="14" t="str">
        <f t="shared" si="256"/>
        <v xml:space="preserve">Dianna </v>
      </c>
      <c r="R2741" s="14" t="str">
        <f t="shared" si="257"/>
        <v>Arnett</v>
      </c>
    </row>
    <row r="2742" spans="2:18" x14ac:dyDescent="0.45">
      <c r="B2742" s="14" t="str">
        <f t="shared" si="252"/>
        <v>40438140442</v>
      </c>
      <c r="C2742" s="5">
        <v>40438</v>
      </c>
      <c r="D2742" s="2" t="s">
        <v>804</v>
      </c>
      <c r="E2742" s="14">
        <f t="shared" si="253"/>
        <v>0</v>
      </c>
      <c r="F2742" s="2">
        <v>1</v>
      </c>
      <c r="G2742" s="19">
        <v>29.65</v>
      </c>
      <c r="H2742" s="20">
        <v>0.05</v>
      </c>
      <c r="I2742" s="6"/>
      <c r="J2742" s="5">
        <v>40442</v>
      </c>
      <c r="K2742" s="25">
        <v>-16.54</v>
      </c>
      <c r="L2742" s="2" t="s">
        <v>358</v>
      </c>
      <c r="M2742" s="14">
        <f>+VLOOKUP(L2742,Customers!$C$3:$D$797,2,FALSE)</f>
        <v>1</v>
      </c>
      <c r="N2742" s="14">
        <f>+INDEX(Customers!$B$2:$D$797,MATCH(TF_Database!L2742,Customers!$C$2:$C$797,0),1)</f>
        <v>27872</v>
      </c>
      <c r="O2742" s="29">
        <f t="shared" si="254"/>
        <v>5</v>
      </c>
      <c r="P2742" s="29">
        <f t="shared" si="255"/>
        <v>11</v>
      </c>
      <c r="Q2742" s="14" t="str">
        <f t="shared" si="256"/>
        <v xml:space="preserve">Fred </v>
      </c>
      <c r="R2742" s="14" t="str">
        <f t="shared" si="257"/>
        <v>McMath</v>
      </c>
    </row>
    <row r="2743" spans="2:18" x14ac:dyDescent="0.45">
      <c r="B2743" s="14" t="str">
        <f t="shared" si="252"/>
        <v>40761640762</v>
      </c>
      <c r="C2743" s="5">
        <v>40761</v>
      </c>
      <c r="D2743" s="2" t="s">
        <v>808</v>
      </c>
      <c r="E2743" s="14">
        <f t="shared" si="253"/>
        <v>0</v>
      </c>
      <c r="F2743" s="2">
        <v>6</v>
      </c>
      <c r="G2743" s="19">
        <v>62.03</v>
      </c>
      <c r="H2743" s="20">
        <v>0.09</v>
      </c>
      <c r="I2743" s="6"/>
      <c r="J2743" s="5">
        <v>40762</v>
      </c>
      <c r="K2743" s="25">
        <v>17.309999999999999</v>
      </c>
      <c r="L2743" s="2" t="s">
        <v>359</v>
      </c>
      <c r="M2743" s="14">
        <f>+VLOOKUP(L2743,Customers!$C$3:$D$797,2,FALSE)</f>
        <v>2</v>
      </c>
      <c r="N2743" s="14">
        <f>+INDEX(Customers!$B$2:$D$797,MATCH(TF_Database!L2743,Customers!$C$2:$C$797,0),1)</f>
        <v>24790</v>
      </c>
      <c r="O2743" s="29">
        <f t="shared" si="254"/>
        <v>8</v>
      </c>
      <c r="P2743" s="29">
        <f t="shared" si="255"/>
        <v>16</v>
      </c>
      <c r="Q2743" s="14" t="str">
        <f t="shared" si="256"/>
        <v xml:space="preserve">Christy </v>
      </c>
      <c r="R2743" s="14" t="str">
        <f t="shared" si="257"/>
        <v>Brittain</v>
      </c>
    </row>
    <row r="2744" spans="2:18" x14ac:dyDescent="0.45">
      <c r="B2744" s="14" t="str">
        <f t="shared" si="252"/>
        <v>39974739974</v>
      </c>
      <c r="C2744" s="5">
        <v>39974</v>
      </c>
      <c r="D2744" s="2" t="s">
        <v>806</v>
      </c>
      <c r="E2744" s="14">
        <f t="shared" si="253"/>
        <v>1</v>
      </c>
      <c r="F2744" s="2">
        <v>7</v>
      </c>
      <c r="G2744" s="19">
        <v>57.03</v>
      </c>
      <c r="H2744" s="20">
        <v>0</v>
      </c>
      <c r="I2744" s="6"/>
      <c r="J2744" s="5">
        <v>39974</v>
      </c>
      <c r="K2744" s="25">
        <v>-31.38</v>
      </c>
      <c r="L2744" s="2" t="s">
        <v>360</v>
      </c>
      <c r="M2744" s="14">
        <f>+VLOOKUP(L2744,Customers!$C$3:$D$797,2,FALSE)</f>
        <v>2</v>
      </c>
      <c r="N2744" s="14">
        <f>+INDEX(Customers!$B$2:$D$797,MATCH(TF_Database!L2744,Customers!$C$2:$C$797,0),1)</f>
        <v>32391</v>
      </c>
      <c r="O2744" s="29">
        <f t="shared" si="254"/>
        <v>4</v>
      </c>
      <c r="P2744" s="29">
        <f t="shared" si="255"/>
        <v>12</v>
      </c>
      <c r="Q2744" s="14" t="str">
        <f t="shared" si="256"/>
        <v xml:space="preserve">Tom </v>
      </c>
      <c r="R2744" s="14" t="str">
        <f t="shared" si="257"/>
        <v>Prescott</v>
      </c>
    </row>
    <row r="2745" spans="2:18" x14ac:dyDescent="0.45">
      <c r="B2745" s="14" t="str">
        <f t="shared" si="252"/>
        <v>411414641143</v>
      </c>
      <c r="C2745" s="5">
        <v>41141</v>
      </c>
      <c r="D2745" s="2" t="s">
        <v>810</v>
      </c>
      <c r="E2745" s="14">
        <f t="shared" si="253"/>
        <v>0</v>
      </c>
      <c r="F2745" s="2">
        <v>46</v>
      </c>
      <c r="G2745" s="19">
        <v>611.16</v>
      </c>
      <c r="H2745" s="20">
        <v>0.04</v>
      </c>
      <c r="I2745" s="6"/>
      <c r="J2745" s="5">
        <v>41143</v>
      </c>
      <c r="K2745" s="25">
        <v>100.215</v>
      </c>
      <c r="L2745" s="2" t="s">
        <v>361</v>
      </c>
      <c r="M2745" s="14">
        <f>+VLOOKUP(L2745,Customers!$C$3:$D$797,2,FALSE)</f>
        <v>3</v>
      </c>
      <c r="N2745" s="14">
        <f>+INDEX(Customers!$B$2:$D$797,MATCH(TF_Database!L2745,Customers!$C$2:$C$797,0),1)</f>
        <v>6605</v>
      </c>
      <c r="O2745" s="29">
        <f t="shared" si="254"/>
        <v>5</v>
      </c>
      <c r="P2745" s="29">
        <f t="shared" si="255"/>
        <v>13</v>
      </c>
      <c r="Q2745" s="14" t="str">
        <f t="shared" si="256"/>
        <v xml:space="preserve">Yana </v>
      </c>
      <c r="R2745" s="14" t="str">
        <f t="shared" si="257"/>
        <v>Sorensen</v>
      </c>
    </row>
    <row r="2746" spans="2:18" x14ac:dyDescent="0.45">
      <c r="B2746" s="14" t="str">
        <f t="shared" si="252"/>
        <v>402522640253</v>
      </c>
      <c r="C2746" s="5">
        <v>40252</v>
      </c>
      <c r="D2746" s="2" t="s">
        <v>808</v>
      </c>
      <c r="E2746" s="14">
        <f t="shared" si="253"/>
        <v>0</v>
      </c>
      <c r="F2746" s="2">
        <v>26</v>
      </c>
      <c r="G2746" s="19">
        <v>1462.1614999999999</v>
      </c>
      <c r="H2746" s="20">
        <v>0.03</v>
      </c>
      <c r="I2746" s="6"/>
      <c r="J2746" s="5">
        <v>40253</v>
      </c>
      <c r="K2746" s="25">
        <v>215.43299999999999</v>
      </c>
      <c r="L2746" s="2" t="s">
        <v>348</v>
      </c>
      <c r="M2746" s="14">
        <f>+VLOOKUP(L2746,Customers!$C$3:$D$797,2,FALSE)</f>
        <v>4</v>
      </c>
      <c r="N2746" s="14">
        <f>+INDEX(Customers!$B$2:$D$797,MATCH(TF_Database!L2746,Customers!$C$2:$C$797,0),1)</f>
        <v>9686</v>
      </c>
      <c r="O2746" s="29">
        <f t="shared" si="254"/>
        <v>7</v>
      </c>
      <c r="P2746" s="29">
        <f t="shared" si="255"/>
        <v>13</v>
      </c>
      <c r="Q2746" s="14" t="str">
        <f t="shared" si="256"/>
        <v xml:space="preserve">Harold </v>
      </c>
      <c r="R2746" s="14" t="str">
        <f t="shared" si="257"/>
        <v>Dahlen</v>
      </c>
    </row>
    <row r="2747" spans="2:18" x14ac:dyDescent="0.45">
      <c r="B2747" s="14" t="str">
        <f t="shared" si="252"/>
        <v>412144541219</v>
      </c>
      <c r="C2747" s="5">
        <v>41214</v>
      </c>
      <c r="D2747" s="2" t="s">
        <v>804</v>
      </c>
      <c r="E2747" s="14">
        <f t="shared" si="253"/>
        <v>0</v>
      </c>
      <c r="F2747" s="2">
        <v>45</v>
      </c>
      <c r="G2747" s="19">
        <v>130.25</v>
      </c>
      <c r="H2747" s="20">
        <v>0.05</v>
      </c>
      <c r="I2747" s="6"/>
      <c r="J2747" s="5">
        <v>41219</v>
      </c>
      <c r="K2747" s="25">
        <v>0.89</v>
      </c>
      <c r="L2747" s="2" t="s">
        <v>362</v>
      </c>
      <c r="M2747" s="14">
        <f>+VLOOKUP(L2747,Customers!$C$3:$D$797,2,FALSE)</f>
        <v>1</v>
      </c>
      <c r="N2747" s="14">
        <f>+INDEX(Customers!$B$2:$D$797,MATCH(TF_Database!L2747,Customers!$C$2:$C$797,0),1)</f>
        <v>17675</v>
      </c>
      <c r="O2747" s="29">
        <f t="shared" si="254"/>
        <v>5</v>
      </c>
      <c r="P2747" s="29">
        <f t="shared" si="255"/>
        <v>11</v>
      </c>
      <c r="Q2747" s="14" t="str">
        <f t="shared" si="256"/>
        <v xml:space="preserve">Brad </v>
      </c>
      <c r="R2747" s="14" t="str">
        <f t="shared" si="257"/>
        <v>Thomas</v>
      </c>
    </row>
    <row r="2748" spans="2:18" x14ac:dyDescent="0.45">
      <c r="B2748" s="14" t="str">
        <f t="shared" si="252"/>
        <v>411163041118</v>
      </c>
      <c r="C2748" s="5">
        <v>41116</v>
      </c>
      <c r="D2748" s="2" t="s">
        <v>808</v>
      </c>
      <c r="E2748" s="14">
        <f t="shared" si="253"/>
        <v>0</v>
      </c>
      <c r="F2748" s="2">
        <v>30</v>
      </c>
      <c r="G2748" s="19">
        <v>453.87</v>
      </c>
      <c r="H2748" s="20">
        <v>0.08</v>
      </c>
      <c r="I2748" s="6"/>
      <c r="J2748" s="5">
        <v>41118</v>
      </c>
      <c r="K2748" s="25">
        <v>76.59</v>
      </c>
      <c r="L2748" s="2" t="s">
        <v>363</v>
      </c>
      <c r="M2748" s="14">
        <f>+VLOOKUP(L2748,Customers!$C$3:$D$797,2,FALSE)</f>
        <v>5</v>
      </c>
      <c r="N2748" s="14">
        <f>+INDEX(Customers!$B$2:$D$797,MATCH(TF_Database!L2748,Customers!$C$2:$C$797,0),1)</f>
        <v>7348</v>
      </c>
      <c r="O2748" s="29">
        <f t="shared" si="254"/>
        <v>8</v>
      </c>
      <c r="P2748" s="29">
        <f t="shared" si="255"/>
        <v>13</v>
      </c>
      <c r="Q2748" s="14" t="str">
        <f t="shared" si="256"/>
        <v xml:space="preserve">Cynthia </v>
      </c>
      <c r="R2748" s="14" t="str">
        <f t="shared" si="257"/>
        <v>Voltz</v>
      </c>
    </row>
    <row r="2749" spans="2:18" x14ac:dyDescent="0.45">
      <c r="B2749" s="14" t="str">
        <f t="shared" si="252"/>
        <v>403133340314</v>
      </c>
      <c r="C2749" s="5">
        <v>40313</v>
      </c>
      <c r="D2749" s="2" t="s">
        <v>806</v>
      </c>
      <c r="E2749" s="14">
        <f t="shared" si="253"/>
        <v>1</v>
      </c>
      <c r="F2749" s="2">
        <v>33</v>
      </c>
      <c r="G2749" s="19">
        <v>310.99</v>
      </c>
      <c r="H2749" s="20">
        <v>7.0000000000000007E-2</v>
      </c>
      <c r="I2749" s="6"/>
      <c r="J2749" s="5">
        <v>40314</v>
      </c>
      <c r="K2749" s="25">
        <v>106.45</v>
      </c>
      <c r="L2749" s="2" t="s">
        <v>364</v>
      </c>
      <c r="M2749" s="14">
        <f>+VLOOKUP(L2749,Customers!$C$3:$D$797,2,FALSE)</f>
        <v>4</v>
      </c>
      <c r="N2749" s="14">
        <f>+INDEX(Customers!$B$2:$D$797,MATCH(TF_Database!L2749,Customers!$C$2:$C$797,0),1)</f>
        <v>22309</v>
      </c>
      <c r="O2749" s="29">
        <f t="shared" si="254"/>
        <v>5</v>
      </c>
      <c r="P2749" s="29">
        <f t="shared" si="255"/>
        <v>11</v>
      </c>
      <c r="Q2749" s="14" t="str">
        <f t="shared" si="256"/>
        <v xml:space="preserve">Dean </v>
      </c>
      <c r="R2749" s="14" t="str">
        <f t="shared" si="257"/>
        <v>Percer</v>
      </c>
    </row>
    <row r="2750" spans="2:18" x14ac:dyDescent="0.45">
      <c r="B2750" s="14" t="str">
        <f t="shared" si="252"/>
        <v>412102641217</v>
      </c>
      <c r="C2750" s="5">
        <v>41210</v>
      </c>
      <c r="D2750" s="2" t="s">
        <v>804</v>
      </c>
      <c r="E2750" s="14">
        <f t="shared" si="253"/>
        <v>0</v>
      </c>
      <c r="F2750" s="2">
        <v>26</v>
      </c>
      <c r="G2750" s="19">
        <v>1514.9634999999998</v>
      </c>
      <c r="H2750" s="20">
        <v>0.02</v>
      </c>
      <c r="I2750" s="6"/>
      <c r="J2750" s="5">
        <v>41217</v>
      </c>
      <c r="K2750" s="25">
        <v>310.185</v>
      </c>
      <c r="L2750" s="2" t="s">
        <v>365</v>
      </c>
      <c r="M2750" s="14">
        <f>+VLOOKUP(L2750,Customers!$C$3:$D$797,2,FALSE)</f>
        <v>3</v>
      </c>
      <c r="N2750" s="14">
        <f>+INDEX(Customers!$B$2:$D$797,MATCH(TF_Database!L2750,Customers!$C$2:$C$797,0),1)</f>
        <v>21160</v>
      </c>
      <c r="O2750" s="29">
        <f t="shared" si="254"/>
        <v>4</v>
      </c>
      <c r="P2750" s="29">
        <f t="shared" si="255"/>
        <v>12</v>
      </c>
      <c r="Q2750" s="14" t="str">
        <f t="shared" si="256"/>
        <v xml:space="preserve">Ben </v>
      </c>
      <c r="R2750" s="14" t="str">
        <f t="shared" si="257"/>
        <v>Peterman</v>
      </c>
    </row>
    <row r="2751" spans="2:18" x14ac:dyDescent="0.45">
      <c r="B2751" s="14" t="str">
        <f t="shared" si="252"/>
        <v>39954739955</v>
      </c>
      <c r="C2751" s="5">
        <v>39954</v>
      </c>
      <c r="D2751" s="2" t="s">
        <v>811</v>
      </c>
      <c r="E2751" s="14">
        <f t="shared" si="253"/>
        <v>0</v>
      </c>
      <c r="F2751" s="2">
        <v>7</v>
      </c>
      <c r="G2751" s="19">
        <v>19.36</v>
      </c>
      <c r="H2751" s="20">
        <v>0.04</v>
      </c>
      <c r="I2751" s="6"/>
      <c r="J2751" s="5">
        <v>39955</v>
      </c>
      <c r="K2751" s="25">
        <v>-1</v>
      </c>
      <c r="L2751" s="2" t="s">
        <v>353</v>
      </c>
      <c r="M2751" s="14">
        <f>+VLOOKUP(L2751,Customers!$C$3:$D$797,2,FALSE)</f>
        <v>1</v>
      </c>
      <c r="N2751" s="14">
        <f>+INDEX(Customers!$B$2:$D$797,MATCH(TF_Database!L2751,Customers!$C$2:$C$797,0),1)</f>
        <v>23759</v>
      </c>
      <c r="O2751" s="29">
        <f t="shared" si="254"/>
        <v>7</v>
      </c>
      <c r="P2751" s="29">
        <f t="shared" si="255"/>
        <v>12</v>
      </c>
      <c r="Q2751" s="14" t="str">
        <f t="shared" si="256"/>
        <v xml:space="preserve">Astrea </v>
      </c>
      <c r="R2751" s="14" t="str">
        <f t="shared" si="257"/>
        <v>Jones</v>
      </c>
    </row>
    <row r="2752" spans="2:18" x14ac:dyDescent="0.45">
      <c r="B2752" s="14" t="str">
        <f t="shared" si="252"/>
        <v>407882140789</v>
      </c>
      <c r="C2752" s="5">
        <v>40788</v>
      </c>
      <c r="D2752" s="2" t="s">
        <v>808</v>
      </c>
      <c r="E2752" s="14">
        <f t="shared" si="253"/>
        <v>0</v>
      </c>
      <c r="F2752" s="2">
        <v>21</v>
      </c>
      <c r="G2752" s="19">
        <v>155.72999999999999</v>
      </c>
      <c r="H2752" s="20">
        <v>0.03</v>
      </c>
      <c r="I2752" s="6"/>
      <c r="J2752" s="5">
        <v>40789</v>
      </c>
      <c r="K2752" s="25">
        <v>42.86</v>
      </c>
      <c r="L2752" s="2" t="s">
        <v>366</v>
      </c>
      <c r="M2752" s="14">
        <f>+VLOOKUP(L2752,Customers!$C$3:$D$797,2,FALSE)</f>
        <v>1</v>
      </c>
      <c r="N2752" s="14">
        <f>+INDEX(Customers!$B$2:$D$797,MATCH(TF_Database!L2752,Customers!$C$2:$C$797,0),1)</f>
        <v>25701</v>
      </c>
      <c r="O2752" s="29">
        <f t="shared" si="254"/>
        <v>6</v>
      </c>
      <c r="P2752" s="29">
        <f t="shared" si="255"/>
        <v>12</v>
      </c>
      <c r="Q2752" s="14" t="str">
        <f t="shared" si="256"/>
        <v xml:space="preserve">Tracy </v>
      </c>
      <c r="R2752" s="14" t="str">
        <f t="shared" si="257"/>
        <v>Poddar</v>
      </c>
    </row>
    <row r="2753" spans="2:18" x14ac:dyDescent="0.45">
      <c r="B2753" s="14" t="str">
        <f t="shared" si="252"/>
        <v>411914241193</v>
      </c>
      <c r="C2753" s="5">
        <v>41191</v>
      </c>
      <c r="D2753" s="2" t="s">
        <v>806</v>
      </c>
      <c r="E2753" s="14">
        <f t="shared" si="253"/>
        <v>1</v>
      </c>
      <c r="F2753" s="2">
        <v>42</v>
      </c>
      <c r="G2753" s="19">
        <v>793.04</v>
      </c>
      <c r="H2753" s="20">
        <v>0.1</v>
      </c>
      <c r="I2753" s="6"/>
      <c r="J2753" s="5">
        <v>41193</v>
      </c>
      <c r="K2753" s="25">
        <v>323.07650000000001</v>
      </c>
      <c r="L2753" s="2" t="s">
        <v>367</v>
      </c>
      <c r="M2753" s="14">
        <f>+VLOOKUP(L2753,Customers!$C$3:$D$797,2,FALSE)</f>
        <v>4</v>
      </c>
      <c r="N2753" s="14">
        <f>+INDEX(Customers!$B$2:$D$797,MATCH(TF_Database!L2753,Customers!$C$2:$C$797,0),1)</f>
        <v>6434</v>
      </c>
      <c r="O2753" s="29">
        <f t="shared" si="254"/>
        <v>8</v>
      </c>
      <c r="P2753" s="29">
        <f t="shared" si="255"/>
        <v>13</v>
      </c>
      <c r="Q2753" s="14" t="str">
        <f t="shared" si="256"/>
        <v xml:space="preserve">Michael </v>
      </c>
      <c r="R2753" s="14" t="str">
        <f t="shared" si="257"/>
        <v>Paige</v>
      </c>
    </row>
    <row r="2754" spans="2:18" x14ac:dyDescent="0.45">
      <c r="B2754" s="14" t="str">
        <f t="shared" si="252"/>
        <v>401663640168</v>
      </c>
      <c r="C2754" s="5">
        <v>40166</v>
      </c>
      <c r="D2754" s="2" t="s">
        <v>810</v>
      </c>
      <c r="E2754" s="14">
        <f t="shared" si="253"/>
        <v>0</v>
      </c>
      <c r="F2754" s="2">
        <v>36</v>
      </c>
      <c r="G2754" s="19">
        <v>4115.74</v>
      </c>
      <c r="H2754" s="20">
        <v>0.1</v>
      </c>
      <c r="I2754" s="6"/>
      <c r="J2754" s="5">
        <v>40168</v>
      </c>
      <c r="K2754" s="25">
        <v>1719.4735000000001</v>
      </c>
      <c r="L2754" s="2" t="s">
        <v>340</v>
      </c>
      <c r="M2754" s="14">
        <f>+VLOOKUP(L2754,Customers!$C$3:$D$797,2,FALSE)</f>
        <v>3</v>
      </c>
      <c r="N2754" s="14">
        <f>+INDEX(Customers!$B$2:$D$797,MATCH(TF_Database!L2754,Customers!$C$2:$C$797,0),1)</f>
        <v>15436</v>
      </c>
      <c r="O2754" s="29">
        <f t="shared" si="254"/>
        <v>6</v>
      </c>
      <c r="P2754" s="29">
        <f t="shared" si="255"/>
        <v>11</v>
      </c>
      <c r="Q2754" s="14" t="str">
        <f t="shared" si="256"/>
        <v xml:space="preserve">Barry </v>
      </c>
      <c r="R2754" s="14" t="str">
        <f t="shared" si="257"/>
        <v>Franz</v>
      </c>
    </row>
    <row r="2755" spans="2:18" x14ac:dyDescent="0.45">
      <c r="B2755" s="14" t="str">
        <f t="shared" si="252"/>
        <v>409712640972</v>
      </c>
      <c r="C2755" s="5">
        <v>40971</v>
      </c>
      <c r="D2755" s="2" t="s">
        <v>810</v>
      </c>
      <c r="E2755" s="14">
        <f t="shared" si="253"/>
        <v>0</v>
      </c>
      <c r="F2755" s="2">
        <v>26</v>
      </c>
      <c r="G2755" s="19">
        <v>596.15599999999995</v>
      </c>
      <c r="H2755" s="20">
        <v>0.1</v>
      </c>
      <c r="I2755" s="6"/>
      <c r="J2755" s="5">
        <v>40972</v>
      </c>
      <c r="K2755" s="25">
        <v>-97.921999999999997</v>
      </c>
      <c r="L2755" s="2" t="s">
        <v>368</v>
      </c>
      <c r="M2755" s="14">
        <f>+VLOOKUP(L2755,Customers!$C$3:$D$797,2,FALSE)</f>
        <v>4</v>
      </c>
      <c r="N2755" s="14">
        <f>+INDEX(Customers!$B$2:$D$797,MATCH(TF_Database!L2755,Customers!$C$2:$C$797,0),1)</f>
        <v>19191</v>
      </c>
      <c r="O2755" s="29">
        <f t="shared" si="254"/>
        <v>6</v>
      </c>
      <c r="P2755" s="29">
        <f t="shared" si="255"/>
        <v>11</v>
      </c>
      <c r="Q2755" s="14" t="str">
        <f t="shared" si="256"/>
        <v xml:space="preserve">Corey </v>
      </c>
      <c r="R2755" s="14" t="str">
        <f t="shared" si="257"/>
        <v>Roper</v>
      </c>
    </row>
    <row r="2756" spans="2:18" x14ac:dyDescent="0.45">
      <c r="B2756" s="14" t="str">
        <f t="shared" si="252"/>
        <v>411661841168</v>
      </c>
      <c r="C2756" s="5">
        <v>41166</v>
      </c>
      <c r="D2756" s="2" t="s">
        <v>806</v>
      </c>
      <c r="E2756" s="14">
        <f t="shared" si="253"/>
        <v>1</v>
      </c>
      <c r="F2756" s="2">
        <v>18</v>
      </c>
      <c r="G2756" s="19">
        <v>47.4</v>
      </c>
      <c r="H2756" s="20">
        <v>0.03</v>
      </c>
      <c r="I2756" s="6"/>
      <c r="J2756" s="5">
        <v>41168</v>
      </c>
      <c r="K2756" s="25">
        <v>-63.03</v>
      </c>
      <c r="L2756" s="2" t="s">
        <v>369</v>
      </c>
      <c r="M2756" s="14">
        <f>+VLOOKUP(L2756,Customers!$C$3:$D$797,2,FALSE)</f>
        <v>3</v>
      </c>
      <c r="N2756" s="14">
        <f>+INDEX(Customers!$B$2:$D$797,MATCH(TF_Database!L2756,Customers!$C$2:$C$797,0),1)</f>
        <v>27375</v>
      </c>
      <c r="O2756" s="29">
        <f t="shared" si="254"/>
        <v>8</v>
      </c>
      <c r="P2756" s="29">
        <f t="shared" si="255"/>
        <v>17</v>
      </c>
      <c r="Q2756" s="14" t="str">
        <f t="shared" si="256"/>
        <v xml:space="preserve">Maureen </v>
      </c>
      <c r="R2756" s="14" t="str">
        <f t="shared" si="257"/>
        <v>Gastineau</v>
      </c>
    </row>
    <row r="2757" spans="2:18" x14ac:dyDescent="0.45">
      <c r="B2757" s="14" t="str">
        <f t="shared" si="252"/>
        <v>412213141222</v>
      </c>
      <c r="C2757" s="5">
        <v>41221</v>
      </c>
      <c r="D2757" s="2" t="s">
        <v>808</v>
      </c>
      <c r="E2757" s="14">
        <f t="shared" si="253"/>
        <v>0</v>
      </c>
      <c r="F2757" s="2">
        <v>31</v>
      </c>
      <c r="G2757" s="19">
        <v>934.87</v>
      </c>
      <c r="H2757" s="20">
        <v>0.09</v>
      </c>
      <c r="I2757" s="6"/>
      <c r="J2757" s="5">
        <v>41222</v>
      </c>
      <c r="K2757" s="25">
        <v>98.6935</v>
      </c>
      <c r="L2757" s="2" t="s">
        <v>370</v>
      </c>
      <c r="M2757" s="14">
        <f>+VLOOKUP(L2757,Customers!$C$3:$D$797,2,FALSE)</f>
        <v>4</v>
      </c>
      <c r="N2757" s="14">
        <f>+INDEX(Customers!$B$2:$D$797,MATCH(TF_Database!L2757,Customers!$C$2:$C$797,0),1)</f>
        <v>16955</v>
      </c>
      <c r="O2757" s="29">
        <f t="shared" si="254"/>
        <v>9</v>
      </c>
      <c r="P2757" s="29">
        <f t="shared" si="255"/>
        <v>15</v>
      </c>
      <c r="Q2757" s="14" t="str">
        <f t="shared" si="256"/>
        <v xml:space="preserve">Muhammed </v>
      </c>
      <c r="R2757" s="14" t="str">
        <f t="shared" si="257"/>
        <v>Yedwab</v>
      </c>
    </row>
    <row r="2758" spans="2:18" x14ac:dyDescent="0.45">
      <c r="B2758" s="14" t="str">
        <f t="shared" si="252"/>
        <v>402324640234</v>
      </c>
      <c r="C2758" s="5">
        <v>40232</v>
      </c>
      <c r="D2758" s="2" t="s">
        <v>810</v>
      </c>
      <c r="E2758" s="14">
        <f t="shared" si="253"/>
        <v>0</v>
      </c>
      <c r="F2758" s="2">
        <v>46</v>
      </c>
      <c r="G2758" s="19">
        <v>161.28</v>
      </c>
      <c r="H2758" s="20">
        <v>0.01</v>
      </c>
      <c r="I2758" s="6"/>
      <c r="J2758" s="5">
        <v>40234</v>
      </c>
      <c r="K2758" s="25">
        <v>56.73</v>
      </c>
      <c r="L2758" s="2" t="s">
        <v>371</v>
      </c>
      <c r="M2758" s="14">
        <f>+VLOOKUP(L2758,Customers!$C$3:$D$797,2,FALSE)</f>
        <v>3</v>
      </c>
      <c r="N2758" s="14">
        <f>+INDEX(Customers!$B$2:$D$797,MATCH(TF_Database!L2758,Customers!$C$2:$C$797,0),1)</f>
        <v>464</v>
      </c>
      <c r="O2758" s="29">
        <f t="shared" si="254"/>
        <v>5</v>
      </c>
      <c r="P2758" s="29">
        <f t="shared" si="255"/>
        <v>12</v>
      </c>
      <c r="Q2758" s="14" t="str">
        <f t="shared" si="256"/>
        <v xml:space="preserve">Alex </v>
      </c>
      <c r="R2758" s="14" t="str">
        <f t="shared" si="257"/>
        <v>Grayson</v>
      </c>
    </row>
    <row r="2759" spans="2:18" x14ac:dyDescent="0.45">
      <c r="B2759" s="14" t="str">
        <f t="shared" ref="B2759:B2822" si="258">+CONCATENATE(C2759,F2759,J2759)</f>
        <v>402492940249</v>
      </c>
      <c r="C2759" s="5">
        <v>40249</v>
      </c>
      <c r="D2759" s="2" t="s">
        <v>808</v>
      </c>
      <c r="E2759" s="14">
        <f t="shared" ref="E2759:E2822" si="259">+IF(D2759="High",1,0)</f>
        <v>0</v>
      </c>
      <c r="F2759" s="2">
        <v>29</v>
      </c>
      <c r="G2759" s="19">
        <v>12098.87</v>
      </c>
      <c r="H2759" s="20">
        <v>0.04</v>
      </c>
      <c r="I2759" s="6"/>
      <c r="J2759" s="5">
        <v>40249</v>
      </c>
      <c r="K2759" s="25">
        <v>-969.0483660000001</v>
      </c>
      <c r="L2759" s="2" t="s">
        <v>370</v>
      </c>
      <c r="M2759" s="14">
        <f>+VLOOKUP(L2759,Customers!$C$3:$D$797,2,FALSE)</f>
        <v>4</v>
      </c>
      <c r="N2759" s="14">
        <f>+INDEX(Customers!$B$2:$D$797,MATCH(TF_Database!L2759,Customers!$C$2:$C$797,0),1)</f>
        <v>16955</v>
      </c>
      <c r="O2759" s="29">
        <f t="shared" ref="O2759:O2822" si="260">+SEARCH(" ",L2759)</f>
        <v>9</v>
      </c>
      <c r="P2759" s="29">
        <f t="shared" ref="P2759:P2822" si="261">+LEN(L2759)</f>
        <v>15</v>
      </c>
      <c r="Q2759" s="14" t="str">
        <f t="shared" ref="Q2759:Q2822" si="262">+LEFT(L2759,O2759)</f>
        <v xml:space="preserve">Muhammed </v>
      </c>
      <c r="R2759" s="14" t="str">
        <f t="shared" ref="R2759:R2822" si="263">+RIGHT(L2759,P2759-O2759)</f>
        <v>Yedwab</v>
      </c>
    </row>
    <row r="2760" spans="2:18" x14ac:dyDescent="0.45">
      <c r="B2760" s="14" t="str">
        <f t="shared" si="258"/>
        <v>40778440787</v>
      </c>
      <c r="C2760" s="5">
        <v>40778</v>
      </c>
      <c r="D2760" s="2" t="s">
        <v>804</v>
      </c>
      <c r="E2760" s="14">
        <f t="shared" si="259"/>
        <v>0</v>
      </c>
      <c r="F2760" s="2">
        <v>4</v>
      </c>
      <c r="G2760" s="19">
        <v>8.8699999999999992</v>
      </c>
      <c r="H2760" s="20">
        <v>0.09</v>
      </c>
      <c r="I2760" s="6"/>
      <c r="J2760" s="5">
        <v>40787</v>
      </c>
      <c r="K2760" s="25">
        <v>-5.14</v>
      </c>
      <c r="L2760" s="2" t="s">
        <v>356</v>
      </c>
      <c r="M2760" s="14">
        <f>+VLOOKUP(L2760,Customers!$C$3:$D$797,2,FALSE)</f>
        <v>1</v>
      </c>
      <c r="N2760" s="14">
        <f>+INDEX(Customers!$B$2:$D$797,MATCH(TF_Database!L2760,Customers!$C$2:$C$797,0),1)</f>
        <v>18381</v>
      </c>
      <c r="O2760" s="29">
        <f t="shared" si="260"/>
        <v>7</v>
      </c>
      <c r="P2760" s="29">
        <f t="shared" si="261"/>
        <v>15</v>
      </c>
      <c r="Q2760" s="14" t="str">
        <f t="shared" si="262"/>
        <v xml:space="preserve">Damala </v>
      </c>
      <c r="R2760" s="14" t="str">
        <f t="shared" si="263"/>
        <v>Kotsonis</v>
      </c>
    </row>
    <row r="2761" spans="2:18" x14ac:dyDescent="0.45">
      <c r="B2761" s="14" t="str">
        <f t="shared" si="258"/>
        <v>41071241072</v>
      </c>
      <c r="C2761" s="5">
        <v>41071</v>
      </c>
      <c r="D2761" s="2" t="s">
        <v>810</v>
      </c>
      <c r="E2761" s="14">
        <f t="shared" si="259"/>
        <v>0</v>
      </c>
      <c r="F2761" s="2">
        <v>2</v>
      </c>
      <c r="G2761" s="19">
        <v>25.09</v>
      </c>
      <c r="H2761" s="20">
        <v>7.0000000000000007E-2</v>
      </c>
      <c r="I2761" s="6"/>
      <c r="J2761" s="5">
        <v>41072</v>
      </c>
      <c r="K2761" s="25">
        <v>-17.594999999999999</v>
      </c>
      <c r="L2761" s="2" t="s">
        <v>353</v>
      </c>
      <c r="M2761" s="14">
        <f>+VLOOKUP(L2761,Customers!$C$3:$D$797,2,FALSE)</f>
        <v>1</v>
      </c>
      <c r="N2761" s="14">
        <f>+INDEX(Customers!$B$2:$D$797,MATCH(TF_Database!L2761,Customers!$C$2:$C$797,0),1)</f>
        <v>23759</v>
      </c>
      <c r="O2761" s="29">
        <f t="shared" si="260"/>
        <v>7</v>
      </c>
      <c r="P2761" s="29">
        <f t="shared" si="261"/>
        <v>12</v>
      </c>
      <c r="Q2761" s="14" t="str">
        <f t="shared" si="262"/>
        <v xml:space="preserve">Astrea </v>
      </c>
      <c r="R2761" s="14" t="str">
        <f t="shared" si="263"/>
        <v>Jones</v>
      </c>
    </row>
    <row r="2762" spans="2:18" x14ac:dyDescent="0.45">
      <c r="B2762" s="14" t="str">
        <f t="shared" si="258"/>
        <v>402531240255</v>
      </c>
      <c r="C2762" s="5">
        <v>40253</v>
      </c>
      <c r="D2762" s="2" t="s">
        <v>804</v>
      </c>
      <c r="E2762" s="14">
        <f t="shared" si="259"/>
        <v>0</v>
      </c>
      <c r="F2762" s="2">
        <v>12</v>
      </c>
      <c r="G2762" s="19">
        <v>714.39099999999996</v>
      </c>
      <c r="H2762" s="20">
        <v>0</v>
      </c>
      <c r="I2762" s="6"/>
      <c r="J2762" s="5">
        <v>40255</v>
      </c>
      <c r="K2762" s="25">
        <v>-62.325999999999993</v>
      </c>
      <c r="L2762" s="2" t="s">
        <v>372</v>
      </c>
      <c r="M2762" s="14">
        <f>+VLOOKUP(L2762,Customers!$C$3:$D$797,2,FALSE)</f>
        <v>5</v>
      </c>
      <c r="N2762" s="14">
        <f>+INDEX(Customers!$B$2:$D$797,MATCH(TF_Database!L2762,Customers!$C$2:$C$797,0),1)</f>
        <v>25366</v>
      </c>
      <c r="O2762" s="29">
        <f t="shared" si="260"/>
        <v>6</v>
      </c>
      <c r="P2762" s="29">
        <f t="shared" si="261"/>
        <v>12</v>
      </c>
      <c r="Q2762" s="14" t="str">
        <f t="shared" si="262"/>
        <v xml:space="preserve">Chris </v>
      </c>
      <c r="R2762" s="14" t="str">
        <f t="shared" si="263"/>
        <v>Cortes</v>
      </c>
    </row>
    <row r="2763" spans="2:18" x14ac:dyDescent="0.45">
      <c r="B2763" s="14" t="str">
        <f t="shared" si="258"/>
        <v>411861541186</v>
      </c>
      <c r="C2763" s="5">
        <v>41186</v>
      </c>
      <c r="D2763" s="2" t="s">
        <v>808</v>
      </c>
      <c r="E2763" s="14">
        <f t="shared" si="259"/>
        <v>0</v>
      </c>
      <c r="F2763" s="2">
        <v>15</v>
      </c>
      <c r="G2763" s="19">
        <v>502.8</v>
      </c>
      <c r="H2763" s="20">
        <v>0</v>
      </c>
      <c r="I2763" s="6"/>
      <c r="J2763" s="5">
        <v>41186</v>
      </c>
      <c r="K2763" s="25">
        <v>-19.100000000000001</v>
      </c>
      <c r="L2763" s="2" t="s">
        <v>350</v>
      </c>
      <c r="M2763" s="14">
        <f>+VLOOKUP(L2763,Customers!$C$3:$D$797,2,FALSE)</f>
        <v>2</v>
      </c>
      <c r="N2763" s="14">
        <f>+INDEX(Customers!$B$2:$D$797,MATCH(TF_Database!L2763,Customers!$C$2:$C$797,0),1)</f>
        <v>6385</v>
      </c>
      <c r="O2763" s="29">
        <f t="shared" si="260"/>
        <v>4</v>
      </c>
      <c r="P2763" s="29">
        <f t="shared" si="261"/>
        <v>12</v>
      </c>
      <c r="Q2763" s="14" t="str">
        <f t="shared" si="262"/>
        <v xml:space="preserve">Dan </v>
      </c>
      <c r="R2763" s="14" t="str">
        <f t="shared" si="263"/>
        <v>Campbell</v>
      </c>
    </row>
    <row r="2764" spans="2:18" x14ac:dyDescent="0.45">
      <c r="B2764" s="14" t="str">
        <f t="shared" si="258"/>
        <v>405173340517</v>
      </c>
      <c r="C2764" s="5">
        <v>40517</v>
      </c>
      <c r="D2764" s="2" t="s">
        <v>804</v>
      </c>
      <c r="E2764" s="14">
        <f t="shared" si="259"/>
        <v>0</v>
      </c>
      <c r="F2764" s="2">
        <v>33</v>
      </c>
      <c r="G2764" s="19">
        <v>468.46</v>
      </c>
      <c r="H2764" s="20">
        <v>0.01</v>
      </c>
      <c r="I2764" s="6"/>
      <c r="J2764" s="5">
        <v>40517</v>
      </c>
      <c r="K2764" s="25">
        <v>-292.7</v>
      </c>
      <c r="L2764" s="2" t="s">
        <v>111</v>
      </c>
      <c r="M2764" s="14">
        <f>+VLOOKUP(L2764,Customers!$C$3:$D$797,2,FALSE)</f>
        <v>3</v>
      </c>
      <c r="N2764" s="14">
        <f>+INDEX(Customers!$B$2:$D$797,MATCH(TF_Database!L2764,Customers!$C$2:$C$797,0),1)</f>
        <v>7377</v>
      </c>
      <c r="O2764" s="29">
        <f t="shared" si="260"/>
        <v>5</v>
      </c>
      <c r="P2764" s="29">
        <f t="shared" si="261"/>
        <v>11</v>
      </c>
      <c r="Q2764" s="14" t="str">
        <f t="shared" si="262"/>
        <v xml:space="preserve">Rick </v>
      </c>
      <c r="R2764" s="14" t="str">
        <f t="shared" si="263"/>
        <v>Duston</v>
      </c>
    </row>
    <row r="2765" spans="2:18" x14ac:dyDescent="0.45">
      <c r="B2765" s="14" t="str">
        <f t="shared" si="258"/>
        <v>398192339819</v>
      </c>
      <c r="C2765" s="5">
        <v>39819</v>
      </c>
      <c r="D2765" s="2" t="s">
        <v>804</v>
      </c>
      <c r="E2765" s="14">
        <f t="shared" si="259"/>
        <v>0</v>
      </c>
      <c r="F2765" s="2">
        <v>23</v>
      </c>
      <c r="G2765" s="19">
        <v>2357.4499999999998</v>
      </c>
      <c r="H2765" s="20">
        <v>0.02</v>
      </c>
      <c r="I2765" s="6"/>
      <c r="J2765" s="5">
        <v>39819</v>
      </c>
      <c r="K2765" s="25">
        <v>-108.8</v>
      </c>
      <c r="L2765" s="2" t="s">
        <v>368</v>
      </c>
      <c r="M2765" s="14">
        <f>+VLOOKUP(L2765,Customers!$C$3:$D$797,2,FALSE)</f>
        <v>4</v>
      </c>
      <c r="N2765" s="14">
        <f>+INDEX(Customers!$B$2:$D$797,MATCH(TF_Database!L2765,Customers!$C$2:$C$797,0),1)</f>
        <v>19191</v>
      </c>
      <c r="O2765" s="29">
        <f t="shared" si="260"/>
        <v>6</v>
      </c>
      <c r="P2765" s="29">
        <f t="shared" si="261"/>
        <v>11</v>
      </c>
      <c r="Q2765" s="14" t="str">
        <f t="shared" si="262"/>
        <v xml:space="preserve">Corey </v>
      </c>
      <c r="R2765" s="14" t="str">
        <f t="shared" si="263"/>
        <v>Roper</v>
      </c>
    </row>
    <row r="2766" spans="2:18" x14ac:dyDescent="0.45">
      <c r="B2766" s="14" t="str">
        <f t="shared" si="258"/>
        <v>399663439967</v>
      </c>
      <c r="C2766" s="5">
        <v>39966</v>
      </c>
      <c r="D2766" s="2" t="s">
        <v>811</v>
      </c>
      <c r="E2766" s="14">
        <f t="shared" si="259"/>
        <v>0</v>
      </c>
      <c r="F2766" s="2">
        <v>34</v>
      </c>
      <c r="G2766" s="19">
        <v>817.53</v>
      </c>
      <c r="H2766" s="20">
        <v>0.03</v>
      </c>
      <c r="I2766" s="6"/>
      <c r="J2766" s="5">
        <v>39967</v>
      </c>
      <c r="K2766" s="25">
        <v>76.63</v>
      </c>
      <c r="L2766" s="2" t="s">
        <v>298</v>
      </c>
      <c r="M2766" s="14">
        <f>+VLOOKUP(L2766,Customers!$C$3:$D$797,2,FALSE)</f>
        <v>3</v>
      </c>
      <c r="N2766" s="14">
        <f>+INDEX(Customers!$B$2:$D$797,MATCH(TF_Database!L2766,Customers!$C$2:$C$797,0),1)</f>
        <v>6677</v>
      </c>
      <c r="O2766" s="29">
        <f t="shared" si="260"/>
        <v>4</v>
      </c>
      <c r="P2766" s="29">
        <f t="shared" si="261"/>
        <v>7</v>
      </c>
      <c r="Q2766" s="14" t="str">
        <f t="shared" si="262"/>
        <v xml:space="preserve">Amy </v>
      </c>
      <c r="R2766" s="14" t="str">
        <f t="shared" si="263"/>
        <v>Cox</v>
      </c>
    </row>
    <row r="2767" spans="2:18" x14ac:dyDescent="0.45">
      <c r="B2767" s="14" t="str">
        <f t="shared" si="258"/>
        <v>40108140109</v>
      </c>
      <c r="C2767" s="5">
        <v>40108</v>
      </c>
      <c r="D2767" s="2" t="s">
        <v>806</v>
      </c>
      <c r="E2767" s="14">
        <f t="shared" si="259"/>
        <v>1</v>
      </c>
      <c r="F2767" s="2">
        <v>1</v>
      </c>
      <c r="G2767" s="19">
        <v>55.43</v>
      </c>
      <c r="H2767" s="20">
        <v>0.01</v>
      </c>
      <c r="I2767" s="6"/>
      <c r="J2767" s="5">
        <v>40109</v>
      </c>
      <c r="K2767" s="25">
        <v>-48.91</v>
      </c>
      <c r="L2767" s="2" t="s">
        <v>373</v>
      </c>
      <c r="M2767" s="14">
        <f>+VLOOKUP(L2767,Customers!$C$3:$D$797,2,FALSE)</f>
        <v>4</v>
      </c>
      <c r="N2767" s="14">
        <f>+INDEX(Customers!$B$2:$D$797,MATCH(TF_Database!L2767,Customers!$C$2:$C$797,0),1)</f>
        <v>5249</v>
      </c>
      <c r="O2767" s="29">
        <f t="shared" si="260"/>
        <v>5</v>
      </c>
      <c r="P2767" s="29">
        <f t="shared" si="261"/>
        <v>14</v>
      </c>
      <c r="Q2767" s="14" t="str">
        <f t="shared" si="262"/>
        <v xml:space="preserve">Sara </v>
      </c>
      <c r="R2767" s="14" t="str">
        <f t="shared" si="263"/>
        <v>Luxemburg</v>
      </c>
    </row>
    <row r="2768" spans="2:18" x14ac:dyDescent="0.45">
      <c r="B2768" s="14" t="str">
        <f t="shared" si="258"/>
        <v>40473640475</v>
      </c>
      <c r="C2768" s="5">
        <v>40473</v>
      </c>
      <c r="D2768" s="2" t="s">
        <v>808</v>
      </c>
      <c r="E2768" s="14">
        <f t="shared" si="259"/>
        <v>0</v>
      </c>
      <c r="F2768" s="2">
        <v>6</v>
      </c>
      <c r="G2768" s="19">
        <v>1086.3900000000001</v>
      </c>
      <c r="H2768" s="20">
        <v>0.03</v>
      </c>
      <c r="I2768" s="6"/>
      <c r="J2768" s="5">
        <v>40475</v>
      </c>
      <c r="K2768" s="25">
        <v>-311.23</v>
      </c>
      <c r="L2768" s="2" t="s">
        <v>359</v>
      </c>
      <c r="M2768" s="14">
        <f>+VLOOKUP(L2768,Customers!$C$3:$D$797,2,FALSE)</f>
        <v>2</v>
      </c>
      <c r="N2768" s="14">
        <f>+INDEX(Customers!$B$2:$D$797,MATCH(TF_Database!L2768,Customers!$C$2:$C$797,0),1)</f>
        <v>24790</v>
      </c>
      <c r="O2768" s="29">
        <f t="shared" si="260"/>
        <v>8</v>
      </c>
      <c r="P2768" s="29">
        <f t="shared" si="261"/>
        <v>16</v>
      </c>
      <c r="Q2768" s="14" t="str">
        <f t="shared" si="262"/>
        <v xml:space="preserve">Christy </v>
      </c>
      <c r="R2768" s="14" t="str">
        <f t="shared" si="263"/>
        <v>Brittain</v>
      </c>
    </row>
    <row r="2769" spans="2:18" x14ac:dyDescent="0.45">
      <c r="B2769" s="14" t="str">
        <f t="shared" si="258"/>
        <v>40948140950</v>
      </c>
      <c r="C2769" s="5">
        <v>40948</v>
      </c>
      <c r="D2769" s="2" t="s">
        <v>808</v>
      </c>
      <c r="E2769" s="14">
        <f t="shared" si="259"/>
        <v>0</v>
      </c>
      <c r="F2769" s="2">
        <v>1</v>
      </c>
      <c r="G2769" s="19">
        <v>61.097999999999992</v>
      </c>
      <c r="H2769" s="20">
        <v>0.02</v>
      </c>
      <c r="I2769" s="6"/>
      <c r="J2769" s="5">
        <v>40950</v>
      </c>
      <c r="K2769" s="25">
        <v>-257.71899999999999</v>
      </c>
      <c r="L2769" s="2" t="s">
        <v>374</v>
      </c>
      <c r="M2769" s="14">
        <f>+VLOOKUP(L2769,Customers!$C$3:$D$797,2,FALSE)</f>
        <v>2</v>
      </c>
      <c r="N2769" s="14">
        <f>+INDEX(Customers!$B$2:$D$797,MATCH(TF_Database!L2769,Customers!$C$2:$C$797,0),1)</f>
        <v>9246</v>
      </c>
      <c r="O2769" s="29">
        <f t="shared" si="260"/>
        <v>5</v>
      </c>
      <c r="P2769" s="29">
        <f t="shared" si="261"/>
        <v>12</v>
      </c>
      <c r="Q2769" s="14" t="str">
        <f t="shared" si="262"/>
        <v xml:space="preserve">Eric </v>
      </c>
      <c r="R2769" s="14" t="str">
        <f t="shared" si="263"/>
        <v>Murdock</v>
      </c>
    </row>
    <row r="2770" spans="2:18" x14ac:dyDescent="0.45">
      <c r="B2770" s="14" t="str">
        <f t="shared" si="258"/>
        <v>408484240849</v>
      </c>
      <c r="C2770" s="5">
        <v>40848</v>
      </c>
      <c r="D2770" s="2" t="s">
        <v>811</v>
      </c>
      <c r="E2770" s="14">
        <f t="shared" si="259"/>
        <v>0</v>
      </c>
      <c r="F2770" s="2">
        <v>42</v>
      </c>
      <c r="G2770" s="19">
        <v>4373.8535000000002</v>
      </c>
      <c r="H2770" s="20">
        <v>0.04</v>
      </c>
      <c r="I2770" s="6"/>
      <c r="J2770" s="5">
        <v>40849</v>
      </c>
      <c r="K2770" s="25">
        <v>963.67499999999995</v>
      </c>
      <c r="L2770" s="2" t="s">
        <v>375</v>
      </c>
      <c r="M2770" s="14">
        <f>+VLOOKUP(L2770,Customers!$C$3:$D$797,2,FALSE)</f>
        <v>3</v>
      </c>
      <c r="N2770" s="14">
        <f>+INDEX(Customers!$B$2:$D$797,MATCH(TF_Database!L2770,Customers!$C$2:$C$797,0),1)</f>
        <v>11039</v>
      </c>
      <c r="O2770" s="29">
        <f t="shared" si="260"/>
        <v>5</v>
      </c>
      <c r="P2770" s="29">
        <f t="shared" si="261"/>
        <v>12</v>
      </c>
      <c r="Q2770" s="14" t="str">
        <f t="shared" si="262"/>
        <v xml:space="preserve">Paul </v>
      </c>
      <c r="R2770" s="14" t="str">
        <f t="shared" si="263"/>
        <v>Knutson</v>
      </c>
    </row>
    <row r="2771" spans="2:18" x14ac:dyDescent="0.45">
      <c r="B2771" s="14" t="str">
        <f t="shared" si="258"/>
        <v>405562840557</v>
      </c>
      <c r="C2771" s="5">
        <v>40556</v>
      </c>
      <c r="D2771" s="2" t="s">
        <v>806</v>
      </c>
      <c r="E2771" s="14">
        <f t="shared" si="259"/>
        <v>1</v>
      </c>
      <c r="F2771" s="2">
        <v>28</v>
      </c>
      <c r="G2771" s="19">
        <v>2860.19</v>
      </c>
      <c r="H2771" s="20">
        <v>0.04</v>
      </c>
      <c r="I2771" s="6"/>
      <c r="J2771" s="5">
        <v>40557</v>
      </c>
      <c r="K2771" s="25">
        <v>458.4</v>
      </c>
      <c r="L2771" s="2" t="s">
        <v>363</v>
      </c>
      <c r="M2771" s="14">
        <f>+VLOOKUP(L2771,Customers!$C$3:$D$797,2,FALSE)</f>
        <v>5</v>
      </c>
      <c r="N2771" s="14">
        <f>+INDEX(Customers!$B$2:$D$797,MATCH(TF_Database!L2771,Customers!$C$2:$C$797,0),1)</f>
        <v>7348</v>
      </c>
      <c r="O2771" s="29">
        <f t="shared" si="260"/>
        <v>8</v>
      </c>
      <c r="P2771" s="29">
        <f t="shared" si="261"/>
        <v>13</v>
      </c>
      <c r="Q2771" s="14" t="str">
        <f t="shared" si="262"/>
        <v xml:space="preserve">Cynthia </v>
      </c>
      <c r="R2771" s="14" t="str">
        <f t="shared" si="263"/>
        <v>Voltz</v>
      </c>
    </row>
    <row r="2772" spans="2:18" x14ac:dyDescent="0.45">
      <c r="B2772" s="14" t="str">
        <f t="shared" si="258"/>
        <v>399322939933</v>
      </c>
      <c r="C2772" s="5">
        <v>39932</v>
      </c>
      <c r="D2772" s="2" t="s">
        <v>808</v>
      </c>
      <c r="E2772" s="14">
        <f t="shared" si="259"/>
        <v>0</v>
      </c>
      <c r="F2772" s="2">
        <v>29</v>
      </c>
      <c r="G2772" s="19">
        <v>2925.78</v>
      </c>
      <c r="H2772" s="20">
        <v>0.03</v>
      </c>
      <c r="I2772" s="6"/>
      <c r="J2772" s="5">
        <v>39933</v>
      </c>
      <c r="K2772" s="25">
        <v>1041.29</v>
      </c>
      <c r="L2772" s="2" t="s">
        <v>310</v>
      </c>
      <c r="M2772" s="14">
        <f>+VLOOKUP(L2772,Customers!$C$3:$D$797,2,FALSE)</f>
        <v>5</v>
      </c>
      <c r="N2772" s="14">
        <f>+INDEX(Customers!$B$2:$D$797,MATCH(TF_Database!L2772,Customers!$C$2:$C$797,0),1)</f>
        <v>29106</v>
      </c>
      <c r="O2772" s="29">
        <f t="shared" si="260"/>
        <v>6</v>
      </c>
      <c r="P2772" s="29">
        <f t="shared" si="261"/>
        <v>12</v>
      </c>
      <c r="Q2772" s="14" t="str">
        <f t="shared" si="262"/>
        <v xml:space="preserve">Janet </v>
      </c>
      <c r="R2772" s="14" t="str">
        <f t="shared" si="263"/>
        <v>Martin</v>
      </c>
    </row>
    <row r="2773" spans="2:18" x14ac:dyDescent="0.45">
      <c r="B2773" s="14" t="str">
        <f t="shared" si="258"/>
        <v>40394140395</v>
      </c>
      <c r="C2773" s="5">
        <v>40394</v>
      </c>
      <c r="D2773" s="2" t="s">
        <v>811</v>
      </c>
      <c r="E2773" s="14">
        <f t="shared" si="259"/>
        <v>0</v>
      </c>
      <c r="F2773" s="2">
        <v>1</v>
      </c>
      <c r="G2773" s="19">
        <v>142.24</v>
      </c>
      <c r="H2773" s="20">
        <v>0.08</v>
      </c>
      <c r="I2773" s="6"/>
      <c r="J2773" s="5">
        <v>40395</v>
      </c>
      <c r="K2773" s="25">
        <v>-62.19</v>
      </c>
      <c r="L2773" s="2" t="s">
        <v>376</v>
      </c>
      <c r="M2773" s="14">
        <f>+VLOOKUP(L2773,Customers!$C$3:$D$797,2,FALSE)</f>
        <v>3</v>
      </c>
      <c r="N2773" s="14">
        <f>+INDEX(Customers!$B$2:$D$797,MATCH(TF_Database!L2773,Customers!$C$2:$C$797,0),1)</f>
        <v>15448</v>
      </c>
      <c r="O2773" s="29">
        <f t="shared" si="260"/>
        <v>7</v>
      </c>
      <c r="P2773" s="29">
        <f t="shared" si="261"/>
        <v>14</v>
      </c>
      <c r="Q2773" s="14" t="str">
        <f t="shared" si="262"/>
        <v xml:space="preserve">Nicole </v>
      </c>
      <c r="R2773" s="14" t="str">
        <f t="shared" si="263"/>
        <v>Brennan</v>
      </c>
    </row>
    <row r="2774" spans="2:18" x14ac:dyDescent="0.45">
      <c r="B2774" s="14" t="str">
        <f t="shared" si="258"/>
        <v>410214941023</v>
      </c>
      <c r="C2774" s="5">
        <v>41021</v>
      </c>
      <c r="D2774" s="2" t="s">
        <v>804</v>
      </c>
      <c r="E2774" s="14">
        <f t="shared" si="259"/>
        <v>0</v>
      </c>
      <c r="F2774" s="2">
        <v>49</v>
      </c>
      <c r="G2774" s="19">
        <v>570.42999999999995</v>
      </c>
      <c r="H2774" s="20">
        <v>7.0000000000000007E-2</v>
      </c>
      <c r="I2774" s="6"/>
      <c r="J2774" s="5">
        <v>41023</v>
      </c>
      <c r="K2774" s="25">
        <v>78.89</v>
      </c>
      <c r="L2774" s="2" t="s">
        <v>359</v>
      </c>
      <c r="M2774" s="14">
        <f>+VLOOKUP(L2774,Customers!$C$3:$D$797,2,FALSE)</f>
        <v>2</v>
      </c>
      <c r="N2774" s="14">
        <f>+INDEX(Customers!$B$2:$D$797,MATCH(TF_Database!L2774,Customers!$C$2:$C$797,0),1)</f>
        <v>24790</v>
      </c>
      <c r="O2774" s="29">
        <f t="shared" si="260"/>
        <v>8</v>
      </c>
      <c r="P2774" s="29">
        <f t="shared" si="261"/>
        <v>16</v>
      </c>
      <c r="Q2774" s="14" t="str">
        <f t="shared" si="262"/>
        <v xml:space="preserve">Christy </v>
      </c>
      <c r="R2774" s="14" t="str">
        <f t="shared" si="263"/>
        <v>Brittain</v>
      </c>
    </row>
    <row r="2775" spans="2:18" x14ac:dyDescent="0.45">
      <c r="B2775" s="14" t="str">
        <f t="shared" si="258"/>
        <v>398701539872</v>
      </c>
      <c r="C2775" s="5">
        <v>39870</v>
      </c>
      <c r="D2775" s="2" t="s">
        <v>811</v>
      </c>
      <c r="E2775" s="14">
        <f t="shared" si="259"/>
        <v>0</v>
      </c>
      <c r="F2775" s="2">
        <v>15</v>
      </c>
      <c r="G2775" s="19">
        <v>803.04</v>
      </c>
      <c r="H2775" s="20">
        <v>0.08</v>
      </c>
      <c r="I2775" s="6"/>
      <c r="J2775" s="5">
        <v>39872</v>
      </c>
      <c r="K2775" s="25">
        <v>282.32</v>
      </c>
      <c r="L2775" s="2" t="s">
        <v>377</v>
      </c>
      <c r="M2775" s="14">
        <f>+VLOOKUP(L2775,Customers!$C$3:$D$797,2,FALSE)</f>
        <v>2</v>
      </c>
      <c r="N2775" s="14">
        <f>+INDEX(Customers!$B$2:$D$797,MATCH(TF_Database!L2775,Customers!$C$2:$C$797,0),1)</f>
        <v>16244</v>
      </c>
      <c r="O2775" s="29">
        <f t="shared" si="260"/>
        <v>9</v>
      </c>
      <c r="P2775" s="29">
        <f t="shared" si="261"/>
        <v>13</v>
      </c>
      <c r="Q2775" s="14" t="str">
        <f t="shared" si="262"/>
        <v xml:space="preserve">Jennifer </v>
      </c>
      <c r="R2775" s="14" t="str">
        <f t="shared" si="263"/>
        <v>Patt</v>
      </c>
    </row>
    <row r="2776" spans="2:18" x14ac:dyDescent="0.45">
      <c r="B2776" s="14" t="str">
        <f t="shared" si="258"/>
        <v>401861940188</v>
      </c>
      <c r="C2776" s="5">
        <v>40186</v>
      </c>
      <c r="D2776" s="2" t="s">
        <v>811</v>
      </c>
      <c r="E2776" s="14">
        <f t="shared" si="259"/>
        <v>0</v>
      </c>
      <c r="F2776" s="2">
        <v>19</v>
      </c>
      <c r="G2776" s="19">
        <v>88.61</v>
      </c>
      <c r="H2776" s="20">
        <v>0.01</v>
      </c>
      <c r="I2776" s="6"/>
      <c r="J2776" s="5">
        <v>40188</v>
      </c>
      <c r="K2776" s="25">
        <v>21.471</v>
      </c>
      <c r="L2776" s="2" t="s">
        <v>378</v>
      </c>
      <c r="M2776" s="14">
        <f>+VLOOKUP(L2776,Customers!$C$3:$D$797,2,FALSE)</f>
        <v>3</v>
      </c>
      <c r="N2776" s="14">
        <f>+INDEX(Customers!$B$2:$D$797,MATCH(TF_Database!L2776,Customers!$C$2:$C$797,0),1)</f>
        <v>13527</v>
      </c>
      <c r="O2776" s="29">
        <f t="shared" si="260"/>
        <v>7</v>
      </c>
      <c r="P2776" s="29">
        <f t="shared" si="261"/>
        <v>17</v>
      </c>
      <c r="Q2776" s="14" t="str">
        <f t="shared" si="262"/>
        <v xml:space="preserve">Elpida </v>
      </c>
      <c r="R2776" s="14" t="str">
        <f t="shared" si="263"/>
        <v>Rittenbach</v>
      </c>
    </row>
    <row r="2777" spans="2:18" x14ac:dyDescent="0.45">
      <c r="B2777" s="14" t="str">
        <f t="shared" si="258"/>
        <v>404365040438</v>
      </c>
      <c r="C2777" s="5">
        <v>40436</v>
      </c>
      <c r="D2777" s="2" t="s">
        <v>810</v>
      </c>
      <c r="E2777" s="14">
        <f t="shared" si="259"/>
        <v>0</v>
      </c>
      <c r="F2777" s="2">
        <v>50</v>
      </c>
      <c r="G2777" s="19">
        <v>336.06</v>
      </c>
      <c r="H2777" s="20">
        <v>0.01</v>
      </c>
      <c r="I2777" s="6"/>
      <c r="J2777" s="5">
        <v>40438</v>
      </c>
      <c r="K2777" s="25">
        <v>-240.78</v>
      </c>
      <c r="L2777" s="2" t="s">
        <v>379</v>
      </c>
      <c r="M2777" s="14">
        <f>+VLOOKUP(L2777,Customers!$C$3:$D$797,2,FALSE)</f>
        <v>5</v>
      </c>
      <c r="N2777" s="14">
        <f>+INDEX(Customers!$B$2:$D$797,MATCH(TF_Database!L2777,Customers!$C$2:$C$797,0),1)</f>
        <v>26881</v>
      </c>
      <c r="O2777" s="29">
        <f t="shared" si="260"/>
        <v>6</v>
      </c>
      <c r="P2777" s="29">
        <f t="shared" si="261"/>
        <v>12</v>
      </c>
      <c r="Q2777" s="14" t="str">
        <f t="shared" si="262"/>
        <v xml:space="preserve">David </v>
      </c>
      <c r="R2777" s="14" t="str">
        <f t="shared" si="263"/>
        <v>Wiener</v>
      </c>
    </row>
    <row r="2778" spans="2:18" x14ac:dyDescent="0.45">
      <c r="B2778" s="14" t="str">
        <f t="shared" si="258"/>
        <v>404362440436</v>
      </c>
      <c r="C2778" s="5">
        <v>40436</v>
      </c>
      <c r="D2778" s="2" t="s">
        <v>810</v>
      </c>
      <c r="E2778" s="14">
        <f t="shared" si="259"/>
        <v>0</v>
      </c>
      <c r="F2778" s="2">
        <v>24</v>
      </c>
      <c r="G2778" s="19">
        <v>380.38</v>
      </c>
      <c r="H2778" s="20">
        <v>0.06</v>
      </c>
      <c r="I2778" s="6"/>
      <c r="J2778" s="5">
        <v>40436</v>
      </c>
      <c r="K2778" s="25">
        <v>7.29</v>
      </c>
      <c r="L2778" s="2" t="s">
        <v>379</v>
      </c>
      <c r="M2778" s="14">
        <f>+VLOOKUP(L2778,Customers!$C$3:$D$797,2,FALSE)</f>
        <v>5</v>
      </c>
      <c r="N2778" s="14">
        <f>+INDEX(Customers!$B$2:$D$797,MATCH(TF_Database!L2778,Customers!$C$2:$C$797,0),1)</f>
        <v>26881</v>
      </c>
      <c r="O2778" s="29">
        <f t="shared" si="260"/>
        <v>6</v>
      </c>
      <c r="P2778" s="29">
        <f t="shared" si="261"/>
        <v>12</v>
      </c>
      <c r="Q2778" s="14" t="str">
        <f t="shared" si="262"/>
        <v xml:space="preserve">David </v>
      </c>
      <c r="R2778" s="14" t="str">
        <f t="shared" si="263"/>
        <v>Wiener</v>
      </c>
    </row>
    <row r="2779" spans="2:18" x14ac:dyDescent="0.45">
      <c r="B2779" s="14" t="str">
        <f t="shared" si="258"/>
        <v>399665039967</v>
      </c>
      <c r="C2779" s="5">
        <v>39966</v>
      </c>
      <c r="D2779" s="2" t="s">
        <v>808</v>
      </c>
      <c r="E2779" s="14">
        <f t="shared" si="259"/>
        <v>0</v>
      </c>
      <c r="F2779" s="2">
        <v>50</v>
      </c>
      <c r="G2779" s="19">
        <v>477.53</v>
      </c>
      <c r="H2779" s="20">
        <v>0.09</v>
      </c>
      <c r="I2779" s="6"/>
      <c r="J2779" s="5">
        <v>39967</v>
      </c>
      <c r="K2779" s="25">
        <v>197.76</v>
      </c>
      <c r="L2779" s="2" t="s">
        <v>378</v>
      </c>
      <c r="M2779" s="14">
        <f>+VLOOKUP(L2779,Customers!$C$3:$D$797,2,FALSE)</f>
        <v>3</v>
      </c>
      <c r="N2779" s="14">
        <f>+INDEX(Customers!$B$2:$D$797,MATCH(TF_Database!L2779,Customers!$C$2:$C$797,0),1)</f>
        <v>13527</v>
      </c>
      <c r="O2779" s="29">
        <f t="shared" si="260"/>
        <v>7</v>
      </c>
      <c r="P2779" s="29">
        <f t="shared" si="261"/>
        <v>17</v>
      </c>
      <c r="Q2779" s="14" t="str">
        <f t="shared" si="262"/>
        <v xml:space="preserve">Elpida </v>
      </c>
      <c r="R2779" s="14" t="str">
        <f t="shared" si="263"/>
        <v>Rittenbach</v>
      </c>
    </row>
    <row r="2780" spans="2:18" x14ac:dyDescent="0.45">
      <c r="B2780" s="14" t="str">
        <f t="shared" si="258"/>
        <v>399661539968</v>
      </c>
      <c r="C2780" s="5">
        <v>39966</v>
      </c>
      <c r="D2780" s="2" t="s">
        <v>808</v>
      </c>
      <c r="E2780" s="14">
        <f t="shared" si="259"/>
        <v>0</v>
      </c>
      <c r="F2780" s="2">
        <v>15</v>
      </c>
      <c r="G2780" s="19">
        <v>2690.7514999999999</v>
      </c>
      <c r="H2780" s="20">
        <v>0</v>
      </c>
      <c r="I2780" s="6"/>
      <c r="J2780" s="5">
        <v>39968</v>
      </c>
      <c r="K2780" s="25">
        <v>234.61199999999999</v>
      </c>
      <c r="L2780" s="2" t="s">
        <v>378</v>
      </c>
      <c r="M2780" s="14">
        <f>+VLOOKUP(L2780,Customers!$C$3:$D$797,2,FALSE)</f>
        <v>3</v>
      </c>
      <c r="N2780" s="14">
        <f>+INDEX(Customers!$B$2:$D$797,MATCH(TF_Database!L2780,Customers!$C$2:$C$797,0),1)</f>
        <v>13527</v>
      </c>
      <c r="O2780" s="29">
        <f t="shared" si="260"/>
        <v>7</v>
      </c>
      <c r="P2780" s="29">
        <f t="shared" si="261"/>
        <v>17</v>
      </c>
      <c r="Q2780" s="14" t="str">
        <f t="shared" si="262"/>
        <v xml:space="preserve">Elpida </v>
      </c>
      <c r="R2780" s="14" t="str">
        <f t="shared" si="263"/>
        <v>Rittenbach</v>
      </c>
    </row>
    <row r="2781" spans="2:18" x14ac:dyDescent="0.45">
      <c r="B2781" s="14" t="str">
        <f t="shared" si="258"/>
        <v>40234340234</v>
      </c>
      <c r="C2781" s="5">
        <v>40234</v>
      </c>
      <c r="D2781" s="2" t="s">
        <v>810</v>
      </c>
      <c r="E2781" s="14">
        <f t="shared" si="259"/>
        <v>0</v>
      </c>
      <c r="F2781" s="2">
        <v>3</v>
      </c>
      <c r="G2781" s="19">
        <v>315.27999999999997</v>
      </c>
      <c r="H2781" s="20">
        <v>0.08</v>
      </c>
      <c r="I2781" s="6"/>
      <c r="J2781" s="5">
        <v>40234</v>
      </c>
      <c r="K2781" s="25">
        <v>-261.54809999999998</v>
      </c>
      <c r="L2781" s="2" t="s">
        <v>379</v>
      </c>
      <c r="M2781" s="14">
        <f>+VLOOKUP(L2781,Customers!$C$3:$D$797,2,FALSE)</f>
        <v>5</v>
      </c>
      <c r="N2781" s="14">
        <f>+INDEX(Customers!$B$2:$D$797,MATCH(TF_Database!L2781,Customers!$C$2:$C$797,0),1)</f>
        <v>26881</v>
      </c>
      <c r="O2781" s="29">
        <f t="shared" si="260"/>
        <v>6</v>
      </c>
      <c r="P2781" s="29">
        <f t="shared" si="261"/>
        <v>12</v>
      </c>
      <c r="Q2781" s="14" t="str">
        <f t="shared" si="262"/>
        <v xml:space="preserve">David </v>
      </c>
      <c r="R2781" s="14" t="str">
        <f t="shared" si="263"/>
        <v>Wiener</v>
      </c>
    </row>
    <row r="2782" spans="2:18" x14ac:dyDescent="0.45">
      <c r="B2782" s="14" t="str">
        <f t="shared" si="258"/>
        <v>403211940322</v>
      </c>
      <c r="C2782" s="5">
        <v>40321</v>
      </c>
      <c r="D2782" s="2" t="s">
        <v>808</v>
      </c>
      <c r="E2782" s="14">
        <f t="shared" si="259"/>
        <v>0</v>
      </c>
      <c r="F2782" s="2">
        <v>19</v>
      </c>
      <c r="G2782" s="19">
        <v>796.14</v>
      </c>
      <c r="H2782" s="20">
        <v>0.03</v>
      </c>
      <c r="I2782" s="6"/>
      <c r="J2782" s="5">
        <v>40322</v>
      </c>
      <c r="K2782" s="25">
        <v>320.0675</v>
      </c>
      <c r="L2782" s="2" t="s">
        <v>379</v>
      </c>
      <c r="M2782" s="14">
        <f>+VLOOKUP(L2782,Customers!$C$3:$D$797,2,FALSE)</f>
        <v>5</v>
      </c>
      <c r="N2782" s="14">
        <f>+INDEX(Customers!$B$2:$D$797,MATCH(TF_Database!L2782,Customers!$C$2:$C$797,0),1)</f>
        <v>26881</v>
      </c>
      <c r="O2782" s="29">
        <f t="shared" si="260"/>
        <v>6</v>
      </c>
      <c r="P2782" s="29">
        <f t="shared" si="261"/>
        <v>12</v>
      </c>
      <c r="Q2782" s="14" t="str">
        <f t="shared" si="262"/>
        <v xml:space="preserve">David </v>
      </c>
      <c r="R2782" s="14" t="str">
        <f t="shared" si="263"/>
        <v>Wiener</v>
      </c>
    </row>
    <row r="2783" spans="2:18" x14ac:dyDescent="0.45">
      <c r="B2783" s="14" t="str">
        <f t="shared" si="258"/>
        <v>403213140323</v>
      </c>
      <c r="C2783" s="5">
        <v>40321</v>
      </c>
      <c r="D2783" s="2" t="s">
        <v>808</v>
      </c>
      <c r="E2783" s="14">
        <f t="shared" si="259"/>
        <v>0</v>
      </c>
      <c r="F2783" s="2">
        <v>31</v>
      </c>
      <c r="G2783" s="19">
        <v>142.96</v>
      </c>
      <c r="H2783" s="20">
        <v>0.09</v>
      </c>
      <c r="I2783" s="6"/>
      <c r="J2783" s="5">
        <v>40323</v>
      </c>
      <c r="K2783" s="25">
        <v>33.590000000000003</v>
      </c>
      <c r="L2783" s="2" t="s">
        <v>379</v>
      </c>
      <c r="M2783" s="14">
        <f>+VLOOKUP(L2783,Customers!$C$3:$D$797,2,FALSE)</f>
        <v>5</v>
      </c>
      <c r="N2783" s="14">
        <f>+INDEX(Customers!$B$2:$D$797,MATCH(TF_Database!L2783,Customers!$C$2:$C$797,0),1)</f>
        <v>26881</v>
      </c>
      <c r="O2783" s="29">
        <f t="shared" si="260"/>
        <v>6</v>
      </c>
      <c r="P2783" s="29">
        <f t="shared" si="261"/>
        <v>12</v>
      </c>
      <c r="Q2783" s="14" t="str">
        <f t="shared" si="262"/>
        <v xml:space="preserve">David </v>
      </c>
      <c r="R2783" s="14" t="str">
        <f t="shared" si="263"/>
        <v>Wiener</v>
      </c>
    </row>
    <row r="2784" spans="2:18" x14ac:dyDescent="0.45">
      <c r="B2784" s="14" t="str">
        <f t="shared" si="258"/>
        <v>403841840384</v>
      </c>
      <c r="C2784" s="5">
        <v>40384</v>
      </c>
      <c r="D2784" s="2" t="s">
        <v>811</v>
      </c>
      <c r="E2784" s="14">
        <f t="shared" si="259"/>
        <v>0</v>
      </c>
      <c r="F2784" s="2">
        <v>18</v>
      </c>
      <c r="G2784" s="19">
        <v>2389.3000000000002</v>
      </c>
      <c r="H2784" s="20">
        <v>0.01</v>
      </c>
      <c r="I2784" s="6"/>
      <c r="J2784" s="5">
        <v>40384</v>
      </c>
      <c r="K2784" s="25">
        <v>589.38</v>
      </c>
      <c r="L2784" s="2" t="s">
        <v>378</v>
      </c>
      <c r="M2784" s="14">
        <f>+VLOOKUP(L2784,Customers!$C$3:$D$797,2,FALSE)</f>
        <v>3</v>
      </c>
      <c r="N2784" s="14">
        <f>+INDEX(Customers!$B$2:$D$797,MATCH(TF_Database!L2784,Customers!$C$2:$C$797,0),1)</f>
        <v>13527</v>
      </c>
      <c r="O2784" s="29">
        <f t="shared" si="260"/>
        <v>7</v>
      </c>
      <c r="P2784" s="29">
        <f t="shared" si="261"/>
        <v>17</v>
      </c>
      <c r="Q2784" s="14" t="str">
        <f t="shared" si="262"/>
        <v xml:space="preserve">Elpida </v>
      </c>
      <c r="R2784" s="14" t="str">
        <f t="shared" si="263"/>
        <v>Rittenbach</v>
      </c>
    </row>
    <row r="2785" spans="2:18" x14ac:dyDescent="0.45">
      <c r="B2785" s="14" t="str">
        <f t="shared" si="258"/>
        <v>40384740384</v>
      </c>
      <c r="C2785" s="5">
        <v>40384</v>
      </c>
      <c r="D2785" s="2" t="s">
        <v>811</v>
      </c>
      <c r="E2785" s="14">
        <f t="shared" si="259"/>
        <v>0</v>
      </c>
      <c r="F2785" s="2">
        <v>7</v>
      </c>
      <c r="G2785" s="19">
        <v>222.25800000000001</v>
      </c>
      <c r="H2785" s="20">
        <v>0.03</v>
      </c>
      <c r="I2785" s="6"/>
      <c r="J2785" s="5">
        <v>40384</v>
      </c>
      <c r="K2785" s="25">
        <v>-77.901999999999987</v>
      </c>
      <c r="L2785" s="2" t="s">
        <v>378</v>
      </c>
      <c r="M2785" s="14">
        <f>+VLOOKUP(L2785,Customers!$C$3:$D$797,2,FALSE)</f>
        <v>3</v>
      </c>
      <c r="N2785" s="14">
        <f>+INDEX(Customers!$B$2:$D$797,MATCH(TF_Database!L2785,Customers!$C$2:$C$797,0),1)</f>
        <v>13527</v>
      </c>
      <c r="O2785" s="29">
        <f t="shared" si="260"/>
        <v>7</v>
      </c>
      <c r="P2785" s="29">
        <f t="shared" si="261"/>
        <v>17</v>
      </c>
      <c r="Q2785" s="14" t="str">
        <f t="shared" si="262"/>
        <v xml:space="preserve">Elpida </v>
      </c>
      <c r="R2785" s="14" t="str">
        <f t="shared" si="263"/>
        <v>Rittenbach</v>
      </c>
    </row>
    <row r="2786" spans="2:18" x14ac:dyDescent="0.45">
      <c r="B2786" s="14" t="str">
        <f t="shared" si="258"/>
        <v>40563740565</v>
      </c>
      <c r="C2786" s="5">
        <v>40563</v>
      </c>
      <c r="D2786" s="2" t="s">
        <v>811</v>
      </c>
      <c r="E2786" s="14">
        <f t="shared" si="259"/>
        <v>0</v>
      </c>
      <c r="F2786" s="2">
        <v>7</v>
      </c>
      <c r="G2786" s="19">
        <v>128.62</v>
      </c>
      <c r="H2786" s="20">
        <v>7.0000000000000007E-2</v>
      </c>
      <c r="I2786" s="6"/>
      <c r="J2786" s="5">
        <v>40565</v>
      </c>
      <c r="K2786" s="25">
        <v>-27.78</v>
      </c>
      <c r="L2786" s="2" t="s">
        <v>379</v>
      </c>
      <c r="M2786" s="14">
        <f>+VLOOKUP(L2786,Customers!$C$3:$D$797,2,FALSE)</f>
        <v>5</v>
      </c>
      <c r="N2786" s="14">
        <f>+INDEX(Customers!$B$2:$D$797,MATCH(TF_Database!L2786,Customers!$C$2:$C$797,0),1)</f>
        <v>26881</v>
      </c>
      <c r="O2786" s="29">
        <f t="shared" si="260"/>
        <v>6</v>
      </c>
      <c r="P2786" s="29">
        <f t="shared" si="261"/>
        <v>12</v>
      </c>
      <c r="Q2786" s="14" t="str">
        <f t="shared" si="262"/>
        <v xml:space="preserve">David </v>
      </c>
      <c r="R2786" s="14" t="str">
        <f t="shared" si="263"/>
        <v>Wiener</v>
      </c>
    </row>
    <row r="2787" spans="2:18" x14ac:dyDescent="0.45">
      <c r="B2787" s="14" t="str">
        <f t="shared" si="258"/>
        <v>405635040565</v>
      </c>
      <c r="C2787" s="5">
        <v>40563</v>
      </c>
      <c r="D2787" s="2" t="s">
        <v>811</v>
      </c>
      <c r="E2787" s="14">
        <f t="shared" si="259"/>
        <v>0</v>
      </c>
      <c r="F2787" s="2">
        <v>50</v>
      </c>
      <c r="G2787" s="19">
        <v>424</v>
      </c>
      <c r="H2787" s="20">
        <v>0.03</v>
      </c>
      <c r="I2787" s="6"/>
      <c r="J2787" s="5">
        <v>40565</v>
      </c>
      <c r="K2787" s="25">
        <v>-19.77</v>
      </c>
      <c r="L2787" s="2" t="s">
        <v>379</v>
      </c>
      <c r="M2787" s="14">
        <f>+VLOOKUP(L2787,Customers!$C$3:$D$797,2,FALSE)</f>
        <v>5</v>
      </c>
      <c r="N2787" s="14">
        <f>+INDEX(Customers!$B$2:$D$797,MATCH(TF_Database!L2787,Customers!$C$2:$C$797,0),1)</f>
        <v>26881</v>
      </c>
      <c r="O2787" s="29">
        <f t="shared" si="260"/>
        <v>6</v>
      </c>
      <c r="P2787" s="29">
        <f t="shared" si="261"/>
        <v>12</v>
      </c>
      <c r="Q2787" s="14" t="str">
        <f t="shared" si="262"/>
        <v xml:space="preserve">David </v>
      </c>
      <c r="R2787" s="14" t="str">
        <f t="shared" si="263"/>
        <v>Wiener</v>
      </c>
    </row>
    <row r="2788" spans="2:18" x14ac:dyDescent="0.45">
      <c r="B2788" s="14" t="str">
        <f t="shared" si="258"/>
        <v>40563540565</v>
      </c>
      <c r="C2788" s="5">
        <v>40563</v>
      </c>
      <c r="D2788" s="2" t="s">
        <v>811</v>
      </c>
      <c r="E2788" s="14">
        <f t="shared" si="259"/>
        <v>0</v>
      </c>
      <c r="F2788" s="2">
        <v>5</v>
      </c>
      <c r="G2788" s="19">
        <v>504.79</v>
      </c>
      <c r="H2788" s="20">
        <v>0.03</v>
      </c>
      <c r="I2788" s="6"/>
      <c r="J2788" s="5">
        <v>40565</v>
      </c>
      <c r="K2788" s="25">
        <v>-245.09</v>
      </c>
      <c r="L2788" s="2" t="s">
        <v>379</v>
      </c>
      <c r="M2788" s="14">
        <f>+VLOOKUP(L2788,Customers!$C$3:$D$797,2,FALSE)</f>
        <v>5</v>
      </c>
      <c r="N2788" s="14">
        <f>+INDEX(Customers!$B$2:$D$797,MATCH(TF_Database!L2788,Customers!$C$2:$C$797,0),1)</f>
        <v>26881</v>
      </c>
      <c r="O2788" s="29">
        <f t="shared" si="260"/>
        <v>6</v>
      </c>
      <c r="P2788" s="29">
        <f t="shared" si="261"/>
        <v>12</v>
      </c>
      <c r="Q2788" s="14" t="str">
        <f t="shared" si="262"/>
        <v xml:space="preserve">David </v>
      </c>
      <c r="R2788" s="14" t="str">
        <f t="shared" si="263"/>
        <v>Wiener</v>
      </c>
    </row>
    <row r="2789" spans="2:18" x14ac:dyDescent="0.45">
      <c r="B2789" s="14" t="str">
        <f t="shared" si="258"/>
        <v>40180940182</v>
      </c>
      <c r="C2789" s="5">
        <v>40180</v>
      </c>
      <c r="D2789" s="2" t="s">
        <v>804</v>
      </c>
      <c r="E2789" s="14">
        <f t="shared" si="259"/>
        <v>0</v>
      </c>
      <c r="F2789" s="2">
        <v>9</v>
      </c>
      <c r="G2789" s="19">
        <v>740.2</v>
      </c>
      <c r="H2789" s="20">
        <v>0.05</v>
      </c>
      <c r="I2789" s="6"/>
      <c r="J2789" s="5">
        <v>40182</v>
      </c>
      <c r="K2789" s="25">
        <v>239.94</v>
      </c>
      <c r="L2789" s="2" t="s">
        <v>378</v>
      </c>
      <c r="M2789" s="14">
        <f>+VLOOKUP(L2789,Customers!$C$3:$D$797,2,FALSE)</f>
        <v>3</v>
      </c>
      <c r="N2789" s="14">
        <f>+INDEX(Customers!$B$2:$D$797,MATCH(TF_Database!L2789,Customers!$C$2:$C$797,0),1)</f>
        <v>13527</v>
      </c>
      <c r="O2789" s="29">
        <f t="shared" si="260"/>
        <v>7</v>
      </c>
      <c r="P2789" s="29">
        <f t="shared" si="261"/>
        <v>17</v>
      </c>
      <c r="Q2789" s="14" t="str">
        <f t="shared" si="262"/>
        <v xml:space="preserve">Elpida </v>
      </c>
      <c r="R2789" s="14" t="str">
        <f t="shared" si="263"/>
        <v>Rittenbach</v>
      </c>
    </row>
    <row r="2790" spans="2:18" x14ac:dyDescent="0.45">
      <c r="B2790" s="14" t="str">
        <f t="shared" si="258"/>
        <v>401802340189</v>
      </c>
      <c r="C2790" s="5">
        <v>40180</v>
      </c>
      <c r="D2790" s="2" t="s">
        <v>804</v>
      </c>
      <c r="E2790" s="14">
        <f t="shared" si="259"/>
        <v>0</v>
      </c>
      <c r="F2790" s="2">
        <v>23</v>
      </c>
      <c r="G2790" s="19">
        <v>1288.7784999999999</v>
      </c>
      <c r="H2790" s="20">
        <v>7.0000000000000007E-2</v>
      </c>
      <c r="I2790" s="6"/>
      <c r="J2790" s="5">
        <v>40189</v>
      </c>
      <c r="K2790" s="25">
        <v>-185.88900000000001</v>
      </c>
      <c r="L2790" s="2" t="s">
        <v>378</v>
      </c>
      <c r="M2790" s="14">
        <f>+VLOOKUP(L2790,Customers!$C$3:$D$797,2,FALSE)</f>
        <v>3</v>
      </c>
      <c r="N2790" s="14">
        <f>+INDEX(Customers!$B$2:$D$797,MATCH(TF_Database!L2790,Customers!$C$2:$C$797,0),1)</f>
        <v>13527</v>
      </c>
      <c r="O2790" s="29">
        <f t="shared" si="260"/>
        <v>7</v>
      </c>
      <c r="P2790" s="29">
        <f t="shared" si="261"/>
        <v>17</v>
      </c>
      <c r="Q2790" s="14" t="str">
        <f t="shared" si="262"/>
        <v xml:space="preserve">Elpida </v>
      </c>
      <c r="R2790" s="14" t="str">
        <f t="shared" si="263"/>
        <v>Rittenbach</v>
      </c>
    </row>
    <row r="2791" spans="2:18" x14ac:dyDescent="0.45">
      <c r="B2791" s="14" t="str">
        <f t="shared" si="258"/>
        <v>406193540620</v>
      </c>
      <c r="C2791" s="5">
        <v>40619</v>
      </c>
      <c r="D2791" s="2" t="s">
        <v>811</v>
      </c>
      <c r="E2791" s="14">
        <f t="shared" si="259"/>
        <v>0</v>
      </c>
      <c r="F2791" s="2">
        <v>35</v>
      </c>
      <c r="G2791" s="19">
        <v>43.57</v>
      </c>
      <c r="H2791" s="20">
        <v>0.1</v>
      </c>
      <c r="I2791" s="6"/>
      <c r="J2791" s="5">
        <v>40620</v>
      </c>
      <c r="K2791" s="25">
        <v>-19.170000000000002</v>
      </c>
      <c r="L2791" s="2" t="s">
        <v>380</v>
      </c>
      <c r="M2791" s="14">
        <f>+VLOOKUP(L2791,Customers!$C$3:$D$797,2,FALSE)</f>
        <v>1</v>
      </c>
      <c r="N2791" s="14">
        <f>+INDEX(Customers!$B$2:$D$797,MATCH(TF_Database!L2791,Customers!$C$2:$C$797,0),1)</f>
        <v>2120</v>
      </c>
      <c r="O2791" s="29">
        <f t="shared" si="260"/>
        <v>6</v>
      </c>
      <c r="P2791" s="29">
        <f t="shared" si="261"/>
        <v>11</v>
      </c>
      <c r="Q2791" s="14" t="str">
        <f t="shared" si="262"/>
        <v xml:space="preserve">Peter </v>
      </c>
      <c r="R2791" s="14" t="str">
        <f t="shared" si="263"/>
        <v>McVee</v>
      </c>
    </row>
    <row r="2792" spans="2:18" x14ac:dyDescent="0.45">
      <c r="B2792" s="14" t="str">
        <f t="shared" si="258"/>
        <v>40619840621</v>
      </c>
      <c r="C2792" s="5">
        <v>40619</v>
      </c>
      <c r="D2792" s="2" t="s">
        <v>811</v>
      </c>
      <c r="E2792" s="14">
        <f t="shared" si="259"/>
        <v>0</v>
      </c>
      <c r="F2792" s="2">
        <v>8</v>
      </c>
      <c r="G2792" s="19">
        <v>31.87</v>
      </c>
      <c r="H2792" s="20">
        <v>0.1</v>
      </c>
      <c r="I2792" s="6"/>
      <c r="J2792" s="5">
        <v>40621</v>
      </c>
      <c r="K2792" s="25">
        <v>-1.25</v>
      </c>
      <c r="L2792" s="2" t="s">
        <v>380</v>
      </c>
      <c r="M2792" s="14">
        <f>+VLOOKUP(L2792,Customers!$C$3:$D$797,2,FALSE)</f>
        <v>1</v>
      </c>
      <c r="N2792" s="14">
        <f>+INDEX(Customers!$B$2:$D$797,MATCH(TF_Database!L2792,Customers!$C$2:$C$797,0),1)</f>
        <v>2120</v>
      </c>
      <c r="O2792" s="29">
        <f t="shared" si="260"/>
        <v>6</v>
      </c>
      <c r="P2792" s="29">
        <f t="shared" si="261"/>
        <v>11</v>
      </c>
      <c r="Q2792" s="14" t="str">
        <f t="shared" si="262"/>
        <v xml:space="preserve">Peter </v>
      </c>
      <c r="R2792" s="14" t="str">
        <f t="shared" si="263"/>
        <v>McVee</v>
      </c>
    </row>
    <row r="2793" spans="2:18" x14ac:dyDescent="0.45">
      <c r="B2793" s="14" t="str">
        <f t="shared" si="258"/>
        <v>400862940087</v>
      </c>
      <c r="C2793" s="5">
        <v>40086</v>
      </c>
      <c r="D2793" s="2" t="s">
        <v>808</v>
      </c>
      <c r="E2793" s="14">
        <f t="shared" si="259"/>
        <v>0</v>
      </c>
      <c r="F2793" s="2">
        <v>29</v>
      </c>
      <c r="G2793" s="19">
        <v>1193.6500000000001</v>
      </c>
      <c r="H2793" s="20">
        <v>7.0000000000000007E-2</v>
      </c>
      <c r="I2793" s="6"/>
      <c r="J2793" s="5">
        <v>40087</v>
      </c>
      <c r="K2793" s="25">
        <v>507.57749999999999</v>
      </c>
      <c r="L2793" s="2" t="s">
        <v>381</v>
      </c>
      <c r="M2793" s="14">
        <f>+VLOOKUP(L2793,Customers!$C$3:$D$797,2,FALSE)</f>
        <v>2</v>
      </c>
      <c r="N2793" s="14">
        <f>+INDEX(Customers!$B$2:$D$797,MATCH(TF_Database!L2793,Customers!$C$2:$C$797,0),1)</f>
        <v>13644</v>
      </c>
      <c r="O2793" s="29">
        <f t="shared" si="260"/>
        <v>6</v>
      </c>
      <c r="P2793" s="29">
        <f t="shared" si="261"/>
        <v>14</v>
      </c>
      <c r="Q2793" s="14" t="str">
        <f t="shared" si="262"/>
        <v xml:space="preserve">Karen </v>
      </c>
      <c r="R2793" s="14" t="str">
        <f t="shared" si="263"/>
        <v>Carlisle</v>
      </c>
    </row>
    <row r="2794" spans="2:18" x14ac:dyDescent="0.45">
      <c r="B2794" s="14" t="str">
        <f t="shared" si="258"/>
        <v>40682440684</v>
      </c>
      <c r="C2794" s="5">
        <v>40682</v>
      </c>
      <c r="D2794" s="2" t="s">
        <v>810</v>
      </c>
      <c r="E2794" s="14">
        <f t="shared" si="259"/>
        <v>0</v>
      </c>
      <c r="F2794" s="2">
        <v>4</v>
      </c>
      <c r="G2794" s="19">
        <v>40.020000000000003</v>
      </c>
      <c r="H2794" s="20">
        <v>0.02</v>
      </c>
      <c r="I2794" s="6"/>
      <c r="J2794" s="5">
        <v>40684</v>
      </c>
      <c r="K2794" s="25">
        <v>-1.28</v>
      </c>
      <c r="L2794" s="2" t="s">
        <v>382</v>
      </c>
      <c r="M2794" s="14">
        <f>+VLOOKUP(L2794,Customers!$C$3:$D$797,2,FALSE)</f>
        <v>2</v>
      </c>
      <c r="N2794" s="14">
        <f>+INDEX(Customers!$B$2:$D$797,MATCH(TF_Database!L2794,Customers!$C$2:$C$797,0),1)</f>
        <v>4155</v>
      </c>
      <c r="O2794" s="29">
        <f t="shared" si="260"/>
        <v>9</v>
      </c>
      <c r="P2794" s="29">
        <f t="shared" si="261"/>
        <v>16</v>
      </c>
      <c r="Q2794" s="14" t="str">
        <f t="shared" si="262"/>
        <v xml:space="preserve">Stefania </v>
      </c>
      <c r="R2794" s="14" t="str">
        <f t="shared" si="263"/>
        <v>Perrino</v>
      </c>
    </row>
    <row r="2795" spans="2:18" x14ac:dyDescent="0.45">
      <c r="B2795" s="14" t="str">
        <f t="shared" si="258"/>
        <v>399114639915</v>
      </c>
      <c r="C2795" s="5">
        <v>39911</v>
      </c>
      <c r="D2795" s="2" t="s">
        <v>804</v>
      </c>
      <c r="E2795" s="14">
        <f t="shared" si="259"/>
        <v>0</v>
      </c>
      <c r="F2795" s="2">
        <v>46</v>
      </c>
      <c r="G2795" s="19">
        <v>1895.55</v>
      </c>
      <c r="H2795" s="20">
        <v>0.06</v>
      </c>
      <c r="I2795" s="6"/>
      <c r="J2795" s="5">
        <v>39915</v>
      </c>
      <c r="K2795" s="25">
        <v>807.62</v>
      </c>
      <c r="L2795" s="2" t="s">
        <v>349</v>
      </c>
      <c r="M2795" s="14">
        <f>+VLOOKUP(L2795,Customers!$C$3:$D$797,2,FALSE)</f>
        <v>4</v>
      </c>
      <c r="N2795" s="14">
        <f>+INDEX(Customers!$B$2:$D$797,MATCH(TF_Database!L2795,Customers!$C$2:$C$797,0),1)</f>
        <v>1462</v>
      </c>
      <c r="O2795" s="29">
        <f t="shared" si="260"/>
        <v>4</v>
      </c>
      <c r="P2795" s="29">
        <f t="shared" si="261"/>
        <v>8</v>
      </c>
      <c r="Q2795" s="14" t="str">
        <f t="shared" si="262"/>
        <v xml:space="preserve">Jay </v>
      </c>
      <c r="R2795" s="14" t="str">
        <f t="shared" si="263"/>
        <v>Fine</v>
      </c>
    </row>
    <row r="2796" spans="2:18" x14ac:dyDescent="0.45">
      <c r="B2796" s="14" t="str">
        <f t="shared" si="258"/>
        <v>40220140222</v>
      </c>
      <c r="C2796" s="5">
        <v>40220</v>
      </c>
      <c r="D2796" s="2" t="s">
        <v>806</v>
      </c>
      <c r="E2796" s="14">
        <f t="shared" si="259"/>
        <v>1</v>
      </c>
      <c r="F2796" s="2">
        <v>1</v>
      </c>
      <c r="G2796" s="19">
        <v>316.61</v>
      </c>
      <c r="H2796" s="20">
        <v>0.1</v>
      </c>
      <c r="I2796" s="6"/>
      <c r="J2796" s="5">
        <v>40222</v>
      </c>
      <c r="K2796" s="25">
        <v>-187.29</v>
      </c>
      <c r="L2796" s="2" t="s">
        <v>383</v>
      </c>
      <c r="M2796" s="14">
        <f>+VLOOKUP(L2796,Customers!$C$3:$D$797,2,FALSE)</f>
        <v>4</v>
      </c>
      <c r="N2796" s="14">
        <f>+INDEX(Customers!$B$2:$D$797,MATCH(TF_Database!L2796,Customers!$C$2:$C$797,0),1)</f>
        <v>1406</v>
      </c>
      <c r="O2796" s="29">
        <f t="shared" si="260"/>
        <v>5</v>
      </c>
      <c r="P2796" s="29">
        <f t="shared" si="261"/>
        <v>10</v>
      </c>
      <c r="Q2796" s="14" t="str">
        <f t="shared" si="262"/>
        <v xml:space="preserve">Paul </v>
      </c>
      <c r="R2796" s="14" t="str">
        <f t="shared" si="263"/>
        <v>Lucas</v>
      </c>
    </row>
    <row r="2797" spans="2:18" x14ac:dyDescent="0.45">
      <c r="B2797" s="14" t="str">
        <f t="shared" si="258"/>
        <v>403292040333</v>
      </c>
      <c r="C2797" s="5">
        <v>40329</v>
      </c>
      <c r="D2797" s="2" t="s">
        <v>804</v>
      </c>
      <c r="E2797" s="14">
        <f t="shared" si="259"/>
        <v>0</v>
      </c>
      <c r="F2797" s="2">
        <v>20</v>
      </c>
      <c r="G2797" s="19">
        <v>5418.68</v>
      </c>
      <c r="H2797" s="20">
        <v>7.0000000000000007E-2</v>
      </c>
      <c r="I2797" s="6"/>
      <c r="J2797" s="5">
        <v>40333</v>
      </c>
      <c r="K2797" s="25">
        <v>332.30070000000001</v>
      </c>
      <c r="L2797" s="2" t="s">
        <v>351</v>
      </c>
      <c r="M2797" s="14">
        <f>+VLOOKUP(L2797,Customers!$C$3:$D$797,2,FALSE)</f>
        <v>3</v>
      </c>
      <c r="N2797" s="14">
        <f>+INDEX(Customers!$B$2:$D$797,MATCH(TF_Database!L2797,Customers!$C$2:$C$797,0),1)</f>
        <v>26308</v>
      </c>
      <c r="O2797" s="29">
        <f t="shared" si="260"/>
        <v>7</v>
      </c>
      <c r="P2797" s="29">
        <f t="shared" si="261"/>
        <v>15</v>
      </c>
      <c r="Q2797" s="14" t="str">
        <f t="shared" si="262"/>
        <v xml:space="preserve">George </v>
      </c>
      <c r="R2797" s="14" t="str">
        <f t="shared" si="263"/>
        <v>Zrebassa</v>
      </c>
    </row>
    <row r="2798" spans="2:18" x14ac:dyDescent="0.45">
      <c r="B2798" s="14" t="str">
        <f t="shared" si="258"/>
        <v>411744841177</v>
      </c>
      <c r="C2798" s="5">
        <v>41174</v>
      </c>
      <c r="D2798" s="2" t="s">
        <v>808</v>
      </c>
      <c r="E2798" s="14">
        <f t="shared" si="259"/>
        <v>0</v>
      </c>
      <c r="F2798" s="2">
        <v>48</v>
      </c>
      <c r="G2798" s="19">
        <v>269.37</v>
      </c>
      <c r="H2798" s="20">
        <v>0.05</v>
      </c>
      <c r="I2798" s="6"/>
      <c r="J2798" s="5">
        <v>41177</v>
      </c>
      <c r="K2798" s="25">
        <v>-103.54600000000001</v>
      </c>
      <c r="L2798" s="2" t="s">
        <v>351</v>
      </c>
      <c r="M2798" s="14">
        <f>+VLOOKUP(L2798,Customers!$C$3:$D$797,2,FALSE)</f>
        <v>3</v>
      </c>
      <c r="N2798" s="14">
        <f>+INDEX(Customers!$B$2:$D$797,MATCH(TF_Database!L2798,Customers!$C$2:$C$797,0),1)</f>
        <v>26308</v>
      </c>
      <c r="O2798" s="29">
        <f t="shared" si="260"/>
        <v>7</v>
      </c>
      <c r="P2798" s="29">
        <f t="shared" si="261"/>
        <v>15</v>
      </c>
      <c r="Q2798" s="14" t="str">
        <f t="shared" si="262"/>
        <v xml:space="preserve">George </v>
      </c>
      <c r="R2798" s="14" t="str">
        <f t="shared" si="263"/>
        <v>Zrebassa</v>
      </c>
    </row>
    <row r="2799" spans="2:18" x14ac:dyDescent="0.45">
      <c r="B2799" s="14" t="str">
        <f t="shared" si="258"/>
        <v>410623941067</v>
      </c>
      <c r="C2799" s="5">
        <v>41062</v>
      </c>
      <c r="D2799" s="2" t="s">
        <v>804</v>
      </c>
      <c r="E2799" s="14">
        <f t="shared" si="259"/>
        <v>0</v>
      </c>
      <c r="F2799" s="2">
        <v>39</v>
      </c>
      <c r="G2799" s="19">
        <v>7338.79</v>
      </c>
      <c r="H2799" s="20">
        <v>0.03</v>
      </c>
      <c r="I2799" s="6"/>
      <c r="J2799" s="5">
        <v>41067</v>
      </c>
      <c r="K2799" s="25">
        <v>4031.62</v>
      </c>
      <c r="L2799" s="2" t="s">
        <v>337</v>
      </c>
      <c r="M2799" s="14">
        <f>+VLOOKUP(L2799,Customers!$C$3:$D$797,2,FALSE)</f>
        <v>3</v>
      </c>
      <c r="N2799" s="14">
        <f>+INDEX(Customers!$B$2:$D$797,MATCH(TF_Database!L2799,Customers!$C$2:$C$797,0),1)</f>
        <v>9635</v>
      </c>
      <c r="O2799" s="29">
        <f t="shared" si="260"/>
        <v>5</v>
      </c>
      <c r="P2799" s="29">
        <f t="shared" si="261"/>
        <v>10</v>
      </c>
      <c r="Q2799" s="14" t="str">
        <f t="shared" si="262"/>
        <v xml:space="preserve">Karl </v>
      </c>
      <c r="R2799" s="14" t="str">
        <f t="shared" si="263"/>
        <v>Brown</v>
      </c>
    </row>
    <row r="2800" spans="2:18" x14ac:dyDescent="0.45">
      <c r="B2800" s="14" t="str">
        <f t="shared" si="258"/>
        <v>410624741062</v>
      </c>
      <c r="C2800" s="5">
        <v>41062</v>
      </c>
      <c r="D2800" s="2" t="s">
        <v>804</v>
      </c>
      <c r="E2800" s="14">
        <f t="shared" si="259"/>
        <v>0</v>
      </c>
      <c r="F2800" s="2">
        <v>47</v>
      </c>
      <c r="G2800" s="19">
        <v>12569.31</v>
      </c>
      <c r="H2800" s="20">
        <v>0.1</v>
      </c>
      <c r="I2800" s="6"/>
      <c r="J2800" s="5">
        <v>41062</v>
      </c>
      <c r="K2800" s="25">
        <v>3160.63</v>
      </c>
      <c r="L2800" s="2" t="s">
        <v>337</v>
      </c>
      <c r="M2800" s="14">
        <f>+VLOOKUP(L2800,Customers!$C$3:$D$797,2,FALSE)</f>
        <v>3</v>
      </c>
      <c r="N2800" s="14">
        <f>+INDEX(Customers!$B$2:$D$797,MATCH(TF_Database!L2800,Customers!$C$2:$C$797,0),1)</f>
        <v>9635</v>
      </c>
      <c r="O2800" s="29">
        <f t="shared" si="260"/>
        <v>5</v>
      </c>
      <c r="P2800" s="29">
        <f t="shared" si="261"/>
        <v>10</v>
      </c>
      <c r="Q2800" s="14" t="str">
        <f t="shared" si="262"/>
        <v xml:space="preserve">Karl </v>
      </c>
      <c r="R2800" s="14" t="str">
        <f t="shared" si="263"/>
        <v>Brown</v>
      </c>
    </row>
    <row r="2801" spans="2:18" x14ac:dyDescent="0.45">
      <c r="B2801" s="14" t="str">
        <f t="shared" si="258"/>
        <v>412522741254</v>
      </c>
      <c r="C2801" s="5">
        <v>41252</v>
      </c>
      <c r="D2801" s="2" t="s">
        <v>808</v>
      </c>
      <c r="E2801" s="14">
        <f t="shared" si="259"/>
        <v>0</v>
      </c>
      <c r="F2801" s="2">
        <v>27</v>
      </c>
      <c r="G2801" s="19">
        <v>177.95</v>
      </c>
      <c r="H2801" s="20">
        <v>0.09</v>
      </c>
      <c r="I2801" s="6"/>
      <c r="J2801" s="5">
        <v>41254</v>
      </c>
      <c r="K2801" s="25">
        <v>-61.75</v>
      </c>
      <c r="L2801" s="2" t="s">
        <v>384</v>
      </c>
      <c r="M2801" s="14">
        <f>+VLOOKUP(L2801,Customers!$C$3:$D$797,2,FALSE)</f>
        <v>2</v>
      </c>
      <c r="N2801" s="14">
        <f>+INDEX(Customers!$B$2:$D$797,MATCH(TF_Database!L2801,Customers!$C$2:$C$797,0),1)</f>
        <v>24450</v>
      </c>
      <c r="O2801" s="29">
        <f t="shared" si="260"/>
        <v>5</v>
      </c>
      <c r="P2801" s="29">
        <f t="shared" si="261"/>
        <v>10</v>
      </c>
      <c r="Q2801" s="14" t="str">
        <f t="shared" si="262"/>
        <v xml:space="preserve">Evan </v>
      </c>
      <c r="R2801" s="14" t="str">
        <f t="shared" si="263"/>
        <v>Henry</v>
      </c>
    </row>
    <row r="2802" spans="2:18" x14ac:dyDescent="0.45">
      <c r="B2802" s="14" t="str">
        <f t="shared" si="258"/>
        <v>403561140357</v>
      </c>
      <c r="C2802" s="5">
        <v>40356</v>
      </c>
      <c r="D2802" s="2" t="s">
        <v>808</v>
      </c>
      <c r="E2802" s="14">
        <f t="shared" si="259"/>
        <v>0</v>
      </c>
      <c r="F2802" s="2">
        <v>11</v>
      </c>
      <c r="G2802" s="19">
        <v>225.14</v>
      </c>
      <c r="H2802" s="20">
        <v>0.08</v>
      </c>
      <c r="I2802" s="6"/>
      <c r="J2802" s="5">
        <v>40357</v>
      </c>
      <c r="K2802" s="25">
        <v>-42.61</v>
      </c>
      <c r="L2802" s="2" t="s">
        <v>334</v>
      </c>
      <c r="M2802" s="14">
        <f>+VLOOKUP(L2802,Customers!$C$3:$D$797,2,FALSE)</f>
        <v>3</v>
      </c>
      <c r="N2802" s="14">
        <f>+INDEX(Customers!$B$2:$D$797,MATCH(TF_Database!L2802,Customers!$C$2:$C$797,0),1)</f>
        <v>11922</v>
      </c>
      <c r="O2802" s="29">
        <f t="shared" si="260"/>
        <v>6</v>
      </c>
      <c r="P2802" s="29">
        <f t="shared" si="261"/>
        <v>13</v>
      </c>
      <c r="Q2802" s="14" t="str">
        <f t="shared" si="262"/>
        <v xml:space="preserve">Keith </v>
      </c>
      <c r="R2802" s="14" t="str">
        <f t="shared" si="263"/>
        <v>Herrera</v>
      </c>
    </row>
    <row r="2803" spans="2:18" x14ac:dyDescent="0.45">
      <c r="B2803" s="14" t="str">
        <f t="shared" si="258"/>
        <v>40948240952</v>
      </c>
      <c r="C2803" s="5">
        <v>40948</v>
      </c>
      <c r="D2803" s="2" t="s">
        <v>804</v>
      </c>
      <c r="E2803" s="14">
        <f t="shared" si="259"/>
        <v>0</v>
      </c>
      <c r="F2803" s="2">
        <v>2</v>
      </c>
      <c r="G2803" s="19">
        <v>381.6</v>
      </c>
      <c r="H2803" s="20">
        <v>0.1</v>
      </c>
      <c r="I2803" s="6"/>
      <c r="J2803" s="5">
        <v>40952</v>
      </c>
      <c r="K2803" s="25">
        <v>-319.02</v>
      </c>
      <c r="L2803" s="2" t="s">
        <v>385</v>
      </c>
      <c r="M2803" s="14">
        <f>+VLOOKUP(L2803,Customers!$C$3:$D$797,2,FALSE)</f>
        <v>3</v>
      </c>
      <c r="N2803" s="14">
        <f>+INDEX(Customers!$B$2:$D$797,MATCH(TF_Database!L2803,Customers!$C$2:$C$797,0),1)</f>
        <v>19852</v>
      </c>
      <c r="O2803" s="29">
        <f t="shared" si="260"/>
        <v>7</v>
      </c>
      <c r="P2803" s="29">
        <f t="shared" si="261"/>
        <v>11</v>
      </c>
      <c r="Q2803" s="14" t="str">
        <f t="shared" si="262"/>
        <v xml:space="preserve">Alyssa </v>
      </c>
      <c r="R2803" s="14" t="str">
        <f t="shared" si="263"/>
        <v>Tate</v>
      </c>
    </row>
    <row r="2804" spans="2:18" x14ac:dyDescent="0.45">
      <c r="B2804" s="14" t="str">
        <f t="shared" si="258"/>
        <v>411422541142</v>
      </c>
      <c r="C2804" s="5">
        <v>41142</v>
      </c>
      <c r="D2804" s="2" t="s">
        <v>811</v>
      </c>
      <c r="E2804" s="14">
        <f t="shared" si="259"/>
        <v>0</v>
      </c>
      <c r="F2804" s="2">
        <v>25</v>
      </c>
      <c r="G2804" s="19">
        <v>831.52</v>
      </c>
      <c r="H2804" s="20">
        <v>7.0000000000000007E-2</v>
      </c>
      <c r="I2804" s="6"/>
      <c r="J2804" s="5">
        <v>41142</v>
      </c>
      <c r="K2804" s="25">
        <v>259.47000000000003</v>
      </c>
      <c r="L2804" s="2" t="s">
        <v>386</v>
      </c>
      <c r="M2804" s="14">
        <f>+VLOOKUP(L2804,Customers!$C$3:$D$797,2,FALSE)</f>
        <v>2</v>
      </c>
      <c r="N2804" s="14">
        <f>+INDEX(Customers!$B$2:$D$797,MATCH(TF_Database!L2804,Customers!$C$2:$C$797,0),1)</f>
        <v>2078</v>
      </c>
      <c r="O2804" s="29">
        <f t="shared" si="260"/>
        <v>8</v>
      </c>
      <c r="P2804" s="29">
        <f t="shared" si="261"/>
        <v>15</v>
      </c>
      <c r="Q2804" s="14" t="str">
        <f t="shared" si="262"/>
        <v xml:space="preserve">Michael </v>
      </c>
      <c r="R2804" s="14" t="str">
        <f t="shared" si="263"/>
        <v>Stewart</v>
      </c>
    </row>
    <row r="2805" spans="2:18" x14ac:dyDescent="0.45">
      <c r="B2805" s="14" t="str">
        <f t="shared" si="258"/>
        <v>411421041144</v>
      </c>
      <c r="C2805" s="5">
        <v>41142</v>
      </c>
      <c r="D2805" s="2" t="s">
        <v>811</v>
      </c>
      <c r="E2805" s="14">
        <f t="shared" si="259"/>
        <v>0</v>
      </c>
      <c r="F2805" s="2">
        <v>10</v>
      </c>
      <c r="G2805" s="19">
        <v>1089.8699999999999</v>
      </c>
      <c r="H2805" s="20">
        <v>0.06</v>
      </c>
      <c r="I2805" s="6"/>
      <c r="J2805" s="5">
        <v>41144</v>
      </c>
      <c r="K2805" s="25">
        <v>-124.509</v>
      </c>
      <c r="L2805" s="2" t="s">
        <v>386</v>
      </c>
      <c r="M2805" s="14">
        <f>+VLOOKUP(L2805,Customers!$C$3:$D$797,2,FALSE)</f>
        <v>2</v>
      </c>
      <c r="N2805" s="14">
        <f>+INDEX(Customers!$B$2:$D$797,MATCH(TF_Database!L2805,Customers!$C$2:$C$797,0),1)</f>
        <v>2078</v>
      </c>
      <c r="O2805" s="29">
        <f t="shared" si="260"/>
        <v>8</v>
      </c>
      <c r="P2805" s="29">
        <f t="shared" si="261"/>
        <v>15</v>
      </c>
      <c r="Q2805" s="14" t="str">
        <f t="shared" si="262"/>
        <v xml:space="preserve">Michael </v>
      </c>
      <c r="R2805" s="14" t="str">
        <f t="shared" si="263"/>
        <v>Stewart</v>
      </c>
    </row>
    <row r="2806" spans="2:18" x14ac:dyDescent="0.45">
      <c r="B2806" s="14" t="str">
        <f t="shared" si="258"/>
        <v>404711440471</v>
      </c>
      <c r="C2806" s="5">
        <v>40471</v>
      </c>
      <c r="D2806" s="2" t="s">
        <v>804</v>
      </c>
      <c r="E2806" s="14">
        <f t="shared" si="259"/>
        <v>0</v>
      </c>
      <c r="F2806" s="2">
        <v>14</v>
      </c>
      <c r="G2806" s="19">
        <v>1068.79</v>
      </c>
      <c r="H2806" s="20">
        <v>7.0000000000000007E-2</v>
      </c>
      <c r="I2806" s="6"/>
      <c r="J2806" s="5">
        <v>40471</v>
      </c>
      <c r="K2806" s="25">
        <v>56.05</v>
      </c>
      <c r="L2806" s="2" t="s">
        <v>383</v>
      </c>
      <c r="M2806" s="14">
        <f>+VLOOKUP(L2806,Customers!$C$3:$D$797,2,FALSE)</f>
        <v>4</v>
      </c>
      <c r="N2806" s="14">
        <f>+INDEX(Customers!$B$2:$D$797,MATCH(TF_Database!L2806,Customers!$C$2:$C$797,0),1)</f>
        <v>1406</v>
      </c>
      <c r="O2806" s="29">
        <f t="shared" si="260"/>
        <v>5</v>
      </c>
      <c r="P2806" s="29">
        <f t="shared" si="261"/>
        <v>10</v>
      </c>
      <c r="Q2806" s="14" t="str">
        <f t="shared" si="262"/>
        <v xml:space="preserve">Paul </v>
      </c>
      <c r="R2806" s="14" t="str">
        <f t="shared" si="263"/>
        <v>Lucas</v>
      </c>
    </row>
    <row r="2807" spans="2:18" x14ac:dyDescent="0.45">
      <c r="B2807" s="14" t="str">
        <f t="shared" si="258"/>
        <v>402614940262</v>
      </c>
      <c r="C2807" s="5">
        <v>40261</v>
      </c>
      <c r="D2807" s="2" t="s">
        <v>810</v>
      </c>
      <c r="E2807" s="14">
        <f t="shared" si="259"/>
        <v>0</v>
      </c>
      <c r="F2807" s="2">
        <v>49</v>
      </c>
      <c r="G2807" s="19">
        <v>2012.14</v>
      </c>
      <c r="H2807" s="20">
        <v>7.0000000000000007E-2</v>
      </c>
      <c r="I2807" s="6"/>
      <c r="J2807" s="5">
        <v>40262</v>
      </c>
      <c r="K2807" s="25">
        <v>241.74</v>
      </c>
      <c r="L2807" s="2" t="s">
        <v>387</v>
      </c>
      <c r="M2807" s="14">
        <f>+VLOOKUP(L2807,Customers!$C$3:$D$797,2,FALSE)</f>
        <v>3</v>
      </c>
      <c r="N2807" s="14">
        <f>+INDEX(Customers!$B$2:$D$797,MATCH(TF_Database!L2807,Customers!$C$2:$C$797,0),1)</f>
        <v>7563</v>
      </c>
      <c r="O2807" s="29">
        <f t="shared" si="260"/>
        <v>8</v>
      </c>
      <c r="P2807" s="29">
        <f t="shared" si="261"/>
        <v>15</v>
      </c>
      <c r="Q2807" s="14" t="str">
        <f t="shared" si="262"/>
        <v xml:space="preserve">Shirley </v>
      </c>
      <c r="R2807" s="14" t="str">
        <f t="shared" si="263"/>
        <v>Jackson</v>
      </c>
    </row>
    <row r="2808" spans="2:18" x14ac:dyDescent="0.45">
      <c r="B2808" s="14" t="str">
        <f t="shared" si="258"/>
        <v>39892739892</v>
      </c>
      <c r="C2808" s="5">
        <v>39892</v>
      </c>
      <c r="D2808" s="2" t="s">
        <v>810</v>
      </c>
      <c r="E2808" s="14">
        <f t="shared" si="259"/>
        <v>0</v>
      </c>
      <c r="F2808" s="2">
        <v>7</v>
      </c>
      <c r="G2808" s="19">
        <v>150.77000000000001</v>
      </c>
      <c r="H2808" s="20">
        <v>0.01</v>
      </c>
      <c r="I2808" s="6"/>
      <c r="J2808" s="5">
        <v>39892</v>
      </c>
      <c r="K2808" s="25">
        <v>-72.23</v>
      </c>
      <c r="L2808" s="2" t="s">
        <v>34</v>
      </c>
      <c r="M2808" s="14">
        <f>+VLOOKUP(L2808,Customers!$C$3:$D$797,2,FALSE)</f>
        <v>3</v>
      </c>
      <c r="N2808" s="14">
        <f>+INDEX(Customers!$B$2:$D$797,MATCH(TF_Database!L2808,Customers!$C$2:$C$797,0),1)</f>
        <v>7978</v>
      </c>
      <c r="O2808" s="29">
        <f t="shared" si="260"/>
        <v>6</v>
      </c>
      <c r="P2808" s="29">
        <f t="shared" si="261"/>
        <v>13</v>
      </c>
      <c r="Q2808" s="14" t="str">
        <f t="shared" si="262"/>
        <v xml:space="preserve">Barry </v>
      </c>
      <c r="R2808" s="14" t="str">
        <f t="shared" si="263"/>
        <v>Weirich</v>
      </c>
    </row>
    <row r="2809" spans="2:18" x14ac:dyDescent="0.45">
      <c r="B2809" s="14" t="str">
        <f t="shared" si="258"/>
        <v>410874941087</v>
      </c>
      <c r="C2809" s="5">
        <v>41087</v>
      </c>
      <c r="D2809" s="2" t="s">
        <v>804</v>
      </c>
      <c r="E2809" s="14">
        <f t="shared" si="259"/>
        <v>0</v>
      </c>
      <c r="F2809" s="2">
        <v>49</v>
      </c>
      <c r="G2809" s="19">
        <v>295.24</v>
      </c>
      <c r="H2809" s="20">
        <v>0.08</v>
      </c>
      <c r="I2809" s="6"/>
      <c r="J2809" s="5">
        <v>41087</v>
      </c>
      <c r="K2809" s="25">
        <v>-279.93299999999999</v>
      </c>
      <c r="L2809" s="2" t="s">
        <v>338</v>
      </c>
      <c r="M2809" s="14">
        <f>+VLOOKUP(L2809,Customers!$C$3:$D$797,2,FALSE)</f>
        <v>3</v>
      </c>
      <c r="N2809" s="14">
        <f>+INDEX(Customers!$B$2:$D$797,MATCH(TF_Database!L2809,Customers!$C$2:$C$797,0),1)</f>
        <v>30333</v>
      </c>
      <c r="O2809" s="29">
        <f t="shared" si="260"/>
        <v>8</v>
      </c>
      <c r="P2809" s="29">
        <f t="shared" si="261"/>
        <v>14</v>
      </c>
      <c r="Q2809" s="14" t="str">
        <f t="shared" si="262"/>
        <v xml:space="preserve">Natalie </v>
      </c>
      <c r="R2809" s="14" t="str">
        <f t="shared" si="263"/>
        <v>Webber</v>
      </c>
    </row>
    <row r="2810" spans="2:18" x14ac:dyDescent="0.45">
      <c r="B2810" s="14" t="str">
        <f t="shared" si="258"/>
        <v>41079441081</v>
      </c>
      <c r="C2810" s="5">
        <v>41079</v>
      </c>
      <c r="D2810" s="2" t="s">
        <v>804</v>
      </c>
      <c r="E2810" s="14">
        <f t="shared" si="259"/>
        <v>0</v>
      </c>
      <c r="F2810" s="2">
        <v>4</v>
      </c>
      <c r="G2810" s="19">
        <v>481.27</v>
      </c>
      <c r="H2810" s="20">
        <v>0.02</v>
      </c>
      <c r="I2810" s="6"/>
      <c r="J2810" s="5">
        <v>41081</v>
      </c>
      <c r="K2810" s="25">
        <v>-181.27</v>
      </c>
      <c r="L2810" s="2" t="s">
        <v>356</v>
      </c>
      <c r="M2810" s="14">
        <f>+VLOOKUP(L2810,Customers!$C$3:$D$797,2,FALSE)</f>
        <v>1</v>
      </c>
      <c r="N2810" s="14">
        <f>+INDEX(Customers!$B$2:$D$797,MATCH(TF_Database!L2810,Customers!$C$2:$C$797,0),1)</f>
        <v>18381</v>
      </c>
      <c r="O2810" s="29">
        <f t="shared" si="260"/>
        <v>7</v>
      </c>
      <c r="P2810" s="29">
        <f t="shared" si="261"/>
        <v>15</v>
      </c>
      <c r="Q2810" s="14" t="str">
        <f t="shared" si="262"/>
        <v xml:space="preserve">Damala </v>
      </c>
      <c r="R2810" s="14" t="str">
        <f t="shared" si="263"/>
        <v>Kotsonis</v>
      </c>
    </row>
    <row r="2811" spans="2:18" x14ac:dyDescent="0.45">
      <c r="B2811" s="14" t="str">
        <f t="shared" si="258"/>
        <v>410031641005</v>
      </c>
      <c r="C2811" s="5">
        <v>41003</v>
      </c>
      <c r="D2811" s="2" t="s">
        <v>811</v>
      </c>
      <c r="E2811" s="14">
        <f t="shared" si="259"/>
        <v>0</v>
      </c>
      <c r="F2811" s="2">
        <v>16</v>
      </c>
      <c r="G2811" s="19">
        <v>226.81</v>
      </c>
      <c r="H2811" s="20">
        <v>0.05</v>
      </c>
      <c r="I2811" s="6"/>
      <c r="J2811" s="5">
        <v>41005</v>
      </c>
      <c r="K2811" s="25">
        <v>-5.3704999999999998</v>
      </c>
      <c r="L2811" s="2" t="s">
        <v>381</v>
      </c>
      <c r="M2811" s="14">
        <f>+VLOOKUP(L2811,Customers!$C$3:$D$797,2,FALSE)</f>
        <v>2</v>
      </c>
      <c r="N2811" s="14">
        <f>+INDEX(Customers!$B$2:$D$797,MATCH(TF_Database!L2811,Customers!$C$2:$C$797,0),1)</f>
        <v>13644</v>
      </c>
      <c r="O2811" s="29">
        <f t="shared" si="260"/>
        <v>6</v>
      </c>
      <c r="P2811" s="29">
        <f t="shared" si="261"/>
        <v>14</v>
      </c>
      <c r="Q2811" s="14" t="str">
        <f t="shared" si="262"/>
        <v xml:space="preserve">Karen </v>
      </c>
      <c r="R2811" s="14" t="str">
        <f t="shared" si="263"/>
        <v>Carlisle</v>
      </c>
    </row>
    <row r="2812" spans="2:18" x14ac:dyDescent="0.45">
      <c r="B2812" s="14" t="str">
        <f t="shared" si="258"/>
        <v>410034641004</v>
      </c>
      <c r="C2812" s="5">
        <v>41003</v>
      </c>
      <c r="D2812" s="2" t="s">
        <v>811</v>
      </c>
      <c r="E2812" s="14">
        <f t="shared" si="259"/>
        <v>0</v>
      </c>
      <c r="F2812" s="2">
        <v>46</v>
      </c>
      <c r="G2812" s="19">
        <v>511.07</v>
      </c>
      <c r="H2812" s="20">
        <v>0.01</v>
      </c>
      <c r="I2812" s="6"/>
      <c r="J2812" s="5">
        <v>41004</v>
      </c>
      <c r="K2812" s="25">
        <v>-165.74</v>
      </c>
      <c r="L2812" s="2" t="s">
        <v>381</v>
      </c>
      <c r="M2812" s="14">
        <f>+VLOOKUP(L2812,Customers!$C$3:$D$797,2,FALSE)</f>
        <v>2</v>
      </c>
      <c r="N2812" s="14">
        <f>+INDEX(Customers!$B$2:$D$797,MATCH(TF_Database!L2812,Customers!$C$2:$C$797,0),1)</f>
        <v>13644</v>
      </c>
      <c r="O2812" s="29">
        <f t="shared" si="260"/>
        <v>6</v>
      </c>
      <c r="P2812" s="29">
        <f t="shared" si="261"/>
        <v>14</v>
      </c>
      <c r="Q2812" s="14" t="str">
        <f t="shared" si="262"/>
        <v xml:space="preserve">Karen </v>
      </c>
      <c r="R2812" s="14" t="str">
        <f t="shared" si="263"/>
        <v>Carlisle</v>
      </c>
    </row>
    <row r="2813" spans="2:18" x14ac:dyDescent="0.45">
      <c r="B2813" s="14" t="str">
        <f t="shared" si="258"/>
        <v>402341940236</v>
      </c>
      <c r="C2813" s="5">
        <v>40234</v>
      </c>
      <c r="D2813" s="2" t="s">
        <v>804</v>
      </c>
      <c r="E2813" s="14">
        <f t="shared" si="259"/>
        <v>0</v>
      </c>
      <c r="F2813" s="2">
        <v>19</v>
      </c>
      <c r="G2813" s="19">
        <v>428.14</v>
      </c>
      <c r="H2813" s="20">
        <v>0.04</v>
      </c>
      <c r="I2813" s="6"/>
      <c r="J2813" s="5">
        <v>40236</v>
      </c>
      <c r="K2813" s="25">
        <v>-6.04</v>
      </c>
      <c r="L2813" s="2" t="s">
        <v>338</v>
      </c>
      <c r="M2813" s="14">
        <f>+VLOOKUP(L2813,Customers!$C$3:$D$797,2,FALSE)</f>
        <v>3</v>
      </c>
      <c r="N2813" s="14">
        <f>+INDEX(Customers!$B$2:$D$797,MATCH(TF_Database!L2813,Customers!$C$2:$C$797,0),1)</f>
        <v>30333</v>
      </c>
      <c r="O2813" s="29">
        <f t="shared" si="260"/>
        <v>8</v>
      </c>
      <c r="P2813" s="29">
        <f t="shared" si="261"/>
        <v>14</v>
      </c>
      <c r="Q2813" s="14" t="str">
        <f t="shared" si="262"/>
        <v xml:space="preserve">Natalie </v>
      </c>
      <c r="R2813" s="14" t="str">
        <f t="shared" si="263"/>
        <v>Webber</v>
      </c>
    </row>
    <row r="2814" spans="2:18" x14ac:dyDescent="0.45">
      <c r="B2814" s="14" t="str">
        <f t="shared" si="258"/>
        <v>410624441062</v>
      </c>
      <c r="C2814" s="5">
        <v>41062</v>
      </c>
      <c r="D2814" s="2" t="s">
        <v>810</v>
      </c>
      <c r="E2814" s="14">
        <f t="shared" si="259"/>
        <v>0</v>
      </c>
      <c r="F2814" s="2">
        <v>44</v>
      </c>
      <c r="G2814" s="19">
        <v>2318.2134999999998</v>
      </c>
      <c r="H2814" s="20">
        <v>7.0000000000000007E-2</v>
      </c>
      <c r="I2814" s="6"/>
      <c r="J2814" s="5">
        <v>41062</v>
      </c>
      <c r="K2814" s="25">
        <v>583.74900000000002</v>
      </c>
      <c r="L2814" s="2" t="s">
        <v>388</v>
      </c>
      <c r="M2814" s="14">
        <f>+VLOOKUP(L2814,Customers!$C$3:$D$797,2,FALSE)</f>
        <v>3</v>
      </c>
      <c r="N2814" s="14">
        <f>+INDEX(Customers!$B$2:$D$797,MATCH(TF_Database!L2814,Customers!$C$2:$C$797,0),1)</f>
        <v>588</v>
      </c>
      <c r="O2814" s="29">
        <f t="shared" si="260"/>
        <v>10</v>
      </c>
      <c r="P2814" s="29">
        <f t="shared" si="261"/>
        <v>16</v>
      </c>
      <c r="Q2814" s="14" t="str">
        <f t="shared" si="262"/>
        <v xml:space="preserve">Katherine </v>
      </c>
      <c r="R2814" s="14" t="str">
        <f t="shared" si="263"/>
        <v>Murray</v>
      </c>
    </row>
    <row r="2815" spans="2:18" x14ac:dyDescent="0.45">
      <c r="B2815" s="14" t="str">
        <f t="shared" si="258"/>
        <v>412231641225</v>
      </c>
      <c r="C2815" s="5">
        <v>41223</v>
      </c>
      <c r="D2815" s="2" t="s">
        <v>811</v>
      </c>
      <c r="E2815" s="14">
        <f t="shared" si="259"/>
        <v>0</v>
      </c>
      <c r="F2815" s="2">
        <v>16</v>
      </c>
      <c r="G2815" s="19">
        <v>36.229999999999997</v>
      </c>
      <c r="H2815" s="20">
        <v>0.02</v>
      </c>
      <c r="I2815" s="6"/>
      <c r="J2815" s="5">
        <v>41225</v>
      </c>
      <c r="K2815" s="25">
        <v>-24.87</v>
      </c>
      <c r="L2815" s="2" t="s">
        <v>183</v>
      </c>
      <c r="M2815" s="14">
        <f>+VLOOKUP(L2815,Customers!$C$3:$D$797,2,FALSE)</f>
        <v>1</v>
      </c>
      <c r="N2815" s="14">
        <f>+INDEX(Customers!$B$2:$D$797,MATCH(TF_Database!L2815,Customers!$C$2:$C$797,0),1)</f>
        <v>1677</v>
      </c>
      <c r="O2815" s="29">
        <f t="shared" si="260"/>
        <v>7</v>
      </c>
      <c r="P2815" s="29">
        <f t="shared" si="261"/>
        <v>12</v>
      </c>
      <c r="Q2815" s="14" t="str">
        <f t="shared" si="262"/>
        <v xml:space="preserve">Hunter </v>
      </c>
      <c r="R2815" s="14" t="str">
        <f t="shared" si="263"/>
        <v>Lopez</v>
      </c>
    </row>
    <row r="2816" spans="2:18" x14ac:dyDescent="0.45">
      <c r="B2816" s="14" t="str">
        <f t="shared" si="258"/>
        <v>398901639892</v>
      </c>
      <c r="C2816" s="5">
        <v>39890</v>
      </c>
      <c r="D2816" s="2" t="s">
        <v>806</v>
      </c>
      <c r="E2816" s="14">
        <f t="shared" si="259"/>
        <v>1</v>
      </c>
      <c r="F2816" s="2">
        <v>16</v>
      </c>
      <c r="G2816" s="19">
        <v>5403.75</v>
      </c>
      <c r="H2816" s="20">
        <v>0.08</v>
      </c>
      <c r="I2816" s="6"/>
      <c r="J2816" s="5">
        <v>39892</v>
      </c>
      <c r="K2816" s="25">
        <v>103.83</v>
      </c>
      <c r="L2816" s="2" t="s">
        <v>339</v>
      </c>
      <c r="M2816" s="14">
        <f>+VLOOKUP(L2816,Customers!$C$3:$D$797,2,FALSE)</f>
        <v>2</v>
      </c>
      <c r="N2816" s="14">
        <f>+INDEX(Customers!$B$2:$D$797,MATCH(TF_Database!L2816,Customers!$C$2:$C$797,0),1)</f>
        <v>19697</v>
      </c>
      <c r="O2816" s="29">
        <f t="shared" si="260"/>
        <v>5</v>
      </c>
      <c r="P2816" s="29">
        <f t="shared" si="261"/>
        <v>12</v>
      </c>
      <c r="Q2816" s="14" t="str">
        <f t="shared" si="262"/>
        <v xml:space="preserve">Eric </v>
      </c>
      <c r="R2816" s="14" t="str">
        <f t="shared" si="263"/>
        <v>Barreto</v>
      </c>
    </row>
    <row r="2817" spans="2:18" x14ac:dyDescent="0.45">
      <c r="B2817" s="14" t="str">
        <f t="shared" si="258"/>
        <v>40738740740</v>
      </c>
      <c r="C2817" s="5">
        <v>40738</v>
      </c>
      <c r="D2817" s="2" t="s">
        <v>808</v>
      </c>
      <c r="E2817" s="14">
        <f t="shared" si="259"/>
        <v>0</v>
      </c>
      <c r="F2817" s="2">
        <v>7</v>
      </c>
      <c r="G2817" s="19">
        <v>363.57</v>
      </c>
      <c r="H2817" s="20">
        <v>0.02</v>
      </c>
      <c r="I2817" s="6"/>
      <c r="J2817" s="5">
        <v>40740</v>
      </c>
      <c r="K2817" s="25">
        <v>33.988949999999996</v>
      </c>
      <c r="L2817" s="2" t="s">
        <v>340</v>
      </c>
      <c r="M2817" s="14">
        <f>+VLOOKUP(L2817,Customers!$C$3:$D$797,2,FALSE)</f>
        <v>3</v>
      </c>
      <c r="N2817" s="14">
        <f>+INDEX(Customers!$B$2:$D$797,MATCH(TF_Database!L2817,Customers!$C$2:$C$797,0),1)</f>
        <v>15436</v>
      </c>
      <c r="O2817" s="29">
        <f t="shared" si="260"/>
        <v>6</v>
      </c>
      <c r="P2817" s="29">
        <f t="shared" si="261"/>
        <v>11</v>
      </c>
      <c r="Q2817" s="14" t="str">
        <f t="shared" si="262"/>
        <v xml:space="preserve">Barry </v>
      </c>
      <c r="R2817" s="14" t="str">
        <f t="shared" si="263"/>
        <v>Franz</v>
      </c>
    </row>
    <row r="2818" spans="2:18" x14ac:dyDescent="0.45">
      <c r="B2818" s="14" t="str">
        <f t="shared" si="258"/>
        <v>410423641043</v>
      </c>
      <c r="C2818" s="5">
        <v>41042</v>
      </c>
      <c r="D2818" s="2" t="s">
        <v>806</v>
      </c>
      <c r="E2818" s="14">
        <f t="shared" si="259"/>
        <v>1</v>
      </c>
      <c r="F2818" s="2">
        <v>36</v>
      </c>
      <c r="G2818" s="19">
        <v>305.62</v>
      </c>
      <c r="H2818" s="20">
        <v>0.1</v>
      </c>
      <c r="I2818" s="6"/>
      <c r="J2818" s="5">
        <v>41043</v>
      </c>
      <c r="K2818" s="25">
        <v>-129.86000000000001</v>
      </c>
      <c r="L2818" s="2" t="s">
        <v>358</v>
      </c>
      <c r="M2818" s="14">
        <f>+VLOOKUP(L2818,Customers!$C$3:$D$797,2,FALSE)</f>
        <v>1</v>
      </c>
      <c r="N2818" s="14">
        <f>+INDEX(Customers!$B$2:$D$797,MATCH(TF_Database!L2818,Customers!$C$2:$C$797,0),1)</f>
        <v>27872</v>
      </c>
      <c r="O2818" s="29">
        <f t="shared" si="260"/>
        <v>5</v>
      </c>
      <c r="P2818" s="29">
        <f t="shared" si="261"/>
        <v>11</v>
      </c>
      <c r="Q2818" s="14" t="str">
        <f t="shared" si="262"/>
        <v xml:space="preserve">Fred </v>
      </c>
      <c r="R2818" s="14" t="str">
        <f t="shared" si="263"/>
        <v>McMath</v>
      </c>
    </row>
    <row r="2819" spans="2:18" x14ac:dyDescent="0.45">
      <c r="B2819" s="14" t="str">
        <f t="shared" si="258"/>
        <v>408344640836</v>
      </c>
      <c r="C2819" s="5">
        <v>40834</v>
      </c>
      <c r="D2819" s="2" t="s">
        <v>806</v>
      </c>
      <c r="E2819" s="14">
        <f t="shared" si="259"/>
        <v>1</v>
      </c>
      <c r="F2819" s="2">
        <v>46</v>
      </c>
      <c r="G2819" s="19">
        <v>157.87</v>
      </c>
      <c r="H2819" s="20">
        <v>0</v>
      </c>
      <c r="I2819" s="6"/>
      <c r="J2819" s="5">
        <v>40836</v>
      </c>
      <c r="K2819" s="25">
        <v>-115.8</v>
      </c>
      <c r="L2819" s="2" t="s">
        <v>389</v>
      </c>
      <c r="M2819" s="14">
        <f>+VLOOKUP(L2819,Customers!$C$3:$D$797,2,FALSE)</f>
        <v>4</v>
      </c>
      <c r="N2819" s="14">
        <f>+INDEX(Customers!$B$2:$D$797,MATCH(TF_Database!L2819,Customers!$C$2:$C$797,0),1)</f>
        <v>13138</v>
      </c>
      <c r="O2819" s="29">
        <f t="shared" si="260"/>
        <v>9</v>
      </c>
      <c r="P2819" s="29">
        <f t="shared" si="261"/>
        <v>14</v>
      </c>
      <c r="Q2819" s="14" t="str">
        <f t="shared" si="262"/>
        <v xml:space="preserve">Berenike </v>
      </c>
      <c r="R2819" s="14" t="str">
        <f t="shared" si="263"/>
        <v>Kampe</v>
      </c>
    </row>
    <row r="2820" spans="2:18" x14ac:dyDescent="0.45">
      <c r="B2820" s="14" t="str">
        <f t="shared" si="258"/>
        <v>41084441086</v>
      </c>
      <c r="C2820" s="5">
        <v>41084</v>
      </c>
      <c r="D2820" s="2" t="s">
        <v>808</v>
      </c>
      <c r="E2820" s="14">
        <f t="shared" si="259"/>
        <v>0</v>
      </c>
      <c r="F2820" s="2">
        <v>4</v>
      </c>
      <c r="G2820" s="19">
        <v>1660.86</v>
      </c>
      <c r="H2820" s="20">
        <v>0.04</v>
      </c>
      <c r="I2820" s="6"/>
      <c r="J2820" s="5">
        <v>41086</v>
      </c>
      <c r="K2820" s="25">
        <v>-164.59</v>
      </c>
      <c r="L2820" s="2" t="s">
        <v>364</v>
      </c>
      <c r="M2820" s="14">
        <f>+VLOOKUP(L2820,Customers!$C$3:$D$797,2,FALSE)</f>
        <v>4</v>
      </c>
      <c r="N2820" s="14">
        <f>+INDEX(Customers!$B$2:$D$797,MATCH(TF_Database!L2820,Customers!$C$2:$C$797,0),1)</f>
        <v>22309</v>
      </c>
      <c r="O2820" s="29">
        <f t="shared" si="260"/>
        <v>5</v>
      </c>
      <c r="P2820" s="29">
        <f t="shared" si="261"/>
        <v>11</v>
      </c>
      <c r="Q2820" s="14" t="str">
        <f t="shared" si="262"/>
        <v xml:space="preserve">Dean </v>
      </c>
      <c r="R2820" s="14" t="str">
        <f t="shared" si="263"/>
        <v>Percer</v>
      </c>
    </row>
    <row r="2821" spans="2:18" x14ac:dyDescent="0.45">
      <c r="B2821" s="14" t="str">
        <f t="shared" si="258"/>
        <v>411332241134</v>
      </c>
      <c r="C2821" s="5">
        <v>41133</v>
      </c>
      <c r="D2821" s="2" t="s">
        <v>806</v>
      </c>
      <c r="E2821" s="14">
        <f t="shared" si="259"/>
        <v>1</v>
      </c>
      <c r="F2821" s="2">
        <v>22</v>
      </c>
      <c r="G2821" s="19">
        <v>9062.44</v>
      </c>
      <c r="H2821" s="20">
        <v>0.05</v>
      </c>
      <c r="I2821" s="6"/>
      <c r="J2821" s="5">
        <v>41134</v>
      </c>
      <c r="K2821" s="25">
        <v>3858.2774999999997</v>
      </c>
      <c r="L2821" s="2" t="s">
        <v>343</v>
      </c>
      <c r="M2821" s="14">
        <f>+VLOOKUP(L2821,Customers!$C$3:$D$797,2,FALSE)</f>
        <v>3</v>
      </c>
      <c r="N2821" s="14">
        <f>+INDEX(Customers!$B$2:$D$797,MATCH(TF_Database!L2821,Customers!$C$2:$C$797,0),1)</f>
        <v>2964</v>
      </c>
      <c r="O2821" s="29">
        <f t="shared" si="260"/>
        <v>9</v>
      </c>
      <c r="P2821" s="29">
        <f t="shared" si="261"/>
        <v>12</v>
      </c>
      <c r="Q2821" s="14" t="str">
        <f t="shared" si="262"/>
        <v xml:space="preserve">Muhammed </v>
      </c>
      <c r="R2821" s="14" t="str">
        <f t="shared" si="263"/>
        <v>Lee</v>
      </c>
    </row>
    <row r="2822" spans="2:18" x14ac:dyDescent="0.45">
      <c r="B2822" s="14" t="str">
        <f t="shared" si="258"/>
        <v>411334941134</v>
      </c>
      <c r="C2822" s="5">
        <v>41133</v>
      </c>
      <c r="D2822" s="2" t="s">
        <v>806</v>
      </c>
      <c r="E2822" s="14">
        <f t="shared" si="259"/>
        <v>1</v>
      </c>
      <c r="F2822" s="2">
        <v>49</v>
      </c>
      <c r="G2822" s="19">
        <v>1662.57</v>
      </c>
      <c r="H2822" s="20">
        <v>0.1</v>
      </c>
      <c r="I2822" s="6"/>
      <c r="J2822" s="5">
        <v>41134</v>
      </c>
      <c r="K2822" s="25">
        <v>674.99350000000004</v>
      </c>
      <c r="L2822" s="2" t="s">
        <v>343</v>
      </c>
      <c r="M2822" s="14">
        <f>+VLOOKUP(L2822,Customers!$C$3:$D$797,2,FALSE)</f>
        <v>3</v>
      </c>
      <c r="N2822" s="14">
        <f>+INDEX(Customers!$B$2:$D$797,MATCH(TF_Database!L2822,Customers!$C$2:$C$797,0),1)</f>
        <v>2964</v>
      </c>
      <c r="O2822" s="29">
        <f t="shared" si="260"/>
        <v>9</v>
      </c>
      <c r="P2822" s="29">
        <f t="shared" si="261"/>
        <v>12</v>
      </c>
      <c r="Q2822" s="14" t="str">
        <f t="shared" si="262"/>
        <v xml:space="preserve">Muhammed </v>
      </c>
      <c r="R2822" s="14" t="str">
        <f t="shared" si="263"/>
        <v>Lee</v>
      </c>
    </row>
    <row r="2823" spans="2:18" x14ac:dyDescent="0.45">
      <c r="B2823" s="14" t="str">
        <f t="shared" ref="B2823:B2886" si="264">+CONCATENATE(C2823,F2823,J2823)</f>
        <v>40467340468</v>
      </c>
      <c r="C2823" s="5">
        <v>40467</v>
      </c>
      <c r="D2823" s="2" t="s">
        <v>808</v>
      </c>
      <c r="E2823" s="14">
        <f t="shared" ref="E2823:E2886" si="265">+IF(D2823="High",1,0)</f>
        <v>0</v>
      </c>
      <c r="F2823" s="2">
        <v>3</v>
      </c>
      <c r="G2823" s="19">
        <v>173.33</v>
      </c>
      <c r="H2823" s="20">
        <v>0.09</v>
      </c>
      <c r="I2823" s="6"/>
      <c r="J2823" s="5">
        <v>40468</v>
      </c>
      <c r="K2823" s="25">
        <v>-121.39</v>
      </c>
      <c r="L2823" s="2" t="s">
        <v>305</v>
      </c>
      <c r="M2823" s="14">
        <f>+VLOOKUP(L2823,Customers!$C$3:$D$797,2,FALSE)</f>
        <v>2</v>
      </c>
      <c r="N2823" s="14">
        <f>+INDEX(Customers!$B$2:$D$797,MATCH(TF_Database!L2823,Customers!$C$2:$C$797,0),1)</f>
        <v>9416</v>
      </c>
      <c r="O2823" s="29">
        <f t="shared" ref="O2823:O2886" si="266">+SEARCH(" ",L2823)</f>
        <v>5</v>
      </c>
      <c r="P2823" s="29">
        <f t="shared" ref="P2823:P2886" si="267">+LEN(L2823)</f>
        <v>12</v>
      </c>
      <c r="Q2823" s="14" t="str">
        <f t="shared" ref="Q2823:Q2886" si="268">+LEFT(L2823,O2823)</f>
        <v xml:space="preserve">Noel </v>
      </c>
      <c r="R2823" s="14" t="str">
        <f t="shared" ref="R2823:R2886" si="269">+RIGHT(L2823,P2823-O2823)</f>
        <v>Staavos</v>
      </c>
    </row>
    <row r="2824" spans="2:18" x14ac:dyDescent="0.45">
      <c r="B2824" s="14" t="str">
        <f t="shared" si="264"/>
        <v>399862339991</v>
      </c>
      <c r="C2824" s="5">
        <v>39986</v>
      </c>
      <c r="D2824" s="2" t="s">
        <v>804</v>
      </c>
      <c r="E2824" s="14">
        <f t="shared" si="265"/>
        <v>0</v>
      </c>
      <c r="F2824" s="2">
        <v>23</v>
      </c>
      <c r="G2824" s="19">
        <v>2433.5500000000002</v>
      </c>
      <c r="H2824" s="20">
        <v>0.05</v>
      </c>
      <c r="I2824" s="6"/>
      <c r="J2824" s="5">
        <v>39991</v>
      </c>
      <c r="K2824" s="25">
        <v>355.93200000000002</v>
      </c>
      <c r="L2824" s="2" t="s">
        <v>344</v>
      </c>
      <c r="M2824" s="14">
        <f>+VLOOKUP(L2824,Customers!$C$3:$D$797,2,FALSE)</f>
        <v>2</v>
      </c>
      <c r="N2824" s="14">
        <f>+INDEX(Customers!$B$2:$D$797,MATCH(TF_Database!L2824,Customers!$C$2:$C$797,0),1)</f>
        <v>730</v>
      </c>
      <c r="O2824" s="29">
        <f t="shared" si="266"/>
        <v>6</v>
      </c>
      <c r="P2824" s="29">
        <f t="shared" si="267"/>
        <v>13</v>
      </c>
      <c r="Q2824" s="14" t="str">
        <f t="shared" si="268"/>
        <v xml:space="preserve">Bobby </v>
      </c>
      <c r="R2824" s="14" t="str">
        <f t="shared" si="269"/>
        <v>Trafton</v>
      </c>
    </row>
    <row r="2825" spans="2:18" x14ac:dyDescent="0.45">
      <c r="B2825" s="14" t="str">
        <f t="shared" si="264"/>
        <v>402095040210</v>
      </c>
      <c r="C2825" s="5">
        <v>40209</v>
      </c>
      <c r="D2825" s="2" t="s">
        <v>810</v>
      </c>
      <c r="E2825" s="14">
        <f t="shared" si="265"/>
        <v>0</v>
      </c>
      <c r="F2825" s="2">
        <v>50</v>
      </c>
      <c r="G2825" s="19">
        <v>3872.38</v>
      </c>
      <c r="H2825" s="20">
        <v>0.1</v>
      </c>
      <c r="I2825" s="6"/>
      <c r="J2825" s="5">
        <v>40210</v>
      </c>
      <c r="K2825" s="25">
        <v>1110.3499999999999</v>
      </c>
      <c r="L2825" s="2" t="s">
        <v>111</v>
      </c>
      <c r="M2825" s="14">
        <f>+VLOOKUP(L2825,Customers!$C$3:$D$797,2,FALSE)</f>
        <v>3</v>
      </c>
      <c r="N2825" s="14">
        <f>+INDEX(Customers!$B$2:$D$797,MATCH(TF_Database!L2825,Customers!$C$2:$C$797,0),1)</f>
        <v>7377</v>
      </c>
      <c r="O2825" s="29">
        <f t="shared" si="266"/>
        <v>5</v>
      </c>
      <c r="P2825" s="29">
        <f t="shared" si="267"/>
        <v>11</v>
      </c>
      <c r="Q2825" s="14" t="str">
        <f t="shared" si="268"/>
        <v xml:space="preserve">Rick </v>
      </c>
      <c r="R2825" s="14" t="str">
        <f t="shared" si="269"/>
        <v>Duston</v>
      </c>
    </row>
    <row r="2826" spans="2:18" x14ac:dyDescent="0.45">
      <c r="B2826" s="14" t="str">
        <f t="shared" si="264"/>
        <v>399791439981</v>
      </c>
      <c r="C2826" s="5">
        <v>39979</v>
      </c>
      <c r="D2826" s="2" t="s">
        <v>811</v>
      </c>
      <c r="E2826" s="14">
        <f t="shared" si="265"/>
        <v>0</v>
      </c>
      <c r="F2826" s="2">
        <v>14</v>
      </c>
      <c r="G2826" s="19">
        <v>78.44</v>
      </c>
      <c r="H2826" s="20">
        <v>0.09</v>
      </c>
      <c r="I2826" s="6"/>
      <c r="J2826" s="5">
        <v>39981</v>
      </c>
      <c r="K2826" s="25">
        <v>11.0245</v>
      </c>
      <c r="L2826" s="2" t="s">
        <v>337</v>
      </c>
      <c r="M2826" s="14">
        <f>+VLOOKUP(L2826,Customers!$C$3:$D$797,2,FALSE)</f>
        <v>3</v>
      </c>
      <c r="N2826" s="14">
        <f>+INDEX(Customers!$B$2:$D$797,MATCH(TF_Database!L2826,Customers!$C$2:$C$797,0),1)</f>
        <v>9635</v>
      </c>
      <c r="O2826" s="29">
        <f t="shared" si="266"/>
        <v>5</v>
      </c>
      <c r="P2826" s="29">
        <f t="shared" si="267"/>
        <v>10</v>
      </c>
      <c r="Q2826" s="14" t="str">
        <f t="shared" si="268"/>
        <v xml:space="preserve">Karl </v>
      </c>
      <c r="R2826" s="14" t="str">
        <f t="shared" si="269"/>
        <v>Brown</v>
      </c>
    </row>
    <row r="2827" spans="2:18" x14ac:dyDescent="0.45">
      <c r="B2827" s="14" t="str">
        <f t="shared" si="264"/>
        <v>408634840864</v>
      </c>
      <c r="C2827" s="5">
        <v>40863</v>
      </c>
      <c r="D2827" s="2" t="s">
        <v>806</v>
      </c>
      <c r="E2827" s="14">
        <f t="shared" si="265"/>
        <v>1</v>
      </c>
      <c r="F2827" s="2">
        <v>48</v>
      </c>
      <c r="G2827" s="19">
        <v>257.75</v>
      </c>
      <c r="H2827" s="20">
        <v>0.02</v>
      </c>
      <c r="I2827" s="6"/>
      <c r="J2827" s="5">
        <v>40864</v>
      </c>
      <c r="K2827" s="25">
        <v>-66.260000000000005</v>
      </c>
      <c r="L2827" s="2" t="s">
        <v>337</v>
      </c>
      <c r="M2827" s="14">
        <f>+VLOOKUP(L2827,Customers!$C$3:$D$797,2,FALSE)</f>
        <v>3</v>
      </c>
      <c r="N2827" s="14">
        <f>+INDEX(Customers!$B$2:$D$797,MATCH(TF_Database!L2827,Customers!$C$2:$C$797,0),1)</f>
        <v>9635</v>
      </c>
      <c r="O2827" s="29">
        <f t="shared" si="266"/>
        <v>5</v>
      </c>
      <c r="P2827" s="29">
        <f t="shared" si="267"/>
        <v>10</v>
      </c>
      <c r="Q2827" s="14" t="str">
        <f t="shared" si="268"/>
        <v xml:space="preserve">Karl </v>
      </c>
      <c r="R2827" s="14" t="str">
        <f t="shared" si="269"/>
        <v>Brown</v>
      </c>
    </row>
    <row r="2828" spans="2:18" x14ac:dyDescent="0.45">
      <c r="B2828" s="14" t="str">
        <f t="shared" si="264"/>
        <v>408982840899</v>
      </c>
      <c r="C2828" s="5">
        <v>40898</v>
      </c>
      <c r="D2828" s="2" t="s">
        <v>808</v>
      </c>
      <c r="E2828" s="14">
        <f t="shared" si="265"/>
        <v>0</v>
      </c>
      <c r="F2828" s="2">
        <v>28</v>
      </c>
      <c r="G2828" s="19">
        <v>229.43</v>
      </c>
      <c r="H2828" s="20">
        <v>0.08</v>
      </c>
      <c r="I2828" s="6"/>
      <c r="J2828" s="5">
        <v>40899</v>
      </c>
      <c r="K2828" s="25">
        <v>61.09</v>
      </c>
      <c r="L2828" s="2" t="s">
        <v>390</v>
      </c>
      <c r="M2828" s="14">
        <f>+VLOOKUP(L2828,Customers!$C$3:$D$797,2,FALSE)</f>
        <v>3</v>
      </c>
      <c r="N2828" s="14">
        <f>+INDEX(Customers!$B$2:$D$797,MATCH(TF_Database!L2828,Customers!$C$2:$C$797,0),1)</f>
        <v>20820</v>
      </c>
      <c r="O2828" s="29">
        <f t="shared" si="266"/>
        <v>6</v>
      </c>
      <c r="P2828" s="29">
        <f t="shared" si="267"/>
        <v>15</v>
      </c>
      <c r="Q2828" s="14" t="str">
        <f t="shared" si="268"/>
        <v xml:space="preserve">Erica </v>
      </c>
      <c r="R2828" s="14" t="str">
        <f t="shared" si="269"/>
        <v>Hernandez</v>
      </c>
    </row>
    <row r="2829" spans="2:18" x14ac:dyDescent="0.45">
      <c r="B2829" s="14" t="str">
        <f t="shared" si="264"/>
        <v>407223640726</v>
      </c>
      <c r="C2829" s="5">
        <v>40722</v>
      </c>
      <c r="D2829" s="2" t="s">
        <v>804</v>
      </c>
      <c r="E2829" s="14">
        <f t="shared" si="265"/>
        <v>0</v>
      </c>
      <c r="F2829" s="2">
        <v>36</v>
      </c>
      <c r="G2829" s="19">
        <v>123.13</v>
      </c>
      <c r="H2829" s="20">
        <v>0.05</v>
      </c>
      <c r="I2829" s="6"/>
      <c r="J2829" s="5">
        <v>40726</v>
      </c>
      <c r="K2829" s="25">
        <v>20.57</v>
      </c>
      <c r="L2829" s="2" t="s">
        <v>391</v>
      </c>
      <c r="M2829" s="14">
        <f>+VLOOKUP(L2829,Customers!$C$3:$D$797,2,FALSE)</f>
        <v>2</v>
      </c>
      <c r="N2829" s="14">
        <f>+INDEX(Customers!$B$2:$D$797,MATCH(TF_Database!L2829,Customers!$C$2:$C$797,0),1)</f>
        <v>32287</v>
      </c>
      <c r="O2829" s="29">
        <f t="shared" si="266"/>
        <v>5</v>
      </c>
      <c r="P2829" s="29">
        <f t="shared" si="267"/>
        <v>13</v>
      </c>
      <c r="Q2829" s="14" t="str">
        <f t="shared" si="268"/>
        <v xml:space="preserve">Tony </v>
      </c>
      <c r="R2829" s="14" t="str">
        <f t="shared" si="269"/>
        <v>Molinari</v>
      </c>
    </row>
    <row r="2830" spans="2:18" x14ac:dyDescent="0.45">
      <c r="B2830" s="14" t="str">
        <f t="shared" si="264"/>
        <v>400391540040</v>
      </c>
      <c r="C2830" s="5">
        <v>40039</v>
      </c>
      <c r="D2830" s="2" t="s">
        <v>806</v>
      </c>
      <c r="E2830" s="14">
        <f t="shared" si="265"/>
        <v>1</v>
      </c>
      <c r="F2830" s="2">
        <v>15</v>
      </c>
      <c r="G2830" s="19">
        <v>2172.5149999999999</v>
      </c>
      <c r="H2830" s="20">
        <v>0.06</v>
      </c>
      <c r="I2830" s="6"/>
      <c r="J2830" s="5">
        <v>40040</v>
      </c>
      <c r="K2830" s="25">
        <v>32.750999999999998</v>
      </c>
      <c r="L2830" s="2" t="s">
        <v>392</v>
      </c>
      <c r="M2830" s="14">
        <f>+VLOOKUP(L2830,Customers!$C$3:$D$797,2,FALSE)</f>
        <v>1</v>
      </c>
      <c r="N2830" s="14">
        <f>+INDEX(Customers!$B$2:$D$797,MATCH(TF_Database!L2830,Customers!$C$2:$C$797,0),1)</f>
        <v>3446</v>
      </c>
      <c r="O2830" s="29">
        <f t="shared" si="266"/>
        <v>10</v>
      </c>
      <c r="P2830" s="29">
        <f t="shared" si="267"/>
        <v>17</v>
      </c>
      <c r="Q2830" s="14" t="str">
        <f t="shared" si="268"/>
        <v xml:space="preserve">Elizabeth </v>
      </c>
      <c r="R2830" s="14" t="str">
        <f t="shared" si="269"/>
        <v>Moffitt</v>
      </c>
    </row>
    <row r="2831" spans="2:18" x14ac:dyDescent="0.45">
      <c r="B2831" s="14" t="str">
        <f t="shared" si="264"/>
        <v>409132840914</v>
      </c>
      <c r="C2831" s="5">
        <v>40913</v>
      </c>
      <c r="D2831" s="2" t="s">
        <v>810</v>
      </c>
      <c r="E2831" s="14">
        <f t="shared" si="265"/>
        <v>0</v>
      </c>
      <c r="F2831" s="2">
        <v>28</v>
      </c>
      <c r="G2831" s="19">
        <v>2160.27</v>
      </c>
      <c r="H2831" s="20">
        <v>0.09</v>
      </c>
      <c r="I2831" s="6"/>
      <c r="J2831" s="5">
        <v>40914</v>
      </c>
      <c r="K2831" s="25">
        <v>-818.32</v>
      </c>
      <c r="L2831" s="2" t="s">
        <v>348</v>
      </c>
      <c r="M2831" s="14">
        <f>+VLOOKUP(L2831,Customers!$C$3:$D$797,2,FALSE)</f>
        <v>4</v>
      </c>
      <c r="N2831" s="14">
        <f>+INDEX(Customers!$B$2:$D$797,MATCH(TF_Database!L2831,Customers!$C$2:$C$797,0),1)</f>
        <v>9686</v>
      </c>
      <c r="O2831" s="29">
        <f t="shared" si="266"/>
        <v>7</v>
      </c>
      <c r="P2831" s="29">
        <f t="shared" si="267"/>
        <v>13</v>
      </c>
      <c r="Q2831" s="14" t="str">
        <f t="shared" si="268"/>
        <v xml:space="preserve">Harold </v>
      </c>
      <c r="R2831" s="14" t="str">
        <f t="shared" si="269"/>
        <v>Dahlen</v>
      </c>
    </row>
    <row r="2832" spans="2:18" x14ac:dyDescent="0.45">
      <c r="B2832" s="14" t="str">
        <f t="shared" si="264"/>
        <v>411444641145</v>
      </c>
      <c r="C2832" s="5">
        <v>41144</v>
      </c>
      <c r="D2832" s="2" t="s">
        <v>810</v>
      </c>
      <c r="E2832" s="14">
        <f t="shared" si="265"/>
        <v>0</v>
      </c>
      <c r="F2832" s="2">
        <v>46</v>
      </c>
      <c r="G2832" s="19">
        <v>134.41999999999999</v>
      </c>
      <c r="H2832" s="20">
        <v>0.05</v>
      </c>
      <c r="I2832" s="6"/>
      <c r="J2832" s="5">
        <v>41145</v>
      </c>
      <c r="K2832" s="25">
        <v>9.34</v>
      </c>
      <c r="L2832" s="2" t="s">
        <v>345</v>
      </c>
      <c r="M2832" s="14">
        <f>+VLOOKUP(L2832,Customers!$C$3:$D$797,2,FALSE)</f>
        <v>5</v>
      </c>
      <c r="N2832" s="14">
        <f>+INDEX(Customers!$B$2:$D$797,MATCH(TF_Database!L2832,Customers!$C$2:$C$797,0),1)</f>
        <v>894</v>
      </c>
      <c r="O2832" s="29">
        <f t="shared" si="266"/>
        <v>6</v>
      </c>
      <c r="P2832" s="29">
        <f t="shared" si="267"/>
        <v>14</v>
      </c>
      <c r="Q2832" s="14" t="str">
        <f t="shared" si="268"/>
        <v xml:space="preserve">David </v>
      </c>
      <c r="R2832" s="14" t="str">
        <f t="shared" si="269"/>
        <v>Flashing</v>
      </c>
    </row>
    <row r="2833" spans="2:18" x14ac:dyDescent="0.45">
      <c r="B2833" s="14" t="str">
        <f t="shared" si="264"/>
        <v>409444040946</v>
      </c>
      <c r="C2833" s="5">
        <v>40944</v>
      </c>
      <c r="D2833" s="2" t="s">
        <v>808</v>
      </c>
      <c r="E2833" s="14">
        <f t="shared" si="265"/>
        <v>0</v>
      </c>
      <c r="F2833" s="2">
        <v>40</v>
      </c>
      <c r="G2833" s="19">
        <v>3028.86</v>
      </c>
      <c r="H2833" s="20">
        <v>0.04</v>
      </c>
      <c r="I2833" s="6"/>
      <c r="J2833" s="5">
        <v>40946</v>
      </c>
      <c r="K2833" s="25">
        <v>-2595.6502000000005</v>
      </c>
      <c r="L2833" s="2" t="s">
        <v>345</v>
      </c>
      <c r="M2833" s="14">
        <f>+VLOOKUP(L2833,Customers!$C$3:$D$797,2,FALSE)</f>
        <v>5</v>
      </c>
      <c r="N2833" s="14">
        <f>+INDEX(Customers!$B$2:$D$797,MATCH(TF_Database!L2833,Customers!$C$2:$C$797,0),1)</f>
        <v>894</v>
      </c>
      <c r="O2833" s="29">
        <f t="shared" si="266"/>
        <v>6</v>
      </c>
      <c r="P2833" s="29">
        <f t="shared" si="267"/>
        <v>14</v>
      </c>
      <c r="Q2833" s="14" t="str">
        <f t="shared" si="268"/>
        <v xml:space="preserve">David </v>
      </c>
      <c r="R2833" s="14" t="str">
        <f t="shared" si="269"/>
        <v>Flashing</v>
      </c>
    </row>
    <row r="2834" spans="2:18" x14ac:dyDescent="0.45">
      <c r="B2834" s="14" t="str">
        <f t="shared" si="264"/>
        <v>399602639962</v>
      </c>
      <c r="C2834" s="5">
        <v>39960</v>
      </c>
      <c r="D2834" s="2" t="s">
        <v>808</v>
      </c>
      <c r="E2834" s="14">
        <f t="shared" si="265"/>
        <v>0</v>
      </c>
      <c r="F2834" s="2">
        <v>26</v>
      </c>
      <c r="G2834" s="19">
        <v>149.69999999999999</v>
      </c>
      <c r="H2834" s="20">
        <v>0.05</v>
      </c>
      <c r="I2834" s="6"/>
      <c r="J2834" s="5">
        <v>39962</v>
      </c>
      <c r="K2834" s="25">
        <v>-132.62950000000001</v>
      </c>
      <c r="L2834" s="2" t="s">
        <v>389</v>
      </c>
      <c r="M2834" s="14">
        <f>+VLOOKUP(L2834,Customers!$C$3:$D$797,2,FALSE)</f>
        <v>4</v>
      </c>
      <c r="N2834" s="14">
        <f>+INDEX(Customers!$B$2:$D$797,MATCH(TF_Database!L2834,Customers!$C$2:$C$797,0),1)</f>
        <v>13138</v>
      </c>
      <c r="O2834" s="29">
        <f t="shared" si="266"/>
        <v>9</v>
      </c>
      <c r="P2834" s="29">
        <f t="shared" si="267"/>
        <v>14</v>
      </c>
      <c r="Q2834" s="14" t="str">
        <f t="shared" si="268"/>
        <v xml:space="preserve">Berenike </v>
      </c>
      <c r="R2834" s="14" t="str">
        <f t="shared" si="269"/>
        <v>Kampe</v>
      </c>
    </row>
    <row r="2835" spans="2:18" x14ac:dyDescent="0.45">
      <c r="B2835" s="14" t="str">
        <f t="shared" si="264"/>
        <v>40422540427</v>
      </c>
      <c r="C2835" s="5">
        <v>40422</v>
      </c>
      <c r="D2835" s="2" t="s">
        <v>804</v>
      </c>
      <c r="E2835" s="14">
        <f t="shared" si="265"/>
        <v>0</v>
      </c>
      <c r="F2835" s="2">
        <v>5</v>
      </c>
      <c r="G2835" s="19">
        <v>284.67349999999999</v>
      </c>
      <c r="H2835" s="20">
        <v>0.04</v>
      </c>
      <c r="I2835" s="6"/>
      <c r="J2835" s="5">
        <v>40427</v>
      </c>
      <c r="K2835" s="25">
        <v>-247.23599999999999</v>
      </c>
      <c r="L2835" s="2" t="s">
        <v>305</v>
      </c>
      <c r="M2835" s="14">
        <f>+VLOOKUP(L2835,Customers!$C$3:$D$797,2,FALSE)</f>
        <v>2</v>
      </c>
      <c r="N2835" s="14">
        <f>+INDEX(Customers!$B$2:$D$797,MATCH(TF_Database!L2835,Customers!$C$2:$C$797,0),1)</f>
        <v>9416</v>
      </c>
      <c r="O2835" s="29">
        <f t="shared" si="266"/>
        <v>5</v>
      </c>
      <c r="P2835" s="29">
        <f t="shared" si="267"/>
        <v>12</v>
      </c>
      <c r="Q2835" s="14" t="str">
        <f t="shared" si="268"/>
        <v xml:space="preserve">Noel </v>
      </c>
      <c r="R2835" s="14" t="str">
        <f t="shared" si="269"/>
        <v>Staavos</v>
      </c>
    </row>
    <row r="2836" spans="2:18" x14ac:dyDescent="0.45">
      <c r="B2836" s="14" t="str">
        <f t="shared" si="264"/>
        <v>41126641126</v>
      </c>
      <c r="C2836" s="5">
        <v>41126</v>
      </c>
      <c r="D2836" s="2" t="s">
        <v>806</v>
      </c>
      <c r="E2836" s="14">
        <f t="shared" si="265"/>
        <v>1</v>
      </c>
      <c r="F2836" s="2">
        <v>6</v>
      </c>
      <c r="G2836" s="19">
        <v>751.71</v>
      </c>
      <c r="H2836" s="20">
        <v>0.09</v>
      </c>
      <c r="I2836" s="6"/>
      <c r="J2836" s="5">
        <v>41126</v>
      </c>
      <c r="K2836" s="25">
        <v>50.83</v>
      </c>
      <c r="L2836" s="2" t="s">
        <v>393</v>
      </c>
      <c r="M2836" s="14">
        <f>+VLOOKUP(L2836,Customers!$C$3:$D$797,2,FALSE)</f>
        <v>2</v>
      </c>
      <c r="N2836" s="14">
        <f>+INDEX(Customers!$B$2:$D$797,MATCH(TF_Database!L2836,Customers!$C$2:$C$797,0),1)</f>
        <v>16468</v>
      </c>
      <c r="O2836" s="29">
        <f t="shared" si="266"/>
        <v>7</v>
      </c>
      <c r="P2836" s="29">
        <f t="shared" si="267"/>
        <v>10</v>
      </c>
      <c r="Q2836" s="14" t="str">
        <f t="shared" si="268"/>
        <v xml:space="preserve">Deanra </v>
      </c>
      <c r="R2836" s="14" t="str">
        <f t="shared" si="269"/>
        <v>Eno</v>
      </c>
    </row>
    <row r="2837" spans="2:18" x14ac:dyDescent="0.45">
      <c r="B2837" s="14" t="str">
        <f t="shared" si="264"/>
        <v>403753540377</v>
      </c>
      <c r="C2837" s="5">
        <v>40375</v>
      </c>
      <c r="D2837" s="2" t="s">
        <v>810</v>
      </c>
      <c r="E2837" s="14">
        <f t="shared" si="265"/>
        <v>0</v>
      </c>
      <c r="F2837" s="2">
        <v>35</v>
      </c>
      <c r="G2837" s="19">
        <v>5311.973</v>
      </c>
      <c r="H2837" s="20">
        <v>0.02</v>
      </c>
      <c r="I2837" s="6"/>
      <c r="J2837" s="5">
        <v>40377</v>
      </c>
      <c r="K2837" s="25">
        <v>1142.0820000000001</v>
      </c>
      <c r="L2837" s="2" t="s">
        <v>358</v>
      </c>
      <c r="M2837" s="14">
        <f>+VLOOKUP(L2837,Customers!$C$3:$D$797,2,FALSE)</f>
        <v>1</v>
      </c>
      <c r="N2837" s="14">
        <f>+INDEX(Customers!$B$2:$D$797,MATCH(TF_Database!L2837,Customers!$C$2:$C$797,0),1)</f>
        <v>27872</v>
      </c>
      <c r="O2837" s="29">
        <f t="shared" si="266"/>
        <v>5</v>
      </c>
      <c r="P2837" s="29">
        <f t="shared" si="267"/>
        <v>11</v>
      </c>
      <c r="Q2837" s="14" t="str">
        <f t="shared" si="268"/>
        <v xml:space="preserve">Fred </v>
      </c>
      <c r="R2837" s="14" t="str">
        <f t="shared" si="269"/>
        <v>McMath</v>
      </c>
    </row>
    <row r="2838" spans="2:18" x14ac:dyDescent="0.45">
      <c r="B2838" s="14" t="str">
        <f t="shared" si="264"/>
        <v>403751940376</v>
      </c>
      <c r="C2838" s="5">
        <v>40375</v>
      </c>
      <c r="D2838" s="2" t="s">
        <v>810</v>
      </c>
      <c r="E2838" s="14">
        <f t="shared" si="265"/>
        <v>0</v>
      </c>
      <c r="F2838" s="2">
        <v>19</v>
      </c>
      <c r="G2838" s="19">
        <v>1061.905</v>
      </c>
      <c r="H2838" s="20">
        <v>0.06</v>
      </c>
      <c r="I2838" s="6"/>
      <c r="J2838" s="5">
        <v>40376</v>
      </c>
      <c r="K2838" s="25">
        <v>152.74799999999999</v>
      </c>
      <c r="L2838" s="2" t="s">
        <v>358</v>
      </c>
      <c r="M2838" s="14">
        <f>+VLOOKUP(L2838,Customers!$C$3:$D$797,2,FALSE)</f>
        <v>1</v>
      </c>
      <c r="N2838" s="14">
        <f>+INDEX(Customers!$B$2:$D$797,MATCH(TF_Database!L2838,Customers!$C$2:$C$797,0),1)</f>
        <v>27872</v>
      </c>
      <c r="O2838" s="29">
        <f t="shared" si="266"/>
        <v>5</v>
      </c>
      <c r="P2838" s="29">
        <f t="shared" si="267"/>
        <v>11</v>
      </c>
      <c r="Q2838" s="14" t="str">
        <f t="shared" si="268"/>
        <v xml:space="preserve">Fred </v>
      </c>
      <c r="R2838" s="14" t="str">
        <f t="shared" si="269"/>
        <v>McMath</v>
      </c>
    </row>
    <row r="2839" spans="2:18" x14ac:dyDescent="0.45">
      <c r="B2839" s="14" t="str">
        <f t="shared" si="264"/>
        <v>403754840377</v>
      </c>
      <c r="C2839" s="5">
        <v>40375</v>
      </c>
      <c r="D2839" s="2" t="s">
        <v>810</v>
      </c>
      <c r="E2839" s="14">
        <f t="shared" si="265"/>
        <v>0</v>
      </c>
      <c r="F2839" s="2">
        <v>48</v>
      </c>
      <c r="G2839" s="19">
        <v>1631.04</v>
      </c>
      <c r="H2839" s="20">
        <v>0</v>
      </c>
      <c r="I2839" s="6"/>
      <c r="J2839" s="5">
        <v>40377</v>
      </c>
      <c r="K2839" s="25">
        <v>665.63</v>
      </c>
      <c r="L2839" s="2" t="s">
        <v>358</v>
      </c>
      <c r="M2839" s="14">
        <f>+VLOOKUP(L2839,Customers!$C$3:$D$797,2,FALSE)</f>
        <v>1</v>
      </c>
      <c r="N2839" s="14">
        <f>+INDEX(Customers!$B$2:$D$797,MATCH(TF_Database!L2839,Customers!$C$2:$C$797,0),1)</f>
        <v>27872</v>
      </c>
      <c r="O2839" s="29">
        <f t="shared" si="266"/>
        <v>5</v>
      </c>
      <c r="P2839" s="29">
        <f t="shared" si="267"/>
        <v>11</v>
      </c>
      <c r="Q2839" s="14" t="str">
        <f t="shared" si="268"/>
        <v xml:space="preserve">Fred </v>
      </c>
      <c r="R2839" s="14" t="str">
        <f t="shared" si="269"/>
        <v>McMath</v>
      </c>
    </row>
    <row r="2840" spans="2:18" x14ac:dyDescent="0.45">
      <c r="B2840" s="14" t="str">
        <f t="shared" si="264"/>
        <v>408851140887</v>
      </c>
      <c r="C2840" s="5">
        <v>40885</v>
      </c>
      <c r="D2840" s="2" t="s">
        <v>810</v>
      </c>
      <c r="E2840" s="14">
        <f t="shared" si="265"/>
        <v>0</v>
      </c>
      <c r="F2840" s="2">
        <v>11</v>
      </c>
      <c r="G2840" s="19">
        <v>183.32</v>
      </c>
      <c r="H2840" s="20">
        <v>0.04</v>
      </c>
      <c r="I2840" s="6"/>
      <c r="J2840" s="5">
        <v>40887</v>
      </c>
      <c r="K2840" s="25">
        <v>-61.100100000000005</v>
      </c>
      <c r="L2840" s="2" t="s">
        <v>342</v>
      </c>
      <c r="M2840" s="14">
        <f>+VLOOKUP(L2840,Customers!$C$3:$D$797,2,FALSE)</f>
        <v>3</v>
      </c>
      <c r="N2840" s="14">
        <f>+INDEX(Customers!$B$2:$D$797,MATCH(TF_Database!L2840,Customers!$C$2:$C$797,0),1)</f>
        <v>16030</v>
      </c>
      <c r="O2840" s="29">
        <f t="shared" si="266"/>
        <v>6</v>
      </c>
      <c r="P2840" s="29">
        <f t="shared" si="267"/>
        <v>11</v>
      </c>
      <c r="Q2840" s="14" t="str">
        <f t="shared" si="268"/>
        <v xml:space="preserve">Chuck </v>
      </c>
      <c r="R2840" s="14" t="str">
        <f t="shared" si="269"/>
        <v>Sachs</v>
      </c>
    </row>
    <row r="2841" spans="2:18" x14ac:dyDescent="0.45">
      <c r="B2841" s="14" t="str">
        <f t="shared" si="264"/>
        <v>39832539834</v>
      </c>
      <c r="C2841" s="5">
        <v>39832</v>
      </c>
      <c r="D2841" s="2" t="s">
        <v>811</v>
      </c>
      <c r="E2841" s="14">
        <f t="shared" si="265"/>
        <v>0</v>
      </c>
      <c r="F2841" s="2">
        <v>5</v>
      </c>
      <c r="G2841" s="19">
        <v>98.66</v>
      </c>
      <c r="H2841" s="20">
        <v>0.1</v>
      </c>
      <c r="I2841" s="6"/>
      <c r="J2841" s="5">
        <v>39834</v>
      </c>
      <c r="K2841" s="25">
        <v>-19.52</v>
      </c>
      <c r="L2841" s="2" t="s">
        <v>372</v>
      </c>
      <c r="M2841" s="14">
        <f>+VLOOKUP(L2841,Customers!$C$3:$D$797,2,FALSE)</f>
        <v>5</v>
      </c>
      <c r="N2841" s="14">
        <f>+INDEX(Customers!$B$2:$D$797,MATCH(TF_Database!L2841,Customers!$C$2:$C$797,0),1)</f>
        <v>25366</v>
      </c>
      <c r="O2841" s="29">
        <f t="shared" si="266"/>
        <v>6</v>
      </c>
      <c r="P2841" s="29">
        <f t="shared" si="267"/>
        <v>12</v>
      </c>
      <c r="Q2841" s="14" t="str">
        <f t="shared" si="268"/>
        <v xml:space="preserve">Chris </v>
      </c>
      <c r="R2841" s="14" t="str">
        <f t="shared" si="269"/>
        <v>Cortes</v>
      </c>
    </row>
    <row r="2842" spans="2:18" x14ac:dyDescent="0.45">
      <c r="B2842" s="14" t="str">
        <f t="shared" si="264"/>
        <v>411193841121</v>
      </c>
      <c r="C2842" s="5">
        <v>41119</v>
      </c>
      <c r="D2842" s="2" t="s">
        <v>806</v>
      </c>
      <c r="E2842" s="14">
        <f t="shared" si="265"/>
        <v>1</v>
      </c>
      <c r="F2842" s="2">
        <v>38</v>
      </c>
      <c r="G2842" s="19">
        <v>123.26</v>
      </c>
      <c r="H2842" s="20">
        <v>0.02</v>
      </c>
      <c r="I2842" s="6"/>
      <c r="J2842" s="5">
        <v>41121</v>
      </c>
      <c r="K2842" s="25">
        <v>-4.7300000000000004</v>
      </c>
      <c r="L2842" s="2" t="s">
        <v>336</v>
      </c>
      <c r="M2842" s="14">
        <f>+VLOOKUP(L2842,Customers!$C$3:$D$797,2,FALSE)</f>
        <v>3</v>
      </c>
      <c r="N2842" s="14">
        <f>+INDEX(Customers!$B$2:$D$797,MATCH(TF_Database!L2842,Customers!$C$2:$C$797,0),1)</f>
        <v>11915</v>
      </c>
      <c r="O2842" s="29">
        <f t="shared" si="266"/>
        <v>8</v>
      </c>
      <c r="P2842" s="29">
        <f t="shared" si="267"/>
        <v>12</v>
      </c>
      <c r="Q2842" s="14" t="str">
        <f t="shared" si="268"/>
        <v xml:space="preserve">Raymond </v>
      </c>
      <c r="R2842" s="14" t="str">
        <f t="shared" si="269"/>
        <v>Fair</v>
      </c>
    </row>
    <row r="2843" spans="2:18" x14ac:dyDescent="0.45">
      <c r="B2843" s="14" t="str">
        <f t="shared" si="264"/>
        <v>40297540298</v>
      </c>
      <c r="C2843" s="5">
        <v>40297</v>
      </c>
      <c r="D2843" s="2" t="s">
        <v>810</v>
      </c>
      <c r="E2843" s="14">
        <f t="shared" si="265"/>
        <v>0</v>
      </c>
      <c r="F2843" s="2">
        <v>5</v>
      </c>
      <c r="G2843" s="19">
        <v>2361.1</v>
      </c>
      <c r="H2843" s="20">
        <v>0.01</v>
      </c>
      <c r="I2843" s="6"/>
      <c r="J2843" s="5">
        <v>40298</v>
      </c>
      <c r="K2843" s="25">
        <v>-1042.7139999999999</v>
      </c>
      <c r="L2843" s="2" t="s">
        <v>342</v>
      </c>
      <c r="M2843" s="14">
        <f>+VLOOKUP(L2843,Customers!$C$3:$D$797,2,FALSE)</f>
        <v>3</v>
      </c>
      <c r="N2843" s="14">
        <f>+INDEX(Customers!$B$2:$D$797,MATCH(TF_Database!L2843,Customers!$C$2:$C$797,0),1)</f>
        <v>16030</v>
      </c>
      <c r="O2843" s="29">
        <f t="shared" si="266"/>
        <v>6</v>
      </c>
      <c r="P2843" s="29">
        <f t="shared" si="267"/>
        <v>11</v>
      </c>
      <c r="Q2843" s="14" t="str">
        <f t="shared" si="268"/>
        <v xml:space="preserve">Chuck </v>
      </c>
      <c r="R2843" s="14" t="str">
        <f t="shared" si="269"/>
        <v>Sachs</v>
      </c>
    </row>
    <row r="2844" spans="2:18" x14ac:dyDescent="0.45">
      <c r="B2844" s="14" t="str">
        <f t="shared" si="264"/>
        <v>412524841259</v>
      </c>
      <c r="C2844" s="5">
        <v>41252</v>
      </c>
      <c r="D2844" s="2" t="s">
        <v>804</v>
      </c>
      <c r="E2844" s="14">
        <f t="shared" si="265"/>
        <v>0</v>
      </c>
      <c r="F2844" s="2">
        <v>48</v>
      </c>
      <c r="G2844" s="19">
        <v>2011.46</v>
      </c>
      <c r="H2844" s="20">
        <v>0.01</v>
      </c>
      <c r="I2844" s="6"/>
      <c r="J2844" s="5">
        <v>41259</v>
      </c>
      <c r="K2844" s="25">
        <v>171.07</v>
      </c>
      <c r="L2844" s="2" t="s">
        <v>344</v>
      </c>
      <c r="M2844" s="14">
        <f>+VLOOKUP(L2844,Customers!$C$3:$D$797,2,FALSE)</f>
        <v>2</v>
      </c>
      <c r="N2844" s="14">
        <f>+INDEX(Customers!$B$2:$D$797,MATCH(TF_Database!L2844,Customers!$C$2:$C$797,0),1)</f>
        <v>730</v>
      </c>
      <c r="O2844" s="29">
        <f t="shared" si="266"/>
        <v>6</v>
      </c>
      <c r="P2844" s="29">
        <f t="shared" si="267"/>
        <v>13</v>
      </c>
      <c r="Q2844" s="14" t="str">
        <f t="shared" si="268"/>
        <v xml:space="preserve">Bobby </v>
      </c>
      <c r="R2844" s="14" t="str">
        <f t="shared" si="269"/>
        <v>Trafton</v>
      </c>
    </row>
    <row r="2845" spans="2:18" x14ac:dyDescent="0.45">
      <c r="B2845" s="14" t="str">
        <f t="shared" si="264"/>
        <v>400213140023</v>
      </c>
      <c r="C2845" s="5">
        <v>40021</v>
      </c>
      <c r="D2845" s="2" t="s">
        <v>810</v>
      </c>
      <c r="E2845" s="14">
        <f t="shared" si="265"/>
        <v>0</v>
      </c>
      <c r="F2845" s="2">
        <v>31</v>
      </c>
      <c r="G2845" s="19">
        <v>87.32</v>
      </c>
      <c r="H2845" s="20">
        <v>0.08</v>
      </c>
      <c r="I2845" s="6"/>
      <c r="J2845" s="5">
        <v>40023</v>
      </c>
      <c r="K2845" s="25">
        <v>-1.18</v>
      </c>
      <c r="L2845" s="2" t="s">
        <v>394</v>
      </c>
      <c r="M2845" s="14">
        <f>+VLOOKUP(L2845,Customers!$C$3:$D$797,2,FALSE)</f>
        <v>3</v>
      </c>
      <c r="N2845" s="14">
        <f>+INDEX(Customers!$B$2:$D$797,MATCH(TF_Database!L2845,Customers!$C$2:$C$797,0),1)</f>
        <v>30836</v>
      </c>
      <c r="O2845" s="29">
        <f t="shared" si="266"/>
        <v>5</v>
      </c>
      <c r="P2845" s="29">
        <f t="shared" si="267"/>
        <v>11</v>
      </c>
      <c r="Q2845" s="14" t="str">
        <f t="shared" si="268"/>
        <v xml:space="preserve">Mark </v>
      </c>
      <c r="R2845" s="14" t="str">
        <f t="shared" si="269"/>
        <v>Packer</v>
      </c>
    </row>
    <row r="2846" spans="2:18" x14ac:dyDescent="0.45">
      <c r="B2846" s="14" t="str">
        <f t="shared" si="264"/>
        <v>401933340194</v>
      </c>
      <c r="C2846" s="5">
        <v>40193</v>
      </c>
      <c r="D2846" s="2" t="s">
        <v>811</v>
      </c>
      <c r="E2846" s="14">
        <f t="shared" si="265"/>
        <v>0</v>
      </c>
      <c r="F2846" s="2">
        <v>33</v>
      </c>
      <c r="G2846" s="19">
        <v>77.55</v>
      </c>
      <c r="H2846" s="20">
        <v>0</v>
      </c>
      <c r="I2846" s="6"/>
      <c r="J2846" s="5">
        <v>40194</v>
      </c>
      <c r="K2846" s="25">
        <v>-37.200000000000003</v>
      </c>
      <c r="L2846" s="2" t="s">
        <v>339</v>
      </c>
      <c r="M2846" s="14">
        <f>+VLOOKUP(L2846,Customers!$C$3:$D$797,2,FALSE)</f>
        <v>2</v>
      </c>
      <c r="N2846" s="14">
        <f>+INDEX(Customers!$B$2:$D$797,MATCH(TF_Database!L2846,Customers!$C$2:$C$797,0),1)</f>
        <v>19697</v>
      </c>
      <c r="O2846" s="29">
        <f t="shared" si="266"/>
        <v>5</v>
      </c>
      <c r="P2846" s="29">
        <f t="shared" si="267"/>
        <v>12</v>
      </c>
      <c r="Q2846" s="14" t="str">
        <f t="shared" si="268"/>
        <v xml:space="preserve">Eric </v>
      </c>
      <c r="R2846" s="14" t="str">
        <f t="shared" si="269"/>
        <v>Barreto</v>
      </c>
    </row>
    <row r="2847" spans="2:18" x14ac:dyDescent="0.45">
      <c r="B2847" s="14" t="str">
        <f t="shared" si="264"/>
        <v>399795039981</v>
      </c>
      <c r="C2847" s="5">
        <v>39979</v>
      </c>
      <c r="D2847" s="2" t="s">
        <v>808</v>
      </c>
      <c r="E2847" s="14">
        <f t="shared" si="265"/>
        <v>0</v>
      </c>
      <c r="F2847" s="2">
        <v>50</v>
      </c>
      <c r="G2847" s="19">
        <v>329.91</v>
      </c>
      <c r="H2847" s="20">
        <v>0.04</v>
      </c>
      <c r="I2847" s="6"/>
      <c r="J2847" s="5">
        <v>39981</v>
      </c>
      <c r="K2847" s="25">
        <v>-279.93</v>
      </c>
      <c r="L2847" s="2" t="s">
        <v>305</v>
      </c>
      <c r="M2847" s="14">
        <f>+VLOOKUP(L2847,Customers!$C$3:$D$797,2,FALSE)</f>
        <v>2</v>
      </c>
      <c r="N2847" s="14">
        <f>+INDEX(Customers!$B$2:$D$797,MATCH(TF_Database!L2847,Customers!$C$2:$C$797,0),1)</f>
        <v>9416</v>
      </c>
      <c r="O2847" s="29">
        <f t="shared" si="266"/>
        <v>5</v>
      </c>
      <c r="P2847" s="29">
        <f t="shared" si="267"/>
        <v>12</v>
      </c>
      <c r="Q2847" s="14" t="str">
        <f t="shared" si="268"/>
        <v xml:space="preserve">Noel </v>
      </c>
      <c r="R2847" s="14" t="str">
        <f t="shared" si="269"/>
        <v>Staavos</v>
      </c>
    </row>
    <row r="2848" spans="2:18" x14ac:dyDescent="0.45">
      <c r="B2848" s="14" t="str">
        <f t="shared" si="264"/>
        <v>40801840803</v>
      </c>
      <c r="C2848" s="5">
        <v>40801</v>
      </c>
      <c r="D2848" s="2" t="s">
        <v>810</v>
      </c>
      <c r="E2848" s="14">
        <f t="shared" si="265"/>
        <v>0</v>
      </c>
      <c r="F2848" s="2">
        <v>8</v>
      </c>
      <c r="G2848" s="19">
        <v>342.27</v>
      </c>
      <c r="H2848" s="20">
        <v>0.09</v>
      </c>
      <c r="I2848" s="6"/>
      <c r="J2848" s="5">
        <v>40803</v>
      </c>
      <c r="K2848" s="25">
        <v>-17.68</v>
      </c>
      <c r="L2848" s="2" t="s">
        <v>349</v>
      </c>
      <c r="M2848" s="14">
        <f>+VLOOKUP(L2848,Customers!$C$3:$D$797,2,FALSE)</f>
        <v>4</v>
      </c>
      <c r="N2848" s="14">
        <f>+INDEX(Customers!$B$2:$D$797,MATCH(TF_Database!L2848,Customers!$C$2:$C$797,0),1)</f>
        <v>1462</v>
      </c>
      <c r="O2848" s="29">
        <f t="shared" si="266"/>
        <v>4</v>
      </c>
      <c r="P2848" s="29">
        <f t="shared" si="267"/>
        <v>8</v>
      </c>
      <c r="Q2848" s="14" t="str">
        <f t="shared" si="268"/>
        <v xml:space="preserve">Jay </v>
      </c>
      <c r="R2848" s="14" t="str">
        <f t="shared" si="269"/>
        <v>Fine</v>
      </c>
    </row>
    <row r="2849" spans="2:18" x14ac:dyDescent="0.45">
      <c r="B2849" s="14" t="str">
        <f t="shared" si="264"/>
        <v>40485140486</v>
      </c>
      <c r="C2849" s="5">
        <v>40485</v>
      </c>
      <c r="D2849" s="2" t="s">
        <v>806</v>
      </c>
      <c r="E2849" s="14">
        <f t="shared" si="265"/>
        <v>1</v>
      </c>
      <c r="F2849" s="2">
        <v>1</v>
      </c>
      <c r="G2849" s="19">
        <v>794.58</v>
      </c>
      <c r="H2849" s="20">
        <v>0.09</v>
      </c>
      <c r="I2849" s="6"/>
      <c r="J2849" s="5">
        <v>40486</v>
      </c>
      <c r="K2849" s="25">
        <v>-1748.3433</v>
      </c>
      <c r="L2849" s="2" t="s">
        <v>256</v>
      </c>
      <c r="M2849" s="14">
        <f>+VLOOKUP(L2849,Customers!$C$3:$D$797,2,FALSE)</f>
        <v>5</v>
      </c>
      <c r="N2849" s="14">
        <f>+INDEX(Customers!$B$2:$D$797,MATCH(TF_Database!L2849,Customers!$C$2:$C$797,0),1)</f>
        <v>1318</v>
      </c>
      <c r="O2849" s="29">
        <f t="shared" si="266"/>
        <v>4</v>
      </c>
      <c r="P2849" s="29">
        <f t="shared" si="267"/>
        <v>9</v>
      </c>
      <c r="Q2849" s="14" t="str">
        <f t="shared" si="268"/>
        <v xml:space="preserve">Ann </v>
      </c>
      <c r="R2849" s="14" t="str">
        <f t="shared" si="269"/>
        <v>Blume</v>
      </c>
    </row>
    <row r="2850" spans="2:18" x14ac:dyDescent="0.45">
      <c r="B2850" s="14" t="str">
        <f t="shared" si="264"/>
        <v>412104141212</v>
      </c>
      <c r="C2850" s="5">
        <v>41210</v>
      </c>
      <c r="D2850" s="2" t="s">
        <v>806</v>
      </c>
      <c r="E2850" s="14">
        <f t="shared" si="265"/>
        <v>1</v>
      </c>
      <c r="F2850" s="2">
        <v>41</v>
      </c>
      <c r="G2850" s="19">
        <v>980.95</v>
      </c>
      <c r="H2850" s="20">
        <v>0.02</v>
      </c>
      <c r="I2850" s="6"/>
      <c r="J2850" s="5">
        <v>41212</v>
      </c>
      <c r="K2850" s="25">
        <v>234.68</v>
      </c>
      <c r="L2850" s="2" t="s">
        <v>395</v>
      </c>
      <c r="M2850" s="14">
        <f>+VLOOKUP(L2850,Customers!$C$3:$D$797,2,FALSE)</f>
        <v>2</v>
      </c>
      <c r="N2850" s="14">
        <f>+INDEX(Customers!$B$2:$D$797,MATCH(TF_Database!L2850,Customers!$C$2:$C$797,0),1)</f>
        <v>19811</v>
      </c>
      <c r="O2850" s="29">
        <f t="shared" si="266"/>
        <v>5</v>
      </c>
      <c r="P2850" s="29">
        <f t="shared" si="267"/>
        <v>12</v>
      </c>
      <c r="Q2850" s="14" t="str">
        <f t="shared" si="268"/>
        <v xml:space="preserve">Alan </v>
      </c>
      <c r="R2850" s="14" t="str">
        <f t="shared" si="269"/>
        <v>Shonely</v>
      </c>
    </row>
    <row r="2851" spans="2:18" x14ac:dyDescent="0.45">
      <c r="B2851" s="14" t="str">
        <f t="shared" si="264"/>
        <v>412644541266</v>
      </c>
      <c r="C2851" s="5">
        <v>41264</v>
      </c>
      <c r="D2851" s="2" t="s">
        <v>810</v>
      </c>
      <c r="E2851" s="14">
        <f t="shared" si="265"/>
        <v>0</v>
      </c>
      <c r="F2851" s="2">
        <v>45</v>
      </c>
      <c r="G2851" s="19">
        <v>285.91000000000003</v>
      </c>
      <c r="H2851" s="20">
        <v>0.02</v>
      </c>
      <c r="I2851" s="6"/>
      <c r="J2851" s="5">
        <v>41266</v>
      </c>
      <c r="K2851" s="25">
        <v>-104.99</v>
      </c>
      <c r="L2851" s="2" t="s">
        <v>347</v>
      </c>
      <c r="M2851" s="14">
        <f>+VLOOKUP(L2851,Customers!$C$3:$D$797,2,FALSE)</f>
        <v>1</v>
      </c>
      <c r="N2851" s="14">
        <f>+INDEX(Customers!$B$2:$D$797,MATCH(TF_Database!L2851,Customers!$C$2:$C$797,0),1)</f>
        <v>8165</v>
      </c>
      <c r="O2851" s="29">
        <f t="shared" si="266"/>
        <v>5</v>
      </c>
      <c r="P2851" s="29">
        <f t="shared" si="267"/>
        <v>10</v>
      </c>
      <c r="Q2851" s="14" t="str">
        <f t="shared" si="268"/>
        <v xml:space="preserve">Nora </v>
      </c>
      <c r="R2851" s="14" t="str">
        <f t="shared" si="269"/>
        <v>Paige</v>
      </c>
    </row>
    <row r="2852" spans="2:18" x14ac:dyDescent="0.45">
      <c r="B2852" s="14" t="str">
        <f t="shared" si="264"/>
        <v>412644841267</v>
      </c>
      <c r="C2852" s="5">
        <v>41264</v>
      </c>
      <c r="D2852" s="2" t="s">
        <v>810</v>
      </c>
      <c r="E2852" s="14">
        <f t="shared" si="265"/>
        <v>0</v>
      </c>
      <c r="F2852" s="2">
        <v>48</v>
      </c>
      <c r="G2852" s="19">
        <v>2611.8035</v>
      </c>
      <c r="H2852" s="20">
        <v>0.06</v>
      </c>
      <c r="I2852" s="6"/>
      <c r="J2852" s="5">
        <v>41267</v>
      </c>
      <c r="K2852" s="25">
        <v>644.81400000000008</v>
      </c>
      <c r="L2852" s="2" t="s">
        <v>347</v>
      </c>
      <c r="M2852" s="14">
        <f>+VLOOKUP(L2852,Customers!$C$3:$D$797,2,FALSE)</f>
        <v>1</v>
      </c>
      <c r="N2852" s="14">
        <f>+INDEX(Customers!$B$2:$D$797,MATCH(TF_Database!L2852,Customers!$C$2:$C$797,0),1)</f>
        <v>8165</v>
      </c>
      <c r="O2852" s="29">
        <f t="shared" si="266"/>
        <v>5</v>
      </c>
      <c r="P2852" s="29">
        <f t="shared" si="267"/>
        <v>10</v>
      </c>
      <c r="Q2852" s="14" t="str">
        <f t="shared" si="268"/>
        <v xml:space="preserve">Nora </v>
      </c>
      <c r="R2852" s="14" t="str">
        <f t="shared" si="269"/>
        <v>Paige</v>
      </c>
    </row>
    <row r="2853" spans="2:18" x14ac:dyDescent="0.45">
      <c r="B2853" s="14" t="str">
        <f t="shared" si="264"/>
        <v>411433041145</v>
      </c>
      <c r="C2853" s="5">
        <v>41143</v>
      </c>
      <c r="D2853" s="2" t="s">
        <v>806</v>
      </c>
      <c r="E2853" s="14">
        <f t="shared" si="265"/>
        <v>1</v>
      </c>
      <c r="F2853" s="2">
        <v>30</v>
      </c>
      <c r="G2853" s="19">
        <v>128.25</v>
      </c>
      <c r="H2853" s="20">
        <v>7.0000000000000007E-2</v>
      </c>
      <c r="I2853" s="6"/>
      <c r="J2853" s="5">
        <v>41145</v>
      </c>
      <c r="K2853" s="25">
        <v>-95.311999999999998</v>
      </c>
      <c r="L2853" s="2" t="s">
        <v>82</v>
      </c>
      <c r="M2853" s="14">
        <f>+VLOOKUP(L2853,Customers!$C$3:$D$797,2,FALSE)</f>
        <v>4</v>
      </c>
      <c r="N2853" s="14">
        <f>+INDEX(Customers!$B$2:$D$797,MATCH(TF_Database!L2853,Customers!$C$2:$C$797,0),1)</f>
        <v>3216</v>
      </c>
      <c r="O2853" s="29">
        <f t="shared" si="266"/>
        <v>6</v>
      </c>
      <c r="P2853" s="29">
        <f t="shared" si="267"/>
        <v>14</v>
      </c>
      <c r="Q2853" s="14" t="str">
        <f t="shared" si="268"/>
        <v xml:space="preserve">Frank </v>
      </c>
      <c r="R2853" s="14" t="str">
        <f t="shared" si="269"/>
        <v>Atkinson</v>
      </c>
    </row>
    <row r="2854" spans="2:18" x14ac:dyDescent="0.45">
      <c r="B2854" s="14" t="str">
        <f t="shared" si="264"/>
        <v>40513640515</v>
      </c>
      <c r="C2854" s="5">
        <v>40513</v>
      </c>
      <c r="D2854" s="2" t="s">
        <v>806</v>
      </c>
      <c r="E2854" s="14">
        <f t="shared" si="265"/>
        <v>1</v>
      </c>
      <c r="F2854" s="2">
        <v>6</v>
      </c>
      <c r="G2854" s="19">
        <v>141.27000000000001</v>
      </c>
      <c r="H2854" s="20">
        <v>0.08</v>
      </c>
      <c r="I2854" s="6"/>
      <c r="J2854" s="5">
        <v>40515</v>
      </c>
      <c r="K2854" s="25">
        <v>28.1435</v>
      </c>
      <c r="L2854" s="2" t="s">
        <v>396</v>
      </c>
      <c r="M2854" s="14">
        <f>+VLOOKUP(L2854,Customers!$C$3:$D$797,2,FALSE)</f>
        <v>2</v>
      </c>
      <c r="N2854" s="14">
        <f>+INDEX(Customers!$B$2:$D$797,MATCH(TF_Database!L2854,Customers!$C$2:$C$797,0),1)</f>
        <v>27553</v>
      </c>
      <c r="O2854" s="29">
        <f t="shared" si="266"/>
        <v>8</v>
      </c>
      <c r="P2854" s="29">
        <f t="shared" si="267"/>
        <v>15</v>
      </c>
      <c r="Q2854" s="14" t="str">
        <f t="shared" si="268"/>
        <v xml:space="preserve">Katrina </v>
      </c>
      <c r="R2854" s="14" t="str">
        <f t="shared" si="269"/>
        <v>Willman</v>
      </c>
    </row>
    <row r="2855" spans="2:18" x14ac:dyDescent="0.45">
      <c r="B2855" s="14" t="str">
        <f t="shared" si="264"/>
        <v>40513940515</v>
      </c>
      <c r="C2855" s="5">
        <v>40513</v>
      </c>
      <c r="D2855" s="2" t="s">
        <v>806</v>
      </c>
      <c r="E2855" s="14">
        <f t="shared" si="265"/>
        <v>1</v>
      </c>
      <c r="F2855" s="2">
        <v>9</v>
      </c>
      <c r="G2855" s="19">
        <v>16.02</v>
      </c>
      <c r="H2855" s="20">
        <v>0.09</v>
      </c>
      <c r="I2855" s="6"/>
      <c r="J2855" s="5">
        <v>40515</v>
      </c>
      <c r="K2855" s="25">
        <v>-2.82</v>
      </c>
      <c r="L2855" s="2" t="s">
        <v>396</v>
      </c>
      <c r="M2855" s="14">
        <f>+VLOOKUP(L2855,Customers!$C$3:$D$797,2,FALSE)</f>
        <v>2</v>
      </c>
      <c r="N2855" s="14">
        <f>+INDEX(Customers!$B$2:$D$797,MATCH(TF_Database!L2855,Customers!$C$2:$C$797,0),1)</f>
        <v>27553</v>
      </c>
      <c r="O2855" s="29">
        <f t="shared" si="266"/>
        <v>8</v>
      </c>
      <c r="P2855" s="29">
        <f t="shared" si="267"/>
        <v>15</v>
      </c>
      <c r="Q2855" s="14" t="str">
        <f t="shared" si="268"/>
        <v xml:space="preserve">Katrina </v>
      </c>
      <c r="R2855" s="14" t="str">
        <f t="shared" si="269"/>
        <v>Willman</v>
      </c>
    </row>
    <row r="2856" spans="2:18" x14ac:dyDescent="0.45">
      <c r="B2856" s="14" t="str">
        <f t="shared" si="264"/>
        <v>406844740685</v>
      </c>
      <c r="C2856" s="5">
        <v>40684</v>
      </c>
      <c r="D2856" s="2" t="s">
        <v>808</v>
      </c>
      <c r="E2856" s="14">
        <f t="shared" si="265"/>
        <v>0</v>
      </c>
      <c r="F2856" s="2">
        <v>47</v>
      </c>
      <c r="G2856" s="19">
        <v>202.64</v>
      </c>
      <c r="H2856" s="20">
        <v>0.03</v>
      </c>
      <c r="I2856" s="6"/>
      <c r="J2856" s="5">
        <v>40685</v>
      </c>
      <c r="K2856" s="25">
        <v>28.75</v>
      </c>
      <c r="L2856" s="2" t="s">
        <v>382</v>
      </c>
      <c r="M2856" s="14">
        <f>+VLOOKUP(L2856,Customers!$C$3:$D$797,2,FALSE)</f>
        <v>2</v>
      </c>
      <c r="N2856" s="14">
        <f>+INDEX(Customers!$B$2:$D$797,MATCH(TF_Database!L2856,Customers!$C$2:$C$797,0),1)</f>
        <v>4155</v>
      </c>
      <c r="O2856" s="29">
        <f t="shared" si="266"/>
        <v>9</v>
      </c>
      <c r="P2856" s="29">
        <f t="shared" si="267"/>
        <v>16</v>
      </c>
      <c r="Q2856" s="14" t="str">
        <f t="shared" si="268"/>
        <v xml:space="preserve">Stefania </v>
      </c>
      <c r="R2856" s="14" t="str">
        <f t="shared" si="269"/>
        <v>Perrino</v>
      </c>
    </row>
    <row r="2857" spans="2:18" x14ac:dyDescent="0.45">
      <c r="B2857" s="14" t="str">
        <f t="shared" si="264"/>
        <v>409134040915</v>
      </c>
      <c r="C2857" s="5">
        <v>40913</v>
      </c>
      <c r="D2857" s="2" t="s">
        <v>806</v>
      </c>
      <c r="E2857" s="14">
        <f t="shared" si="265"/>
        <v>1</v>
      </c>
      <c r="F2857" s="2">
        <v>40</v>
      </c>
      <c r="G2857" s="19">
        <v>453.98</v>
      </c>
      <c r="H2857" s="20">
        <v>0.02</v>
      </c>
      <c r="I2857" s="6"/>
      <c r="J2857" s="5">
        <v>40915</v>
      </c>
      <c r="K2857" s="25">
        <v>67.599999999999994</v>
      </c>
      <c r="L2857" s="2" t="s">
        <v>351</v>
      </c>
      <c r="M2857" s="14">
        <f>+VLOOKUP(L2857,Customers!$C$3:$D$797,2,FALSE)</f>
        <v>3</v>
      </c>
      <c r="N2857" s="14">
        <f>+INDEX(Customers!$B$2:$D$797,MATCH(TF_Database!L2857,Customers!$C$2:$C$797,0),1)</f>
        <v>26308</v>
      </c>
      <c r="O2857" s="29">
        <f t="shared" si="266"/>
        <v>7</v>
      </c>
      <c r="P2857" s="29">
        <f t="shared" si="267"/>
        <v>15</v>
      </c>
      <c r="Q2857" s="14" t="str">
        <f t="shared" si="268"/>
        <v xml:space="preserve">George </v>
      </c>
      <c r="R2857" s="14" t="str">
        <f t="shared" si="269"/>
        <v>Zrebassa</v>
      </c>
    </row>
    <row r="2858" spans="2:18" x14ac:dyDescent="0.45">
      <c r="B2858" s="14" t="str">
        <f t="shared" si="264"/>
        <v>411543641155</v>
      </c>
      <c r="C2858" s="5">
        <v>41154</v>
      </c>
      <c r="D2858" s="2" t="s">
        <v>811</v>
      </c>
      <c r="E2858" s="14">
        <f t="shared" si="265"/>
        <v>0</v>
      </c>
      <c r="F2858" s="2">
        <v>36</v>
      </c>
      <c r="G2858" s="19">
        <v>5072.34</v>
      </c>
      <c r="H2858" s="20">
        <v>0.06</v>
      </c>
      <c r="I2858" s="6"/>
      <c r="J2858" s="5">
        <v>41155</v>
      </c>
      <c r="K2858" s="25">
        <v>369.46</v>
      </c>
      <c r="L2858" s="2" t="s">
        <v>183</v>
      </c>
      <c r="M2858" s="14">
        <f>+VLOOKUP(L2858,Customers!$C$3:$D$797,2,FALSE)</f>
        <v>1</v>
      </c>
      <c r="N2858" s="14">
        <f>+INDEX(Customers!$B$2:$D$797,MATCH(TF_Database!L2858,Customers!$C$2:$C$797,0),1)</f>
        <v>1677</v>
      </c>
      <c r="O2858" s="29">
        <f t="shared" si="266"/>
        <v>7</v>
      </c>
      <c r="P2858" s="29">
        <f t="shared" si="267"/>
        <v>12</v>
      </c>
      <c r="Q2858" s="14" t="str">
        <f t="shared" si="268"/>
        <v xml:space="preserve">Hunter </v>
      </c>
      <c r="R2858" s="14" t="str">
        <f t="shared" si="269"/>
        <v>Lopez</v>
      </c>
    </row>
    <row r="2859" spans="2:18" x14ac:dyDescent="0.45">
      <c r="B2859" s="14" t="str">
        <f t="shared" si="264"/>
        <v>405591240559</v>
      </c>
      <c r="C2859" s="5">
        <v>40559</v>
      </c>
      <c r="D2859" s="2" t="s">
        <v>811</v>
      </c>
      <c r="E2859" s="14">
        <f t="shared" si="265"/>
        <v>0</v>
      </c>
      <c r="F2859" s="2">
        <v>12</v>
      </c>
      <c r="G2859" s="19">
        <v>45.63</v>
      </c>
      <c r="H2859" s="20">
        <v>0.02</v>
      </c>
      <c r="I2859" s="6"/>
      <c r="J2859" s="5">
        <v>40559</v>
      </c>
      <c r="K2859" s="25">
        <v>15.42</v>
      </c>
      <c r="L2859" s="2" t="s">
        <v>256</v>
      </c>
      <c r="M2859" s="14">
        <f>+VLOOKUP(L2859,Customers!$C$3:$D$797,2,FALSE)</f>
        <v>5</v>
      </c>
      <c r="N2859" s="14">
        <f>+INDEX(Customers!$B$2:$D$797,MATCH(TF_Database!L2859,Customers!$C$2:$C$797,0),1)</f>
        <v>1318</v>
      </c>
      <c r="O2859" s="29">
        <f t="shared" si="266"/>
        <v>4</v>
      </c>
      <c r="P2859" s="29">
        <f t="shared" si="267"/>
        <v>9</v>
      </c>
      <c r="Q2859" s="14" t="str">
        <f t="shared" si="268"/>
        <v xml:space="preserve">Ann </v>
      </c>
      <c r="R2859" s="14" t="str">
        <f t="shared" si="269"/>
        <v>Blume</v>
      </c>
    </row>
    <row r="2860" spans="2:18" x14ac:dyDescent="0.45">
      <c r="B2860" s="14" t="str">
        <f t="shared" si="264"/>
        <v>404332140440</v>
      </c>
      <c r="C2860" s="5">
        <v>40433</v>
      </c>
      <c r="D2860" s="2" t="s">
        <v>804</v>
      </c>
      <c r="E2860" s="14">
        <f t="shared" si="265"/>
        <v>0</v>
      </c>
      <c r="F2860" s="2">
        <v>21</v>
      </c>
      <c r="G2860" s="19">
        <v>3685.38</v>
      </c>
      <c r="H2860" s="20">
        <v>0</v>
      </c>
      <c r="I2860" s="6"/>
      <c r="J2860" s="5">
        <v>40440</v>
      </c>
      <c r="K2860" s="25">
        <v>1040.6199999999999</v>
      </c>
      <c r="L2860" s="2" t="s">
        <v>310</v>
      </c>
      <c r="M2860" s="14">
        <f>+VLOOKUP(L2860,Customers!$C$3:$D$797,2,FALSE)</f>
        <v>5</v>
      </c>
      <c r="N2860" s="14">
        <f>+INDEX(Customers!$B$2:$D$797,MATCH(TF_Database!L2860,Customers!$C$2:$C$797,0),1)</f>
        <v>29106</v>
      </c>
      <c r="O2860" s="29">
        <f t="shared" si="266"/>
        <v>6</v>
      </c>
      <c r="P2860" s="29">
        <f t="shared" si="267"/>
        <v>12</v>
      </c>
      <c r="Q2860" s="14" t="str">
        <f t="shared" si="268"/>
        <v xml:space="preserve">Janet </v>
      </c>
      <c r="R2860" s="14" t="str">
        <f t="shared" si="269"/>
        <v>Martin</v>
      </c>
    </row>
    <row r="2861" spans="2:18" x14ac:dyDescent="0.45">
      <c r="B2861" s="14" t="str">
        <f t="shared" si="264"/>
        <v>410262141035</v>
      </c>
      <c r="C2861" s="5">
        <v>41026</v>
      </c>
      <c r="D2861" s="2" t="s">
        <v>804</v>
      </c>
      <c r="E2861" s="14">
        <f t="shared" si="265"/>
        <v>0</v>
      </c>
      <c r="F2861" s="2">
        <v>21</v>
      </c>
      <c r="G2861" s="19">
        <v>1090.1099999999999</v>
      </c>
      <c r="H2861" s="20">
        <v>0.08</v>
      </c>
      <c r="I2861" s="6"/>
      <c r="J2861" s="5">
        <v>41035</v>
      </c>
      <c r="K2861" s="25">
        <v>55.870000000000054</v>
      </c>
      <c r="L2861" s="2" t="s">
        <v>305</v>
      </c>
      <c r="M2861" s="14">
        <f>+VLOOKUP(L2861,Customers!$C$3:$D$797,2,FALSE)</f>
        <v>2</v>
      </c>
      <c r="N2861" s="14">
        <f>+INDEX(Customers!$B$2:$D$797,MATCH(TF_Database!L2861,Customers!$C$2:$C$797,0),1)</f>
        <v>9416</v>
      </c>
      <c r="O2861" s="29">
        <f t="shared" si="266"/>
        <v>5</v>
      </c>
      <c r="P2861" s="29">
        <f t="shared" si="267"/>
        <v>12</v>
      </c>
      <c r="Q2861" s="14" t="str">
        <f t="shared" si="268"/>
        <v xml:space="preserve">Noel </v>
      </c>
      <c r="R2861" s="14" t="str">
        <f t="shared" si="269"/>
        <v>Staavos</v>
      </c>
    </row>
    <row r="2862" spans="2:18" x14ac:dyDescent="0.45">
      <c r="B2862" s="14" t="str">
        <f t="shared" si="264"/>
        <v>40908240910</v>
      </c>
      <c r="C2862" s="5">
        <v>40908</v>
      </c>
      <c r="D2862" s="2" t="s">
        <v>806</v>
      </c>
      <c r="E2862" s="14">
        <f t="shared" si="265"/>
        <v>1</v>
      </c>
      <c r="F2862" s="2">
        <v>2</v>
      </c>
      <c r="G2862" s="19">
        <v>60.5625</v>
      </c>
      <c r="H2862" s="20">
        <v>0.02</v>
      </c>
      <c r="I2862" s="6"/>
      <c r="J2862" s="5">
        <v>40910</v>
      </c>
      <c r="K2862" s="25">
        <v>-165.53900000000002</v>
      </c>
      <c r="L2862" s="2" t="s">
        <v>385</v>
      </c>
      <c r="M2862" s="14">
        <f>+VLOOKUP(L2862,Customers!$C$3:$D$797,2,FALSE)</f>
        <v>3</v>
      </c>
      <c r="N2862" s="14">
        <f>+INDEX(Customers!$B$2:$D$797,MATCH(TF_Database!L2862,Customers!$C$2:$C$797,0),1)</f>
        <v>19852</v>
      </c>
      <c r="O2862" s="29">
        <f t="shared" si="266"/>
        <v>7</v>
      </c>
      <c r="P2862" s="29">
        <f t="shared" si="267"/>
        <v>11</v>
      </c>
      <c r="Q2862" s="14" t="str">
        <f t="shared" si="268"/>
        <v xml:space="preserve">Alyssa </v>
      </c>
      <c r="R2862" s="14" t="str">
        <f t="shared" si="269"/>
        <v>Tate</v>
      </c>
    </row>
    <row r="2863" spans="2:18" x14ac:dyDescent="0.45">
      <c r="B2863" s="14" t="str">
        <f t="shared" si="264"/>
        <v>404882340488</v>
      </c>
      <c r="C2863" s="5">
        <v>40488</v>
      </c>
      <c r="D2863" s="2" t="s">
        <v>804</v>
      </c>
      <c r="E2863" s="14">
        <f t="shared" si="265"/>
        <v>0</v>
      </c>
      <c r="F2863" s="2">
        <v>23</v>
      </c>
      <c r="G2863" s="19">
        <v>67.47</v>
      </c>
      <c r="H2863" s="20">
        <v>0.03</v>
      </c>
      <c r="I2863" s="6"/>
      <c r="J2863" s="5">
        <v>40488</v>
      </c>
      <c r="K2863" s="25">
        <v>-100.6</v>
      </c>
      <c r="L2863" s="2" t="s">
        <v>337</v>
      </c>
      <c r="M2863" s="14">
        <f>+VLOOKUP(L2863,Customers!$C$3:$D$797,2,FALSE)</f>
        <v>3</v>
      </c>
      <c r="N2863" s="14">
        <f>+INDEX(Customers!$B$2:$D$797,MATCH(TF_Database!L2863,Customers!$C$2:$C$797,0),1)</f>
        <v>9635</v>
      </c>
      <c r="O2863" s="29">
        <f t="shared" si="266"/>
        <v>5</v>
      </c>
      <c r="P2863" s="29">
        <f t="shared" si="267"/>
        <v>10</v>
      </c>
      <c r="Q2863" s="14" t="str">
        <f t="shared" si="268"/>
        <v xml:space="preserve">Karl </v>
      </c>
      <c r="R2863" s="14" t="str">
        <f t="shared" si="269"/>
        <v>Brown</v>
      </c>
    </row>
    <row r="2864" spans="2:18" x14ac:dyDescent="0.45">
      <c r="B2864" s="14" t="str">
        <f t="shared" si="264"/>
        <v>40574340575</v>
      </c>
      <c r="C2864" s="5">
        <v>40574</v>
      </c>
      <c r="D2864" s="2" t="s">
        <v>806</v>
      </c>
      <c r="E2864" s="14">
        <f t="shared" si="265"/>
        <v>1</v>
      </c>
      <c r="F2864" s="2">
        <v>3</v>
      </c>
      <c r="G2864" s="19">
        <v>315.27</v>
      </c>
      <c r="H2864" s="20">
        <v>0.08</v>
      </c>
      <c r="I2864" s="6"/>
      <c r="J2864" s="5">
        <v>40575</v>
      </c>
      <c r="K2864" s="25">
        <v>278.60000000000002</v>
      </c>
      <c r="L2864" s="2" t="s">
        <v>397</v>
      </c>
      <c r="M2864" s="14">
        <f>+VLOOKUP(L2864,Customers!$C$3:$D$797,2,FALSE)</f>
        <v>1</v>
      </c>
      <c r="N2864" s="14">
        <f>+INDEX(Customers!$B$2:$D$797,MATCH(TF_Database!L2864,Customers!$C$2:$C$797,0),1)</f>
        <v>11895</v>
      </c>
      <c r="O2864" s="29">
        <f t="shared" si="266"/>
        <v>8</v>
      </c>
      <c r="P2864" s="29">
        <f t="shared" si="267"/>
        <v>17</v>
      </c>
      <c r="Q2864" s="14" t="str">
        <f t="shared" si="268"/>
        <v xml:space="preserve">Anthony </v>
      </c>
      <c r="R2864" s="14" t="str">
        <f t="shared" si="269"/>
        <v>Garverick</v>
      </c>
    </row>
    <row r="2865" spans="2:18" x14ac:dyDescent="0.45">
      <c r="B2865" s="14" t="str">
        <f t="shared" si="264"/>
        <v>408463840847</v>
      </c>
      <c r="C2865" s="5">
        <v>40846</v>
      </c>
      <c r="D2865" s="2" t="s">
        <v>806</v>
      </c>
      <c r="E2865" s="14">
        <f t="shared" si="265"/>
        <v>1</v>
      </c>
      <c r="F2865" s="2">
        <v>38</v>
      </c>
      <c r="G2865" s="19">
        <v>465.9</v>
      </c>
      <c r="H2865" s="20">
        <v>0.05</v>
      </c>
      <c r="I2865" s="6"/>
      <c r="J2865" s="5">
        <v>40847</v>
      </c>
      <c r="K2865" s="25">
        <v>79.34</v>
      </c>
      <c r="L2865" s="2" t="s">
        <v>398</v>
      </c>
      <c r="M2865" s="14">
        <f>+VLOOKUP(L2865,Customers!$C$3:$D$797,2,FALSE)</f>
        <v>1</v>
      </c>
      <c r="N2865" s="14">
        <f>+INDEX(Customers!$B$2:$D$797,MATCH(TF_Database!L2865,Customers!$C$2:$C$797,0),1)</f>
        <v>2765</v>
      </c>
      <c r="O2865" s="29">
        <f t="shared" si="266"/>
        <v>6</v>
      </c>
      <c r="P2865" s="29">
        <f t="shared" si="267"/>
        <v>13</v>
      </c>
      <c r="Q2865" s="14" t="str">
        <f t="shared" si="268"/>
        <v xml:space="preserve">Aaron </v>
      </c>
      <c r="R2865" s="14" t="str">
        <f t="shared" si="269"/>
        <v>Hawkins</v>
      </c>
    </row>
    <row r="2866" spans="2:18" x14ac:dyDescent="0.45">
      <c r="B2866" s="14" t="str">
        <f t="shared" si="264"/>
        <v>403555040357</v>
      </c>
      <c r="C2866" s="5">
        <v>40355</v>
      </c>
      <c r="D2866" s="2" t="s">
        <v>806</v>
      </c>
      <c r="E2866" s="14">
        <f t="shared" si="265"/>
        <v>1</v>
      </c>
      <c r="F2866" s="2">
        <v>50</v>
      </c>
      <c r="G2866" s="19">
        <v>742.05</v>
      </c>
      <c r="H2866" s="20">
        <v>0.05</v>
      </c>
      <c r="I2866" s="6"/>
      <c r="J2866" s="5">
        <v>40357</v>
      </c>
      <c r="K2866" s="25">
        <v>-337.98</v>
      </c>
      <c r="L2866" s="2" t="s">
        <v>394</v>
      </c>
      <c r="M2866" s="14">
        <f>+VLOOKUP(L2866,Customers!$C$3:$D$797,2,FALSE)</f>
        <v>3</v>
      </c>
      <c r="N2866" s="14">
        <f>+INDEX(Customers!$B$2:$D$797,MATCH(TF_Database!L2866,Customers!$C$2:$C$797,0),1)</f>
        <v>30836</v>
      </c>
      <c r="O2866" s="29">
        <f t="shared" si="266"/>
        <v>5</v>
      </c>
      <c r="P2866" s="29">
        <f t="shared" si="267"/>
        <v>11</v>
      </c>
      <c r="Q2866" s="14" t="str">
        <f t="shared" si="268"/>
        <v xml:space="preserve">Mark </v>
      </c>
      <c r="R2866" s="14" t="str">
        <f t="shared" si="269"/>
        <v>Packer</v>
      </c>
    </row>
    <row r="2867" spans="2:18" x14ac:dyDescent="0.45">
      <c r="B2867" s="14" t="str">
        <f t="shared" si="264"/>
        <v>404662840468</v>
      </c>
      <c r="C2867" s="5">
        <v>40466</v>
      </c>
      <c r="D2867" s="2" t="s">
        <v>804</v>
      </c>
      <c r="E2867" s="14">
        <f t="shared" si="265"/>
        <v>0</v>
      </c>
      <c r="F2867" s="2">
        <v>28</v>
      </c>
      <c r="G2867" s="19">
        <v>10253.75</v>
      </c>
      <c r="H2867" s="20">
        <v>0.1</v>
      </c>
      <c r="I2867" s="6"/>
      <c r="J2867" s="5">
        <v>40468</v>
      </c>
      <c r="K2867" s="25">
        <v>3256.81</v>
      </c>
      <c r="L2867" s="2" t="s">
        <v>354</v>
      </c>
      <c r="M2867" s="14">
        <f>+VLOOKUP(L2867,Customers!$C$3:$D$797,2,FALSE)</f>
        <v>1</v>
      </c>
      <c r="N2867" s="14">
        <f>+INDEX(Customers!$B$2:$D$797,MATCH(TF_Database!L2867,Customers!$C$2:$C$797,0),1)</f>
        <v>26284</v>
      </c>
      <c r="O2867" s="29">
        <f t="shared" si="266"/>
        <v>10</v>
      </c>
      <c r="P2867" s="29">
        <f t="shared" si="267"/>
        <v>16</v>
      </c>
      <c r="Q2867" s="14" t="str">
        <f t="shared" si="268"/>
        <v xml:space="preserve">Giulietta </v>
      </c>
      <c r="R2867" s="14" t="str">
        <f t="shared" si="269"/>
        <v>Dortch</v>
      </c>
    </row>
    <row r="2868" spans="2:18" x14ac:dyDescent="0.45">
      <c r="B2868" s="14" t="str">
        <f t="shared" si="264"/>
        <v>402464240255</v>
      </c>
      <c r="C2868" s="5">
        <v>40246</v>
      </c>
      <c r="D2868" s="2" t="s">
        <v>804</v>
      </c>
      <c r="E2868" s="14">
        <f t="shared" si="265"/>
        <v>0</v>
      </c>
      <c r="F2868" s="2">
        <v>42</v>
      </c>
      <c r="G2868" s="19">
        <v>3186.77</v>
      </c>
      <c r="H2868" s="20">
        <v>0.09</v>
      </c>
      <c r="I2868" s="6"/>
      <c r="J2868" s="5">
        <v>40255</v>
      </c>
      <c r="K2868" s="25">
        <v>455.42</v>
      </c>
      <c r="L2868" s="2" t="s">
        <v>335</v>
      </c>
      <c r="M2868" s="14">
        <f>+VLOOKUP(L2868,Customers!$C$3:$D$797,2,FALSE)</f>
        <v>4</v>
      </c>
      <c r="N2868" s="14">
        <f>+INDEX(Customers!$B$2:$D$797,MATCH(TF_Database!L2868,Customers!$C$2:$C$797,0),1)</f>
        <v>1155</v>
      </c>
      <c r="O2868" s="29">
        <f t="shared" si="266"/>
        <v>7</v>
      </c>
      <c r="P2868" s="29">
        <f t="shared" si="267"/>
        <v>13</v>
      </c>
      <c r="Q2868" s="14" t="str">
        <f t="shared" si="268"/>
        <v xml:space="preserve">Carlos </v>
      </c>
      <c r="R2868" s="14" t="str">
        <f t="shared" si="269"/>
        <v>Meador</v>
      </c>
    </row>
    <row r="2869" spans="2:18" x14ac:dyDescent="0.45">
      <c r="B2869" s="14" t="str">
        <f t="shared" si="264"/>
        <v>412043641204</v>
      </c>
      <c r="C2869" s="5">
        <v>41204</v>
      </c>
      <c r="D2869" s="2" t="s">
        <v>804</v>
      </c>
      <c r="E2869" s="14">
        <f t="shared" si="265"/>
        <v>0</v>
      </c>
      <c r="F2869" s="2">
        <v>36</v>
      </c>
      <c r="G2869" s="19">
        <v>3645.12</v>
      </c>
      <c r="H2869" s="20">
        <v>0.04</v>
      </c>
      <c r="I2869" s="6"/>
      <c r="J2869" s="5">
        <v>41204</v>
      </c>
      <c r="K2869" s="25">
        <v>807.29</v>
      </c>
      <c r="L2869" s="2" t="s">
        <v>356</v>
      </c>
      <c r="M2869" s="14">
        <f>+VLOOKUP(L2869,Customers!$C$3:$D$797,2,FALSE)</f>
        <v>1</v>
      </c>
      <c r="N2869" s="14">
        <f>+INDEX(Customers!$B$2:$D$797,MATCH(TF_Database!L2869,Customers!$C$2:$C$797,0),1)</f>
        <v>18381</v>
      </c>
      <c r="O2869" s="29">
        <f t="shared" si="266"/>
        <v>7</v>
      </c>
      <c r="P2869" s="29">
        <f t="shared" si="267"/>
        <v>15</v>
      </c>
      <c r="Q2869" s="14" t="str">
        <f t="shared" si="268"/>
        <v xml:space="preserve">Damala </v>
      </c>
      <c r="R2869" s="14" t="str">
        <f t="shared" si="269"/>
        <v>Kotsonis</v>
      </c>
    </row>
    <row r="2870" spans="2:18" x14ac:dyDescent="0.45">
      <c r="B2870" s="14" t="str">
        <f t="shared" si="264"/>
        <v>404822340484</v>
      </c>
      <c r="C2870" s="5">
        <v>40482</v>
      </c>
      <c r="D2870" s="2" t="s">
        <v>810</v>
      </c>
      <c r="E2870" s="14">
        <f t="shared" si="265"/>
        <v>0</v>
      </c>
      <c r="F2870" s="2">
        <v>23</v>
      </c>
      <c r="G2870" s="19">
        <v>934.07</v>
      </c>
      <c r="H2870" s="20">
        <v>7.0000000000000007E-2</v>
      </c>
      <c r="I2870" s="6"/>
      <c r="J2870" s="5">
        <v>40484</v>
      </c>
      <c r="K2870" s="25">
        <v>-7.5</v>
      </c>
      <c r="L2870" s="2" t="s">
        <v>399</v>
      </c>
      <c r="M2870" s="14">
        <f>+VLOOKUP(L2870,Customers!$C$3:$D$797,2,FALSE)</f>
        <v>2</v>
      </c>
      <c r="N2870" s="14">
        <f>+INDEX(Customers!$B$2:$D$797,MATCH(TF_Database!L2870,Customers!$C$2:$C$797,0),1)</f>
        <v>6891</v>
      </c>
      <c r="O2870" s="29">
        <f t="shared" si="266"/>
        <v>5</v>
      </c>
      <c r="P2870" s="29">
        <f t="shared" si="267"/>
        <v>12</v>
      </c>
      <c r="Q2870" s="14" t="str">
        <f t="shared" si="268"/>
        <v xml:space="preserve">Dave </v>
      </c>
      <c r="R2870" s="14" t="str">
        <f t="shared" si="269"/>
        <v>Poirier</v>
      </c>
    </row>
    <row r="2871" spans="2:18" x14ac:dyDescent="0.45">
      <c r="B2871" s="14" t="str">
        <f t="shared" si="264"/>
        <v>400233540025</v>
      </c>
      <c r="C2871" s="5">
        <v>40023</v>
      </c>
      <c r="D2871" s="2" t="s">
        <v>810</v>
      </c>
      <c r="E2871" s="14">
        <f t="shared" si="265"/>
        <v>0</v>
      </c>
      <c r="F2871" s="2">
        <v>35</v>
      </c>
      <c r="G2871" s="19">
        <v>175.08</v>
      </c>
      <c r="H2871" s="20">
        <v>7.0000000000000007E-2</v>
      </c>
      <c r="I2871" s="6"/>
      <c r="J2871" s="5">
        <v>40025</v>
      </c>
      <c r="K2871" s="25">
        <v>-168.72</v>
      </c>
      <c r="L2871" s="2" t="s">
        <v>359</v>
      </c>
      <c r="M2871" s="14">
        <f>+VLOOKUP(L2871,Customers!$C$3:$D$797,2,FALSE)</f>
        <v>2</v>
      </c>
      <c r="N2871" s="14">
        <f>+INDEX(Customers!$B$2:$D$797,MATCH(TF_Database!L2871,Customers!$C$2:$C$797,0),1)</f>
        <v>24790</v>
      </c>
      <c r="O2871" s="29">
        <f t="shared" si="266"/>
        <v>8</v>
      </c>
      <c r="P2871" s="29">
        <f t="shared" si="267"/>
        <v>16</v>
      </c>
      <c r="Q2871" s="14" t="str">
        <f t="shared" si="268"/>
        <v xml:space="preserve">Christy </v>
      </c>
      <c r="R2871" s="14" t="str">
        <f t="shared" si="269"/>
        <v>Brittain</v>
      </c>
    </row>
    <row r="2872" spans="2:18" x14ac:dyDescent="0.45">
      <c r="B2872" s="14" t="str">
        <f t="shared" si="264"/>
        <v>400201840027</v>
      </c>
      <c r="C2872" s="5">
        <v>40020</v>
      </c>
      <c r="D2872" s="2" t="s">
        <v>804</v>
      </c>
      <c r="E2872" s="14">
        <f t="shared" si="265"/>
        <v>0</v>
      </c>
      <c r="F2872" s="2">
        <v>18</v>
      </c>
      <c r="G2872" s="19">
        <v>290.07</v>
      </c>
      <c r="H2872" s="20">
        <v>7.0000000000000007E-2</v>
      </c>
      <c r="I2872" s="6"/>
      <c r="J2872" s="5">
        <v>40027</v>
      </c>
      <c r="K2872" s="25">
        <v>-114.2</v>
      </c>
      <c r="L2872" s="2" t="s">
        <v>346</v>
      </c>
      <c r="M2872" s="14">
        <f>+VLOOKUP(L2872,Customers!$C$3:$D$797,2,FALSE)</f>
        <v>3</v>
      </c>
      <c r="N2872" s="14">
        <f>+INDEX(Customers!$B$2:$D$797,MATCH(TF_Database!L2872,Customers!$C$2:$C$797,0),1)</f>
        <v>28404</v>
      </c>
      <c r="O2872" s="29">
        <f t="shared" si="266"/>
        <v>5</v>
      </c>
      <c r="P2872" s="29">
        <f t="shared" si="267"/>
        <v>12</v>
      </c>
      <c r="Q2872" s="14" t="str">
        <f t="shared" si="268"/>
        <v xml:space="preserve">Troy </v>
      </c>
      <c r="R2872" s="14" t="str">
        <f t="shared" si="269"/>
        <v>Staebel</v>
      </c>
    </row>
    <row r="2873" spans="2:18" x14ac:dyDescent="0.45">
      <c r="B2873" s="14" t="str">
        <f t="shared" si="264"/>
        <v>400203140025</v>
      </c>
      <c r="C2873" s="5">
        <v>40020</v>
      </c>
      <c r="D2873" s="2" t="s">
        <v>804</v>
      </c>
      <c r="E2873" s="14">
        <f t="shared" si="265"/>
        <v>0</v>
      </c>
      <c r="F2873" s="2">
        <v>31</v>
      </c>
      <c r="G2873" s="19">
        <v>196.81</v>
      </c>
      <c r="H2873" s="20">
        <v>0.06</v>
      </c>
      <c r="I2873" s="6"/>
      <c r="J2873" s="5">
        <v>40025</v>
      </c>
      <c r="K2873" s="25">
        <v>70.39</v>
      </c>
      <c r="L2873" s="2" t="s">
        <v>346</v>
      </c>
      <c r="M2873" s="14">
        <f>+VLOOKUP(L2873,Customers!$C$3:$D$797,2,FALSE)</f>
        <v>3</v>
      </c>
      <c r="N2873" s="14">
        <f>+INDEX(Customers!$B$2:$D$797,MATCH(TF_Database!L2873,Customers!$C$2:$C$797,0),1)</f>
        <v>28404</v>
      </c>
      <c r="O2873" s="29">
        <f t="shared" si="266"/>
        <v>5</v>
      </c>
      <c r="P2873" s="29">
        <f t="shared" si="267"/>
        <v>12</v>
      </c>
      <c r="Q2873" s="14" t="str">
        <f t="shared" si="268"/>
        <v xml:space="preserve">Troy </v>
      </c>
      <c r="R2873" s="14" t="str">
        <f t="shared" si="269"/>
        <v>Staebel</v>
      </c>
    </row>
    <row r="2874" spans="2:18" x14ac:dyDescent="0.45">
      <c r="B2874" s="14" t="str">
        <f t="shared" si="264"/>
        <v>398242039824</v>
      </c>
      <c r="C2874" s="5">
        <v>39824</v>
      </c>
      <c r="D2874" s="2" t="s">
        <v>808</v>
      </c>
      <c r="E2874" s="14">
        <f t="shared" si="265"/>
        <v>0</v>
      </c>
      <c r="F2874" s="2">
        <v>20</v>
      </c>
      <c r="G2874" s="19">
        <v>4531.34</v>
      </c>
      <c r="H2874" s="20">
        <v>0.08</v>
      </c>
      <c r="I2874" s="6"/>
      <c r="J2874" s="5">
        <v>39824</v>
      </c>
      <c r="K2874" s="25">
        <v>653.67999999999995</v>
      </c>
      <c r="L2874" s="2" t="s">
        <v>400</v>
      </c>
      <c r="M2874" s="14">
        <f>+VLOOKUP(L2874,Customers!$C$3:$D$797,2,FALSE)</f>
        <v>1</v>
      </c>
      <c r="N2874" s="14">
        <f>+INDEX(Customers!$B$2:$D$797,MATCH(TF_Database!L2874,Customers!$C$2:$C$797,0),1)</f>
        <v>7144</v>
      </c>
      <c r="O2874" s="29">
        <f t="shared" si="266"/>
        <v>8</v>
      </c>
      <c r="P2874" s="29">
        <f t="shared" si="267"/>
        <v>15</v>
      </c>
      <c r="Q2874" s="14" t="str">
        <f t="shared" si="268"/>
        <v xml:space="preserve">Bradley </v>
      </c>
      <c r="R2874" s="14" t="str">
        <f t="shared" si="269"/>
        <v>Drucker</v>
      </c>
    </row>
    <row r="2875" spans="2:18" x14ac:dyDescent="0.45">
      <c r="B2875" s="14" t="str">
        <f t="shared" si="264"/>
        <v>398244439825</v>
      </c>
      <c r="C2875" s="5">
        <v>39824</v>
      </c>
      <c r="D2875" s="2" t="s">
        <v>808</v>
      </c>
      <c r="E2875" s="14">
        <f t="shared" si="265"/>
        <v>0</v>
      </c>
      <c r="F2875" s="2">
        <v>44</v>
      </c>
      <c r="G2875" s="19">
        <v>574.5</v>
      </c>
      <c r="H2875" s="20">
        <v>0.02</v>
      </c>
      <c r="I2875" s="6"/>
      <c r="J2875" s="5">
        <v>39825</v>
      </c>
      <c r="K2875" s="25">
        <v>-449.04</v>
      </c>
      <c r="L2875" s="2" t="s">
        <v>400</v>
      </c>
      <c r="M2875" s="14">
        <f>+VLOOKUP(L2875,Customers!$C$3:$D$797,2,FALSE)</f>
        <v>1</v>
      </c>
      <c r="N2875" s="14">
        <f>+INDEX(Customers!$B$2:$D$797,MATCH(TF_Database!L2875,Customers!$C$2:$C$797,0),1)</f>
        <v>7144</v>
      </c>
      <c r="O2875" s="29">
        <f t="shared" si="266"/>
        <v>8</v>
      </c>
      <c r="P2875" s="29">
        <f t="shared" si="267"/>
        <v>15</v>
      </c>
      <c r="Q2875" s="14" t="str">
        <f t="shared" si="268"/>
        <v xml:space="preserve">Bradley </v>
      </c>
      <c r="R2875" s="14" t="str">
        <f t="shared" si="269"/>
        <v>Drucker</v>
      </c>
    </row>
    <row r="2876" spans="2:18" x14ac:dyDescent="0.45">
      <c r="B2876" s="14" t="str">
        <f t="shared" si="264"/>
        <v>398241839825</v>
      </c>
      <c r="C2876" s="5">
        <v>39824</v>
      </c>
      <c r="D2876" s="2" t="s">
        <v>808</v>
      </c>
      <c r="E2876" s="14">
        <f t="shared" si="265"/>
        <v>0</v>
      </c>
      <c r="F2876" s="2">
        <v>18</v>
      </c>
      <c r="G2876" s="19">
        <v>262.94</v>
      </c>
      <c r="H2876" s="20">
        <v>0.06</v>
      </c>
      <c r="I2876" s="6"/>
      <c r="J2876" s="5">
        <v>39825</v>
      </c>
      <c r="K2876" s="25">
        <v>-22.37</v>
      </c>
      <c r="L2876" s="2" t="s">
        <v>400</v>
      </c>
      <c r="M2876" s="14">
        <f>+VLOOKUP(L2876,Customers!$C$3:$D$797,2,FALSE)</f>
        <v>1</v>
      </c>
      <c r="N2876" s="14">
        <f>+INDEX(Customers!$B$2:$D$797,MATCH(TF_Database!L2876,Customers!$C$2:$C$797,0),1)</f>
        <v>7144</v>
      </c>
      <c r="O2876" s="29">
        <f t="shared" si="266"/>
        <v>8</v>
      </c>
      <c r="P2876" s="29">
        <f t="shared" si="267"/>
        <v>15</v>
      </c>
      <c r="Q2876" s="14" t="str">
        <f t="shared" si="268"/>
        <v xml:space="preserve">Bradley </v>
      </c>
      <c r="R2876" s="14" t="str">
        <f t="shared" si="269"/>
        <v>Drucker</v>
      </c>
    </row>
    <row r="2877" spans="2:18" x14ac:dyDescent="0.45">
      <c r="B2877" s="14" t="str">
        <f t="shared" si="264"/>
        <v>405762740578</v>
      </c>
      <c r="C2877" s="5">
        <v>40576</v>
      </c>
      <c r="D2877" s="2" t="s">
        <v>811</v>
      </c>
      <c r="E2877" s="14">
        <f t="shared" si="265"/>
        <v>0</v>
      </c>
      <c r="F2877" s="2">
        <v>27</v>
      </c>
      <c r="G2877" s="19">
        <v>462.36600000000004</v>
      </c>
      <c r="H2877" s="20">
        <v>0.1</v>
      </c>
      <c r="I2877" s="6"/>
      <c r="J2877" s="5">
        <v>40578</v>
      </c>
      <c r="K2877" s="25">
        <v>-120.054</v>
      </c>
      <c r="L2877" s="2" t="s">
        <v>401</v>
      </c>
      <c r="M2877" s="14">
        <f>+VLOOKUP(L2877,Customers!$C$3:$D$797,2,FALSE)</f>
        <v>5</v>
      </c>
      <c r="N2877" s="14">
        <f>+INDEX(Customers!$B$2:$D$797,MATCH(TF_Database!L2877,Customers!$C$2:$C$797,0),1)</f>
        <v>6683</v>
      </c>
      <c r="O2877" s="29">
        <f t="shared" si="266"/>
        <v>5</v>
      </c>
      <c r="P2877" s="29">
        <f t="shared" si="267"/>
        <v>13</v>
      </c>
      <c r="Q2877" s="14" t="str">
        <f t="shared" si="268"/>
        <v xml:space="preserve">Mark </v>
      </c>
      <c r="R2877" s="14" t="str">
        <f t="shared" si="269"/>
        <v>Haberlin</v>
      </c>
    </row>
    <row r="2878" spans="2:18" x14ac:dyDescent="0.45">
      <c r="B2878" s="14" t="str">
        <f t="shared" si="264"/>
        <v>405761440578</v>
      </c>
      <c r="C2878" s="5">
        <v>40576</v>
      </c>
      <c r="D2878" s="2" t="s">
        <v>811</v>
      </c>
      <c r="E2878" s="14">
        <f t="shared" si="265"/>
        <v>0</v>
      </c>
      <c r="F2878" s="2">
        <v>14</v>
      </c>
      <c r="G2878" s="19">
        <v>336.48</v>
      </c>
      <c r="H2878" s="20">
        <v>0.09</v>
      </c>
      <c r="I2878" s="6"/>
      <c r="J2878" s="5">
        <v>40578</v>
      </c>
      <c r="K2878" s="25">
        <v>5.56</v>
      </c>
      <c r="L2878" s="2" t="s">
        <v>401</v>
      </c>
      <c r="M2878" s="14">
        <f>+VLOOKUP(L2878,Customers!$C$3:$D$797,2,FALSE)</f>
        <v>5</v>
      </c>
      <c r="N2878" s="14">
        <f>+INDEX(Customers!$B$2:$D$797,MATCH(TF_Database!L2878,Customers!$C$2:$C$797,0),1)</f>
        <v>6683</v>
      </c>
      <c r="O2878" s="29">
        <f t="shared" si="266"/>
        <v>5</v>
      </c>
      <c r="P2878" s="29">
        <f t="shared" si="267"/>
        <v>13</v>
      </c>
      <c r="Q2878" s="14" t="str">
        <f t="shared" si="268"/>
        <v xml:space="preserve">Mark </v>
      </c>
      <c r="R2878" s="14" t="str">
        <f t="shared" si="269"/>
        <v>Haberlin</v>
      </c>
    </row>
    <row r="2879" spans="2:18" x14ac:dyDescent="0.45">
      <c r="B2879" s="14" t="str">
        <f t="shared" si="264"/>
        <v>40592840595</v>
      </c>
      <c r="C2879" s="5">
        <v>40592</v>
      </c>
      <c r="D2879" s="2" t="s">
        <v>811</v>
      </c>
      <c r="E2879" s="14">
        <f t="shared" si="265"/>
        <v>0</v>
      </c>
      <c r="F2879" s="2">
        <v>8</v>
      </c>
      <c r="G2879" s="19">
        <v>69.569999999999993</v>
      </c>
      <c r="H2879" s="20">
        <v>0.05</v>
      </c>
      <c r="I2879" s="6"/>
      <c r="J2879" s="5">
        <v>40595</v>
      </c>
      <c r="K2879" s="25">
        <v>-36.06</v>
      </c>
      <c r="L2879" s="2" t="s">
        <v>397</v>
      </c>
      <c r="M2879" s="14">
        <f>+VLOOKUP(L2879,Customers!$C$3:$D$797,2,FALSE)</f>
        <v>1</v>
      </c>
      <c r="N2879" s="14">
        <f>+INDEX(Customers!$B$2:$D$797,MATCH(TF_Database!L2879,Customers!$C$2:$C$797,0),1)</f>
        <v>11895</v>
      </c>
      <c r="O2879" s="29">
        <f t="shared" si="266"/>
        <v>8</v>
      </c>
      <c r="P2879" s="29">
        <f t="shared" si="267"/>
        <v>17</v>
      </c>
      <c r="Q2879" s="14" t="str">
        <f t="shared" si="268"/>
        <v xml:space="preserve">Anthony </v>
      </c>
      <c r="R2879" s="14" t="str">
        <f t="shared" si="269"/>
        <v>Garverick</v>
      </c>
    </row>
    <row r="2880" spans="2:18" x14ac:dyDescent="0.45">
      <c r="B2880" s="14" t="str">
        <f t="shared" si="264"/>
        <v>39947839949</v>
      </c>
      <c r="C2880" s="5">
        <v>39947</v>
      </c>
      <c r="D2880" s="2" t="s">
        <v>808</v>
      </c>
      <c r="E2880" s="14">
        <f t="shared" si="265"/>
        <v>0</v>
      </c>
      <c r="F2880" s="2">
        <v>8</v>
      </c>
      <c r="G2880" s="19">
        <v>45.73</v>
      </c>
      <c r="H2880" s="20">
        <v>0</v>
      </c>
      <c r="I2880" s="6"/>
      <c r="J2880" s="5">
        <v>39949</v>
      </c>
      <c r="K2880" s="25">
        <v>-23.29</v>
      </c>
      <c r="L2880" s="2" t="s">
        <v>362</v>
      </c>
      <c r="M2880" s="14">
        <f>+VLOOKUP(L2880,Customers!$C$3:$D$797,2,FALSE)</f>
        <v>1</v>
      </c>
      <c r="N2880" s="14">
        <f>+INDEX(Customers!$B$2:$D$797,MATCH(TF_Database!L2880,Customers!$C$2:$C$797,0),1)</f>
        <v>17675</v>
      </c>
      <c r="O2880" s="29">
        <f t="shared" si="266"/>
        <v>5</v>
      </c>
      <c r="P2880" s="29">
        <f t="shared" si="267"/>
        <v>11</v>
      </c>
      <c r="Q2880" s="14" t="str">
        <f t="shared" si="268"/>
        <v xml:space="preserve">Brad </v>
      </c>
      <c r="R2880" s="14" t="str">
        <f t="shared" si="269"/>
        <v>Thomas</v>
      </c>
    </row>
    <row r="2881" spans="2:18" x14ac:dyDescent="0.45">
      <c r="B2881" s="14" t="str">
        <f t="shared" si="264"/>
        <v>40431440432</v>
      </c>
      <c r="C2881" s="5">
        <v>40431</v>
      </c>
      <c r="D2881" s="2" t="s">
        <v>806</v>
      </c>
      <c r="E2881" s="14">
        <f t="shared" si="265"/>
        <v>1</v>
      </c>
      <c r="F2881" s="2">
        <v>4</v>
      </c>
      <c r="G2881" s="19">
        <v>58.44</v>
      </c>
      <c r="H2881" s="20">
        <v>0.05</v>
      </c>
      <c r="I2881" s="6"/>
      <c r="J2881" s="5">
        <v>40432</v>
      </c>
      <c r="K2881" s="25">
        <v>-7.04</v>
      </c>
      <c r="L2881" s="2" t="s">
        <v>340</v>
      </c>
      <c r="M2881" s="14">
        <f>+VLOOKUP(L2881,Customers!$C$3:$D$797,2,FALSE)</f>
        <v>3</v>
      </c>
      <c r="N2881" s="14">
        <f>+INDEX(Customers!$B$2:$D$797,MATCH(TF_Database!L2881,Customers!$C$2:$C$797,0),1)</f>
        <v>15436</v>
      </c>
      <c r="O2881" s="29">
        <f t="shared" si="266"/>
        <v>6</v>
      </c>
      <c r="P2881" s="29">
        <f t="shared" si="267"/>
        <v>11</v>
      </c>
      <c r="Q2881" s="14" t="str">
        <f t="shared" si="268"/>
        <v xml:space="preserve">Barry </v>
      </c>
      <c r="R2881" s="14" t="str">
        <f t="shared" si="269"/>
        <v>Franz</v>
      </c>
    </row>
    <row r="2882" spans="2:18" x14ac:dyDescent="0.45">
      <c r="B2882" s="14" t="str">
        <f t="shared" si="264"/>
        <v>412141841218</v>
      </c>
      <c r="C2882" s="5">
        <v>41214</v>
      </c>
      <c r="D2882" s="2" t="s">
        <v>804</v>
      </c>
      <c r="E2882" s="14">
        <f t="shared" si="265"/>
        <v>0</v>
      </c>
      <c r="F2882" s="2">
        <v>18</v>
      </c>
      <c r="G2882" s="19">
        <v>122.41</v>
      </c>
      <c r="H2882" s="20">
        <v>0.09</v>
      </c>
      <c r="I2882" s="6"/>
      <c r="J2882" s="5">
        <v>41218</v>
      </c>
      <c r="K2882" s="25">
        <v>2.37</v>
      </c>
      <c r="L2882" s="2" t="s">
        <v>362</v>
      </c>
      <c r="M2882" s="14">
        <f>+VLOOKUP(L2882,Customers!$C$3:$D$797,2,FALSE)</f>
        <v>1</v>
      </c>
      <c r="N2882" s="14">
        <f>+INDEX(Customers!$B$2:$D$797,MATCH(TF_Database!L2882,Customers!$C$2:$C$797,0),1)</f>
        <v>17675</v>
      </c>
      <c r="O2882" s="29">
        <f t="shared" si="266"/>
        <v>5</v>
      </c>
      <c r="P2882" s="29">
        <f t="shared" si="267"/>
        <v>11</v>
      </c>
      <c r="Q2882" s="14" t="str">
        <f t="shared" si="268"/>
        <v xml:space="preserve">Brad </v>
      </c>
      <c r="R2882" s="14" t="str">
        <f t="shared" si="269"/>
        <v>Thomas</v>
      </c>
    </row>
    <row r="2883" spans="2:18" x14ac:dyDescent="0.45">
      <c r="B2883" s="14" t="str">
        <f t="shared" si="264"/>
        <v>402835040283</v>
      </c>
      <c r="C2883" s="5">
        <v>40283</v>
      </c>
      <c r="D2883" s="2" t="s">
        <v>808</v>
      </c>
      <c r="E2883" s="14">
        <f t="shared" si="265"/>
        <v>0</v>
      </c>
      <c r="F2883" s="2">
        <v>50</v>
      </c>
      <c r="G2883" s="19">
        <v>2869.44</v>
      </c>
      <c r="H2883" s="20">
        <v>0.08</v>
      </c>
      <c r="I2883" s="6"/>
      <c r="J2883" s="5">
        <v>40283</v>
      </c>
      <c r="K2883" s="25">
        <v>840.55</v>
      </c>
      <c r="L2883" s="2" t="s">
        <v>394</v>
      </c>
      <c r="M2883" s="14">
        <f>+VLOOKUP(L2883,Customers!$C$3:$D$797,2,FALSE)</f>
        <v>3</v>
      </c>
      <c r="N2883" s="14">
        <f>+INDEX(Customers!$B$2:$D$797,MATCH(TF_Database!L2883,Customers!$C$2:$C$797,0),1)</f>
        <v>30836</v>
      </c>
      <c r="O2883" s="29">
        <f t="shared" si="266"/>
        <v>5</v>
      </c>
      <c r="P2883" s="29">
        <f t="shared" si="267"/>
        <v>11</v>
      </c>
      <c r="Q2883" s="14" t="str">
        <f t="shared" si="268"/>
        <v xml:space="preserve">Mark </v>
      </c>
      <c r="R2883" s="14" t="str">
        <f t="shared" si="269"/>
        <v>Packer</v>
      </c>
    </row>
    <row r="2884" spans="2:18" x14ac:dyDescent="0.45">
      <c r="B2884" s="14" t="str">
        <f t="shared" si="264"/>
        <v>409064940908</v>
      </c>
      <c r="C2884" s="5">
        <v>40906</v>
      </c>
      <c r="D2884" s="2" t="s">
        <v>806</v>
      </c>
      <c r="E2884" s="14">
        <f t="shared" si="265"/>
        <v>1</v>
      </c>
      <c r="F2884" s="2">
        <v>49</v>
      </c>
      <c r="G2884" s="19">
        <v>183.08</v>
      </c>
      <c r="H2884" s="20">
        <v>0.01</v>
      </c>
      <c r="I2884" s="6"/>
      <c r="J2884" s="5">
        <v>40908</v>
      </c>
      <c r="K2884" s="25">
        <v>82.49</v>
      </c>
      <c r="L2884" s="2" t="s">
        <v>352</v>
      </c>
      <c r="M2884" s="14">
        <f>+VLOOKUP(L2884,Customers!$C$3:$D$797,2,FALSE)</f>
        <v>5</v>
      </c>
      <c r="N2884" s="14">
        <f>+INDEX(Customers!$B$2:$D$797,MATCH(TF_Database!L2884,Customers!$C$2:$C$797,0),1)</f>
        <v>20180</v>
      </c>
      <c r="O2884" s="29">
        <f t="shared" si="266"/>
        <v>6</v>
      </c>
      <c r="P2884" s="29">
        <f t="shared" si="267"/>
        <v>13</v>
      </c>
      <c r="Q2884" s="14" t="str">
        <f t="shared" si="268"/>
        <v xml:space="preserve">Eleni </v>
      </c>
      <c r="R2884" s="14" t="str">
        <f t="shared" si="269"/>
        <v>McCrary</v>
      </c>
    </row>
    <row r="2885" spans="2:18" x14ac:dyDescent="0.45">
      <c r="B2885" s="14" t="str">
        <f t="shared" si="264"/>
        <v>398651839865</v>
      </c>
      <c r="C2885" s="5">
        <v>39865</v>
      </c>
      <c r="D2885" s="2" t="s">
        <v>811</v>
      </c>
      <c r="E2885" s="14">
        <f t="shared" si="265"/>
        <v>0</v>
      </c>
      <c r="F2885" s="2">
        <v>18</v>
      </c>
      <c r="G2885" s="19">
        <v>901.81</v>
      </c>
      <c r="H2885" s="20">
        <v>0.02</v>
      </c>
      <c r="I2885" s="6"/>
      <c r="J2885" s="5">
        <v>39865</v>
      </c>
      <c r="K2885" s="25">
        <v>-76.89</v>
      </c>
      <c r="L2885" s="2" t="s">
        <v>256</v>
      </c>
      <c r="M2885" s="14">
        <f>+VLOOKUP(L2885,Customers!$C$3:$D$797,2,FALSE)</f>
        <v>5</v>
      </c>
      <c r="N2885" s="14">
        <f>+INDEX(Customers!$B$2:$D$797,MATCH(TF_Database!L2885,Customers!$C$2:$C$797,0),1)</f>
        <v>1318</v>
      </c>
      <c r="O2885" s="29">
        <f t="shared" si="266"/>
        <v>4</v>
      </c>
      <c r="P2885" s="29">
        <f t="shared" si="267"/>
        <v>9</v>
      </c>
      <c r="Q2885" s="14" t="str">
        <f t="shared" si="268"/>
        <v xml:space="preserve">Ann </v>
      </c>
      <c r="R2885" s="14" t="str">
        <f t="shared" si="269"/>
        <v>Blume</v>
      </c>
    </row>
    <row r="2886" spans="2:18" x14ac:dyDescent="0.45">
      <c r="B2886" s="14" t="str">
        <f t="shared" si="264"/>
        <v>399513839951</v>
      </c>
      <c r="C2886" s="5">
        <v>39951</v>
      </c>
      <c r="D2886" s="2" t="s">
        <v>810</v>
      </c>
      <c r="E2886" s="14">
        <f t="shared" si="265"/>
        <v>0</v>
      </c>
      <c r="F2886" s="2">
        <v>38</v>
      </c>
      <c r="G2886" s="19">
        <v>623.12649999999996</v>
      </c>
      <c r="H2886" s="20">
        <v>0.09</v>
      </c>
      <c r="I2886" s="6"/>
      <c r="J2886" s="5">
        <v>39951</v>
      </c>
      <c r="K2886" s="25">
        <v>122.292</v>
      </c>
      <c r="L2886" s="2" t="s">
        <v>402</v>
      </c>
      <c r="M2886" s="14">
        <f>+VLOOKUP(L2886,Customers!$C$3:$D$797,2,FALSE)</f>
        <v>5</v>
      </c>
      <c r="N2886" s="14">
        <f>+INDEX(Customers!$B$2:$D$797,MATCH(TF_Database!L2886,Customers!$C$2:$C$797,0),1)</f>
        <v>29432</v>
      </c>
      <c r="O2886" s="29">
        <f t="shared" si="266"/>
        <v>8</v>
      </c>
      <c r="P2886" s="29">
        <f t="shared" si="267"/>
        <v>13</v>
      </c>
      <c r="Q2886" s="14" t="str">
        <f t="shared" si="268"/>
        <v xml:space="preserve">Brendan </v>
      </c>
      <c r="R2886" s="14" t="str">
        <f t="shared" si="269"/>
        <v>Murry</v>
      </c>
    </row>
    <row r="2887" spans="2:18" x14ac:dyDescent="0.45">
      <c r="B2887" s="14" t="str">
        <f t="shared" ref="B2887:B2950" si="270">+CONCATENATE(C2887,F2887,J2887)</f>
        <v>401122740113</v>
      </c>
      <c r="C2887" s="5">
        <v>40112</v>
      </c>
      <c r="D2887" s="2" t="s">
        <v>806</v>
      </c>
      <c r="E2887" s="14">
        <f t="shared" ref="E2887:E2950" si="271">+IF(D2887="High",1,0)</f>
        <v>1</v>
      </c>
      <c r="F2887" s="2">
        <v>27</v>
      </c>
      <c r="G2887" s="19">
        <v>2651.23</v>
      </c>
      <c r="H2887" s="20">
        <v>0.09</v>
      </c>
      <c r="I2887" s="6"/>
      <c r="J2887" s="5">
        <v>40113</v>
      </c>
      <c r="K2887" s="25">
        <v>-741.81</v>
      </c>
      <c r="L2887" s="2" t="s">
        <v>342</v>
      </c>
      <c r="M2887" s="14">
        <f>+VLOOKUP(L2887,Customers!$C$3:$D$797,2,FALSE)</f>
        <v>3</v>
      </c>
      <c r="N2887" s="14">
        <f>+INDEX(Customers!$B$2:$D$797,MATCH(TF_Database!L2887,Customers!$C$2:$C$797,0),1)</f>
        <v>16030</v>
      </c>
      <c r="O2887" s="29">
        <f t="shared" ref="O2887:O2950" si="272">+SEARCH(" ",L2887)</f>
        <v>6</v>
      </c>
      <c r="P2887" s="29">
        <f t="shared" ref="P2887:P2950" si="273">+LEN(L2887)</f>
        <v>11</v>
      </c>
      <c r="Q2887" s="14" t="str">
        <f t="shared" ref="Q2887:Q2950" si="274">+LEFT(L2887,O2887)</f>
        <v xml:space="preserve">Chuck </v>
      </c>
      <c r="R2887" s="14" t="str">
        <f t="shared" ref="R2887:R2950" si="275">+RIGHT(L2887,P2887-O2887)</f>
        <v>Sachs</v>
      </c>
    </row>
    <row r="2888" spans="2:18" x14ac:dyDescent="0.45">
      <c r="B2888" s="14" t="str">
        <f t="shared" si="270"/>
        <v>398961739898</v>
      </c>
      <c r="C2888" s="5">
        <v>39896</v>
      </c>
      <c r="D2888" s="2" t="s">
        <v>811</v>
      </c>
      <c r="E2888" s="14">
        <f t="shared" si="271"/>
        <v>0</v>
      </c>
      <c r="F2888" s="2">
        <v>17</v>
      </c>
      <c r="G2888" s="19">
        <v>107.56</v>
      </c>
      <c r="H2888" s="20">
        <v>0.1</v>
      </c>
      <c r="I2888" s="6"/>
      <c r="J2888" s="5">
        <v>39898</v>
      </c>
      <c r="K2888" s="25">
        <v>-25</v>
      </c>
      <c r="L2888" s="2" t="s">
        <v>346</v>
      </c>
      <c r="M2888" s="14">
        <f>+VLOOKUP(L2888,Customers!$C$3:$D$797,2,FALSE)</f>
        <v>3</v>
      </c>
      <c r="N2888" s="14">
        <f>+INDEX(Customers!$B$2:$D$797,MATCH(TF_Database!L2888,Customers!$C$2:$C$797,0),1)</f>
        <v>28404</v>
      </c>
      <c r="O2888" s="29">
        <f t="shared" si="272"/>
        <v>5</v>
      </c>
      <c r="P2888" s="29">
        <f t="shared" si="273"/>
        <v>12</v>
      </c>
      <c r="Q2888" s="14" t="str">
        <f t="shared" si="274"/>
        <v xml:space="preserve">Troy </v>
      </c>
      <c r="R2888" s="14" t="str">
        <f t="shared" si="275"/>
        <v>Staebel</v>
      </c>
    </row>
    <row r="2889" spans="2:18" x14ac:dyDescent="0.45">
      <c r="B2889" s="14" t="str">
        <f t="shared" si="270"/>
        <v>398961539897</v>
      </c>
      <c r="C2889" s="5">
        <v>39896</v>
      </c>
      <c r="D2889" s="2" t="s">
        <v>811</v>
      </c>
      <c r="E2889" s="14">
        <f t="shared" si="271"/>
        <v>0</v>
      </c>
      <c r="F2889" s="2">
        <v>15</v>
      </c>
      <c r="G2889" s="19">
        <v>1386.69</v>
      </c>
      <c r="H2889" s="20">
        <v>0.05</v>
      </c>
      <c r="I2889" s="6"/>
      <c r="J2889" s="5">
        <v>39897</v>
      </c>
      <c r="K2889" s="25">
        <v>363</v>
      </c>
      <c r="L2889" s="2" t="s">
        <v>346</v>
      </c>
      <c r="M2889" s="14">
        <f>+VLOOKUP(L2889,Customers!$C$3:$D$797,2,FALSE)</f>
        <v>3</v>
      </c>
      <c r="N2889" s="14">
        <f>+INDEX(Customers!$B$2:$D$797,MATCH(TF_Database!L2889,Customers!$C$2:$C$797,0),1)</f>
        <v>28404</v>
      </c>
      <c r="O2889" s="29">
        <f t="shared" si="272"/>
        <v>5</v>
      </c>
      <c r="P2889" s="29">
        <f t="shared" si="273"/>
        <v>12</v>
      </c>
      <c r="Q2889" s="14" t="str">
        <f t="shared" si="274"/>
        <v xml:space="preserve">Troy </v>
      </c>
      <c r="R2889" s="14" t="str">
        <f t="shared" si="275"/>
        <v>Staebel</v>
      </c>
    </row>
    <row r="2890" spans="2:18" x14ac:dyDescent="0.45">
      <c r="B2890" s="14" t="str">
        <f t="shared" si="270"/>
        <v>405371640538</v>
      </c>
      <c r="C2890" s="5">
        <v>40537</v>
      </c>
      <c r="D2890" s="2" t="s">
        <v>811</v>
      </c>
      <c r="E2890" s="14">
        <f t="shared" si="271"/>
        <v>0</v>
      </c>
      <c r="F2890" s="2">
        <v>16</v>
      </c>
      <c r="G2890" s="19">
        <v>6813.93</v>
      </c>
      <c r="H2890" s="20">
        <v>0.09</v>
      </c>
      <c r="I2890" s="6"/>
      <c r="J2890" s="5">
        <v>40538</v>
      </c>
      <c r="K2890" s="25">
        <v>358.19</v>
      </c>
      <c r="L2890" s="2" t="s">
        <v>375</v>
      </c>
      <c r="M2890" s="14">
        <f>+VLOOKUP(L2890,Customers!$C$3:$D$797,2,FALSE)</f>
        <v>3</v>
      </c>
      <c r="N2890" s="14">
        <f>+INDEX(Customers!$B$2:$D$797,MATCH(TF_Database!L2890,Customers!$C$2:$C$797,0),1)</f>
        <v>11039</v>
      </c>
      <c r="O2890" s="29">
        <f t="shared" si="272"/>
        <v>5</v>
      </c>
      <c r="P2890" s="29">
        <f t="shared" si="273"/>
        <v>12</v>
      </c>
      <c r="Q2890" s="14" t="str">
        <f t="shared" si="274"/>
        <v xml:space="preserve">Paul </v>
      </c>
      <c r="R2890" s="14" t="str">
        <f t="shared" si="275"/>
        <v>Knutson</v>
      </c>
    </row>
    <row r="2891" spans="2:18" x14ac:dyDescent="0.45">
      <c r="B2891" s="14" t="str">
        <f t="shared" si="270"/>
        <v>41021941023</v>
      </c>
      <c r="C2891" s="5">
        <v>41021</v>
      </c>
      <c r="D2891" s="2" t="s">
        <v>806</v>
      </c>
      <c r="E2891" s="14">
        <f t="shared" si="271"/>
        <v>1</v>
      </c>
      <c r="F2891" s="2">
        <v>9</v>
      </c>
      <c r="G2891" s="19">
        <v>44.51</v>
      </c>
      <c r="H2891" s="20">
        <v>0.01</v>
      </c>
      <c r="I2891" s="6"/>
      <c r="J2891" s="5">
        <v>41023</v>
      </c>
      <c r="K2891" s="25">
        <v>-43.48</v>
      </c>
      <c r="L2891" s="2" t="s">
        <v>403</v>
      </c>
      <c r="M2891" s="14">
        <f>+VLOOKUP(L2891,Customers!$C$3:$D$797,2,FALSE)</f>
        <v>2</v>
      </c>
      <c r="N2891" s="14">
        <f>+INDEX(Customers!$B$2:$D$797,MATCH(TF_Database!L2891,Customers!$C$2:$C$797,0),1)</f>
        <v>16870</v>
      </c>
      <c r="O2891" s="29">
        <f t="shared" si="272"/>
        <v>6</v>
      </c>
      <c r="P2891" s="29">
        <f t="shared" si="273"/>
        <v>11</v>
      </c>
      <c r="Q2891" s="14" t="str">
        <f t="shared" si="274"/>
        <v xml:space="preserve">Emily </v>
      </c>
      <c r="R2891" s="14" t="str">
        <f t="shared" si="275"/>
        <v>Burns</v>
      </c>
    </row>
    <row r="2892" spans="2:18" x14ac:dyDescent="0.45">
      <c r="B2892" s="14" t="str">
        <f t="shared" si="270"/>
        <v>404992340501</v>
      </c>
      <c r="C2892" s="5">
        <v>40499</v>
      </c>
      <c r="D2892" s="2" t="s">
        <v>808</v>
      </c>
      <c r="E2892" s="14">
        <f t="shared" si="271"/>
        <v>0</v>
      </c>
      <c r="F2892" s="2">
        <v>23</v>
      </c>
      <c r="G2892" s="19">
        <v>218.29</v>
      </c>
      <c r="H2892" s="20">
        <v>0.09</v>
      </c>
      <c r="I2892" s="6"/>
      <c r="J2892" s="5">
        <v>40501</v>
      </c>
      <c r="K2892" s="25">
        <v>-32.433599999999998</v>
      </c>
      <c r="L2892" s="2" t="s">
        <v>346</v>
      </c>
      <c r="M2892" s="14">
        <f>+VLOOKUP(L2892,Customers!$C$3:$D$797,2,FALSE)</f>
        <v>3</v>
      </c>
      <c r="N2892" s="14">
        <f>+INDEX(Customers!$B$2:$D$797,MATCH(TF_Database!L2892,Customers!$C$2:$C$797,0),1)</f>
        <v>28404</v>
      </c>
      <c r="O2892" s="29">
        <f t="shared" si="272"/>
        <v>5</v>
      </c>
      <c r="P2892" s="29">
        <f t="shared" si="273"/>
        <v>12</v>
      </c>
      <c r="Q2892" s="14" t="str">
        <f t="shared" si="274"/>
        <v xml:space="preserve">Troy </v>
      </c>
      <c r="R2892" s="14" t="str">
        <f t="shared" si="275"/>
        <v>Staebel</v>
      </c>
    </row>
    <row r="2893" spans="2:18" x14ac:dyDescent="0.45">
      <c r="B2893" s="14" t="str">
        <f t="shared" si="270"/>
        <v>405313840531</v>
      </c>
      <c r="C2893" s="5">
        <v>40531</v>
      </c>
      <c r="D2893" s="2" t="s">
        <v>810</v>
      </c>
      <c r="E2893" s="14">
        <f t="shared" si="271"/>
        <v>0</v>
      </c>
      <c r="F2893" s="2">
        <v>38</v>
      </c>
      <c r="G2893" s="19">
        <v>1554.21</v>
      </c>
      <c r="H2893" s="20">
        <v>0.08</v>
      </c>
      <c r="I2893" s="6"/>
      <c r="J2893" s="5">
        <v>40531</v>
      </c>
      <c r="K2893" s="25">
        <v>114.45</v>
      </c>
      <c r="L2893" s="2" t="s">
        <v>372</v>
      </c>
      <c r="M2893" s="14">
        <f>+VLOOKUP(L2893,Customers!$C$3:$D$797,2,FALSE)</f>
        <v>5</v>
      </c>
      <c r="N2893" s="14">
        <f>+INDEX(Customers!$B$2:$D$797,MATCH(TF_Database!L2893,Customers!$C$2:$C$797,0),1)</f>
        <v>25366</v>
      </c>
      <c r="O2893" s="29">
        <f t="shared" si="272"/>
        <v>6</v>
      </c>
      <c r="P2893" s="29">
        <f t="shared" si="273"/>
        <v>12</v>
      </c>
      <c r="Q2893" s="14" t="str">
        <f t="shared" si="274"/>
        <v xml:space="preserve">Chris </v>
      </c>
      <c r="R2893" s="14" t="str">
        <f t="shared" si="275"/>
        <v>Cortes</v>
      </c>
    </row>
    <row r="2894" spans="2:18" x14ac:dyDescent="0.45">
      <c r="B2894" s="14" t="str">
        <f t="shared" si="270"/>
        <v>41163741164</v>
      </c>
      <c r="C2894" s="5">
        <v>41163</v>
      </c>
      <c r="D2894" s="2" t="s">
        <v>811</v>
      </c>
      <c r="E2894" s="14">
        <f t="shared" si="271"/>
        <v>0</v>
      </c>
      <c r="F2894" s="2">
        <v>7</v>
      </c>
      <c r="G2894" s="19">
        <v>273.42</v>
      </c>
      <c r="H2894" s="20">
        <v>0</v>
      </c>
      <c r="I2894" s="6"/>
      <c r="J2894" s="5">
        <v>41164</v>
      </c>
      <c r="K2894" s="25">
        <v>10.064</v>
      </c>
      <c r="L2894" s="2" t="s">
        <v>382</v>
      </c>
      <c r="M2894" s="14">
        <f>+VLOOKUP(L2894,Customers!$C$3:$D$797,2,FALSE)</f>
        <v>2</v>
      </c>
      <c r="N2894" s="14">
        <f>+INDEX(Customers!$B$2:$D$797,MATCH(TF_Database!L2894,Customers!$C$2:$C$797,0),1)</f>
        <v>4155</v>
      </c>
      <c r="O2894" s="29">
        <f t="shared" si="272"/>
        <v>9</v>
      </c>
      <c r="P2894" s="29">
        <f t="shared" si="273"/>
        <v>16</v>
      </c>
      <c r="Q2894" s="14" t="str">
        <f t="shared" si="274"/>
        <v xml:space="preserve">Stefania </v>
      </c>
      <c r="R2894" s="14" t="str">
        <f t="shared" si="275"/>
        <v>Perrino</v>
      </c>
    </row>
    <row r="2895" spans="2:18" x14ac:dyDescent="0.45">
      <c r="B2895" s="14" t="str">
        <f t="shared" si="270"/>
        <v>411661941168</v>
      </c>
      <c r="C2895" s="5">
        <v>41166</v>
      </c>
      <c r="D2895" s="2" t="s">
        <v>806</v>
      </c>
      <c r="E2895" s="14">
        <f t="shared" si="271"/>
        <v>1</v>
      </c>
      <c r="F2895" s="2">
        <v>19</v>
      </c>
      <c r="G2895" s="19">
        <v>773.83</v>
      </c>
      <c r="H2895" s="20">
        <v>0.06</v>
      </c>
      <c r="I2895" s="6"/>
      <c r="J2895" s="5">
        <v>41168</v>
      </c>
      <c r="K2895" s="25">
        <v>146.79</v>
      </c>
      <c r="L2895" s="2" t="s">
        <v>369</v>
      </c>
      <c r="M2895" s="14">
        <f>+VLOOKUP(L2895,Customers!$C$3:$D$797,2,FALSE)</f>
        <v>3</v>
      </c>
      <c r="N2895" s="14">
        <f>+INDEX(Customers!$B$2:$D$797,MATCH(TF_Database!L2895,Customers!$C$2:$C$797,0),1)</f>
        <v>27375</v>
      </c>
      <c r="O2895" s="29">
        <f t="shared" si="272"/>
        <v>8</v>
      </c>
      <c r="P2895" s="29">
        <f t="shared" si="273"/>
        <v>17</v>
      </c>
      <c r="Q2895" s="14" t="str">
        <f t="shared" si="274"/>
        <v xml:space="preserve">Maureen </v>
      </c>
      <c r="R2895" s="14" t="str">
        <f t="shared" si="275"/>
        <v>Gastineau</v>
      </c>
    </row>
    <row r="2896" spans="2:18" x14ac:dyDescent="0.45">
      <c r="B2896" s="14" t="str">
        <f t="shared" si="270"/>
        <v>402323740234</v>
      </c>
      <c r="C2896" s="5">
        <v>40232</v>
      </c>
      <c r="D2896" s="2" t="s">
        <v>810</v>
      </c>
      <c r="E2896" s="14">
        <f t="shared" si="271"/>
        <v>0</v>
      </c>
      <c r="F2896" s="2">
        <v>37</v>
      </c>
      <c r="G2896" s="19">
        <v>1356.45</v>
      </c>
      <c r="H2896" s="20">
        <v>0.02</v>
      </c>
      <c r="I2896" s="6"/>
      <c r="J2896" s="5">
        <v>40234</v>
      </c>
      <c r="K2896" s="25">
        <v>47.65</v>
      </c>
      <c r="L2896" s="2" t="s">
        <v>371</v>
      </c>
      <c r="M2896" s="14">
        <f>+VLOOKUP(L2896,Customers!$C$3:$D$797,2,FALSE)</f>
        <v>3</v>
      </c>
      <c r="N2896" s="14">
        <f>+INDEX(Customers!$B$2:$D$797,MATCH(TF_Database!L2896,Customers!$C$2:$C$797,0),1)</f>
        <v>464</v>
      </c>
      <c r="O2896" s="29">
        <f t="shared" si="272"/>
        <v>5</v>
      </c>
      <c r="P2896" s="29">
        <f t="shared" si="273"/>
        <v>12</v>
      </c>
      <c r="Q2896" s="14" t="str">
        <f t="shared" si="274"/>
        <v xml:space="preserve">Alex </v>
      </c>
      <c r="R2896" s="14" t="str">
        <f t="shared" si="275"/>
        <v>Grayson</v>
      </c>
    </row>
    <row r="2897" spans="2:18" x14ac:dyDescent="0.45">
      <c r="B2897" s="14" t="str">
        <f t="shared" si="270"/>
        <v>402321340233</v>
      </c>
      <c r="C2897" s="5">
        <v>40232</v>
      </c>
      <c r="D2897" s="2" t="s">
        <v>810</v>
      </c>
      <c r="E2897" s="14">
        <f t="shared" si="271"/>
        <v>0</v>
      </c>
      <c r="F2897" s="2">
        <v>13</v>
      </c>
      <c r="G2897" s="19">
        <v>250.75</v>
      </c>
      <c r="H2897" s="20">
        <v>0.02</v>
      </c>
      <c r="I2897" s="6"/>
      <c r="J2897" s="5">
        <v>40233</v>
      </c>
      <c r="K2897" s="25">
        <v>-43.52</v>
      </c>
      <c r="L2897" s="2" t="s">
        <v>371</v>
      </c>
      <c r="M2897" s="14">
        <f>+VLOOKUP(L2897,Customers!$C$3:$D$797,2,FALSE)</f>
        <v>3</v>
      </c>
      <c r="N2897" s="14">
        <f>+INDEX(Customers!$B$2:$D$797,MATCH(TF_Database!L2897,Customers!$C$2:$C$797,0),1)</f>
        <v>464</v>
      </c>
      <c r="O2897" s="29">
        <f t="shared" si="272"/>
        <v>5</v>
      </c>
      <c r="P2897" s="29">
        <f t="shared" si="273"/>
        <v>12</v>
      </c>
      <c r="Q2897" s="14" t="str">
        <f t="shared" si="274"/>
        <v xml:space="preserve">Alex </v>
      </c>
      <c r="R2897" s="14" t="str">
        <f t="shared" si="275"/>
        <v>Grayson</v>
      </c>
    </row>
    <row r="2898" spans="2:18" x14ac:dyDescent="0.45">
      <c r="B2898" s="14" t="str">
        <f t="shared" si="270"/>
        <v>402323140233</v>
      </c>
      <c r="C2898" s="5">
        <v>40232</v>
      </c>
      <c r="D2898" s="2" t="s">
        <v>810</v>
      </c>
      <c r="E2898" s="14">
        <f t="shared" si="271"/>
        <v>0</v>
      </c>
      <c r="F2898" s="2">
        <v>31</v>
      </c>
      <c r="G2898" s="19">
        <v>313.05</v>
      </c>
      <c r="H2898" s="20">
        <v>0.02</v>
      </c>
      <c r="I2898" s="6"/>
      <c r="J2898" s="5">
        <v>40233</v>
      </c>
      <c r="K2898" s="25">
        <v>81.87</v>
      </c>
      <c r="L2898" s="2" t="s">
        <v>371</v>
      </c>
      <c r="M2898" s="14">
        <f>+VLOOKUP(L2898,Customers!$C$3:$D$797,2,FALSE)</f>
        <v>3</v>
      </c>
      <c r="N2898" s="14">
        <f>+INDEX(Customers!$B$2:$D$797,MATCH(TF_Database!L2898,Customers!$C$2:$C$797,0),1)</f>
        <v>464</v>
      </c>
      <c r="O2898" s="29">
        <f t="shared" si="272"/>
        <v>5</v>
      </c>
      <c r="P2898" s="29">
        <f t="shared" si="273"/>
        <v>12</v>
      </c>
      <c r="Q2898" s="14" t="str">
        <f t="shared" si="274"/>
        <v xml:space="preserve">Alex </v>
      </c>
      <c r="R2898" s="14" t="str">
        <f t="shared" si="275"/>
        <v>Grayson</v>
      </c>
    </row>
    <row r="2899" spans="2:18" x14ac:dyDescent="0.45">
      <c r="B2899" s="14" t="str">
        <f t="shared" si="270"/>
        <v>407783940785</v>
      </c>
      <c r="C2899" s="5">
        <v>40778</v>
      </c>
      <c r="D2899" s="2" t="s">
        <v>804</v>
      </c>
      <c r="E2899" s="14">
        <f t="shared" si="271"/>
        <v>0</v>
      </c>
      <c r="F2899" s="2">
        <v>39</v>
      </c>
      <c r="G2899" s="19">
        <v>6888.6635000000006</v>
      </c>
      <c r="H2899" s="20">
        <v>0.03</v>
      </c>
      <c r="I2899" s="6"/>
      <c r="J2899" s="5">
        <v>40785</v>
      </c>
      <c r="K2899" s="25">
        <v>1925.5770000000002</v>
      </c>
      <c r="L2899" s="2" t="s">
        <v>356</v>
      </c>
      <c r="M2899" s="14">
        <f>+VLOOKUP(L2899,Customers!$C$3:$D$797,2,FALSE)</f>
        <v>1</v>
      </c>
      <c r="N2899" s="14">
        <f>+INDEX(Customers!$B$2:$D$797,MATCH(TF_Database!L2899,Customers!$C$2:$C$797,0),1)</f>
        <v>18381</v>
      </c>
      <c r="O2899" s="29">
        <f t="shared" si="272"/>
        <v>7</v>
      </c>
      <c r="P2899" s="29">
        <f t="shared" si="273"/>
        <v>15</v>
      </c>
      <c r="Q2899" s="14" t="str">
        <f t="shared" si="274"/>
        <v xml:space="preserve">Damala </v>
      </c>
      <c r="R2899" s="14" t="str">
        <f t="shared" si="275"/>
        <v>Kotsonis</v>
      </c>
    </row>
    <row r="2900" spans="2:18" x14ac:dyDescent="0.45">
      <c r="B2900" s="14" t="str">
        <f t="shared" si="270"/>
        <v>400152340017</v>
      </c>
      <c r="C2900" s="5">
        <v>40015</v>
      </c>
      <c r="D2900" s="2" t="s">
        <v>808</v>
      </c>
      <c r="E2900" s="14">
        <f t="shared" si="271"/>
        <v>0</v>
      </c>
      <c r="F2900" s="2">
        <v>23</v>
      </c>
      <c r="G2900" s="19">
        <v>384.21</v>
      </c>
      <c r="H2900" s="20">
        <v>0.04</v>
      </c>
      <c r="I2900" s="6"/>
      <c r="J2900" s="5">
        <v>40017</v>
      </c>
      <c r="K2900" s="25">
        <v>-266.22000000000003</v>
      </c>
      <c r="L2900" s="2" t="s">
        <v>335</v>
      </c>
      <c r="M2900" s="14">
        <f>+VLOOKUP(L2900,Customers!$C$3:$D$797,2,FALSE)</f>
        <v>4</v>
      </c>
      <c r="N2900" s="14">
        <f>+INDEX(Customers!$B$2:$D$797,MATCH(TF_Database!L2900,Customers!$C$2:$C$797,0),1)</f>
        <v>1155</v>
      </c>
      <c r="O2900" s="29">
        <f t="shared" si="272"/>
        <v>7</v>
      </c>
      <c r="P2900" s="29">
        <f t="shared" si="273"/>
        <v>13</v>
      </c>
      <c r="Q2900" s="14" t="str">
        <f t="shared" si="274"/>
        <v xml:space="preserve">Carlos </v>
      </c>
      <c r="R2900" s="14" t="str">
        <f t="shared" si="275"/>
        <v>Meador</v>
      </c>
    </row>
    <row r="2901" spans="2:18" x14ac:dyDescent="0.45">
      <c r="B2901" s="14" t="str">
        <f t="shared" si="270"/>
        <v>40708140709</v>
      </c>
      <c r="C2901" s="5">
        <v>40708</v>
      </c>
      <c r="D2901" s="2" t="s">
        <v>808</v>
      </c>
      <c r="E2901" s="14">
        <f t="shared" si="271"/>
        <v>0</v>
      </c>
      <c r="F2901" s="2">
        <v>1</v>
      </c>
      <c r="G2901" s="19">
        <v>10.48</v>
      </c>
      <c r="H2901" s="20">
        <v>0</v>
      </c>
      <c r="I2901" s="6"/>
      <c r="J2901" s="5">
        <v>40709</v>
      </c>
      <c r="K2901" s="25">
        <v>-3.78</v>
      </c>
      <c r="L2901" s="2" t="s">
        <v>82</v>
      </c>
      <c r="M2901" s="14">
        <f>+VLOOKUP(L2901,Customers!$C$3:$D$797,2,FALSE)</f>
        <v>4</v>
      </c>
      <c r="N2901" s="14">
        <f>+INDEX(Customers!$B$2:$D$797,MATCH(TF_Database!L2901,Customers!$C$2:$C$797,0),1)</f>
        <v>3216</v>
      </c>
      <c r="O2901" s="29">
        <f t="shared" si="272"/>
        <v>6</v>
      </c>
      <c r="P2901" s="29">
        <f t="shared" si="273"/>
        <v>14</v>
      </c>
      <c r="Q2901" s="14" t="str">
        <f t="shared" si="274"/>
        <v xml:space="preserve">Frank </v>
      </c>
      <c r="R2901" s="14" t="str">
        <f t="shared" si="275"/>
        <v>Atkinson</v>
      </c>
    </row>
    <row r="2902" spans="2:18" x14ac:dyDescent="0.45">
      <c r="B2902" s="14" t="str">
        <f t="shared" si="270"/>
        <v>40090640095</v>
      </c>
      <c r="C2902" s="5">
        <v>40090</v>
      </c>
      <c r="D2902" s="2" t="s">
        <v>804</v>
      </c>
      <c r="E2902" s="14">
        <f t="shared" si="271"/>
        <v>0</v>
      </c>
      <c r="F2902" s="2">
        <v>6</v>
      </c>
      <c r="G2902" s="19">
        <v>17.59</v>
      </c>
      <c r="H2902" s="20">
        <v>0.1</v>
      </c>
      <c r="I2902" s="6"/>
      <c r="J2902" s="5">
        <v>40095</v>
      </c>
      <c r="K2902" s="25">
        <v>-19.739999999999998</v>
      </c>
      <c r="L2902" s="2" t="s">
        <v>393</v>
      </c>
      <c r="M2902" s="14">
        <f>+VLOOKUP(L2902,Customers!$C$3:$D$797,2,FALSE)</f>
        <v>2</v>
      </c>
      <c r="N2902" s="14">
        <f>+INDEX(Customers!$B$2:$D$797,MATCH(TF_Database!L2902,Customers!$C$2:$C$797,0),1)</f>
        <v>16468</v>
      </c>
      <c r="O2902" s="29">
        <f t="shared" si="272"/>
        <v>7</v>
      </c>
      <c r="P2902" s="29">
        <f t="shared" si="273"/>
        <v>10</v>
      </c>
      <c r="Q2902" s="14" t="str">
        <f t="shared" si="274"/>
        <v xml:space="preserve">Deanra </v>
      </c>
      <c r="R2902" s="14" t="str">
        <f t="shared" si="275"/>
        <v>Eno</v>
      </c>
    </row>
    <row r="2903" spans="2:18" x14ac:dyDescent="0.45">
      <c r="B2903" s="14" t="str">
        <f t="shared" si="270"/>
        <v>40776140778</v>
      </c>
      <c r="C2903" s="5">
        <v>40776</v>
      </c>
      <c r="D2903" s="2" t="s">
        <v>810</v>
      </c>
      <c r="E2903" s="14">
        <f t="shared" si="271"/>
        <v>0</v>
      </c>
      <c r="F2903" s="2">
        <v>1</v>
      </c>
      <c r="G2903" s="19">
        <v>11.81</v>
      </c>
      <c r="H2903" s="20">
        <v>0.01</v>
      </c>
      <c r="I2903" s="6"/>
      <c r="J2903" s="5">
        <v>40778</v>
      </c>
      <c r="K2903" s="25">
        <v>-7.95</v>
      </c>
      <c r="L2903" s="2" t="s">
        <v>404</v>
      </c>
      <c r="M2903" s="14">
        <f>+VLOOKUP(L2903,Customers!$C$3:$D$797,2,FALSE)</f>
        <v>2</v>
      </c>
      <c r="N2903" s="14">
        <f>+INDEX(Customers!$B$2:$D$797,MATCH(TF_Database!L2903,Customers!$C$2:$C$797,0),1)</f>
        <v>20959</v>
      </c>
      <c r="O2903" s="29">
        <f t="shared" si="272"/>
        <v>8</v>
      </c>
      <c r="P2903" s="29">
        <f t="shared" si="273"/>
        <v>14</v>
      </c>
      <c r="Q2903" s="14" t="str">
        <f t="shared" si="274"/>
        <v xml:space="preserve">Michael </v>
      </c>
      <c r="R2903" s="14" t="str">
        <f t="shared" si="275"/>
        <v>Oakman</v>
      </c>
    </row>
    <row r="2904" spans="2:18" x14ac:dyDescent="0.45">
      <c r="B2904" s="14" t="str">
        <f t="shared" si="270"/>
        <v>407763940783</v>
      </c>
      <c r="C2904" s="5">
        <v>40776</v>
      </c>
      <c r="D2904" s="2" t="s">
        <v>804</v>
      </c>
      <c r="E2904" s="14">
        <f t="shared" si="271"/>
        <v>0</v>
      </c>
      <c r="F2904" s="2">
        <v>39</v>
      </c>
      <c r="G2904" s="19">
        <v>4211</v>
      </c>
      <c r="H2904" s="20">
        <v>7.0000000000000007E-2</v>
      </c>
      <c r="I2904" s="6"/>
      <c r="J2904" s="5">
        <v>40783</v>
      </c>
      <c r="K2904" s="25">
        <v>-270.57373200000001</v>
      </c>
      <c r="L2904" s="2" t="s">
        <v>342</v>
      </c>
      <c r="M2904" s="14">
        <f>+VLOOKUP(L2904,Customers!$C$3:$D$797,2,FALSE)</f>
        <v>3</v>
      </c>
      <c r="N2904" s="14">
        <f>+INDEX(Customers!$B$2:$D$797,MATCH(TF_Database!L2904,Customers!$C$2:$C$797,0),1)</f>
        <v>16030</v>
      </c>
      <c r="O2904" s="29">
        <f t="shared" si="272"/>
        <v>6</v>
      </c>
      <c r="P2904" s="29">
        <f t="shared" si="273"/>
        <v>11</v>
      </c>
      <c r="Q2904" s="14" t="str">
        <f t="shared" si="274"/>
        <v xml:space="preserve">Chuck </v>
      </c>
      <c r="R2904" s="14" t="str">
        <f t="shared" si="275"/>
        <v>Sachs</v>
      </c>
    </row>
    <row r="2905" spans="2:18" x14ac:dyDescent="0.45">
      <c r="B2905" s="14" t="str">
        <f t="shared" si="270"/>
        <v>405671840569</v>
      </c>
      <c r="C2905" s="5">
        <v>40567</v>
      </c>
      <c r="D2905" s="2" t="s">
        <v>810</v>
      </c>
      <c r="E2905" s="14">
        <f t="shared" si="271"/>
        <v>0</v>
      </c>
      <c r="F2905" s="2">
        <v>18</v>
      </c>
      <c r="G2905" s="19">
        <v>89.99</v>
      </c>
      <c r="H2905" s="20">
        <v>0</v>
      </c>
      <c r="I2905" s="6"/>
      <c r="J2905" s="5">
        <v>40569</v>
      </c>
      <c r="K2905" s="25">
        <v>18.954999999999998</v>
      </c>
      <c r="L2905" s="2" t="s">
        <v>405</v>
      </c>
      <c r="M2905" s="14">
        <f>+VLOOKUP(L2905,Customers!$C$3:$D$797,2,FALSE)</f>
        <v>5</v>
      </c>
      <c r="N2905" s="14">
        <f>+INDEX(Customers!$B$2:$D$797,MATCH(TF_Database!L2905,Customers!$C$2:$C$797,0),1)</f>
        <v>16684</v>
      </c>
      <c r="O2905" s="29">
        <f t="shared" si="272"/>
        <v>8</v>
      </c>
      <c r="P2905" s="29">
        <f t="shared" si="273"/>
        <v>17</v>
      </c>
      <c r="Q2905" s="14" t="str">
        <f t="shared" si="274"/>
        <v xml:space="preserve">Deborah </v>
      </c>
      <c r="R2905" s="14" t="str">
        <f t="shared" si="275"/>
        <v>Brumfield</v>
      </c>
    </row>
    <row r="2906" spans="2:18" x14ac:dyDescent="0.45">
      <c r="B2906" s="14" t="str">
        <f t="shared" si="270"/>
        <v>402462840247</v>
      </c>
      <c r="C2906" s="5">
        <v>40246</v>
      </c>
      <c r="D2906" s="2" t="s">
        <v>810</v>
      </c>
      <c r="E2906" s="14">
        <f t="shared" si="271"/>
        <v>0</v>
      </c>
      <c r="F2906" s="2">
        <v>28</v>
      </c>
      <c r="G2906" s="19">
        <v>164.22</v>
      </c>
      <c r="H2906" s="20">
        <v>0.1</v>
      </c>
      <c r="I2906" s="6"/>
      <c r="J2906" s="5">
        <v>40247</v>
      </c>
      <c r="K2906" s="25">
        <v>-124.72</v>
      </c>
      <c r="L2906" s="2" t="s">
        <v>371</v>
      </c>
      <c r="M2906" s="14">
        <f>+VLOOKUP(L2906,Customers!$C$3:$D$797,2,FALSE)</f>
        <v>3</v>
      </c>
      <c r="N2906" s="14">
        <f>+INDEX(Customers!$B$2:$D$797,MATCH(TF_Database!L2906,Customers!$C$2:$C$797,0),1)</f>
        <v>464</v>
      </c>
      <c r="O2906" s="29">
        <f t="shared" si="272"/>
        <v>5</v>
      </c>
      <c r="P2906" s="29">
        <f t="shared" si="273"/>
        <v>12</v>
      </c>
      <c r="Q2906" s="14" t="str">
        <f t="shared" si="274"/>
        <v xml:space="preserve">Alex </v>
      </c>
      <c r="R2906" s="14" t="str">
        <f t="shared" si="275"/>
        <v>Grayson</v>
      </c>
    </row>
    <row r="2907" spans="2:18" x14ac:dyDescent="0.45">
      <c r="B2907" s="14" t="str">
        <f t="shared" si="270"/>
        <v>399661739967</v>
      </c>
      <c r="C2907" s="5">
        <v>39966</v>
      </c>
      <c r="D2907" s="2" t="s">
        <v>811</v>
      </c>
      <c r="E2907" s="14">
        <f t="shared" si="271"/>
        <v>0</v>
      </c>
      <c r="F2907" s="2">
        <v>17</v>
      </c>
      <c r="G2907" s="19">
        <v>182.47</v>
      </c>
      <c r="H2907" s="20">
        <v>0.05</v>
      </c>
      <c r="I2907" s="6"/>
      <c r="J2907" s="5">
        <v>39967</v>
      </c>
      <c r="K2907" s="25">
        <v>-3.18</v>
      </c>
      <c r="L2907" s="2" t="s">
        <v>298</v>
      </c>
      <c r="M2907" s="14">
        <f>+VLOOKUP(L2907,Customers!$C$3:$D$797,2,FALSE)</f>
        <v>3</v>
      </c>
      <c r="N2907" s="14">
        <f>+INDEX(Customers!$B$2:$D$797,MATCH(TF_Database!L2907,Customers!$C$2:$C$797,0),1)</f>
        <v>6677</v>
      </c>
      <c r="O2907" s="29">
        <f t="shared" si="272"/>
        <v>4</v>
      </c>
      <c r="P2907" s="29">
        <f t="shared" si="273"/>
        <v>7</v>
      </c>
      <c r="Q2907" s="14" t="str">
        <f t="shared" si="274"/>
        <v xml:space="preserve">Amy </v>
      </c>
      <c r="R2907" s="14" t="str">
        <f t="shared" si="275"/>
        <v>Cox</v>
      </c>
    </row>
    <row r="2908" spans="2:18" x14ac:dyDescent="0.45">
      <c r="B2908" s="14" t="str">
        <f t="shared" si="270"/>
        <v>412121841219</v>
      </c>
      <c r="C2908" s="5">
        <v>41212</v>
      </c>
      <c r="D2908" s="2" t="s">
        <v>804</v>
      </c>
      <c r="E2908" s="14">
        <f t="shared" si="271"/>
        <v>0</v>
      </c>
      <c r="F2908" s="2">
        <v>18</v>
      </c>
      <c r="G2908" s="19">
        <v>132.78</v>
      </c>
      <c r="H2908" s="20">
        <v>0.09</v>
      </c>
      <c r="I2908" s="6"/>
      <c r="J2908" s="5">
        <v>41219</v>
      </c>
      <c r="K2908" s="25">
        <v>-130.96</v>
      </c>
      <c r="L2908" s="2" t="s">
        <v>390</v>
      </c>
      <c r="M2908" s="14">
        <f>+VLOOKUP(L2908,Customers!$C$3:$D$797,2,FALSE)</f>
        <v>3</v>
      </c>
      <c r="N2908" s="14">
        <f>+INDEX(Customers!$B$2:$D$797,MATCH(TF_Database!L2908,Customers!$C$2:$C$797,0),1)</f>
        <v>20820</v>
      </c>
      <c r="O2908" s="29">
        <f t="shared" si="272"/>
        <v>6</v>
      </c>
      <c r="P2908" s="29">
        <f t="shared" si="273"/>
        <v>15</v>
      </c>
      <c r="Q2908" s="14" t="str">
        <f t="shared" si="274"/>
        <v xml:space="preserve">Erica </v>
      </c>
      <c r="R2908" s="14" t="str">
        <f t="shared" si="275"/>
        <v>Hernandez</v>
      </c>
    </row>
    <row r="2909" spans="2:18" x14ac:dyDescent="0.45">
      <c r="B2909" s="14" t="str">
        <f t="shared" si="270"/>
        <v>401084540111</v>
      </c>
      <c r="C2909" s="5">
        <v>40108</v>
      </c>
      <c r="D2909" s="2" t="s">
        <v>806</v>
      </c>
      <c r="E2909" s="14">
        <f t="shared" si="271"/>
        <v>1</v>
      </c>
      <c r="F2909" s="2">
        <v>45</v>
      </c>
      <c r="G2909" s="19">
        <v>2096.6999999999998</v>
      </c>
      <c r="H2909" s="20">
        <v>0.03</v>
      </c>
      <c r="I2909" s="6"/>
      <c r="J2909" s="5">
        <v>40111</v>
      </c>
      <c r="K2909" s="25">
        <v>939.67</v>
      </c>
      <c r="L2909" s="2" t="s">
        <v>373</v>
      </c>
      <c r="M2909" s="14">
        <f>+VLOOKUP(L2909,Customers!$C$3:$D$797,2,FALSE)</f>
        <v>4</v>
      </c>
      <c r="N2909" s="14">
        <f>+INDEX(Customers!$B$2:$D$797,MATCH(TF_Database!L2909,Customers!$C$2:$C$797,0),1)</f>
        <v>5249</v>
      </c>
      <c r="O2909" s="29">
        <f t="shared" si="272"/>
        <v>5</v>
      </c>
      <c r="P2909" s="29">
        <f t="shared" si="273"/>
        <v>14</v>
      </c>
      <c r="Q2909" s="14" t="str">
        <f t="shared" si="274"/>
        <v xml:space="preserve">Sara </v>
      </c>
      <c r="R2909" s="14" t="str">
        <f t="shared" si="275"/>
        <v>Luxemburg</v>
      </c>
    </row>
    <row r="2910" spans="2:18" x14ac:dyDescent="0.45">
      <c r="B2910" s="14" t="str">
        <f t="shared" si="270"/>
        <v>404701240472</v>
      </c>
      <c r="C2910" s="5">
        <v>40470</v>
      </c>
      <c r="D2910" s="2" t="s">
        <v>808</v>
      </c>
      <c r="E2910" s="14">
        <f t="shared" si="271"/>
        <v>0</v>
      </c>
      <c r="F2910" s="2">
        <v>12</v>
      </c>
      <c r="G2910" s="19">
        <v>81.87</v>
      </c>
      <c r="H2910" s="20">
        <v>7.0000000000000007E-2</v>
      </c>
      <c r="I2910" s="6"/>
      <c r="J2910" s="5">
        <v>40472</v>
      </c>
      <c r="K2910" s="25">
        <v>-31.14</v>
      </c>
      <c r="L2910" s="2" t="s">
        <v>345</v>
      </c>
      <c r="M2910" s="14">
        <f>+VLOOKUP(L2910,Customers!$C$3:$D$797,2,FALSE)</f>
        <v>5</v>
      </c>
      <c r="N2910" s="14">
        <f>+INDEX(Customers!$B$2:$D$797,MATCH(TF_Database!L2910,Customers!$C$2:$C$797,0),1)</f>
        <v>894</v>
      </c>
      <c r="O2910" s="29">
        <f t="shared" si="272"/>
        <v>6</v>
      </c>
      <c r="P2910" s="29">
        <f t="shared" si="273"/>
        <v>14</v>
      </c>
      <c r="Q2910" s="14" t="str">
        <f t="shared" si="274"/>
        <v xml:space="preserve">David </v>
      </c>
      <c r="R2910" s="14" t="str">
        <f t="shared" si="275"/>
        <v>Flashing</v>
      </c>
    </row>
    <row r="2911" spans="2:18" x14ac:dyDescent="0.45">
      <c r="B2911" s="14" t="str">
        <f t="shared" si="270"/>
        <v>405953040596</v>
      </c>
      <c r="C2911" s="5">
        <v>40595</v>
      </c>
      <c r="D2911" s="2" t="s">
        <v>811</v>
      </c>
      <c r="E2911" s="14">
        <f t="shared" si="271"/>
        <v>0</v>
      </c>
      <c r="F2911" s="2">
        <v>30</v>
      </c>
      <c r="G2911" s="19">
        <v>164.41</v>
      </c>
      <c r="H2911" s="20">
        <v>0</v>
      </c>
      <c r="I2911" s="6"/>
      <c r="J2911" s="5">
        <v>40596</v>
      </c>
      <c r="K2911" s="25">
        <v>-128.52000000000001</v>
      </c>
      <c r="L2911" s="2" t="s">
        <v>393</v>
      </c>
      <c r="M2911" s="14">
        <f>+VLOOKUP(L2911,Customers!$C$3:$D$797,2,FALSE)</f>
        <v>2</v>
      </c>
      <c r="N2911" s="14">
        <f>+INDEX(Customers!$B$2:$D$797,MATCH(TF_Database!L2911,Customers!$C$2:$C$797,0),1)</f>
        <v>16468</v>
      </c>
      <c r="O2911" s="29">
        <f t="shared" si="272"/>
        <v>7</v>
      </c>
      <c r="P2911" s="29">
        <f t="shared" si="273"/>
        <v>10</v>
      </c>
      <c r="Q2911" s="14" t="str">
        <f t="shared" si="274"/>
        <v xml:space="preserve">Deanra </v>
      </c>
      <c r="R2911" s="14" t="str">
        <f t="shared" si="275"/>
        <v>Eno</v>
      </c>
    </row>
    <row r="2912" spans="2:18" x14ac:dyDescent="0.45">
      <c r="B2912" s="14" t="str">
        <f t="shared" si="270"/>
        <v>403751540380</v>
      </c>
      <c r="C2912" s="5">
        <v>40375</v>
      </c>
      <c r="D2912" s="2" t="s">
        <v>804</v>
      </c>
      <c r="E2912" s="14">
        <f t="shared" si="271"/>
        <v>0</v>
      </c>
      <c r="F2912" s="2">
        <v>15</v>
      </c>
      <c r="G2912" s="19">
        <v>144.13999999999999</v>
      </c>
      <c r="H2912" s="20">
        <v>0.05</v>
      </c>
      <c r="I2912" s="6"/>
      <c r="J2912" s="5">
        <v>40380</v>
      </c>
      <c r="K2912" s="25">
        <v>12.09</v>
      </c>
      <c r="L2912" s="2" t="s">
        <v>406</v>
      </c>
      <c r="M2912" s="14">
        <f>+VLOOKUP(L2912,Customers!$C$3:$D$797,2,FALSE)</f>
        <v>3</v>
      </c>
      <c r="N2912" s="14">
        <f>+INDEX(Customers!$B$2:$D$797,MATCH(TF_Database!L2912,Customers!$C$2:$C$797,0),1)</f>
        <v>905</v>
      </c>
      <c r="O2912" s="29">
        <f t="shared" si="272"/>
        <v>7</v>
      </c>
      <c r="P2912" s="29">
        <f t="shared" si="273"/>
        <v>14</v>
      </c>
      <c r="Q2912" s="14" t="str">
        <f t="shared" si="274"/>
        <v xml:space="preserve">Robert </v>
      </c>
      <c r="R2912" s="14" t="str">
        <f t="shared" si="275"/>
        <v>Barroso</v>
      </c>
    </row>
    <row r="2913" spans="2:18" x14ac:dyDescent="0.45">
      <c r="B2913" s="14" t="str">
        <f t="shared" si="270"/>
        <v>40375940379</v>
      </c>
      <c r="C2913" s="5">
        <v>40375</v>
      </c>
      <c r="D2913" s="2" t="s">
        <v>804</v>
      </c>
      <c r="E2913" s="14">
        <f t="shared" si="271"/>
        <v>0</v>
      </c>
      <c r="F2913" s="2">
        <v>9</v>
      </c>
      <c r="G2913" s="19">
        <v>30.65</v>
      </c>
      <c r="H2913" s="20">
        <v>0.03</v>
      </c>
      <c r="I2913" s="6"/>
      <c r="J2913" s="5">
        <v>40379</v>
      </c>
      <c r="K2913" s="25">
        <v>8.0000000000000071E-2</v>
      </c>
      <c r="L2913" s="2" t="s">
        <v>406</v>
      </c>
      <c r="M2913" s="14">
        <f>+VLOOKUP(L2913,Customers!$C$3:$D$797,2,FALSE)</f>
        <v>3</v>
      </c>
      <c r="N2913" s="14">
        <f>+INDEX(Customers!$B$2:$D$797,MATCH(TF_Database!L2913,Customers!$C$2:$C$797,0),1)</f>
        <v>905</v>
      </c>
      <c r="O2913" s="29">
        <f t="shared" si="272"/>
        <v>7</v>
      </c>
      <c r="P2913" s="29">
        <f t="shared" si="273"/>
        <v>14</v>
      </c>
      <c r="Q2913" s="14" t="str">
        <f t="shared" si="274"/>
        <v xml:space="preserve">Robert </v>
      </c>
      <c r="R2913" s="14" t="str">
        <f t="shared" si="275"/>
        <v>Barroso</v>
      </c>
    </row>
    <row r="2914" spans="2:18" x14ac:dyDescent="0.45">
      <c r="B2914" s="14" t="str">
        <f t="shared" si="270"/>
        <v>400684040070</v>
      </c>
      <c r="C2914" s="5">
        <v>40068</v>
      </c>
      <c r="D2914" s="2" t="s">
        <v>808</v>
      </c>
      <c r="E2914" s="14">
        <f t="shared" si="271"/>
        <v>0</v>
      </c>
      <c r="F2914" s="2">
        <v>40</v>
      </c>
      <c r="G2914" s="19">
        <v>259.83</v>
      </c>
      <c r="H2914" s="20">
        <v>0</v>
      </c>
      <c r="I2914" s="6"/>
      <c r="J2914" s="5">
        <v>40070</v>
      </c>
      <c r="K2914" s="25">
        <v>80.733000000000004</v>
      </c>
      <c r="L2914" s="2" t="s">
        <v>407</v>
      </c>
      <c r="M2914" s="14">
        <f>+VLOOKUP(L2914,Customers!$C$3:$D$797,2,FALSE)</f>
        <v>3</v>
      </c>
      <c r="N2914" s="14">
        <f>+INDEX(Customers!$B$2:$D$797,MATCH(TF_Database!L2914,Customers!$C$2:$C$797,0),1)</f>
        <v>10252</v>
      </c>
      <c r="O2914" s="29">
        <f t="shared" si="272"/>
        <v>7</v>
      </c>
      <c r="P2914" s="29">
        <f t="shared" si="273"/>
        <v>12</v>
      </c>
      <c r="Q2914" s="14" t="str">
        <f t="shared" si="274"/>
        <v xml:space="preserve">Darrin </v>
      </c>
      <c r="R2914" s="14" t="str">
        <f t="shared" si="275"/>
        <v>Sayre</v>
      </c>
    </row>
    <row r="2915" spans="2:18" x14ac:dyDescent="0.45">
      <c r="B2915" s="14" t="str">
        <f t="shared" si="270"/>
        <v>399441439948</v>
      </c>
      <c r="C2915" s="5">
        <v>39944</v>
      </c>
      <c r="D2915" s="2" t="s">
        <v>804</v>
      </c>
      <c r="E2915" s="14">
        <f t="shared" si="271"/>
        <v>0</v>
      </c>
      <c r="F2915" s="2">
        <v>14</v>
      </c>
      <c r="G2915" s="19">
        <v>57.28</v>
      </c>
      <c r="H2915" s="20">
        <v>0.02</v>
      </c>
      <c r="I2915" s="6"/>
      <c r="J2915" s="5">
        <v>39948</v>
      </c>
      <c r="K2915" s="25">
        <v>7.31</v>
      </c>
      <c r="L2915" s="2" t="s">
        <v>373</v>
      </c>
      <c r="M2915" s="14">
        <f>+VLOOKUP(L2915,Customers!$C$3:$D$797,2,FALSE)</f>
        <v>4</v>
      </c>
      <c r="N2915" s="14">
        <f>+INDEX(Customers!$B$2:$D$797,MATCH(TF_Database!L2915,Customers!$C$2:$C$797,0),1)</f>
        <v>5249</v>
      </c>
      <c r="O2915" s="29">
        <f t="shared" si="272"/>
        <v>5</v>
      </c>
      <c r="P2915" s="29">
        <f t="shared" si="273"/>
        <v>14</v>
      </c>
      <c r="Q2915" s="14" t="str">
        <f t="shared" si="274"/>
        <v xml:space="preserve">Sara </v>
      </c>
      <c r="R2915" s="14" t="str">
        <f t="shared" si="275"/>
        <v>Luxemburg</v>
      </c>
    </row>
    <row r="2916" spans="2:18" x14ac:dyDescent="0.45">
      <c r="B2916" s="14" t="str">
        <f t="shared" si="270"/>
        <v>399443239944</v>
      </c>
      <c r="C2916" s="5">
        <v>39944</v>
      </c>
      <c r="D2916" s="2" t="s">
        <v>804</v>
      </c>
      <c r="E2916" s="14">
        <f t="shared" si="271"/>
        <v>0</v>
      </c>
      <c r="F2916" s="2">
        <v>32</v>
      </c>
      <c r="G2916" s="19">
        <v>227.87</v>
      </c>
      <c r="H2916" s="20">
        <v>0.02</v>
      </c>
      <c r="I2916" s="6"/>
      <c r="J2916" s="5">
        <v>39944</v>
      </c>
      <c r="K2916" s="25">
        <v>-130.61000000000001</v>
      </c>
      <c r="L2916" s="2" t="s">
        <v>373</v>
      </c>
      <c r="M2916" s="14">
        <f>+VLOOKUP(L2916,Customers!$C$3:$D$797,2,FALSE)</f>
        <v>4</v>
      </c>
      <c r="N2916" s="14">
        <f>+INDEX(Customers!$B$2:$D$797,MATCH(TF_Database!L2916,Customers!$C$2:$C$797,0),1)</f>
        <v>5249</v>
      </c>
      <c r="O2916" s="29">
        <f t="shared" si="272"/>
        <v>5</v>
      </c>
      <c r="P2916" s="29">
        <f t="shared" si="273"/>
        <v>14</v>
      </c>
      <c r="Q2916" s="14" t="str">
        <f t="shared" si="274"/>
        <v xml:space="preserve">Sara </v>
      </c>
      <c r="R2916" s="14" t="str">
        <f t="shared" si="275"/>
        <v>Luxemburg</v>
      </c>
    </row>
    <row r="2917" spans="2:18" x14ac:dyDescent="0.45">
      <c r="B2917" s="14" t="str">
        <f t="shared" si="270"/>
        <v>409112540913</v>
      </c>
      <c r="C2917" s="5">
        <v>40911</v>
      </c>
      <c r="D2917" s="2" t="s">
        <v>804</v>
      </c>
      <c r="E2917" s="14">
        <f t="shared" si="271"/>
        <v>0</v>
      </c>
      <c r="F2917" s="2">
        <v>25</v>
      </c>
      <c r="G2917" s="19">
        <v>5859.25</v>
      </c>
      <c r="H2917" s="20">
        <v>0.02</v>
      </c>
      <c r="I2917" s="6"/>
      <c r="J2917" s="5">
        <v>40913</v>
      </c>
      <c r="K2917" s="25">
        <v>1358.53</v>
      </c>
      <c r="L2917" s="2" t="s">
        <v>405</v>
      </c>
      <c r="M2917" s="14">
        <f>+VLOOKUP(L2917,Customers!$C$3:$D$797,2,FALSE)</f>
        <v>5</v>
      </c>
      <c r="N2917" s="14">
        <f>+INDEX(Customers!$B$2:$D$797,MATCH(TF_Database!L2917,Customers!$C$2:$C$797,0),1)</f>
        <v>16684</v>
      </c>
      <c r="O2917" s="29">
        <f t="shared" si="272"/>
        <v>8</v>
      </c>
      <c r="P2917" s="29">
        <f t="shared" si="273"/>
        <v>17</v>
      </c>
      <c r="Q2917" s="14" t="str">
        <f t="shared" si="274"/>
        <v xml:space="preserve">Deborah </v>
      </c>
      <c r="R2917" s="14" t="str">
        <f t="shared" si="275"/>
        <v>Brumfield</v>
      </c>
    </row>
    <row r="2918" spans="2:18" x14ac:dyDescent="0.45">
      <c r="B2918" s="14" t="str">
        <f t="shared" si="270"/>
        <v>408984940899</v>
      </c>
      <c r="C2918" s="5">
        <v>40898</v>
      </c>
      <c r="D2918" s="2" t="s">
        <v>806</v>
      </c>
      <c r="E2918" s="14">
        <f t="shared" si="271"/>
        <v>1</v>
      </c>
      <c r="F2918" s="2">
        <v>49</v>
      </c>
      <c r="G2918" s="19">
        <v>26622.55</v>
      </c>
      <c r="H2918" s="20">
        <v>0.08</v>
      </c>
      <c r="I2918" s="6"/>
      <c r="J2918" s="5">
        <v>40899</v>
      </c>
      <c r="K2918" s="25">
        <v>3146.2154999999998</v>
      </c>
      <c r="L2918" s="2" t="s">
        <v>352</v>
      </c>
      <c r="M2918" s="14">
        <f>+VLOOKUP(L2918,Customers!$C$3:$D$797,2,FALSE)</f>
        <v>5</v>
      </c>
      <c r="N2918" s="14">
        <f>+INDEX(Customers!$B$2:$D$797,MATCH(TF_Database!L2918,Customers!$C$2:$C$797,0),1)</f>
        <v>20180</v>
      </c>
      <c r="O2918" s="29">
        <f t="shared" si="272"/>
        <v>6</v>
      </c>
      <c r="P2918" s="29">
        <f t="shared" si="273"/>
        <v>13</v>
      </c>
      <c r="Q2918" s="14" t="str">
        <f t="shared" si="274"/>
        <v xml:space="preserve">Eleni </v>
      </c>
      <c r="R2918" s="14" t="str">
        <f t="shared" si="275"/>
        <v>McCrary</v>
      </c>
    </row>
    <row r="2919" spans="2:18" x14ac:dyDescent="0.45">
      <c r="B2919" s="14" t="str">
        <f t="shared" si="270"/>
        <v>40156340156</v>
      </c>
      <c r="C2919" s="5">
        <v>40156</v>
      </c>
      <c r="D2919" s="2" t="s">
        <v>804</v>
      </c>
      <c r="E2919" s="14">
        <f t="shared" si="271"/>
        <v>0</v>
      </c>
      <c r="F2919" s="2">
        <v>3</v>
      </c>
      <c r="G2919" s="19">
        <v>26.5</v>
      </c>
      <c r="H2919" s="20">
        <v>0.05</v>
      </c>
      <c r="I2919" s="6"/>
      <c r="J2919" s="5">
        <v>40156</v>
      </c>
      <c r="K2919" s="25">
        <v>20.12</v>
      </c>
      <c r="L2919" s="2" t="s">
        <v>352</v>
      </c>
      <c r="M2919" s="14">
        <f>+VLOOKUP(L2919,Customers!$C$3:$D$797,2,FALSE)</f>
        <v>5</v>
      </c>
      <c r="N2919" s="14">
        <f>+INDEX(Customers!$B$2:$D$797,MATCH(TF_Database!L2919,Customers!$C$2:$C$797,0),1)</f>
        <v>20180</v>
      </c>
      <c r="O2919" s="29">
        <f t="shared" si="272"/>
        <v>6</v>
      </c>
      <c r="P2919" s="29">
        <f t="shared" si="273"/>
        <v>13</v>
      </c>
      <c r="Q2919" s="14" t="str">
        <f t="shared" si="274"/>
        <v xml:space="preserve">Eleni </v>
      </c>
      <c r="R2919" s="14" t="str">
        <f t="shared" si="275"/>
        <v>McCrary</v>
      </c>
    </row>
    <row r="2920" spans="2:18" x14ac:dyDescent="0.45">
      <c r="B2920" s="14" t="str">
        <f t="shared" si="270"/>
        <v>408421940843</v>
      </c>
      <c r="C2920" s="5">
        <v>40842</v>
      </c>
      <c r="D2920" s="2" t="s">
        <v>808</v>
      </c>
      <c r="E2920" s="14">
        <f t="shared" si="271"/>
        <v>0</v>
      </c>
      <c r="F2920" s="2">
        <v>19</v>
      </c>
      <c r="G2920" s="19">
        <v>267</v>
      </c>
      <c r="H2920" s="20">
        <v>0.09</v>
      </c>
      <c r="I2920" s="6"/>
      <c r="J2920" s="5">
        <v>40843</v>
      </c>
      <c r="K2920" s="25">
        <v>-2.8289999999999997</v>
      </c>
      <c r="L2920" s="2" t="s">
        <v>385</v>
      </c>
      <c r="M2920" s="14">
        <f>+VLOOKUP(L2920,Customers!$C$3:$D$797,2,FALSE)</f>
        <v>3</v>
      </c>
      <c r="N2920" s="14">
        <f>+INDEX(Customers!$B$2:$D$797,MATCH(TF_Database!L2920,Customers!$C$2:$C$797,0),1)</f>
        <v>19852</v>
      </c>
      <c r="O2920" s="29">
        <f t="shared" si="272"/>
        <v>7</v>
      </c>
      <c r="P2920" s="29">
        <f t="shared" si="273"/>
        <v>11</v>
      </c>
      <c r="Q2920" s="14" t="str">
        <f t="shared" si="274"/>
        <v xml:space="preserve">Alyssa </v>
      </c>
      <c r="R2920" s="14" t="str">
        <f t="shared" si="275"/>
        <v>Tate</v>
      </c>
    </row>
    <row r="2921" spans="2:18" x14ac:dyDescent="0.45">
      <c r="B2921" s="14" t="str">
        <f t="shared" si="270"/>
        <v>400562540058</v>
      </c>
      <c r="C2921" s="5">
        <v>40056</v>
      </c>
      <c r="D2921" s="2" t="s">
        <v>808</v>
      </c>
      <c r="E2921" s="14">
        <f t="shared" si="271"/>
        <v>0</v>
      </c>
      <c r="F2921" s="2">
        <v>25</v>
      </c>
      <c r="G2921" s="19">
        <v>265.75</v>
      </c>
      <c r="H2921" s="20">
        <v>0.06</v>
      </c>
      <c r="I2921" s="6"/>
      <c r="J2921" s="5">
        <v>40058</v>
      </c>
      <c r="K2921" s="25">
        <v>13.999499999999999</v>
      </c>
      <c r="L2921" s="2" t="s">
        <v>408</v>
      </c>
      <c r="M2921" s="14">
        <f>+VLOOKUP(L2921,Customers!$C$3:$D$797,2,FALSE)</f>
        <v>4</v>
      </c>
      <c r="N2921" s="14">
        <f>+INDEX(Customers!$B$2:$D$797,MATCH(TF_Database!L2921,Customers!$C$2:$C$797,0),1)</f>
        <v>13719</v>
      </c>
      <c r="O2921" s="29">
        <f t="shared" si="272"/>
        <v>8</v>
      </c>
      <c r="P2921" s="29">
        <f t="shared" si="273"/>
        <v>15</v>
      </c>
      <c r="Q2921" s="14" t="str">
        <f t="shared" si="274"/>
        <v xml:space="preserve">Michael </v>
      </c>
      <c r="R2921" s="14" t="str">
        <f t="shared" si="275"/>
        <v>Kennedy</v>
      </c>
    </row>
    <row r="2922" spans="2:18" x14ac:dyDescent="0.45">
      <c r="B2922" s="14" t="str">
        <f t="shared" si="270"/>
        <v>408952140896</v>
      </c>
      <c r="C2922" s="5">
        <v>40895</v>
      </c>
      <c r="D2922" s="2" t="s">
        <v>810</v>
      </c>
      <c r="E2922" s="14">
        <f t="shared" si="271"/>
        <v>0</v>
      </c>
      <c r="F2922" s="2">
        <v>21</v>
      </c>
      <c r="G2922" s="19">
        <v>162.25</v>
      </c>
      <c r="H2922" s="20">
        <v>0.03</v>
      </c>
      <c r="I2922" s="6"/>
      <c r="J2922" s="5">
        <v>40896</v>
      </c>
      <c r="K2922" s="25">
        <v>-42.722499999999997</v>
      </c>
      <c r="L2922" s="2" t="s">
        <v>409</v>
      </c>
      <c r="M2922" s="14">
        <f>+VLOOKUP(L2922,Customers!$C$3:$D$797,2,FALSE)</f>
        <v>5</v>
      </c>
      <c r="N2922" s="14">
        <f>+INDEX(Customers!$B$2:$D$797,MATCH(TF_Database!L2922,Customers!$C$2:$C$797,0),1)</f>
        <v>20198</v>
      </c>
      <c r="O2922" s="29">
        <f t="shared" si="272"/>
        <v>5</v>
      </c>
      <c r="P2922" s="29">
        <f t="shared" si="273"/>
        <v>10</v>
      </c>
      <c r="Q2922" s="14" t="str">
        <f t="shared" si="274"/>
        <v xml:space="preserve">Marc </v>
      </c>
      <c r="R2922" s="14" t="str">
        <f t="shared" si="275"/>
        <v>Crier</v>
      </c>
    </row>
    <row r="2923" spans="2:18" x14ac:dyDescent="0.45">
      <c r="B2923" s="14" t="str">
        <f t="shared" si="270"/>
        <v>401952640196</v>
      </c>
      <c r="C2923" s="5">
        <v>40195</v>
      </c>
      <c r="D2923" s="2" t="s">
        <v>808</v>
      </c>
      <c r="E2923" s="14">
        <f t="shared" si="271"/>
        <v>0</v>
      </c>
      <c r="F2923" s="2">
        <v>26</v>
      </c>
      <c r="G2923" s="19">
        <v>85.71</v>
      </c>
      <c r="H2923" s="20">
        <v>0.08</v>
      </c>
      <c r="I2923" s="6"/>
      <c r="J2923" s="5">
        <v>40196</v>
      </c>
      <c r="K2923" s="25">
        <v>9.32</v>
      </c>
      <c r="L2923" s="2" t="s">
        <v>410</v>
      </c>
      <c r="M2923" s="14">
        <f>+VLOOKUP(L2923,Customers!$C$3:$D$797,2,FALSE)</f>
        <v>3</v>
      </c>
      <c r="N2923" s="14">
        <f>+INDEX(Customers!$B$2:$D$797,MATCH(TF_Database!L2923,Customers!$C$2:$C$797,0),1)</f>
        <v>25705</v>
      </c>
      <c r="O2923" s="29">
        <f t="shared" si="272"/>
        <v>6</v>
      </c>
      <c r="P2923" s="29">
        <f t="shared" si="273"/>
        <v>11</v>
      </c>
      <c r="Q2923" s="14" t="str">
        <f t="shared" si="274"/>
        <v xml:space="preserve">Bobby </v>
      </c>
      <c r="R2923" s="14" t="str">
        <f t="shared" si="275"/>
        <v>Elias</v>
      </c>
    </row>
    <row r="2924" spans="2:18" x14ac:dyDescent="0.45">
      <c r="B2924" s="14" t="str">
        <f t="shared" si="270"/>
        <v>399703939972</v>
      </c>
      <c r="C2924" s="5">
        <v>39970</v>
      </c>
      <c r="D2924" s="2" t="s">
        <v>811</v>
      </c>
      <c r="E2924" s="14">
        <f t="shared" si="271"/>
        <v>0</v>
      </c>
      <c r="F2924" s="2">
        <v>39</v>
      </c>
      <c r="G2924" s="19">
        <v>104.97</v>
      </c>
      <c r="H2924" s="20">
        <v>7.0000000000000007E-2</v>
      </c>
      <c r="I2924" s="6"/>
      <c r="J2924" s="5">
        <v>39972</v>
      </c>
      <c r="K2924" s="25">
        <v>3.21</v>
      </c>
      <c r="L2924" s="2" t="s">
        <v>359</v>
      </c>
      <c r="M2924" s="14">
        <f>+VLOOKUP(L2924,Customers!$C$3:$D$797,2,FALSE)</f>
        <v>2</v>
      </c>
      <c r="N2924" s="14">
        <f>+INDEX(Customers!$B$2:$D$797,MATCH(TF_Database!L2924,Customers!$C$2:$C$797,0),1)</f>
        <v>24790</v>
      </c>
      <c r="O2924" s="29">
        <f t="shared" si="272"/>
        <v>8</v>
      </c>
      <c r="P2924" s="29">
        <f t="shared" si="273"/>
        <v>16</v>
      </c>
      <c r="Q2924" s="14" t="str">
        <f t="shared" si="274"/>
        <v xml:space="preserve">Christy </v>
      </c>
      <c r="R2924" s="14" t="str">
        <f t="shared" si="275"/>
        <v>Brittain</v>
      </c>
    </row>
    <row r="2925" spans="2:18" x14ac:dyDescent="0.45">
      <c r="B2925" s="14" t="str">
        <f t="shared" si="270"/>
        <v>406712940672</v>
      </c>
      <c r="C2925" s="5">
        <v>40671</v>
      </c>
      <c r="D2925" s="2" t="s">
        <v>806</v>
      </c>
      <c r="E2925" s="14">
        <f t="shared" si="271"/>
        <v>1</v>
      </c>
      <c r="F2925" s="2">
        <v>29</v>
      </c>
      <c r="G2925" s="19">
        <v>184.74</v>
      </c>
      <c r="H2925" s="20">
        <v>0</v>
      </c>
      <c r="I2925" s="6"/>
      <c r="J2925" s="5">
        <v>40672</v>
      </c>
      <c r="K2925" s="25">
        <v>-102.25</v>
      </c>
      <c r="L2925" s="2" t="s">
        <v>411</v>
      </c>
      <c r="M2925" s="14">
        <f>+VLOOKUP(L2925,Customers!$C$3:$D$797,2,FALSE)</f>
        <v>1</v>
      </c>
      <c r="N2925" s="14">
        <f>+INDEX(Customers!$B$2:$D$797,MATCH(TF_Database!L2925,Customers!$C$2:$C$797,0),1)</f>
        <v>1318</v>
      </c>
      <c r="O2925" s="29">
        <f t="shared" si="272"/>
        <v>5</v>
      </c>
      <c r="P2925" s="29">
        <f t="shared" si="273"/>
        <v>14</v>
      </c>
      <c r="Q2925" s="14" t="str">
        <f t="shared" si="274"/>
        <v xml:space="preserve">Joni </v>
      </c>
      <c r="R2925" s="14" t="str">
        <f t="shared" si="275"/>
        <v>Wasserman</v>
      </c>
    </row>
    <row r="2926" spans="2:18" x14ac:dyDescent="0.45">
      <c r="B2926" s="14" t="str">
        <f t="shared" si="270"/>
        <v>39952339956</v>
      </c>
      <c r="C2926" s="5">
        <v>39952</v>
      </c>
      <c r="D2926" s="2" t="s">
        <v>804</v>
      </c>
      <c r="E2926" s="14">
        <f t="shared" si="271"/>
        <v>0</v>
      </c>
      <c r="F2926" s="2">
        <v>3</v>
      </c>
      <c r="G2926" s="19">
        <v>526.76</v>
      </c>
      <c r="H2926" s="20">
        <v>7.0000000000000007E-2</v>
      </c>
      <c r="I2926" s="6"/>
      <c r="J2926" s="5">
        <v>39956</v>
      </c>
      <c r="K2926" s="25">
        <v>-93.828500000000005</v>
      </c>
      <c r="L2926" s="2" t="s">
        <v>412</v>
      </c>
      <c r="M2926" s="14">
        <f>+VLOOKUP(L2926,Customers!$C$3:$D$797,2,FALSE)</f>
        <v>5</v>
      </c>
      <c r="N2926" s="14">
        <f>+INDEX(Customers!$B$2:$D$797,MATCH(TF_Database!L2926,Customers!$C$2:$C$797,0),1)</f>
        <v>31845</v>
      </c>
      <c r="O2926" s="29">
        <f t="shared" si="272"/>
        <v>6</v>
      </c>
      <c r="P2926" s="29">
        <f t="shared" si="273"/>
        <v>14</v>
      </c>
      <c r="Q2926" s="14" t="str">
        <f t="shared" si="274"/>
        <v xml:space="preserve">Karen </v>
      </c>
      <c r="R2926" s="14" t="str">
        <f t="shared" si="275"/>
        <v>Ferguson</v>
      </c>
    </row>
    <row r="2927" spans="2:18" x14ac:dyDescent="0.45">
      <c r="B2927" s="14" t="str">
        <f t="shared" si="270"/>
        <v>410921841093</v>
      </c>
      <c r="C2927" s="5">
        <v>41092</v>
      </c>
      <c r="D2927" s="2" t="s">
        <v>808</v>
      </c>
      <c r="E2927" s="14">
        <f t="shared" si="271"/>
        <v>0</v>
      </c>
      <c r="F2927" s="2">
        <v>18</v>
      </c>
      <c r="G2927" s="19">
        <v>1769.9</v>
      </c>
      <c r="H2927" s="20">
        <v>0.05</v>
      </c>
      <c r="I2927" s="6"/>
      <c r="J2927" s="5">
        <v>41093</v>
      </c>
      <c r="K2927" s="25">
        <v>-468.89</v>
      </c>
      <c r="L2927" s="2" t="s">
        <v>401</v>
      </c>
      <c r="M2927" s="14">
        <f>+VLOOKUP(L2927,Customers!$C$3:$D$797,2,FALSE)</f>
        <v>5</v>
      </c>
      <c r="N2927" s="14">
        <f>+INDEX(Customers!$B$2:$D$797,MATCH(TF_Database!L2927,Customers!$C$2:$C$797,0),1)</f>
        <v>6683</v>
      </c>
      <c r="O2927" s="29">
        <f t="shared" si="272"/>
        <v>5</v>
      </c>
      <c r="P2927" s="29">
        <f t="shared" si="273"/>
        <v>13</v>
      </c>
      <c r="Q2927" s="14" t="str">
        <f t="shared" si="274"/>
        <v xml:space="preserve">Mark </v>
      </c>
      <c r="R2927" s="14" t="str">
        <f t="shared" si="275"/>
        <v>Haberlin</v>
      </c>
    </row>
    <row r="2928" spans="2:18" x14ac:dyDescent="0.45">
      <c r="B2928" s="14" t="str">
        <f t="shared" si="270"/>
        <v>403944540396</v>
      </c>
      <c r="C2928" s="5">
        <v>40394</v>
      </c>
      <c r="D2928" s="2" t="s">
        <v>811</v>
      </c>
      <c r="E2928" s="14">
        <f t="shared" si="271"/>
        <v>0</v>
      </c>
      <c r="F2928" s="2">
        <v>45</v>
      </c>
      <c r="G2928" s="19">
        <v>615.67999999999995</v>
      </c>
      <c r="H2928" s="20">
        <v>0.08</v>
      </c>
      <c r="I2928" s="6"/>
      <c r="J2928" s="5">
        <v>40396</v>
      </c>
      <c r="K2928" s="25">
        <v>-54.34</v>
      </c>
      <c r="L2928" s="2" t="s">
        <v>376</v>
      </c>
      <c r="M2928" s="14">
        <f>+VLOOKUP(L2928,Customers!$C$3:$D$797,2,FALSE)</f>
        <v>3</v>
      </c>
      <c r="N2928" s="14">
        <f>+INDEX(Customers!$B$2:$D$797,MATCH(TF_Database!L2928,Customers!$C$2:$C$797,0),1)</f>
        <v>15448</v>
      </c>
      <c r="O2928" s="29">
        <f t="shared" si="272"/>
        <v>7</v>
      </c>
      <c r="P2928" s="29">
        <f t="shared" si="273"/>
        <v>14</v>
      </c>
      <c r="Q2928" s="14" t="str">
        <f t="shared" si="274"/>
        <v xml:space="preserve">Nicole </v>
      </c>
      <c r="R2928" s="14" t="str">
        <f t="shared" si="275"/>
        <v>Brennan</v>
      </c>
    </row>
    <row r="2929" spans="2:18" x14ac:dyDescent="0.45">
      <c r="B2929" s="14" t="str">
        <f t="shared" si="270"/>
        <v>406901840691</v>
      </c>
      <c r="C2929" s="5">
        <v>40690</v>
      </c>
      <c r="D2929" s="2" t="s">
        <v>810</v>
      </c>
      <c r="E2929" s="14">
        <f t="shared" si="271"/>
        <v>0</v>
      </c>
      <c r="F2929" s="2">
        <v>18</v>
      </c>
      <c r="G2929" s="19">
        <v>126.62</v>
      </c>
      <c r="H2929" s="20">
        <v>0.08</v>
      </c>
      <c r="I2929" s="6"/>
      <c r="J2929" s="5">
        <v>40691</v>
      </c>
      <c r="K2929" s="25">
        <v>60.79</v>
      </c>
      <c r="L2929" s="2" t="s">
        <v>373</v>
      </c>
      <c r="M2929" s="14">
        <f>+VLOOKUP(L2929,Customers!$C$3:$D$797,2,FALSE)</f>
        <v>4</v>
      </c>
      <c r="N2929" s="14">
        <f>+INDEX(Customers!$B$2:$D$797,MATCH(TF_Database!L2929,Customers!$C$2:$C$797,0),1)</f>
        <v>5249</v>
      </c>
      <c r="O2929" s="29">
        <f t="shared" si="272"/>
        <v>5</v>
      </c>
      <c r="P2929" s="29">
        <f t="shared" si="273"/>
        <v>14</v>
      </c>
      <c r="Q2929" s="14" t="str">
        <f t="shared" si="274"/>
        <v xml:space="preserve">Sara </v>
      </c>
      <c r="R2929" s="14" t="str">
        <f t="shared" si="275"/>
        <v>Luxemburg</v>
      </c>
    </row>
    <row r="2930" spans="2:18" x14ac:dyDescent="0.45">
      <c r="B2930" s="14" t="str">
        <f t="shared" si="270"/>
        <v>407513740753</v>
      </c>
      <c r="C2930" s="5">
        <v>40751</v>
      </c>
      <c r="D2930" s="2" t="s">
        <v>811</v>
      </c>
      <c r="E2930" s="14">
        <f t="shared" si="271"/>
        <v>0</v>
      </c>
      <c r="F2930" s="2">
        <v>37</v>
      </c>
      <c r="G2930" s="19">
        <v>111.39</v>
      </c>
      <c r="H2930" s="20">
        <v>0.02</v>
      </c>
      <c r="I2930" s="6"/>
      <c r="J2930" s="5">
        <v>40753</v>
      </c>
      <c r="K2930" s="25">
        <v>20.059999999999999</v>
      </c>
      <c r="L2930" s="2" t="s">
        <v>354</v>
      </c>
      <c r="M2930" s="14">
        <f>+VLOOKUP(L2930,Customers!$C$3:$D$797,2,FALSE)</f>
        <v>1</v>
      </c>
      <c r="N2930" s="14">
        <f>+INDEX(Customers!$B$2:$D$797,MATCH(TF_Database!L2930,Customers!$C$2:$C$797,0),1)</f>
        <v>26284</v>
      </c>
      <c r="O2930" s="29">
        <f t="shared" si="272"/>
        <v>10</v>
      </c>
      <c r="P2930" s="29">
        <f t="shared" si="273"/>
        <v>16</v>
      </c>
      <c r="Q2930" s="14" t="str">
        <f t="shared" si="274"/>
        <v xml:space="preserve">Giulietta </v>
      </c>
      <c r="R2930" s="14" t="str">
        <f t="shared" si="275"/>
        <v>Dortch</v>
      </c>
    </row>
    <row r="2931" spans="2:18" x14ac:dyDescent="0.45">
      <c r="B2931" s="14" t="str">
        <f t="shared" si="270"/>
        <v>408731640875</v>
      </c>
      <c r="C2931" s="5">
        <v>40873</v>
      </c>
      <c r="D2931" s="2" t="s">
        <v>808</v>
      </c>
      <c r="E2931" s="14">
        <f t="shared" si="271"/>
        <v>0</v>
      </c>
      <c r="F2931" s="2">
        <v>16</v>
      </c>
      <c r="G2931" s="19">
        <v>54.32</v>
      </c>
      <c r="H2931" s="20">
        <v>0.09</v>
      </c>
      <c r="I2931" s="6"/>
      <c r="J2931" s="5">
        <v>40875</v>
      </c>
      <c r="K2931" s="25">
        <v>16.11</v>
      </c>
      <c r="L2931" s="2" t="s">
        <v>413</v>
      </c>
      <c r="M2931" s="14">
        <f>+VLOOKUP(L2931,Customers!$C$3:$D$797,2,FALSE)</f>
        <v>5</v>
      </c>
      <c r="N2931" s="14">
        <f>+INDEX(Customers!$B$2:$D$797,MATCH(TF_Database!L2931,Customers!$C$2:$C$797,0),1)</f>
        <v>18800</v>
      </c>
      <c r="O2931" s="29">
        <f t="shared" si="272"/>
        <v>8</v>
      </c>
      <c r="P2931" s="29">
        <f t="shared" si="273"/>
        <v>15</v>
      </c>
      <c r="Q2931" s="14" t="str">
        <f t="shared" si="274"/>
        <v xml:space="preserve">Bradley </v>
      </c>
      <c r="R2931" s="14" t="str">
        <f t="shared" si="275"/>
        <v>Talbott</v>
      </c>
    </row>
    <row r="2932" spans="2:18" x14ac:dyDescent="0.45">
      <c r="B2932" s="14" t="str">
        <f t="shared" si="270"/>
        <v>412212941228</v>
      </c>
      <c r="C2932" s="5">
        <v>41221</v>
      </c>
      <c r="D2932" s="2" t="s">
        <v>804</v>
      </c>
      <c r="E2932" s="14">
        <f t="shared" si="271"/>
        <v>0</v>
      </c>
      <c r="F2932" s="2">
        <v>29</v>
      </c>
      <c r="G2932" s="19">
        <v>2185.61</v>
      </c>
      <c r="H2932" s="20">
        <v>0.01</v>
      </c>
      <c r="I2932" s="6"/>
      <c r="J2932" s="5">
        <v>41228</v>
      </c>
      <c r="K2932" s="25">
        <v>-2897.2515000000003</v>
      </c>
      <c r="L2932" s="2" t="s">
        <v>413</v>
      </c>
      <c r="M2932" s="14">
        <f>+VLOOKUP(L2932,Customers!$C$3:$D$797,2,FALSE)</f>
        <v>5</v>
      </c>
      <c r="N2932" s="14">
        <f>+INDEX(Customers!$B$2:$D$797,MATCH(TF_Database!L2932,Customers!$C$2:$C$797,0),1)</f>
        <v>18800</v>
      </c>
      <c r="O2932" s="29">
        <f t="shared" si="272"/>
        <v>8</v>
      </c>
      <c r="P2932" s="29">
        <f t="shared" si="273"/>
        <v>15</v>
      </c>
      <c r="Q2932" s="14" t="str">
        <f t="shared" si="274"/>
        <v xml:space="preserve">Bradley </v>
      </c>
      <c r="R2932" s="14" t="str">
        <f t="shared" si="275"/>
        <v>Talbott</v>
      </c>
    </row>
    <row r="2933" spans="2:18" x14ac:dyDescent="0.45">
      <c r="B2933" s="14" t="str">
        <f t="shared" si="270"/>
        <v>406354840640</v>
      </c>
      <c r="C2933" s="5">
        <v>40635</v>
      </c>
      <c r="D2933" s="2" t="s">
        <v>804</v>
      </c>
      <c r="E2933" s="14">
        <f t="shared" si="271"/>
        <v>0</v>
      </c>
      <c r="F2933" s="2">
        <v>48</v>
      </c>
      <c r="G2933" s="19">
        <v>184.1</v>
      </c>
      <c r="H2933" s="20">
        <v>0.04</v>
      </c>
      <c r="I2933" s="6"/>
      <c r="J2933" s="5">
        <v>40640</v>
      </c>
      <c r="K2933" s="25">
        <v>43.2</v>
      </c>
      <c r="L2933" s="2" t="s">
        <v>294</v>
      </c>
      <c r="M2933" s="14">
        <f>+VLOOKUP(L2933,Customers!$C$3:$D$797,2,FALSE)</f>
        <v>2</v>
      </c>
      <c r="N2933" s="14">
        <f>+INDEX(Customers!$B$2:$D$797,MATCH(TF_Database!L2933,Customers!$C$2:$C$797,0),1)</f>
        <v>2973</v>
      </c>
      <c r="O2933" s="29">
        <f t="shared" si="272"/>
        <v>6</v>
      </c>
      <c r="P2933" s="29">
        <f t="shared" si="273"/>
        <v>13</v>
      </c>
      <c r="Q2933" s="14" t="str">
        <f t="shared" si="274"/>
        <v xml:space="preserve">Brian </v>
      </c>
      <c r="R2933" s="14" t="str">
        <f t="shared" si="275"/>
        <v>Stugart</v>
      </c>
    </row>
    <row r="2934" spans="2:18" x14ac:dyDescent="0.45">
      <c r="B2934" s="14" t="str">
        <f t="shared" si="270"/>
        <v>401894840191</v>
      </c>
      <c r="C2934" s="5">
        <v>40189</v>
      </c>
      <c r="D2934" s="2" t="s">
        <v>806</v>
      </c>
      <c r="E2934" s="14">
        <f t="shared" si="271"/>
        <v>1</v>
      </c>
      <c r="F2934" s="2">
        <v>48</v>
      </c>
      <c r="G2934" s="19">
        <v>25312</v>
      </c>
      <c r="H2934" s="20">
        <v>0.01</v>
      </c>
      <c r="I2934" s="6"/>
      <c r="J2934" s="5">
        <v>40191</v>
      </c>
      <c r="K2934" s="25">
        <v>8788.81</v>
      </c>
      <c r="L2934" s="2" t="s">
        <v>405</v>
      </c>
      <c r="M2934" s="14">
        <f>+VLOOKUP(L2934,Customers!$C$3:$D$797,2,FALSE)</f>
        <v>5</v>
      </c>
      <c r="N2934" s="14">
        <f>+INDEX(Customers!$B$2:$D$797,MATCH(TF_Database!L2934,Customers!$C$2:$C$797,0),1)</f>
        <v>16684</v>
      </c>
      <c r="O2934" s="29">
        <f t="shared" si="272"/>
        <v>8</v>
      </c>
      <c r="P2934" s="29">
        <f t="shared" si="273"/>
        <v>17</v>
      </c>
      <c r="Q2934" s="14" t="str">
        <f t="shared" si="274"/>
        <v xml:space="preserve">Deborah </v>
      </c>
      <c r="R2934" s="14" t="str">
        <f t="shared" si="275"/>
        <v>Brumfield</v>
      </c>
    </row>
    <row r="2935" spans="2:18" x14ac:dyDescent="0.45">
      <c r="B2935" s="14" t="str">
        <f t="shared" si="270"/>
        <v>401891440190</v>
      </c>
      <c r="C2935" s="5">
        <v>40189</v>
      </c>
      <c r="D2935" s="2" t="s">
        <v>806</v>
      </c>
      <c r="E2935" s="14">
        <f t="shared" si="271"/>
        <v>1</v>
      </c>
      <c r="F2935" s="2">
        <v>14</v>
      </c>
      <c r="G2935" s="19">
        <v>2138.63</v>
      </c>
      <c r="H2935" s="20">
        <v>0.01</v>
      </c>
      <c r="I2935" s="6"/>
      <c r="J2935" s="5">
        <v>40190</v>
      </c>
      <c r="K2935" s="25">
        <v>453.03</v>
      </c>
      <c r="L2935" s="2" t="s">
        <v>405</v>
      </c>
      <c r="M2935" s="14">
        <f>+VLOOKUP(L2935,Customers!$C$3:$D$797,2,FALSE)</f>
        <v>5</v>
      </c>
      <c r="N2935" s="14">
        <f>+INDEX(Customers!$B$2:$D$797,MATCH(TF_Database!L2935,Customers!$C$2:$C$797,0),1)</f>
        <v>16684</v>
      </c>
      <c r="O2935" s="29">
        <f t="shared" si="272"/>
        <v>8</v>
      </c>
      <c r="P2935" s="29">
        <f t="shared" si="273"/>
        <v>17</v>
      </c>
      <c r="Q2935" s="14" t="str">
        <f t="shared" si="274"/>
        <v xml:space="preserve">Deborah </v>
      </c>
      <c r="R2935" s="14" t="str">
        <f t="shared" si="275"/>
        <v>Brumfield</v>
      </c>
    </row>
    <row r="2936" spans="2:18" x14ac:dyDescent="0.45">
      <c r="B2936" s="14" t="str">
        <f t="shared" si="270"/>
        <v>402221240224</v>
      </c>
      <c r="C2936" s="5">
        <v>40222</v>
      </c>
      <c r="D2936" s="2" t="s">
        <v>808</v>
      </c>
      <c r="E2936" s="14">
        <f t="shared" si="271"/>
        <v>0</v>
      </c>
      <c r="F2936" s="2">
        <v>12</v>
      </c>
      <c r="G2936" s="19">
        <v>76.040000000000006</v>
      </c>
      <c r="H2936" s="20">
        <v>0.04</v>
      </c>
      <c r="I2936" s="6"/>
      <c r="J2936" s="5">
        <v>40224</v>
      </c>
      <c r="K2936" s="25">
        <v>-47.55</v>
      </c>
      <c r="L2936" s="2" t="s">
        <v>369</v>
      </c>
      <c r="M2936" s="14">
        <f>+VLOOKUP(L2936,Customers!$C$3:$D$797,2,FALSE)</f>
        <v>3</v>
      </c>
      <c r="N2936" s="14">
        <f>+INDEX(Customers!$B$2:$D$797,MATCH(TF_Database!L2936,Customers!$C$2:$C$797,0),1)</f>
        <v>27375</v>
      </c>
      <c r="O2936" s="29">
        <f t="shared" si="272"/>
        <v>8</v>
      </c>
      <c r="P2936" s="29">
        <f t="shared" si="273"/>
        <v>17</v>
      </c>
      <c r="Q2936" s="14" t="str">
        <f t="shared" si="274"/>
        <v xml:space="preserve">Maureen </v>
      </c>
      <c r="R2936" s="14" t="str">
        <f t="shared" si="275"/>
        <v>Gastineau</v>
      </c>
    </row>
    <row r="2937" spans="2:18" x14ac:dyDescent="0.45">
      <c r="B2937" s="14" t="str">
        <f t="shared" si="270"/>
        <v>412552441256</v>
      </c>
      <c r="C2937" s="5">
        <v>41255</v>
      </c>
      <c r="D2937" s="2" t="s">
        <v>808</v>
      </c>
      <c r="E2937" s="14">
        <f t="shared" si="271"/>
        <v>0</v>
      </c>
      <c r="F2937" s="2">
        <v>24</v>
      </c>
      <c r="G2937" s="19">
        <v>4408.2700000000004</v>
      </c>
      <c r="H2937" s="20">
        <v>0.04</v>
      </c>
      <c r="I2937" s="6"/>
      <c r="J2937" s="5">
        <v>41256</v>
      </c>
      <c r="K2937" s="25">
        <v>329.28</v>
      </c>
      <c r="L2937" s="2" t="s">
        <v>414</v>
      </c>
      <c r="M2937" s="14">
        <f>+VLOOKUP(L2937,Customers!$C$3:$D$797,2,FALSE)</f>
        <v>1</v>
      </c>
      <c r="N2937" s="14">
        <f>+INDEX(Customers!$B$2:$D$797,MATCH(TF_Database!L2937,Customers!$C$2:$C$797,0),1)</f>
        <v>9287</v>
      </c>
      <c r="O2937" s="29">
        <f t="shared" si="272"/>
        <v>6</v>
      </c>
      <c r="P2937" s="29">
        <f t="shared" si="273"/>
        <v>13</v>
      </c>
      <c r="Q2937" s="14" t="str">
        <f t="shared" si="274"/>
        <v xml:space="preserve">Julia </v>
      </c>
      <c r="R2937" s="14" t="str">
        <f t="shared" si="275"/>
        <v>Barnett</v>
      </c>
    </row>
    <row r="2938" spans="2:18" x14ac:dyDescent="0.45">
      <c r="B2938" s="14" t="str">
        <f t="shared" si="270"/>
        <v>403393040342</v>
      </c>
      <c r="C2938" s="5">
        <v>40339</v>
      </c>
      <c r="D2938" s="2" t="s">
        <v>810</v>
      </c>
      <c r="E2938" s="14">
        <f t="shared" si="271"/>
        <v>0</v>
      </c>
      <c r="F2938" s="2">
        <v>30</v>
      </c>
      <c r="G2938" s="19">
        <v>4011.65</v>
      </c>
      <c r="H2938" s="20">
        <v>0.05</v>
      </c>
      <c r="I2938" s="6"/>
      <c r="J2938" s="5">
        <v>40342</v>
      </c>
      <c r="K2938" s="25">
        <v>-603.79999999999995</v>
      </c>
      <c r="L2938" s="2" t="s">
        <v>415</v>
      </c>
      <c r="M2938" s="14">
        <f>+VLOOKUP(L2938,Customers!$C$3:$D$797,2,FALSE)</f>
        <v>1</v>
      </c>
      <c r="N2938" s="14">
        <f>+INDEX(Customers!$B$2:$D$797,MATCH(TF_Database!L2938,Customers!$C$2:$C$797,0),1)</f>
        <v>6227</v>
      </c>
      <c r="O2938" s="29">
        <f t="shared" si="272"/>
        <v>6</v>
      </c>
      <c r="P2938" s="29">
        <f t="shared" si="273"/>
        <v>10</v>
      </c>
      <c r="Q2938" s="14" t="str">
        <f t="shared" si="274"/>
        <v xml:space="preserve">Emily </v>
      </c>
      <c r="R2938" s="14" t="str">
        <f t="shared" si="275"/>
        <v>Phan</v>
      </c>
    </row>
    <row r="2939" spans="2:18" x14ac:dyDescent="0.45">
      <c r="B2939" s="14" t="str">
        <f t="shared" si="270"/>
        <v>405402140542</v>
      </c>
      <c r="C2939" s="5">
        <v>40540</v>
      </c>
      <c r="D2939" s="2" t="s">
        <v>811</v>
      </c>
      <c r="E2939" s="14">
        <f t="shared" si="271"/>
        <v>0</v>
      </c>
      <c r="F2939" s="2">
        <v>21</v>
      </c>
      <c r="G2939" s="19">
        <v>154.35</v>
      </c>
      <c r="H2939" s="20">
        <v>0</v>
      </c>
      <c r="I2939" s="6"/>
      <c r="J2939" s="5">
        <v>40542</v>
      </c>
      <c r="K2939" s="25">
        <v>-91.14</v>
      </c>
      <c r="L2939" s="2" t="s">
        <v>416</v>
      </c>
      <c r="M2939" s="14">
        <f>+VLOOKUP(L2939,Customers!$C$3:$D$797,2,FALSE)</f>
        <v>5</v>
      </c>
      <c r="N2939" s="14">
        <f>+INDEX(Customers!$B$2:$D$797,MATCH(TF_Database!L2939,Customers!$C$2:$C$797,0),1)</f>
        <v>12954</v>
      </c>
      <c r="O2939" s="29">
        <f t="shared" si="272"/>
        <v>4</v>
      </c>
      <c r="P2939" s="29">
        <f t="shared" si="273"/>
        <v>14</v>
      </c>
      <c r="Q2939" s="14" t="str">
        <f t="shared" si="274"/>
        <v xml:space="preserve">Liz </v>
      </c>
      <c r="R2939" s="14" t="str">
        <f t="shared" si="275"/>
        <v>Willingham</v>
      </c>
    </row>
    <row r="2940" spans="2:18" x14ac:dyDescent="0.45">
      <c r="B2940" s="14" t="str">
        <f t="shared" si="270"/>
        <v>40540740541</v>
      </c>
      <c r="C2940" s="5">
        <v>40540</v>
      </c>
      <c r="D2940" s="2" t="s">
        <v>811</v>
      </c>
      <c r="E2940" s="14">
        <f t="shared" si="271"/>
        <v>0</v>
      </c>
      <c r="F2940" s="2">
        <v>7</v>
      </c>
      <c r="G2940" s="19">
        <v>201.36</v>
      </c>
      <c r="H2940" s="20">
        <v>0</v>
      </c>
      <c r="I2940" s="6"/>
      <c r="J2940" s="5">
        <v>40541</v>
      </c>
      <c r="K2940" s="25">
        <v>-284.39999999999998</v>
      </c>
      <c r="L2940" s="2" t="s">
        <v>416</v>
      </c>
      <c r="M2940" s="14">
        <f>+VLOOKUP(L2940,Customers!$C$3:$D$797,2,FALSE)</f>
        <v>5</v>
      </c>
      <c r="N2940" s="14">
        <f>+INDEX(Customers!$B$2:$D$797,MATCH(TF_Database!L2940,Customers!$C$2:$C$797,0),1)</f>
        <v>12954</v>
      </c>
      <c r="O2940" s="29">
        <f t="shared" si="272"/>
        <v>4</v>
      </c>
      <c r="P2940" s="29">
        <f t="shared" si="273"/>
        <v>14</v>
      </c>
      <c r="Q2940" s="14" t="str">
        <f t="shared" si="274"/>
        <v xml:space="preserve">Liz </v>
      </c>
      <c r="R2940" s="14" t="str">
        <f t="shared" si="275"/>
        <v>Willingham</v>
      </c>
    </row>
    <row r="2941" spans="2:18" x14ac:dyDescent="0.45">
      <c r="B2941" s="14" t="str">
        <f t="shared" si="270"/>
        <v>40467940471</v>
      </c>
      <c r="C2941" s="5">
        <v>40467</v>
      </c>
      <c r="D2941" s="2" t="s">
        <v>804</v>
      </c>
      <c r="E2941" s="14">
        <f t="shared" si="271"/>
        <v>0</v>
      </c>
      <c r="F2941" s="2">
        <v>9</v>
      </c>
      <c r="G2941" s="19">
        <v>884.12750000000005</v>
      </c>
      <c r="H2941" s="20">
        <v>0.06</v>
      </c>
      <c r="I2941" s="6"/>
      <c r="J2941" s="5">
        <v>40471</v>
      </c>
      <c r="K2941" s="25">
        <v>-178.70600000000002</v>
      </c>
      <c r="L2941" s="2" t="s">
        <v>341</v>
      </c>
      <c r="M2941" s="14">
        <f>+VLOOKUP(L2941,Customers!$C$3:$D$797,2,FALSE)</f>
        <v>5</v>
      </c>
      <c r="N2941" s="14">
        <f>+INDEX(Customers!$B$2:$D$797,MATCH(TF_Database!L2941,Customers!$C$2:$C$797,0),1)</f>
        <v>5996</v>
      </c>
      <c r="O2941" s="29">
        <f t="shared" si="272"/>
        <v>6</v>
      </c>
      <c r="P2941" s="29">
        <f t="shared" si="273"/>
        <v>12</v>
      </c>
      <c r="Q2941" s="14" t="str">
        <f t="shared" si="274"/>
        <v xml:space="preserve">Craig </v>
      </c>
      <c r="R2941" s="14" t="str">
        <f t="shared" si="275"/>
        <v>Yedwab</v>
      </c>
    </row>
    <row r="2942" spans="2:18" x14ac:dyDescent="0.45">
      <c r="B2942" s="14" t="str">
        <f t="shared" si="270"/>
        <v>401523240154</v>
      </c>
      <c r="C2942" s="5">
        <v>40152</v>
      </c>
      <c r="D2942" s="2" t="s">
        <v>810</v>
      </c>
      <c r="E2942" s="14">
        <f t="shared" si="271"/>
        <v>0</v>
      </c>
      <c r="F2942" s="2">
        <v>32</v>
      </c>
      <c r="G2942" s="19">
        <v>21717.360000000001</v>
      </c>
      <c r="H2942" s="20">
        <v>0.06</v>
      </c>
      <c r="I2942" s="6"/>
      <c r="J2942" s="5">
        <v>40154</v>
      </c>
      <c r="K2942" s="25">
        <v>8249.86</v>
      </c>
      <c r="L2942" s="2" t="s">
        <v>305</v>
      </c>
      <c r="M2942" s="14">
        <f>+VLOOKUP(L2942,Customers!$C$3:$D$797,2,FALSE)</f>
        <v>2</v>
      </c>
      <c r="N2942" s="14">
        <f>+INDEX(Customers!$B$2:$D$797,MATCH(TF_Database!L2942,Customers!$C$2:$C$797,0),1)</f>
        <v>9416</v>
      </c>
      <c r="O2942" s="29">
        <f t="shared" si="272"/>
        <v>5</v>
      </c>
      <c r="P2942" s="29">
        <f t="shared" si="273"/>
        <v>12</v>
      </c>
      <c r="Q2942" s="14" t="str">
        <f t="shared" si="274"/>
        <v xml:space="preserve">Noel </v>
      </c>
      <c r="R2942" s="14" t="str">
        <f t="shared" si="275"/>
        <v>Staavos</v>
      </c>
    </row>
    <row r="2943" spans="2:18" x14ac:dyDescent="0.45">
      <c r="B2943" s="14" t="str">
        <f t="shared" si="270"/>
        <v>402531640255</v>
      </c>
      <c r="C2943" s="5">
        <v>40253</v>
      </c>
      <c r="D2943" s="2" t="s">
        <v>806</v>
      </c>
      <c r="E2943" s="14">
        <f t="shared" si="271"/>
        <v>1</v>
      </c>
      <c r="F2943" s="2">
        <v>16</v>
      </c>
      <c r="G2943" s="19">
        <v>692.73</v>
      </c>
      <c r="H2943" s="20">
        <v>0.01</v>
      </c>
      <c r="I2943" s="6"/>
      <c r="J2943" s="5">
        <v>40255</v>
      </c>
      <c r="K2943" s="25">
        <v>94.97</v>
      </c>
      <c r="L2943" s="2" t="s">
        <v>291</v>
      </c>
      <c r="M2943" s="14">
        <f>+VLOOKUP(L2943,Customers!$C$3:$D$797,2,FALSE)</f>
        <v>5</v>
      </c>
      <c r="N2943" s="14">
        <f>+INDEX(Customers!$B$2:$D$797,MATCH(TF_Database!L2943,Customers!$C$2:$C$797,0),1)</f>
        <v>13251</v>
      </c>
      <c r="O2943" s="29">
        <f t="shared" si="272"/>
        <v>5</v>
      </c>
      <c r="P2943" s="29">
        <f t="shared" si="273"/>
        <v>11</v>
      </c>
      <c r="Q2943" s="14" t="str">
        <f t="shared" si="274"/>
        <v xml:space="preserve">Andy </v>
      </c>
      <c r="R2943" s="14" t="str">
        <f t="shared" si="275"/>
        <v>Reiter</v>
      </c>
    </row>
    <row r="2944" spans="2:18" x14ac:dyDescent="0.45">
      <c r="B2944" s="14" t="str">
        <f t="shared" si="270"/>
        <v>40121640123</v>
      </c>
      <c r="C2944" s="5">
        <v>40121</v>
      </c>
      <c r="D2944" s="2" t="s">
        <v>811</v>
      </c>
      <c r="E2944" s="14">
        <f t="shared" si="271"/>
        <v>0</v>
      </c>
      <c r="F2944" s="2">
        <v>6</v>
      </c>
      <c r="G2944" s="19">
        <v>22.19</v>
      </c>
      <c r="H2944" s="20">
        <v>0.01</v>
      </c>
      <c r="I2944" s="6"/>
      <c r="J2944" s="5">
        <v>40123</v>
      </c>
      <c r="K2944" s="25">
        <v>-3.51</v>
      </c>
      <c r="L2944" s="2" t="s">
        <v>365</v>
      </c>
      <c r="M2944" s="14">
        <f>+VLOOKUP(L2944,Customers!$C$3:$D$797,2,FALSE)</f>
        <v>3</v>
      </c>
      <c r="N2944" s="14">
        <f>+INDEX(Customers!$B$2:$D$797,MATCH(TF_Database!L2944,Customers!$C$2:$C$797,0),1)</f>
        <v>21160</v>
      </c>
      <c r="O2944" s="29">
        <f t="shared" si="272"/>
        <v>4</v>
      </c>
      <c r="P2944" s="29">
        <f t="shared" si="273"/>
        <v>12</v>
      </c>
      <c r="Q2944" s="14" t="str">
        <f t="shared" si="274"/>
        <v xml:space="preserve">Ben </v>
      </c>
      <c r="R2944" s="14" t="str">
        <f t="shared" si="275"/>
        <v>Peterman</v>
      </c>
    </row>
    <row r="2945" spans="2:18" x14ac:dyDescent="0.45">
      <c r="B2945" s="14" t="str">
        <f t="shared" si="270"/>
        <v>399864339988</v>
      </c>
      <c r="C2945" s="5">
        <v>39986</v>
      </c>
      <c r="D2945" s="2" t="s">
        <v>810</v>
      </c>
      <c r="E2945" s="14">
        <f t="shared" si="271"/>
        <v>0</v>
      </c>
      <c r="F2945" s="2">
        <v>43</v>
      </c>
      <c r="G2945" s="19">
        <v>815.89</v>
      </c>
      <c r="H2945" s="20">
        <v>0.1</v>
      </c>
      <c r="I2945" s="6"/>
      <c r="J2945" s="5">
        <v>39988</v>
      </c>
      <c r="K2945" s="25">
        <v>-20.25</v>
      </c>
      <c r="L2945" s="2" t="s">
        <v>371</v>
      </c>
      <c r="M2945" s="14">
        <f>+VLOOKUP(L2945,Customers!$C$3:$D$797,2,FALSE)</f>
        <v>3</v>
      </c>
      <c r="N2945" s="14">
        <f>+INDEX(Customers!$B$2:$D$797,MATCH(TF_Database!L2945,Customers!$C$2:$C$797,0),1)</f>
        <v>464</v>
      </c>
      <c r="O2945" s="29">
        <f t="shared" si="272"/>
        <v>5</v>
      </c>
      <c r="P2945" s="29">
        <f t="shared" si="273"/>
        <v>12</v>
      </c>
      <c r="Q2945" s="14" t="str">
        <f t="shared" si="274"/>
        <v xml:space="preserve">Alex </v>
      </c>
      <c r="R2945" s="14" t="str">
        <f t="shared" si="275"/>
        <v>Grayson</v>
      </c>
    </row>
    <row r="2946" spans="2:18" x14ac:dyDescent="0.45">
      <c r="B2946" s="14" t="str">
        <f t="shared" si="270"/>
        <v>411744141174</v>
      </c>
      <c r="C2946" s="5">
        <v>41174</v>
      </c>
      <c r="D2946" s="2" t="s">
        <v>808</v>
      </c>
      <c r="E2946" s="14">
        <f t="shared" si="271"/>
        <v>0</v>
      </c>
      <c r="F2946" s="2">
        <v>41</v>
      </c>
      <c r="G2946" s="19">
        <v>4933.99</v>
      </c>
      <c r="H2946" s="20">
        <v>0.1</v>
      </c>
      <c r="I2946" s="6"/>
      <c r="J2946" s="5">
        <v>41174</v>
      </c>
      <c r="K2946" s="25">
        <v>1161.8900000000001</v>
      </c>
      <c r="L2946" s="2" t="s">
        <v>351</v>
      </c>
      <c r="M2946" s="14">
        <f>+VLOOKUP(L2946,Customers!$C$3:$D$797,2,FALSE)</f>
        <v>3</v>
      </c>
      <c r="N2946" s="14">
        <f>+INDEX(Customers!$B$2:$D$797,MATCH(TF_Database!L2946,Customers!$C$2:$C$797,0),1)</f>
        <v>26308</v>
      </c>
      <c r="O2946" s="29">
        <f t="shared" si="272"/>
        <v>7</v>
      </c>
      <c r="P2946" s="29">
        <f t="shared" si="273"/>
        <v>15</v>
      </c>
      <c r="Q2946" s="14" t="str">
        <f t="shared" si="274"/>
        <v xml:space="preserve">George </v>
      </c>
      <c r="R2946" s="14" t="str">
        <f t="shared" si="275"/>
        <v>Zrebassa</v>
      </c>
    </row>
    <row r="2947" spans="2:18" x14ac:dyDescent="0.45">
      <c r="B2947" s="14" t="str">
        <f t="shared" si="270"/>
        <v>399582339960</v>
      </c>
      <c r="C2947" s="5">
        <v>39958</v>
      </c>
      <c r="D2947" s="2" t="s">
        <v>806</v>
      </c>
      <c r="E2947" s="14">
        <f t="shared" si="271"/>
        <v>1</v>
      </c>
      <c r="F2947" s="2">
        <v>23</v>
      </c>
      <c r="G2947" s="19">
        <v>72.930000000000007</v>
      </c>
      <c r="H2947" s="20">
        <v>0.01</v>
      </c>
      <c r="I2947" s="6"/>
      <c r="J2947" s="5">
        <v>39960</v>
      </c>
      <c r="K2947" s="25">
        <v>28.55</v>
      </c>
      <c r="L2947" s="2" t="s">
        <v>417</v>
      </c>
      <c r="M2947" s="14">
        <f>+VLOOKUP(L2947,Customers!$C$3:$D$797,2,FALSE)</f>
        <v>3</v>
      </c>
      <c r="N2947" s="14">
        <f>+INDEX(Customers!$B$2:$D$797,MATCH(TF_Database!L2947,Customers!$C$2:$C$797,0),1)</f>
        <v>24211</v>
      </c>
      <c r="O2947" s="29">
        <f t="shared" si="272"/>
        <v>7</v>
      </c>
      <c r="P2947" s="29">
        <f t="shared" si="273"/>
        <v>17</v>
      </c>
      <c r="Q2947" s="14" t="str">
        <f t="shared" si="274"/>
        <v xml:space="preserve">Denise </v>
      </c>
      <c r="R2947" s="14" t="str">
        <f t="shared" si="275"/>
        <v>Leinenbach</v>
      </c>
    </row>
    <row r="2948" spans="2:18" x14ac:dyDescent="0.45">
      <c r="B2948" s="14" t="str">
        <f t="shared" si="270"/>
        <v>405324240533</v>
      </c>
      <c r="C2948" s="5">
        <v>40532</v>
      </c>
      <c r="D2948" s="2" t="s">
        <v>808</v>
      </c>
      <c r="E2948" s="14">
        <f t="shared" si="271"/>
        <v>0</v>
      </c>
      <c r="F2948" s="2">
        <v>42</v>
      </c>
      <c r="G2948" s="19">
        <v>2537.88</v>
      </c>
      <c r="H2948" s="20">
        <v>0.03</v>
      </c>
      <c r="I2948" s="6"/>
      <c r="J2948" s="5">
        <v>40533</v>
      </c>
      <c r="K2948" s="25">
        <v>-377.25</v>
      </c>
      <c r="L2948" s="2" t="s">
        <v>343</v>
      </c>
      <c r="M2948" s="14">
        <f>+VLOOKUP(L2948,Customers!$C$3:$D$797,2,FALSE)</f>
        <v>3</v>
      </c>
      <c r="N2948" s="14">
        <f>+INDEX(Customers!$B$2:$D$797,MATCH(TF_Database!L2948,Customers!$C$2:$C$797,0),1)</f>
        <v>2964</v>
      </c>
      <c r="O2948" s="29">
        <f t="shared" si="272"/>
        <v>9</v>
      </c>
      <c r="P2948" s="29">
        <f t="shared" si="273"/>
        <v>12</v>
      </c>
      <c r="Q2948" s="14" t="str">
        <f t="shared" si="274"/>
        <v xml:space="preserve">Muhammed </v>
      </c>
      <c r="R2948" s="14" t="str">
        <f t="shared" si="275"/>
        <v>Lee</v>
      </c>
    </row>
    <row r="2949" spans="2:18" x14ac:dyDescent="0.45">
      <c r="B2949" s="14" t="str">
        <f t="shared" si="270"/>
        <v>403303840337</v>
      </c>
      <c r="C2949" s="5">
        <v>40330</v>
      </c>
      <c r="D2949" s="2" t="s">
        <v>804</v>
      </c>
      <c r="E2949" s="14">
        <f t="shared" si="271"/>
        <v>0</v>
      </c>
      <c r="F2949" s="2">
        <v>38</v>
      </c>
      <c r="G2949" s="19">
        <v>19269.05</v>
      </c>
      <c r="H2949" s="20">
        <v>0</v>
      </c>
      <c r="I2949" s="6"/>
      <c r="J2949" s="5">
        <v>40337</v>
      </c>
      <c r="K2949" s="25">
        <v>4127.79</v>
      </c>
      <c r="L2949" s="2" t="s">
        <v>418</v>
      </c>
      <c r="M2949" s="14">
        <f>+VLOOKUP(L2949,Customers!$C$3:$D$797,2,FALSE)</f>
        <v>4</v>
      </c>
      <c r="N2949" s="14">
        <f>+INDEX(Customers!$B$2:$D$797,MATCH(TF_Database!L2949,Customers!$C$2:$C$797,0),1)</f>
        <v>8549</v>
      </c>
      <c r="O2949" s="29">
        <f t="shared" si="272"/>
        <v>5</v>
      </c>
      <c r="P2949" s="29">
        <f t="shared" si="273"/>
        <v>10</v>
      </c>
      <c r="Q2949" s="14" t="str">
        <f t="shared" si="274"/>
        <v xml:space="preserve">Bill </v>
      </c>
      <c r="R2949" s="14" t="str">
        <f t="shared" si="275"/>
        <v>Tyler</v>
      </c>
    </row>
    <row r="2950" spans="2:18" x14ac:dyDescent="0.45">
      <c r="B2950" s="14" t="str">
        <f t="shared" si="270"/>
        <v>399463339947</v>
      </c>
      <c r="C2950" s="5">
        <v>39946</v>
      </c>
      <c r="D2950" s="2" t="s">
        <v>810</v>
      </c>
      <c r="E2950" s="14">
        <f t="shared" si="271"/>
        <v>0</v>
      </c>
      <c r="F2950" s="2">
        <v>33</v>
      </c>
      <c r="G2950" s="19">
        <v>1590.163</v>
      </c>
      <c r="H2950" s="20">
        <v>0.01</v>
      </c>
      <c r="I2950" s="6"/>
      <c r="J2950" s="5">
        <v>39947</v>
      </c>
      <c r="K2950" s="25">
        <v>-57.541000000000004</v>
      </c>
      <c r="L2950" s="2" t="s">
        <v>335</v>
      </c>
      <c r="M2950" s="14">
        <f>+VLOOKUP(L2950,Customers!$C$3:$D$797,2,FALSE)</f>
        <v>4</v>
      </c>
      <c r="N2950" s="14">
        <f>+INDEX(Customers!$B$2:$D$797,MATCH(TF_Database!L2950,Customers!$C$2:$C$797,0),1)</f>
        <v>1155</v>
      </c>
      <c r="O2950" s="29">
        <f t="shared" si="272"/>
        <v>7</v>
      </c>
      <c r="P2950" s="29">
        <f t="shared" si="273"/>
        <v>13</v>
      </c>
      <c r="Q2950" s="14" t="str">
        <f t="shared" si="274"/>
        <v xml:space="preserve">Carlos </v>
      </c>
      <c r="R2950" s="14" t="str">
        <f t="shared" si="275"/>
        <v>Meador</v>
      </c>
    </row>
    <row r="2951" spans="2:18" x14ac:dyDescent="0.45">
      <c r="B2951" s="14" t="str">
        <f t="shared" ref="B2951:B3014" si="276">+CONCATENATE(C2951,F2951,J2951)</f>
        <v>408992640900</v>
      </c>
      <c r="C2951" s="5">
        <v>40899</v>
      </c>
      <c r="D2951" s="2" t="s">
        <v>811</v>
      </c>
      <c r="E2951" s="14">
        <f t="shared" ref="E2951:E3014" si="277">+IF(D2951="High",1,0)</f>
        <v>0</v>
      </c>
      <c r="F2951" s="2">
        <v>26</v>
      </c>
      <c r="G2951" s="19">
        <v>311.38</v>
      </c>
      <c r="H2951" s="20">
        <v>0.06</v>
      </c>
      <c r="I2951" s="6"/>
      <c r="J2951" s="5">
        <v>40900</v>
      </c>
      <c r="K2951" s="25">
        <v>34.119999999999997</v>
      </c>
      <c r="L2951" s="2" t="s">
        <v>416</v>
      </c>
      <c r="M2951" s="14">
        <f>+VLOOKUP(L2951,Customers!$C$3:$D$797,2,FALSE)</f>
        <v>5</v>
      </c>
      <c r="N2951" s="14">
        <f>+INDEX(Customers!$B$2:$D$797,MATCH(TF_Database!L2951,Customers!$C$2:$C$797,0),1)</f>
        <v>12954</v>
      </c>
      <c r="O2951" s="29">
        <f t="shared" ref="O2951:O3014" si="278">+SEARCH(" ",L2951)</f>
        <v>4</v>
      </c>
      <c r="P2951" s="29">
        <f t="shared" ref="P2951:P3014" si="279">+LEN(L2951)</f>
        <v>14</v>
      </c>
      <c r="Q2951" s="14" t="str">
        <f t="shared" ref="Q2951:Q3014" si="280">+LEFT(L2951,O2951)</f>
        <v xml:space="preserve">Liz </v>
      </c>
      <c r="R2951" s="14" t="str">
        <f t="shared" ref="R2951:R3014" si="281">+RIGHT(L2951,P2951-O2951)</f>
        <v>Willingham</v>
      </c>
    </row>
    <row r="2952" spans="2:18" x14ac:dyDescent="0.45">
      <c r="B2952" s="14" t="str">
        <f t="shared" si="276"/>
        <v>40507840509</v>
      </c>
      <c r="C2952" s="5">
        <v>40507</v>
      </c>
      <c r="D2952" s="2" t="s">
        <v>804</v>
      </c>
      <c r="E2952" s="14">
        <f t="shared" si="277"/>
        <v>0</v>
      </c>
      <c r="F2952" s="2">
        <v>8</v>
      </c>
      <c r="G2952" s="19">
        <v>24.72</v>
      </c>
      <c r="H2952" s="20">
        <v>0.06</v>
      </c>
      <c r="I2952" s="6"/>
      <c r="J2952" s="5">
        <v>40509</v>
      </c>
      <c r="K2952" s="25">
        <v>-21.47</v>
      </c>
      <c r="L2952" s="2" t="s">
        <v>384</v>
      </c>
      <c r="M2952" s="14">
        <f>+VLOOKUP(L2952,Customers!$C$3:$D$797,2,FALSE)</f>
        <v>2</v>
      </c>
      <c r="N2952" s="14">
        <f>+INDEX(Customers!$B$2:$D$797,MATCH(TF_Database!L2952,Customers!$C$2:$C$797,0),1)</f>
        <v>24450</v>
      </c>
      <c r="O2952" s="29">
        <f t="shared" si="278"/>
        <v>5</v>
      </c>
      <c r="P2952" s="29">
        <f t="shared" si="279"/>
        <v>10</v>
      </c>
      <c r="Q2952" s="14" t="str">
        <f t="shared" si="280"/>
        <v xml:space="preserve">Evan </v>
      </c>
      <c r="R2952" s="14" t="str">
        <f t="shared" si="281"/>
        <v>Henry</v>
      </c>
    </row>
    <row r="2953" spans="2:18" x14ac:dyDescent="0.45">
      <c r="B2953" s="14" t="str">
        <f t="shared" si="276"/>
        <v>401851240188</v>
      </c>
      <c r="C2953" s="5">
        <v>40185</v>
      </c>
      <c r="D2953" s="2" t="s">
        <v>810</v>
      </c>
      <c r="E2953" s="14">
        <f t="shared" si="277"/>
        <v>0</v>
      </c>
      <c r="F2953" s="2">
        <v>12</v>
      </c>
      <c r="G2953" s="19">
        <v>116.38</v>
      </c>
      <c r="H2953" s="20">
        <v>0.08</v>
      </c>
      <c r="I2953" s="6"/>
      <c r="J2953" s="5">
        <v>40188</v>
      </c>
      <c r="K2953" s="25">
        <v>29.68</v>
      </c>
      <c r="L2953" s="2" t="s">
        <v>417</v>
      </c>
      <c r="M2953" s="14">
        <f>+VLOOKUP(L2953,Customers!$C$3:$D$797,2,FALSE)</f>
        <v>3</v>
      </c>
      <c r="N2953" s="14">
        <f>+INDEX(Customers!$B$2:$D$797,MATCH(TF_Database!L2953,Customers!$C$2:$C$797,0),1)</f>
        <v>24211</v>
      </c>
      <c r="O2953" s="29">
        <f t="shared" si="278"/>
        <v>7</v>
      </c>
      <c r="P2953" s="29">
        <f t="shared" si="279"/>
        <v>17</v>
      </c>
      <c r="Q2953" s="14" t="str">
        <f t="shared" si="280"/>
        <v xml:space="preserve">Denise </v>
      </c>
      <c r="R2953" s="14" t="str">
        <f t="shared" si="281"/>
        <v>Leinenbach</v>
      </c>
    </row>
    <row r="2954" spans="2:18" x14ac:dyDescent="0.45">
      <c r="B2954" s="14" t="str">
        <f t="shared" si="276"/>
        <v>401663040168</v>
      </c>
      <c r="C2954" s="5">
        <v>40166</v>
      </c>
      <c r="D2954" s="2" t="s">
        <v>806</v>
      </c>
      <c r="E2954" s="14">
        <f t="shared" si="277"/>
        <v>1</v>
      </c>
      <c r="F2954" s="2">
        <v>30</v>
      </c>
      <c r="G2954" s="19">
        <v>14922.16</v>
      </c>
      <c r="H2954" s="20">
        <v>0.1</v>
      </c>
      <c r="I2954" s="6"/>
      <c r="J2954" s="5">
        <v>40168</v>
      </c>
      <c r="K2954" s="25">
        <v>545.69745</v>
      </c>
      <c r="L2954" s="2" t="s">
        <v>417</v>
      </c>
      <c r="M2954" s="14">
        <f>+VLOOKUP(L2954,Customers!$C$3:$D$797,2,FALSE)</f>
        <v>3</v>
      </c>
      <c r="N2954" s="14">
        <f>+INDEX(Customers!$B$2:$D$797,MATCH(TF_Database!L2954,Customers!$C$2:$C$797,0),1)</f>
        <v>24211</v>
      </c>
      <c r="O2954" s="29">
        <f t="shared" si="278"/>
        <v>7</v>
      </c>
      <c r="P2954" s="29">
        <f t="shared" si="279"/>
        <v>17</v>
      </c>
      <c r="Q2954" s="14" t="str">
        <f t="shared" si="280"/>
        <v xml:space="preserve">Denise </v>
      </c>
      <c r="R2954" s="14" t="str">
        <f t="shared" si="281"/>
        <v>Leinenbach</v>
      </c>
    </row>
    <row r="2955" spans="2:18" x14ac:dyDescent="0.45">
      <c r="B2955" s="14" t="str">
        <f t="shared" si="276"/>
        <v>40931140932</v>
      </c>
      <c r="C2955" s="5">
        <v>40931</v>
      </c>
      <c r="D2955" s="2" t="s">
        <v>808</v>
      </c>
      <c r="E2955" s="14">
        <f t="shared" si="277"/>
        <v>0</v>
      </c>
      <c r="F2955" s="2">
        <v>1</v>
      </c>
      <c r="G2955" s="19">
        <v>62.77</v>
      </c>
      <c r="H2955" s="20">
        <v>0.01</v>
      </c>
      <c r="I2955" s="6"/>
      <c r="J2955" s="5">
        <v>40932</v>
      </c>
      <c r="K2955" s="25">
        <v>-36.840000000000003</v>
      </c>
      <c r="L2955" s="2" t="s">
        <v>417</v>
      </c>
      <c r="M2955" s="14">
        <f>+VLOOKUP(L2955,Customers!$C$3:$D$797,2,FALSE)</f>
        <v>3</v>
      </c>
      <c r="N2955" s="14">
        <f>+INDEX(Customers!$B$2:$D$797,MATCH(TF_Database!L2955,Customers!$C$2:$C$797,0),1)</f>
        <v>24211</v>
      </c>
      <c r="O2955" s="29">
        <f t="shared" si="278"/>
        <v>7</v>
      </c>
      <c r="P2955" s="29">
        <f t="shared" si="279"/>
        <v>17</v>
      </c>
      <c r="Q2955" s="14" t="str">
        <f t="shared" si="280"/>
        <v xml:space="preserve">Denise </v>
      </c>
      <c r="R2955" s="14" t="str">
        <f t="shared" si="281"/>
        <v>Leinenbach</v>
      </c>
    </row>
    <row r="2956" spans="2:18" x14ac:dyDescent="0.45">
      <c r="B2956" s="14" t="str">
        <f t="shared" si="276"/>
        <v>407673640774</v>
      </c>
      <c r="C2956" s="5">
        <v>40767</v>
      </c>
      <c r="D2956" s="2" t="s">
        <v>804</v>
      </c>
      <c r="E2956" s="14">
        <f t="shared" si="277"/>
        <v>0</v>
      </c>
      <c r="F2956" s="2">
        <v>36</v>
      </c>
      <c r="G2956" s="19">
        <v>240.14</v>
      </c>
      <c r="H2956" s="20">
        <v>0.06</v>
      </c>
      <c r="I2956" s="6"/>
      <c r="J2956" s="5">
        <v>40774</v>
      </c>
      <c r="K2956" s="25">
        <v>57.78</v>
      </c>
      <c r="L2956" s="2" t="s">
        <v>395</v>
      </c>
      <c r="M2956" s="14">
        <f>+VLOOKUP(L2956,Customers!$C$3:$D$797,2,FALSE)</f>
        <v>2</v>
      </c>
      <c r="N2956" s="14">
        <f>+INDEX(Customers!$B$2:$D$797,MATCH(TF_Database!L2956,Customers!$C$2:$C$797,0),1)</f>
        <v>19811</v>
      </c>
      <c r="O2956" s="29">
        <f t="shared" si="278"/>
        <v>5</v>
      </c>
      <c r="P2956" s="29">
        <f t="shared" si="279"/>
        <v>12</v>
      </c>
      <c r="Q2956" s="14" t="str">
        <f t="shared" si="280"/>
        <v xml:space="preserve">Alan </v>
      </c>
      <c r="R2956" s="14" t="str">
        <f t="shared" si="281"/>
        <v>Shonely</v>
      </c>
    </row>
    <row r="2957" spans="2:18" x14ac:dyDescent="0.45">
      <c r="B2957" s="14" t="str">
        <f t="shared" si="276"/>
        <v>410794041079</v>
      </c>
      <c r="C2957" s="5">
        <v>41079</v>
      </c>
      <c r="D2957" s="2" t="s">
        <v>804</v>
      </c>
      <c r="E2957" s="14">
        <f t="shared" si="277"/>
        <v>0</v>
      </c>
      <c r="F2957" s="2">
        <v>40</v>
      </c>
      <c r="G2957" s="19">
        <v>879.54</v>
      </c>
      <c r="H2957" s="20">
        <v>0.09</v>
      </c>
      <c r="I2957" s="6"/>
      <c r="J2957" s="5">
        <v>41079</v>
      </c>
      <c r="K2957" s="25">
        <v>166.93</v>
      </c>
      <c r="L2957" s="2" t="s">
        <v>356</v>
      </c>
      <c r="M2957" s="14">
        <f>+VLOOKUP(L2957,Customers!$C$3:$D$797,2,FALSE)</f>
        <v>1</v>
      </c>
      <c r="N2957" s="14">
        <f>+INDEX(Customers!$B$2:$D$797,MATCH(TF_Database!L2957,Customers!$C$2:$C$797,0),1)</f>
        <v>18381</v>
      </c>
      <c r="O2957" s="29">
        <f t="shared" si="278"/>
        <v>7</v>
      </c>
      <c r="P2957" s="29">
        <f t="shared" si="279"/>
        <v>15</v>
      </c>
      <c r="Q2957" s="14" t="str">
        <f t="shared" si="280"/>
        <v xml:space="preserve">Damala </v>
      </c>
      <c r="R2957" s="14" t="str">
        <f t="shared" si="281"/>
        <v>Kotsonis</v>
      </c>
    </row>
    <row r="2958" spans="2:18" x14ac:dyDescent="0.45">
      <c r="B2958" s="14" t="str">
        <f t="shared" si="276"/>
        <v>40070440071</v>
      </c>
      <c r="C2958" s="5">
        <v>40070</v>
      </c>
      <c r="D2958" s="2" t="s">
        <v>806</v>
      </c>
      <c r="E2958" s="14">
        <f t="shared" si="277"/>
        <v>1</v>
      </c>
      <c r="F2958" s="2">
        <v>4</v>
      </c>
      <c r="G2958" s="19">
        <v>1620.94</v>
      </c>
      <c r="H2958" s="20">
        <v>0.1</v>
      </c>
      <c r="I2958" s="6"/>
      <c r="J2958" s="5">
        <v>40071</v>
      </c>
      <c r="K2958" s="25">
        <v>-969.0483660000001</v>
      </c>
      <c r="L2958" s="2" t="s">
        <v>419</v>
      </c>
      <c r="M2958" s="14">
        <f>+VLOOKUP(L2958,Customers!$C$3:$D$797,2,FALSE)</f>
        <v>2</v>
      </c>
      <c r="N2958" s="14">
        <f>+INDEX(Customers!$B$2:$D$797,MATCH(TF_Database!L2958,Customers!$C$2:$C$797,0),1)</f>
        <v>6349</v>
      </c>
      <c r="O2958" s="29">
        <f t="shared" si="278"/>
        <v>6</v>
      </c>
      <c r="P2958" s="29">
        <f t="shared" si="279"/>
        <v>12</v>
      </c>
      <c r="Q2958" s="14" t="str">
        <f t="shared" si="280"/>
        <v xml:space="preserve">Debra </v>
      </c>
      <c r="R2958" s="14" t="str">
        <f t="shared" si="281"/>
        <v>Catini</v>
      </c>
    </row>
    <row r="2959" spans="2:18" x14ac:dyDescent="0.45">
      <c r="B2959" s="14" t="str">
        <f t="shared" si="276"/>
        <v>406994840704</v>
      </c>
      <c r="C2959" s="5">
        <v>40699</v>
      </c>
      <c r="D2959" s="2" t="s">
        <v>804</v>
      </c>
      <c r="E2959" s="14">
        <f t="shared" si="277"/>
        <v>0</v>
      </c>
      <c r="F2959" s="2">
        <v>48</v>
      </c>
      <c r="G2959" s="19">
        <v>269.93</v>
      </c>
      <c r="H2959" s="20">
        <v>0.05</v>
      </c>
      <c r="I2959" s="6"/>
      <c r="J2959" s="5">
        <v>40704</v>
      </c>
      <c r="K2959" s="25">
        <v>119.64</v>
      </c>
      <c r="L2959" s="2" t="s">
        <v>336</v>
      </c>
      <c r="M2959" s="14">
        <f>+VLOOKUP(L2959,Customers!$C$3:$D$797,2,FALSE)</f>
        <v>3</v>
      </c>
      <c r="N2959" s="14">
        <f>+INDEX(Customers!$B$2:$D$797,MATCH(TF_Database!L2959,Customers!$C$2:$C$797,0),1)</f>
        <v>11915</v>
      </c>
      <c r="O2959" s="29">
        <f t="shared" si="278"/>
        <v>8</v>
      </c>
      <c r="P2959" s="29">
        <f t="shared" si="279"/>
        <v>12</v>
      </c>
      <c r="Q2959" s="14" t="str">
        <f t="shared" si="280"/>
        <v xml:space="preserve">Raymond </v>
      </c>
      <c r="R2959" s="14" t="str">
        <f t="shared" si="281"/>
        <v>Fair</v>
      </c>
    </row>
    <row r="2960" spans="2:18" x14ac:dyDescent="0.45">
      <c r="B2960" s="14" t="str">
        <f t="shared" si="276"/>
        <v>412664541267</v>
      </c>
      <c r="C2960" s="5">
        <v>41266</v>
      </c>
      <c r="D2960" s="2" t="s">
        <v>808</v>
      </c>
      <c r="E2960" s="14">
        <f t="shared" si="277"/>
        <v>0</v>
      </c>
      <c r="F2960" s="2">
        <v>45</v>
      </c>
      <c r="G2960" s="19">
        <v>4547.8999999999996</v>
      </c>
      <c r="H2960" s="20">
        <v>0.01</v>
      </c>
      <c r="I2960" s="6"/>
      <c r="J2960" s="5">
        <v>41267</v>
      </c>
      <c r="K2960" s="25">
        <v>-768.14</v>
      </c>
      <c r="L2960" s="2" t="s">
        <v>256</v>
      </c>
      <c r="M2960" s="14">
        <f>+VLOOKUP(L2960,Customers!$C$3:$D$797,2,FALSE)</f>
        <v>5</v>
      </c>
      <c r="N2960" s="14">
        <f>+INDEX(Customers!$B$2:$D$797,MATCH(TF_Database!L2960,Customers!$C$2:$C$797,0),1)</f>
        <v>1318</v>
      </c>
      <c r="O2960" s="29">
        <f t="shared" si="278"/>
        <v>4</v>
      </c>
      <c r="P2960" s="29">
        <f t="shared" si="279"/>
        <v>9</v>
      </c>
      <c r="Q2960" s="14" t="str">
        <f t="shared" si="280"/>
        <v xml:space="preserve">Ann </v>
      </c>
      <c r="R2960" s="14" t="str">
        <f t="shared" si="281"/>
        <v>Blume</v>
      </c>
    </row>
    <row r="2961" spans="2:18" x14ac:dyDescent="0.45">
      <c r="B2961" s="14" t="str">
        <f t="shared" si="276"/>
        <v>399171839918</v>
      </c>
      <c r="C2961" s="5">
        <v>39917</v>
      </c>
      <c r="D2961" s="2" t="s">
        <v>810</v>
      </c>
      <c r="E2961" s="14">
        <f t="shared" si="277"/>
        <v>0</v>
      </c>
      <c r="F2961" s="2">
        <v>18</v>
      </c>
      <c r="G2961" s="19">
        <v>4212.7519999999995</v>
      </c>
      <c r="H2961" s="20">
        <v>0.06</v>
      </c>
      <c r="I2961" s="6"/>
      <c r="J2961" s="5">
        <v>39918</v>
      </c>
      <c r="K2961" s="25">
        <v>-715.7782060000003</v>
      </c>
      <c r="L2961" s="2" t="s">
        <v>420</v>
      </c>
      <c r="M2961" s="14">
        <f>+VLOOKUP(L2961,Customers!$C$3:$D$797,2,FALSE)</f>
        <v>4</v>
      </c>
      <c r="N2961" s="14">
        <f>+INDEX(Customers!$B$2:$D$797,MATCH(TF_Database!L2961,Customers!$C$2:$C$797,0),1)</f>
        <v>8649</v>
      </c>
      <c r="O2961" s="29">
        <f t="shared" si="278"/>
        <v>6</v>
      </c>
      <c r="P2961" s="29">
        <f t="shared" si="279"/>
        <v>12</v>
      </c>
      <c r="Q2961" s="14" t="str">
        <f t="shared" si="280"/>
        <v xml:space="preserve">Becky </v>
      </c>
      <c r="R2961" s="14" t="str">
        <f t="shared" si="281"/>
        <v>Martin</v>
      </c>
    </row>
    <row r="2962" spans="2:18" x14ac:dyDescent="0.45">
      <c r="B2962" s="14" t="str">
        <f t="shared" si="276"/>
        <v>406223240623</v>
      </c>
      <c r="C2962" s="5">
        <v>40622</v>
      </c>
      <c r="D2962" s="2" t="s">
        <v>806</v>
      </c>
      <c r="E2962" s="14">
        <f t="shared" si="277"/>
        <v>1</v>
      </c>
      <c r="F2962" s="2">
        <v>32</v>
      </c>
      <c r="G2962" s="19">
        <v>119.2</v>
      </c>
      <c r="H2962" s="20">
        <v>0.06</v>
      </c>
      <c r="I2962" s="6"/>
      <c r="J2962" s="5">
        <v>40623</v>
      </c>
      <c r="K2962" s="25">
        <v>30.61</v>
      </c>
      <c r="L2962" s="2" t="s">
        <v>339</v>
      </c>
      <c r="M2962" s="14">
        <f>+VLOOKUP(L2962,Customers!$C$3:$D$797,2,FALSE)</f>
        <v>2</v>
      </c>
      <c r="N2962" s="14">
        <f>+INDEX(Customers!$B$2:$D$797,MATCH(TF_Database!L2962,Customers!$C$2:$C$797,0),1)</f>
        <v>19697</v>
      </c>
      <c r="O2962" s="29">
        <f t="shared" si="278"/>
        <v>5</v>
      </c>
      <c r="P2962" s="29">
        <f t="shared" si="279"/>
        <v>12</v>
      </c>
      <c r="Q2962" s="14" t="str">
        <f t="shared" si="280"/>
        <v xml:space="preserve">Eric </v>
      </c>
      <c r="R2962" s="14" t="str">
        <f t="shared" si="281"/>
        <v>Barreto</v>
      </c>
    </row>
    <row r="2963" spans="2:18" x14ac:dyDescent="0.45">
      <c r="B2963" s="14" t="str">
        <f t="shared" si="276"/>
        <v>405114840513</v>
      </c>
      <c r="C2963" s="5">
        <v>40511</v>
      </c>
      <c r="D2963" s="2" t="s">
        <v>810</v>
      </c>
      <c r="E2963" s="14">
        <f t="shared" si="277"/>
        <v>0</v>
      </c>
      <c r="F2963" s="2">
        <v>48</v>
      </c>
      <c r="G2963" s="19">
        <v>418.82</v>
      </c>
      <c r="H2963" s="20">
        <v>0.02</v>
      </c>
      <c r="I2963" s="6"/>
      <c r="J2963" s="5">
        <v>40513</v>
      </c>
      <c r="K2963" s="25">
        <v>-60.213999999999999</v>
      </c>
      <c r="L2963" s="2" t="s">
        <v>340</v>
      </c>
      <c r="M2963" s="14">
        <f>+VLOOKUP(L2963,Customers!$C$3:$D$797,2,FALSE)</f>
        <v>3</v>
      </c>
      <c r="N2963" s="14">
        <f>+INDEX(Customers!$B$2:$D$797,MATCH(TF_Database!L2963,Customers!$C$2:$C$797,0),1)</f>
        <v>15436</v>
      </c>
      <c r="O2963" s="29">
        <f t="shared" si="278"/>
        <v>6</v>
      </c>
      <c r="P2963" s="29">
        <f t="shared" si="279"/>
        <v>11</v>
      </c>
      <c r="Q2963" s="14" t="str">
        <f t="shared" si="280"/>
        <v xml:space="preserve">Barry </v>
      </c>
      <c r="R2963" s="14" t="str">
        <f t="shared" si="281"/>
        <v>Franz</v>
      </c>
    </row>
    <row r="2964" spans="2:18" x14ac:dyDescent="0.45">
      <c r="B2964" s="14" t="str">
        <f t="shared" si="276"/>
        <v>405872340589</v>
      </c>
      <c r="C2964" s="5">
        <v>40587</v>
      </c>
      <c r="D2964" s="2" t="s">
        <v>810</v>
      </c>
      <c r="E2964" s="14">
        <f t="shared" si="277"/>
        <v>0</v>
      </c>
      <c r="F2964" s="2">
        <v>23</v>
      </c>
      <c r="G2964" s="19">
        <v>127.17</v>
      </c>
      <c r="H2964" s="20">
        <v>0.1</v>
      </c>
      <c r="I2964" s="6"/>
      <c r="J2964" s="5">
        <v>40589</v>
      </c>
      <c r="K2964" s="25">
        <v>-108.1345</v>
      </c>
      <c r="L2964" s="2" t="s">
        <v>353</v>
      </c>
      <c r="M2964" s="14">
        <f>+VLOOKUP(L2964,Customers!$C$3:$D$797,2,FALSE)</f>
        <v>1</v>
      </c>
      <c r="N2964" s="14">
        <f>+INDEX(Customers!$B$2:$D$797,MATCH(TF_Database!L2964,Customers!$C$2:$C$797,0),1)</f>
        <v>23759</v>
      </c>
      <c r="O2964" s="29">
        <f t="shared" si="278"/>
        <v>7</v>
      </c>
      <c r="P2964" s="29">
        <f t="shared" si="279"/>
        <v>12</v>
      </c>
      <c r="Q2964" s="14" t="str">
        <f t="shared" si="280"/>
        <v xml:space="preserve">Astrea </v>
      </c>
      <c r="R2964" s="14" t="str">
        <f t="shared" si="281"/>
        <v>Jones</v>
      </c>
    </row>
    <row r="2965" spans="2:18" x14ac:dyDescent="0.45">
      <c r="B2965" s="14" t="str">
        <f t="shared" si="276"/>
        <v>398681739870</v>
      </c>
      <c r="C2965" s="5">
        <v>39868</v>
      </c>
      <c r="D2965" s="2" t="s">
        <v>811</v>
      </c>
      <c r="E2965" s="14">
        <f t="shared" si="277"/>
        <v>0</v>
      </c>
      <c r="F2965" s="2">
        <v>17</v>
      </c>
      <c r="G2965" s="19">
        <v>2545.89</v>
      </c>
      <c r="H2965" s="20">
        <v>0.01</v>
      </c>
      <c r="I2965" s="6"/>
      <c r="J2965" s="5">
        <v>39870</v>
      </c>
      <c r="K2965" s="25">
        <v>-321.51</v>
      </c>
      <c r="L2965" s="2" t="s">
        <v>380</v>
      </c>
      <c r="M2965" s="14">
        <f>+VLOOKUP(L2965,Customers!$C$3:$D$797,2,FALSE)</f>
        <v>1</v>
      </c>
      <c r="N2965" s="14">
        <f>+INDEX(Customers!$B$2:$D$797,MATCH(TF_Database!L2965,Customers!$C$2:$C$797,0),1)</f>
        <v>2120</v>
      </c>
      <c r="O2965" s="29">
        <f t="shared" si="278"/>
        <v>6</v>
      </c>
      <c r="P2965" s="29">
        <f t="shared" si="279"/>
        <v>11</v>
      </c>
      <c r="Q2965" s="14" t="str">
        <f t="shared" si="280"/>
        <v xml:space="preserve">Peter </v>
      </c>
      <c r="R2965" s="14" t="str">
        <f t="shared" si="281"/>
        <v>McVee</v>
      </c>
    </row>
    <row r="2966" spans="2:18" x14ac:dyDescent="0.45">
      <c r="B2966" s="14" t="str">
        <f t="shared" si="276"/>
        <v>408422640843</v>
      </c>
      <c r="C2966" s="5">
        <v>40842</v>
      </c>
      <c r="D2966" s="2" t="s">
        <v>811</v>
      </c>
      <c r="E2966" s="14">
        <f t="shared" si="277"/>
        <v>0</v>
      </c>
      <c r="F2966" s="2">
        <v>26</v>
      </c>
      <c r="G2966" s="19">
        <v>106.03</v>
      </c>
      <c r="H2966" s="20">
        <v>0.09</v>
      </c>
      <c r="I2966" s="6"/>
      <c r="J2966" s="5">
        <v>40843</v>
      </c>
      <c r="K2966" s="25">
        <v>42.89</v>
      </c>
      <c r="L2966" s="2" t="s">
        <v>332</v>
      </c>
      <c r="M2966" s="14">
        <f>+VLOOKUP(L2966,Customers!$C$3:$D$797,2,FALSE)</f>
        <v>1</v>
      </c>
      <c r="N2966" s="14">
        <f>+INDEX(Customers!$B$2:$D$797,MATCH(TF_Database!L2966,Customers!$C$2:$C$797,0),1)</f>
        <v>9491</v>
      </c>
      <c r="O2966" s="29">
        <f t="shared" si="278"/>
        <v>6</v>
      </c>
      <c r="P2966" s="29">
        <f t="shared" si="279"/>
        <v>13</v>
      </c>
      <c r="Q2966" s="14" t="str">
        <f t="shared" si="280"/>
        <v xml:space="preserve">Corey </v>
      </c>
      <c r="R2966" s="14" t="str">
        <f t="shared" si="281"/>
        <v>Catlett</v>
      </c>
    </row>
    <row r="2967" spans="2:18" x14ac:dyDescent="0.45">
      <c r="B2967" s="14" t="str">
        <f t="shared" si="276"/>
        <v>399092939909</v>
      </c>
      <c r="C2967" s="5">
        <v>39909</v>
      </c>
      <c r="D2967" s="2" t="s">
        <v>811</v>
      </c>
      <c r="E2967" s="14">
        <f t="shared" si="277"/>
        <v>0</v>
      </c>
      <c r="F2967" s="2">
        <v>29</v>
      </c>
      <c r="G2967" s="19">
        <v>65.16</v>
      </c>
      <c r="H2967" s="20">
        <v>0.03</v>
      </c>
      <c r="I2967" s="6"/>
      <c r="J2967" s="5">
        <v>39909</v>
      </c>
      <c r="K2967" s="25">
        <v>-7.04</v>
      </c>
      <c r="L2967" s="2" t="s">
        <v>399</v>
      </c>
      <c r="M2967" s="14">
        <f>+VLOOKUP(L2967,Customers!$C$3:$D$797,2,FALSE)</f>
        <v>2</v>
      </c>
      <c r="N2967" s="14">
        <f>+INDEX(Customers!$B$2:$D$797,MATCH(TF_Database!L2967,Customers!$C$2:$C$797,0),1)</f>
        <v>6891</v>
      </c>
      <c r="O2967" s="29">
        <f t="shared" si="278"/>
        <v>5</v>
      </c>
      <c r="P2967" s="29">
        <f t="shared" si="279"/>
        <v>12</v>
      </c>
      <c r="Q2967" s="14" t="str">
        <f t="shared" si="280"/>
        <v xml:space="preserve">Dave </v>
      </c>
      <c r="R2967" s="14" t="str">
        <f t="shared" si="281"/>
        <v>Poirier</v>
      </c>
    </row>
    <row r="2968" spans="2:18" x14ac:dyDescent="0.45">
      <c r="B2968" s="14" t="str">
        <f t="shared" si="276"/>
        <v>411093341110</v>
      </c>
      <c r="C2968" s="5">
        <v>41109</v>
      </c>
      <c r="D2968" s="2" t="s">
        <v>810</v>
      </c>
      <c r="E2968" s="14">
        <f t="shared" si="277"/>
        <v>0</v>
      </c>
      <c r="F2968" s="2">
        <v>33</v>
      </c>
      <c r="G2968" s="19">
        <v>2269.41</v>
      </c>
      <c r="H2968" s="20">
        <v>0.05</v>
      </c>
      <c r="I2968" s="6"/>
      <c r="J2968" s="5">
        <v>41110</v>
      </c>
      <c r="K2968" s="25">
        <v>630.17999999999995</v>
      </c>
      <c r="L2968" s="2" t="s">
        <v>344</v>
      </c>
      <c r="M2968" s="14">
        <f>+VLOOKUP(L2968,Customers!$C$3:$D$797,2,FALSE)</f>
        <v>2</v>
      </c>
      <c r="N2968" s="14">
        <f>+INDEX(Customers!$B$2:$D$797,MATCH(TF_Database!L2968,Customers!$C$2:$C$797,0),1)</f>
        <v>730</v>
      </c>
      <c r="O2968" s="29">
        <f t="shared" si="278"/>
        <v>6</v>
      </c>
      <c r="P2968" s="29">
        <f t="shared" si="279"/>
        <v>13</v>
      </c>
      <c r="Q2968" s="14" t="str">
        <f t="shared" si="280"/>
        <v xml:space="preserve">Bobby </v>
      </c>
      <c r="R2968" s="14" t="str">
        <f t="shared" si="281"/>
        <v>Trafton</v>
      </c>
    </row>
    <row r="2969" spans="2:18" x14ac:dyDescent="0.45">
      <c r="B2969" s="14" t="str">
        <f t="shared" si="276"/>
        <v>410424641043</v>
      </c>
      <c r="C2969" s="5">
        <v>41042</v>
      </c>
      <c r="D2969" s="2" t="s">
        <v>811</v>
      </c>
      <c r="E2969" s="14">
        <f t="shared" si="277"/>
        <v>0</v>
      </c>
      <c r="F2969" s="2">
        <v>46</v>
      </c>
      <c r="G2969" s="19">
        <v>2514.5124999999998</v>
      </c>
      <c r="H2969" s="20">
        <v>0.04</v>
      </c>
      <c r="I2969" s="6"/>
      <c r="J2969" s="5">
        <v>41043</v>
      </c>
      <c r="K2969" s="25">
        <v>601.65</v>
      </c>
      <c r="L2969" s="2" t="s">
        <v>421</v>
      </c>
      <c r="M2969" s="14">
        <f>+VLOOKUP(L2969,Customers!$C$3:$D$797,2,FALSE)</f>
        <v>3</v>
      </c>
      <c r="N2969" s="14">
        <f>+INDEX(Customers!$B$2:$D$797,MATCH(TF_Database!L2969,Customers!$C$2:$C$797,0),1)</f>
        <v>28315</v>
      </c>
      <c r="O2969" s="29">
        <f t="shared" si="278"/>
        <v>9</v>
      </c>
      <c r="P2969" s="29">
        <f t="shared" si="279"/>
        <v>15</v>
      </c>
      <c r="Q2969" s="14" t="str">
        <f t="shared" si="280"/>
        <v xml:space="preserve">Benjamin </v>
      </c>
      <c r="R2969" s="14" t="str">
        <f t="shared" si="281"/>
        <v>Venier</v>
      </c>
    </row>
    <row r="2970" spans="2:18" x14ac:dyDescent="0.45">
      <c r="B2970" s="14" t="str">
        <f t="shared" si="276"/>
        <v>40722940729</v>
      </c>
      <c r="C2970" s="5">
        <v>40722</v>
      </c>
      <c r="D2970" s="2" t="s">
        <v>804</v>
      </c>
      <c r="E2970" s="14">
        <f t="shared" si="277"/>
        <v>0</v>
      </c>
      <c r="F2970" s="2">
        <v>9</v>
      </c>
      <c r="G2970" s="19">
        <v>1425.21</v>
      </c>
      <c r="H2970" s="20">
        <v>0.1</v>
      </c>
      <c r="I2970" s="6"/>
      <c r="J2970" s="5">
        <v>40729</v>
      </c>
      <c r="K2970" s="25">
        <v>-65.02</v>
      </c>
      <c r="L2970" s="2" t="s">
        <v>391</v>
      </c>
      <c r="M2970" s="14">
        <f>+VLOOKUP(L2970,Customers!$C$3:$D$797,2,FALSE)</f>
        <v>2</v>
      </c>
      <c r="N2970" s="14">
        <f>+INDEX(Customers!$B$2:$D$797,MATCH(TF_Database!L2970,Customers!$C$2:$C$797,0),1)</f>
        <v>32287</v>
      </c>
      <c r="O2970" s="29">
        <f t="shared" si="278"/>
        <v>5</v>
      </c>
      <c r="P2970" s="29">
        <f t="shared" si="279"/>
        <v>13</v>
      </c>
      <c r="Q2970" s="14" t="str">
        <f t="shared" si="280"/>
        <v xml:space="preserve">Tony </v>
      </c>
      <c r="R2970" s="14" t="str">
        <f t="shared" si="281"/>
        <v>Molinari</v>
      </c>
    </row>
    <row r="2971" spans="2:18" x14ac:dyDescent="0.45">
      <c r="B2971" s="14" t="str">
        <f t="shared" si="276"/>
        <v>404582440460</v>
      </c>
      <c r="C2971" s="5">
        <v>40458</v>
      </c>
      <c r="D2971" s="2" t="s">
        <v>808</v>
      </c>
      <c r="E2971" s="14">
        <f t="shared" si="277"/>
        <v>0</v>
      </c>
      <c r="F2971" s="2">
        <v>24</v>
      </c>
      <c r="G2971" s="19">
        <v>2435.5135</v>
      </c>
      <c r="H2971" s="20">
        <v>0.08</v>
      </c>
      <c r="I2971" s="6"/>
      <c r="J2971" s="5">
        <v>40460</v>
      </c>
      <c r="K2971" s="25">
        <v>315.48599999999999</v>
      </c>
      <c r="L2971" s="2" t="s">
        <v>421</v>
      </c>
      <c r="M2971" s="14">
        <f>+VLOOKUP(L2971,Customers!$C$3:$D$797,2,FALSE)</f>
        <v>3</v>
      </c>
      <c r="N2971" s="14">
        <f>+INDEX(Customers!$B$2:$D$797,MATCH(TF_Database!L2971,Customers!$C$2:$C$797,0),1)</f>
        <v>28315</v>
      </c>
      <c r="O2971" s="29">
        <f t="shared" si="278"/>
        <v>9</v>
      </c>
      <c r="P2971" s="29">
        <f t="shared" si="279"/>
        <v>15</v>
      </c>
      <c r="Q2971" s="14" t="str">
        <f t="shared" si="280"/>
        <v xml:space="preserve">Benjamin </v>
      </c>
      <c r="R2971" s="14" t="str">
        <f t="shared" si="281"/>
        <v>Venier</v>
      </c>
    </row>
    <row r="2972" spans="2:18" x14ac:dyDescent="0.45">
      <c r="B2972" s="14" t="str">
        <f t="shared" si="276"/>
        <v>399011939903</v>
      </c>
      <c r="C2972" s="5">
        <v>39901</v>
      </c>
      <c r="D2972" s="2" t="s">
        <v>806</v>
      </c>
      <c r="E2972" s="14">
        <f t="shared" si="277"/>
        <v>1</v>
      </c>
      <c r="F2972" s="2">
        <v>19</v>
      </c>
      <c r="G2972" s="19">
        <v>568.74350000000004</v>
      </c>
      <c r="H2972" s="20">
        <v>0.05</v>
      </c>
      <c r="I2972" s="6"/>
      <c r="J2972" s="5">
        <v>39903</v>
      </c>
      <c r="K2972" s="25">
        <v>143.79300000000001</v>
      </c>
      <c r="L2972" s="2" t="s">
        <v>347</v>
      </c>
      <c r="M2972" s="14">
        <f>+VLOOKUP(L2972,Customers!$C$3:$D$797,2,FALSE)</f>
        <v>1</v>
      </c>
      <c r="N2972" s="14">
        <f>+INDEX(Customers!$B$2:$D$797,MATCH(TF_Database!L2972,Customers!$C$2:$C$797,0),1)</f>
        <v>8165</v>
      </c>
      <c r="O2972" s="29">
        <f t="shared" si="278"/>
        <v>5</v>
      </c>
      <c r="P2972" s="29">
        <f t="shared" si="279"/>
        <v>10</v>
      </c>
      <c r="Q2972" s="14" t="str">
        <f t="shared" si="280"/>
        <v xml:space="preserve">Nora </v>
      </c>
      <c r="R2972" s="14" t="str">
        <f t="shared" si="281"/>
        <v>Paige</v>
      </c>
    </row>
    <row r="2973" spans="2:18" x14ac:dyDescent="0.45">
      <c r="B2973" s="14" t="str">
        <f t="shared" si="276"/>
        <v>411562041161</v>
      </c>
      <c r="C2973" s="5">
        <v>41156</v>
      </c>
      <c r="D2973" s="2" t="s">
        <v>804</v>
      </c>
      <c r="E2973" s="14">
        <f t="shared" si="277"/>
        <v>0</v>
      </c>
      <c r="F2973" s="2">
        <v>20</v>
      </c>
      <c r="G2973" s="19">
        <v>2506.38</v>
      </c>
      <c r="H2973" s="20">
        <v>7.0000000000000007E-2</v>
      </c>
      <c r="I2973" s="6"/>
      <c r="J2973" s="5">
        <v>41161</v>
      </c>
      <c r="K2973" s="25">
        <v>-500.45710000000014</v>
      </c>
      <c r="L2973" s="2" t="s">
        <v>347</v>
      </c>
      <c r="M2973" s="14">
        <f>+VLOOKUP(L2973,Customers!$C$3:$D$797,2,FALSE)</f>
        <v>1</v>
      </c>
      <c r="N2973" s="14">
        <f>+INDEX(Customers!$B$2:$D$797,MATCH(TF_Database!L2973,Customers!$C$2:$C$797,0),1)</f>
        <v>8165</v>
      </c>
      <c r="O2973" s="29">
        <f t="shared" si="278"/>
        <v>5</v>
      </c>
      <c r="P2973" s="29">
        <f t="shared" si="279"/>
        <v>10</v>
      </c>
      <c r="Q2973" s="14" t="str">
        <f t="shared" si="280"/>
        <v xml:space="preserve">Nora </v>
      </c>
      <c r="R2973" s="14" t="str">
        <f t="shared" si="281"/>
        <v>Paige</v>
      </c>
    </row>
    <row r="2974" spans="2:18" x14ac:dyDescent="0.45">
      <c r="B2974" s="14" t="str">
        <f t="shared" si="276"/>
        <v>406624940669</v>
      </c>
      <c r="C2974" s="5">
        <v>40662</v>
      </c>
      <c r="D2974" s="2" t="s">
        <v>804</v>
      </c>
      <c r="E2974" s="14">
        <f t="shared" si="277"/>
        <v>0</v>
      </c>
      <c r="F2974" s="2">
        <v>49</v>
      </c>
      <c r="G2974" s="19">
        <v>1959.43</v>
      </c>
      <c r="H2974" s="20">
        <v>0.09</v>
      </c>
      <c r="I2974" s="6"/>
      <c r="J2974" s="5">
        <v>40669</v>
      </c>
      <c r="K2974" s="25">
        <v>467.72</v>
      </c>
      <c r="L2974" s="2" t="s">
        <v>406</v>
      </c>
      <c r="M2974" s="14">
        <f>+VLOOKUP(L2974,Customers!$C$3:$D$797,2,FALSE)</f>
        <v>3</v>
      </c>
      <c r="N2974" s="14">
        <f>+INDEX(Customers!$B$2:$D$797,MATCH(TF_Database!L2974,Customers!$C$2:$C$797,0),1)</f>
        <v>905</v>
      </c>
      <c r="O2974" s="29">
        <f t="shared" si="278"/>
        <v>7</v>
      </c>
      <c r="P2974" s="29">
        <f t="shared" si="279"/>
        <v>14</v>
      </c>
      <c r="Q2974" s="14" t="str">
        <f t="shared" si="280"/>
        <v xml:space="preserve">Robert </v>
      </c>
      <c r="R2974" s="14" t="str">
        <f t="shared" si="281"/>
        <v>Barroso</v>
      </c>
    </row>
    <row r="2975" spans="2:18" x14ac:dyDescent="0.45">
      <c r="B2975" s="14" t="str">
        <f t="shared" si="276"/>
        <v>406623940671</v>
      </c>
      <c r="C2975" s="5">
        <v>40662</v>
      </c>
      <c r="D2975" s="2" t="s">
        <v>804</v>
      </c>
      <c r="E2975" s="14">
        <f t="shared" si="277"/>
        <v>0</v>
      </c>
      <c r="F2975" s="2">
        <v>39</v>
      </c>
      <c r="G2975" s="19">
        <v>14072.64</v>
      </c>
      <c r="H2975" s="20">
        <v>0.02</v>
      </c>
      <c r="I2975" s="6"/>
      <c r="J2975" s="5">
        <v>40671</v>
      </c>
      <c r="K2975" s="25">
        <v>2177.54</v>
      </c>
      <c r="L2975" s="2" t="s">
        <v>406</v>
      </c>
      <c r="M2975" s="14">
        <f>+VLOOKUP(L2975,Customers!$C$3:$D$797,2,FALSE)</f>
        <v>3</v>
      </c>
      <c r="N2975" s="14">
        <f>+INDEX(Customers!$B$2:$D$797,MATCH(TF_Database!L2975,Customers!$C$2:$C$797,0),1)</f>
        <v>905</v>
      </c>
      <c r="O2975" s="29">
        <f t="shared" si="278"/>
        <v>7</v>
      </c>
      <c r="P2975" s="29">
        <f t="shared" si="279"/>
        <v>14</v>
      </c>
      <c r="Q2975" s="14" t="str">
        <f t="shared" si="280"/>
        <v xml:space="preserve">Robert </v>
      </c>
      <c r="R2975" s="14" t="str">
        <f t="shared" si="281"/>
        <v>Barroso</v>
      </c>
    </row>
    <row r="2976" spans="2:18" x14ac:dyDescent="0.45">
      <c r="B2976" s="14" t="str">
        <f t="shared" si="276"/>
        <v>406574740659</v>
      </c>
      <c r="C2976" s="5">
        <v>40657</v>
      </c>
      <c r="D2976" s="2" t="s">
        <v>806</v>
      </c>
      <c r="E2976" s="14">
        <f t="shared" si="277"/>
        <v>1</v>
      </c>
      <c r="F2976" s="2">
        <v>47</v>
      </c>
      <c r="G2976" s="19">
        <v>5549.79</v>
      </c>
      <c r="H2976" s="20">
        <v>0.09</v>
      </c>
      <c r="I2976" s="6"/>
      <c r="J2976" s="5">
        <v>40659</v>
      </c>
      <c r="K2976" s="25">
        <v>1300.8</v>
      </c>
      <c r="L2976" s="2" t="s">
        <v>371</v>
      </c>
      <c r="M2976" s="14">
        <f>+VLOOKUP(L2976,Customers!$C$3:$D$797,2,FALSE)</f>
        <v>3</v>
      </c>
      <c r="N2976" s="14">
        <f>+INDEX(Customers!$B$2:$D$797,MATCH(TF_Database!L2976,Customers!$C$2:$C$797,0),1)</f>
        <v>464</v>
      </c>
      <c r="O2976" s="29">
        <f t="shared" si="278"/>
        <v>5</v>
      </c>
      <c r="P2976" s="29">
        <f t="shared" si="279"/>
        <v>12</v>
      </c>
      <c r="Q2976" s="14" t="str">
        <f t="shared" si="280"/>
        <v xml:space="preserve">Alex </v>
      </c>
      <c r="R2976" s="14" t="str">
        <f t="shared" si="281"/>
        <v>Grayson</v>
      </c>
    </row>
    <row r="2977" spans="2:18" x14ac:dyDescent="0.45">
      <c r="B2977" s="14" t="str">
        <f t="shared" si="276"/>
        <v>399604139962</v>
      </c>
      <c r="C2977" s="5">
        <v>39960</v>
      </c>
      <c r="D2977" s="2" t="s">
        <v>808</v>
      </c>
      <c r="E2977" s="14">
        <f t="shared" si="277"/>
        <v>0</v>
      </c>
      <c r="F2977" s="2">
        <v>41</v>
      </c>
      <c r="G2977" s="19">
        <v>728.12699999999995</v>
      </c>
      <c r="H2977" s="20">
        <v>0.02</v>
      </c>
      <c r="I2977" s="6"/>
      <c r="J2977" s="5">
        <v>39962</v>
      </c>
      <c r="K2977" s="25">
        <v>49.787999999999997</v>
      </c>
      <c r="L2977" s="2" t="s">
        <v>389</v>
      </c>
      <c r="M2977" s="14">
        <f>+VLOOKUP(L2977,Customers!$C$3:$D$797,2,FALSE)</f>
        <v>4</v>
      </c>
      <c r="N2977" s="14">
        <f>+INDEX(Customers!$B$2:$D$797,MATCH(TF_Database!L2977,Customers!$C$2:$C$797,0),1)</f>
        <v>13138</v>
      </c>
      <c r="O2977" s="29">
        <f t="shared" si="278"/>
        <v>9</v>
      </c>
      <c r="P2977" s="29">
        <f t="shared" si="279"/>
        <v>14</v>
      </c>
      <c r="Q2977" s="14" t="str">
        <f t="shared" si="280"/>
        <v xml:space="preserve">Berenike </v>
      </c>
      <c r="R2977" s="14" t="str">
        <f t="shared" si="281"/>
        <v>Kampe</v>
      </c>
    </row>
    <row r="2978" spans="2:18" x14ac:dyDescent="0.45">
      <c r="B2978" s="14" t="str">
        <f t="shared" si="276"/>
        <v>410422241044</v>
      </c>
      <c r="C2978" s="5">
        <v>41042</v>
      </c>
      <c r="D2978" s="2" t="s">
        <v>806</v>
      </c>
      <c r="E2978" s="14">
        <f t="shared" si="277"/>
        <v>1</v>
      </c>
      <c r="F2978" s="2">
        <v>22</v>
      </c>
      <c r="G2978" s="19">
        <v>1118.2514999999999</v>
      </c>
      <c r="H2978" s="20">
        <v>0.1</v>
      </c>
      <c r="I2978" s="6"/>
      <c r="J2978" s="5">
        <v>41044</v>
      </c>
      <c r="K2978" s="25">
        <v>-59.587000000000003</v>
      </c>
      <c r="L2978" s="2" t="s">
        <v>408</v>
      </c>
      <c r="M2978" s="14">
        <f>+VLOOKUP(L2978,Customers!$C$3:$D$797,2,FALSE)</f>
        <v>4</v>
      </c>
      <c r="N2978" s="14">
        <f>+INDEX(Customers!$B$2:$D$797,MATCH(TF_Database!L2978,Customers!$C$2:$C$797,0),1)</f>
        <v>13719</v>
      </c>
      <c r="O2978" s="29">
        <f t="shared" si="278"/>
        <v>8</v>
      </c>
      <c r="P2978" s="29">
        <f t="shared" si="279"/>
        <v>15</v>
      </c>
      <c r="Q2978" s="14" t="str">
        <f t="shared" si="280"/>
        <v xml:space="preserve">Michael </v>
      </c>
      <c r="R2978" s="14" t="str">
        <f t="shared" si="281"/>
        <v>Kennedy</v>
      </c>
    </row>
    <row r="2979" spans="2:18" x14ac:dyDescent="0.45">
      <c r="B2979" s="14" t="str">
        <f t="shared" si="276"/>
        <v>410424041043</v>
      </c>
      <c r="C2979" s="5">
        <v>41042</v>
      </c>
      <c r="D2979" s="2" t="s">
        <v>806</v>
      </c>
      <c r="E2979" s="14">
        <f t="shared" si="277"/>
        <v>1</v>
      </c>
      <c r="F2979" s="2">
        <v>40</v>
      </c>
      <c r="G2979" s="19">
        <v>609.4</v>
      </c>
      <c r="H2979" s="20">
        <v>0.04</v>
      </c>
      <c r="I2979" s="6"/>
      <c r="J2979" s="5">
        <v>41043</v>
      </c>
      <c r="K2979" s="25">
        <v>-89.228499999999997</v>
      </c>
      <c r="L2979" s="2" t="s">
        <v>408</v>
      </c>
      <c r="M2979" s="14">
        <f>+VLOOKUP(L2979,Customers!$C$3:$D$797,2,FALSE)</f>
        <v>4</v>
      </c>
      <c r="N2979" s="14">
        <f>+INDEX(Customers!$B$2:$D$797,MATCH(TF_Database!L2979,Customers!$C$2:$C$797,0),1)</f>
        <v>13719</v>
      </c>
      <c r="O2979" s="29">
        <f t="shared" si="278"/>
        <v>8</v>
      </c>
      <c r="P2979" s="29">
        <f t="shared" si="279"/>
        <v>15</v>
      </c>
      <c r="Q2979" s="14" t="str">
        <f t="shared" si="280"/>
        <v xml:space="preserve">Michael </v>
      </c>
      <c r="R2979" s="14" t="str">
        <f t="shared" si="281"/>
        <v>Kennedy</v>
      </c>
    </row>
    <row r="2980" spans="2:18" x14ac:dyDescent="0.45">
      <c r="B2980" s="14" t="str">
        <f t="shared" si="276"/>
        <v>409073640907</v>
      </c>
      <c r="C2980" s="5">
        <v>40907</v>
      </c>
      <c r="D2980" s="2" t="s">
        <v>804</v>
      </c>
      <c r="E2980" s="14">
        <f t="shared" si="277"/>
        <v>0</v>
      </c>
      <c r="F2980" s="2">
        <v>36</v>
      </c>
      <c r="G2980" s="19">
        <v>282.58</v>
      </c>
      <c r="H2980" s="20">
        <v>0.1</v>
      </c>
      <c r="I2980" s="6"/>
      <c r="J2980" s="5">
        <v>40907</v>
      </c>
      <c r="K2980" s="25">
        <v>21.68</v>
      </c>
      <c r="L2980" s="2" t="s">
        <v>366</v>
      </c>
      <c r="M2980" s="14">
        <f>+VLOOKUP(L2980,Customers!$C$3:$D$797,2,FALSE)</f>
        <v>1</v>
      </c>
      <c r="N2980" s="14">
        <f>+INDEX(Customers!$B$2:$D$797,MATCH(TF_Database!L2980,Customers!$C$2:$C$797,0),1)</f>
        <v>25701</v>
      </c>
      <c r="O2980" s="29">
        <f t="shared" si="278"/>
        <v>6</v>
      </c>
      <c r="P2980" s="29">
        <f t="shared" si="279"/>
        <v>12</v>
      </c>
      <c r="Q2980" s="14" t="str">
        <f t="shared" si="280"/>
        <v xml:space="preserve">Tracy </v>
      </c>
      <c r="R2980" s="14" t="str">
        <f t="shared" si="281"/>
        <v>Poddar</v>
      </c>
    </row>
    <row r="2981" spans="2:18" x14ac:dyDescent="0.45">
      <c r="B2981" s="14" t="str">
        <f t="shared" si="276"/>
        <v>407231640724</v>
      </c>
      <c r="C2981" s="5">
        <v>40723</v>
      </c>
      <c r="D2981" s="2" t="s">
        <v>811</v>
      </c>
      <c r="E2981" s="14">
        <f t="shared" si="277"/>
        <v>0</v>
      </c>
      <c r="F2981" s="2">
        <v>16</v>
      </c>
      <c r="G2981" s="19">
        <v>61.5</v>
      </c>
      <c r="H2981" s="20">
        <v>0.09</v>
      </c>
      <c r="I2981" s="6"/>
      <c r="J2981" s="5">
        <v>40724</v>
      </c>
      <c r="K2981" s="25">
        <v>-16.27</v>
      </c>
      <c r="L2981" s="2" t="s">
        <v>353</v>
      </c>
      <c r="M2981" s="14">
        <f>+VLOOKUP(L2981,Customers!$C$3:$D$797,2,FALSE)</f>
        <v>1</v>
      </c>
      <c r="N2981" s="14">
        <f>+INDEX(Customers!$B$2:$D$797,MATCH(TF_Database!L2981,Customers!$C$2:$C$797,0),1)</f>
        <v>23759</v>
      </c>
      <c r="O2981" s="29">
        <f t="shared" si="278"/>
        <v>7</v>
      </c>
      <c r="P2981" s="29">
        <f t="shared" si="279"/>
        <v>12</v>
      </c>
      <c r="Q2981" s="14" t="str">
        <f t="shared" si="280"/>
        <v xml:space="preserve">Astrea </v>
      </c>
      <c r="R2981" s="14" t="str">
        <f t="shared" si="281"/>
        <v>Jones</v>
      </c>
    </row>
    <row r="2982" spans="2:18" x14ac:dyDescent="0.45">
      <c r="B2982" s="14" t="str">
        <f t="shared" si="276"/>
        <v>407231040725</v>
      </c>
      <c r="C2982" s="5">
        <v>40723</v>
      </c>
      <c r="D2982" s="2" t="s">
        <v>811</v>
      </c>
      <c r="E2982" s="14">
        <f t="shared" si="277"/>
        <v>0</v>
      </c>
      <c r="F2982" s="2">
        <v>10</v>
      </c>
      <c r="G2982" s="19">
        <v>324.3175</v>
      </c>
      <c r="H2982" s="20">
        <v>0.03</v>
      </c>
      <c r="I2982" s="6"/>
      <c r="J2982" s="5">
        <v>40725</v>
      </c>
      <c r="K2982" s="25">
        <v>-169.74100000000001</v>
      </c>
      <c r="L2982" s="2" t="s">
        <v>353</v>
      </c>
      <c r="M2982" s="14">
        <f>+VLOOKUP(L2982,Customers!$C$3:$D$797,2,FALSE)</f>
        <v>1</v>
      </c>
      <c r="N2982" s="14">
        <f>+INDEX(Customers!$B$2:$D$797,MATCH(TF_Database!L2982,Customers!$C$2:$C$797,0),1)</f>
        <v>23759</v>
      </c>
      <c r="O2982" s="29">
        <f t="shared" si="278"/>
        <v>7</v>
      </c>
      <c r="P2982" s="29">
        <f t="shared" si="279"/>
        <v>12</v>
      </c>
      <c r="Q2982" s="14" t="str">
        <f t="shared" si="280"/>
        <v xml:space="preserve">Astrea </v>
      </c>
      <c r="R2982" s="14" t="str">
        <f t="shared" si="281"/>
        <v>Jones</v>
      </c>
    </row>
    <row r="2983" spans="2:18" x14ac:dyDescent="0.45">
      <c r="B2983" s="14" t="str">
        <f t="shared" si="276"/>
        <v>403754940377</v>
      </c>
      <c r="C2983" s="5">
        <v>40375</v>
      </c>
      <c r="D2983" s="2" t="s">
        <v>810</v>
      </c>
      <c r="E2983" s="14">
        <f t="shared" si="277"/>
        <v>0</v>
      </c>
      <c r="F2983" s="2">
        <v>49</v>
      </c>
      <c r="G2983" s="19">
        <v>214.62</v>
      </c>
      <c r="H2983" s="20">
        <v>0.05</v>
      </c>
      <c r="I2983" s="6"/>
      <c r="J2983" s="5">
        <v>40377</v>
      </c>
      <c r="K2983" s="25">
        <v>-151.42049999999998</v>
      </c>
      <c r="L2983" s="2" t="s">
        <v>358</v>
      </c>
      <c r="M2983" s="14">
        <f>+VLOOKUP(L2983,Customers!$C$3:$D$797,2,FALSE)</f>
        <v>1</v>
      </c>
      <c r="N2983" s="14">
        <f>+INDEX(Customers!$B$2:$D$797,MATCH(TF_Database!L2983,Customers!$C$2:$C$797,0),1)</f>
        <v>27872</v>
      </c>
      <c r="O2983" s="29">
        <f t="shared" si="278"/>
        <v>5</v>
      </c>
      <c r="P2983" s="29">
        <f t="shared" si="279"/>
        <v>11</v>
      </c>
      <c r="Q2983" s="14" t="str">
        <f t="shared" si="280"/>
        <v xml:space="preserve">Fred </v>
      </c>
      <c r="R2983" s="14" t="str">
        <f t="shared" si="281"/>
        <v>McMath</v>
      </c>
    </row>
    <row r="2984" spans="2:18" x14ac:dyDescent="0.45">
      <c r="B2984" s="14" t="str">
        <f t="shared" si="276"/>
        <v>40885840885</v>
      </c>
      <c r="C2984" s="5">
        <v>40885</v>
      </c>
      <c r="D2984" s="2" t="s">
        <v>810</v>
      </c>
      <c r="E2984" s="14">
        <f t="shared" si="277"/>
        <v>0</v>
      </c>
      <c r="F2984" s="2">
        <v>8</v>
      </c>
      <c r="G2984" s="19">
        <v>194.11</v>
      </c>
      <c r="H2984" s="20">
        <v>0.03</v>
      </c>
      <c r="I2984" s="6"/>
      <c r="J2984" s="5">
        <v>40885</v>
      </c>
      <c r="K2984" s="25">
        <v>87.66</v>
      </c>
      <c r="L2984" s="2" t="s">
        <v>342</v>
      </c>
      <c r="M2984" s="14">
        <f>+VLOOKUP(L2984,Customers!$C$3:$D$797,2,FALSE)</f>
        <v>3</v>
      </c>
      <c r="N2984" s="14">
        <f>+INDEX(Customers!$B$2:$D$797,MATCH(TF_Database!L2984,Customers!$C$2:$C$797,0),1)</f>
        <v>16030</v>
      </c>
      <c r="O2984" s="29">
        <f t="shared" si="278"/>
        <v>6</v>
      </c>
      <c r="P2984" s="29">
        <f t="shared" si="279"/>
        <v>11</v>
      </c>
      <c r="Q2984" s="14" t="str">
        <f t="shared" si="280"/>
        <v xml:space="preserve">Chuck </v>
      </c>
      <c r="R2984" s="14" t="str">
        <f t="shared" si="281"/>
        <v>Sachs</v>
      </c>
    </row>
    <row r="2985" spans="2:18" x14ac:dyDescent="0.45">
      <c r="B2985" s="14" t="str">
        <f t="shared" si="276"/>
        <v>402971140300</v>
      </c>
      <c r="C2985" s="5">
        <v>40297</v>
      </c>
      <c r="D2985" s="2" t="s">
        <v>810</v>
      </c>
      <c r="E2985" s="14">
        <f t="shared" si="277"/>
        <v>0</v>
      </c>
      <c r="F2985" s="2">
        <v>11</v>
      </c>
      <c r="G2985" s="19">
        <v>167.53</v>
      </c>
      <c r="H2985" s="20">
        <v>0.03</v>
      </c>
      <c r="I2985" s="6"/>
      <c r="J2985" s="5">
        <v>40300</v>
      </c>
      <c r="K2985" s="25">
        <v>-40.94</v>
      </c>
      <c r="L2985" s="2" t="s">
        <v>342</v>
      </c>
      <c r="M2985" s="14">
        <f>+VLOOKUP(L2985,Customers!$C$3:$D$797,2,FALSE)</f>
        <v>3</v>
      </c>
      <c r="N2985" s="14">
        <f>+INDEX(Customers!$B$2:$D$797,MATCH(TF_Database!L2985,Customers!$C$2:$C$797,0),1)</f>
        <v>16030</v>
      </c>
      <c r="O2985" s="29">
        <f t="shared" si="278"/>
        <v>6</v>
      </c>
      <c r="P2985" s="29">
        <f t="shared" si="279"/>
        <v>11</v>
      </c>
      <c r="Q2985" s="14" t="str">
        <f t="shared" si="280"/>
        <v xml:space="preserve">Chuck </v>
      </c>
      <c r="R2985" s="14" t="str">
        <f t="shared" si="281"/>
        <v>Sachs</v>
      </c>
    </row>
    <row r="2986" spans="2:18" x14ac:dyDescent="0.45">
      <c r="B2986" s="14" t="str">
        <f t="shared" si="276"/>
        <v>402974240298</v>
      </c>
      <c r="C2986" s="5">
        <v>40297</v>
      </c>
      <c r="D2986" s="2" t="s">
        <v>810</v>
      </c>
      <c r="E2986" s="14">
        <f t="shared" si="277"/>
        <v>0</v>
      </c>
      <c r="F2986" s="2">
        <v>42</v>
      </c>
      <c r="G2986" s="19">
        <v>1060.3399999999999</v>
      </c>
      <c r="H2986" s="20">
        <v>0.04</v>
      </c>
      <c r="I2986" s="6"/>
      <c r="J2986" s="5">
        <v>40298</v>
      </c>
      <c r="K2986" s="25">
        <v>-174.94</v>
      </c>
      <c r="L2986" s="2" t="s">
        <v>342</v>
      </c>
      <c r="M2986" s="14">
        <f>+VLOOKUP(L2986,Customers!$C$3:$D$797,2,FALSE)</f>
        <v>3</v>
      </c>
      <c r="N2986" s="14">
        <f>+INDEX(Customers!$B$2:$D$797,MATCH(TF_Database!L2986,Customers!$C$2:$C$797,0),1)</f>
        <v>16030</v>
      </c>
      <c r="O2986" s="29">
        <f t="shared" si="278"/>
        <v>6</v>
      </c>
      <c r="P2986" s="29">
        <f t="shared" si="279"/>
        <v>11</v>
      </c>
      <c r="Q2986" s="14" t="str">
        <f t="shared" si="280"/>
        <v xml:space="preserve">Chuck </v>
      </c>
      <c r="R2986" s="14" t="str">
        <f t="shared" si="281"/>
        <v>Sachs</v>
      </c>
    </row>
    <row r="2987" spans="2:18" x14ac:dyDescent="0.45">
      <c r="B2987" s="14" t="str">
        <f t="shared" si="276"/>
        <v>40344540344</v>
      </c>
      <c r="C2987" s="5">
        <v>40344</v>
      </c>
      <c r="D2987" s="2" t="s">
        <v>804</v>
      </c>
      <c r="E2987" s="14">
        <f t="shared" si="277"/>
        <v>0</v>
      </c>
      <c r="F2987" s="2">
        <v>5</v>
      </c>
      <c r="G2987" s="19">
        <v>751.94</v>
      </c>
      <c r="H2987" s="20">
        <v>0.02</v>
      </c>
      <c r="I2987" s="6"/>
      <c r="J2987" s="5">
        <v>40344</v>
      </c>
      <c r="K2987" s="25">
        <v>-283.94189999999998</v>
      </c>
      <c r="L2987" s="2" t="s">
        <v>339</v>
      </c>
      <c r="M2987" s="14">
        <f>+VLOOKUP(L2987,Customers!$C$3:$D$797,2,FALSE)</f>
        <v>2</v>
      </c>
      <c r="N2987" s="14">
        <f>+INDEX(Customers!$B$2:$D$797,MATCH(TF_Database!L2987,Customers!$C$2:$C$797,0),1)</f>
        <v>19697</v>
      </c>
      <c r="O2987" s="29">
        <f t="shared" si="278"/>
        <v>5</v>
      </c>
      <c r="P2987" s="29">
        <f t="shared" si="279"/>
        <v>12</v>
      </c>
      <c r="Q2987" s="14" t="str">
        <f t="shared" si="280"/>
        <v xml:space="preserve">Eric </v>
      </c>
      <c r="R2987" s="14" t="str">
        <f t="shared" si="281"/>
        <v>Barreto</v>
      </c>
    </row>
    <row r="2988" spans="2:18" x14ac:dyDescent="0.45">
      <c r="B2988" s="14" t="str">
        <f t="shared" si="276"/>
        <v>408091740814</v>
      </c>
      <c r="C2988" s="5">
        <v>40809</v>
      </c>
      <c r="D2988" s="2" t="s">
        <v>804</v>
      </c>
      <c r="E2988" s="14">
        <f t="shared" si="277"/>
        <v>0</v>
      </c>
      <c r="F2988" s="2">
        <v>17</v>
      </c>
      <c r="G2988" s="19">
        <v>48.24</v>
      </c>
      <c r="H2988" s="20">
        <v>0.09</v>
      </c>
      <c r="I2988" s="6"/>
      <c r="J2988" s="5">
        <v>40814</v>
      </c>
      <c r="K2988" s="25">
        <v>-1.62</v>
      </c>
      <c r="L2988" s="2" t="s">
        <v>344</v>
      </c>
      <c r="M2988" s="14">
        <f>+VLOOKUP(L2988,Customers!$C$3:$D$797,2,FALSE)</f>
        <v>2</v>
      </c>
      <c r="N2988" s="14">
        <f>+INDEX(Customers!$B$2:$D$797,MATCH(TF_Database!L2988,Customers!$C$2:$C$797,0),1)</f>
        <v>730</v>
      </c>
      <c r="O2988" s="29">
        <f t="shared" si="278"/>
        <v>6</v>
      </c>
      <c r="P2988" s="29">
        <f t="shared" si="279"/>
        <v>13</v>
      </c>
      <c r="Q2988" s="14" t="str">
        <f t="shared" si="280"/>
        <v xml:space="preserve">Bobby </v>
      </c>
      <c r="R2988" s="14" t="str">
        <f t="shared" si="281"/>
        <v>Trafton</v>
      </c>
    </row>
    <row r="2989" spans="2:18" x14ac:dyDescent="0.45">
      <c r="B2989" s="14" t="str">
        <f t="shared" si="276"/>
        <v>403123640313</v>
      </c>
      <c r="C2989" s="5">
        <v>40312</v>
      </c>
      <c r="D2989" s="2" t="s">
        <v>810</v>
      </c>
      <c r="E2989" s="14">
        <f t="shared" si="277"/>
        <v>0</v>
      </c>
      <c r="F2989" s="2">
        <v>36</v>
      </c>
      <c r="G2989" s="19">
        <v>200.08</v>
      </c>
      <c r="H2989" s="20">
        <v>0.05</v>
      </c>
      <c r="I2989" s="6"/>
      <c r="J2989" s="5">
        <v>40313</v>
      </c>
      <c r="K2989" s="25">
        <v>-62.97</v>
      </c>
      <c r="L2989" s="2" t="s">
        <v>418</v>
      </c>
      <c r="M2989" s="14">
        <f>+VLOOKUP(L2989,Customers!$C$3:$D$797,2,FALSE)</f>
        <v>4</v>
      </c>
      <c r="N2989" s="14">
        <f>+INDEX(Customers!$B$2:$D$797,MATCH(TF_Database!L2989,Customers!$C$2:$C$797,0),1)</f>
        <v>8549</v>
      </c>
      <c r="O2989" s="29">
        <f t="shared" si="278"/>
        <v>5</v>
      </c>
      <c r="P2989" s="29">
        <f t="shared" si="279"/>
        <v>10</v>
      </c>
      <c r="Q2989" s="14" t="str">
        <f t="shared" si="280"/>
        <v xml:space="preserve">Bill </v>
      </c>
      <c r="R2989" s="14" t="str">
        <f t="shared" si="281"/>
        <v>Tyler</v>
      </c>
    </row>
    <row r="2990" spans="2:18" x14ac:dyDescent="0.45">
      <c r="B2990" s="14" t="str">
        <f t="shared" si="276"/>
        <v>402713340276</v>
      </c>
      <c r="C2990" s="5">
        <v>40271</v>
      </c>
      <c r="D2990" s="2" t="s">
        <v>804</v>
      </c>
      <c r="E2990" s="14">
        <f t="shared" si="277"/>
        <v>0</v>
      </c>
      <c r="F2990" s="2">
        <v>33</v>
      </c>
      <c r="G2990" s="19">
        <v>1934.6</v>
      </c>
      <c r="H2990" s="20">
        <v>0.09</v>
      </c>
      <c r="I2990" s="6"/>
      <c r="J2990" s="5">
        <v>40276</v>
      </c>
      <c r="K2990" s="25">
        <v>614.03</v>
      </c>
      <c r="L2990" s="2" t="s">
        <v>422</v>
      </c>
      <c r="M2990" s="14">
        <f>+VLOOKUP(L2990,Customers!$C$3:$D$797,2,FALSE)</f>
        <v>4</v>
      </c>
      <c r="N2990" s="14">
        <f>+INDEX(Customers!$B$2:$D$797,MATCH(TF_Database!L2990,Customers!$C$2:$C$797,0),1)</f>
        <v>939</v>
      </c>
      <c r="O2990" s="29">
        <f t="shared" si="278"/>
        <v>5</v>
      </c>
      <c r="P2990" s="29">
        <f t="shared" si="279"/>
        <v>12</v>
      </c>
      <c r="Q2990" s="14" t="str">
        <f t="shared" si="280"/>
        <v xml:space="preserve">Bill </v>
      </c>
      <c r="R2990" s="14" t="str">
        <f t="shared" si="281"/>
        <v>Shonely</v>
      </c>
    </row>
    <row r="2991" spans="2:18" x14ac:dyDescent="0.45">
      <c r="B2991" s="14" t="str">
        <f t="shared" si="276"/>
        <v>404071840410</v>
      </c>
      <c r="C2991" s="5">
        <v>40407</v>
      </c>
      <c r="D2991" s="2" t="s">
        <v>806</v>
      </c>
      <c r="E2991" s="14">
        <f t="shared" si="277"/>
        <v>1</v>
      </c>
      <c r="F2991" s="2">
        <v>18</v>
      </c>
      <c r="G2991" s="19">
        <v>144.84</v>
      </c>
      <c r="H2991" s="20">
        <v>0</v>
      </c>
      <c r="I2991" s="6"/>
      <c r="J2991" s="5">
        <v>40410</v>
      </c>
      <c r="K2991" s="25">
        <v>21.49</v>
      </c>
      <c r="L2991" s="2" t="s">
        <v>341</v>
      </c>
      <c r="M2991" s="14">
        <f>+VLOOKUP(L2991,Customers!$C$3:$D$797,2,FALSE)</f>
        <v>5</v>
      </c>
      <c r="N2991" s="14">
        <f>+INDEX(Customers!$B$2:$D$797,MATCH(TF_Database!L2991,Customers!$C$2:$C$797,0),1)</f>
        <v>5996</v>
      </c>
      <c r="O2991" s="29">
        <f t="shared" si="278"/>
        <v>6</v>
      </c>
      <c r="P2991" s="29">
        <f t="shared" si="279"/>
        <v>12</v>
      </c>
      <c r="Q2991" s="14" t="str">
        <f t="shared" si="280"/>
        <v xml:space="preserve">Craig </v>
      </c>
      <c r="R2991" s="14" t="str">
        <f t="shared" si="281"/>
        <v>Yedwab</v>
      </c>
    </row>
    <row r="2992" spans="2:18" x14ac:dyDescent="0.45">
      <c r="B2992" s="14" t="str">
        <f t="shared" si="276"/>
        <v>403281340331</v>
      </c>
      <c r="C2992" s="5">
        <v>40328</v>
      </c>
      <c r="D2992" s="2" t="s">
        <v>810</v>
      </c>
      <c r="E2992" s="14">
        <f t="shared" si="277"/>
        <v>0</v>
      </c>
      <c r="F2992" s="2">
        <v>13</v>
      </c>
      <c r="G2992" s="19">
        <v>24.96</v>
      </c>
      <c r="H2992" s="20">
        <v>0.01</v>
      </c>
      <c r="I2992" s="6"/>
      <c r="J2992" s="5">
        <v>40331</v>
      </c>
      <c r="K2992" s="25">
        <v>-20.68</v>
      </c>
      <c r="L2992" s="2" t="s">
        <v>413</v>
      </c>
      <c r="M2992" s="14">
        <f>+VLOOKUP(L2992,Customers!$C$3:$D$797,2,FALSE)</f>
        <v>5</v>
      </c>
      <c r="N2992" s="14">
        <f>+INDEX(Customers!$B$2:$D$797,MATCH(TF_Database!L2992,Customers!$C$2:$C$797,0),1)</f>
        <v>18800</v>
      </c>
      <c r="O2992" s="29">
        <f t="shared" si="278"/>
        <v>8</v>
      </c>
      <c r="P2992" s="29">
        <f t="shared" si="279"/>
        <v>15</v>
      </c>
      <c r="Q2992" s="14" t="str">
        <f t="shared" si="280"/>
        <v xml:space="preserve">Bradley </v>
      </c>
      <c r="R2992" s="14" t="str">
        <f t="shared" si="281"/>
        <v>Talbott</v>
      </c>
    </row>
    <row r="2993" spans="2:18" x14ac:dyDescent="0.45">
      <c r="B2993" s="14" t="str">
        <f t="shared" si="276"/>
        <v>408013940803</v>
      </c>
      <c r="C2993" s="5">
        <v>40801</v>
      </c>
      <c r="D2993" s="2" t="s">
        <v>810</v>
      </c>
      <c r="E2993" s="14">
        <f t="shared" si="277"/>
        <v>0</v>
      </c>
      <c r="F2993" s="2">
        <v>39</v>
      </c>
      <c r="G2993" s="19">
        <v>577.95000000000005</v>
      </c>
      <c r="H2993" s="20">
        <v>7.0000000000000007E-2</v>
      </c>
      <c r="I2993" s="6"/>
      <c r="J2993" s="5">
        <v>40803</v>
      </c>
      <c r="K2993" s="25">
        <v>-86.43</v>
      </c>
      <c r="L2993" s="2" t="s">
        <v>349</v>
      </c>
      <c r="M2993" s="14">
        <f>+VLOOKUP(L2993,Customers!$C$3:$D$797,2,FALSE)</f>
        <v>4</v>
      </c>
      <c r="N2993" s="14">
        <f>+INDEX(Customers!$B$2:$D$797,MATCH(TF_Database!L2993,Customers!$C$2:$C$797,0),1)</f>
        <v>1462</v>
      </c>
      <c r="O2993" s="29">
        <f t="shared" si="278"/>
        <v>4</v>
      </c>
      <c r="P2993" s="29">
        <f t="shared" si="279"/>
        <v>8</v>
      </c>
      <c r="Q2993" s="14" t="str">
        <f t="shared" si="280"/>
        <v xml:space="preserve">Jay </v>
      </c>
      <c r="R2993" s="14" t="str">
        <f t="shared" si="281"/>
        <v>Fine</v>
      </c>
    </row>
    <row r="2994" spans="2:18" x14ac:dyDescent="0.45">
      <c r="B2994" s="14" t="str">
        <f t="shared" si="276"/>
        <v>40924540926</v>
      </c>
      <c r="C2994" s="5">
        <v>40924</v>
      </c>
      <c r="D2994" s="2" t="s">
        <v>806</v>
      </c>
      <c r="E2994" s="14">
        <f t="shared" si="277"/>
        <v>1</v>
      </c>
      <c r="F2994" s="2">
        <v>5</v>
      </c>
      <c r="G2994" s="19">
        <v>255.31</v>
      </c>
      <c r="H2994" s="20">
        <v>0.02</v>
      </c>
      <c r="I2994" s="6"/>
      <c r="J2994" s="5">
        <v>40926</v>
      </c>
      <c r="K2994" s="25">
        <v>41.41</v>
      </c>
      <c r="L2994" s="2" t="s">
        <v>423</v>
      </c>
      <c r="M2994" s="14">
        <f>+VLOOKUP(L2994,Customers!$C$3:$D$797,2,FALSE)</f>
        <v>5</v>
      </c>
      <c r="N2994" s="14">
        <f>+INDEX(Customers!$B$2:$D$797,MATCH(TF_Database!L2994,Customers!$C$2:$C$797,0),1)</f>
        <v>15755</v>
      </c>
      <c r="O2994" s="29">
        <f t="shared" si="278"/>
        <v>7</v>
      </c>
      <c r="P2994" s="29">
        <f t="shared" si="279"/>
        <v>12</v>
      </c>
      <c r="Q2994" s="14" t="str">
        <f t="shared" si="280"/>
        <v xml:space="preserve">Pierre </v>
      </c>
      <c r="R2994" s="14" t="str">
        <f t="shared" si="281"/>
        <v>Wener</v>
      </c>
    </row>
    <row r="2995" spans="2:18" x14ac:dyDescent="0.45">
      <c r="B2995" s="14" t="str">
        <f t="shared" si="276"/>
        <v>40117440119</v>
      </c>
      <c r="C2995" s="5">
        <v>40117</v>
      </c>
      <c r="D2995" s="2" t="s">
        <v>811</v>
      </c>
      <c r="E2995" s="14">
        <f t="shared" si="277"/>
        <v>0</v>
      </c>
      <c r="F2995" s="2">
        <v>4</v>
      </c>
      <c r="G2995" s="19">
        <v>129.78649999999999</v>
      </c>
      <c r="H2995" s="20">
        <v>0.05</v>
      </c>
      <c r="I2995" s="6"/>
      <c r="J2995" s="5">
        <v>40119</v>
      </c>
      <c r="K2995" s="25">
        <v>-116.512</v>
      </c>
      <c r="L2995" s="2" t="s">
        <v>350</v>
      </c>
      <c r="M2995" s="14">
        <f>+VLOOKUP(L2995,Customers!$C$3:$D$797,2,FALSE)</f>
        <v>2</v>
      </c>
      <c r="N2995" s="14">
        <f>+INDEX(Customers!$B$2:$D$797,MATCH(TF_Database!L2995,Customers!$C$2:$C$797,0),1)</f>
        <v>6385</v>
      </c>
      <c r="O2995" s="29">
        <f t="shared" si="278"/>
        <v>4</v>
      </c>
      <c r="P2995" s="29">
        <f t="shared" si="279"/>
        <v>12</v>
      </c>
      <c r="Q2995" s="14" t="str">
        <f t="shared" si="280"/>
        <v xml:space="preserve">Dan </v>
      </c>
      <c r="R2995" s="14" t="str">
        <f t="shared" si="281"/>
        <v>Campbell</v>
      </c>
    </row>
    <row r="2996" spans="2:18" x14ac:dyDescent="0.45">
      <c r="B2996" s="14" t="str">
        <f t="shared" si="276"/>
        <v>405125040513</v>
      </c>
      <c r="C2996" s="5">
        <v>40512</v>
      </c>
      <c r="D2996" s="2" t="s">
        <v>811</v>
      </c>
      <c r="E2996" s="14">
        <f t="shared" si="277"/>
        <v>0</v>
      </c>
      <c r="F2996" s="2">
        <v>50</v>
      </c>
      <c r="G2996" s="19">
        <v>1844.26</v>
      </c>
      <c r="H2996" s="20">
        <v>0.03</v>
      </c>
      <c r="I2996" s="6"/>
      <c r="J2996" s="5">
        <v>40513</v>
      </c>
      <c r="K2996" s="25">
        <v>47.58</v>
      </c>
      <c r="L2996" s="2" t="s">
        <v>358</v>
      </c>
      <c r="M2996" s="14">
        <f>+VLOOKUP(L2996,Customers!$C$3:$D$797,2,FALSE)</f>
        <v>1</v>
      </c>
      <c r="N2996" s="14">
        <f>+INDEX(Customers!$B$2:$D$797,MATCH(TF_Database!L2996,Customers!$C$2:$C$797,0),1)</f>
        <v>27872</v>
      </c>
      <c r="O2996" s="29">
        <f t="shared" si="278"/>
        <v>5</v>
      </c>
      <c r="P2996" s="29">
        <f t="shared" si="279"/>
        <v>11</v>
      </c>
      <c r="Q2996" s="14" t="str">
        <f t="shared" si="280"/>
        <v xml:space="preserve">Fred </v>
      </c>
      <c r="R2996" s="14" t="str">
        <f t="shared" si="281"/>
        <v>McMath</v>
      </c>
    </row>
    <row r="2997" spans="2:18" x14ac:dyDescent="0.45">
      <c r="B2997" s="14" t="str">
        <f t="shared" si="276"/>
        <v>409062040908</v>
      </c>
      <c r="C2997" s="5">
        <v>40906</v>
      </c>
      <c r="D2997" s="2" t="s">
        <v>811</v>
      </c>
      <c r="E2997" s="14">
        <f t="shared" si="277"/>
        <v>0</v>
      </c>
      <c r="F2997" s="2">
        <v>20</v>
      </c>
      <c r="G2997" s="19">
        <v>3467.28</v>
      </c>
      <c r="H2997" s="20">
        <v>0.06</v>
      </c>
      <c r="I2997" s="6"/>
      <c r="J2997" s="5">
        <v>40908</v>
      </c>
      <c r="K2997" s="25">
        <v>-433.29014300000011</v>
      </c>
      <c r="L2997" s="2" t="s">
        <v>341</v>
      </c>
      <c r="M2997" s="14">
        <f>+VLOOKUP(L2997,Customers!$C$3:$D$797,2,FALSE)</f>
        <v>5</v>
      </c>
      <c r="N2997" s="14">
        <f>+INDEX(Customers!$B$2:$D$797,MATCH(TF_Database!L2997,Customers!$C$2:$C$797,0),1)</f>
        <v>5996</v>
      </c>
      <c r="O2997" s="29">
        <f t="shared" si="278"/>
        <v>6</v>
      </c>
      <c r="P2997" s="29">
        <f t="shared" si="279"/>
        <v>12</v>
      </c>
      <c r="Q2997" s="14" t="str">
        <f t="shared" si="280"/>
        <v xml:space="preserve">Craig </v>
      </c>
      <c r="R2997" s="14" t="str">
        <f t="shared" si="281"/>
        <v>Yedwab</v>
      </c>
    </row>
    <row r="2998" spans="2:18" x14ac:dyDescent="0.45">
      <c r="B2998" s="14" t="str">
        <f t="shared" si="276"/>
        <v>400224640023</v>
      </c>
      <c r="C2998" s="5">
        <v>40022</v>
      </c>
      <c r="D2998" s="2" t="s">
        <v>811</v>
      </c>
      <c r="E2998" s="14">
        <f t="shared" si="277"/>
        <v>0</v>
      </c>
      <c r="F2998" s="2">
        <v>46</v>
      </c>
      <c r="G2998" s="19">
        <v>5897.47</v>
      </c>
      <c r="H2998" s="20">
        <v>0</v>
      </c>
      <c r="I2998" s="6"/>
      <c r="J2998" s="5">
        <v>40023</v>
      </c>
      <c r="K2998" s="25">
        <v>-1764.29</v>
      </c>
      <c r="L2998" s="2" t="s">
        <v>391</v>
      </c>
      <c r="M2998" s="14">
        <f>+VLOOKUP(L2998,Customers!$C$3:$D$797,2,FALSE)</f>
        <v>2</v>
      </c>
      <c r="N2998" s="14">
        <f>+INDEX(Customers!$B$2:$D$797,MATCH(TF_Database!L2998,Customers!$C$2:$C$797,0),1)</f>
        <v>32287</v>
      </c>
      <c r="O2998" s="29">
        <f t="shared" si="278"/>
        <v>5</v>
      </c>
      <c r="P2998" s="29">
        <f t="shared" si="279"/>
        <v>13</v>
      </c>
      <c r="Q2998" s="14" t="str">
        <f t="shared" si="280"/>
        <v xml:space="preserve">Tony </v>
      </c>
      <c r="R2998" s="14" t="str">
        <f t="shared" si="281"/>
        <v>Molinari</v>
      </c>
    </row>
    <row r="2999" spans="2:18" x14ac:dyDescent="0.45">
      <c r="B2999" s="14" t="str">
        <f t="shared" si="276"/>
        <v>40464140466</v>
      </c>
      <c r="C2999" s="5">
        <v>40464</v>
      </c>
      <c r="D2999" s="2" t="s">
        <v>810</v>
      </c>
      <c r="E2999" s="14">
        <f t="shared" si="277"/>
        <v>0</v>
      </c>
      <c r="F2999" s="2">
        <v>1</v>
      </c>
      <c r="G2999" s="19">
        <v>415</v>
      </c>
      <c r="H2999" s="20">
        <v>7.0000000000000007E-2</v>
      </c>
      <c r="I2999" s="6"/>
      <c r="J2999" s="5">
        <v>40466</v>
      </c>
      <c r="K2999" s="25">
        <v>-199.3065</v>
      </c>
      <c r="L2999" s="2" t="s">
        <v>399</v>
      </c>
      <c r="M2999" s="14">
        <f>+VLOOKUP(L2999,Customers!$C$3:$D$797,2,FALSE)</f>
        <v>2</v>
      </c>
      <c r="N2999" s="14">
        <f>+INDEX(Customers!$B$2:$D$797,MATCH(TF_Database!L2999,Customers!$C$2:$C$797,0),1)</f>
        <v>6891</v>
      </c>
      <c r="O2999" s="29">
        <f t="shared" si="278"/>
        <v>5</v>
      </c>
      <c r="P2999" s="29">
        <f t="shared" si="279"/>
        <v>12</v>
      </c>
      <c r="Q2999" s="14" t="str">
        <f t="shared" si="280"/>
        <v xml:space="preserve">Dave </v>
      </c>
      <c r="R2999" s="14" t="str">
        <f t="shared" si="281"/>
        <v>Poirier</v>
      </c>
    </row>
    <row r="3000" spans="2:18" x14ac:dyDescent="0.45">
      <c r="B3000" s="14" t="str">
        <f t="shared" si="276"/>
        <v>399384039938</v>
      </c>
      <c r="C3000" s="5">
        <v>39938</v>
      </c>
      <c r="D3000" s="2" t="s">
        <v>810</v>
      </c>
      <c r="E3000" s="14">
        <f t="shared" si="277"/>
        <v>0</v>
      </c>
      <c r="F3000" s="2">
        <v>40</v>
      </c>
      <c r="G3000" s="19">
        <v>1233.51</v>
      </c>
      <c r="H3000" s="20">
        <v>0.05</v>
      </c>
      <c r="I3000" s="6"/>
      <c r="J3000" s="5">
        <v>39938</v>
      </c>
      <c r="K3000" s="25">
        <v>308.67</v>
      </c>
      <c r="L3000" s="2" t="s">
        <v>305</v>
      </c>
      <c r="M3000" s="14">
        <f>+VLOOKUP(L3000,Customers!$C$3:$D$797,2,FALSE)</f>
        <v>2</v>
      </c>
      <c r="N3000" s="14">
        <f>+INDEX(Customers!$B$2:$D$797,MATCH(TF_Database!L3000,Customers!$C$2:$C$797,0),1)</f>
        <v>9416</v>
      </c>
      <c r="O3000" s="29">
        <f t="shared" si="278"/>
        <v>5</v>
      </c>
      <c r="P3000" s="29">
        <f t="shared" si="279"/>
        <v>12</v>
      </c>
      <c r="Q3000" s="14" t="str">
        <f t="shared" si="280"/>
        <v xml:space="preserve">Noel </v>
      </c>
      <c r="R3000" s="14" t="str">
        <f t="shared" si="281"/>
        <v>Staavos</v>
      </c>
    </row>
    <row r="3001" spans="2:18" x14ac:dyDescent="0.45">
      <c r="B3001" s="14" t="str">
        <f t="shared" si="276"/>
        <v>403594840361</v>
      </c>
      <c r="C3001" s="5">
        <v>40359</v>
      </c>
      <c r="D3001" s="2" t="s">
        <v>806</v>
      </c>
      <c r="E3001" s="14">
        <f t="shared" si="277"/>
        <v>1</v>
      </c>
      <c r="F3001" s="2">
        <v>48</v>
      </c>
      <c r="G3001" s="19">
        <v>379.78</v>
      </c>
      <c r="H3001" s="20">
        <v>0.1</v>
      </c>
      <c r="I3001" s="6"/>
      <c r="J3001" s="5">
        <v>40361</v>
      </c>
      <c r="K3001" s="25">
        <v>-71.59</v>
      </c>
      <c r="L3001" s="2" t="s">
        <v>82</v>
      </c>
      <c r="M3001" s="14">
        <f>+VLOOKUP(L3001,Customers!$C$3:$D$797,2,FALSE)</f>
        <v>4</v>
      </c>
      <c r="N3001" s="14">
        <f>+INDEX(Customers!$B$2:$D$797,MATCH(TF_Database!L3001,Customers!$C$2:$C$797,0),1)</f>
        <v>3216</v>
      </c>
      <c r="O3001" s="29">
        <f t="shared" si="278"/>
        <v>6</v>
      </c>
      <c r="P3001" s="29">
        <f t="shared" si="279"/>
        <v>14</v>
      </c>
      <c r="Q3001" s="14" t="str">
        <f t="shared" si="280"/>
        <v xml:space="preserve">Frank </v>
      </c>
      <c r="R3001" s="14" t="str">
        <f t="shared" si="281"/>
        <v>Atkinson</v>
      </c>
    </row>
    <row r="3002" spans="2:18" x14ac:dyDescent="0.45">
      <c r="B3002" s="14" t="str">
        <f t="shared" si="276"/>
        <v>409963040997</v>
      </c>
      <c r="C3002" s="5">
        <v>40996</v>
      </c>
      <c r="D3002" s="2" t="s">
        <v>810</v>
      </c>
      <c r="E3002" s="14">
        <f t="shared" si="277"/>
        <v>0</v>
      </c>
      <c r="F3002" s="2">
        <v>30</v>
      </c>
      <c r="G3002" s="19">
        <v>856.34</v>
      </c>
      <c r="H3002" s="20">
        <v>0.06</v>
      </c>
      <c r="I3002" s="6"/>
      <c r="J3002" s="5">
        <v>40997</v>
      </c>
      <c r="K3002" s="25">
        <v>248.91</v>
      </c>
      <c r="L3002" s="2" t="s">
        <v>422</v>
      </c>
      <c r="M3002" s="14">
        <f>+VLOOKUP(L3002,Customers!$C$3:$D$797,2,FALSE)</f>
        <v>4</v>
      </c>
      <c r="N3002" s="14">
        <f>+INDEX(Customers!$B$2:$D$797,MATCH(TF_Database!L3002,Customers!$C$2:$C$797,0),1)</f>
        <v>939</v>
      </c>
      <c r="O3002" s="29">
        <f t="shared" si="278"/>
        <v>5</v>
      </c>
      <c r="P3002" s="29">
        <f t="shared" si="279"/>
        <v>12</v>
      </c>
      <c r="Q3002" s="14" t="str">
        <f t="shared" si="280"/>
        <v xml:space="preserve">Bill </v>
      </c>
      <c r="R3002" s="14" t="str">
        <f t="shared" si="281"/>
        <v>Shonely</v>
      </c>
    </row>
    <row r="3003" spans="2:18" x14ac:dyDescent="0.45">
      <c r="B3003" s="14" t="str">
        <f t="shared" si="276"/>
        <v>40041240045</v>
      </c>
      <c r="C3003" s="5">
        <v>40041</v>
      </c>
      <c r="D3003" s="2" t="s">
        <v>804</v>
      </c>
      <c r="E3003" s="14">
        <f t="shared" si="277"/>
        <v>0</v>
      </c>
      <c r="F3003" s="2">
        <v>2</v>
      </c>
      <c r="G3003" s="19">
        <v>29.06</v>
      </c>
      <c r="H3003" s="20">
        <v>0.1</v>
      </c>
      <c r="I3003" s="6"/>
      <c r="J3003" s="5">
        <v>40045</v>
      </c>
      <c r="K3003" s="25">
        <v>-16.149999999999999</v>
      </c>
      <c r="L3003" s="2" t="s">
        <v>310</v>
      </c>
      <c r="M3003" s="14">
        <f>+VLOOKUP(L3003,Customers!$C$3:$D$797,2,FALSE)</f>
        <v>5</v>
      </c>
      <c r="N3003" s="14">
        <f>+INDEX(Customers!$B$2:$D$797,MATCH(TF_Database!L3003,Customers!$C$2:$C$797,0),1)</f>
        <v>29106</v>
      </c>
      <c r="O3003" s="29">
        <f t="shared" si="278"/>
        <v>6</v>
      </c>
      <c r="P3003" s="29">
        <f t="shared" si="279"/>
        <v>12</v>
      </c>
      <c r="Q3003" s="14" t="str">
        <f t="shared" si="280"/>
        <v xml:space="preserve">Janet </v>
      </c>
      <c r="R3003" s="14" t="str">
        <f t="shared" si="281"/>
        <v>Martin</v>
      </c>
    </row>
    <row r="3004" spans="2:18" x14ac:dyDescent="0.45">
      <c r="B3004" s="14" t="str">
        <f t="shared" si="276"/>
        <v>403394640341</v>
      </c>
      <c r="C3004" s="5">
        <v>40339</v>
      </c>
      <c r="D3004" s="2" t="s">
        <v>806</v>
      </c>
      <c r="E3004" s="14">
        <f t="shared" si="277"/>
        <v>1</v>
      </c>
      <c r="F3004" s="2">
        <v>46</v>
      </c>
      <c r="G3004" s="19">
        <v>2526.54</v>
      </c>
      <c r="H3004" s="20">
        <v>0.04</v>
      </c>
      <c r="I3004" s="6"/>
      <c r="J3004" s="5">
        <v>40341</v>
      </c>
      <c r="K3004" s="25">
        <v>772.11</v>
      </c>
      <c r="L3004" s="2" t="s">
        <v>344</v>
      </c>
      <c r="M3004" s="14">
        <f>+VLOOKUP(L3004,Customers!$C$3:$D$797,2,FALSE)</f>
        <v>2</v>
      </c>
      <c r="N3004" s="14">
        <f>+INDEX(Customers!$B$2:$D$797,MATCH(TF_Database!L3004,Customers!$C$2:$C$797,0),1)</f>
        <v>730</v>
      </c>
      <c r="O3004" s="29">
        <f t="shared" si="278"/>
        <v>6</v>
      </c>
      <c r="P3004" s="29">
        <f t="shared" si="279"/>
        <v>13</v>
      </c>
      <c r="Q3004" s="14" t="str">
        <f t="shared" si="280"/>
        <v xml:space="preserve">Bobby </v>
      </c>
      <c r="R3004" s="14" t="str">
        <f t="shared" si="281"/>
        <v>Trafton</v>
      </c>
    </row>
    <row r="3005" spans="2:18" x14ac:dyDescent="0.45">
      <c r="B3005" s="14" t="str">
        <f t="shared" si="276"/>
        <v>409543140956</v>
      </c>
      <c r="C3005" s="5">
        <v>40954</v>
      </c>
      <c r="D3005" s="2" t="s">
        <v>810</v>
      </c>
      <c r="E3005" s="14">
        <f t="shared" si="277"/>
        <v>0</v>
      </c>
      <c r="F3005" s="2">
        <v>31</v>
      </c>
      <c r="G3005" s="19">
        <v>206.28649999999999</v>
      </c>
      <c r="H3005" s="20">
        <v>0.05</v>
      </c>
      <c r="I3005" s="6"/>
      <c r="J3005" s="5">
        <v>40956</v>
      </c>
      <c r="K3005" s="25">
        <v>-111.98</v>
      </c>
      <c r="L3005" s="2" t="s">
        <v>396</v>
      </c>
      <c r="M3005" s="14">
        <f>+VLOOKUP(L3005,Customers!$C$3:$D$797,2,FALSE)</f>
        <v>2</v>
      </c>
      <c r="N3005" s="14">
        <f>+INDEX(Customers!$B$2:$D$797,MATCH(TF_Database!L3005,Customers!$C$2:$C$797,0),1)</f>
        <v>27553</v>
      </c>
      <c r="O3005" s="29">
        <f t="shared" si="278"/>
        <v>8</v>
      </c>
      <c r="P3005" s="29">
        <f t="shared" si="279"/>
        <v>15</v>
      </c>
      <c r="Q3005" s="14" t="str">
        <f t="shared" si="280"/>
        <v xml:space="preserve">Katrina </v>
      </c>
      <c r="R3005" s="14" t="str">
        <f t="shared" si="281"/>
        <v>Willman</v>
      </c>
    </row>
    <row r="3006" spans="2:18" x14ac:dyDescent="0.45">
      <c r="B3006" s="14" t="str">
        <f t="shared" si="276"/>
        <v>410762441077</v>
      </c>
      <c r="C3006" s="5">
        <v>41076</v>
      </c>
      <c r="D3006" s="2" t="s">
        <v>810</v>
      </c>
      <c r="E3006" s="14">
        <f t="shared" si="277"/>
        <v>0</v>
      </c>
      <c r="F3006" s="2">
        <v>24</v>
      </c>
      <c r="G3006" s="19">
        <v>5452.9</v>
      </c>
      <c r="H3006" s="20">
        <v>7.0000000000000007E-2</v>
      </c>
      <c r="I3006" s="6"/>
      <c r="J3006" s="5">
        <v>41077</v>
      </c>
      <c r="K3006" s="25">
        <v>426.67</v>
      </c>
      <c r="L3006" s="2" t="s">
        <v>367</v>
      </c>
      <c r="M3006" s="14">
        <f>+VLOOKUP(L3006,Customers!$C$3:$D$797,2,FALSE)</f>
        <v>4</v>
      </c>
      <c r="N3006" s="14">
        <f>+INDEX(Customers!$B$2:$D$797,MATCH(TF_Database!L3006,Customers!$C$2:$C$797,0),1)</f>
        <v>6434</v>
      </c>
      <c r="O3006" s="29">
        <f t="shared" si="278"/>
        <v>8</v>
      </c>
      <c r="P3006" s="29">
        <f t="shared" si="279"/>
        <v>13</v>
      </c>
      <c r="Q3006" s="14" t="str">
        <f t="shared" si="280"/>
        <v xml:space="preserve">Michael </v>
      </c>
      <c r="R3006" s="14" t="str">
        <f t="shared" si="281"/>
        <v>Paige</v>
      </c>
    </row>
    <row r="3007" spans="2:18" x14ac:dyDescent="0.45">
      <c r="B3007" s="14" t="str">
        <f t="shared" si="276"/>
        <v>404663640466</v>
      </c>
      <c r="C3007" s="5">
        <v>40466</v>
      </c>
      <c r="D3007" s="2" t="s">
        <v>804</v>
      </c>
      <c r="E3007" s="14">
        <f t="shared" si="277"/>
        <v>0</v>
      </c>
      <c r="F3007" s="2">
        <v>36</v>
      </c>
      <c r="G3007" s="19">
        <v>840.24</v>
      </c>
      <c r="H3007" s="20">
        <v>0</v>
      </c>
      <c r="I3007" s="6"/>
      <c r="J3007" s="5">
        <v>40466</v>
      </c>
      <c r="K3007" s="25">
        <v>19.73</v>
      </c>
      <c r="L3007" s="2" t="s">
        <v>354</v>
      </c>
      <c r="M3007" s="14">
        <f>+VLOOKUP(L3007,Customers!$C$3:$D$797,2,FALSE)</f>
        <v>1</v>
      </c>
      <c r="N3007" s="14">
        <f>+INDEX(Customers!$B$2:$D$797,MATCH(TF_Database!L3007,Customers!$C$2:$C$797,0),1)</f>
        <v>26284</v>
      </c>
      <c r="O3007" s="29">
        <f t="shared" si="278"/>
        <v>10</v>
      </c>
      <c r="P3007" s="29">
        <f t="shared" si="279"/>
        <v>16</v>
      </c>
      <c r="Q3007" s="14" t="str">
        <f t="shared" si="280"/>
        <v xml:space="preserve">Giulietta </v>
      </c>
      <c r="R3007" s="14" t="str">
        <f t="shared" si="281"/>
        <v>Dortch</v>
      </c>
    </row>
    <row r="3008" spans="2:18" x14ac:dyDescent="0.45">
      <c r="B3008" s="14" t="str">
        <f t="shared" si="276"/>
        <v>398702339872</v>
      </c>
      <c r="C3008" s="5">
        <v>39870</v>
      </c>
      <c r="D3008" s="2" t="s">
        <v>810</v>
      </c>
      <c r="E3008" s="14">
        <f t="shared" si="277"/>
        <v>0</v>
      </c>
      <c r="F3008" s="2">
        <v>23</v>
      </c>
      <c r="G3008" s="19">
        <v>3637.7280000000001</v>
      </c>
      <c r="H3008" s="20">
        <v>0.06</v>
      </c>
      <c r="I3008" s="6"/>
      <c r="J3008" s="5">
        <v>39872</v>
      </c>
      <c r="K3008" s="25">
        <v>349.47</v>
      </c>
      <c r="L3008" s="2" t="s">
        <v>355</v>
      </c>
      <c r="M3008" s="14">
        <f>+VLOOKUP(L3008,Customers!$C$3:$D$797,2,FALSE)</f>
        <v>5</v>
      </c>
      <c r="N3008" s="14">
        <f>+INDEX(Customers!$B$2:$D$797,MATCH(TF_Database!L3008,Customers!$C$2:$C$797,0),1)</f>
        <v>21287</v>
      </c>
      <c r="O3008" s="29">
        <f t="shared" si="278"/>
        <v>6</v>
      </c>
      <c r="P3008" s="29">
        <f t="shared" si="279"/>
        <v>11</v>
      </c>
      <c r="Q3008" s="14" t="str">
        <f t="shared" si="280"/>
        <v xml:space="preserve">Cathy </v>
      </c>
      <c r="R3008" s="14" t="str">
        <f t="shared" si="281"/>
        <v>Hwang</v>
      </c>
    </row>
    <row r="3009" spans="2:18" x14ac:dyDescent="0.45">
      <c r="B3009" s="14" t="str">
        <f t="shared" si="276"/>
        <v>411792741184</v>
      </c>
      <c r="C3009" s="5">
        <v>41179</v>
      </c>
      <c r="D3009" s="2" t="s">
        <v>804</v>
      </c>
      <c r="E3009" s="14">
        <f t="shared" si="277"/>
        <v>0</v>
      </c>
      <c r="F3009" s="2">
        <v>27</v>
      </c>
      <c r="G3009" s="19">
        <v>2398.9</v>
      </c>
      <c r="H3009" s="20">
        <v>0.09</v>
      </c>
      <c r="I3009" s="6"/>
      <c r="J3009" s="5">
        <v>41184</v>
      </c>
      <c r="K3009" s="25">
        <v>656.95</v>
      </c>
      <c r="L3009" s="2" t="s">
        <v>422</v>
      </c>
      <c r="M3009" s="14">
        <f>+VLOOKUP(L3009,Customers!$C$3:$D$797,2,FALSE)</f>
        <v>4</v>
      </c>
      <c r="N3009" s="14">
        <f>+INDEX(Customers!$B$2:$D$797,MATCH(TF_Database!L3009,Customers!$C$2:$C$797,0),1)</f>
        <v>939</v>
      </c>
      <c r="O3009" s="29">
        <f t="shared" si="278"/>
        <v>5</v>
      </c>
      <c r="P3009" s="29">
        <f t="shared" si="279"/>
        <v>12</v>
      </c>
      <c r="Q3009" s="14" t="str">
        <f t="shared" si="280"/>
        <v xml:space="preserve">Bill </v>
      </c>
      <c r="R3009" s="14" t="str">
        <f t="shared" si="281"/>
        <v>Shonely</v>
      </c>
    </row>
    <row r="3010" spans="2:18" x14ac:dyDescent="0.45">
      <c r="B3010" s="14" t="str">
        <f t="shared" si="276"/>
        <v>40447640452</v>
      </c>
      <c r="C3010" s="5">
        <v>40447</v>
      </c>
      <c r="D3010" s="2" t="s">
        <v>804</v>
      </c>
      <c r="E3010" s="14">
        <f t="shared" si="277"/>
        <v>0</v>
      </c>
      <c r="F3010" s="2">
        <v>6</v>
      </c>
      <c r="G3010" s="19">
        <v>763.44799999999998</v>
      </c>
      <c r="H3010" s="20">
        <v>0.05</v>
      </c>
      <c r="I3010" s="6"/>
      <c r="J3010" s="5">
        <v>40452</v>
      </c>
      <c r="K3010" s="25">
        <v>-352.95903500000009</v>
      </c>
      <c r="L3010" s="2" t="s">
        <v>335</v>
      </c>
      <c r="M3010" s="14">
        <f>+VLOOKUP(L3010,Customers!$C$3:$D$797,2,FALSE)</f>
        <v>4</v>
      </c>
      <c r="N3010" s="14">
        <f>+INDEX(Customers!$B$2:$D$797,MATCH(TF_Database!L3010,Customers!$C$2:$C$797,0),1)</f>
        <v>1155</v>
      </c>
      <c r="O3010" s="29">
        <f t="shared" si="278"/>
        <v>7</v>
      </c>
      <c r="P3010" s="29">
        <f t="shared" si="279"/>
        <v>13</v>
      </c>
      <c r="Q3010" s="14" t="str">
        <f t="shared" si="280"/>
        <v xml:space="preserve">Carlos </v>
      </c>
      <c r="R3010" s="14" t="str">
        <f t="shared" si="281"/>
        <v>Meador</v>
      </c>
    </row>
    <row r="3011" spans="2:18" x14ac:dyDescent="0.45">
      <c r="B3011" s="14" t="str">
        <f t="shared" si="276"/>
        <v>406225040624</v>
      </c>
      <c r="C3011" s="5">
        <v>40622</v>
      </c>
      <c r="D3011" s="2" t="s">
        <v>804</v>
      </c>
      <c r="E3011" s="14">
        <f t="shared" si="277"/>
        <v>0</v>
      </c>
      <c r="F3011" s="2">
        <v>50</v>
      </c>
      <c r="G3011" s="19">
        <v>306.13</v>
      </c>
      <c r="H3011" s="20">
        <v>0.09</v>
      </c>
      <c r="I3011" s="6"/>
      <c r="J3011" s="5">
        <v>40624</v>
      </c>
      <c r="K3011" s="25">
        <v>87.600999999999999</v>
      </c>
      <c r="L3011" s="2" t="s">
        <v>357</v>
      </c>
      <c r="M3011" s="14">
        <f>+VLOOKUP(L3011,Customers!$C$3:$D$797,2,FALSE)</f>
        <v>4</v>
      </c>
      <c r="N3011" s="14">
        <f>+INDEX(Customers!$B$2:$D$797,MATCH(TF_Database!L3011,Customers!$C$2:$C$797,0),1)</f>
        <v>24497</v>
      </c>
      <c r="O3011" s="29">
        <f t="shared" si="278"/>
        <v>7</v>
      </c>
      <c r="P3011" s="29">
        <f t="shared" si="279"/>
        <v>13</v>
      </c>
      <c r="Q3011" s="14" t="str">
        <f t="shared" si="280"/>
        <v xml:space="preserve">Dianna </v>
      </c>
      <c r="R3011" s="14" t="str">
        <f t="shared" si="281"/>
        <v>Arnett</v>
      </c>
    </row>
    <row r="3012" spans="2:18" x14ac:dyDescent="0.45">
      <c r="B3012" s="14" t="str">
        <f t="shared" si="276"/>
        <v>403042140311</v>
      </c>
      <c r="C3012" s="5">
        <v>40304</v>
      </c>
      <c r="D3012" s="2" t="s">
        <v>804</v>
      </c>
      <c r="E3012" s="14">
        <f t="shared" si="277"/>
        <v>0</v>
      </c>
      <c r="F3012" s="2">
        <v>21</v>
      </c>
      <c r="G3012" s="19">
        <v>128.86000000000001</v>
      </c>
      <c r="H3012" s="20">
        <v>0.1</v>
      </c>
      <c r="I3012" s="6"/>
      <c r="J3012" s="5">
        <v>40311</v>
      </c>
      <c r="K3012" s="25">
        <v>-42.81</v>
      </c>
      <c r="L3012" s="2" t="s">
        <v>351</v>
      </c>
      <c r="M3012" s="14">
        <f>+VLOOKUP(L3012,Customers!$C$3:$D$797,2,FALSE)</f>
        <v>3</v>
      </c>
      <c r="N3012" s="14">
        <f>+INDEX(Customers!$B$2:$D$797,MATCH(TF_Database!L3012,Customers!$C$2:$C$797,0),1)</f>
        <v>26308</v>
      </c>
      <c r="O3012" s="29">
        <f t="shared" si="278"/>
        <v>7</v>
      </c>
      <c r="P3012" s="29">
        <f t="shared" si="279"/>
        <v>15</v>
      </c>
      <c r="Q3012" s="14" t="str">
        <f t="shared" si="280"/>
        <v xml:space="preserve">George </v>
      </c>
      <c r="R3012" s="14" t="str">
        <f t="shared" si="281"/>
        <v>Zrebassa</v>
      </c>
    </row>
    <row r="3013" spans="2:18" x14ac:dyDescent="0.45">
      <c r="B3013" s="14" t="str">
        <f t="shared" si="276"/>
        <v>398222439824</v>
      </c>
      <c r="C3013" s="5">
        <v>39822</v>
      </c>
      <c r="D3013" s="2" t="s">
        <v>808</v>
      </c>
      <c r="E3013" s="14">
        <f t="shared" si="277"/>
        <v>0</v>
      </c>
      <c r="F3013" s="2">
        <v>24</v>
      </c>
      <c r="G3013" s="19">
        <v>64.11</v>
      </c>
      <c r="H3013" s="20">
        <v>0.09</v>
      </c>
      <c r="I3013" s="6"/>
      <c r="J3013" s="5">
        <v>39824</v>
      </c>
      <c r="K3013" s="25">
        <v>-4.09</v>
      </c>
      <c r="L3013" s="2" t="s">
        <v>401</v>
      </c>
      <c r="M3013" s="14">
        <f>+VLOOKUP(L3013,Customers!$C$3:$D$797,2,FALSE)</f>
        <v>5</v>
      </c>
      <c r="N3013" s="14">
        <f>+INDEX(Customers!$B$2:$D$797,MATCH(TF_Database!L3013,Customers!$C$2:$C$797,0),1)</f>
        <v>6683</v>
      </c>
      <c r="O3013" s="29">
        <f t="shared" si="278"/>
        <v>5</v>
      </c>
      <c r="P3013" s="29">
        <f t="shared" si="279"/>
        <v>13</v>
      </c>
      <c r="Q3013" s="14" t="str">
        <f t="shared" si="280"/>
        <v xml:space="preserve">Mark </v>
      </c>
      <c r="R3013" s="14" t="str">
        <f t="shared" si="281"/>
        <v>Haberlin</v>
      </c>
    </row>
    <row r="3014" spans="2:18" x14ac:dyDescent="0.45">
      <c r="B3014" s="14" t="str">
        <f t="shared" si="276"/>
        <v>400231940025</v>
      </c>
      <c r="C3014" s="5">
        <v>40023</v>
      </c>
      <c r="D3014" s="2" t="s">
        <v>810</v>
      </c>
      <c r="E3014" s="14">
        <f t="shared" si="277"/>
        <v>0</v>
      </c>
      <c r="F3014" s="2">
        <v>19</v>
      </c>
      <c r="G3014" s="19">
        <v>5369.46</v>
      </c>
      <c r="H3014" s="20">
        <v>7.0000000000000007E-2</v>
      </c>
      <c r="I3014" s="6"/>
      <c r="J3014" s="5">
        <v>40025</v>
      </c>
      <c r="K3014" s="25">
        <v>-439.62</v>
      </c>
      <c r="L3014" s="2" t="s">
        <v>359</v>
      </c>
      <c r="M3014" s="14">
        <f>+VLOOKUP(L3014,Customers!$C$3:$D$797,2,FALSE)</f>
        <v>2</v>
      </c>
      <c r="N3014" s="14">
        <f>+INDEX(Customers!$B$2:$D$797,MATCH(TF_Database!L3014,Customers!$C$2:$C$797,0),1)</f>
        <v>24790</v>
      </c>
      <c r="O3014" s="29">
        <f t="shared" si="278"/>
        <v>8</v>
      </c>
      <c r="P3014" s="29">
        <f t="shared" si="279"/>
        <v>16</v>
      </c>
      <c r="Q3014" s="14" t="str">
        <f t="shared" si="280"/>
        <v xml:space="preserve">Christy </v>
      </c>
      <c r="R3014" s="14" t="str">
        <f t="shared" si="281"/>
        <v>Brittain</v>
      </c>
    </row>
    <row r="3015" spans="2:18" x14ac:dyDescent="0.45">
      <c r="B3015" s="14" t="str">
        <f t="shared" ref="B3015:B3078" si="282">+CONCATENATE(C3015,F3015,J3015)</f>
        <v>40598240599</v>
      </c>
      <c r="C3015" s="5">
        <v>40598</v>
      </c>
      <c r="D3015" s="2" t="s">
        <v>806</v>
      </c>
      <c r="E3015" s="14">
        <f t="shared" ref="E3015:E3078" si="283">+IF(D3015="High",1,0)</f>
        <v>1</v>
      </c>
      <c r="F3015" s="2">
        <v>2</v>
      </c>
      <c r="G3015" s="19">
        <v>11.15</v>
      </c>
      <c r="H3015" s="20">
        <v>0.04</v>
      </c>
      <c r="I3015" s="6"/>
      <c r="J3015" s="5">
        <v>40599</v>
      </c>
      <c r="K3015" s="25">
        <v>-5.54</v>
      </c>
      <c r="L3015" s="2" t="s">
        <v>367</v>
      </c>
      <c r="M3015" s="14">
        <f>+VLOOKUP(L3015,Customers!$C$3:$D$797,2,FALSE)</f>
        <v>4</v>
      </c>
      <c r="N3015" s="14">
        <f>+INDEX(Customers!$B$2:$D$797,MATCH(TF_Database!L3015,Customers!$C$2:$C$797,0),1)</f>
        <v>6434</v>
      </c>
      <c r="O3015" s="29">
        <f t="shared" ref="O3015:O3078" si="284">+SEARCH(" ",L3015)</f>
        <v>8</v>
      </c>
      <c r="P3015" s="29">
        <f t="shared" ref="P3015:P3078" si="285">+LEN(L3015)</f>
        <v>13</v>
      </c>
      <c r="Q3015" s="14" t="str">
        <f t="shared" ref="Q3015:Q3078" si="286">+LEFT(L3015,O3015)</f>
        <v xml:space="preserve">Michael </v>
      </c>
      <c r="R3015" s="14" t="str">
        <f t="shared" ref="R3015:R3078" si="287">+RIGHT(L3015,P3015-O3015)</f>
        <v>Paige</v>
      </c>
    </row>
    <row r="3016" spans="2:18" x14ac:dyDescent="0.45">
      <c r="B3016" s="14" t="str">
        <f t="shared" si="282"/>
        <v>408771740879</v>
      </c>
      <c r="C3016" s="5">
        <v>40877</v>
      </c>
      <c r="D3016" s="2" t="s">
        <v>808</v>
      </c>
      <c r="E3016" s="14">
        <f t="shared" si="283"/>
        <v>0</v>
      </c>
      <c r="F3016" s="2">
        <v>17</v>
      </c>
      <c r="G3016" s="19">
        <v>524.21199999999999</v>
      </c>
      <c r="H3016" s="20">
        <v>0.04</v>
      </c>
      <c r="I3016" s="6"/>
      <c r="J3016" s="5">
        <v>40879</v>
      </c>
      <c r="K3016" s="25">
        <v>127.854</v>
      </c>
      <c r="L3016" s="2" t="s">
        <v>388</v>
      </c>
      <c r="M3016" s="14">
        <f>+VLOOKUP(L3016,Customers!$C$3:$D$797,2,FALSE)</f>
        <v>3</v>
      </c>
      <c r="N3016" s="14">
        <f>+INDEX(Customers!$B$2:$D$797,MATCH(TF_Database!L3016,Customers!$C$2:$C$797,0),1)</f>
        <v>588</v>
      </c>
      <c r="O3016" s="29">
        <f t="shared" si="284"/>
        <v>10</v>
      </c>
      <c r="P3016" s="29">
        <f t="shared" si="285"/>
        <v>16</v>
      </c>
      <c r="Q3016" s="14" t="str">
        <f t="shared" si="286"/>
        <v xml:space="preserve">Katherine </v>
      </c>
      <c r="R3016" s="14" t="str">
        <f t="shared" si="287"/>
        <v>Murray</v>
      </c>
    </row>
    <row r="3017" spans="2:18" x14ac:dyDescent="0.45">
      <c r="B3017" s="14" t="str">
        <f t="shared" si="282"/>
        <v>400252340026</v>
      </c>
      <c r="C3017" s="5">
        <v>40025</v>
      </c>
      <c r="D3017" s="2" t="s">
        <v>811</v>
      </c>
      <c r="E3017" s="14">
        <f t="shared" si="283"/>
        <v>0</v>
      </c>
      <c r="F3017" s="2">
        <v>23</v>
      </c>
      <c r="G3017" s="19">
        <v>367.53</v>
      </c>
      <c r="H3017" s="20">
        <v>0.03</v>
      </c>
      <c r="I3017" s="6"/>
      <c r="J3017" s="5">
        <v>40026</v>
      </c>
      <c r="K3017" s="25">
        <v>11.650950000000002</v>
      </c>
      <c r="L3017" s="2" t="s">
        <v>365</v>
      </c>
      <c r="M3017" s="14">
        <f>+VLOOKUP(L3017,Customers!$C$3:$D$797,2,FALSE)</f>
        <v>3</v>
      </c>
      <c r="N3017" s="14">
        <f>+INDEX(Customers!$B$2:$D$797,MATCH(TF_Database!L3017,Customers!$C$2:$C$797,0),1)</f>
        <v>21160</v>
      </c>
      <c r="O3017" s="29">
        <f t="shared" si="284"/>
        <v>4</v>
      </c>
      <c r="P3017" s="29">
        <f t="shared" si="285"/>
        <v>12</v>
      </c>
      <c r="Q3017" s="14" t="str">
        <f t="shared" si="286"/>
        <v xml:space="preserve">Ben </v>
      </c>
      <c r="R3017" s="14" t="str">
        <f t="shared" si="287"/>
        <v>Peterman</v>
      </c>
    </row>
    <row r="3018" spans="2:18" x14ac:dyDescent="0.45">
      <c r="B3018" s="14" t="str">
        <f t="shared" si="282"/>
        <v>403851940386</v>
      </c>
      <c r="C3018" s="5">
        <v>40385</v>
      </c>
      <c r="D3018" s="2" t="s">
        <v>806</v>
      </c>
      <c r="E3018" s="14">
        <f t="shared" si="283"/>
        <v>1</v>
      </c>
      <c r="F3018" s="2">
        <v>19</v>
      </c>
      <c r="G3018" s="19">
        <v>1083.4014999999999</v>
      </c>
      <c r="H3018" s="20">
        <v>0.02</v>
      </c>
      <c r="I3018" s="6"/>
      <c r="J3018" s="5">
        <v>40386</v>
      </c>
      <c r="K3018" s="25">
        <v>64.53</v>
      </c>
      <c r="L3018" s="2" t="s">
        <v>364</v>
      </c>
      <c r="M3018" s="14">
        <f>+VLOOKUP(L3018,Customers!$C$3:$D$797,2,FALSE)</f>
        <v>4</v>
      </c>
      <c r="N3018" s="14">
        <f>+INDEX(Customers!$B$2:$D$797,MATCH(TF_Database!L3018,Customers!$C$2:$C$797,0),1)</f>
        <v>22309</v>
      </c>
      <c r="O3018" s="29">
        <f t="shared" si="284"/>
        <v>5</v>
      </c>
      <c r="P3018" s="29">
        <f t="shared" si="285"/>
        <v>11</v>
      </c>
      <c r="Q3018" s="14" t="str">
        <f t="shared" si="286"/>
        <v xml:space="preserve">Dean </v>
      </c>
      <c r="R3018" s="14" t="str">
        <f t="shared" si="287"/>
        <v>Percer</v>
      </c>
    </row>
    <row r="3019" spans="2:18" x14ac:dyDescent="0.45">
      <c r="B3019" s="14" t="str">
        <f t="shared" si="282"/>
        <v>41194341196</v>
      </c>
      <c r="C3019" s="5">
        <v>41194</v>
      </c>
      <c r="D3019" s="2" t="s">
        <v>806</v>
      </c>
      <c r="E3019" s="14">
        <f t="shared" si="283"/>
        <v>1</v>
      </c>
      <c r="F3019" s="2">
        <v>3</v>
      </c>
      <c r="G3019" s="19">
        <v>329.63</v>
      </c>
      <c r="H3019" s="20">
        <v>0.05</v>
      </c>
      <c r="I3019" s="6"/>
      <c r="J3019" s="5">
        <v>41196</v>
      </c>
      <c r="K3019" s="25">
        <v>-541.33199999999999</v>
      </c>
      <c r="L3019" s="2" t="s">
        <v>12</v>
      </c>
      <c r="M3019" s="14">
        <f>+VLOOKUP(L3019,Customers!$C$3:$D$797,2,FALSE)</f>
        <v>2</v>
      </c>
      <c r="N3019" s="14">
        <f>+INDEX(Customers!$B$2:$D$797,MATCH(TF_Database!L3019,Customers!$C$2:$C$797,0),1)</f>
        <v>12210</v>
      </c>
      <c r="O3019" s="29">
        <f t="shared" si="284"/>
        <v>7</v>
      </c>
      <c r="P3019" s="29">
        <f t="shared" si="285"/>
        <v>15</v>
      </c>
      <c r="Q3019" s="14" t="str">
        <f t="shared" si="286"/>
        <v xml:space="preserve">Sylvia </v>
      </c>
      <c r="R3019" s="14" t="str">
        <f t="shared" si="287"/>
        <v>Foulston</v>
      </c>
    </row>
    <row r="3020" spans="2:18" x14ac:dyDescent="0.45">
      <c r="B3020" s="14" t="str">
        <f t="shared" si="282"/>
        <v>400022340006</v>
      </c>
      <c r="C3020" s="5">
        <v>40002</v>
      </c>
      <c r="D3020" s="2" t="s">
        <v>804</v>
      </c>
      <c r="E3020" s="14">
        <f t="shared" si="283"/>
        <v>0</v>
      </c>
      <c r="F3020" s="2">
        <v>23</v>
      </c>
      <c r="G3020" s="19">
        <v>139.44999999999999</v>
      </c>
      <c r="H3020" s="20">
        <v>0.02</v>
      </c>
      <c r="I3020" s="6"/>
      <c r="J3020" s="5">
        <v>40006</v>
      </c>
      <c r="K3020" s="25">
        <v>-137.494</v>
      </c>
      <c r="L3020" s="2" t="s">
        <v>305</v>
      </c>
      <c r="M3020" s="14">
        <f>+VLOOKUP(L3020,Customers!$C$3:$D$797,2,FALSE)</f>
        <v>2</v>
      </c>
      <c r="N3020" s="14">
        <f>+INDEX(Customers!$B$2:$D$797,MATCH(TF_Database!L3020,Customers!$C$2:$C$797,0),1)</f>
        <v>9416</v>
      </c>
      <c r="O3020" s="29">
        <f t="shared" si="284"/>
        <v>5</v>
      </c>
      <c r="P3020" s="29">
        <f t="shared" si="285"/>
        <v>12</v>
      </c>
      <c r="Q3020" s="14" t="str">
        <f t="shared" si="286"/>
        <v xml:space="preserve">Noel </v>
      </c>
      <c r="R3020" s="14" t="str">
        <f t="shared" si="287"/>
        <v>Staavos</v>
      </c>
    </row>
    <row r="3021" spans="2:18" x14ac:dyDescent="0.45">
      <c r="B3021" s="14" t="str">
        <f t="shared" si="282"/>
        <v>399511539952</v>
      </c>
      <c r="C3021" s="5">
        <v>39951</v>
      </c>
      <c r="D3021" s="2" t="s">
        <v>810</v>
      </c>
      <c r="E3021" s="14">
        <f t="shared" si="283"/>
        <v>0</v>
      </c>
      <c r="F3021" s="2">
        <v>15</v>
      </c>
      <c r="G3021" s="19">
        <v>62.62</v>
      </c>
      <c r="H3021" s="20">
        <v>0.1</v>
      </c>
      <c r="I3021" s="6"/>
      <c r="J3021" s="5">
        <v>39952</v>
      </c>
      <c r="K3021" s="25">
        <v>-67.0565</v>
      </c>
      <c r="L3021" s="2" t="s">
        <v>402</v>
      </c>
      <c r="M3021" s="14">
        <f>+VLOOKUP(L3021,Customers!$C$3:$D$797,2,FALSE)</f>
        <v>5</v>
      </c>
      <c r="N3021" s="14">
        <f>+INDEX(Customers!$B$2:$D$797,MATCH(TF_Database!L3021,Customers!$C$2:$C$797,0),1)</f>
        <v>29432</v>
      </c>
      <c r="O3021" s="29">
        <f t="shared" si="284"/>
        <v>8</v>
      </c>
      <c r="P3021" s="29">
        <f t="shared" si="285"/>
        <v>13</v>
      </c>
      <c r="Q3021" s="14" t="str">
        <f t="shared" si="286"/>
        <v xml:space="preserve">Brendan </v>
      </c>
      <c r="R3021" s="14" t="str">
        <f t="shared" si="287"/>
        <v>Murry</v>
      </c>
    </row>
    <row r="3022" spans="2:18" x14ac:dyDescent="0.45">
      <c r="B3022" s="14" t="str">
        <f t="shared" si="282"/>
        <v>39951539953</v>
      </c>
      <c r="C3022" s="5">
        <v>39951</v>
      </c>
      <c r="D3022" s="2" t="s">
        <v>810</v>
      </c>
      <c r="E3022" s="14">
        <f t="shared" si="283"/>
        <v>0</v>
      </c>
      <c r="F3022" s="2">
        <v>5</v>
      </c>
      <c r="G3022" s="19">
        <v>64.25</v>
      </c>
      <c r="H3022" s="20">
        <v>7.0000000000000007E-2</v>
      </c>
      <c r="I3022" s="6"/>
      <c r="J3022" s="5">
        <v>39953</v>
      </c>
      <c r="K3022" s="25">
        <v>-7.94</v>
      </c>
      <c r="L3022" s="2" t="s">
        <v>402</v>
      </c>
      <c r="M3022" s="14">
        <f>+VLOOKUP(L3022,Customers!$C$3:$D$797,2,FALSE)</f>
        <v>5</v>
      </c>
      <c r="N3022" s="14">
        <f>+INDEX(Customers!$B$2:$D$797,MATCH(TF_Database!L3022,Customers!$C$2:$C$797,0),1)</f>
        <v>29432</v>
      </c>
      <c r="O3022" s="29">
        <f t="shared" si="284"/>
        <v>8</v>
      </c>
      <c r="P3022" s="29">
        <f t="shared" si="285"/>
        <v>13</v>
      </c>
      <c r="Q3022" s="14" t="str">
        <f t="shared" si="286"/>
        <v xml:space="preserve">Brendan </v>
      </c>
      <c r="R3022" s="14" t="str">
        <f t="shared" si="287"/>
        <v>Murry</v>
      </c>
    </row>
    <row r="3023" spans="2:18" x14ac:dyDescent="0.45">
      <c r="B3023" s="14" t="str">
        <f t="shared" si="282"/>
        <v>411723941174</v>
      </c>
      <c r="C3023" s="5">
        <v>41172</v>
      </c>
      <c r="D3023" s="2" t="s">
        <v>811</v>
      </c>
      <c r="E3023" s="14">
        <f t="shared" si="283"/>
        <v>0</v>
      </c>
      <c r="F3023" s="2">
        <v>39</v>
      </c>
      <c r="G3023" s="19">
        <v>2617.13</v>
      </c>
      <c r="H3023" s="20">
        <v>0</v>
      </c>
      <c r="I3023" s="6"/>
      <c r="J3023" s="5">
        <v>41174</v>
      </c>
      <c r="K3023" s="25">
        <v>368.87</v>
      </c>
      <c r="L3023" s="2" t="s">
        <v>423</v>
      </c>
      <c r="M3023" s="14">
        <f>+VLOOKUP(L3023,Customers!$C$3:$D$797,2,FALSE)</f>
        <v>5</v>
      </c>
      <c r="N3023" s="14">
        <f>+INDEX(Customers!$B$2:$D$797,MATCH(TF_Database!L3023,Customers!$C$2:$C$797,0),1)</f>
        <v>15755</v>
      </c>
      <c r="O3023" s="29">
        <f t="shared" si="284"/>
        <v>7</v>
      </c>
      <c r="P3023" s="29">
        <f t="shared" si="285"/>
        <v>12</v>
      </c>
      <c r="Q3023" s="14" t="str">
        <f t="shared" si="286"/>
        <v xml:space="preserve">Pierre </v>
      </c>
      <c r="R3023" s="14" t="str">
        <f t="shared" si="287"/>
        <v>Wener</v>
      </c>
    </row>
    <row r="3024" spans="2:18" x14ac:dyDescent="0.45">
      <c r="B3024" s="14" t="str">
        <f t="shared" si="282"/>
        <v>41070141071</v>
      </c>
      <c r="C3024" s="5">
        <v>41070</v>
      </c>
      <c r="D3024" s="2" t="s">
        <v>811</v>
      </c>
      <c r="E3024" s="14">
        <f t="shared" si="283"/>
        <v>0</v>
      </c>
      <c r="F3024" s="2">
        <v>1</v>
      </c>
      <c r="G3024" s="19">
        <v>8.49</v>
      </c>
      <c r="H3024" s="20">
        <v>0.06</v>
      </c>
      <c r="I3024" s="6"/>
      <c r="J3024" s="5">
        <v>41071</v>
      </c>
      <c r="K3024" s="25">
        <v>-5.7385000000000002</v>
      </c>
      <c r="L3024" s="2" t="s">
        <v>362</v>
      </c>
      <c r="M3024" s="14">
        <f>+VLOOKUP(L3024,Customers!$C$3:$D$797,2,FALSE)</f>
        <v>1</v>
      </c>
      <c r="N3024" s="14">
        <f>+INDEX(Customers!$B$2:$D$797,MATCH(TF_Database!L3024,Customers!$C$2:$C$797,0),1)</f>
        <v>17675</v>
      </c>
      <c r="O3024" s="29">
        <f t="shared" si="284"/>
        <v>5</v>
      </c>
      <c r="P3024" s="29">
        <f t="shared" si="285"/>
        <v>11</v>
      </c>
      <c r="Q3024" s="14" t="str">
        <f t="shared" si="286"/>
        <v xml:space="preserve">Brad </v>
      </c>
      <c r="R3024" s="14" t="str">
        <f t="shared" si="287"/>
        <v>Thomas</v>
      </c>
    </row>
    <row r="3025" spans="2:18" x14ac:dyDescent="0.45">
      <c r="B3025" s="14" t="str">
        <f t="shared" si="282"/>
        <v>401614040161</v>
      </c>
      <c r="C3025" s="5">
        <v>40161</v>
      </c>
      <c r="D3025" s="2" t="s">
        <v>811</v>
      </c>
      <c r="E3025" s="14">
        <f t="shared" si="283"/>
        <v>0</v>
      </c>
      <c r="F3025" s="2">
        <v>40</v>
      </c>
      <c r="G3025" s="19">
        <v>2169.4899999999998</v>
      </c>
      <c r="H3025" s="20">
        <v>0.06</v>
      </c>
      <c r="I3025" s="6"/>
      <c r="J3025" s="5">
        <v>40161</v>
      </c>
      <c r="K3025" s="25">
        <v>1043.43</v>
      </c>
      <c r="L3025" s="2" t="s">
        <v>183</v>
      </c>
      <c r="M3025" s="14">
        <f>+VLOOKUP(L3025,Customers!$C$3:$D$797,2,FALSE)</f>
        <v>1</v>
      </c>
      <c r="N3025" s="14">
        <f>+INDEX(Customers!$B$2:$D$797,MATCH(TF_Database!L3025,Customers!$C$2:$C$797,0),1)</f>
        <v>1677</v>
      </c>
      <c r="O3025" s="29">
        <f t="shared" si="284"/>
        <v>7</v>
      </c>
      <c r="P3025" s="29">
        <f t="shared" si="285"/>
        <v>12</v>
      </c>
      <c r="Q3025" s="14" t="str">
        <f t="shared" si="286"/>
        <v xml:space="preserve">Hunter </v>
      </c>
      <c r="R3025" s="14" t="str">
        <f t="shared" si="287"/>
        <v>Lopez</v>
      </c>
    </row>
    <row r="3026" spans="2:18" x14ac:dyDescent="0.45">
      <c r="B3026" s="14" t="str">
        <f t="shared" si="282"/>
        <v>41148441149</v>
      </c>
      <c r="C3026" s="5">
        <v>41148</v>
      </c>
      <c r="D3026" s="2" t="s">
        <v>806</v>
      </c>
      <c r="E3026" s="14">
        <f t="shared" si="283"/>
        <v>1</v>
      </c>
      <c r="F3026" s="2">
        <v>4</v>
      </c>
      <c r="G3026" s="19">
        <v>64.09</v>
      </c>
      <c r="H3026" s="20">
        <v>0.02</v>
      </c>
      <c r="I3026" s="6"/>
      <c r="J3026" s="5">
        <v>41149</v>
      </c>
      <c r="K3026" s="25">
        <v>3.72</v>
      </c>
      <c r="L3026" s="2" t="s">
        <v>350</v>
      </c>
      <c r="M3026" s="14">
        <f>+VLOOKUP(L3026,Customers!$C$3:$D$797,2,FALSE)</f>
        <v>2</v>
      </c>
      <c r="N3026" s="14">
        <f>+INDEX(Customers!$B$2:$D$797,MATCH(TF_Database!L3026,Customers!$C$2:$C$797,0),1)</f>
        <v>6385</v>
      </c>
      <c r="O3026" s="29">
        <f t="shared" si="284"/>
        <v>4</v>
      </c>
      <c r="P3026" s="29">
        <f t="shared" si="285"/>
        <v>12</v>
      </c>
      <c r="Q3026" s="14" t="str">
        <f t="shared" si="286"/>
        <v xml:space="preserve">Dan </v>
      </c>
      <c r="R3026" s="14" t="str">
        <f t="shared" si="287"/>
        <v>Campbell</v>
      </c>
    </row>
    <row r="3027" spans="2:18" x14ac:dyDescent="0.45">
      <c r="B3027" s="14" t="str">
        <f t="shared" si="282"/>
        <v>399714839973</v>
      </c>
      <c r="C3027" s="5">
        <v>39971</v>
      </c>
      <c r="D3027" s="2" t="s">
        <v>804</v>
      </c>
      <c r="E3027" s="14">
        <f t="shared" si="283"/>
        <v>0</v>
      </c>
      <c r="F3027" s="2">
        <v>48</v>
      </c>
      <c r="G3027" s="19">
        <v>2208.31</v>
      </c>
      <c r="H3027" s="20">
        <v>0.04</v>
      </c>
      <c r="I3027" s="6"/>
      <c r="J3027" s="5">
        <v>39973</v>
      </c>
      <c r="K3027" s="25">
        <v>569.08000000000004</v>
      </c>
      <c r="L3027" s="2" t="s">
        <v>342</v>
      </c>
      <c r="M3027" s="14">
        <f>+VLOOKUP(L3027,Customers!$C$3:$D$797,2,FALSE)</f>
        <v>3</v>
      </c>
      <c r="N3027" s="14">
        <f>+INDEX(Customers!$B$2:$D$797,MATCH(TF_Database!L3027,Customers!$C$2:$C$797,0),1)</f>
        <v>16030</v>
      </c>
      <c r="O3027" s="29">
        <f t="shared" si="284"/>
        <v>6</v>
      </c>
      <c r="P3027" s="29">
        <f t="shared" si="285"/>
        <v>11</v>
      </c>
      <c r="Q3027" s="14" t="str">
        <f t="shared" si="286"/>
        <v xml:space="preserve">Chuck </v>
      </c>
      <c r="R3027" s="14" t="str">
        <f t="shared" si="287"/>
        <v>Sachs</v>
      </c>
    </row>
    <row r="3028" spans="2:18" x14ac:dyDescent="0.45">
      <c r="B3028" s="14" t="str">
        <f t="shared" si="282"/>
        <v>405312240532</v>
      </c>
      <c r="C3028" s="5">
        <v>40531</v>
      </c>
      <c r="D3028" s="2" t="s">
        <v>810</v>
      </c>
      <c r="E3028" s="14">
        <f t="shared" si="283"/>
        <v>0</v>
      </c>
      <c r="F3028" s="2">
        <v>22</v>
      </c>
      <c r="G3028" s="19">
        <v>1295.502</v>
      </c>
      <c r="H3028" s="20">
        <v>0.01</v>
      </c>
      <c r="I3028" s="6"/>
      <c r="J3028" s="5">
        <v>40532</v>
      </c>
      <c r="K3028" s="25">
        <v>224.85599999999999</v>
      </c>
      <c r="L3028" s="2" t="s">
        <v>372</v>
      </c>
      <c r="M3028" s="14">
        <f>+VLOOKUP(L3028,Customers!$C$3:$D$797,2,FALSE)</f>
        <v>5</v>
      </c>
      <c r="N3028" s="14">
        <f>+INDEX(Customers!$B$2:$D$797,MATCH(TF_Database!L3028,Customers!$C$2:$C$797,0),1)</f>
        <v>25366</v>
      </c>
      <c r="O3028" s="29">
        <f t="shared" si="284"/>
        <v>6</v>
      </c>
      <c r="P3028" s="29">
        <f t="shared" si="285"/>
        <v>12</v>
      </c>
      <c r="Q3028" s="14" t="str">
        <f t="shared" si="286"/>
        <v xml:space="preserve">Chris </v>
      </c>
      <c r="R3028" s="14" t="str">
        <f t="shared" si="287"/>
        <v>Cortes</v>
      </c>
    </row>
    <row r="3029" spans="2:18" x14ac:dyDescent="0.45">
      <c r="B3029" s="14" t="str">
        <f t="shared" si="282"/>
        <v>403842040387</v>
      </c>
      <c r="C3029" s="5">
        <v>40384</v>
      </c>
      <c r="D3029" s="2" t="s">
        <v>806</v>
      </c>
      <c r="E3029" s="14">
        <f t="shared" si="283"/>
        <v>1</v>
      </c>
      <c r="F3029" s="2">
        <v>20</v>
      </c>
      <c r="G3029" s="19">
        <v>873.82</v>
      </c>
      <c r="H3029" s="20">
        <v>0.1</v>
      </c>
      <c r="I3029" s="6"/>
      <c r="J3029" s="5">
        <v>40387</v>
      </c>
      <c r="K3029" s="25">
        <v>244.45</v>
      </c>
      <c r="L3029" s="2" t="s">
        <v>394</v>
      </c>
      <c r="M3029" s="14">
        <f>+VLOOKUP(L3029,Customers!$C$3:$D$797,2,FALSE)</f>
        <v>3</v>
      </c>
      <c r="N3029" s="14">
        <f>+INDEX(Customers!$B$2:$D$797,MATCH(TF_Database!L3029,Customers!$C$2:$C$797,0),1)</f>
        <v>30836</v>
      </c>
      <c r="O3029" s="29">
        <f t="shared" si="284"/>
        <v>5</v>
      </c>
      <c r="P3029" s="29">
        <f t="shared" si="285"/>
        <v>11</v>
      </c>
      <c r="Q3029" s="14" t="str">
        <f t="shared" si="286"/>
        <v xml:space="preserve">Mark </v>
      </c>
      <c r="R3029" s="14" t="str">
        <f t="shared" si="287"/>
        <v>Packer</v>
      </c>
    </row>
    <row r="3030" spans="2:18" x14ac:dyDescent="0.45">
      <c r="B3030" s="14" t="str">
        <f t="shared" si="282"/>
        <v>39820639825</v>
      </c>
      <c r="C3030" s="5">
        <v>39820</v>
      </c>
      <c r="D3030" s="2" t="s">
        <v>804</v>
      </c>
      <c r="E3030" s="14">
        <f t="shared" si="283"/>
        <v>0</v>
      </c>
      <c r="F3030" s="2">
        <v>6</v>
      </c>
      <c r="G3030" s="19">
        <v>11.57</v>
      </c>
      <c r="H3030" s="20">
        <v>0.01</v>
      </c>
      <c r="I3030" s="6"/>
      <c r="J3030" s="5">
        <v>39825</v>
      </c>
      <c r="K3030" s="25">
        <v>-2.06</v>
      </c>
      <c r="L3030" s="2" t="s">
        <v>424</v>
      </c>
      <c r="M3030" s="14">
        <f>+VLOOKUP(L3030,Customers!$C$3:$D$797,2,FALSE)</f>
        <v>1</v>
      </c>
      <c r="N3030" s="14">
        <f>+INDEX(Customers!$B$2:$D$797,MATCH(TF_Database!L3030,Customers!$C$2:$C$797,0),1)</f>
        <v>5977</v>
      </c>
      <c r="O3030" s="29">
        <f t="shared" si="284"/>
        <v>6</v>
      </c>
      <c r="P3030" s="29">
        <f t="shared" si="285"/>
        <v>10</v>
      </c>
      <c r="Q3030" s="14" t="str">
        <f t="shared" si="286"/>
        <v xml:space="preserve">Julie </v>
      </c>
      <c r="R3030" s="14" t="str">
        <f t="shared" si="287"/>
        <v>Kriz</v>
      </c>
    </row>
    <row r="3031" spans="2:18" x14ac:dyDescent="0.45">
      <c r="B3031" s="14" t="str">
        <f t="shared" si="282"/>
        <v>403103640317</v>
      </c>
      <c r="C3031" s="5">
        <v>40310</v>
      </c>
      <c r="D3031" s="2" t="s">
        <v>804</v>
      </c>
      <c r="E3031" s="14">
        <f t="shared" si="283"/>
        <v>0</v>
      </c>
      <c r="F3031" s="2">
        <v>36</v>
      </c>
      <c r="G3031" s="19">
        <v>1449.45</v>
      </c>
      <c r="H3031" s="20">
        <v>0.04</v>
      </c>
      <c r="I3031" s="6"/>
      <c r="J3031" s="5">
        <v>40317</v>
      </c>
      <c r="K3031" s="25">
        <v>620.06650000000002</v>
      </c>
      <c r="L3031" s="2" t="s">
        <v>358</v>
      </c>
      <c r="M3031" s="14">
        <f>+VLOOKUP(L3031,Customers!$C$3:$D$797,2,FALSE)</f>
        <v>1</v>
      </c>
      <c r="N3031" s="14">
        <f>+INDEX(Customers!$B$2:$D$797,MATCH(TF_Database!L3031,Customers!$C$2:$C$797,0),1)</f>
        <v>27872</v>
      </c>
      <c r="O3031" s="29">
        <f t="shared" si="284"/>
        <v>5</v>
      </c>
      <c r="P3031" s="29">
        <f t="shared" si="285"/>
        <v>11</v>
      </c>
      <c r="Q3031" s="14" t="str">
        <f t="shared" si="286"/>
        <v xml:space="preserve">Fred </v>
      </c>
      <c r="R3031" s="14" t="str">
        <f t="shared" si="287"/>
        <v>McMath</v>
      </c>
    </row>
    <row r="3032" spans="2:18" x14ac:dyDescent="0.45">
      <c r="B3032" s="14" t="str">
        <f t="shared" si="282"/>
        <v>401271040132</v>
      </c>
      <c r="C3032" s="5">
        <v>40127</v>
      </c>
      <c r="D3032" s="2" t="s">
        <v>804</v>
      </c>
      <c r="E3032" s="14">
        <f t="shared" si="283"/>
        <v>0</v>
      </c>
      <c r="F3032" s="2">
        <v>10</v>
      </c>
      <c r="G3032" s="19">
        <v>80.92</v>
      </c>
      <c r="H3032" s="20">
        <v>0.09</v>
      </c>
      <c r="I3032" s="6"/>
      <c r="J3032" s="5">
        <v>40132</v>
      </c>
      <c r="K3032" s="25">
        <v>-20.16</v>
      </c>
      <c r="L3032" s="2" t="s">
        <v>419</v>
      </c>
      <c r="M3032" s="14">
        <f>+VLOOKUP(L3032,Customers!$C$3:$D$797,2,FALSE)</f>
        <v>2</v>
      </c>
      <c r="N3032" s="14">
        <f>+INDEX(Customers!$B$2:$D$797,MATCH(TF_Database!L3032,Customers!$C$2:$C$797,0),1)</f>
        <v>6349</v>
      </c>
      <c r="O3032" s="29">
        <f t="shared" si="284"/>
        <v>6</v>
      </c>
      <c r="P3032" s="29">
        <f t="shared" si="285"/>
        <v>12</v>
      </c>
      <c r="Q3032" s="14" t="str">
        <f t="shared" si="286"/>
        <v xml:space="preserve">Debra </v>
      </c>
      <c r="R3032" s="14" t="str">
        <f t="shared" si="287"/>
        <v>Catini</v>
      </c>
    </row>
    <row r="3033" spans="2:18" x14ac:dyDescent="0.45">
      <c r="B3033" s="14" t="str">
        <f t="shared" si="282"/>
        <v>400475040047</v>
      </c>
      <c r="C3033" s="5">
        <v>40047</v>
      </c>
      <c r="D3033" s="2" t="s">
        <v>811</v>
      </c>
      <c r="E3033" s="14">
        <f t="shared" si="283"/>
        <v>0</v>
      </c>
      <c r="F3033" s="2">
        <v>50</v>
      </c>
      <c r="G3033" s="19">
        <v>7817.45</v>
      </c>
      <c r="H3033" s="20">
        <v>0.03</v>
      </c>
      <c r="I3033" s="6"/>
      <c r="J3033" s="5">
        <v>40047</v>
      </c>
      <c r="K3033" s="25">
        <v>-1303.5999999999999</v>
      </c>
      <c r="L3033" s="2" t="s">
        <v>12</v>
      </c>
      <c r="M3033" s="14">
        <f>+VLOOKUP(L3033,Customers!$C$3:$D$797,2,FALSE)</f>
        <v>2</v>
      </c>
      <c r="N3033" s="14">
        <f>+INDEX(Customers!$B$2:$D$797,MATCH(TF_Database!L3033,Customers!$C$2:$C$797,0),1)</f>
        <v>12210</v>
      </c>
      <c r="O3033" s="29">
        <f t="shared" si="284"/>
        <v>7</v>
      </c>
      <c r="P3033" s="29">
        <f t="shared" si="285"/>
        <v>15</v>
      </c>
      <c r="Q3033" s="14" t="str">
        <f t="shared" si="286"/>
        <v xml:space="preserve">Sylvia </v>
      </c>
      <c r="R3033" s="14" t="str">
        <f t="shared" si="287"/>
        <v>Foulston</v>
      </c>
    </row>
    <row r="3034" spans="2:18" x14ac:dyDescent="0.45">
      <c r="B3034" s="14" t="str">
        <f t="shared" si="282"/>
        <v>40467440469</v>
      </c>
      <c r="C3034" s="5">
        <v>40467</v>
      </c>
      <c r="D3034" s="2" t="s">
        <v>810</v>
      </c>
      <c r="E3034" s="14">
        <f t="shared" si="283"/>
        <v>0</v>
      </c>
      <c r="F3034" s="2">
        <v>4</v>
      </c>
      <c r="G3034" s="19">
        <v>63.93</v>
      </c>
      <c r="H3034" s="20">
        <v>0.03</v>
      </c>
      <c r="I3034" s="6"/>
      <c r="J3034" s="5">
        <v>40469</v>
      </c>
      <c r="K3034" s="25">
        <v>40.630000000000003</v>
      </c>
      <c r="L3034" s="2" t="s">
        <v>342</v>
      </c>
      <c r="M3034" s="14">
        <f>+VLOOKUP(L3034,Customers!$C$3:$D$797,2,FALSE)</f>
        <v>3</v>
      </c>
      <c r="N3034" s="14">
        <f>+INDEX(Customers!$B$2:$D$797,MATCH(TF_Database!L3034,Customers!$C$2:$C$797,0),1)</f>
        <v>16030</v>
      </c>
      <c r="O3034" s="29">
        <f t="shared" si="284"/>
        <v>6</v>
      </c>
      <c r="P3034" s="29">
        <f t="shared" si="285"/>
        <v>11</v>
      </c>
      <c r="Q3034" s="14" t="str">
        <f t="shared" si="286"/>
        <v xml:space="preserve">Chuck </v>
      </c>
      <c r="R3034" s="14" t="str">
        <f t="shared" si="287"/>
        <v>Sachs</v>
      </c>
    </row>
    <row r="3035" spans="2:18" x14ac:dyDescent="0.45">
      <c r="B3035" s="14" t="str">
        <f t="shared" si="282"/>
        <v>406234640625</v>
      </c>
      <c r="C3035" s="5">
        <v>40623</v>
      </c>
      <c r="D3035" s="2" t="s">
        <v>811</v>
      </c>
      <c r="E3035" s="14">
        <f t="shared" si="283"/>
        <v>0</v>
      </c>
      <c r="F3035" s="2">
        <v>46</v>
      </c>
      <c r="G3035" s="19">
        <v>110.96</v>
      </c>
      <c r="H3035" s="20">
        <v>0.08</v>
      </c>
      <c r="I3035" s="6"/>
      <c r="J3035" s="5">
        <v>40625</v>
      </c>
      <c r="K3035" s="25">
        <v>35.92</v>
      </c>
      <c r="L3035" s="2" t="s">
        <v>256</v>
      </c>
      <c r="M3035" s="14">
        <f>+VLOOKUP(L3035,Customers!$C$3:$D$797,2,FALSE)</f>
        <v>5</v>
      </c>
      <c r="N3035" s="14">
        <f>+INDEX(Customers!$B$2:$D$797,MATCH(TF_Database!L3035,Customers!$C$2:$C$797,0),1)</f>
        <v>1318</v>
      </c>
      <c r="O3035" s="29">
        <f t="shared" si="284"/>
        <v>4</v>
      </c>
      <c r="P3035" s="29">
        <f t="shared" si="285"/>
        <v>9</v>
      </c>
      <c r="Q3035" s="14" t="str">
        <f t="shared" si="286"/>
        <v xml:space="preserve">Ann </v>
      </c>
      <c r="R3035" s="14" t="str">
        <f t="shared" si="287"/>
        <v>Blume</v>
      </c>
    </row>
    <row r="3036" spans="2:18" x14ac:dyDescent="0.45">
      <c r="B3036" s="14" t="str">
        <f t="shared" si="282"/>
        <v>412211841222</v>
      </c>
      <c r="C3036" s="5">
        <v>41221</v>
      </c>
      <c r="D3036" s="2" t="s">
        <v>808</v>
      </c>
      <c r="E3036" s="14">
        <f t="shared" si="283"/>
        <v>0</v>
      </c>
      <c r="F3036" s="2">
        <v>18</v>
      </c>
      <c r="G3036" s="19">
        <v>2130.8200000000002</v>
      </c>
      <c r="H3036" s="20">
        <v>0.05</v>
      </c>
      <c r="I3036" s="6"/>
      <c r="J3036" s="5">
        <v>41222</v>
      </c>
      <c r="K3036" s="25">
        <v>818.91549999999995</v>
      </c>
      <c r="L3036" s="2" t="s">
        <v>370</v>
      </c>
      <c r="M3036" s="14">
        <f>+VLOOKUP(L3036,Customers!$C$3:$D$797,2,FALSE)</f>
        <v>4</v>
      </c>
      <c r="N3036" s="14">
        <f>+INDEX(Customers!$B$2:$D$797,MATCH(TF_Database!L3036,Customers!$C$2:$C$797,0),1)</f>
        <v>16955</v>
      </c>
      <c r="O3036" s="29">
        <f t="shared" si="284"/>
        <v>9</v>
      </c>
      <c r="P3036" s="29">
        <f t="shared" si="285"/>
        <v>15</v>
      </c>
      <c r="Q3036" s="14" t="str">
        <f t="shared" si="286"/>
        <v xml:space="preserve">Muhammed </v>
      </c>
      <c r="R3036" s="14" t="str">
        <f t="shared" si="287"/>
        <v>Yedwab</v>
      </c>
    </row>
    <row r="3037" spans="2:18" x14ac:dyDescent="0.45">
      <c r="B3037" s="14" t="str">
        <f t="shared" si="282"/>
        <v>407784340787</v>
      </c>
      <c r="C3037" s="5">
        <v>40778</v>
      </c>
      <c r="D3037" s="2" t="s">
        <v>804</v>
      </c>
      <c r="E3037" s="14">
        <f t="shared" si="283"/>
        <v>0</v>
      </c>
      <c r="F3037" s="2">
        <v>43</v>
      </c>
      <c r="G3037" s="19">
        <v>720.61299999999994</v>
      </c>
      <c r="H3037" s="20">
        <v>7.0000000000000007E-2</v>
      </c>
      <c r="I3037" s="6"/>
      <c r="J3037" s="5">
        <v>40787</v>
      </c>
      <c r="K3037" s="25">
        <v>329.67899999999997</v>
      </c>
      <c r="L3037" s="2" t="s">
        <v>356</v>
      </c>
      <c r="M3037" s="14">
        <f>+VLOOKUP(L3037,Customers!$C$3:$D$797,2,FALSE)</f>
        <v>1</v>
      </c>
      <c r="N3037" s="14">
        <f>+INDEX(Customers!$B$2:$D$797,MATCH(TF_Database!L3037,Customers!$C$2:$C$797,0),1)</f>
        <v>18381</v>
      </c>
      <c r="O3037" s="29">
        <f t="shared" si="284"/>
        <v>7</v>
      </c>
      <c r="P3037" s="29">
        <f t="shared" si="285"/>
        <v>15</v>
      </c>
      <c r="Q3037" s="14" t="str">
        <f t="shared" si="286"/>
        <v xml:space="preserve">Damala </v>
      </c>
      <c r="R3037" s="14" t="str">
        <f t="shared" si="287"/>
        <v>Kotsonis</v>
      </c>
    </row>
    <row r="3038" spans="2:18" x14ac:dyDescent="0.45">
      <c r="B3038" s="14" t="str">
        <f t="shared" si="282"/>
        <v>411531641156</v>
      </c>
      <c r="C3038" s="5">
        <v>41153</v>
      </c>
      <c r="D3038" s="2" t="s">
        <v>810</v>
      </c>
      <c r="E3038" s="14">
        <f t="shared" si="283"/>
        <v>0</v>
      </c>
      <c r="F3038" s="2">
        <v>16</v>
      </c>
      <c r="G3038" s="19">
        <v>3075.7520000000004</v>
      </c>
      <c r="H3038" s="20">
        <v>0.04</v>
      </c>
      <c r="I3038" s="6"/>
      <c r="J3038" s="5">
        <v>41156</v>
      </c>
      <c r="K3038" s="25">
        <v>-572.68539900000019</v>
      </c>
      <c r="L3038" s="2" t="s">
        <v>377</v>
      </c>
      <c r="M3038" s="14">
        <f>+VLOOKUP(L3038,Customers!$C$3:$D$797,2,FALSE)</f>
        <v>2</v>
      </c>
      <c r="N3038" s="14">
        <f>+INDEX(Customers!$B$2:$D$797,MATCH(TF_Database!L3038,Customers!$C$2:$C$797,0),1)</f>
        <v>16244</v>
      </c>
      <c r="O3038" s="29">
        <f t="shared" si="284"/>
        <v>9</v>
      </c>
      <c r="P3038" s="29">
        <f t="shared" si="285"/>
        <v>13</v>
      </c>
      <c r="Q3038" s="14" t="str">
        <f t="shared" si="286"/>
        <v xml:space="preserve">Jennifer </v>
      </c>
      <c r="R3038" s="14" t="str">
        <f t="shared" si="287"/>
        <v>Patt</v>
      </c>
    </row>
    <row r="3039" spans="2:18" x14ac:dyDescent="0.45">
      <c r="B3039" s="14" t="str">
        <f t="shared" si="282"/>
        <v>411861841186</v>
      </c>
      <c r="C3039" s="5">
        <v>41186</v>
      </c>
      <c r="D3039" s="2" t="s">
        <v>808</v>
      </c>
      <c r="E3039" s="14">
        <f t="shared" si="283"/>
        <v>0</v>
      </c>
      <c r="F3039" s="2">
        <v>18</v>
      </c>
      <c r="G3039" s="19">
        <v>85.03</v>
      </c>
      <c r="H3039" s="20">
        <v>0.05</v>
      </c>
      <c r="I3039" s="6"/>
      <c r="J3039" s="5">
        <v>41186</v>
      </c>
      <c r="K3039" s="25">
        <v>-75.31</v>
      </c>
      <c r="L3039" s="2" t="s">
        <v>350</v>
      </c>
      <c r="M3039" s="14">
        <f>+VLOOKUP(L3039,Customers!$C$3:$D$797,2,FALSE)</f>
        <v>2</v>
      </c>
      <c r="N3039" s="14">
        <f>+INDEX(Customers!$B$2:$D$797,MATCH(TF_Database!L3039,Customers!$C$2:$C$797,0),1)</f>
        <v>6385</v>
      </c>
      <c r="O3039" s="29">
        <f t="shared" si="284"/>
        <v>4</v>
      </c>
      <c r="P3039" s="29">
        <f t="shared" si="285"/>
        <v>12</v>
      </c>
      <c r="Q3039" s="14" t="str">
        <f t="shared" si="286"/>
        <v xml:space="preserve">Dan </v>
      </c>
      <c r="R3039" s="14" t="str">
        <f t="shared" si="287"/>
        <v>Campbell</v>
      </c>
    </row>
    <row r="3040" spans="2:18" x14ac:dyDescent="0.45">
      <c r="B3040" s="14" t="str">
        <f t="shared" si="282"/>
        <v>407762640777</v>
      </c>
      <c r="C3040" s="5">
        <v>40776</v>
      </c>
      <c r="D3040" s="2" t="s">
        <v>810</v>
      </c>
      <c r="E3040" s="14">
        <f t="shared" si="283"/>
        <v>0</v>
      </c>
      <c r="F3040" s="2">
        <v>26</v>
      </c>
      <c r="G3040" s="19">
        <v>164.1</v>
      </c>
      <c r="H3040" s="20">
        <v>0.03</v>
      </c>
      <c r="I3040" s="6"/>
      <c r="J3040" s="5">
        <v>40777</v>
      </c>
      <c r="K3040" s="25">
        <v>-41.216000000000001</v>
      </c>
      <c r="L3040" s="2" t="s">
        <v>404</v>
      </c>
      <c r="M3040" s="14">
        <f>+VLOOKUP(L3040,Customers!$C$3:$D$797,2,FALSE)</f>
        <v>2</v>
      </c>
      <c r="N3040" s="14">
        <f>+INDEX(Customers!$B$2:$D$797,MATCH(TF_Database!L3040,Customers!$C$2:$C$797,0),1)</f>
        <v>20959</v>
      </c>
      <c r="O3040" s="29">
        <f t="shared" si="284"/>
        <v>8</v>
      </c>
      <c r="P3040" s="29">
        <f t="shared" si="285"/>
        <v>14</v>
      </c>
      <c r="Q3040" s="14" t="str">
        <f t="shared" si="286"/>
        <v xml:space="preserve">Michael </v>
      </c>
      <c r="R3040" s="14" t="str">
        <f t="shared" si="287"/>
        <v>Oakman</v>
      </c>
    </row>
    <row r="3041" spans="2:18" x14ac:dyDescent="0.45">
      <c r="B3041" s="14" t="str">
        <f t="shared" si="282"/>
        <v>407762340778</v>
      </c>
      <c r="C3041" s="5">
        <v>40776</v>
      </c>
      <c r="D3041" s="2" t="s">
        <v>810</v>
      </c>
      <c r="E3041" s="14">
        <f t="shared" si="283"/>
        <v>0</v>
      </c>
      <c r="F3041" s="2">
        <v>23</v>
      </c>
      <c r="G3041" s="19">
        <v>1316.87</v>
      </c>
      <c r="H3041" s="20">
        <v>0.02</v>
      </c>
      <c r="I3041" s="6"/>
      <c r="J3041" s="5">
        <v>40778</v>
      </c>
      <c r="K3041" s="25">
        <v>204.7</v>
      </c>
      <c r="L3041" s="2" t="s">
        <v>404</v>
      </c>
      <c r="M3041" s="14">
        <f>+VLOOKUP(L3041,Customers!$C$3:$D$797,2,FALSE)</f>
        <v>2</v>
      </c>
      <c r="N3041" s="14">
        <f>+INDEX(Customers!$B$2:$D$797,MATCH(TF_Database!L3041,Customers!$C$2:$C$797,0),1)</f>
        <v>20959</v>
      </c>
      <c r="O3041" s="29">
        <f t="shared" si="284"/>
        <v>8</v>
      </c>
      <c r="P3041" s="29">
        <f t="shared" si="285"/>
        <v>14</v>
      </c>
      <c r="Q3041" s="14" t="str">
        <f t="shared" si="286"/>
        <v xml:space="preserve">Michael </v>
      </c>
      <c r="R3041" s="14" t="str">
        <f t="shared" si="287"/>
        <v>Oakman</v>
      </c>
    </row>
    <row r="3042" spans="2:18" x14ac:dyDescent="0.45">
      <c r="B3042" s="14" t="str">
        <f t="shared" si="282"/>
        <v>403501140351</v>
      </c>
      <c r="C3042" s="5">
        <v>40350</v>
      </c>
      <c r="D3042" s="2" t="s">
        <v>806</v>
      </c>
      <c r="E3042" s="14">
        <f t="shared" si="283"/>
        <v>1</v>
      </c>
      <c r="F3042" s="2">
        <v>11</v>
      </c>
      <c r="G3042" s="19">
        <v>38.24</v>
      </c>
      <c r="H3042" s="20">
        <v>0.02</v>
      </c>
      <c r="I3042" s="6"/>
      <c r="J3042" s="5">
        <v>40351</v>
      </c>
      <c r="K3042" s="25">
        <v>-37.549999999999997</v>
      </c>
      <c r="L3042" s="2" t="s">
        <v>334</v>
      </c>
      <c r="M3042" s="14">
        <f>+VLOOKUP(L3042,Customers!$C$3:$D$797,2,FALSE)</f>
        <v>3</v>
      </c>
      <c r="N3042" s="14">
        <f>+INDEX(Customers!$B$2:$D$797,MATCH(TF_Database!L3042,Customers!$C$2:$C$797,0),1)</f>
        <v>11922</v>
      </c>
      <c r="O3042" s="29">
        <f t="shared" si="284"/>
        <v>6</v>
      </c>
      <c r="P3042" s="29">
        <f t="shared" si="285"/>
        <v>13</v>
      </c>
      <c r="Q3042" s="14" t="str">
        <f t="shared" si="286"/>
        <v xml:space="preserve">Keith </v>
      </c>
      <c r="R3042" s="14" t="str">
        <f t="shared" si="287"/>
        <v>Herrera</v>
      </c>
    </row>
    <row r="3043" spans="2:18" x14ac:dyDescent="0.45">
      <c r="B3043" s="14" t="str">
        <f t="shared" si="282"/>
        <v>409352740937</v>
      </c>
      <c r="C3043" s="5">
        <v>40935</v>
      </c>
      <c r="D3043" s="2" t="s">
        <v>810</v>
      </c>
      <c r="E3043" s="14">
        <f t="shared" si="283"/>
        <v>0</v>
      </c>
      <c r="F3043" s="2">
        <v>27</v>
      </c>
      <c r="G3043" s="19">
        <v>80.33</v>
      </c>
      <c r="H3043" s="20">
        <v>0.01</v>
      </c>
      <c r="I3043" s="6"/>
      <c r="J3043" s="5">
        <v>40937</v>
      </c>
      <c r="K3043" s="25">
        <v>2.4900000000000002</v>
      </c>
      <c r="L3043" s="2" t="s">
        <v>310</v>
      </c>
      <c r="M3043" s="14">
        <f>+VLOOKUP(L3043,Customers!$C$3:$D$797,2,FALSE)</f>
        <v>5</v>
      </c>
      <c r="N3043" s="14">
        <f>+INDEX(Customers!$B$2:$D$797,MATCH(TF_Database!L3043,Customers!$C$2:$C$797,0),1)</f>
        <v>29106</v>
      </c>
      <c r="O3043" s="29">
        <f t="shared" si="284"/>
        <v>6</v>
      </c>
      <c r="P3043" s="29">
        <f t="shared" si="285"/>
        <v>12</v>
      </c>
      <c r="Q3043" s="14" t="str">
        <f t="shared" si="286"/>
        <v xml:space="preserve">Janet </v>
      </c>
      <c r="R3043" s="14" t="str">
        <f t="shared" si="287"/>
        <v>Martin</v>
      </c>
    </row>
    <row r="3044" spans="2:18" x14ac:dyDescent="0.45">
      <c r="B3044" s="14" t="str">
        <f t="shared" si="282"/>
        <v>400574340058</v>
      </c>
      <c r="C3044" s="5">
        <v>40057</v>
      </c>
      <c r="D3044" s="2" t="s">
        <v>811</v>
      </c>
      <c r="E3044" s="14">
        <f t="shared" si="283"/>
        <v>0</v>
      </c>
      <c r="F3044" s="2">
        <v>43</v>
      </c>
      <c r="G3044" s="19">
        <v>3832.24</v>
      </c>
      <c r="H3044" s="20">
        <v>0.09</v>
      </c>
      <c r="I3044" s="6"/>
      <c r="J3044" s="5">
        <v>40058</v>
      </c>
      <c r="K3044" s="25">
        <v>-1570.32</v>
      </c>
      <c r="L3044" s="2" t="s">
        <v>425</v>
      </c>
      <c r="M3044" s="14">
        <f>+VLOOKUP(L3044,Customers!$C$3:$D$797,2,FALSE)</f>
        <v>4</v>
      </c>
      <c r="N3044" s="14">
        <f>+INDEX(Customers!$B$2:$D$797,MATCH(TF_Database!L3044,Customers!$C$2:$C$797,0),1)</f>
        <v>27389</v>
      </c>
      <c r="O3044" s="29">
        <f t="shared" si="284"/>
        <v>6</v>
      </c>
      <c r="P3044" s="29">
        <f t="shared" si="285"/>
        <v>14</v>
      </c>
      <c r="Q3044" s="14" t="str">
        <f t="shared" si="286"/>
        <v xml:space="preserve">David </v>
      </c>
      <c r="R3044" s="14" t="str">
        <f t="shared" si="287"/>
        <v>Kendrick</v>
      </c>
    </row>
    <row r="3045" spans="2:18" x14ac:dyDescent="0.45">
      <c r="B3045" s="14" t="str">
        <f t="shared" si="282"/>
        <v>405174840519</v>
      </c>
      <c r="C3045" s="5">
        <v>40517</v>
      </c>
      <c r="D3045" s="2" t="s">
        <v>804</v>
      </c>
      <c r="E3045" s="14">
        <f t="shared" si="283"/>
        <v>0</v>
      </c>
      <c r="F3045" s="2">
        <v>48</v>
      </c>
      <c r="G3045" s="19">
        <v>9708.64</v>
      </c>
      <c r="H3045" s="20">
        <v>0.1</v>
      </c>
      <c r="I3045" s="6"/>
      <c r="J3045" s="5">
        <v>40519</v>
      </c>
      <c r="K3045" s="25">
        <v>-528.65312500000005</v>
      </c>
      <c r="L3045" s="2" t="s">
        <v>111</v>
      </c>
      <c r="M3045" s="14">
        <f>+VLOOKUP(L3045,Customers!$C$3:$D$797,2,FALSE)</f>
        <v>3</v>
      </c>
      <c r="N3045" s="14">
        <f>+INDEX(Customers!$B$2:$D$797,MATCH(TF_Database!L3045,Customers!$C$2:$C$797,0),1)</f>
        <v>7377</v>
      </c>
      <c r="O3045" s="29">
        <f t="shared" si="284"/>
        <v>5</v>
      </c>
      <c r="P3045" s="29">
        <f t="shared" si="285"/>
        <v>11</v>
      </c>
      <c r="Q3045" s="14" t="str">
        <f t="shared" si="286"/>
        <v xml:space="preserve">Rick </v>
      </c>
      <c r="R3045" s="14" t="str">
        <f t="shared" si="287"/>
        <v>Duston</v>
      </c>
    </row>
    <row r="3046" spans="2:18" x14ac:dyDescent="0.45">
      <c r="B3046" s="14" t="str">
        <f t="shared" si="282"/>
        <v>408414040843</v>
      </c>
      <c r="C3046" s="5">
        <v>40841</v>
      </c>
      <c r="D3046" s="2" t="s">
        <v>810</v>
      </c>
      <c r="E3046" s="14">
        <f t="shared" si="283"/>
        <v>0</v>
      </c>
      <c r="F3046" s="2">
        <v>40</v>
      </c>
      <c r="G3046" s="19">
        <v>6618.4570000000003</v>
      </c>
      <c r="H3046" s="20">
        <v>0.1</v>
      </c>
      <c r="I3046" s="6"/>
      <c r="J3046" s="5">
        <v>40843</v>
      </c>
      <c r="K3046" s="25">
        <v>1489.9590000000001</v>
      </c>
      <c r="L3046" s="2" t="s">
        <v>420</v>
      </c>
      <c r="M3046" s="14">
        <f>+VLOOKUP(L3046,Customers!$C$3:$D$797,2,FALSE)</f>
        <v>4</v>
      </c>
      <c r="N3046" s="14">
        <f>+INDEX(Customers!$B$2:$D$797,MATCH(TF_Database!L3046,Customers!$C$2:$C$797,0),1)</f>
        <v>8649</v>
      </c>
      <c r="O3046" s="29">
        <f t="shared" si="284"/>
        <v>6</v>
      </c>
      <c r="P3046" s="29">
        <f t="shared" si="285"/>
        <v>12</v>
      </c>
      <c r="Q3046" s="14" t="str">
        <f t="shared" si="286"/>
        <v xml:space="preserve">Becky </v>
      </c>
      <c r="R3046" s="14" t="str">
        <f t="shared" si="287"/>
        <v>Martin</v>
      </c>
    </row>
    <row r="3047" spans="2:18" x14ac:dyDescent="0.45">
      <c r="B3047" s="14" t="str">
        <f t="shared" si="282"/>
        <v>402401540241</v>
      </c>
      <c r="C3047" s="5">
        <v>40240</v>
      </c>
      <c r="D3047" s="2" t="s">
        <v>810</v>
      </c>
      <c r="E3047" s="14">
        <f t="shared" si="283"/>
        <v>0</v>
      </c>
      <c r="F3047" s="2">
        <v>15</v>
      </c>
      <c r="G3047" s="19">
        <v>803.26699999999994</v>
      </c>
      <c r="H3047" s="20">
        <v>0.06</v>
      </c>
      <c r="I3047" s="6"/>
      <c r="J3047" s="5">
        <v>40241</v>
      </c>
      <c r="K3047" s="25">
        <v>-19.965</v>
      </c>
      <c r="L3047" s="2" t="s">
        <v>426</v>
      </c>
      <c r="M3047" s="14">
        <f>+VLOOKUP(L3047,Customers!$C$3:$D$797,2,FALSE)</f>
        <v>4</v>
      </c>
      <c r="N3047" s="14">
        <f>+INDEX(Customers!$B$2:$D$797,MATCH(TF_Database!L3047,Customers!$C$2:$C$797,0),1)</f>
        <v>6251</v>
      </c>
      <c r="O3047" s="29">
        <f t="shared" si="284"/>
        <v>5</v>
      </c>
      <c r="P3047" s="29">
        <f t="shared" si="285"/>
        <v>11</v>
      </c>
      <c r="Q3047" s="14" t="str">
        <f t="shared" si="286"/>
        <v xml:space="preserve">Doug </v>
      </c>
      <c r="R3047" s="14" t="str">
        <f t="shared" si="287"/>
        <v>Jacobs</v>
      </c>
    </row>
    <row r="3048" spans="2:18" x14ac:dyDescent="0.45">
      <c r="B3048" s="14" t="str">
        <f t="shared" si="282"/>
        <v>40605140614</v>
      </c>
      <c r="C3048" s="5">
        <v>40605</v>
      </c>
      <c r="D3048" s="2" t="s">
        <v>804</v>
      </c>
      <c r="E3048" s="14">
        <f t="shared" si="283"/>
        <v>0</v>
      </c>
      <c r="F3048" s="2">
        <v>1</v>
      </c>
      <c r="G3048" s="19">
        <v>22.74</v>
      </c>
      <c r="H3048" s="20">
        <v>0.03</v>
      </c>
      <c r="I3048" s="6"/>
      <c r="J3048" s="5">
        <v>40614</v>
      </c>
      <c r="K3048" s="25">
        <v>-13.59</v>
      </c>
      <c r="L3048" s="2" t="s">
        <v>403</v>
      </c>
      <c r="M3048" s="14">
        <f>+VLOOKUP(L3048,Customers!$C$3:$D$797,2,FALSE)</f>
        <v>2</v>
      </c>
      <c r="N3048" s="14">
        <f>+INDEX(Customers!$B$2:$D$797,MATCH(TF_Database!L3048,Customers!$C$2:$C$797,0),1)</f>
        <v>16870</v>
      </c>
      <c r="O3048" s="29">
        <f t="shared" si="284"/>
        <v>6</v>
      </c>
      <c r="P3048" s="29">
        <f t="shared" si="285"/>
        <v>11</v>
      </c>
      <c r="Q3048" s="14" t="str">
        <f t="shared" si="286"/>
        <v xml:space="preserve">Emily </v>
      </c>
      <c r="R3048" s="14" t="str">
        <f t="shared" si="287"/>
        <v>Burns</v>
      </c>
    </row>
    <row r="3049" spans="2:18" x14ac:dyDescent="0.45">
      <c r="B3049" s="14" t="str">
        <f t="shared" si="282"/>
        <v>405951940597</v>
      </c>
      <c r="C3049" s="5">
        <v>40595</v>
      </c>
      <c r="D3049" s="2" t="s">
        <v>811</v>
      </c>
      <c r="E3049" s="14">
        <f t="shared" si="283"/>
        <v>0</v>
      </c>
      <c r="F3049" s="2">
        <v>19</v>
      </c>
      <c r="G3049" s="19">
        <v>1882.18</v>
      </c>
      <c r="H3049" s="20">
        <v>0.09</v>
      </c>
      <c r="I3049" s="6"/>
      <c r="J3049" s="5">
        <v>40597</v>
      </c>
      <c r="K3049" s="25">
        <v>336.26</v>
      </c>
      <c r="L3049" s="2" t="s">
        <v>393</v>
      </c>
      <c r="M3049" s="14">
        <f>+VLOOKUP(L3049,Customers!$C$3:$D$797,2,FALSE)</f>
        <v>2</v>
      </c>
      <c r="N3049" s="14">
        <f>+INDEX(Customers!$B$2:$D$797,MATCH(TF_Database!L3049,Customers!$C$2:$C$797,0),1)</f>
        <v>16468</v>
      </c>
      <c r="O3049" s="29">
        <f t="shared" si="284"/>
        <v>7</v>
      </c>
      <c r="P3049" s="29">
        <f t="shared" si="285"/>
        <v>10</v>
      </c>
      <c r="Q3049" s="14" t="str">
        <f t="shared" si="286"/>
        <v xml:space="preserve">Deanra </v>
      </c>
      <c r="R3049" s="14" t="str">
        <f t="shared" si="287"/>
        <v>Eno</v>
      </c>
    </row>
    <row r="3050" spans="2:18" x14ac:dyDescent="0.45">
      <c r="B3050" s="14" t="str">
        <f t="shared" si="282"/>
        <v>403752340380</v>
      </c>
      <c r="C3050" s="5">
        <v>40375</v>
      </c>
      <c r="D3050" s="2" t="s">
        <v>804</v>
      </c>
      <c r="E3050" s="14">
        <f t="shared" si="283"/>
        <v>0</v>
      </c>
      <c r="F3050" s="2">
        <v>23</v>
      </c>
      <c r="G3050" s="19">
        <v>103.2</v>
      </c>
      <c r="H3050" s="20">
        <v>0.02</v>
      </c>
      <c r="I3050" s="6"/>
      <c r="J3050" s="5">
        <v>40380</v>
      </c>
      <c r="K3050" s="25">
        <v>17.89</v>
      </c>
      <c r="L3050" s="2" t="s">
        <v>406</v>
      </c>
      <c r="M3050" s="14">
        <f>+VLOOKUP(L3050,Customers!$C$3:$D$797,2,FALSE)</f>
        <v>3</v>
      </c>
      <c r="N3050" s="14">
        <f>+INDEX(Customers!$B$2:$D$797,MATCH(TF_Database!L3050,Customers!$C$2:$C$797,0),1)</f>
        <v>905</v>
      </c>
      <c r="O3050" s="29">
        <f t="shared" si="284"/>
        <v>7</v>
      </c>
      <c r="P3050" s="29">
        <f t="shared" si="285"/>
        <v>14</v>
      </c>
      <c r="Q3050" s="14" t="str">
        <f t="shared" si="286"/>
        <v xml:space="preserve">Robert </v>
      </c>
      <c r="R3050" s="14" t="str">
        <f t="shared" si="287"/>
        <v>Barroso</v>
      </c>
    </row>
    <row r="3051" spans="2:18" x14ac:dyDescent="0.45">
      <c r="B3051" s="14" t="str">
        <f t="shared" si="282"/>
        <v>400681940068</v>
      </c>
      <c r="C3051" s="5">
        <v>40068</v>
      </c>
      <c r="D3051" s="2" t="s">
        <v>808</v>
      </c>
      <c r="E3051" s="14">
        <f t="shared" si="283"/>
        <v>0</v>
      </c>
      <c r="F3051" s="2">
        <v>19</v>
      </c>
      <c r="G3051" s="19">
        <v>88.4</v>
      </c>
      <c r="H3051" s="20">
        <v>0.08</v>
      </c>
      <c r="I3051" s="6"/>
      <c r="J3051" s="5">
        <v>40068</v>
      </c>
      <c r="K3051" s="25">
        <v>35.5</v>
      </c>
      <c r="L3051" s="2" t="s">
        <v>407</v>
      </c>
      <c r="M3051" s="14">
        <f>+VLOOKUP(L3051,Customers!$C$3:$D$797,2,FALSE)</f>
        <v>3</v>
      </c>
      <c r="N3051" s="14">
        <f>+INDEX(Customers!$B$2:$D$797,MATCH(TF_Database!L3051,Customers!$C$2:$C$797,0),1)</f>
        <v>10252</v>
      </c>
      <c r="O3051" s="29">
        <f t="shared" si="284"/>
        <v>7</v>
      </c>
      <c r="P3051" s="29">
        <f t="shared" si="285"/>
        <v>12</v>
      </c>
      <c r="Q3051" s="14" t="str">
        <f t="shared" si="286"/>
        <v xml:space="preserve">Darrin </v>
      </c>
      <c r="R3051" s="14" t="str">
        <f t="shared" si="287"/>
        <v>Sayre</v>
      </c>
    </row>
    <row r="3052" spans="2:18" x14ac:dyDescent="0.45">
      <c r="B3052" s="14" t="str">
        <f t="shared" si="282"/>
        <v>405883440589</v>
      </c>
      <c r="C3052" s="5">
        <v>40588</v>
      </c>
      <c r="D3052" s="2" t="s">
        <v>808</v>
      </c>
      <c r="E3052" s="14">
        <f t="shared" si="283"/>
        <v>0</v>
      </c>
      <c r="F3052" s="2">
        <v>34</v>
      </c>
      <c r="G3052" s="19">
        <v>390.35</v>
      </c>
      <c r="H3052" s="20">
        <v>0.05</v>
      </c>
      <c r="I3052" s="6"/>
      <c r="J3052" s="5">
        <v>40589</v>
      </c>
      <c r="K3052" s="25">
        <v>71.03</v>
      </c>
      <c r="L3052" s="2" t="s">
        <v>413</v>
      </c>
      <c r="M3052" s="14">
        <f>+VLOOKUP(L3052,Customers!$C$3:$D$797,2,FALSE)</f>
        <v>5</v>
      </c>
      <c r="N3052" s="14">
        <f>+INDEX(Customers!$B$2:$D$797,MATCH(TF_Database!L3052,Customers!$C$2:$C$797,0),1)</f>
        <v>18800</v>
      </c>
      <c r="O3052" s="29">
        <f t="shared" si="284"/>
        <v>8</v>
      </c>
      <c r="P3052" s="29">
        <f t="shared" si="285"/>
        <v>15</v>
      </c>
      <c r="Q3052" s="14" t="str">
        <f t="shared" si="286"/>
        <v xml:space="preserve">Bradley </v>
      </c>
      <c r="R3052" s="14" t="str">
        <f t="shared" si="287"/>
        <v>Talbott</v>
      </c>
    </row>
    <row r="3053" spans="2:18" x14ac:dyDescent="0.45">
      <c r="B3053" s="14" t="str">
        <f t="shared" si="282"/>
        <v>411773641178</v>
      </c>
      <c r="C3053" s="5">
        <v>41177</v>
      </c>
      <c r="D3053" s="2" t="s">
        <v>808</v>
      </c>
      <c r="E3053" s="14">
        <f t="shared" si="283"/>
        <v>0</v>
      </c>
      <c r="F3053" s="2">
        <v>36</v>
      </c>
      <c r="G3053" s="19">
        <v>772.67</v>
      </c>
      <c r="H3053" s="20">
        <v>0</v>
      </c>
      <c r="I3053" s="6"/>
      <c r="J3053" s="5">
        <v>41178</v>
      </c>
      <c r="K3053" s="25">
        <v>286.86650000000003</v>
      </c>
      <c r="L3053" s="2" t="s">
        <v>427</v>
      </c>
      <c r="M3053" s="14">
        <f>+VLOOKUP(L3053,Customers!$C$3:$D$797,2,FALSE)</f>
        <v>1</v>
      </c>
      <c r="N3053" s="14">
        <f>+INDEX(Customers!$B$2:$D$797,MATCH(TF_Database!L3053,Customers!$C$2:$C$797,0),1)</f>
        <v>4880</v>
      </c>
      <c r="O3053" s="29">
        <f t="shared" si="284"/>
        <v>5</v>
      </c>
      <c r="P3053" s="29">
        <f t="shared" si="285"/>
        <v>11</v>
      </c>
      <c r="Q3053" s="14" t="str">
        <f t="shared" si="286"/>
        <v xml:space="preserve">Luke </v>
      </c>
      <c r="R3053" s="14" t="str">
        <f t="shared" si="287"/>
        <v>Foster</v>
      </c>
    </row>
    <row r="3054" spans="2:18" x14ac:dyDescent="0.45">
      <c r="B3054" s="14" t="str">
        <f t="shared" si="282"/>
        <v>408581040860</v>
      </c>
      <c r="C3054" s="5">
        <v>40858</v>
      </c>
      <c r="D3054" s="2" t="s">
        <v>810</v>
      </c>
      <c r="E3054" s="14">
        <f t="shared" si="283"/>
        <v>0</v>
      </c>
      <c r="F3054" s="2">
        <v>10</v>
      </c>
      <c r="G3054" s="19">
        <v>1875.18</v>
      </c>
      <c r="H3054" s="20">
        <v>0.01</v>
      </c>
      <c r="I3054" s="6"/>
      <c r="J3054" s="5">
        <v>40860</v>
      </c>
      <c r="K3054" s="25">
        <v>-433.29014300000011</v>
      </c>
      <c r="L3054" s="2" t="s">
        <v>294</v>
      </c>
      <c r="M3054" s="14">
        <f>+VLOOKUP(L3054,Customers!$C$3:$D$797,2,FALSE)</f>
        <v>2</v>
      </c>
      <c r="N3054" s="14">
        <f>+INDEX(Customers!$B$2:$D$797,MATCH(TF_Database!L3054,Customers!$C$2:$C$797,0),1)</f>
        <v>2973</v>
      </c>
      <c r="O3054" s="29">
        <f t="shared" si="284"/>
        <v>6</v>
      </c>
      <c r="P3054" s="29">
        <f t="shared" si="285"/>
        <v>13</v>
      </c>
      <c r="Q3054" s="14" t="str">
        <f t="shared" si="286"/>
        <v xml:space="preserve">Brian </v>
      </c>
      <c r="R3054" s="14" t="str">
        <f t="shared" si="287"/>
        <v>Stugart</v>
      </c>
    </row>
    <row r="3055" spans="2:18" x14ac:dyDescent="0.45">
      <c r="B3055" s="14" t="str">
        <f t="shared" si="282"/>
        <v>399884239990</v>
      </c>
      <c r="C3055" s="5">
        <v>39988</v>
      </c>
      <c r="D3055" s="2" t="s">
        <v>810</v>
      </c>
      <c r="E3055" s="14">
        <f t="shared" si="283"/>
        <v>0</v>
      </c>
      <c r="F3055" s="2">
        <v>42</v>
      </c>
      <c r="G3055" s="19">
        <v>375.76</v>
      </c>
      <c r="H3055" s="20">
        <v>0</v>
      </c>
      <c r="I3055" s="6"/>
      <c r="J3055" s="5">
        <v>39990</v>
      </c>
      <c r="K3055" s="25">
        <v>-241.63</v>
      </c>
      <c r="L3055" s="2" t="s">
        <v>335</v>
      </c>
      <c r="M3055" s="14">
        <f>+VLOOKUP(L3055,Customers!$C$3:$D$797,2,FALSE)</f>
        <v>4</v>
      </c>
      <c r="N3055" s="14">
        <f>+INDEX(Customers!$B$2:$D$797,MATCH(TF_Database!L3055,Customers!$C$2:$C$797,0),1)</f>
        <v>1155</v>
      </c>
      <c r="O3055" s="29">
        <f t="shared" si="284"/>
        <v>7</v>
      </c>
      <c r="P3055" s="29">
        <f t="shared" si="285"/>
        <v>13</v>
      </c>
      <c r="Q3055" s="14" t="str">
        <f t="shared" si="286"/>
        <v xml:space="preserve">Carlos </v>
      </c>
      <c r="R3055" s="14" t="str">
        <f t="shared" si="287"/>
        <v>Meador</v>
      </c>
    </row>
    <row r="3056" spans="2:18" x14ac:dyDescent="0.45">
      <c r="B3056" s="14" t="str">
        <f t="shared" si="282"/>
        <v>407512040752</v>
      </c>
      <c r="C3056" s="5">
        <v>40751</v>
      </c>
      <c r="D3056" s="2" t="s">
        <v>811</v>
      </c>
      <c r="E3056" s="14">
        <f t="shared" si="283"/>
        <v>0</v>
      </c>
      <c r="F3056" s="2">
        <v>20</v>
      </c>
      <c r="G3056" s="19">
        <v>92.15</v>
      </c>
      <c r="H3056" s="20">
        <v>0.08</v>
      </c>
      <c r="I3056" s="6"/>
      <c r="J3056" s="5">
        <v>40752</v>
      </c>
      <c r="K3056" s="25">
        <v>36.979999999999997</v>
      </c>
      <c r="L3056" s="2" t="s">
        <v>373</v>
      </c>
      <c r="M3056" s="14">
        <f>+VLOOKUP(L3056,Customers!$C$3:$D$797,2,FALSE)</f>
        <v>4</v>
      </c>
      <c r="N3056" s="14">
        <f>+INDEX(Customers!$B$2:$D$797,MATCH(TF_Database!L3056,Customers!$C$2:$C$797,0),1)</f>
        <v>5249</v>
      </c>
      <c r="O3056" s="29">
        <f t="shared" si="284"/>
        <v>5</v>
      </c>
      <c r="P3056" s="29">
        <f t="shared" si="285"/>
        <v>14</v>
      </c>
      <c r="Q3056" s="14" t="str">
        <f t="shared" si="286"/>
        <v xml:space="preserve">Sara </v>
      </c>
      <c r="R3056" s="14" t="str">
        <f t="shared" si="287"/>
        <v>Luxemburg</v>
      </c>
    </row>
    <row r="3057" spans="2:18" x14ac:dyDescent="0.45">
      <c r="B3057" s="14" t="str">
        <f t="shared" si="282"/>
        <v>409531840954</v>
      </c>
      <c r="C3057" s="5">
        <v>40953</v>
      </c>
      <c r="D3057" s="2" t="s">
        <v>806</v>
      </c>
      <c r="E3057" s="14">
        <f t="shared" si="283"/>
        <v>1</v>
      </c>
      <c r="F3057" s="2">
        <v>18</v>
      </c>
      <c r="G3057" s="19">
        <v>821.78849999999989</v>
      </c>
      <c r="H3057" s="20">
        <v>0.06</v>
      </c>
      <c r="I3057" s="6"/>
      <c r="J3057" s="5">
        <v>40954</v>
      </c>
      <c r="K3057" s="25">
        <v>-230.34</v>
      </c>
      <c r="L3057" s="2" t="s">
        <v>371</v>
      </c>
      <c r="M3057" s="14">
        <f>+VLOOKUP(L3057,Customers!$C$3:$D$797,2,FALSE)</f>
        <v>3</v>
      </c>
      <c r="N3057" s="14">
        <f>+INDEX(Customers!$B$2:$D$797,MATCH(TF_Database!L3057,Customers!$C$2:$C$797,0),1)</f>
        <v>464</v>
      </c>
      <c r="O3057" s="29">
        <f t="shared" si="284"/>
        <v>5</v>
      </c>
      <c r="P3057" s="29">
        <f t="shared" si="285"/>
        <v>12</v>
      </c>
      <c r="Q3057" s="14" t="str">
        <f t="shared" si="286"/>
        <v xml:space="preserve">Alex </v>
      </c>
      <c r="R3057" s="14" t="str">
        <f t="shared" si="287"/>
        <v>Grayson</v>
      </c>
    </row>
    <row r="3058" spans="2:18" x14ac:dyDescent="0.45">
      <c r="B3058" s="14" t="str">
        <f t="shared" si="282"/>
        <v>412461341247</v>
      </c>
      <c r="C3058" s="5">
        <v>41246</v>
      </c>
      <c r="D3058" s="2" t="s">
        <v>811</v>
      </c>
      <c r="E3058" s="14">
        <f t="shared" si="283"/>
        <v>0</v>
      </c>
      <c r="F3058" s="2">
        <v>13</v>
      </c>
      <c r="G3058" s="19">
        <v>95.68</v>
      </c>
      <c r="H3058" s="20">
        <v>7.0000000000000007E-2</v>
      </c>
      <c r="I3058" s="6"/>
      <c r="J3058" s="5">
        <v>41247</v>
      </c>
      <c r="K3058" s="25">
        <v>-15.27</v>
      </c>
      <c r="L3058" s="2" t="s">
        <v>411</v>
      </c>
      <c r="M3058" s="14">
        <f>+VLOOKUP(L3058,Customers!$C$3:$D$797,2,FALSE)</f>
        <v>1</v>
      </c>
      <c r="N3058" s="14">
        <f>+INDEX(Customers!$B$2:$D$797,MATCH(TF_Database!L3058,Customers!$C$2:$C$797,0),1)</f>
        <v>1318</v>
      </c>
      <c r="O3058" s="29">
        <f t="shared" si="284"/>
        <v>5</v>
      </c>
      <c r="P3058" s="29">
        <f t="shared" si="285"/>
        <v>14</v>
      </c>
      <c r="Q3058" s="14" t="str">
        <f t="shared" si="286"/>
        <v xml:space="preserve">Joni </v>
      </c>
      <c r="R3058" s="14" t="str">
        <f t="shared" si="287"/>
        <v>Wasserman</v>
      </c>
    </row>
    <row r="3059" spans="2:18" x14ac:dyDescent="0.45">
      <c r="B3059" s="14" t="str">
        <f t="shared" si="282"/>
        <v>40848740849</v>
      </c>
      <c r="C3059" s="5">
        <v>40848</v>
      </c>
      <c r="D3059" s="2" t="s">
        <v>811</v>
      </c>
      <c r="E3059" s="14">
        <f t="shared" si="283"/>
        <v>0</v>
      </c>
      <c r="F3059" s="2">
        <v>7</v>
      </c>
      <c r="G3059" s="19">
        <v>73.86</v>
      </c>
      <c r="H3059" s="20">
        <v>0.08</v>
      </c>
      <c r="I3059" s="6"/>
      <c r="J3059" s="5">
        <v>40849</v>
      </c>
      <c r="K3059" s="25">
        <v>-52.49</v>
      </c>
      <c r="L3059" s="2" t="s">
        <v>375</v>
      </c>
      <c r="M3059" s="14">
        <f>+VLOOKUP(L3059,Customers!$C$3:$D$797,2,FALSE)</f>
        <v>3</v>
      </c>
      <c r="N3059" s="14">
        <f>+INDEX(Customers!$B$2:$D$797,MATCH(TF_Database!L3059,Customers!$C$2:$C$797,0),1)</f>
        <v>11039</v>
      </c>
      <c r="O3059" s="29">
        <f t="shared" si="284"/>
        <v>5</v>
      </c>
      <c r="P3059" s="29">
        <f t="shared" si="285"/>
        <v>12</v>
      </c>
      <c r="Q3059" s="14" t="str">
        <f t="shared" si="286"/>
        <v xml:space="preserve">Paul </v>
      </c>
      <c r="R3059" s="14" t="str">
        <f t="shared" si="287"/>
        <v>Knutson</v>
      </c>
    </row>
    <row r="3060" spans="2:18" x14ac:dyDescent="0.45">
      <c r="B3060" s="14" t="str">
        <f t="shared" si="282"/>
        <v>406901740692</v>
      </c>
      <c r="C3060" s="5">
        <v>40690</v>
      </c>
      <c r="D3060" s="2" t="s">
        <v>810</v>
      </c>
      <c r="E3060" s="14">
        <f t="shared" si="283"/>
        <v>0</v>
      </c>
      <c r="F3060" s="2">
        <v>17</v>
      </c>
      <c r="G3060" s="19">
        <v>979.52</v>
      </c>
      <c r="H3060" s="20">
        <v>0.1</v>
      </c>
      <c r="I3060" s="6"/>
      <c r="J3060" s="5">
        <v>40692</v>
      </c>
      <c r="K3060" s="25">
        <v>-362.04</v>
      </c>
      <c r="L3060" s="2" t="s">
        <v>373</v>
      </c>
      <c r="M3060" s="14">
        <f>+VLOOKUP(L3060,Customers!$C$3:$D$797,2,FALSE)</f>
        <v>4</v>
      </c>
      <c r="N3060" s="14">
        <f>+INDEX(Customers!$B$2:$D$797,MATCH(TF_Database!L3060,Customers!$C$2:$C$797,0),1)</f>
        <v>5249</v>
      </c>
      <c r="O3060" s="29">
        <f t="shared" si="284"/>
        <v>5</v>
      </c>
      <c r="P3060" s="29">
        <f t="shared" si="285"/>
        <v>14</v>
      </c>
      <c r="Q3060" s="14" t="str">
        <f t="shared" si="286"/>
        <v xml:space="preserve">Sara </v>
      </c>
      <c r="R3060" s="14" t="str">
        <f t="shared" si="287"/>
        <v>Luxemburg</v>
      </c>
    </row>
    <row r="3061" spans="2:18" x14ac:dyDescent="0.45">
      <c r="B3061" s="14" t="str">
        <f t="shared" si="282"/>
        <v>410213541026</v>
      </c>
      <c r="C3061" s="5">
        <v>41021</v>
      </c>
      <c r="D3061" s="2" t="s">
        <v>804</v>
      </c>
      <c r="E3061" s="14">
        <f t="shared" si="283"/>
        <v>0</v>
      </c>
      <c r="F3061" s="2">
        <v>35</v>
      </c>
      <c r="G3061" s="19">
        <v>5740.6239999999998</v>
      </c>
      <c r="H3061" s="20">
        <v>0.09</v>
      </c>
      <c r="I3061" s="6"/>
      <c r="J3061" s="5">
        <v>41026</v>
      </c>
      <c r="K3061" s="25">
        <v>-526.47809500000005</v>
      </c>
      <c r="L3061" s="2" t="s">
        <v>359</v>
      </c>
      <c r="M3061" s="14">
        <f>+VLOOKUP(L3061,Customers!$C$3:$D$797,2,FALSE)</f>
        <v>2</v>
      </c>
      <c r="N3061" s="14">
        <f>+INDEX(Customers!$B$2:$D$797,MATCH(TF_Database!L3061,Customers!$C$2:$C$797,0),1)</f>
        <v>24790</v>
      </c>
      <c r="O3061" s="29">
        <f t="shared" si="284"/>
        <v>8</v>
      </c>
      <c r="P3061" s="29">
        <f t="shared" si="285"/>
        <v>16</v>
      </c>
      <c r="Q3061" s="14" t="str">
        <f t="shared" si="286"/>
        <v xml:space="preserve">Christy </v>
      </c>
      <c r="R3061" s="14" t="str">
        <f t="shared" si="287"/>
        <v>Brittain</v>
      </c>
    </row>
    <row r="3062" spans="2:18" x14ac:dyDescent="0.45">
      <c r="B3062" s="14" t="str">
        <f t="shared" si="282"/>
        <v>401924940193</v>
      </c>
      <c r="C3062" s="5">
        <v>40192</v>
      </c>
      <c r="D3062" s="2" t="s">
        <v>811</v>
      </c>
      <c r="E3062" s="14">
        <f t="shared" si="283"/>
        <v>0</v>
      </c>
      <c r="F3062" s="2">
        <v>49</v>
      </c>
      <c r="G3062" s="19">
        <v>5332.42</v>
      </c>
      <c r="H3062" s="20">
        <v>0.06</v>
      </c>
      <c r="I3062" s="6"/>
      <c r="J3062" s="5">
        <v>40193</v>
      </c>
      <c r="K3062" s="25">
        <v>-219.2</v>
      </c>
      <c r="L3062" s="2" t="s">
        <v>428</v>
      </c>
      <c r="M3062" s="14">
        <f>+VLOOKUP(L3062,Customers!$C$3:$D$797,2,FALSE)</f>
        <v>1</v>
      </c>
      <c r="N3062" s="14">
        <f>+INDEX(Customers!$B$2:$D$797,MATCH(TF_Database!L3062,Customers!$C$2:$C$797,0),1)</f>
        <v>720</v>
      </c>
      <c r="O3062" s="29">
        <f t="shared" si="284"/>
        <v>7</v>
      </c>
      <c r="P3062" s="29">
        <f t="shared" si="285"/>
        <v>13</v>
      </c>
      <c r="Q3062" s="14" t="str">
        <f t="shared" si="286"/>
        <v xml:space="preserve">Dianna </v>
      </c>
      <c r="R3062" s="14" t="str">
        <f t="shared" si="287"/>
        <v>Wilson</v>
      </c>
    </row>
    <row r="3063" spans="2:18" x14ac:dyDescent="0.45">
      <c r="B3063" s="14" t="str">
        <f t="shared" si="282"/>
        <v>40965440973</v>
      </c>
      <c r="C3063" s="5">
        <v>40965</v>
      </c>
      <c r="D3063" s="2" t="s">
        <v>804</v>
      </c>
      <c r="E3063" s="14">
        <f t="shared" si="283"/>
        <v>0</v>
      </c>
      <c r="F3063" s="2">
        <v>4</v>
      </c>
      <c r="G3063" s="19">
        <v>21.84</v>
      </c>
      <c r="H3063" s="20">
        <v>0.02</v>
      </c>
      <c r="I3063" s="6"/>
      <c r="J3063" s="5">
        <v>40973</v>
      </c>
      <c r="K3063" s="25">
        <v>-25.31</v>
      </c>
      <c r="L3063" s="2" t="s">
        <v>281</v>
      </c>
      <c r="M3063" s="14">
        <f>+VLOOKUP(L3063,Customers!$C$3:$D$797,2,FALSE)</f>
        <v>1</v>
      </c>
      <c r="N3063" s="14">
        <f>+INDEX(Customers!$B$2:$D$797,MATCH(TF_Database!L3063,Customers!$C$2:$C$797,0),1)</f>
        <v>7509</v>
      </c>
      <c r="O3063" s="29">
        <f t="shared" si="284"/>
        <v>6</v>
      </c>
      <c r="P3063" s="29">
        <f t="shared" si="285"/>
        <v>11</v>
      </c>
      <c r="Q3063" s="14" t="str">
        <f t="shared" si="286"/>
        <v xml:space="preserve">David </v>
      </c>
      <c r="R3063" s="14" t="str">
        <f t="shared" si="287"/>
        <v>Smith</v>
      </c>
    </row>
    <row r="3064" spans="2:18" x14ac:dyDescent="0.45">
      <c r="B3064" s="14" t="str">
        <f t="shared" si="282"/>
        <v>401894740191</v>
      </c>
      <c r="C3064" s="5">
        <v>40189</v>
      </c>
      <c r="D3064" s="2" t="s">
        <v>806</v>
      </c>
      <c r="E3064" s="14">
        <f t="shared" si="283"/>
        <v>1</v>
      </c>
      <c r="F3064" s="2">
        <v>47</v>
      </c>
      <c r="G3064" s="19">
        <v>1597.02</v>
      </c>
      <c r="H3064" s="20">
        <v>0.01</v>
      </c>
      <c r="I3064" s="6"/>
      <c r="J3064" s="5">
        <v>40191</v>
      </c>
      <c r="K3064" s="25">
        <v>749.03</v>
      </c>
      <c r="L3064" s="2" t="s">
        <v>405</v>
      </c>
      <c r="M3064" s="14">
        <f>+VLOOKUP(L3064,Customers!$C$3:$D$797,2,FALSE)</f>
        <v>5</v>
      </c>
      <c r="N3064" s="14">
        <f>+INDEX(Customers!$B$2:$D$797,MATCH(TF_Database!L3064,Customers!$C$2:$C$797,0),1)</f>
        <v>16684</v>
      </c>
      <c r="O3064" s="29">
        <f t="shared" si="284"/>
        <v>8</v>
      </c>
      <c r="P3064" s="29">
        <f t="shared" si="285"/>
        <v>17</v>
      </c>
      <c r="Q3064" s="14" t="str">
        <f t="shared" si="286"/>
        <v xml:space="preserve">Deborah </v>
      </c>
      <c r="R3064" s="14" t="str">
        <f t="shared" si="287"/>
        <v>Brumfield</v>
      </c>
    </row>
    <row r="3065" spans="2:18" x14ac:dyDescent="0.45">
      <c r="B3065" s="14" t="str">
        <f t="shared" si="282"/>
        <v>406973440698</v>
      </c>
      <c r="C3065" s="5">
        <v>40697</v>
      </c>
      <c r="D3065" s="2" t="s">
        <v>806</v>
      </c>
      <c r="E3065" s="14">
        <f t="shared" si="283"/>
        <v>1</v>
      </c>
      <c r="F3065" s="2">
        <v>34</v>
      </c>
      <c r="G3065" s="19">
        <v>218.27</v>
      </c>
      <c r="H3065" s="20">
        <v>0.03</v>
      </c>
      <c r="I3065" s="6"/>
      <c r="J3065" s="5">
        <v>40698</v>
      </c>
      <c r="K3065" s="25">
        <v>-44.137</v>
      </c>
      <c r="L3065" s="2" t="s">
        <v>429</v>
      </c>
      <c r="M3065" s="14">
        <f>+VLOOKUP(L3065,Customers!$C$3:$D$797,2,FALSE)</f>
        <v>2</v>
      </c>
      <c r="N3065" s="14">
        <f>+INDEX(Customers!$B$2:$D$797,MATCH(TF_Database!L3065,Customers!$C$2:$C$797,0),1)</f>
        <v>17764</v>
      </c>
      <c r="O3065" s="29">
        <f t="shared" si="284"/>
        <v>9</v>
      </c>
      <c r="P3065" s="29">
        <f t="shared" si="285"/>
        <v>13</v>
      </c>
      <c r="Q3065" s="14" t="str">
        <f t="shared" si="286"/>
        <v xml:space="preserve">Michelle </v>
      </c>
      <c r="R3065" s="14" t="str">
        <f t="shared" si="287"/>
        <v>Tran</v>
      </c>
    </row>
    <row r="3066" spans="2:18" x14ac:dyDescent="0.45">
      <c r="B3066" s="14" t="str">
        <f t="shared" si="282"/>
        <v>406971740698</v>
      </c>
      <c r="C3066" s="5">
        <v>40697</v>
      </c>
      <c r="D3066" s="2" t="s">
        <v>806</v>
      </c>
      <c r="E3066" s="14">
        <f t="shared" si="283"/>
        <v>1</v>
      </c>
      <c r="F3066" s="2">
        <v>17</v>
      </c>
      <c r="G3066" s="19">
        <v>100.95</v>
      </c>
      <c r="H3066" s="20">
        <v>0.05</v>
      </c>
      <c r="I3066" s="6"/>
      <c r="J3066" s="5">
        <v>40698</v>
      </c>
      <c r="K3066" s="25">
        <v>-21.3</v>
      </c>
      <c r="L3066" s="2" t="s">
        <v>429</v>
      </c>
      <c r="M3066" s="14">
        <f>+VLOOKUP(L3066,Customers!$C$3:$D$797,2,FALSE)</f>
        <v>2</v>
      </c>
      <c r="N3066" s="14">
        <f>+INDEX(Customers!$B$2:$D$797,MATCH(TF_Database!L3066,Customers!$C$2:$C$797,0),1)</f>
        <v>17764</v>
      </c>
      <c r="O3066" s="29">
        <f t="shared" si="284"/>
        <v>9</v>
      </c>
      <c r="P3066" s="29">
        <f t="shared" si="285"/>
        <v>13</v>
      </c>
      <c r="Q3066" s="14" t="str">
        <f t="shared" si="286"/>
        <v xml:space="preserve">Michelle </v>
      </c>
      <c r="R3066" s="14" t="str">
        <f t="shared" si="287"/>
        <v>Tran</v>
      </c>
    </row>
    <row r="3067" spans="2:18" x14ac:dyDescent="0.45">
      <c r="B3067" s="14" t="str">
        <f t="shared" si="282"/>
        <v>412434141245</v>
      </c>
      <c r="C3067" s="5">
        <v>41243</v>
      </c>
      <c r="D3067" s="2" t="s">
        <v>806</v>
      </c>
      <c r="E3067" s="14">
        <f t="shared" si="283"/>
        <v>1</v>
      </c>
      <c r="F3067" s="2">
        <v>41</v>
      </c>
      <c r="G3067" s="19">
        <v>628.22</v>
      </c>
      <c r="H3067" s="20">
        <v>0</v>
      </c>
      <c r="I3067" s="6"/>
      <c r="J3067" s="5">
        <v>41245</v>
      </c>
      <c r="K3067" s="25">
        <v>163.81</v>
      </c>
      <c r="L3067" s="2" t="s">
        <v>275</v>
      </c>
      <c r="M3067" s="14">
        <f>+VLOOKUP(L3067,Customers!$C$3:$D$797,2,FALSE)</f>
        <v>1</v>
      </c>
      <c r="N3067" s="14">
        <f>+INDEX(Customers!$B$2:$D$797,MATCH(TF_Database!L3067,Customers!$C$2:$C$797,0),1)</f>
        <v>28515</v>
      </c>
      <c r="O3067" s="29">
        <f t="shared" si="284"/>
        <v>5</v>
      </c>
      <c r="P3067" s="29">
        <f t="shared" si="285"/>
        <v>13</v>
      </c>
      <c r="Q3067" s="14" t="str">
        <f t="shared" si="286"/>
        <v xml:space="preserve">Dave </v>
      </c>
      <c r="R3067" s="14" t="str">
        <f t="shared" si="287"/>
        <v>Hallsten</v>
      </c>
    </row>
    <row r="3068" spans="2:18" x14ac:dyDescent="0.45">
      <c r="B3068" s="14" t="str">
        <f t="shared" si="282"/>
        <v>412432441244</v>
      </c>
      <c r="C3068" s="5">
        <v>41243</v>
      </c>
      <c r="D3068" s="2" t="s">
        <v>806</v>
      </c>
      <c r="E3068" s="14">
        <f t="shared" si="283"/>
        <v>1</v>
      </c>
      <c r="F3068" s="2">
        <v>24</v>
      </c>
      <c r="G3068" s="19">
        <v>3366.1</v>
      </c>
      <c r="H3068" s="20">
        <v>7.0000000000000007E-2</v>
      </c>
      <c r="I3068" s="6"/>
      <c r="J3068" s="5">
        <v>41244</v>
      </c>
      <c r="K3068" s="25">
        <v>-335.31712500000003</v>
      </c>
      <c r="L3068" s="2" t="s">
        <v>275</v>
      </c>
      <c r="M3068" s="14">
        <f>+VLOOKUP(L3068,Customers!$C$3:$D$797,2,FALSE)</f>
        <v>1</v>
      </c>
      <c r="N3068" s="14">
        <f>+INDEX(Customers!$B$2:$D$797,MATCH(TF_Database!L3068,Customers!$C$2:$C$797,0),1)</f>
        <v>28515</v>
      </c>
      <c r="O3068" s="29">
        <f t="shared" si="284"/>
        <v>5</v>
      </c>
      <c r="P3068" s="29">
        <f t="shared" si="285"/>
        <v>13</v>
      </c>
      <c r="Q3068" s="14" t="str">
        <f t="shared" si="286"/>
        <v xml:space="preserve">Dave </v>
      </c>
      <c r="R3068" s="14" t="str">
        <f t="shared" si="287"/>
        <v>Hallsten</v>
      </c>
    </row>
    <row r="3069" spans="2:18" x14ac:dyDescent="0.45">
      <c r="B3069" s="14" t="str">
        <f t="shared" si="282"/>
        <v>403314040333</v>
      </c>
      <c r="C3069" s="5">
        <v>40331</v>
      </c>
      <c r="D3069" s="2" t="s">
        <v>806</v>
      </c>
      <c r="E3069" s="14">
        <f t="shared" si="283"/>
        <v>1</v>
      </c>
      <c r="F3069" s="2">
        <v>40</v>
      </c>
      <c r="G3069" s="19">
        <v>676.13</v>
      </c>
      <c r="H3069" s="20">
        <v>0.03</v>
      </c>
      <c r="I3069" s="6"/>
      <c r="J3069" s="5">
        <v>40333</v>
      </c>
      <c r="K3069" s="25">
        <v>45.39</v>
      </c>
      <c r="L3069" s="2" t="s">
        <v>430</v>
      </c>
      <c r="M3069" s="14">
        <f>+VLOOKUP(L3069,Customers!$C$3:$D$797,2,FALSE)</f>
        <v>4</v>
      </c>
      <c r="N3069" s="14">
        <f>+INDEX(Customers!$B$2:$D$797,MATCH(TF_Database!L3069,Customers!$C$2:$C$797,0),1)</f>
        <v>1218</v>
      </c>
      <c r="O3069" s="29">
        <f t="shared" si="284"/>
        <v>7</v>
      </c>
      <c r="P3069" s="29">
        <f t="shared" si="285"/>
        <v>13</v>
      </c>
      <c r="Q3069" s="14" t="str">
        <f t="shared" si="286"/>
        <v xml:space="preserve">Sanjit </v>
      </c>
      <c r="R3069" s="14" t="str">
        <f t="shared" si="287"/>
        <v>Jacobs</v>
      </c>
    </row>
    <row r="3070" spans="2:18" x14ac:dyDescent="0.45">
      <c r="B3070" s="14" t="str">
        <f t="shared" si="282"/>
        <v>403312640331</v>
      </c>
      <c r="C3070" s="5">
        <v>40331</v>
      </c>
      <c r="D3070" s="2" t="s">
        <v>806</v>
      </c>
      <c r="E3070" s="14">
        <f t="shared" si="283"/>
        <v>1</v>
      </c>
      <c r="F3070" s="2">
        <v>26</v>
      </c>
      <c r="G3070" s="19">
        <v>7668.55</v>
      </c>
      <c r="H3070" s="20">
        <v>0.04</v>
      </c>
      <c r="I3070" s="6"/>
      <c r="J3070" s="5">
        <v>40331</v>
      </c>
      <c r="K3070" s="25">
        <v>-715.7782060000003</v>
      </c>
      <c r="L3070" s="2" t="s">
        <v>430</v>
      </c>
      <c r="M3070" s="14">
        <f>+VLOOKUP(L3070,Customers!$C$3:$D$797,2,FALSE)</f>
        <v>4</v>
      </c>
      <c r="N3070" s="14">
        <f>+INDEX(Customers!$B$2:$D$797,MATCH(TF_Database!L3070,Customers!$C$2:$C$797,0),1)</f>
        <v>1218</v>
      </c>
      <c r="O3070" s="29">
        <f t="shared" si="284"/>
        <v>7</v>
      </c>
      <c r="P3070" s="29">
        <f t="shared" si="285"/>
        <v>13</v>
      </c>
      <c r="Q3070" s="14" t="str">
        <f t="shared" si="286"/>
        <v xml:space="preserve">Sanjit </v>
      </c>
      <c r="R3070" s="14" t="str">
        <f t="shared" si="287"/>
        <v>Jacobs</v>
      </c>
    </row>
    <row r="3071" spans="2:18" x14ac:dyDescent="0.45">
      <c r="B3071" s="14" t="str">
        <f t="shared" si="282"/>
        <v>400563440058</v>
      </c>
      <c r="C3071" s="5">
        <v>40056</v>
      </c>
      <c r="D3071" s="2" t="s">
        <v>810</v>
      </c>
      <c r="E3071" s="14">
        <f t="shared" si="283"/>
        <v>0</v>
      </c>
      <c r="F3071" s="2">
        <v>34</v>
      </c>
      <c r="G3071" s="19">
        <v>226.1</v>
      </c>
      <c r="H3071" s="20">
        <v>0</v>
      </c>
      <c r="I3071" s="6"/>
      <c r="J3071" s="5">
        <v>40058</v>
      </c>
      <c r="K3071" s="25">
        <v>-52.21</v>
      </c>
      <c r="L3071" s="2" t="s">
        <v>430</v>
      </c>
      <c r="M3071" s="14">
        <f>+VLOOKUP(L3071,Customers!$C$3:$D$797,2,FALSE)</f>
        <v>4</v>
      </c>
      <c r="N3071" s="14">
        <f>+INDEX(Customers!$B$2:$D$797,MATCH(TF_Database!L3071,Customers!$C$2:$C$797,0),1)</f>
        <v>1218</v>
      </c>
      <c r="O3071" s="29">
        <f t="shared" si="284"/>
        <v>7</v>
      </c>
      <c r="P3071" s="29">
        <f t="shared" si="285"/>
        <v>13</v>
      </c>
      <c r="Q3071" s="14" t="str">
        <f t="shared" si="286"/>
        <v xml:space="preserve">Sanjit </v>
      </c>
      <c r="R3071" s="14" t="str">
        <f t="shared" si="287"/>
        <v>Jacobs</v>
      </c>
    </row>
    <row r="3072" spans="2:18" x14ac:dyDescent="0.45">
      <c r="B3072" s="14" t="str">
        <f t="shared" si="282"/>
        <v>411964041199</v>
      </c>
      <c r="C3072" s="5">
        <v>41196</v>
      </c>
      <c r="D3072" s="2" t="s">
        <v>806</v>
      </c>
      <c r="E3072" s="14">
        <f t="shared" si="283"/>
        <v>1</v>
      </c>
      <c r="F3072" s="2">
        <v>40</v>
      </c>
      <c r="G3072" s="19">
        <v>2135.9734999999996</v>
      </c>
      <c r="H3072" s="20">
        <v>7.0000000000000007E-2</v>
      </c>
      <c r="I3072" s="6"/>
      <c r="J3072" s="5">
        <v>41199</v>
      </c>
      <c r="K3072" s="25">
        <v>239.4</v>
      </c>
      <c r="L3072" s="2" t="s">
        <v>431</v>
      </c>
      <c r="M3072" s="14">
        <f>+VLOOKUP(L3072,Customers!$C$3:$D$797,2,FALSE)</f>
        <v>3</v>
      </c>
      <c r="N3072" s="14">
        <f>+INDEX(Customers!$B$2:$D$797,MATCH(TF_Database!L3072,Customers!$C$2:$C$797,0),1)</f>
        <v>4425</v>
      </c>
      <c r="O3072" s="29">
        <f t="shared" si="284"/>
        <v>6</v>
      </c>
      <c r="P3072" s="29">
        <f t="shared" si="285"/>
        <v>14</v>
      </c>
      <c r="Q3072" s="14" t="str">
        <f t="shared" si="286"/>
        <v xml:space="preserve">Barry </v>
      </c>
      <c r="R3072" s="14" t="str">
        <f t="shared" si="287"/>
        <v>Gonzalez</v>
      </c>
    </row>
    <row r="3073" spans="2:18" x14ac:dyDescent="0.45">
      <c r="B3073" s="14" t="str">
        <f t="shared" si="282"/>
        <v>399662139968</v>
      </c>
      <c r="C3073" s="5">
        <v>39966</v>
      </c>
      <c r="D3073" s="2" t="s">
        <v>810</v>
      </c>
      <c r="E3073" s="14">
        <f t="shared" si="283"/>
        <v>0</v>
      </c>
      <c r="F3073" s="2">
        <v>21</v>
      </c>
      <c r="G3073" s="19">
        <v>3905.75</v>
      </c>
      <c r="H3073" s="20">
        <v>0.01</v>
      </c>
      <c r="I3073" s="6"/>
      <c r="J3073" s="5">
        <v>39968</v>
      </c>
      <c r="K3073" s="25">
        <v>55.301850000000002</v>
      </c>
      <c r="L3073" s="2" t="s">
        <v>432</v>
      </c>
      <c r="M3073" s="14">
        <f>+VLOOKUP(L3073,Customers!$C$3:$D$797,2,FALSE)</f>
        <v>5</v>
      </c>
      <c r="N3073" s="14">
        <f>+INDEX(Customers!$B$2:$D$797,MATCH(TF_Database!L3073,Customers!$C$2:$C$797,0),1)</f>
        <v>7259</v>
      </c>
      <c r="O3073" s="29">
        <f t="shared" si="284"/>
        <v>7</v>
      </c>
      <c r="P3073" s="29">
        <f t="shared" si="285"/>
        <v>13</v>
      </c>
      <c r="Q3073" s="14" t="str">
        <f t="shared" si="286"/>
        <v xml:space="preserve">Vivian </v>
      </c>
      <c r="R3073" s="14" t="str">
        <f t="shared" si="287"/>
        <v>Mathis</v>
      </c>
    </row>
    <row r="3074" spans="2:18" x14ac:dyDescent="0.45">
      <c r="B3074" s="14" t="str">
        <f t="shared" si="282"/>
        <v>399932239994</v>
      </c>
      <c r="C3074" s="5">
        <v>39993</v>
      </c>
      <c r="D3074" s="2" t="s">
        <v>806</v>
      </c>
      <c r="E3074" s="14">
        <f t="shared" si="283"/>
        <v>1</v>
      </c>
      <c r="F3074" s="2">
        <v>22</v>
      </c>
      <c r="G3074" s="19">
        <v>1651.09</v>
      </c>
      <c r="H3074" s="20">
        <v>0.05</v>
      </c>
      <c r="I3074" s="6"/>
      <c r="J3074" s="5">
        <v>39994</v>
      </c>
      <c r="K3074" s="25">
        <v>-2.3800000000000239</v>
      </c>
      <c r="L3074" s="2" t="s">
        <v>432</v>
      </c>
      <c r="M3074" s="14">
        <f>+VLOOKUP(L3074,Customers!$C$3:$D$797,2,FALSE)</f>
        <v>5</v>
      </c>
      <c r="N3074" s="14">
        <f>+INDEX(Customers!$B$2:$D$797,MATCH(TF_Database!L3074,Customers!$C$2:$C$797,0),1)</f>
        <v>7259</v>
      </c>
      <c r="O3074" s="29">
        <f t="shared" si="284"/>
        <v>7</v>
      </c>
      <c r="P3074" s="29">
        <f t="shared" si="285"/>
        <v>13</v>
      </c>
      <c r="Q3074" s="14" t="str">
        <f t="shared" si="286"/>
        <v xml:space="preserve">Vivian </v>
      </c>
      <c r="R3074" s="14" t="str">
        <f t="shared" si="287"/>
        <v>Mathis</v>
      </c>
    </row>
    <row r="3075" spans="2:18" x14ac:dyDescent="0.45">
      <c r="B3075" s="14" t="str">
        <f t="shared" si="282"/>
        <v>399931439995</v>
      </c>
      <c r="C3075" s="5">
        <v>39993</v>
      </c>
      <c r="D3075" s="2" t="s">
        <v>806</v>
      </c>
      <c r="E3075" s="14">
        <f t="shared" si="283"/>
        <v>1</v>
      </c>
      <c r="F3075" s="2">
        <v>14</v>
      </c>
      <c r="G3075" s="19">
        <v>95.89</v>
      </c>
      <c r="H3075" s="20">
        <v>0</v>
      </c>
      <c r="I3075" s="6"/>
      <c r="J3075" s="5">
        <v>39995</v>
      </c>
      <c r="K3075" s="25">
        <v>-46.31</v>
      </c>
      <c r="L3075" s="2" t="s">
        <v>432</v>
      </c>
      <c r="M3075" s="14">
        <f>+VLOOKUP(L3075,Customers!$C$3:$D$797,2,FALSE)</f>
        <v>5</v>
      </c>
      <c r="N3075" s="14">
        <f>+INDEX(Customers!$B$2:$D$797,MATCH(TF_Database!L3075,Customers!$C$2:$C$797,0),1)</f>
        <v>7259</v>
      </c>
      <c r="O3075" s="29">
        <f t="shared" si="284"/>
        <v>7</v>
      </c>
      <c r="P3075" s="29">
        <f t="shared" si="285"/>
        <v>13</v>
      </c>
      <c r="Q3075" s="14" t="str">
        <f t="shared" si="286"/>
        <v xml:space="preserve">Vivian </v>
      </c>
      <c r="R3075" s="14" t="str">
        <f t="shared" si="287"/>
        <v>Mathis</v>
      </c>
    </row>
    <row r="3076" spans="2:18" x14ac:dyDescent="0.45">
      <c r="B3076" s="14" t="str">
        <f t="shared" si="282"/>
        <v>399932339995</v>
      </c>
      <c r="C3076" s="5">
        <v>39993</v>
      </c>
      <c r="D3076" s="2" t="s">
        <v>806</v>
      </c>
      <c r="E3076" s="14">
        <f t="shared" si="283"/>
        <v>1</v>
      </c>
      <c r="F3076" s="2">
        <v>23</v>
      </c>
      <c r="G3076" s="19">
        <v>80.38</v>
      </c>
      <c r="H3076" s="20">
        <v>0.09</v>
      </c>
      <c r="I3076" s="6"/>
      <c r="J3076" s="5">
        <v>39995</v>
      </c>
      <c r="K3076" s="25">
        <v>-71.11</v>
      </c>
      <c r="L3076" s="2" t="s">
        <v>432</v>
      </c>
      <c r="M3076" s="14">
        <f>+VLOOKUP(L3076,Customers!$C$3:$D$797,2,FALSE)</f>
        <v>5</v>
      </c>
      <c r="N3076" s="14">
        <f>+INDEX(Customers!$B$2:$D$797,MATCH(TF_Database!L3076,Customers!$C$2:$C$797,0),1)</f>
        <v>7259</v>
      </c>
      <c r="O3076" s="29">
        <f t="shared" si="284"/>
        <v>7</v>
      </c>
      <c r="P3076" s="29">
        <f t="shared" si="285"/>
        <v>13</v>
      </c>
      <c r="Q3076" s="14" t="str">
        <f t="shared" si="286"/>
        <v xml:space="preserve">Vivian </v>
      </c>
      <c r="R3076" s="14" t="str">
        <f t="shared" si="287"/>
        <v>Mathis</v>
      </c>
    </row>
    <row r="3077" spans="2:18" x14ac:dyDescent="0.45">
      <c r="B3077" s="14" t="str">
        <f t="shared" si="282"/>
        <v>403573240357</v>
      </c>
      <c r="C3077" s="5">
        <v>40357</v>
      </c>
      <c r="D3077" s="2" t="s">
        <v>804</v>
      </c>
      <c r="E3077" s="14">
        <f t="shared" si="283"/>
        <v>0</v>
      </c>
      <c r="F3077" s="2">
        <v>32</v>
      </c>
      <c r="G3077" s="19">
        <v>182.33</v>
      </c>
      <c r="H3077" s="20">
        <v>0.1</v>
      </c>
      <c r="I3077" s="6"/>
      <c r="J3077" s="5">
        <v>40357</v>
      </c>
      <c r="K3077" s="25">
        <v>40.850999999999999</v>
      </c>
      <c r="L3077" s="2" t="s">
        <v>433</v>
      </c>
      <c r="M3077" s="14">
        <f>+VLOOKUP(L3077,Customers!$C$3:$D$797,2,FALSE)</f>
        <v>1</v>
      </c>
      <c r="N3077" s="14">
        <f>+INDEX(Customers!$B$2:$D$797,MATCH(TF_Database!L3077,Customers!$C$2:$C$797,0),1)</f>
        <v>13687</v>
      </c>
      <c r="O3077" s="29">
        <f t="shared" si="284"/>
        <v>6</v>
      </c>
      <c r="P3077" s="29">
        <f t="shared" si="285"/>
        <v>11</v>
      </c>
      <c r="Q3077" s="14" t="str">
        <f t="shared" si="286"/>
        <v xml:space="preserve">Carol </v>
      </c>
      <c r="R3077" s="14" t="str">
        <f t="shared" si="287"/>
        <v>Adams</v>
      </c>
    </row>
    <row r="3078" spans="2:18" x14ac:dyDescent="0.45">
      <c r="B3078" s="14" t="str">
        <f t="shared" si="282"/>
        <v>39829639831</v>
      </c>
      <c r="C3078" s="5">
        <v>39829</v>
      </c>
      <c r="D3078" s="2" t="s">
        <v>811</v>
      </c>
      <c r="E3078" s="14">
        <f t="shared" si="283"/>
        <v>0</v>
      </c>
      <c r="F3078" s="2">
        <v>6</v>
      </c>
      <c r="G3078" s="19">
        <v>679.6</v>
      </c>
      <c r="H3078" s="20">
        <v>0.02</v>
      </c>
      <c r="I3078" s="6"/>
      <c r="J3078" s="5">
        <v>39831</v>
      </c>
      <c r="K3078" s="25">
        <v>-85.76</v>
      </c>
      <c r="L3078" s="2" t="s">
        <v>430</v>
      </c>
      <c r="M3078" s="14">
        <f>+VLOOKUP(L3078,Customers!$C$3:$D$797,2,FALSE)</f>
        <v>4</v>
      </c>
      <c r="N3078" s="14">
        <f>+INDEX(Customers!$B$2:$D$797,MATCH(TF_Database!L3078,Customers!$C$2:$C$797,0),1)</f>
        <v>1218</v>
      </c>
      <c r="O3078" s="29">
        <f t="shared" si="284"/>
        <v>7</v>
      </c>
      <c r="P3078" s="29">
        <f t="shared" si="285"/>
        <v>13</v>
      </c>
      <c r="Q3078" s="14" t="str">
        <f t="shared" si="286"/>
        <v xml:space="preserve">Sanjit </v>
      </c>
      <c r="R3078" s="14" t="str">
        <f t="shared" si="287"/>
        <v>Jacobs</v>
      </c>
    </row>
    <row r="3079" spans="2:18" x14ac:dyDescent="0.45">
      <c r="B3079" s="14" t="str">
        <f t="shared" ref="B3079:B3142" si="288">+CONCATENATE(C3079,F3079,J3079)</f>
        <v>398293039831</v>
      </c>
      <c r="C3079" s="5">
        <v>39829</v>
      </c>
      <c r="D3079" s="2" t="s">
        <v>811</v>
      </c>
      <c r="E3079" s="14">
        <f t="shared" ref="E3079:E3142" si="289">+IF(D3079="High",1,0)</f>
        <v>0</v>
      </c>
      <c r="F3079" s="2">
        <v>30</v>
      </c>
      <c r="G3079" s="19">
        <v>257.42</v>
      </c>
      <c r="H3079" s="20">
        <v>0.01</v>
      </c>
      <c r="I3079" s="6"/>
      <c r="J3079" s="5">
        <v>39831</v>
      </c>
      <c r="K3079" s="25">
        <v>59.18</v>
      </c>
      <c r="L3079" s="2" t="s">
        <v>430</v>
      </c>
      <c r="M3079" s="14">
        <f>+VLOOKUP(L3079,Customers!$C$3:$D$797,2,FALSE)</f>
        <v>4</v>
      </c>
      <c r="N3079" s="14">
        <f>+INDEX(Customers!$B$2:$D$797,MATCH(TF_Database!L3079,Customers!$C$2:$C$797,0),1)</f>
        <v>1218</v>
      </c>
      <c r="O3079" s="29">
        <f t="shared" ref="O3079:O3142" si="290">+SEARCH(" ",L3079)</f>
        <v>7</v>
      </c>
      <c r="P3079" s="29">
        <f t="shared" ref="P3079:P3142" si="291">+LEN(L3079)</f>
        <v>13</v>
      </c>
      <c r="Q3079" s="14" t="str">
        <f t="shared" ref="Q3079:Q3142" si="292">+LEFT(L3079,O3079)</f>
        <v xml:space="preserve">Sanjit </v>
      </c>
      <c r="R3079" s="14" t="str">
        <f t="shared" ref="R3079:R3142" si="293">+RIGHT(L3079,P3079-O3079)</f>
        <v>Jacobs</v>
      </c>
    </row>
    <row r="3080" spans="2:18" x14ac:dyDescent="0.45">
      <c r="B3080" s="14" t="str">
        <f t="shared" si="288"/>
        <v>404792140481</v>
      </c>
      <c r="C3080" s="5">
        <v>40479</v>
      </c>
      <c r="D3080" s="2" t="s">
        <v>808</v>
      </c>
      <c r="E3080" s="14">
        <f t="shared" si="289"/>
        <v>0</v>
      </c>
      <c r="F3080" s="2">
        <v>21</v>
      </c>
      <c r="G3080" s="19">
        <v>78.17</v>
      </c>
      <c r="H3080" s="20">
        <v>0.01</v>
      </c>
      <c r="I3080" s="6"/>
      <c r="J3080" s="5">
        <v>40481</v>
      </c>
      <c r="K3080" s="25">
        <v>-72.703000000000003</v>
      </c>
      <c r="L3080" s="2" t="s">
        <v>434</v>
      </c>
      <c r="M3080" s="14">
        <f>+VLOOKUP(L3080,Customers!$C$3:$D$797,2,FALSE)</f>
        <v>3</v>
      </c>
      <c r="N3080" s="14">
        <f>+INDEX(Customers!$B$2:$D$797,MATCH(TF_Database!L3080,Customers!$C$2:$C$797,0),1)</f>
        <v>21745</v>
      </c>
      <c r="O3080" s="29">
        <f t="shared" si="290"/>
        <v>6</v>
      </c>
      <c r="P3080" s="29">
        <f t="shared" si="291"/>
        <v>14</v>
      </c>
      <c r="Q3080" s="14" t="str">
        <f t="shared" si="292"/>
        <v xml:space="preserve">Vivek </v>
      </c>
      <c r="R3080" s="14" t="str">
        <f t="shared" si="293"/>
        <v>Gonzalez</v>
      </c>
    </row>
    <row r="3081" spans="2:18" x14ac:dyDescent="0.45">
      <c r="B3081" s="14" t="str">
        <f t="shared" si="288"/>
        <v>39852439852</v>
      </c>
      <c r="C3081" s="5">
        <v>39852</v>
      </c>
      <c r="D3081" s="2" t="s">
        <v>808</v>
      </c>
      <c r="E3081" s="14">
        <f t="shared" si="289"/>
        <v>0</v>
      </c>
      <c r="F3081" s="2">
        <v>4</v>
      </c>
      <c r="G3081" s="19">
        <v>718.03</v>
      </c>
      <c r="H3081" s="20">
        <v>7.0000000000000007E-2</v>
      </c>
      <c r="I3081" s="6"/>
      <c r="J3081" s="5">
        <v>39852</v>
      </c>
      <c r="K3081" s="25">
        <v>-427.47</v>
      </c>
      <c r="L3081" s="2" t="s">
        <v>435</v>
      </c>
      <c r="M3081" s="14">
        <f>+VLOOKUP(L3081,Customers!$C$3:$D$797,2,FALSE)</f>
        <v>4</v>
      </c>
      <c r="N3081" s="14">
        <f>+INDEX(Customers!$B$2:$D$797,MATCH(TF_Database!L3081,Customers!$C$2:$C$797,0),1)</f>
        <v>22133</v>
      </c>
      <c r="O3081" s="29">
        <f t="shared" si="290"/>
        <v>8</v>
      </c>
      <c r="P3081" s="29">
        <f t="shared" si="291"/>
        <v>14</v>
      </c>
      <c r="Q3081" s="14" t="str">
        <f t="shared" si="292"/>
        <v xml:space="preserve">Bradley </v>
      </c>
      <c r="R3081" s="14" t="str">
        <f t="shared" si="293"/>
        <v>Nguyen</v>
      </c>
    </row>
    <row r="3082" spans="2:18" x14ac:dyDescent="0.45">
      <c r="B3082" s="14" t="str">
        <f t="shared" si="288"/>
        <v>408563040858</v>
      </c>
      <c r="C3082" s="5">
        <v>40856</v>
      </c>
      <c r="D3082" s="2" t="s">
        <v>811</v>
      </c>
      <c r="E3082" s="14">
        <f t="shared" si="289"/>
        <v>0</v>
      </c>
      <c r="F3082" s="2">
        <v>30</v>
      </c>
      <c r="G3082" s="19">
        <v>534.96</v>
      </c>
      <c r="H3082" s="20">
        <v>0.08</v>
      </c>
      <c r="I3082" s="6"/>
      <c r="J3082" s="5">
        <v>40858</v>
      </c>
      <c r="K3082" s="25">
        <v>-26.72</v>
      </c>
      <c r="L3082" s="2" t="s">
        <v>308</v>
      </c>
      <c r="M3082" s="14">
        <f>+VLOOKUP(L3082,Customers!$C$3:$D$797,2,FALSE)</f>
        <v>1</v>
      </c>
      <c r="N3082" s="14">
        <f>+INDEX(Customers!$B$2:$D$797,MATCH(TF_Database!L3082,Customers!$C$2:$C$797,0),1)</f>
        <v>27847</v>
      </c>
      <c r="O3082" s="29">
        <f t="shared" si="290"/>
        <v>5</v>
      </c>
      <c r="P3082" s="29">
        <f t="shared" si="291"/>
        <v>14</v>
      </c>
      <c r="Q3082" s="14" t="str">
        <f t="shared" si="292"/>
        <v xml:space="preserve">Matt </v>
      </c>
      <c r="R3082" s="14" t="str">
        <f t="shared" si="293"/>
        <v>Collister</v>
      </c>
    </row>
    <row r="3083" spans="2:18" x14ac:dyDescent="0.45">
      <c r="B3083" s="14" t="str">
        <f t="shared" si="288"/>
        <v>40984740985</v>
      </c>
      <c r="C3083" s="5">
        <v>40984</v>
      </c>
      <c r="D3083" s="2" t="s">
        <v>811</v>
      </c>
      <c r="E3083" s="14">
        <f t="shared" si="289"/>
        <v>0</v>
      </c>
      <c r="F3083" s="2">
        <v>7</v>
      </c>
      <c r="G3083" s="19">
        <v>887.94</v>
      </c>
      <c r="H3083" s="20">
        <v>0.02</v>
      </c>
      <c r="I3083" s="6"/>
      <c r="J3083" s="5">
        <v>40985</v>
      </c>
      <c r="K3083" s="25">
        <v>49.45</v>
      </c>
      <c r="L3083" s="2" t="s">
        <v>432</v>
      </c>
      <c r="M3083" s="14">
        <f>+VLOOKUP(L3083,Customers!$C$3:$D$797,2,FALSE)</f>
        <v>5</v>
      </c>
      <c r="N3083" s="14">
        <f>+INDEX(Customers!$B$2:$D$797,MATCH(TF_Database!L3083,Customers!$C$2:$C$797,0),1)</f>
        <v>7259</v>
      </c>
      <c r="O3083" s="29">
        <f t="shared" si="290"/>
        <v>7</v>
      </c>
      <c r="P3083" s="29">
        <f t="shared" si="291"/>
        <v>13</v>
      </c>
      <c r="Q3083" s="14" t="str">
        <f t="shared" si="292"/>
        <v xml:space="preserve">Vivian </v>
      </c>
      <c r="R3083" s="14" t="str">
        <f t="shared" si="293"/>
        <v>Mathis</v>
      </c>
    </row>
    <row r="3084" spans="2:18" x14ac:dyDescent="0.45">
      <c r="B3084" s="14" t="str">
        <f t="shared" si="288"/>
        <v>400862940088</v>
      </c>
      <c r="C3084" s="5">
        <v>40086</v>
      </c>
      <c r="D3084" s="2" t="s">
        <v>811</v>
      </c>
      <c r="E3084" s="14">
        <f t="shared" si="289"/>
        <v>0</v>
      </c>
      <c r="F3084" s="2">
        <v>29</v>
      </c>
      <c r="G3084" s="19">
        <v>180.38</v>
      </c>
      <c r="H3084" s="20">
        <v>0.08</v>
      </c>
      <c r="I3084" s="6"/>
      <c r="J3084" s="5">
        <v>40088</v>
      </c>
      <c r="K3084" s="25">
        <v>-119.32</v>
      </c>
      <c r="L3084" s="2" t="s">
        <v>429</v>
      </c>
      <c r="M3084" s="14">
        <f>+VLOOKUP(L3084,Customers!$C$3:$D$797,2,FALSE)</f>
        <v>2</v>
      </c>
      <c r="N3084" s="14">
        <f>+INDEX(Customers!$B$2:$D$797,MATCH(TF_Database!L3084,Customers!$C$2:$C$797,0),1)</f>
        <v>17764</v>
      </c>
      <c r="O3084" s="29">
        <f t="shared" si="290"/>
        <v>9</v>
      </c>
      <c r="P3084" s="29">
        <f t="shared" si="291"/>
        <v>13</v>
      </c>
      <c r="Q3084" s="14" t="str">
        <f t="shared" si="292"/>
        <v xml:space="preserve">Michelle </v>
      </c>
      <c r="R3084" s="14" t="str">
        <f t="shared" si="293"/>
        <v>Tran</v>
      </c>
    </row>
    <row r="3085" spans="2:18" x14ac:dyDescent="0.45">
      <c r="B3085" s="14" t="str">
        <f t="shared" si="288"/>
        <v>399751439976</v>
      </c>
      <c r="C3085" s="5">
        <v>39975</v>
      </c>
      <c r="D3085" s="2" t="s">
        <v>806</v>
      </c>
      <c r="E3085" s="14">
        <f t="shared" si="289"/>
        <v>1</v>
      </c>
      <c r="F3085" s="2">
        <v>14</v>
      </c>
      <c r="G3085" s="19">
        <v>569.21</v>
      </c>
      <c r="H3085" s="20">
        <v>0.01</v>
      </c>
      <c r="I3085" s="6"/>
      <c r="J3085" s="5">
        <v>39976</v>
      </c>
      <c r="K3085" s="25">
        <v>-38.51</v>
      </c>
      <c r="L3085" s="2" t="s">
        <v>436</v>
      </c>
      <c r="M3085" s="14">
        <f>+VLOOKUP(L3085,Customers!$C$3:$D$797,2,FALSE)</f>
        <v>1</v>
      </c>
      <c r="N3085" s="14">
        <f>+INDEX(Customers!$B$2:$D$797,MATCH(TF_Database!L3085,Customers!$C$2:$C$797,0),1)</f>
        <v>15878</v>
      </c>
      <c r="O3085" s="29">
        <f t="shared" si="290"/>
        <v>5</v>
      </c>
      <c r="P3085" s="29">
        <f t="shared" si="291"/>
        <v>13</v>
      </c>
      <c r="Q3085" s="14" t="str">
        <f t="shared" si="292"/>
        <v xml:space="preserve">Pete </v>
      </c>
      <c r="R3085" s="14" t="str">
        <f t="shared" si="293"/>
        <v>Takahito</v>
      </c>
    </row>
    <row r="3086" spans="2:18" x14ac:dyDescent="0.45">
      <c r="B3086" s="14" t="str">
        <f t="shared" si="288"/>
        <v>409203040927</v>
      </c>
      <c r="C3086" s="5">
        <v>40920</v>
      </c>
      <c r="D3086" s="2" t="s">
        <v>804</v>
      </c>
      <c r="E3086" s="14">
        <f t="shared" si="289"/>
        <v>0</v>
      </c>
      <c r="F3086" s="2">
        <v>30</v>
      </c>
      <c r="G3086" s="19">
        <v>260.12</v>
      </c>
      <c r="H3086" s="20">
        <v>0.05</v>
      </c>
      <c r="I3086" s="6"/>
      <c r="J3086" s="5">
        <v>40927</v>
      </c>
      <c r="K3086" s="25">
        <v>36.54</v>
      </c>
      <c r="L3086" s="2" t="s">
        <v>429</v>
      </c>
      <c r="M3086" s="14">
        <f>+VLOOKUP(L3086,Customers!$C$3:$D$797,2,FALSE)</f>
        <v>2</v>
      </c>
      <c r="N3086" s="14">
        <f>+INDEX(Customers!$B$2:$D$797,MATCH(TF_Database!L3086,Customers!$C$2:$C$797,0),1)</f>
        <v>17764</v>
      </c>
      <c r="O3086" s="29">
        <f t="shared" si="290"/>
        <v>9</v>
      </c>
      <c r="P3086" s="29">
        <f t="shared" si="291"/>
        <v>13</v>
      </c>
      <c r="Q3086" s="14" t="str">
        <f t="shared" si="292"/>
        <v xml:space="preserve">Michelle </v>
      </c>
      <c r="R3086" s="14" t="str">
        <f t="shared" si="293"/>
        <v>Tran</v>
      </c>
    </row>
    <row r="3087" spans="2:18" x14ac:dyDescent="0.45">
      <c r="B3087" s="14" t="str">
        <f t="shared" si="288"/>
        <v>402611440262</v>
      </c>
      <c r="C3087" s="5">
        <v>40261</v>
      </c>
      <c r="D3087" s="2" t="s">
        <v>808</v>
      </c>
      <c r="E3087" s="14">
        <f t="shared" si="289"/>
        <v>0</v>
      </c>
      <c r="F3087" s="2">
        <v>14</v>
      </c>
      <c r="G3087" s="19">
        <v>284.62</v>
      </c>
      <c r="H3087" s="20">
        <v>0.1</v>
      </c>
      <c r="I3087" s="6"/>
      <c r="J3087" s="5">
        <v>40262</v>
      </c>
      <c r="K3087" s="25">
        <v>-27.08</v>
      </c>
      <c r="L3087" s="2" t="s">
        <v>429</v>
      </c>
      <c r="M3087" s="14">
        <f>+VLOOKUP(L3087,Customers!$C$3:$D$797,2,FALSE)</f>
        <v>2</v>
      </c>
      <c r="N3087" s="14">
        <f>+INDEX(Customers!$B$2:$D$797,MATCH(TF_Database!L3087,Customers!$C$2:$C$797,0),1)</f>
        <v>17764</v>
      </c>
      <c r="O3087" s="29">
        <f t="shared" si="290"/>
        <v>9</v>
      </c>
      <c r="P3087" s="29">
        <f t="shared" si="291"/>
        <v>13</v>
      </c>
      <c r="Q3087" s="14" t="str">
        <f t="shared" si="292"/>
        <v xml:space="preserve">Michelle </v>
      </c>
      <c r="R3087" s="14" t="str">
        <f t="shared" si="293"/>
        <v>Tran</v>
      </c>
    </row>
    <row r="3088" spans="2:18" x14ac:dyDescent="0.45">
      <c r="B3088" s="14" t="str">
        <f t="shared" si="288"/>
        <v>408694140870</v>
      </c>
      <c r="C3088" s="5">
        <v>40869</v>
      </c>
      <c r="D3088" s="2" t="s">
        <v>810</v>
      </c>
      <c r="E3088" s="14">
        <f t="shared" si="289"/>
        <v>0</v>
      </c>
      <c r="F3088" s="2">
        <v>41</v>
      </c>
      <c r="G3088" s="19">
        <v>159.26</v>
      </c>
      <c r="H3088" s="20">
        <v>0.01</v>
      </c>
      <c r="I3088" s="6"/>
      <c r="J3088" s="5">
        <v>40870</v>
      </c>
      <c r="K3088" s="25">
        <v>73.89</v>
      </c>
      <c r="L3088" s="2" t="s">
        <v>308</v>
      </c>
      <c r="M3088" s="14">
        <f>+VLOOKUP(L3088,Customers!$C$3:$D$797,2,FALSE)</f>
        <v>1</v>
      </c>
      <c r="N3088" s="14">
        <f>+INDEX(Customers!$B$2:$D$797,MATCH(TF_Database!L3088,Customers!$C$2:$C$797,0),1)</f>
        <v>27847</v>
      </c>
      <c r="O3088" s="29">
        <f t="shared" si="290"/>
        <v>5</v>
      </c>
      <c r="P3088" s="29">
        <f t="shared" si="291"/>
        <v>14</v>
      </c>
      <c r="Q3088" s="14" t="str">
        <f t="shared" si="292"/>
        <v xml:space="preserve">Matt </v>
      </c>
      <c r="R3088" s="14" t="str">
        <f t="shared" si="293"/>
        <v>Collister</v>
      </c>
    </row>
    <row r="3089" spans="2:18" x14ac:dyDescent="0.45">
      <c r="B3089" s="14" t="str">
        <f t="shared" si="288"/>
        <v>39961139963</v>
      </c>
      <c r="C3089" s="5">
        <v>39961</v>
      </c>
      <c r="D3089" s="2" t="s">
        <v>810</v>
      </c>
      <c r="E3089" s="14">
        <f t="shared" si="289"/>
        <v>0</v>
      </c>
      <c r="F3089" s="2">
        <v>1</v>
      </c>
      <c r="G3089" s="19">
        <v>57.84</v>
      </c>
      <c r="H3089" s="20">
        <v>7.0000000000000007E-2</v>
      </c>
      <c r="I3089" s="6"/>
      <c r="J3089" s="5">
        <v>39963</v>
      </c>
      <c r="K3089" s="25">
        <v>-41.77</v>
      </c>
      <c r="L3089" s="2" t="s">
        <v>64</v>
      </c>
      <c r="M3089" s="14">
        <f>+VLOOKUP(L3089,Customers!$C$3:$D$797,2,FALSE)</f>
        <v>3</v>
      </c>
      <c r="N3089" s="14">
        <f>+INDEX(Customers!$B$2:$D$797,MATCH(TF_Database!L3089,Customers!$C$2:$C$797,0),1)</f>
        <v>10493</v>
      </c>
      <c r="O3089" s="29">
        <f t="shared" si="290"/>
        <v>6</v>
      </c>
      <c r="P3089" s="29">
        <f t="shared" si="291"/>
        <v>12</v>
      </c>
      <c r="Q3089" s="14" t="str">
        <f t="shared" si="292"/>
        <v xml:space="preserve">Ralph </v>
      </c>
      <c r="R3089" s="14" t="str">
        <f t="shared" si="293"/>
        <v>Arnett</v>
      </c>
    </row>
    <row r="3090" spans="2:18" x14ac:dyDescent="0.45">
      <c r="B3090" s="14" t="str">
        <f t="shared" si="288"/>
        <v>399614239963</v>
      </c>
      <c r="C3090" s="5">
        <v>39961</v>
      </c>
      <c r="D3090" s="2" t="s">
        <v>810</v>
      </c>
      <c r="E3090" s="14">
        <f t="shared" si="289"/>
        <v>0</v>
      </c>
      <c r="F3090" s="2">
        <v>42</v>
      </c>
      <c r="G3090" s="19">
        <v>3991.99</v>
      </c>
      <c r="H3090" s="20">
        <v>0</v>
      </c>
      <c r="I3090" s="6"/>
      <c r="J3090" s="5">
        <v>39963</v>
      </c>
      <c r="K3090" s="25">
        <v>-1014.11</v>
      </c>
      <c r="L3090" s="2" t="s">
        <v>64</v>
      </c>
      <c r="M3090" s="14">
        <f>+VLOOKUP(L3090,Customers!$C$3:$D$797,2,FALSE)</f>
        <v>3</v>
      </c>
      <c r="N3090" s="14">
        <f>+INDEX(Customers!$B$2:$D$797,MATCH(TF_Database!L3090,Customers!$C$2:$C$797,0),1)</f>
        <v>10493</v>
      </c>
      <c r="O3090" s="29">
        <f t="shared" si="290"/>
        <v>6</v>
      </c>
      <c r="P3090" s="29">
        <f t="shared" si="291"/>
        <v>12</v>
      </c>
      <c r="Q3090" s="14" t="str">
        <f t="shared" si="292"/>
        <v xml:space="preserve">Ralph </v>
      </c>
      <c r="R3090" s="14" t="str">
        <f t="shared" si="293"/>
        <v>Arnett</v>
      </c>
    </row>
    <row r="3091" spans="2:18" x14ac:dyDescent="0.45">
      <c r="B3091" s="14" t="str">
        <f t="shared" si="288"/>
        <v>407194740724</v>
      </c>
      <c r="C3091" s="5">
        <v>40719</v>
      </c>
      <c r="D3091" s="2" t="s">
        <v>804</v>
      </c>
      <c r="E3091" s="14">
        <f t="shared" si="289"/>
        <v>0</v>
      </c>
      <c r="F3091" s="2">
        <v>47</v>
      </c>
      <c r="G3091" s="19">
        <v>2926.33</v>
      </c>
      <c r="H3091" s="20">
        <v>0.09</v>
      </c>
      <c r="I3091" s="6"/>
      <c r="J3091" s="5">
        <v>40724</v>
      </c>
      <c r="K3091" s="25">
        <v>499.27300000000002</v>
      </c>
      <c r="L3091" s="2" t="s">
        <v>275</v>
      </c>
      <c r="M3091" s="14">
        <f>+VLOOKUP(L3091,Customers!$C$3:$D$797,2,FALSE)</f>
        <v>1</v>
      </c>
      <c r="N3091" s="14">
        <f>+INDEX(Customers!$B$2:$D$797,MATCH(TF_Database!L3091,Customers!$C$2:$C$797,0),1)</f>
        <v>28515</v>
      </c>
      <c r="O3091" s="29">
        <f t="shared" si="290"/>
        <v>5</v>
      </c>
      <c r="P3091" s="29">
        <f t="shared" si="291"/>
        <v>13</v>
      </c>
      <c r="Q3091" s="14" t="str">
        <f t="shared" si="292"/>
        <v xml:space="preserve">Dave </v>
      </c>
      <c r="R3091" s="14" t="str">
        <f t="shared" si="293"/>
        <v>Hallsten</v>
      </c>
    </row>
    <row r="3092" spans="2:18" x14ac:dyDescent="0.45">
      <c r="B3092" s="14" t="str">
        <f t="shared" si="288"/>
        <v>407192040724</v>
      </c>
      <c r="C3092" s="5">
        <v>40719</v>
      </c>
      <c r="D3092" s="2" t="s">
        <v>804</v>
      </c>
      <c r="E3092" s="14">
        <f t="shared" si="289"/>
        <v>0</v>
      </c>
      <c r="F3092" s="2">
        <v>20</v>
      </c>
      <c r="G3092" s="19">
        <v>40.049999999999997</v>
      </c>
      <c r="H3092" s="20">
        <v>0.1</v>
      </c>
      <c r="I3092" s="6"/>
      <c r="J3092" s="5">
        <v>40724</v>
      </c>
      <c r="K3092" s="25">
        <v>-10.223500000000001</v>
      </c>
      <c r="L3092" s="2" t="s">
        <v>275</v>
      </c>
      <c r="M3092" s="14">
        <f>+VLOOKUP(L3092,Customers!$C$3:$D$797,2,FALSE)</f>
        <v>1</v>
      </c>
      <c r="N3092" s="14">
        <f>+INDEX(Customers!$B$2:$D$797,MATCH(TF_Database!L3092,Customers!$C$2:$C$797,0),1)</f>
        <v>28515</v>
      </c>
      <c r="O3092" s="29">
        <f t="shared" si="290"/>
        <v>5</v>
      </c>
      <c r="P3092" s="29">
        <f t="shared" si="291"/>
        <v>13</v>
      </c>
      <c r="Q3092" s="14" t="str">
        <f t="shared" si="292"/>
        <v xml:space="preserve">Dave </v>
      </c>
      <c r="R3092" s="14" t="str">
        <f t="shared" si="293"/>
        <v>Hallsten</v>
      </c>
    </row>
    <row r="3093" spans="2:18" x14ac:dyDescent="0.45">
      <c r="B3093" s="14" t="str">
        <f t="shared" si="288"/>
        <v>407192040726</v>
      </c>
      <c r="C3093" s="5">
        <v>40719</v>
      </c>
      <c r="D3093" s="2" t="s">
        <v>804</v>
      </c>
      <c r="E3093" s="14">
        <f t="shared" si="289"/>
        <v>0</v>
      </c>
      <c r="F3093" s="2">
        <v>20</v>
      </c>
      <c r="G3093" s="19">
        <v>552.87</v>
      </c>
      <c r="H3093" s="20">
        <v>0.01</v>
      </c>
      <c r="I3093" s="6"/>
      <c r="J3093" s="5">
        <v>40726</v>
      </c>
      <c r="K3093" s="25">
        <v>-64.819999999999993</v>
      </c>
      <c r="L3093" s="2" t="s">
        <v>275</v>
      </c>
      <c r="M3093" s="14">
        <f>+VLOOKUP(L3093,Customers!$C$3:$D$797,2,FALSE)</f>
        <v>1</v>
      </c>
      <c r="N3093" s="14">
        <f>+INDEX(Customers!$B$2:$D$797,MATCH(TF_Database!L3093,Customers!$C$2:$C$797,0),1)</f>
        <v>28515</v>
      </c>
      <c r="O3093" s="29">
        <f t="shared" si="290"/>
        <v>5</v>
      </c>
      <c r="P3093" s="29">
        <f t="shared" si="291"/>
        <v>13</v>
      </c>
      <c r="Q3093" s="14" t="str">
        <f t="shared" si="292"/>
        <v xml:space="preserve">Dave </v>
      </c>
      <c r="R3093" s="14" t="str">
        <f t="shared" si="293"/>
        <v>Hallsten</v>
      </c>
    </row>
    <row r="3094" spans="2:18" x14ac:dyDescent="0.45">
      <c r="B3094" s="14" t="str">
        <f t="shared" si="288"/>
        <v>407191240719</v>
      </c>
      <c r="C3094" s="5">
        <v>40719</v>
      </c>
      <c r="D3094" s="2" t="s">
        <v>804</v>
      </c>
      <c r="E3094" s="14">
        <f t="shared" si="289"/>
        <v>0</v>
      </c>
      <c r="F3094" s="2">
        <v>12</v>
      </c>
      <c r="G3094" s="19">
        <v>26.33</v>
      </c>
      <c r="H3094" s="20">
        <v>0.05</v>
      </c>
      <c r="I3094" s="6"/>
      <c r="J3094" s="5">
        <v>40719</v>
      </c>
      <c r="K3094" s="25">
        <v>-33.61</v>
      </c>
      <c r="L3094" s="2" t="s">
        <v>275</v>
      </c>
      <c r="M3094" s="14">
        <f>+VLOOKUP(L3094,Customers!$C$3:$D$797,2,FALSE)</f>
        <v>1</v>
      </c>
      <c r="N3094" s="14">
        <f>+INDEX(Customers!$B$2:$D$797,MATCH(TF_Database!L3094,Customers!$C$2:$C$797,0),1)</f>
        <v>28515</v>
      </c>
      <c r="O3094" s="29">
        <f t="shared" si="290"/>
        <v>5</v>
      </c>
      <c r="P3094" s="29">
        <f t="shared" si="291"/>
        <v>13</v>
      </c>
      <c r="Q3094" s="14" t="str">
        <f t="shared" si="292"/>
        <v xml:space="preserve">Dave </v>
      </c>
      <c r="R3094" s="14" t="str">
        <f t="shared" si="293"/>
        <v>Hallsten</v>
      </c>
    </row>
    <row r="3095" spans="2:18" x14ac:dyDescent="0.45">
      <c r="B3095" s="14" t="str">
        <f t="shared" si="288"/>
        <v>402735040273</v>
      </c>
      <c r="C3095" s="5">
        <v>40273</v>
      </c>
      <c r="D3095" s="2" t="s">
        <v>804</v>
      </c>
      <c r="E3095" s="14">
        <f t="shared" si="289"/>
        <v>0</v>
      </c>
      <c r="F3095" s="2">
        <v>50</v>
      </c>
      <c r="G3095" s="19">
        <v>2851.17</v>
      </c>
      <c r="H3095" s="20">
        <v>0.06</v>
      </c>
      <c r="I3095" s="6"/>
      <c r="J3095" s="5">
        <v>40273</v>
      </c>
      <c r="K3095" s="25">
        <v>-868.88</v>
      </c>
      <c r="L3095" s="2" t="s">
        <v>436</v>
      </c>
      <c r="M3095" s="14">
        <f>+VLOOKUP(L3095,Customers!$C$3:$D$797,2,FALSE)</f>
        <v>1</v>
      </c>
      <c r="N3095" s="14">
        <f>+INDEX(Customers!$B$2:$D$797,MATCH(TF_Database!L3095,Customers!$C$2:$C$797,0),1)</f>
        <v>15878</v>
      </c>
      <c r="O3095" s="29">
        <f t="shared" si="290"/>
        <v>5</v>
      </c>
      <c r="P3095" s="29">
        <f t="shared" si="291"/>
        <v>13</v>
      </c>
      <c r="Q3095" s="14" t="str">
        <f t="shared" si="292"/>
        <v xml:space="preserve">Pete </v>
      </c>
      <c r="R3095" s="14" t="str">
        <f t="shared" si="293"/>
        <v>Takahito</v>
      </c>
    </row>
    <row r="3096" spans="2:18" x14ac:dyDescent="0.45">
      <c r="B3096" s="14" t="str">
        <f t="shared" si="288"/>
        <v>402731540278</v>
      </c>
      <c r="C3096" s="5">
        <v>40273</v>
      </c>
      <c r="D3096" s="2" t="s">
        <v>804</v>
      </c>
      <c r="E3096" s="14">
        <f t="shared" si="289"/>
        <v>0</v>
      </c>
      <c r="F3096" s="2">
        <v>15</v>
      </c>
      <c r="G3096" s="19">
        <v>183.43</v>
      </c>
      <c r="H3096" s="20">
        <v>0.06</v>
      </c>
      <c r="I3096" s="6"/>
      <c r="J3096" s="5">
        <v>40278</v>
      </c>
      <c r="K3096" s="25">
        <v>-41.86</v>
      </c>
      <c r="L3096" s="2" t="s">
        <v>436</v>
      </c>
      <c r="M3096" s="14">
        <f>+VLOOKUP(L3096,Customers!$C$3:$D$797,2,FALSE)</f>
        <v>1</v>
      </c>
      <c r="N3096" s="14">
        <f>+INDEX(Customers!$B$2:$D$797,MATCH(TF_Database!L3096,Customers!$C$2:$C$797,0),1)</f>
        <v>15878</v>
      </c>
      <c r="O3096" s="29">
        <f t="shared" si="290"/>
        <v>5</v>
      </c>
      <c r="P3096" s="29">
        <f t="shared" si="291"/>
        <v>13</v>
      </c>
      <c r="Q3096" s="14" t="str">
        <f t="shared" si="292"/>
        <v xml:space="preserve">Pete </v>
      </c>
      <c r="R3096" s="14" t="str">
        <f t="shared" si="293"/>
        <v>Takahito</v>
      </c>
    </row>
    <row r="3097" spans="2:18" x14ac:dyDescent="0.45">
      <c r="B3097" s="14" t="str">
        <f t="shared" si="288"/>
        <v>40549540550</v>
      </c>
      <c r="C3097" s="5">
        <v>40549</v>
      </c>
      <c r="D3097" s="2" t="s">
        <v>810</v>
      </c>
      <c r="E3097" s="14">
        <f t="shared" si="289"/>
        <v>0</v>
      </c>
      <c r="F3097" s="2">
        <v>5</v>
      </c>
      <c r="G3097" s="19">
        <v>51.3</v>
      </c>
      <c r="H3097" s="20">
        <v>0.05</v>
      </c>
      <c r="I3097" s="6"/>
      <c r="J3097" s="5">
        <v>40550</v>
      </c>
      <c r="K3097" s="25">
        <v>-32.479999999999997</v>
      </c>
      <c r="L3097" s="2" t="s">
        <v>64</v>
      </c>
      <c r="M3097" s="14">
        <f>+VLOOKUP(L3097,Customers!$C$3:$D$797,2,FALSE)</f>
        <v>3</v>
      </c>
      <c r="N3097" s="14">
        <f>+INDEX(Customers!$B$2:$D$797,MATCH(TF_Database!L3097,Customers!$C$2:$C$797,0),1)</f>
        <v>10493</v>
      </c>
      <c r="O3097" s="29">
        <f t="shared" si="290"/>
        <v>6</v>
      </c>
      <c r="P3097" s="29">
        <f t="shared" si="291"/>
        <v>12</v>
      </c>
      <c r="Q3097" s="14" t="str">
        <f t="shared" si="292"/>
        <v xml:space="preserve">Ralph </v>
      </c>
      <c r="R3097" s="14" t="str">
        <f t="shared" si="293"/>
        <v>Arnett</v>
      </c>
    </row>
    <row r="3098" spans="2:18" x14ac:dyDescent="0.45">
      <c r="B3098" s="14" t="str">
        <f t="shared" si="288"/>
        <v>40549140551</v>
      </c>
      <c r="C3098" s="5">
        <v>40549</v>
      </c>
      <c r="D3098" s="2" t="s">
        <v>810</v>
      </c>
      <c r="E3098" s="14">
        <f t="shared" si="289"/>
        <v>0</v>
      </c>
      <c r="F3098" s="2">
        <v>1</v>
      </c>
      <c r="G3098" s="19">
        <v>8.48</v>
      </c>
      <c r="H3098" s="20">
        <v>0.1</v>
      </c>
      <c r="I3098" s="6"/>
      <c r="J3098" s="5">
        <v>40551</v>
      </c>
      <c r="K3098" s="25">
        <v>-7.9</v>
      </c>
      <c r="L3098" s="2" t="s">
        <v>64</v>
      </c>
      <c r="M3098" s="14">
        <f>+VLOOKUP(L3098,Customers!$C$3:$D$797,2,FALSE)</f>
        <v>3</v>
      </c>
      <c r="N3098" s="14">
        <f>+INDEX(Customers!$B$2:$D$797,MATCH(TF_Database!L3098,Customers!$C$2:$C$797,0),1)</f>
        <v>10493</v>
      </c>
      <c r="O3098" s="29">
        <f t="shared" si="290"/>
        <v>6</v>
      </c>
      <c r="P3098" s="29">
        <f t="shared" si="291"/>
        <v>12</v>
      </c>
      <c r="Q3098" s="14" t="str">
        <f t="shared" si="292"/>
        <v xml:space="preserve">Ralph </v>
      </c>
      <c r="R3098" s="14" t="str">
        <f t="shared" si="293"/>
        <v>Arnett</v>
      </c>
    </row>
    <row r="3099" spans="2:18" x14ac:dyDescent="0.45">
      <c r="B3099" s="14" t="str">
        <f t="shared" si="288"/>
        <v>405492640550</v>
      </c>
      <c r="C3099" s="5">
        <v>40549</v>
      </c>
      <c r="D3099" s="2" t="s">
        <v>810</v>
      </c>
      <c r="E3099" s="14">
        <f t="shared" si="289"/>
        <v>0</v>
      </c>
      <c r="F3099" s="2">
        <v>26</v>
      </c>
      <c r="G3099" s="19">
        <v>87.52</v>
      </c>
      <c r="H3099" s="20">
        <v>0.03</v>
      </c>
      <c r="I3099" s="6"/>
      <c r="J3099" s="5">
        <v>40550</v>
      </c>
      <c r="K3099" s="25">
        <v>-70.02</v>
      </c>
      <c r="L3099" s="2" t="s">
        <v>64</v>
      </c>
      <c r="M3099" s="14">
        <f>+VLOOKUP(L3099,Customers!$C$3:$D$797,2,FALSE)</f>
        <v>3</v>
      </c>
      <c r="N3099" s="14">
        <f>+INDEX(Customers!$B$2:$D$797,MATCH(TF_Database!L3099,Customers!$C$2:$C$797,0),1)</f>
        <v>10493</v>
      </c>
      <c r="O3099" s="29">
        <f t="shared" si="290"/>
        <v>6</v>
      </c>
      <c r="P3099" s="29">
        <f t="shared" si="291"/>
        <v>12</v>
      </c>
      <c r="Q3099" s="14" t="str">
        <f t="shared" si="292"/>
        <v xml:space="preserve">Ralph </v>
      </c>
      <c r="R3099" s="14" t="str">
        <f t="shared" si="293"/>
        <v>Arnett</v>
      </c>
    </row>
    <row r="3100" spans="2:18" x14ac:dyDescent="0.45">
      <c r="B3100" s="14" t="str">
        <f t="shared" si="288"/>
        <v>411315041136</v>
      </c>
      <c r="C3100" s="5">
        <v>41131</v>
      </c>
      <c r="D3100" s="2" t="s">
        <v>804</v>
      </c>
      <c r="E3100" s="14">
        <f t="shared" si="289"/>
        <v>0</v>
      </c>
      <c r="F3100" s="2">
        <v>50</v>
      </c>
      <c r="G3100" s="19">
        <v>1497.7594999999999</v>
      </c>
      <c r="H3100" s="20">
        <v>0.04</v>
      </c>
      <c r="I3100" s="6"/>
      <c r="J3100" s="5">
        <v>41136</v>
      </c>
      <c r="K3100" s="25">
        <v>483.66</v>
      </c>
      <c r="L3100" s="2" t="s">
        <v>437</v>
      </c>
      <c r="M3100" s="14">
        <f>+VLOOKUP(L3100,Customers!$C$3:$D$797,2,FALSE)</f>
        <v>3</v>
      </c>
      <c r="N3100" s="14">
        <f>+INDEX(Customers!$B$2:$D$797,MATCH(TF_Database!L3100,Customers!$C$2:$C$797,0),1)</f>
        <v>11789</v>
      </c>
      <c r="O3100" s="29">
        <f t="shared" si="290"/>
        <v>6</v>
      </c>
      <c r="P3100" s="29">
        <f t="shared" si="291"/>
        <v>17</v>
      </c>
      <c r="Q3100" s="14" t="str">
        <f t="shared" si="292"/>
        <v xml:space="preserve">Jason </v>
      </c>
      <c r="R3100" s="14" t="str">
        <f t="shared" si="293"/>
        <v>Klamczynski</v>
      </c>
    </row>
    <row r="3101" spans="2:18" x14ac:dyDescent="0.45">
      <c r="B3101" s="14" t="str">
        <f t="shared" si="288"/>
        <v>401704140171</v>
      </c>
      <c r="C3101" s="5">
        <v>40170</v>
      </c>
      <c r="D3101" s="2" t="s">
        <v>808</v>
      </c>
      <c r="E3101" s="14">
        <f t="shared" si="289"/>
        <v>0</v>
      </c>
      <c r="F3101" s="2">
        <v>41</v>
      </c>
      <c r="G3101" s="19">
        <v>2811.7</v>
      </c>
      <c r="H3101" s="20">
        <v>0.09</v>
      </c>
      <c r="I3101" s="6"/>
      <c r="J3101" s="5">
        <v>40171</v>
      </c>
      <c r="K3101" s="25">
        <v>-3074.2712000000006</v>
      </c>
      <c r="L3101" s="2" t="s">
        <v>429</v>
      </c>
      <c r="M3101" s="14">
        <f>+VLOOKUP(L3101,Customers!$C$3:$D$797,2,FALSE)</f>
        <v>2</v>
      </c>
      <c r="N3101" s="14">
        <f>+INDEX(Customers!$B$2:$D$797,MATCH(TF_Database!L3101,Customers!$C$2:$C$797,0),1)</f>
        <v>17764</v>
      </c>
      <c r="O3101" s="29">
        <f t="shared" si="290"/>
        <v>9</v>
      </c>
      <c r="P3101" s="29">
        <f t="shared" si="291"/>
        <v>13</v>
      </c>
      <c r="Q3101" s="14" t="str">
        <f t="shared" si="292"/>
        <v xml:space="preserve">Michelle </v>
      </c>
      <c r="R3101" s="14" t="str">
        <f t="shared" si="293"/>
        <v>Tran</v>
      </c>
    </row>
    <row r="3102" spans="2:18" x14ac:dyDescent="0.45">
      <c r="B3102" s="14" t="str">
        <f t="shared" si="288"/>
        <v>411303141139</v>
      </c>
      <c r="C3102" s="5">
        <v>41130</v>
      </c>
      <c r="D3102" s="2" t="s">
        <v>804</v>
      </c>
      <c r="E3102" s="14">
        <f t="shared" si="289"/>
        <v>0</v>
      </c>
      <c r="F3102" s="2">
        <v>31</v>
      </c>
      <c r="G3102" s="19">
        <v>131.19999999999999</v>
      </c>
      <c r="H3102" s="20">
        <v>0.01</v>
      </c>
      <c r="I3102" s="6"/>
      <c r="J3102" s="5">
        <v>41139</v>
      </c>
      <c r="K3102" s="25">
        <v>-107.98</v>
      </c>
      <c r="L3102" s="2" t="s">
        <v>429</v>
      </c>
      <c r="M3102" s="14">
        <f>+VLOOKUP(L3102,Customers!$C$3:$D$797,2,FALSE)</f>
        <v>2</v>
      </c>
      <c r="N3102" s="14">
        <f>+INDEX(Customers!$B$2:$D$797,MATCH(TF_Database!L3102,Customers!$C$2:$C$797,0),1)</f>
        <v>17764</v>
      </c>
      <c r="O3102" s="29">
        <f t="shared" si="290"/>
        <v>9</v>
      </c>
      <c r="P3102" s="29">
        <f t="shared" si="291"/>
        <v>13</v>
      </c>
      <c r="Q3102" s="14" t="str">
        <f t="shared" si="292"/>
        <v xml:space="preserve">Michelle </v>
      </c>
      <c r="R3102" s="14" t="str">
        <f t="shared" si="293"/>
        <v>Tran</v>
      </c>
    </row>
    <row r="3103" spans="2:18" x14ac:dyDescent="0.45">
      <c r="B3103" s="14" t="str">
        <f t="shared" si="288"/>
        <v>407101740713</v>
      </c>
      <c r="C3103" s="5">
        <v>40710</v>
      </c>
      <c r="D3103" s="2" t="s">
        <v>811</v>
      </c>
      <c r="E3103" s="14">
        <f t="shared" si="289"/>
        <v>0</v>
      </c>
      <c r="F3103" s="2">
        <v>17</v>
      </c>
      <c r="G3103" s="19">
        <v>53.91</v>
      </c>
      <c r="H3103" s="20">
        <v>0.05</v>
      </c>
      <c r="I3103" s="6"/>
      <c r="J3103" s="5">
        <v>40713</v>
      </c>
      <c r="K3103" s="25">
        <v>19.47</v>
      </c>
      <c r="L3103" s="2" t="s">
        <v>438</v>
      </c>
      <c r="M3103" s="14">
        <f>+VLOOKUP(L3103,Customers!$C$3:$D$797,2,FALSE)</f>
        <v>4</v>
      </c>
      <c r="N3103" s="14">
        <f>+INDEX(Customers!$B$2:$D$797,MATCH(TF_Database!L3103,Customers!$C$2:$C$797,0),1)</f>
        <v>24211</v>
      </c>
      <c r="O3103" s="29">
        <f t="shared" si="290"/>
        <v>5</v>
      </c>
      <c r="P3103" s="29">
        <f t="shared" si="291"/>
        <v>9</v>
      </c>
      <c r="Q3103" s="14" t="str">
        <f t="shared" si="292"/>
        <v xml:space="preserve">Greg </v>
      </c>
      <c r="R3103" s="14" t="str">
        <f t="shared" si="293"/>
        <v>Tran</v>
      </c>
    </row>
    <row r="3104" spans="2:18" x14ac:dyDescent="0.45">
      <c r="B3104" s="14" t="str">
        <f t="shared" si="288"/>
        <v>398893939889</v>
      </c>
      <c r="C3104" s="5">
        <v>39889</v>
      </c>
      <c r="D3104" s="2" t="s">
        <v>808</v>
      </c>
      <c r="E3104" s="14">
        <f t="shared" si="289"/>
        <v>0</v>
      </c>
      <c r="F3104" s="2">
        <v>39</v>
      </c>
      <c r="G3104" s="19">
        <v>223.64</v>
      </c>
      <c r="H3104" s="20">
        <v>0.1</v>
      </c>
      <c r="I3104" s="6"/>
      <c r="J3104" s="5">
        <v>39889</v>
      </c>
      <c r="K3104" s="25">
        <v>-90.26</v>
      </c>
      <c r="L3104" s="2" t="s">
        <v>439</v>
      </c>
      <c r="M3104" s="14">
        <f>+VLOOKUP(L3104,Customers!$C$3:$D$797,2,FALSE)</f>
        <v>2</v>
      </c>
      <c r="N3104" s="14">
        <f>+INDEX(Customers!$B$2:$D$797,MATCH(TF_Database!L3104,Customers!$C$2:$C$797,0),1)</f>
        <v>22739</v>
      </c>
      <c r="O3104" s="29">
        <f t="shared" si="290"/>
        <v>5</v>
      </c>
      <c r="P3104" s="29">
        <f t="shared" si="291"/>
        <v>12</v>
      </c>
      <c r="Q3104" s="14" t="str">
        <f t="shared" si="292"/>
        <v xml:space="preserve">Gene </v>
      </c>
      <c r="R3104" s="14" t="str">
        <f t="shared" si="293"/>
        <v>McClure</v>
      </c>
    </row>
    <row r="3105" spans="2:18" x14ac:dyDescent="0.45">
      <c r="B3105" s="14" t="str">
        <f t="shared" si="288"/>
        <v>40661240663</v>
      </c>
      <c r="C3105" s="5">
        <v>40661</v>
      </c>
      <c r="D3105" s="2" t="s">
        <v>806</v>
      </c>
      <c r="E3105" s="14">
        <f t="shared" si="289"/>
        <v>1</v>
      </c>
      <c r="F3105" s="2">
        <v>2</v>
      </c>
      <c r="G3105" s="19">
        <v>203.3</v>
      </c>
      <c r="H3105" s="20">
        <v>0.08</v>
      </c>
      <c r="I3105" s="6"/>
      <c r="J3105" s="5">
        <v>40663</v>
      </c>
      <c r="K3105" s="25">
        <v>148.25</v>
      </c>
      <c r="L3105" s="2" t="s">
        <v>440</v>
      </c>
      <c r="M3105" s="14">
        <f>+VLOOKUP(L3105,Customers!$C$3:$D$797,2,FALSE)</f>
        <v>1</v>
      </c>
      <c r="N3105" s="14">
        <f>+INDEX(Customers!$B$2:$D$797,MATCH(TF_Database!L3105,Customers!$C$2:$C$797,0),1)</f>
        <v>2580</v>
      </c>
      <c r="O3105" s="29">
        <f t="shared" si="290"/>
        <v>6</v>
      </c>
      <c r="P3105" s="29">
        <f t="shared" si="291"/>
        <v>15</v>
      </c>
      <c r="Q3105" s="14" t="str">
        <f t="shared" si="292"/>
        <v xml:space="preserve">Helen </v>
      </c>
      <c r="R3105" s="14" t="str">
        <f t="shared" si="293"/>
        <v>Wasserman</v>
      </c>
    </row>
    <row r="3106" spans="2:18" x14ac:dyDescent="0.45">
      <c r="B3106" s="14" t="str">
        <f t="shared" si="288"/>
        <v>40661240661</v>
      </c>
      <c r="C3106" s="5">
        <v>40661</v>
      </c>
      <c r="D3106" s="2" t="s">
        <v>806</v>
      </c>
      <c r="E3106" s="14">
        <f t="shared" si="289"/>
        <v>1</v>
      </c>
      <c r="F3106" s="2">
        <v>2</v>
      </c>
      <c r="G3106" s="19">
        <v>196.85149999999999</v>
      </c>
      <c r="H3106" s="20">
        <v>0.09</v>
      </c>
      <c r="I3106" s="6"/>
      <c r="J3106" s="5">
        <v>40661</v>
      </c>
      <c r="K3106" s="25">
        <v>-606.59500000000003</v>
      </c>
      <c r="L3106" s="2" t="s">
        <v>440</v>
      </c>
      <c r="M3106" s="14">
        <f>+VLOOKUP(L3106,Customers!$C$3:$D$797,2,FALSE)</f>
        <v>1</v>
      </c>
      <c r="N3106" s="14">
        <f>+INDEX(Customers!$B$2:$D$797,MATCH(TF_Database!L3106,Customers!$C$2:$C$797,0),1)</f>
        <v>2580</v>
      </c>
      <c r="O3106" s="29">
        <f t="shared" si="290"/>
        <v>6</v>
      </c>
      <c r="P3106" s="29">
        <f t="shared" si="291"/>
        <v>15</v>
      </c>
      <c r="Q3106" s="14" t="str">
        <f t="shared" si="292"/>
        <v xml:space="preserve">Helen </v>
      </c>
      <c r="R3106" s="14" t="str">
        <f t="shared" si="293"/>
        <v>Wasserman</v>
      </c>
    </row>
    <row r="3107" spans="2:18" x14ac:dyDescent="0.45">
      <c r="B3107" s="14" t="str">
        <f t="shared" si="288"/>
        <v>40233440238</v>
      </c>
      <c r="C3107" s="5">
        <v>40233</v>
      </c>
      <c r="D3107" s="2" t="s">
        <v>804</v>
      </c>
      <c r="E3107" s="14">
        <f t="shared" si="289"/>
        <v>0</v>
      </c>
      <c r="F3107" s="2">
        <v>4</v>
      </c>
      <c r="G3107" s="19">
        <v>40.229999999999997</v>
      </c>
      <c r="H3107" s="20">
        <v>0.05</v>
      </c>
      <c r="I3107" s="6"/>
      <c r="J3107" s="5">
        <v>40238</v>
      </c>
      <c r="K3107" s="25">
        <v>-30.26</v>
      </c>
      <c r="L3107" s="2" t="s">
        <v>308</v>
      </c>
      <c r="M3107" s="14">
        <f>+VLOOKUP(L3107,Customers!$C$3:$D$797,2,FALSE)</f>
        <v>1</v>
      </c>
      <c r="N3107" s="14">
        <f>+INDEX(Customers!$B$2:$D$797,MATCH(TF_Database!L3107,Customers!$C$2:$C$797,0),1)</f>
        <v>27847</v>
      </c>
      <c r="O3107" s="29">
        <f t="shared" si="290"/>
        <v>5</v>
      </c>
      <c r="P3107" s="29">
        <f t="shared" si="291"/>
        <v>14</v>
      </c>
      <c r="Q3107" s="14" t="str">
        <f t="shared" si="292"/>
        <v xml:space="preserve">Matt </v>
      </c>
      <c r="R3107" s="14" t="str">
        <f t="shared" si="293"/>
        <v>Collister</v>
      </c>
    </row>
    <row r="3108" spans="2:18" x14ac:dyDescent="0.45">
      <c r="B3108" s="14" t="str">
        <f t="shared" si="288"/>
        <v>400673940069</v>
      </c>
      <c r="C3108" s="5">
        <v>40067</v>
      </c>
      <c r="D3108" s="2" t="s">
        <v>811</v>
      </c>
      <c r="E3108" s="14">
        <f t="shared" si="289"/>
        <v>0</v>
      </c>
      <c r="F3108" s="2">
        <v>39</v>
      </c>
      <c r="G3108" s="19">
        <v>341.55</v>
      </c>
      <c r="H3108" s="20">
        <v>0.06</v>
      </c>
      <c r="I3108" s="6"/>
      <c r="J3108" s="5">
        <v>40069</v>
      </c>
      <c r="K3108" s="25">
        <v>-255.65</v>
      </c>
      <c r="L3108" s="2" t="s">
        <v>440</v>
      </c>
      <c r="M3108" s="14">
        <f>+VLOOKUP(L3108,Customers!$C$3:$D$797,2,FALSE)</f>
        <v>1</v>
      </c>
      <c r="N3108" s="14">
        <f>+INDEX(Customers!$B$2:$D$797,MATCH(TF_Database!L3108,Customers!$C$2:$C$797,0),1)</f>
        <v>2580</v>
      </c>
      <c r="O3108" s="29">
        <f t="shared" si="290"/>
        <v>6</v>
      </c>
      <c r="P3108" s="29">
        <f t="shared" si="291"/>
        <v>15</v>
      </c>
      <c r="Q3108" s="14" t="str">
        <f t="shared" si="292"/>
        <v xml:space="preserve">Helen </v>
      </c>
      <c r="R3108" s="14" t="str">
        <f t="shared" si="293"/>
        <v>Wasserman</v>
      </c>
    </row>
    <row r="3109" spans="2:18" x14ac:dyDescent="0.45">
      <c r="B3109" s="14" t="str">
        <f t="shared" si="288"/>
        <v>400671440069</v>
      </c>
      <c r="C3109" s="5">
        <v>40067</v>
      </c>
      <c r="D3109" s="2" t="s">
        <v>811</v>
      </c>
      <c r="E3109" s="14">
        <f t="shared" si="289"/>
        <v>0</v>
      </c>
      <c r="F3109" s="2">
        <v>14</v>
      </c>
      <c r="G3109" s="19">
        <v>98.37</v>
      </c>
      <c r="H3109" s="20">
        <v>0.09</v>
      </c>
      <c r="I3109" s="6"/>
      <c r="J3109" s="5">
        <v>40069</v>
      </c>
      <c r="K3109" s="25">
        <v>-76.540000000000006</v>
      </c>
      <c r="L3109" s="2" t="s">
        <v>440</v>
      </c>
      <c r="M3109" s="14">
        <f>+VLOOKUP(L3109,Customers!$C$3:$D$797,2,FALSE)</f>
        <v>1</v>
      </c>
      <c r="N3109" s="14">
        <f>+INDEX(Customers!$B$2:$D$797,MATCH(TF_Database!L3109,Customers!$C$2:$C$797,0),1)</f>
        <v>2580</v>
      </c>
      <c r="O3109" s="29">
        <f t="shared" si="290"/>
        <v>6</v>
      </c>
      <c r="P3109" s="29">
        <f t="shared" si="291"/>
        <v>15</v>
      </c>
      <c r="Q3109" s="14" t="str">
        <f t="shared" si="292"/>
        <v xml:space="preserve">Helen </v>
      </c>
      <c r="R3109" s="14" t="str">
        <f t="shared" si="293"/>
        <v>Wasserman</v>
      </c>
    </row>
    <row r="3110" spans="2:18" x14ac:dyDescent="0.45">
      <c r="B3110" s="14" t="str">
        <f t="shared" si="288"/>
        <v>40364240365</v>
      </c>
      <c r="C3110" s="5">
        <v>40364</v>
      </c>
      <c r="D3110" s="2" t="s">
        <v>808</v>
      </c>
      <c r="E3110" s="14">
        <f t="shared" si="289"/>
        <v>0</v>
      </c>
      <c r="F3110" s="2">
        <v>2</v>
      </c>
      <c r="G3110" s="19">
        <v>19.36</v>
      </c>
      <c r="H3110" s="20">
        <v>0.1</v>
      </c>
      <c r="I3110" s="6"/>
      <c r="J3110" s="5">
        <v>40365</v>
      </c>
      <c r="K3110" s="25">
        <v>-11.85</v>
      </c>
      <c r="L3110" s="2" t="s">
        <v>432</v>
      </c>
      <c r="M3110" s="14">
        <f>+VLOOKUP(L3110,Customers!$C$3:$D$797,2,FALSE)</f>
        <v>5</v>
      </c>
      <c r="N3110" s="14">
        <f>+INDEX(Customers!$B$2:$D$797,MATCH(TF_Database!L3110,Customers!$C$2:$C$797,0),1)</f>
        <v>7259</v>
      </c>
      <c r="O3110" s="29">
        <f t="shared" si="290"/>
        <v>7</v>
      </c>
      <c r="P3110" s="29">
        <f t="shared" si="291"/>
        <v>13</v>
      </c>
      <c r="Q3110" s="14" t="str">
        <f t="shared" si="292"/>
        <v xml:space="preserve">Vivian </v>
      </c>
      <c r="R3110" s="14" t="str">
        <f t="shared" si="293"/>
        <v>Mathis</v>
      </c>
    </row>
    <row r="3111" spans="2:18" x14ac:dyDescent="0.45">
      <c r="B3111" s="14" t="str">
        <f t="shared" si="288"/>
        <v>403643040366</v>
      </c>
      <c r="C3111" s="5">
        <v>40364</v>
      </c>
      <c r="D3111" s="2" t="s">
        <v>808</v>
      </c>
      <c r="E3111" s="14">
        <f t="shared" si="289"/>
        <v>0</v>
      </c>
      <c r="F3111" s="2">
        <v>30</v>
      </c>
      <c r="G3111" s="19">
        <v>206.27</v>
      </c>
      <c r="H3111" s="20">
        <v>0.09</v>
      </c>
      <c r="I3111" s="6"/>
      <c r="J3111" s="5">
        <v>40366</v>
      </c>
      <c r="K3111" s="25">
        <v>-54.441000000000003</v>
      </c>
      <c r="L3111" s="2" t="s">
        <v>432</v>
      </c>
      <c r="M3111" s="14">
        <f>+VLOOKUP(L3111,Customers!$C$3:$D$797,2,FALSE)</f>
        <v>5</v>
      </c>
      <c r="N3111" s="14">
        <f>+INDEX(Customers!$B$2:$D$797,MATCH(TF_Database!L3111,Customers!$C$2:$C$797,0),1)</f>
        <v>7259</v>
      </c>
      <c r="O3111" s="29">
        <f t="shared" si="290"/>
        <v>7</v>
      </c>
      <c r="P3111" s="29">
        <f t="shared" si="291"/>
        <v>13</v>
      </c>
      <c r="Q3111" s="14" t="str">
        <f t="shared" si="292"/>
        <v xml:space="preserve">Vivian </v>
      </c>
      <c r="R3111" s="14" t="str">
        <f t="shared" si="293"/>
        <v>Mathis</v>
      </c>
    </row>
    <row r="3112" spans="2:18" x14ac:dyDescent="0.45">
      <c r="B3112" s="14" t="str">
        <f t="shared" si="288"/>
        <v>41072341072</v>
      </c>
      <c r="C3112" s="5">
        <v>41072</v>
      </c>
      <c r="D3112" s="2" t="s">
        <v>804</v>
      </c>
      <c r="E3112" s="14">
        <f t="shared" si="289"/>
        <v>0</v>
      </c>
      <c r="F3112" s="2">
        <v>3</v>
      </c>
      <c r="G3112" s="19">
        <v>133.9</v>
      </c>
      <c r="H3112" s="20">
        <v>0.03</v>
      </c>
      <c r="I3112" s="6"/>
      <c r="J3112" s="5">
        <v>41072</v>
      </c>
      <c r="K3112" s="25">
        <v>-14.581999999999999</v>
      </c>
      <c r="L3112" s="2" t="s">
        <v>440</v>
      </c>
      <c r="M3112" s="14">
        <f>+VLOOKUP(L3112,Customers!$C$3:$D$797,2,FALSE)</f>
        <v>1</v>
      </c>
      <c r="N3112" s="14">
        <f>+INDEX(Customers!$B$2:$D$797,MATCH(TF_Database!L3112,Customers!$C$2:$C$797,0),1)</f>
        <v>2580</v>
      </c>
      <c r="O3112" s="29">
        <f t="shared" si="290"/>
        <v>6</v>
      </c>
      <c r="P3112" s="29">
        <f t="shared" si="291"/>
        <v>15</v>
      </c>
      <c r="Q3112" s="14" t="str">
        <f t="shared" si="292"/>
        <v xml:space="preserve">Helen </v>
      </c>
      <c r="R3112" s="14" t="str">
        <f t="shared" si="293"/>
        <v>Wasserman</v>
      </c>
    </row>
    <row r="3113" spans="2:18" x14ac:dyDescent="0.45">
      <c r="B3113" s="14" t="str">
        <f t="shared" si="288"/>
        <v>402644240264</v>
      </c>
      <c r="C3113" s="5">
        <v>40264</v>
      </c>
      <c r="D3113" s="2" t="s">
        <v>806</v>
      </c>
      <c r="E3113" s="14">
        <f t="shared" si="289"/>
        <v>1</v>
      </c>
      <c r="F3113" s="2">
        <v>42</v>
      </c>
      <c r="G3113" s="19">
        <v>2040.95</v>
      </c>
      <c r="H3113" s="20">
        <v>7.0000000000000007E-2</v>
      </c>
      <c r="I3113" s="6"/>
      <c r="J3113" s="5">
        <v>40264</v>
      </c>
      <c r="K3113" s="25">
        <v>-1231.8699999999999</v>
      </c>
      <c r="L3113" s="2" t="s">
        <v>441</v>
      </c>
      <c r="M3113" s="14">
        <f>+VLOOKUP(L3113,Customers!$C$3:$D$797,2,FALSE)</f>
        <v>1</v>
      </c>
      <c r="N3113" s="14">
        <f>+INDEX(Customers!$B$2:$D$797,MATCH(TF_Database!L3113,Customers!$C$2:$C$797,0),1)</f>
        <v>21269</v>
      </c>
      <c r="O3113" s="29">
        <f t="shared" si="290"/>
        <v>5</v>
      </c>
      <c r="P3113" s="29">
        <f t="shared" si="291"/>
        <v>16</v>
      </c>
      <c r="Q3113" s="14" t="str">
        <f t="shared" si="292"/>
        <v xml:space="preserve">Ross </v>
      </c>
      <c r="R3113" s="14" t="str">
        <f t="shared" si="293"/>
        <v>DeVincentis</v>
      </c>
    </row>
    <row r="3114" spans="2:18" x14ac:dyDescent="0.45">
      <c r="B3114" s="14" t="str">
        <f t="shared" si="288"/>
        <v>402403940244</v>
      </c>
      <c r="C3114" s="5">
        <v>40240</v>
      </c>
      <c r="D3114" s="2" t="s">
        <v>804</v>
      </c>
      <c r="E3114" s="14">
        <f t="shared" si="289"/>
        <v>0</v>
      </c>
      <c r="F3114" s="2">
        <v>39</v>
      </c>
      <c r="G3114" s="19">
        <v>446.04</v>
      </c>
      <c r="H3114" s="20">
        <v>0.01</v>
      </c>
      <c r="I3114" s="6"/>
      <c r="J3114" s="5">
        <v>40244</v>
      </c>
      <c r="K3114" s="25">
        <v>59.040999999999997</v>
      </c>
      <c r="L3114" s="2" t="s">
        <v>437</v>
      </c>
      <c r="M3114" s="14">
        <f>+VLOOKUP(L3114,Customers!$C$3:$D$797,2,FALSE)</f>
        <v>3</v>
      </c>
      <c r="N3114" s="14">
        <f>+INDEX(Customers!$B$2:$D$797,MATCH(TF_Database!L3114,Customers!$C$2:$C$797,0),1)</f>
        <v>11789</v>
      </c>
      <c r="O3114" s="29">
        <f t="shared" si="290"/>
        <v>6</v>
      </c>
      <c r="P3114" s="29">
        <f t="shared" si="291"/>
        <v>17</v>
      </c>
      <c r="Q3114" s="14" t="str">
        <f t="shared" si="292"/>
        <v xml:space="preserve">Jason </v>
      </c>
      <c r="R3114" s="14" t="str">
        <f t="shared" si="293"/>
        <v>Klamczynski</v>
      </c>
    </row>
    <row r="3115" spans="2:18" x14ac:dyDescent="0.45">
      <c r="B3115" s="14" t="str">
        <f t="shared" si="288"/>
        <v>402404640242</v>
      </c>
      <c r="C3115" s="5">
        <v>40240</v>
      </c>
      <c r="D3115" s="2" t="s">
        <v>804</v>
      </c>
      <c r="E3115" s="14">
        <f t="shared" si="289"/>
        <v>0</v>
      </c>
      <c r="F3115" s="2">
        <v>46</v>
      </c>
      <c r="G3115" s="19">
        <v>18421.2</v>
      </c>
      <c r="H3115" s="20">
        <v>0.06</v>
      </c>
      <c r="I3115" s="6"/>
      <c r="J3115" s="5">
        <v>40242</v>
      </c>
      <c r="K3115" s="25">
        <v>-969.0483660000001</v>
      </c>
      <c r="L3115" s="2" t="s">
        <v>437</v>
      </c>
      <c r="M3115" s="14">
        <f>+VLOOKUP(L3115,Customers!$C$3:$D$797,2,FALSE)</f>
        <v>3</v>
      </c>
      <c r="N3115" s="14">
        <f>+INDEX(Customers!$B$2:$D$797,MATCH(TF_Database!L3115,Customers!$C$2:$C$797,0),1)</f>
        <v>11789</v>
      </c>
      <c r="O3115" s="29">
        <f t="shared" si="290"/>
        <v>6</v>
      </c>
      <c r="P3115" s="29">
        <f t="shared" si="291"/>
        <v>17</v>
      </c>
      <c r="Q3115" s="14" t="str">
        <f t="shared" si="292"/>
        <v xml:space="preserve">Jason </v>
      </c>
      <c r="R3115" s="14" t="str">
        <f t="shared" si="293"/>
        <v>Klamczynski</v>
      </c>
    </row>
    <row r="3116" spans="2:18" x14ac:dyDescent="0.45">
      <c r="B3116" s="14" t="str">
        <f t="shared" si="288"/>
        <v>411762641178</v>
      </c>
      <c r="C3116" s="5">
        <v>41176</v>
      </c>
      <c r="D3116" s="2" t="s">
        <v>808</v>
      </c>
      <c r="E3116" s="14">
        <f t="shared" si="289"/>
        <v>0</v>
      </c>
      <c r="F3116" s="2">
        <v>26</v>
      </c>
      <c r="G3116" s="19">
        <v>1090.4000000000001</v>
      </c>
      <c r="H3116" s="20">
        <v>0.06</v>
      </c>
      <c r="I3116" s="6"/>
      <c r="J3116" s="5">
        <v>41178</v>
      </c>
      <c r="K3116" s="25">
        <v>146.24</v>
      </c>
      <c r="L3116" s="2" t="s">
        <v>442</v>
      </c>
      <c r="M3116" s="14">
        <f>+VLOOKUP(L3116,Customers!$C$3:$D$797,2,FALSE)</f>
        <v>1</v>
      </c>
      <c r="N3116" s="14">
        <f>+INDEX(Customers!$B$2:$D$797,MATCH(TF_Database!L3116,Customers!$C$2:$C$797,0),1)</f>
        <v>25639</v>
      </c>
      <c r="O3116" s="29">
        <f t="shared" si="290"/>
        <v>8</v>
      </c>
      <c r="P3116" s="29">
        <f t="shared" si="291"/>
        <v>15</v>
      </c>
      <c r="Q3116" s="14" t="str">
        <f t="shared" si="292"/>
        <v xml:space="preserve">Valerie </v>
      </c>
      <c r="R3116" s="14" t="str">
        <f t="shared" si="293"/>
        <v>Mitchum</v>
      </c>
    </row>
    <row r="3117" spans="2:18" x14ac:dyDescent="0.45">
      <c r="B3117" s="14" t="str">
        <f t="shared" si="288"/>
        <v>412455041245</v>
      </c>
      <c r="C3117" s="5">
        <v>41245</v>
      </c>
      <c r="D3117" s="2" t="s">
        <v>810</v>
      </c>
      <c r="E3117" s="14">
        <f t="shared" si="289"/>
        <v>0</v>
      </c>
      <c r="F3117" s="2">
        <v>50</v>
      </c>
      <c r="G3117" s="19">
        <v>1100.21</v>
      </c>
      <c r="H3117" s="20">
        <v>0.03</v>
      </c>
      <c r="I3117" s="6"/>
      <c r="J3117" s="5">
        <v>41245</v>
      </c>
      <c r="K3117" s="25">
        <v>433.59</v>
      </c>
      <c r="L3117" s="2" t="s">
        <v>275</v>
      </c>
      <c r="M3117" s="14">
        <f>+VLOOKUP(L3117,Customers!$C$3:$D$797,2,FALSE)</f>
        <v>1</v>
      </c>
      <c r="N3117" s="14">
        <f>+INDEX(Customers!$B$2:$D$797,MATCH(TF_Database!L3117,Customers!$C$2:$C$797,0),1)</f>
        <v>28515</v>
      </c>
      <c r="O3117" s="29">
        <f t="shared" si="290"/>
        <v>5</v>
      </c>
      <c r="P3117" s="29">
        <f t="shared" si="291"/>
        <v>13</v>
      </c>
      <c r="Q3117" s="14" t="str">
        <f t="shared" si="292"/>
        <v xml:space="preserve">Dave </v>
      </c>
      <c r="R3117" s="14" t="str">
        <f t="shared" si="293"/>
        <v>Hallsten</v>
      </c>
    </row>
    <row r="3118" spans="2:18" x14ac:dyDescent="0.45">
      <c r="B3118" s="14" t="str">
        <f t="shared" si="288"/>
        <v>402912440292</v>
      </c>
      <c r="C3118" s="5">
        <v>40291</v>
      </c>
      <c r="D3118" s="2" t="s">
        <v>808</v>
      </c>
      <c r="E3118" s="14">
        <f t="shared" si="289"/>
        <v>0</v>
      </c>
      <c r="F3118" s="2">
        <v>24</v>
      </c>
      <c r="G3118" s="19">
        <v>104.89</v>
      </c>
      <c r="H3118" s="20">
        <v>7.0000000000000007E-2</v>
      </c>
      <c r="I3118" s="6"/>
      <c r="J3118" s="5">
        <v>40292</v>
      </c>
      <c r="K3118" s="25">
        <v>22.839500000000001</v>
      </c>
      <c r="L3118" s="2" t="s">
        <v>434</v>
      </c>
      <c r="M3118" s="14">
        <f>+VLOOKUP(L3118,Customers!$C$3:$D$797,2,FALSE)</f>
        <v>3</v>
      </c>
      <c r="N3118" s="14">
        <f>+INDEX(Customers!$B$2:$D$797,MATCH(TF_Database!L3118,Customers!$C$2:$C$797,0),1)</f>
        <v>21745</v>
      </c>
      <c r="O3118" s="29">
        <f t="shared" si="290"/>
        <v>6</v>
      </c>
      <c r="P3118" s="29">
        <f t="shared" si="291"/>
        <v>14</v>
      </c>
      <c r="Q3118" s="14" t="str">
        <f t="shared" si="292"/>
        <v xml:space="preserve">Vivek </v>
      </c>
      <c r="R3118" s="14" t="str">
        <f t="shared" si="293"/>
        <v>Gonzalez</v>
      </c>
    </row>
    <row r="3119" spans="2:18" x14ac:dyDescent="0.45">
      <c r="B3119" s="14" t="str">
        <f t="shared" si="288"/>
        <v>407724140772</v>
      </c>
      <c r="C3119" s="5">
        <v>40772</v>
      </c>
      <c r="D3119" s="2" t="s">
        <v>810</v>
      </c>
      <c r="E3119" s="14">
        <f t="shared" si="289"/>
        <v>0</v>
      </c>
      <c r="F3119" s="2">
        <v>41</v>
      </c>
      <c r="G3119" s="19">
        <v>10714.78</v>
      </c>
      <c r="H3119" s="20">
        <v>0</v>
      </c>
      <c r="I3119" s="6"/>
      <c r="J3119" s="5">
        <v>40772</v>
      </c>
      <c r="K3119" s="25">
        <v>-627.64115700000002</v>
      </c>
      <c r="L3119" s="2" t="s">
        <v>432</v>
      </c>
      <c r="M3119" s="14">
        <f>+VLOOKUP(L3119,Customers!$C$3:$D$797,2,FALSE)</f>
        <v>5</v>
      </c>
      <c r="N3119" s="14">
        <f>+INDEX(Customers!$B$2:$D$797,MATCH(TF_Database!L3119,Customers!$C$2:$C$797,0),1)</f>
        <v>7259</v>
      </c>
      <c r="O3119" s="29">
        <f t="shared" si="290"/>
        <v>7</v>
      </c>
      <c r="P3119" s="29">
        <f t="shared" si="291"/>
        <v>13</v>
      </c>
      <c r="Q3119" s="14" t="str">
        <f t="shared" si="292"/>
        <v xml:space="preserve">Vivian </v>
      </c>
      <c r="R3119" s="14" t="str">
        <f t="shared" si="293"/>
        <v>Mathis</v>
      </c>
    </row>
    <row r="3120" spans="2:18" x14ac:dyDescent="0.45">
      <c r="B3120" s="14" t="str">
        <f t="shared" si="288"/>
        <v>406514640651</v>
      </c>
      <c r="C3120" s="5">
        <v>40651</v>
      </c>
      <c r="D3120" s="2" t="s">
        <v>806</v>
      </c>
      <c r="E3120" s="14">
        <f t="shared" si="289"/>
        <v>1</v>
      </c>
      <c r="F3120" s="2">
        <v>46</v>
      </c>
      <c r="G3120" s="19">
        <v>1824.13</v>
      </c>
      <c r="H3120" s="20">
        <v>0.05</v>
      </c>
      <c r="I3120" s="6"/>
      <c r="J3120" s="5">
        <v>40651</v>
      </c>
      <c r="K3120" s="25">
        <v>104.51</v>
      </c>
      <c r="L3120" s="2" t="s">
        <v>435</v>
      </c>
      <c r="M3120" s="14">
        <f>+VLOOKUP(L3120,Customers!$C$3:$D$797,2,FALSE)</f>
        <v>4</v>
      </c>
      <c r="N3120" s="14">
        <f>+INDEX(Customers!$B$2:$D$797,MATCH(TF_Database!L3120,Customers!$C$2:$C$797,0),1)</f>
        <v>22133</v>
      </c>
      <c r="O3120" s="29">
        <f t="shared" si="290"/>
        <v>8</v>
      </c>
      <c r="P3120" s="29">
        <f t="shared" si="291"/>
        <v>14</v>
      </c>
      <c r="Q3120" s="14" t="str">
        <f t="shared" si="292"/>
        <v xml:space="preserve">Bradley </v>
      </c>
      <c r="R3120" s="14" t="str">
        <f t="shared" si="293"/>
        <v>Nguyen</v>
      </c>
    </row>
    <row r="3121" spans="2:18" x14ac:dyDescent="0.45">
      <c r="B3121" s="14" t="str">
        <f t="shared" si="288"/>
        <v>406512740652</v>
      </c>
      <c r="C3121" s="5">
        <v>40651</v>
      </c>
      <c r="D3121" s="2" t="s">
        <v>806</v>
      </c>
      <c r="E3121" s="14">
        <f t="shared" si="289"/>
        <v>1</v>
      </c>
      <c r="F3121" s="2">
        <v>27</v>
      </c>
      <c r="G3121" s="19">
        <v>151.38</v>
      </c>
      <c r="H3121" s="20">
        <v>0.04</v>
      </c>
      <c r="I3121" s="6"/>
      <c r="J3121" s="5">
        <v>40652</v>
      </c>
      <c r="K3121" s="25">
        <v>-55.61</v>
      </c>
      <c r="L3121" s="2" t="s">
        <v>435</v>
      </c>
      <c r="M3121" s="14">
        <f>+VLOOKUP(L3121,Customers!$C$3:$D$797,2,FALSE)</f>
        <v>4</v>
      </c>
      <c r="N3121" s="14">
        <f>+INDEX(Customers!$B$2:$D$797,MATCH(TF_Database!L3121,Customers!$C$2:$C$797,0),1)</f>
        <v>22133</v>
      </c>
      <c r="O3121" s="29">
        <f t="shared" si="290"/>
        <v>8</v>
      </c>
      <c r="P3121" s="29">
        <f t="shared" si="291"/>
        <v>14</v>
      </c>
      <c r="Q3121" s="14" t="str">
        <f t="shared" si="292"/>
        <v xml:space="preserve">Bradley </v>
      </c>
      <c r="R3121" s="14" t="str">
        <f t="shared" si="293"/>
        <v>Nguyen</v>
      </c>
    </row>
    <row r="3122" spans="2:18" x14ac:dyDescent="0.45">
      <c r="B3122" s="14" t="str">
        <f t="shared" si="288"/>
        <v>39814939816</v>
      </c>
      <c r="C3122" s="5">
        <v>39814</v>
      </c>
      <c r="D3122" s="2" t="s">
        <v>808</v>
      </c>
      <c r="E3122" s="14">
        <f t="shared" si="289"/>
        <v>0</v>
      </c>
      <c r="F3122" s="2">
        <v>9</v>
      </c>
      <c r="G3122" s="19">
        <v>872.48</v>
      </c>
      <c r="H3122" s="20">
        <v>0.08</v>
      </c>
      <c r="I3122" s="6"/>
      <c r="J3122" s="5">
        <v>39816</v>
      </c>
      <c r="K3122" s="25">
        <v>-342.91</v>
      </c>
      <c r="L3122" s="2" t="s">
        <v>308</v>
      </c>
      <c r="M3122" s="14">
        <f>+VLOOKUP(L3122,Customers!$C$3:$D$797,2,FALSE)</f>
        <v>1</v>
      </c>
      <c r="N3122" s="14">
        <f>+INDEX(Customers!$B$2:$D$797,MATCH(TF_Database!L3122,Customers!$C$2:$C$797,0),1)</f>
        <v>27847</v>
      </c>
      <c r="O3122" s="29">
        <f t="shared" si="290"/>
        <v>5</v>
      </c>
      <c r="P3122" s="29">
        <f t="shared" si="291"/>
        <v>14</v>
      </c>
      <c r="Q3122" s="14" t="str">
        <f t="shared" si="292"/>
        <v xml:space="preserve">Matt </v>
      </c>
      <c r="R3122" s="14" t="str">
        <f t="shared" si="293"/>
        <v>Collister</v>
      </c>
    </row>
    <row r="3123" spans="2:18" x14ac:dyDescent="0.45">
      <c r="B3123" s="14" t="str">
        <f t="shared" si="288"/>
        <v>406722640674</v>
      </c>
      <c r="C3123" s="5">
        <v>40672</v>
      </c>
      <c r="D3123" s="2" t="s">
        <v>806</v>
      </c>
      <c r="E3123" s="14">
        <f t="shared" si="289"/>
        <v>1</v>
      </c>
      <c r="F3123" s="2">
        <v>26</v>
      </c>
      <c r="G3123" s="19">
        <v>3617.64</v>
      </c>
      <c r="H3123" s="20">
        <v>7.0000000000000007E-2</v>
      </c>
      <c r="I3123" s="6"/>
      <c r="J3123" s="5">
        <v>40674</v>
      </c>
      <c r="K3123" s="25">
        <v>-354.12520000000006</v>
      </c>
      <c r="L3123" s="2" t="s">
        <v>435</v>
      </c>
      <c r="M3123" s="14">
        <f>+VLOOKUP(L3123,Customers!$C$3:$D$797,2,FALSE)</f>
        <v>4</v>
      </c>
      <c r="N3123" s="14">
        <f>+INDEX(Customers!$B$2:$D$797,MATCH(TF_Database!L3123,Customers!$C$2:$C$797,0),1)</f>
        <v>22133</v>
      </c>
      <c r="O3123" s="29">
        <f t="shared" si="290"/>
        <v>8</v>
      </c>
      <c r="P3123" s="29">
        <f t="shared" si="291"/>
        <v>14</v>
      </c>
      <c r="Q3123" s="14" t="str">
        <f t="shared" si="292"/>
        <v xml:space="preserve">Bradley </v>
      </c>
      <c r="R3123" s="14" t="str">
        <f t="shared" si="293"/>
        <v>Nguyen</v>
      </c>
    </row>
    <row r="3124" spans="2:18" x14ac:dyDescent="0.45">
      <c r="B3124" s="14" t="str">
        <f t="shared" si="288"/>
        <v>407592240761</v>
      </c>
      <c r="C3124" s="5">
        <v>40759</v>
      </c>
      <c r="D3124" s="2" t="s">
        <v>806</v>
      </c>
      <c r="E3124" s="14">
        <f t="shared" si="289"/>
        <v>1</v>
      </c>
      <c r="F3124" s="2">
        <v>22</v>
      </c>
      <c r="G3124" s="19">
        <v>8218.16</v>
      </c>
      <c r="H3124" s="20">
        <v>0.09</v>
      </c>
      <c r="I3124" s="6"/>
      <c r="J3124" s="5">
        <v>40761</v>
      </c>
      <c r="K3124" s="25">
        <v>-774.14480000000015</v>
      </c>
      <c r="L3124" s="2" t="s">
        <v>440</v>
      </c>
      <c r="M3124" s="14">
        <f>+VLOOKUP(L3124,Customers!$C$3:$D$797,2,FALSE)</f>
        <v>1</v>
      </c>
      <c r="N3124" s="14">
        <f>+INDEX(Customers!$B$2:$D$797,MATCH(TF_Database!L3124,Customers!$C$2:$C$797,0),1)</f>
        <v>2580</v>
      </c>
      <c r="O3124" s="29">
        <f t="shared" si="290"/>
        <v>6</v>
      </c>
      <c r="P3124" s="29">
        <f t="shared" si="291"/>
        <v>15</v>
      </c>
      <c r="Q3124" s="14" t="str">
        <f t="shared" si="292"/>
        <v xml:space="preserve">Helen </v>
      </c>
      <c r="R3124" s="14" t="str">
        <f t="shared" si="293"/>
        <v>Wasserman</v>
      </c>
    </row>
    <row r="3125" spans="2:18" x14ac:dyDescent="0.45">
      <c r="B3125" s="14" t="str">
        <f t="shared" si="288"/>
        <v>410861941088</v>
      </c>
      <c r="C3125" s="5">
        <v>41086</v>
      </c>
      <c r="D3125" s="2" t="s">
        <v>808</v>
      </c>
      <c r="E3125" s="14">
        <f t="shared" si="289"/>
        <v>0</v>
      </c>
      <c r="F3125" s="2">
        <v>19</v>
      </c>
      <c r="G3125" s="19">
        <v>676.79</v>
      </c>
      <c r="H3125" s="20">
        <v>0</v>
      </c>
      <c r="I3125" s="6"/>
      <c r="J3125" s="5">
        <v>41088</v>
      </c>
      <c r="K3125" s="25">
        <v>213.2</v>
      </c>
      <c r="L3125" s="2" t="s">
        <v>440</v>
      </c>
      <c r="M3125" s="14">
        <f>+VLOOKUP(L3125,Customers!$C$3:$D$797,2,FALSE)</f>
        <v>1</v>
      </c>
      <c r="N3125" s="14">
        <f>+INDEX(Customers!$B$2:$D$797,MATCH(TF_Database!L3125,Customers!$C$2:$C$797,0),1)</f>
        <v>2580</v>
      </c>
      <c r="O3125" s="29">
        <f t="shared" si="290"/>
        <v>6</v>
      </c>
      <c r="P3125" s="29">
        <f t="shared" si="291"/>
        <v>15</v>
      </c>
      <c r="Q3125" s="14" t="str">
        <f t="shared" si="292"/>
        <v xml:space="preserve">Helen </v>
      </c>
      <c r="R3125" s="14" t="str">
        <f t="shared" si="293"/>
        <v>Wasserman</v>
      </c>
    </row>
    <row r="3126" spans="2:18" x14ac:dyDescent="0.45">
      <c r="B3126" s="14" t="str">
        <f t="shared" si="288"/>
        <v>409513240953</v>
      </c>
      <c r="C3126" s="5">
        <v>40951</v>
      </c>
      <c r="D3126" s="2" t="s">
        <v>810</v>
      </c>
      <c r="E3126" s="14">
        <f t="shared" si="289"/>
        <v>0</v>
      </c>
      <c r="F3126" s="2">
        <v>32</v>
      </c>
      <c r="G3126" s="19">
        <v>2409.96</v>
      </c>
      <c r="H3126" s="20">
        <v>7.0000000000000007E-2</v>
      </c>
      <c r="I3126" s="6"/>
      <c r="J3126" s="5">
        <v>40953</v>
      </c>
      <c r="K3126" s="25">
        <v>575.1</v>
      </c>
      <c r="L3126" s="2" t="s">
        <v>432</v>
      </c>
      <c r="M3126" s="14">
        <f>+VLOOKUP(L3126,Customers!$C$3:$D$797,2,FALSE)</f>
        <v>5</v>
      </c>
      <c r="N3126" s="14">
        <f>+INDEX(Customers!$B$2:$D$797,MATCH(TF_Database!L3126,Customers!$C$2:$C$797,0),1)</f>
        <v>7259</v>
      </c>
      <c r="O3126" s="29">
        <f t="shared" si="290"/>
        <v>7</v>
      </c>
      <c r="P3126" s="29">
        <f t="shared" si="291"/>
        <v>13</v>
      </c>
      <c r="Q3126" s="14" t="str">
        <f t="shared" si="292"/>
        <v xml:space="preserve">Vivian </v>
      </c>
      <c r="R3126" s="14" t="str">
        <f t="shared" si="293"/>
        <v>Mathis</v>
      </c>
    </row>
    <row r="3127" spans="2:18" x14ac:dyDescent="0.45">
      <c r="B3127" s="14" t="str">
        <f t="shared" si="288"/>
        <v>407591040761</v>
      </c>
      <c r="C3127" s="5">
        <v>40759</v>
      </c>
      <c r="D3127" s="2" t="s">
        <v>808</v>
      </c>
      <c r="E3127" s="14">
        <f t="shared" si="289"/>
        <v>0</v>
      </c>
      <c r="F3127" s="2">
        <v>10</v>
      </c>
      <c r="G3127" s="19">
        <v>931.14949999999999</v>
      </c>
      <c r="H3127" s="20">
        <v>0.06</v>
      </c>
      <c r="I3127" s="6"/>
      <c r="J3127" s="5">
        <v>40761</v>
      </c>
      <c r="K3127" s="25">
        <v>-128.83199999999999</v>
      </c>
      <c r="L3127" s="2" t="s">
        <v>437</v>
      </c>
      <c r="M3127" s="14">
        <f>+VLOOKUP(L3127,Customers!$C$3:$D$797,2,FALSE)</f>
        <v>3</v>
      </c>
      <c r="N3127" s="14">
        <f>+INDEX(Customers!$B$2:$D$797,MATCH(TF_Database!L3127,Customers!$C$2:$C$797,0),1)</f>
        <v>11789</v>
      </c>
      <c r="O3127" s="29">
        <f t="shared" si="290"/>
        <v>6</v>
      </c>
      <c r="P3127" s="29">
        <f t="shared" si="291"/>
        <v>17</v>
      </c>
      <c r="Q3127" s="14" t="str">
        <f t="shared" si="292"/>
        <v xml:space="preserve">Jason </v>
      </c>
      <c r="R3127" s="14" t="str">
        <f t="shared" si="293"/>
        <v>Klamczynski</v>
      </c>
    </row>
    <row r="3128" spans="2:18" x14ac:dyDescent="0.45">
      <c r="B3128" s="14" t="str">
        <f t="shared" si="288"/>
        <v>408871540889</v>
      </c>
      <c r="C3128" s="5">
        <v>40887</v>
      </c>
      <c r="D3128" s="2" t="s">
        <v>808</v>
      </c>
      <c r="E3128" s="14">
        <f t="shared" si="289"/>
        <v>0</v>
      </c>
      <c r="F3128" s="2">
        <v>15</v>
      </c>
      <c r="G3128" s="19">
        <v>951.09</v>
      </c>
      <c r="H3128" s="20">
        <v>0.02</v>
      </c>
      <c r="I3128" s="6"/>
      <c r="J3128" s="5">
        <v>40889</v>
      </c>
      <c r="K3128" s="25">
        <v>-246.32</v>
      </c>
      <c r="L3128" s="2" t="s">
        <v>429</v>
      </c>
      <c r="M3128" s="14">
        <f>+VLOOKUP(L3128,Customers!$C$3:$D$797,2,FALSE)</f>
        <v>2</v>
      </c>
      <c r="N3128" s="14">
        <f>+INDEX(Customers!$B$2:$D$797,MATCH(TF_Database!L3128,Customers!$C$2:$C$797,0),1)</f>
        <v>17764</v>
      </c>
      <c r="O3128" s="29">
        <f t="shared" si="290"/>
        <v>9</v>
      </c>
      <c r="P3128" s="29">
        <f t="shared" si="291"/>
        <v>13</v>
      </c>
      <c r="Q3128" s="14" t="str">
        <f t="shared" si="292"/>
        <v xml:space="preserve">Michelle </v>
      </c>
      <c r="R3128" s="14" t="str">
        <f t="shared" si="293"/>
        <v>Tran</v>
      </c>
    </row>
    <row r="3129" spans="2:18" x14ac:dyDescent="0.45">
      <c r="B3129" s="14" t="str">
        <f t="shared" si="288"/>
        <v>405983840599</v>
      </c>
      <c r="C3129" s="5">
        <v>40598</v>
      </c>
      <c r="D3129" s="2" t="s">
        <v>810</v>
      </c>
      <c r="E3129" s="14">
        <f t="shared" si="289"/>
        <v>0</v>
      </c>
      <c r="F3129" s="2">
        <v>38</v>
      </c>
      <c r="G3129" s="19">
        <v>4502.26</v>
      </c>
      <c r="H3129" s="20">
        <v>0.09</v>
      </c>
      <c r="I3129" s="6"/>
      <c r="J3129" s="5">
        <v>40599</v>
      </c>
      <c r="K3129" s="25">
        <v>1272.17</v>
      </c>
      <c r="L3129" s="2" t="s">
        <v>442</v>
      </c>
      <c r="M3129" s="14">
        <f>+VLOOKUP(L3129,Customers!$C$3:$D$797,2,FALSE)</f>
        <v>1</v>
      </c>
      <c r="N3129" s="14">
        <f>+INDEX(Customers!$B$2:$D$797,MATCH(TF_Database!L3129,Customers!$C$2:$C$797,0),1)</f>
        <v>25639</v>
      </c>
      <c r="O3129" s="29">
        <f t="shared" si="290"/>
        <v>8</v>
      </c>
      <c r="P3129" s="29">
        <f t="shared" si="291"/>
        <v>15</v>
      </c>
      <c r="Q3129" s="14" t="str">
        <f t="shared" si="292"/>
        <v xml:space="preserve">Valerie </v>
      </c>
      <c r="R3129" s="14" t="str">
        <f t="shared" si="293"/>
        <v>Mitchum</v>
      </c>
    </row>
    <row r="3130" spans="2:18" x14ac:dyDescent="0.45">
      <c r="B3130" s="14" t="str">
        <f t="shared" si="288"/>
        <v>405983440599</v>
      </c>
      <c r="C3130" s="5">
        <v>40598</v>
      </c>
      <c r="D3130" s="2" t="s">
        <v>810</v>
      </c>
      <c r="E3130" s="14">
        <f t="shared" si="289"/>
        <v>0</v>
      </c>
      <c r="F3130" s="2">
        <v>34</v>
      </c>
      <c r="G3130" s="19">
        <v>192.23</v>
      </c>
      <c r="H3130" s="20">
        <v>7.0000000000000007E-2</v>
      </c>
      <c r="I3130" s="6"/>
      <c r="J3130" s="5">
        <v>40599</v>
      </c>
      <c r="K3130" s="25">
        <v>-149.84</v>
      </c>
      <c r="L3130" s="2" t="s">
        <v>442</v>
      </c>
      <c r="M3130" s="14">
        <f>+VLOOKUP(L3130,Customers!$C$3:$D$797,2,FALSE)</f>
        <v>1</v>
      </c>
      <c r="N3130" s="14">
        <f>+INDEX(Customers!$B$2:$D$797,MATCH(TF_Database!L3130,Customers!$C$2:$C$797,0),1)</f>
        <v>25639</v>
      </c>
      <c r="O3130" s="29">
        <f t="shared" si="290"/>
        <v>8</v>
      </c>
      <c r="P3130" s="29">
        <f t="shared" si="291"/>
        <v>15</v>
      </c>
      <c r="Q3130" s="14" t="str">
        <f t="shared" si="292"/>
        <v xml:space="preserve">Valerie </v>
      </c>
      <c r="R3130" s="14" t="str">
        <f t="shared" si="293"/>
        <v>Mitchum</v>
      </c>
    </row>
    <row r="3131" spans="2:18" x14ac:dyDescent="0.45">
      <c r="B3131" s="14" t="str">
        <f t="shared" si="288"/>
        <v>403773940377</v>
      </c>
      <c r="C3131" s="5">
        <v>40377</v>
      </c>
      <c r="D3131" s="2" t="s">
        <v>811</v>
      </c>
      <c r="E3131" s="14">
        <f t="shared" si="289"/>
        <v>0</v>
      </c>
      <c r="F3131" s="2">
        <v>39</v>
      </c>
      <c r="G3131" s="19">
        <v>237.89</v>
      </c>
      <c r="H3131" s="20">
        <v>0</v>
      </c>
      <c r="I3131" s="6"/>
      <c r="J3131" s="5">
        <v>40377</v>
      </c>
      <c r="K3131" s="25">
        <v>-165.26</v>
      </c>
      <c r="L3131" s="2" t="s">
        <v>435</v>
      </c>
      <c r="M3131" s="14">
        <f>+VLOOKUP(L3131,Customers!$C$3:$D$797,2,FALSE)</f>
        <v>4</v>
      </c>
      <c r="N3131" s="14">
        <f>+INDEX(Customers!$B$2:$D$797,MATCH(TF_Database!L3131,Customers!$C$2:$C$797,0),1)</f>
        <v>22133</v>
      </c>
      <c r="O3131" s="29">
        <f t="shared" si="290"/>
        <v>8</v>
      </c>
      <c r="P3131" s="29">
        <f t="shared" si="291"/>
        <v>14</v>
      </c>
      <c r="Q3131" s="14" t="str">
        <f t="shared" si="292"/>
        <v xml:space="preserve">Bradley </v>
      </c>
      <c r="R3131" s="14" t="str">
        <f t="shared" si="293"/>
        <v>Nguyen</v>
      </c>
    </row>
    <row r="3132" spans="2:18" x14ac:dyDescent="0.45">
      <c r="B3132" s="14" t="str">
        <f t="shared" si="288"/>
        <v>408832940884</v>
      </c>
      <c r="C3132" s="5">
        <v>40883</v>
      </c>
      <c r="D3132" s="2" t="s">
        <v>808</v>
      </c>
      <c r="E3132" s="14">
        <f t="shared" si="289"/>
        <v>0</v>
      </c>
      <c r="F3132" s="2">
        <v>29</v>
      </c>
      <c r="G3132" s="19">
        <v>598.49</v>
      </c>
      <c r="H3132" s="20">
        <v>0.05</v>
      </c>
      <c r="I3132" s="6"/>
      <c r="J3132" s="5">
        <v>40884</v>
      </c>
      <c r="K3132" s="25">
        <v>34.159999999999997</v>
      </c>
      <c r="L3132" s="2" t="s">
        <v>64</v>
      </c>
      <c r="M3132" s="14">
        <f>+VLOOKUP(L3132,Customers!$C$3:$D$797,2,FALSE)</f>
        <v>3</v>
      </c>
      <c r="N3132" s="14">
        <f>+INDEX(Customers!$B$2:$D$797,MATCH(TF_Database!L3132,Customers!$C$2:$C$797,0),1)</f>
        <v>10493</v>
      </c>
      <c r="O3132" s="29">
        <f t="shared" si="290"/>
        <v>6</v>
      </c>
      <c r="P3132" s="29">
        <f t="shared" si="291"/>
        <v>12</v>
      </c>
      <c r="Q3132" s="14" t="str">
        <f t="shared" si="292"/>
        <v xml:space="preserve">Ralph </v>
      </c>
      <c r="R3132" s="14" t="str">
        <f t="shared" si="293"/>
        <v>Arnett</v>
      </c>
    </row>
    <row r="3133" spans="2:18" x14ac:dyDescent="0.45">
      <c r="B3133" s="14" t="str">
        <f t="shared" si="288"/>
        <v>409663340972</v>
      </c>
      <c r="C3133" s="5">
        <v>40966</v>
      </c>
      <c r="D3133" s="2" t="s">
        <v>804</v>
      </c>
      <c r="E3133" s="14">
        <f t="shared" si="289"/>
        <v>0</v>
      </c>
      <c r="F3133" s="2">
        <v>33</v>
      </c>
      <c r="G3133" s="19">
        <v>3008.5</v>
      </c>
      <c r="H3133" s="20">
        <v>0.05</v>
      </c>
      <c r="I3133" s="6"/>
      <c r="J3133" s="5">
        <v>40972</v>
      </c>
      <c r="K3133" s="25">
        <v>1101.9000000000001</v>
      </c>
      <c r="L3133" s="2" t="s">
        <v>431</v>
      </c>
      <c r="M3133" s="14">
        <f>+VLOOKUP(L3133,Customers!$C$3:$D$797,2,FALSE)</f>
        <v>3</v>
      </c>
      <c r="N3133" s="14">
        <f>+INDEX(Customers!$B$2:$D$797,MATCH(TF_Database!L3133,Customers!$C$2:$C$797,0),1)</f>
        <v>4425</v>
      </c>
      <c r="O3133" s="29">
        <f t="shared" si="290"/>
        <v>6</v>
      </c>
      <c r="P3133" s="29">
        <f t="shared" si="291"/>
        <v>14</v>
      </c>
      <c r="Q3133" s="14" t="str">
        <f t="shared" si="292"/>
        <v xml:space="preserve">Barry </v>
      </c>
      <c r="R3133" s="14" t="str">
        <f t="shared" si="293"/>
        <v>Gonzalez</v>
      </c>
    </row>
    <row r="3134" spans="2:18" x14ac:dyDescent="0.45">
      <c r="B3134" s="14" t="str">
        <f t="shared" si="288"/>
        <v>400902440095</v>
      </c>
      <c r="C3134" s="5">
        <v>40090</v>
      </c>
      <c r="D3134" s="2" t="s">
        <v>804</v>
      </c>
      <c r="E3134" s="14">
        <f t="shared" si="289"/>
        <v>0</v>
      </c>
      <c r="F3134" s="2">
        <v>24</v>
      </c>
      <c r="G3134" s="19">
        <v>195.83</v>
      </c>
      <c r="H3134" s="20">
        <v>0.04</v>
      </c>
      <c r="I3134" s="6"/>
      <c r="J3134" s="5">
        <v>40095</v>
      </c>
      <c r="K3134" s="25">
        <v>10.79</v>
      </c>
      <c r="L3134" s="2" t="s">
        <v>443</v>
      </c>
      <c r="M3134" s="14">
        <f>+VLOOKUP(L3134,Customers!$C$3:$D$797,2,FALSE)</f>
        <v>4</v>
      </c>
      <c r="N3134" s="14">
        <f>+INDEX(Customers!$B$2:$D$797,MATCH(TF_Database!L3134,Customers!$C$2:$C$797,0),1)</f>
        <v>2185</v>
      </c>
      <c r="O3134" s="29">
        <f t="shared" si="290"/>
        <v>5</v>
      </c>
      <c r="P3134" s="29">
        <f t="shared" si="291"/>
        <v>12</v>
      </c>
      <c r="Q3134" s="14" t="str">
        <f t="shared" si="292"/>
        <v xml:space="preserve">Bart </v>
      </c>
      <c r="R3134" s="14" t="str">
        <f t="shared" si="293"/>
        <v>Pistole</v>
      </c>
    </row>
    <row r="3135" spans="2:18" x14ac:dyDescent="0.45">
      <c r="B3135" s="14" t="str">
        <f t="shared" si="288"/>
        <v>405151540516</v>
      </c>
      <c r="C3135" s="5">
        <v>40515</v>
      </c>
      <c r="D3135" s="2" t="s">
        <v>808</v>
      </c>
      <c r="E3135" s="14">
        <f t="shared" si="289"/>
        <v>0</v>
      </c>
      <c r="F3135" s="2">
        <v>15</v>
      </c>
      <c r="G3135" s="19">
        <v>94.84</v>
      </c>
      <c r="H3135" s="20">
        <v>0.01</v>
      </c>
      <c r="I3135" s="6"/>
      <c r="J3135" s="5">
        <v>40516</v>
      </c>
      <c r="K3135" s="25">
        <v>-26.66</v>
      </c>
      <c r="L3135" s="2" t="s">
        <v>440</v>
      </c>
      <c r="M3135" s="14">
        <f>+VLOOKUP(L3135,Customers!$C$3:$D$797,2,FALSE)</f>
        <v>1</v>
      </c>
      <c r="N3135" s="14">
        <f>+INDEX(Customers!$B$2:$D$797,MATCH(TF_Database!L3135,Customers!$C$2:$C$797,0),1)</f>
        <v>2580</v>
      </c>
      <c r="O3135" s="29">
        <f t="shared" si="290"/>
        <v>6</v>
      </c>
      <c r="P3135" s="29">
        <f t="shared" si="291"/>
        <v>15</v>
      </c>
      <c r="Q3135" s="14" t="str">
        <f t="shared" si="292"/>
        <v xml:space="preserve">Helen </v>
      </c>
      <c r="R3135" s="14" t="str">
        <f t="shared" si="293"/>
        <v>Wasserman</v>
      </c>
    </row>
    <row r="3136" spans="2:18" x14ac:dyDescent="0.45">
      <c r="B3136" s="14" t="str">
        <f t="shared" si="288"/>
        <v>409664640968</v>
      </c>
      <c r="C3136" s="5">
        <v>40966</v>
      </c>
      <c r="D3136" s="2" t="s">
        <v>806</v>
      </c>
      <c r="E3136" s="14">
        <f t="shared" si="289"/>
        <v>1</v>
      </c>
      <c r="F3136" s="2">
        <v>46</v>
      </c>
      <c r="G3136" s="19">
        <v>8246.86</v>
      </c>
      <c r="H3136" s="20">
        <v>0.06</v>
      </c>
      <c r="I3136" s="6"/>
      <c r="J3136" s="5">
        <v>40968</v>
      </c>
      <c r="K3136" s="25">
        <v>-433.29014300000011</v>
      </c>
      <c r="L3136" s="2" t="s">
        <v>431</v>
      </c>
      <c r="M3136" s="14">
        <f>+VLOOKUP(L3136,Customers!$C$3:$D$797,2,FALSE)</f>
        <v>3</v>
      </c>
      <c r="N3136" s="14">
        <f>+INDEX(Customers!$B$2:$D$797,MATCH(TF_Database!L3136,Customers!$C$2:$C$797,0),1)</f>
        <v>4425</v>
      </c>
      <c r="O3136" s="29">
        <f t="shared" si="290"/>
        <v>6</v>
      </c>
      <c r="P3136" s="29">
        <f t="shared" si="291"/>
        <v>14</v>
      </c>
      <c r="Q3136" s="14" t="str">
        <f t="shared" si="292"/>
        <v xml:space="preserve">Barry </v>
      </c>
      <c r="R3136" s="14" t="str">
        <f t="shared" si="293"/>
        <v>Gonzalez</v>
      </c>
    </row>
    <row r="3137" spans="2:18" x14ac:dyDescent="0.45">
      <c r="B3137" s="14" t="str">
        <f t="shared" si="288"/>
        <v>401673840170</v>
      </c>
      <c r="C3137" s="5">
        <v>40167</v>
      </c>
      <c r="D3137" s="2" t="s">
        <v>811</v>
      </c>
      <c r="E3137" s="14">
        <f t="shared" si="289"/>
        <v>0</v>
      </c>
      <c r="F3137" s="2">
        <v>38</v>
      </c>
      <c r="G3137" s="19">
        <v>2315.11</v>
      </c>
      <c r="H3137" s="20">
        <v>0.06</v>
      </c>
      <c r="I3137" s="6"/>
      <c r="J3137" s="5">
        <v>40170</v>
      </c>
      <c r="K3137" s="25">
        <v>532.21</v>
      </c>
      <c r="L3137" s="2" t="s">
        <v>429</v>
      </c>
      <c r="M3137" s="14">
        <f>+VLOOKUP(L3137,Customers!$C$3:$D$797,2,FALSE)</f>
        <v>2</v>
      </c>
      <c r="N3137" s="14">
        <f>+INDEX(Customers!$B$2:$D$797,MATCH(TF_Database!L3137,Customers!$C$2:$C$797,0),1)</f>
        <v>17764</v>
      </c>
      <c r="O3137" s="29">
        <f t="shared" si="290"/>
        <v>9</v>
      </c>
      <c r="P3137" s="29">
        <f t="shared" si="291"/>
        <v>13</v>
      </c>
      <c r="Q3137" s="14" t="str">
        <f t="shared" si="292"/>
        <v xml:space="preserve">Michelle </v>
      </c>
      <c r="R3137" s="14" t="str">
        <f t="shared" si="293"/>
        <v>Tran</v>
      </c>
    </row>
    <row r="3138" spans="2:18" x14ac:dyDescent="0.45">
      <c r="B3138" s="14" t="str">
        <f t="shared" si="288"/>
        <v>40167840170</v>
      </c>
      <c r="C3138" s="5">
        <v>40167</v>
      </c>
      <c r="D3138" s="2" t="s">
        <v>811</v>
      </c>
      <c r="E3138" s="14">
        <f t="shared" si="289"/>
        <v>0</v>
      </c>
      <c r="F3138" s="2">
        <v>8</v>
      </c>
      <c r="G3138" s="19">
        <v>1264.2304999999999</v>
      </c>
      <c r="H3138" s="20">
        <v>7.0000000000000007E-2</v>
      </c>
      <c r="I3138" s="6"/>
      <c r="J3138" s="5">
        <v>40170</v>
      </c>
      <c r="K3138" s="25">
        <v>-444.68599999999998</v>
      </c>
      <c r="L3138" s="2" t="s">
        <v>429</v>
      </c>
      <c r="M3138" s="14">
        <f>+VLOOKUP(L3138,Customers!$C$3:$D$797,2,FALSE)</f>
        <v>2</v>
      </c>
      <c r="N3138" s="14">
        <f>+INDEX(Customers!$B$2:$D$797,MATCH(TF_Database!L3138,Customers!$C$2:$C$797,0),1)</f>
        <v>17764</v>
      </c>
      <c r="O3138" s="29">
        <f t="shared" si="290"/>
        <v>9</v>
      </c>
      <c r="P3138" s="29">
        <f t="shared" si="291"/>
        <v>13</v>
      </c>
      <c r="Q3138" s="14" t="str">
        <f t="shared" si="292"/>
        <v xml:space="preserve">Michelle </v>
      </c>
      <c r="R3138" s="14" t="str">
        <f t="shared" si="293"/>
        <v>Tran</v>
      </c>
    </row>
    <row r="3139" spans="2:18" x14ac:dyDescent="0.45">
      <c r="B3139" s="14" t="str">
        <f t="shared" si="288"/>
        <v>404402240442</v>
      </c>
      <c r="C3139" s="5">
        <v>40440</v>
      </c>
      <c r="D3139" s="2" t="s">
        <v>804</v>
      </c>
      <c r="E3139" s="14">
        <f t="shared" si="289"/>
        <v>0</v>
      </c>
      <c r="F3139" s="2">
        <v>22</v>
      </c>
      <c r="G3139" s="19">
        <v>1082.8</v>
      </c>
      <c r="H3139" s="20">
        <v>0.02</v>
      </c>
      <c r="I3139" s="6"/>
      <c r="J3139" s="5">
        <v>40442</v>
      </c>
      <c r="K3139" s="25">
        <v>299.35000000000002</v>
      </c>
      <c r="L3139" s="2" t="s">
        <v>431</v>
      </c>
      <c r="M3139" s="14">
        <f>+VLOOKUP(L3139,Customers!$C$3:$D$797,2,FALSE)</f>
        <v>3</v>
      </c>
      <c r="N3139" s="14">
        <f>+INDEX(Customers!$B$2:$D$797,MATCH(TF_Database!L3139,Customers!$C$2:$C$797,0),1)</f>
        <v>4425</v>
      </c>
      <c r="O3139" s="29">
        <f t="shared" si="290"/>
        <v>6</v>
      </c>
      <c r="P3139" s="29">
        <f t="shared" si="291"/>
        <v>14</v>
      </c>
      <c r="Q3139" s="14" t="str">
        <f t="shared" si="292"/>
        <v xml:space="preserve">Barry </v>
      </c>
      <c r="R3139" s="14" t="str">
        <f t="shared" si="293"/>
        <v>Gonzalez</v>
      </c>
    </row>
    <row r="3140" spans="2:18" x14ac:dyDescent="0.45">
      <c r="B3140" s="14" t="str">
        <f t="shared" si="288"/>
        <v>40440740442</v>
      </c>
      <c r="C3140" s="5">
        <v>40440</v>
      </c>
      <c r="D3140" s="2" t="s">
        <v>804</v>
      </c>
      <c r="E3140" s="14">
        <f t="shared" si="289"/>
        <v>0</v>
      </c>
      <c r="F3140" s="2">
        <v>7</v>
      </c>
      <c r="G3140" s="19">
        <v>1260.2014999999999</v>
      </c>
      <c r="H3140" s="20">
        <v>0.03</v>
      </c>
      <c r="I3140" s="6"/>
      <c r="J3140" s="5">
        <v>40442</v>
      </c>
      <c r="K3140" s="25">
        <v>-522.995</v>
      </c>
      <c r="L3140" s="2" t="s">
        <v>431</v>
      </c>
      <c r="M3140" s="14">
        <f>+VLOOKUP(L3140,Customers!$C$3:$D$797,2,FALSE)</f>
        <v>3</v>
      </c>
      <c r="N3140" s="14">
        <f>+INDEX(Customers!$B$2:$D$797,MATCH(TF_Database!L3140,Customers!$C$2:$C$797,0),1)</f>
        <v>4425</v>
      </c>
      <c r="O3140" s="29">
        <f t="shared" si="290"/>
        <v>6</v>
      </c>
      <c r="P3140" s="29">
        <f t="shared" si="291"/>
        <v>14</v>
      </c>
      <c r="Q3140" s="14" t="str">
        <f t="shared" si="292"/>
        <v xml:space="preserve">Barry </v>
      </c>
      <c r="R3140" s="14" t="str">
        <f t="shared" si="293"/>
        <v>Gonzalez</v>
      </c>
    </row>
    <row r="3141" spans="2:18" x14ac:dyDescent="0.45">
      <c r="B3141" s="14" t="str">
        <f t="shared" si="288"/>
        <v>403052840305</v>
      </c>
      <c r="C3141" s="5">
        <v>40305</v>
      </c>
      <c r="D3141" s="2" t="s">
        <v>810</v>
      </c>
      <c r="E3141" s="14">
        <f t="shared" si="289"/>
        <v>0</v>
      </c>
      <c r="F3141" s="2">
        <v>28</v>
      </c>
      <c r="G3141" s="19">
        <v>1623.09</v>
      </c>
      <c r="H3141" s="20">
        <v>0.02</v>
      </c>
      <c r="I3141" s="6"/>
      <c r="J3141" s="5">
        <v>40305</v>
      </c>
      <c r="K3141" s="25">
        <v>245.88</v>
      </c>
      <c r="L3141" s="2" t="s">
        <v>432</v>
      </c>
      <c r="M3141" s="14">
        <f>+VLOOKUP(L3141,Customers!$C$3:$D$797,2,FALSE)</f>
        <v>5</v>
      </c>
      <c r="N3141" s="14">
        <f>+INDEX(Customers!$B$2:$D$797,MATCH(TF_Database!L3141,Customers!$C$2:$C$797,0),1)</f>
        <v>7259</v>
      </c>
      <c r="O3141" s="29">
        <f t="shared" si="290"/>
        <v>7</v>
      </c>
      <c r="P3141" s="29">
        <f t="shared" si="291"/>
        <v>13</v>
      </c>
      <c r="Q3141" s="14" t="str">
        <f t="shared" si="292"/>
        <v xml:space="preserve">Vivian </v>
      </c>
      <c r="R3141" s="14" t="str">
        <f t="shared" si="293"/>
        <v>Mathis</v>
      </c>
    </row>
    <row r="3142" spans="2:18" x14ac:dyDescent="0.45">
      <c r="B3142" s="14" t="str">
        <f t="shared" si="288"/>
        <v>399843939986</v>
      </c>
      <c r="C3142" s="5">
        <v>39984</v>
      </c>
      <c r="D3142" s="2" t="s">
        <v>808</v>
      </c>
      <c r="E3142" s="14">
        <f t="shared" si="289"/>
        <v>0</v>
      </c>
      <c r="F3142" s="2">
        <v>39</v>
      </c>
      <c r="G3142" s="19">
        <v>238.49</v>
      </c>
      <c r="H3142" s="20">
        <v>0.09</v>
      </c>
      <c r="I3142" s="6"/>
      <c r="J3142" s="5">
        <v>39986</v>
      </c>
      <c r="K3142" s="25">
        <v>-110.56</v>
      </c>
      <c r="L3142" s="2" t="s">
        <v>64</v>
      </c>
      <c r="M3142" s="14">
        <f>+VLOOKUP(L3142,Customers!$C$3:$D$797,2,FALSE)</f>
        <v>3</v>
      </c>
      <c r="N3142" s="14">
        <f>+INDEX(Customers!$B$2:$D$797,MATCH(TF_Database!L3142,Customers!$C$2:$C$797,0),1)</f>
        <v>10493</v>
      </c>
      <c r="O3142" s="29">
        <f t="shared" si="290"/>
        <v>6</v>
      </c>
      <c r="P3142" s="29">
        <f t="shared" si="291"/>
        <v>12</v>
      </c>
      <c r="Q3142" s="14" t="str">
        <f t="shared" si="292"/>
        <v xml:space="preserve">Ralph </v>
      </c>
      <c r="R3142" s="14" t="str">
        <f t="shared" si="293"/>
        <v>Arnett</v>
      </c>
    </row>
    <row r="3143" spans="2:18" x14ac:dyDescent="0.45">
      <c r="B3143" s="14" t="str">
        <f t="shared" ref="B3143:B3206" si="294">+CONCATENATE(C3143,F3143,J3143)</f>
        <v>398851939886</v>
      </c>
      <c r="C3143" s="5">
        <v>39885</v>
      </c>
      <c r="D3143" s="2" t="s">
        <v>810</v>
      </c>
      <c r="E3143" s="14">
        <f t="shared" ref="E3143:E3206" si="295">+IF(D3143="High",1,0)</f>
        <v>0</v>
      </c>
      <c r="F3143" s="2">
        <v>19</v>
      </c>
      <c r="G3143" s="19">
        <v>123.1</v>
      </c>
      <c r="H3143" s="20">
        <v>0.06</v>
      </c>
      <c r="I3143" s="6"/>
      <c r="J3143" s="5">
        <v>39886</v>
      </c>
      <c r="K3143" s="25">
        <v>-75.44</v>
      </c>
      <c r="L3143" s="2" t="s">
        <v>433</v>
      </c>
      <c r="M3143" s="14">
        <f>+VLOOKUP(L3143,Customers!$C$3:$D$797,2,FALSE)</f>
        <v>1</v>
      </c>
      <c r="N3143" s="14">
        <f>+INDEX(Customers!$B$2:$D$797,MATCH(TF_Database!L3143,Customers!$C$2:$C$797,0),1)</f>
        <v>13687</v>
      </c>
      <c r="O3143" s="29">
        <f t="shared" ref="O3143:O3206" si="296">+SEARCH(" ",L3143)</f>
        <v>6</v>
      </c>
      <c r="P3143" s="29">
        <f t="shared" ref="P3143:P3206" si="297">+LEN(L3143)</f>
        <v>11</v>
      </c>
      <c r="Q3143" s="14" t="str">
        <f t="shared" ref="Q3143:Q3206" si="298">+LEFT(L3143,O3143)</f>
        <v xml:space="preserve">Carol </v>
      </c>
      <c r="R3143" s="14" t="str">
        <f t="shared" ref="R3143:R3206" si="299">+RIGHT(L3143,P3143-O3143)</f>
        <v>Adams</v>
      </c>
    </row>
    <row r="3144" spans="2:18" x14ac:dyDescent="0.45">
      <c r="B3144" s="14" t="str">
        <f t="shared" si="294"/>
        <v>403093740311</v>
      </c>
      <c r="C3144" s="5">
        <v>40309</v>
      </c>
      <c r="D3144" s="2" t="s">
        <v>810</v>
      </c>
      <c r="E3144" s="14">
        <f t="shared" si="295"/>
        <v>0</v>
      </c>
      <c r="F3144" s="2">
        <v>37</v>
      </c>
      <c r="G3144" s="19">
        <v>12612.66</v>
      </c>
      <c r="H3144" s="20">
        <v>0.06</v>
      </c>
      <c r="I3144" s="6"/>
      <c r="J3144" s="5">
        <v>40311</v>
      </c>
      <c r="K3144" s="25">
        <v>3325.03</v>
      </c>
      <c r="L3144" s="2" t="s">
        <v>431</v>
      </c>
      <c r="M3144" s="14">
        <f>+VLOOKUP(L3144,Customers!$C$3:$D$797,2,FALSE)</f>
        <v>3</v>
      </c>
      <c r="N3144" s="14">
        <f>+INDEX(Customers!$B$2:$D$797,MATCH(TF_Database!L3144,Customers!$C$2:$C$797,0),1)</f>
        <v>4425</v>
      </c>
      <c r="O3144" s="29">
        <f t="shared" si="296"/>
        <v>6</v>
      </c>
      <c r="P3144" s="29">
        <f t="shared" si="297"/>
        <v>14</v>
      </c>
      <c r="Q3144" s="14" t="str">
        <f t="shared" si="298"/>
        <v xml:space="preserve">Barry </v>
      </c>
      <c r="R3144" s="14" t="str">
        <f t="shared" si="299"/>
        <v>Gonzalez</v>
      </c>
    </row>
    <row r="3145" spans="2:18" x14ac:dyDescent="0.45">
      <c r="B3145" s="14" t="str">
        <f t="shared" si="294"/>
        <v>405462040548</v>
      </c>
      <c r="C3145" s="5">
        <v>40546</v>
      </c>
      <c r="D3145" s="2" t="s">
        <v>810</v>
      </c>
      <c r="E3145" s="14">
        <f t="shared" si="295"/>
        <v>0</v>
      </c>
      <c r="F3145" s="2">
        <v>20</v>
      </c>
      <c r="G3145" s="19">
        <v>1564.1614999999999</v>
      </c>
      <c r="H3145" s="20">
        <v>0</v>
      </c>
      <c r="I3145" s="6"/>
      <c r="J3145" s="5">
        <v>40548</v>
      </c>
      <c r="K3145" s="25">
        <v>682.47899999999993</v>
      </c>
      <c r="L3145" s="2" t="s">
        <v>442</v>
      </c>
      <c r="M3145" s="14">
        <f>+VLOOKUP(L3145,Customers!$C$3:$D$797,2,FALSE)</f>
        <v>1</v>
      </c>
      <c r="N3145" s="14">
        <f>+INDEX(Customers!$B$2:$D$797,MATCH(TF_Database!L3145,Customers!$C$2:$C$797,0),1)</f>
        <v>25639</v>
      </c>
      <c r="O3145" s="29">
        <f t="shared" si="296"/>
        <v>8</v>
      </c>
      <c r="P3145" s="29">
        <f t="shared" si="297"/>
        <v>15</v>
      </c>
      <c r="Q3145" s="14" t="str">
        <f t="shared" si="298"/>
        <v xml:space="preserve">Valerie </v>
      </c>
      <c r="R3145" s="14" t="str">
        <f t="shared" si="299"/>
        <v>Mitchum</v>
      </c>
    </row>
    <row r="3146" spans="2:18" x14ac:dyDescent="0.45">
      <c r="B3146" s="14" t="str">
        <f t="shared" si="294"/>
        <v>412193441221</v>
      </c>
      <c r="C3146" s="5">
        <v>41219</v>
      </c>
      <c r="D3146" s="2" t="s">
        <v>810</v>
      </c>
      <c r="E3146" s="14">
        <f t="shared" si="295"/>
        <v>0</v>
      </c>
      <c r="F3146" s="2">
        <v>34</v>
      </c>
      <c r="G3146" s="19">
        <v>926.85</v>
      </c>
      <c r="H3146" s="20">
        <v>0.09</v>
      </c>
      <c r="I3146" s="6"/>
      <c r="J3146" s="5">
        <v>41221</v>
      </c>
      <c r="K3146" s="25">
        <v>382.94200000000001</v>
      </c>
      <c r="L3146" s="2" t="s">
        <v>432</v>
      </c>
      <c r="M3146" s="14">
        <f>+VLOOKUP(L3146,Customers!$C$3:$D$797,2,FALSE)</f>
        <v>5</v>
      </c>
      <c r="N3146" s="14">
        <f>+INDEX(Customers!$B$2:$D$797,MATCH(TF_Database!L3146,Customers!$C$2:$C$797,0),1)</f>
        <v>7259</v>
      </c>
      <c r="O3146" s="29">
        <f t="shared" si="296"/>
        <v>7</v>
      </c>
      <c r="P3146" s="29">
        <f t="shared" si="297"/>
        <v>13</v>
      </c>
      <c r="Q3146" s="14" t="str">
        <f t="shared" si="298"/>
        <v xml:space="preserve">Vivian </v>
      </c>
      <c r="R3146" s="14" t="str">
        <f t="shared" si="299"/>
        <v>Mathis</v>
      </c>
    </row>
    <row r="3147" spans="2:18" x14ac:dyDescent="0.45">
      <c r="B3147" s="14" t="str">
        <f t="shared" si="294"/>
        <v>408692140870</v>
      </c>
      <c r="C3147" s="5">
        <v>40869</v>
      </c>
      <c r="D3147" s="2" t="s">
        <v>806</v>
      </c>
      <c r="E3147" s="14">
        <f t="shared" si="295"/>
        <v>1</v>
      </c>
      <c r="F3147" s="2">
        <v>21</v>
      </c>
      <c r="G3147" s="19">
        <v>203.55</v>
      </c>
      <c r="H3147" s="20">
        <v>0.03</v>
      </c>
      <c r="I3147" s="6"/>
      <c r="J3147" s="5">
        <v>40870</v>
      </c>
      <c r="K3147" s="25">
        <v>38.6</v>
      </c>
      <c r="L3147" s="2" t="s">
        <v>308</v>
      </c>
      <c r="M3147" s="14">
        <f>+VLOOKUP(L3147,Customers!$C$3:$D$797,2,FALSE)</f>
        <v>1</v>
      </c>
      <c r="N3147" s="14">
        <f>+INDEX(Customers!$B$2:$D$797,MATCH(TF_Database!L3147,Customers!$C$2:$C$797,0),1)</f>
        <v>27847</v>
      </c>
      <c r="O3147" s="29">
        <f t="shared" si="296"/>
        <v>5</v>
      </c>
      <c r="P3147" s="29">
        <f t="shared" si="297"/>
        <v>14</v>
      </c>
      <c r="Q3147" s="14" t="str">
        <f t="shared" si="298"/>
        <v xml:space="preserve">Matt </v>
      </c>
      <c r="R3147" s="14" t="str">
        <f t="shared" si="299"/>
        <v>Collister</v>
      </c>
    </row>
    <row r="3148" spans="2:18" x14ac:dyDescent="0.45">
      <c r="B3148" s="14" t="str">
        <f t="shared" si="294"/>
        <v>404081940410</v>
      </c>
      <c r="C3148" s="5">
        <v>40408</v>
      </c>
      <c r="D3148" s="2" t="s">
        <v>808</v>
      </c>
      <c r="E3148" s="14">
        <f t="shared" si="295"/>
        <v>0</v>
      </c>
      <c r="F3148" s="2">
        <v>19</v>
      </c>
      <c r="G3148" s="19">
        <v>639.29999999999995</v>
      </c>
      <c r="H3148" s="20">
        <v>0.05</v>
      </c>
      <c r="I3148" s="6"/>
      <c r="J3148" s="5">
        <v>40410</v>
      </c>
      <c r="K3148" s="25">
        <v>30.21</v>
      </c>
      <c r="L3148" s="2" t="s">
        <v>64</v>
      </c>
      <c r="M3148" s="14">
        <f>+VLOOKUP(L3148,Customers!$C$3:$D$797,2,FALSE)</f>
        <v>3</v>
      </c>
      <c r="N3148" s="14">
        <f>+INDEX(Customers!$B$2:$D$797,MATCH(TF_Database!L3148,Customers!$C$2:$C$797,0),1)</f>
        <v>10493</v>
      </c>
      <c r="O3148" s="29">
        <f t="shared" si="296"/>
        <v>6</v>
      </c>
      <c r="P3148" s="29">
        <f t="shared" si="297"/>
        <v>12</v>
      </c>
      <c r="Q3148" s="14" t="str">
        <f t="shared" si="298"/>
        <v xml:space="preserve">Ralph </v>
      </c>
      <c r="R3148" s="14" t="str">
        <f t="shared" si="299"/>
        <v>Arnett</v>
      </c>
    </row>
    <row r="3149" spans="2:18" x14ac:dyDescent="0.45">
      <c r="B3149" s="14" t="str">
        <f t="shared" si="294"/>
        <v>40580440581</v>
      </c>
      <c r="C3149" s="5">
        <v>40580</v>
      </c>
      <c r="D3149" s="2" t="s">
        <v>810</v>
      </c>
      <c r="E3149" s="14">
        <f t="shared" si="295"/>
        <v>0</v>
      </c>
      <c r="F3149" s="2">
        <v>4</v>
      </c>
      <c r="G3149" s="19">
        <v>1280.73</v>
      </c>
      <c r="H3149" s="20">
        <v>0.09</v>
      </c>
      <c r="I3149" s="6"/>
      <c r="J3149" s="5">
        <v>40581</v>
      </c>
      <c r="K3149" s="25">
        <v>-774.89068800000007</v>
      </c>
      <c r="L3149" s="2" t="s">
        <v>429</v>
      </c>
      <c r="M3149" s="14">
        <f>+VLOOKUP(L3149,Customers!$C$3:$D$797,2,FALSE)</f>
        <v>2</v>
      </c>
      <c r="N3149" s="14">
        <f>+INDEX(Customers!$B$2:$D$797,MATCH(TF_Database!L3149,Customers!$C$2:$C$797,0),1)</f>
        <v>17764</v>
      </c>
      <c r="O3149" s="29">
        <f t="shared" si="296"/>
        <v>9</v>
      </c>
      <c r="P3149" s="29">
        <f t="shared" si="297"/>
        <v>13</v>
      </c>
      <c r="Q3149" s="14" t="str">
        <f t="shared" si="298"/>
        <v xml:space="preserve">Michelle </v>
      </c>
      <c r="R3149" s="14" t="str">
        <f t="shared" si="299"/>
        <v>Tran</v>
      </c>
    </row>
    <row r="3150" spans="2:18" x14ac:dyDescent="0.45">
      <c r="B3150" s="14" t="str">
        <f t="shared" si="294"/>
        <v>40096540098</v>
      </c>
      <c r="C3150" s="5">
        <v>40096</v>
      </c>
      <c r="D3150" s="2" t="s">
        <v>811</v>
      </c>
      <c r="E3150" s="14">
        <f t="shared" si="295"/>
        <v>0</v>
      </c>
      <c r="F3150" s="2">
        <v>5</v>
      </c>
      <c r="G3150" s="19">
        <v>43.55</v>
      </c>
      <c r="H3150" s="20">
        <v>0.1</v>
      </c>
      <c r="I3150" s="6"/>
      <c r="J3150" s="5">
        <v>40098</v>
      </c>
      <c r="K3150" s="25">
        <v>-3.64</v>
      </c>
      <c r="L3150" s="2" t="s">
        <v>437</v>
      </c>
      <c r="M3150" s="14">
        <f>+VLOOKUP(L3150,Customers!$C$3:$D$797,2,FALSE)</f>
        <v>3</v>
      </c>
      <c r="N3150" s="14">
        <f>+INDEX(Customers!$B$2:$D$797,MATCH(TF_Database!L3150,Customers!$C$2:$C$797,0),1)</f>
        <v>11789</v>
      </c>
      <c r="O3150" s="29">
        <f t="shared" si="296"/>
        <v>6</v>
      </c>
      <c r="P3150" s="29">
        <f t="shared" si="297"/>
        <v>17</v>
      </c>
      <c r="Q3150" s="14" t="str">
        <f t="shared" si="298"/>
        <v xml:space="preserve">Jason </v>
      </c>
      <c r="R3150" s="14" t="str">
        <f t="shared" si="299"/>
        <v>Klamczynski</v>
      </c>
    </row>
    <row r="3151" spans="2:18" x14ac:dyDescent="0.45">
      <c r="B3151" s="14" t="str">
        <f t="shared" si="294"/>
        <v>409464440948</v>
      </c>
      <c r="C3151" s="5">
        <v>40946</v>
      </c>
      <c r="D3151" s="2" t="s">
        <v>806</v>
      </c>
      <c r="E3151" s="14">
        <f t="shared" si="295"/>
        <v>1</v>
      </c>
      <c r="F3151" s="2">
        <v>44</v>
      </c>
      <c r="G3151" s="19">
        <v>809.77</v>
      </c>
      <c r="H3151" s="20">
        <v>0.1</v>
      </c>
      <c r="I3151" s="6"/>
      <c r="J3151" s="5">
        <v>40948</v>
      </c>
      <c r="K3151" s="25">
        <v>83.48</v>
      </c>
      <c r="L3151" s="2" t="s">
        <v>444</v>
      </c>
      <c r="M3151" s="14">
        <f>+VLOOKUP(L3151,Customers!$C$3:$D$797,2,FALSE)</f>
        <v>1</v>
      </c>
      <c r="N3151" s="14">
        <f>+INDEX(Customers!$B$2:$D$797,MATCH(TF_Database!L3151,Customers!$C$2:$C$797,0),1)</f>
        <v>8481</v>
      </c>
      <c r="O3151" s="29">
        <f t="shared" si="296"/>
        <v>5</v>
      </c>
      <c r="P3151" s="29">
        <f t="shared" si="297"/>
        <v>12</v>
      </c>
      <c r="Q3151" s="14" t="str">
        <f t="shared" si="298"/>
        <v xml:space="preserve">Chad </v>
      </c>
      <c r="R3151" s="14" t="str">
        <f t="shared" si="299"/>
        <v>McGuire</v>
      </c>
    </row>
    <row r="3152" spans="2:18" x14ac:dyDescent="0.45">
      <c r="B3152" s="14" t="str">
        <f t="shared" si="294"/>
        <v>409284840930</v>
      </c>
      <c r="C3152" s="5">
        <v>40928</v>
      </c>
      <c r="D3152" s="2" t="s">
        <v>806</v>
      </c>
      <c r="E3152" s="14">
        <f t="shared" si="295"/>
        <v>1</v>
      </c>
      <c r="F3152" s="2">
        <v>48</v>
      </c>
      <c r="G3152" s="19">
        <v>24701.119999999999</v>
      </c>
      <c r="H3152" s="20">
        <v>0.04</v>
      </c>
      <c r="I3152" s="6"/>
      <c r="J3152" s="5">
        <v>40930</v>
      </c>
      <c r="K3152" s="25">
        <v>8022.94</v>
      </c>
      <c r="L3152" s="2" t="s">
        <v>438</v>
      </c>
      <c r="M3152" s="14">
        <f>+VLOOKUP(L3152,Customers!$C$3:$D$797,2,FALSE)</f>
        <v>4</v>
      </c>
      <c r="N3152" s="14">
        <f>+INDEX(Customers!$B$2:$D$797,MATCH(TF_Database!L3152,Customers!$C$2:$C$797,0),1)</f>
        <v>24211</v>
      </c>
      <c r="O3152" s="29">
        <f t="shared" si="296"/>
        <v>5</v>
      </c>
      <c r="P3152" s="29">
        <f t="shared" si="297"/>
        <v>9</v>
      </c>
      <c r="Q3152" s="14" t="str">
        <f t="shared" si="298"/>
        <v xml:space="preserve">Greg </v>
      </c>
      <c r="R3152" s="14" t="str">
        <f t="shared" si="299"/>
        <v>Tran</v>
      </c>
    </row>
    <row r="3153" spans="2:18" x14ac:dyDescent="0.45">
      <c r="B3153" s="14" t="str">
        <f t="shared" si="294"/>
        <v>408191740821</v>
      </c>
      <c r="C3153" s="5">
        <v>40819</v>
      </c>
      <c r="D3153" s="2" t="s">
        <v>810</v>
      </c>
      <c r="E3153" s="14">
        <f t="shared" si="295"/>
        <v>0</v>
      </c>
      <c r="F3153" s="2">
        <v>17</v>
      </c>
      <c r="G3153" s="19">
        <v>5122.6099999999997</v>
      </c>
      <c r="H3153" s="20">
        <v>0.05</v>
      </c>
      <c r="I3153" s="6"/>
      <c r="J3153" s="5">
        <v>40821</v>
      </c>
      <c r="K3153" s="25">
        <v>1784.0394999999999</v>
      </c>
      <c r="L3153" s="2" t="s">
        <v>430</v>
      </c>
      <c r="M3153" s="14">
        <f>+VLOOKUP(L3153,Customers!$C$3:$D$797,2,FALSE)</f>
        <v>4</v>
      </c>
      <c r="N3153" s="14">
        <f>+INDEX(Customers!$B$2:$D$797,MATCH(TF_Database!L3153,Customers!$C$2:$C$797,0),1)</f>
        <v>1218</v>
      </c>
      <c r="O3153" s="29">
        <f t="shared" si="296"/>
        <v>7</v>
      </c>
      <c r="P3153" s="29">
        <f t="shared" si="297"/>
        <v>13</v>
      </c>
      <c r="Q3153" s="14" t="str">
        <f t="shared" si="298"/>
        <v xml:space="preserve">Sanjit </v>
      </c>
      <c r="R3153" s="14" t="str">
        <f t="shared" si="299"/>
        <v>Jacobs</v>
      </c>
    </row>
    <row r="3154" spans="2:18" x14ac:dyDescent="0.45">
      <c r="B3154" s="14" t="str">
        <f t="shared" si="294"/>
        <v>407084640710</v>
      </c>
      <c r="C3154" s="5">
        <v>40708</v>
      </c>
      <c r="D3154" s="2" t="s">
        <v>811</v>
      </c>
      <c r="E3154" s="14">
        <f t="shared" si="295"/>
        <v>0</v>
      </c>
      <c r="F3154" s="2">
        <v>46</v>
      </c>
      <c r="G3154" s="19">
        <v>221.13</v>
      </c>
      <c r="H3154" s="20">
        <v>0.01</v>
      </c>
      <c r="I3154" s="6"/>
      <c r="J3154" s="5">
        <v>40710</v>
      </c>
      <c r="K3154" s="25">
        <v>59.703999999999994</v>
      </c>
      <c r="L3154" s="2" t="s">
        <v>445</v>
      </c>
      <c r="M3154" s="14">
        <f>+VLOOKUP(L3154,Customers!$C$3:$D$797,2,FALSE)</f>
        <v>5</v>
      </c>
      <c r="N3154" s="14">
        <f>+INDEX(Customers!$B$2:$D$797,MATCH(TF_Database!L3154,Customers!$C$2:$C$797,0),1)</f>
        <v>7491</v>
      </c>
      <c r="O3154" s="29">
        <f t="shared" si="296"/>
        <v>6</v>
      </c>
      <c r="P3154" s="29">
        <f t="shared" si="297"/>
        <v>11</v>
      </c>
      <c r="Q3154" s="14" t="str">
        <f t="shared" si="298"/>
        <v xml:space="preserve">Scott </v>
      </c>
      <c r="R3154" s="14" t="str">
        <f t="shared" si="299"/>
        <v>Cohen</v>
      </c>
    </row>
    <row r="3155" spans="2:18" x14ac:dyDescent="0.45">
      <c r="B3155" s="14" t="str">
        <f t="shared" si="294"/>
        <v>40708840709</v>
      </c>
      <c r="C3155" s="5">
        <v>40708</v>
      </c>
      <c r="D3155" s="2" t="s">
        <v>811</v>
      </c>
      <c r="E3155" s="14">
        <f t="shared" si="295"/>
        <v>0</v>
      </c>
      <c r="F3155" s="2">
        <v>8</v>
      </c>
      <c r="G3155" s="19">
        <v>16.350000000000001</v>
      </c>
      <c r="H3155" s="20">
        <v>0.05</v>
      </c>
      <c r="I3155" s="6"/>
      <c r="J3155" s="5">
        <v>40709</v>
      </c>
      <c r="K3155" s="25">
        <v>-5.6234999999999999</v>
      </c>
      <c r="L3155" s="2" t="s">
        <v>445</v>
      </c>
      <c r="M3155" s="14">
        <f>+VLOOKUP(L3155,Customers!$C$3:$D$797,2,FALSE)</f>
        <v>5</v>
      </c>
      <c r="N3155" s="14">
        <f>+INDEX(Customers!$B$2:$D$797,MATCH(TF_Database!L3155,Customers!$C$2:$C$797,0),1)</f>
        <v>7491</v>
      </c>
      <c r="O3155" s="29">
        <f t="shared" si="296"/>
        <v>6</v>
      </c>
      <c r="P3155" s="29">
        <f t="shared" si="297"/>
        <v>11</v>
      </c>
      <c r="Q3155" s="14" t="str">
        <f t="shared" si="298"/>
        <v xml:space="preserve">Scott </v>
      </c>
      <c r="R3155" s="14" t="str">
        <f t="shared" si="299"/>
        <v>Cohen</v>
      </c>
    </row>
    <row r="3156" spans="2:18" x14ac:dyDescent="0.45">
      <c r="B3156" s="14" t="str">
        <f t="shared" si="294"/>
        <v>399861139987</v>
      </c>
      <c r="C3156" s="5">
        <v>39986</v>
      </c>
      <c r="D3156" s="2" t="s">
        <v>811</v>
      </c>
      <c r="E3156" s="14">
        <f t="shared" si="295"/>
        <v>0</v>
      </c>
      <c r="F3156" s="2">
        <v>11</v>
      </c>
      <c r="G3156" s="19">
        <v>96.01</v>
      </c>
      <c r="H3156" s="20">
        <v>0.01</v>
      </c>
      <c r="I3156" s="6"/>
      <c r="J3156" s="5">
        <v>39987</v>
      </c>
      <c r="K3156" s="25">
        <v>-43.24</v>
      </c>
      <c r="L3156" s="2" t="s">
        <v>445</v>
      </c>
      <c r="M3156" s="14">
        <f>+VLOOKUP(L3156,Customers!$C$3:$D$797,2,FALSE)</f>
        <v>5</v>
      </c>
      <c r="N3156" s="14">
        <f>+INDEX(Customers!$B$2:$D$797,MATCH(TF_Database!L3156,Customers!$C$2:$C$797,0),1)</f>
        <v>7491</v>
      </c>
      <c r="O3156" s="29">
        <f t="shared" si="296"/>
        <v>6</v>
      </c>
      <c r="P3156" s="29">
        <f t="shared" si="297"/>
        <v>11</v>
      </c>
      <c r="Q3156" s="14" t="str">
        <f t="shared" si="298"/>
        <v xml:space="preserve">Scott </v>
      </c>
      <c r="R3156" s="14" t="str">
        <f t="shared" si="299"/>
        <v>Cohen</v>
      </c>
    </row>
    <row r="3157" spans="2:18" x14ac:dyDescent="0.45">
      <c r="B3157" s="14" t="str">
        <f t="shared" si="294"/>
        <v>411121041113</v>
      </c>
      <c r="C3157" s="5">
        <v>41112</v>
      </c>
      <c r="D3157" s="2" t="s">
        <v>811</v>
      </c>
      <c r="E3157" s="14">
        <f t="shared" si="295"/>
        <v>0</v>
      </c>
      <c r="F3157" s="2">
        <v>10</v>
      </c>
      <c r="G3157" s="19">
        <v>165.09</v>
      </c>
      <c r="H3157" s="20">
        <v>0</v>
      </c>
      <c r="I3157" s="6"/>
      <c r="J3157" s="5">
        <v>41113</v>
      </c>
      <c r="K3157" s="25">
        <v>-8.5904999999999987</v>
      </c>
      <c r="L3157" s="2" t="s">
        <v>431</v>
      </c>
      <c r="M3157" s="14">
        <f>+VLOOKUP(L3157,Customers!$C$3:$D$797,2,FALSE)</f>
        <v>3</v>
      </c>
      <c r="N3157" s="14">
        <f>+INDEX(Customers!$B$2:$D$797,MATCH(TF_Database!L3157,Customers!$C$2:$C$797,0),1)</f>
        <v>4425</v>
      </c>
      <c r="O3157" s="29">
        <f t="shared" si="296"/>
        <v>6</v>
      </c>
      <c r="P3157" s="29">
        <f t="shared" si="297"/>
        <v>14</v>
      </c>
      <c r="Q3157" s="14" t="str">
        <f t="shared" si="298"/>
        <v xml:space="preserve">Barry </v>
      </c>
      <c r="R3157" s="14" t="str">
        <f t="shared" si="299"/>
        <v>Gonzalez</v>
      </c>
    </row>
    <row r="3158" spans="2:18" x14ac:dyDescent="0.45">
      <c r="B3158" s="14" t="str">
        <f t="shared" si="294"/>
        <v>405494740550</v>
      </c>
      <c r="C3158" s="5">
        <v>40549</v>
      </c>
      <c r="D3158" s="2" t="s">
        <v>806</v>
      </c>
      <c r="E3158" s="14">
        <f t="shared" si="295"/>
        <v>1</v>
      </c>
      <c r="F3158" s="2">
        <v>47</v>
      </c>
      <c r="G3158" s="19">
        <v>307.57</v>
      </c>
      <c r="H3158" s="20">
        <v>0</v>
      </c>
      <c r="I3158" s="6"/>
      <c r="J3158" s="5">
        <v>40550</v>
      </c>
      <c r="K3158" s="25">
        <v>-72.3005</v>
      </c>
      <c r="L3158" s="2" t="s">
        <v>431</v>
      </c>
      <c r="M3158" s="14">
        <f>+VLOOKUP(L3158,Customers!$C$3:$D$797,2,FALSE)</f>
        <v>3</v>
      </c>
      <c r="N3158" s="14">
        <f>+INDEX(Customers!$B$2:$D$797,MATCH(TF_Database!L3158,Customers!$C$2:$C$797,0),1)</f>
        <v>4425</v>
      </c>
      <c r="O3158" s="29">
        <f t="shared" si="296"/>
        <v>6</v>
      </c>
      <c r="P3158" s="29">
        <f t="shared" si="297"/>
        <v>14</v>
      </c>
      <c r="Q3158" s="14" t="str">
        <f t="shared" si="298"/>
        <v xml:space="preserve">Barry </v>
      </c>
      <c r="R3158" s="14" t="str">
        <f t="shared" si="299"/>
        <v>Gonzalez</v>
      </c>
    </row>
    <row r="3159" spans="2:18" x14ac:dyDescent="0.45">
      <c r="B3159" s="14" t="str">
        <f t="shared" si="294"/>
        <v>405493240551</v>
      </c>
      <c r="C3159" s="5">
        <v>40549</v>
      </c>
      <c r="D3159" s="2" t="s">
        <v>806</v>
      </c>
      <c r="E3159" s="14">
        <f t="shared" si="295"/>
        <v>1</v>
      </c>
      <c r="F3159" s="2">
        <v>32</v>
      </c>
      <c r="G3159" s="19">
        <v>14861.07</v>
      </c>
      <c r="H3159" s="20">
        <v>0.1</v>
      </c>
      <c r="I3159" s="6"/>
      <c r="J3159" s="5">
        <v>40551</v>
      </c>
      <c r="K3159" s="25">
        <v>3408.29</v>
      </c>
      <c r="L3159" s="2" t="s">
        <v>431</v>
      </c>
      <c r="M3159" s="14">
        <f>+VLOOKUP(L3159,Customers!$C$3:$D$797,2,FALSE)</f>
        <v>3</v>
      </c>
      <c r="N3159" s="14">
        <f>+INDEX(Customers!$B$2:$D$797,MATCH(TF_Database!L3159,Customers!$C$2:$C$797,0),1)</f>
        <v>4425</v>
      </c>
      <c r="O3159" s="29">
        <f t="shared" si="296"/>
        <v>6</v>
      </c>
      <c r="P3159" s="29">
        <f t="shared" si="297"/>
        <v>14</v>
      </c>
      <c r="Q3159" s="14" t="str">
        <f t="shared" si="298"/>
        <v xml:space="preserve">Barry </v>
      </c>
      <c r="R3159" s="14" t="str">
        <f t="shared" si="299"/>
        <v>Gonzalez</v>
      </c>
    </row>
    <row r="3160" spans="2:18" x14ac:dyDescent="0.45">
      <c r="B3160" s="14" t="str">
        <f t="shared" si="294"/>
        <v>404184540419</v>
      </c>
      <c r="C3160" s="5">
        <v>40418</v>
      </c>
      <c r="D3160" s="2" t="s">
        <v>811</v>
      </c>
      <c r="E3160" s="14">
        <f t="shared" si="295"/>
        <v>0</v>
      </c>
      <c r="F3160" s="2">
        <v>45</v>
      </c>
      <c r="G3160" s="19">
        <v>182.7</v>
      </c>
      <c r="H3160" s="20">
        <v>0.08</v>
      </c>
      <c r="I3160" s="6"/>
      <c r="J3160" s="5">
        <v>40419</v>
      </c>
      <c r="K3160" s="25">
        <v>-156.41149999999999</v>
      </c>
      <c r="L3160" s="2" t="s">
        <v>430</v>
      </c>
      <c r="M3160" s="14">
        <f>+VLOOKUP(L3160,Customers!$C$3:$D$797,2,FALSE)</f>
        <v>4</v>
      </c>
      <c r="N3160" s="14">
        <f>+INDEX(Customers!$B$2:$D$797,MATCH(TF_Database!L3160,Customers!$C$2:$C$797,0),1)</f>
        <v>1218</v>
      </c>
      <c r="O3160" s="29">
        <f t="shared" si="296"/>
        <v>7</v>
      </c>
      <c r="P3160" s="29">
        <f t="shared" si="297"/>
        <v>13</v>
      </c>
      <c r="Q3160" s="14" t="str">
        <f t="shared" si="298"/>
        <v xml:space="preserve">Sanjit </v>
      </c>
      <c r="R3160" s="14" t="str">
        <f t="shared" si="299"/>
        <v>Jacobs</v>
      </c>
    </row>
    <row r="3161" spans="2:18" x14ac:dyDescent="0.45">
      <c r="B3161" s="14" t="str">
        <f t="shared" si="294"/>
        <v>404184640419</v>
      </c>
      <c r="C3161" s="5">
        <v>40418</v>
      </c>
      <c r="D3161" s="2" t="s">
        <v>811</v>
      </c>
      <c r="E3161" s="14">
        <f t="shared" si="295"/>
        <v>0</v>
      </c>
      <c r="F3161" s="2">
        <v>46</v>
      </c>
      <c r="G3161" s="19">
        <v>141.08000000000001</v>
      </c>
      <c r="H3161" s="20">
        <v>0.04</v>
      </c>
      <c r="I3161" s="6"/>
      <c r="J3161" s="5">
        <v>40419</v>
      </c>
      <c r="K3161" s="25">
        <v>36.96</v>
      </c>
      <c r="L3161" s="2" t="s">
        <v>430</v>
      </c>
      <c r="M3161" s="14">
        <f>+VLOOKUP(L3161,Customers!$C$3:$D$797,2,FALSE)</f>
        <v>4</v>
      </c>
      <c r="N3161" s="14">
        <f>+INDEX(Customers!$B$2:$D$797,MATCH(TF_Database!L3161,Customers!$C$2:$C$797,0),1)</f>
        <v>1218</v>
      </c>
      <c r="O3161" s="29">
        <f t="shared" si="296"/>
        <v>7</v>
      </c>
      <c r="P3161" s="29">
        <f t="shared" si="297"/>
        <v>13</v>
      </c>
      <c r="Q3161" s="14" t="str">
        <f t="shared" si="298"/>
        <v xml:space="preserve">Sanjit </v>
      </c>
      <c r="R3161" s="14" t="str">
        <f t="shared" si="299"/>
        <v>Jacobs</v>
      </c>
    </row>
    <row r="3162" spans="2:18" x14ac:dyDescent="0.45">
      <c r="B3162" s="14" t="str">
        <f t="shared" si="294"/>
        <v>403163840321</v>
      </c>
      <c r="C3162" s="5">
        <v>40316</v>
      </c>
      <c r="D3162" s="2" t="s">
        <v>804</v>
      </c>
      <c r="E3162" s="14">
        <f t="shared" si="295"/>
        <v>0</v>
      </c>
      <c r="F3162" s="2">
        <v>38</v>
      </c>
      <c r="G3162" s="19">
        <v>331.53</v>
      </c>
      <c r="H3162" s="20">
        <v>0</v>
      </c>
      <c r="I3162" s="6"/>
      <c r="J3162" s="5">
        <v>40321</v>
      </c>
      <c r="K3162" s="25">
        <v>-35.97</v>
      </c>
      <c r="L3162" s="2" t="s">
        <v>430</v>
      </c>
      <c r="M3162" s="14">
        <f>+VLOOKUP(L3162,Customers!$C$3:$D$797,2,FALSE)</f>
        <v>4</v>
      </c>
      <c r="N3162" s="14">
        <f>+INDEX(Customers!$B$2:$D$797,MATCH(TF_Database!L3162,Customers!$C$2:$C$797,0),1)</f>
        <v>1218</v>
      </c>
      <c r="O3162" s="29">
        <f t="shared" si="296"/>
        <v>7</v>
      </c>
      <c r="P3162" s="29">
        <f t="shared" si="297"/>
        <v>13</v>
      </c>
      <c r="Q3162" s="14" t="str">
        <f t="shared" si="298"/>
        <v xml:space="preserve">Sanjit </v>
      </c>
      <c r="R3162" s="14" t="str">
        <f t="shared" si="299"/>
        <v>Jacobs</v>
      </c>
    </row>
    <row r="3163" spans="2:18" x14ac:dyDescent="0.45">
      <c r="B3163" s="14" t="str">
        <f t="shared" si="294"/>
        <v>408442240849</v>
      </c>
      <c r="C3163" s="5">
        <v>40844</v>
      </c>
      <c r="D3163" s="2" t="s">
        <v>804</v>
      </c>
      <c r="E3163" s="14">
        <f t="shared" si="295"/>
        <v>0</v>
      </c>
      <c r="F3163" s="2">
        <v>22</v>
      </c>
      <c r="G3163" s="19">
        <v>494.84</v>
      </c>
      <c r="H3163" s="20">
        <v>7.0000000000000007E-2</v>
      </c>
      <c r="I3163" s="6"/>
      <c r="J3163" s="5">
        <v>40849</v>
      </c>
      <c r="K3163" s="25">
        <v>205.13</v>
      </c>
      <c r="L3163" s="2" t="s">
        <v>444</v>
      </c>
      <c r="M3163" s="14">
        <f>+VLOOKUP(L3163,Customers!$C$3:$D$797,2,FALSE)</f>
        <v>1</v>
      </c>
      <c r="N3163" s="14">
        <f>+INDEX(Customers!$B$2:$D$797,MATCH(TF_Database!L3163,Customers!$C$2:$C$797,0),1)</f>
        <v>8481</v>
      </c>
      <c r="O3163" s="29">
        <f t="shared" si="296"/>
        <v>5</v>
      </c>
      <c r="P3163" s="29">
        <f t="shared" si="297"/>
        <v>12</v>
      </c>
      <c r="Q3163" s="14" t="str">
        <f t="shared" si="298"/>
        <v xml:space="preserve">Chad </v>
      </c>
      <c r="R3163" s="14" t="str">
        <f t="shared" si="299"/>
        <v>McGuire</v>
      </c>
    </row>
    <row r="3164" spans="2:18" x14ac:dyDescent="0.45">
      <c r="B3164" s="14" t="str">
        <f t="shared" si="294"/>
        <v>408441140846</v>
      </c>
      <c r="C3164" s="5">
        <v>40844</v>
      </c>
      <c r="D3164" s="2" t="s">
        <v>804</v>
      </c>
      <c r="E3164" s="14">
        <f t="shared" si="295"/>
        <v>0</v>
      </c>
      <c r="F3164" s="2">
        <v>11</v>
      </c>
      <c r="G3164" s="19">
        <v>3443.21</v>
      </c>
      <c r="H3164" s="20">
        <v>0</v>
      </c>
      <c r="I3164" s="6"/>
      <c r="J3164" s="5">
        <v>40846</v>
      </c>
      <c r="K3164" s="25">
        <v>794.2</v>
      </c>
      <c r="L3164" s="2" t="s">
        <v>444</v>
      </c>
      <c r="M3164" s="14">
        <f>+VLOOKUP(L3164,Customers!$C$3:$D$797,2,FALSE)</f>
        <v>1</v>
      </c>
      <c r="N3164" s="14">
        <f>+INDEX(Customers!$B$2:$D$797,MATCH(TF_Database!L3164,Customers!$C$2:$C$797,0),1)</f>
        <v>8481</v>
      </c>
      <c r="O3164" s="29">
        <f t="shared" si="296"/>
        <v>5</v>
      </c>
      <c r="P3164" s="29">
        <f t="shared" si="297"/>
        <v>12</v>
      </c>
      <c r="Q3164" s="14" t="str">
        <f t="shared" si="298"/>
        <v xml:space="preserve">Chad </v>
      </c>
      <c r="R3164" s="14" t="str">
        <f t="shared" si="299"/>
        <v>McGuire</v>
      </c>
    </row>
    <row r="3165" spans="2:18" x14ac:dyDescent="0.45">
      <c r="B3165" s="14" t="str">
        <f t="shared" si="294"/>
        <v>40866840866</v>
      </c>
      <c r="C3165" s="5">
        <v>40866</v>
      </c>
      <c r="D3165" s="2" t="s">
        <v>808</v>
      </c>
      <c r="E3165" s="14">
        <f t="shared" si="295"/>
        <v>0</v>
      </c>
      <c r="F3165" s="2">
        <v>8</v>
      </c>
      <c r="G3165" s="19">
        <v>1100</v>
      </c>
      <c r="H3165" s="20">
        <v>7.0000000000000007E-2</v>
      </c>
      <c r="I3165" s="6"/>
      <c r="J3165" s="5">
        <v>40866</v>
      </c>
      <c r="K3165" s="25">
        <v>-240.31140000000002</v>
      </c>
      <c r="L3165" s="2" t="s">
        <v>439</v>
      </c>
      <c r="M3165" s="14">
        <f>+VLOOKUP(L3165,Customers!$C$3:$D$797,2,FALSE)</f>
        <v>2</v>
      </c>
      <c r="N3165" s="14">
        <f>+INDEX(Customers!$B$2:$D$797,MATCH(TF_Database!L3165,Customers!$C$2:$C$797,0),1)</f>
        <v>22739</v>
      </c>
      <c r="O3165" s="29">
        <f t="shared" si="296"/>
        <v>5</v>
      </c>
      <c r="P3165" s="29">
        <f t="shared" si="297"/>
        <v>12</v>
      </c>
      <c r="Q3165" s="14" t="str">
        <f t="shared" si="298"/>
        <v xml:space="preserve">Gene </v>
      </c>
      <c r="R3165" s="14" t="str">
        <f t="shared" si="299"/>
        <v>McClure</v>
      </c>
    </row>
    <row r="3166" spans="2:18" x14ac:dyDescent="0.45">
      <c r="B3166" s="14" t="str">
        <f t="shared" si="294"/>
        <v>41257241259</v>
      </c>
      <c r="C3166" s="5">
        <v>41257</v>
      </c>
      <c r="D3166" s="2" t="s">
        <v>810</v>
      </c>
      <c r="E3166" s="14">
        <f t="shared" si="295"/>
        <v>0</v>
      </c>
      <c r="F3166" s="2">
        <v>2</v>
      </c>
      <c r="G3166" s="19">
        <v>19.809999999999999</v>
      </c>
      <c r="H3166" s="20">
        <v>0.02</v>
      </c>
      <c r="I3166" s="6"/>
      <c r="J3166" s="5">
        <v>41259</v>
      </c>
      <c r="K3166" s="25">
        <v>-10.39</v>
      </c>
      <c r="L3166" s="2" t="s">
        <v>446</v>
      </c>
      <c r="M3166" s="14">
        <f>+VLOOKUP(L3166,Customers!$C$3:$D$797,2,FALSE)</f>
        <v>2</v>
      </c>
      <c r="N3166" s="14">
        <f>+INDEX(Customers!$B$2:$D$797,MATCH(TF_Database!L3166,Customers!$C$2:$C$797,0),1)</f>
        <v>17744</v>
      </c>
      <c r="O3166" s="29">
        <f t="shared" si="296"/>
        <v>6</v>
      </c>
      <c r="P3166" s="29">
        <f t="shared" si="297"/>
        <v>16</v>
      </c>
      <c r="Q3166" s="14" t="str">
        <f t="shared" si="298"/>
        <v xml:space="preserve">Vivek </v>
      </c>
      <c r="R3166" s="14" t="str">
        <f t="shared" si="299"/>
        <v>Sundaresam</v>
      </c>
    </row>
    <row r="3167" spans="2:18" x14ac:dyDescent="0.45">
      <c r="B3167" s="14" t="str">
        <f t="shared" si="294"/>
        <v>408963740896</v>
      </c>
      <c r="C3167" s="5">
        <v>40896</v>
      </c>
      <c r="D3167" s="2" t="s">
        <v>810</v>
      </c>
      <c r="E3167" s="14">
        <f t="shared" si="295"/>
        <v>0</v>
      </c>
      <c r="F3167" s="2">
        <v>37</v>
      </c>
      <c r="G3167" s="19">
        <v>2638.79</v>
      </c>
      <c r="H3167" s="20">
        <v>0.1</v>
      </c>
      <c r="I3167" s="6"/>
      <c r="J3167" s="5">
        <v>40896</v>
      </c>
      <c r="K3167" s="25">
        <v>54.230849999999997</v>
      </c>
      <c r="L3167" s="2" t="s">
        <v>431</v>
      </c>
      <c r="M3167" s="14">
        <f>+VLOOKUP(L3167,Customers!$C$3:$D$797,2,FALSE)</f>
        <v>3</v>
      </c>
      <c r="N3167" s="14">
        <f>+INDEX(Customers!$B$2:$D$797,MATCH(TF_Database!L3167,Customers!$C$2:$C$797,0),1)</f>
        <v>4425</v>
      </c>
      <c r="O3167" s="29">
        <f t="shared" si="296"/>
        <v>6</v>
      </c>
      <c r="P3167" s="29">
        <f t="shared" si="297"/>
        <v>14</v>
      </c>
      <c r="Q3167" s="14" t="str">
        <f t="shared" si="298"/>
        <v xml:space="preserve">Barry </v>
      </c>
      <c r="R3167" s="14" t="str">
        <f t="shared" si="299"/>
        <v>Gonzalez</v>
      </c>
    </row>
    <row r="3168" spans="2:18" x14ac:dyDescent="0.45">
      <c r="B3168" s="14" t="str">
        <f t="shared" si="294"/>
        <v>40620640622</v>
      </c>
      <c r="C3168" s="5">
        <v>40620</v>
      </c>
      <c r="D3168" s="2" t="s">
        <v>811</v>
      </c>
      <c r="E3168" s="14">
        <f t="shared" si="295"/>
        <v>0</v>
      </c>
      <c r="F3168" s="2">
        <v>6</v>
      </c>
      <c r="G3168" s="19">
        <v>156.09</v>
      </c>
      <c r="H3168" s="20">
        <v>0</v>
      </c>
      <c r="I3168" s="6"/>
      <c r="J3168" s="5">
        <v>40622</v>
      </c>
      <c r="K3168" s="25">
        <v>-34.844999999999999</v>
      </c>
      <c r="L3168" s="2" t="s">
        <v>438</v>
      </c>
      <c r="M3168" s="14">
        <f>+VLOOKUP(L3168,Customers!$C$3:$D$797,2,FALSE)</f>
        <v>4</v>
      </c>
      <c r="N3168" s="14">
        <f>+INDEX(Customers!$B$2:$D$797,MATCH(TF_Database!L3168,Customers!$C$2:$C$797,0),1)</f>
        <v>24211</v>
      </c>
      <c r="O3168" s="29">
        <f t="shared" si="296"/>
        <v>5</v>
      </c>
      <c r="P3168" s="29">
        <f t="shared" si="297"/>
        <v>9</v>
      </c>
      <c r="Q3168" s="14" t="str">
        <f t="shared" si="298"/>
        <v xml:space="preserve">Greg </v>
      </c>
      <c r="R3168" s="14" t="str">
        <f t="shared" si="299"/>
        <v>Tran</v>
      </c>
    </row>
    <row r="3169" spans="2:18" x14ac:dyDescent="0.45">
      <c r="B3169" s="14" t="str">
        <f t="shared" si="294"/>
        <v>406204740621</v>
      </c>
      <c r="C3169" s="5">
        <v>40620</v>
      </c>
      <c r="D3169" s="2" t="s">
        <v>811</v>
      </c>
      <c r="E3169" s="14">
        <f t="shared" si="295"/>
        <v>0</v>
      </c>
      <c r="F3169" s="2">
        <v>47</v>
      </c>
      <c r="G3169" s="19">
        <v>1294.0230000000001</v>
      </c>
      <c r="H3169" s="20">
        <v>0.1</v>
      </c>
      <c r="I3169" s="6"/>
      <c r="J3169" s="5">
        <v>40621</v>
      </c>
      <c r="K3169" s="25">
        <v>607.25700000000006</v>
      </c>
      <c r="L3169" s="2" t="s">
        <v>438</v>
      </c>
      <c r="M3169" s="14">
        <f>+VLOOKUP(L3169,Customers!$C$3:$D$797,2,FALSE)</f>
        <v>4</v>
      </c>
      <c r="N3169" s="14">
        <f>+INDEX(Customers!$B$2:$D$797,MATCH(TF_Database!L3169,Customers!$C$2:$C$797,0),1)</f>
        <v>24211</v>
      </c>
      <c r="O3169" s="29">
        <f t="shared" si="296"/>
        <v>5</v>
      </c>
      <c r="P3169" s="29">
        <f t="shared" si="297"/>
        <v>9</v>
      </c>
      <c r="Q3169" s="14" t="str">
        <f t="shared" si="298"/>
        <v xml:space="preserve">Greg </v>
      </c>
      <c r="R3169" s="14" t="str">
        <f t="shared" si="299"/>
        <v>Tran</v>
      </c>
    </row>
    <row r="3170" spans="2:18" x14ac:dyDescent="0.45">
      <c r="B3170" s="14" t="str">
        <f t="shared" si="294"/>
        <v>410603941062</v>
      </c>
      <c r="C3170" s="5">
        <v>41060</v>
      </c>
      <c r="D3170" s="2" t="s">
        <v>806</v>
      </c>
      <c r="E3170" s="14">
        <f t="shared" si="295"/>
        <v>1</v>
      </c>
      <c r="F3170" s="2">
        <v>39</v>
      </c>
      <c r="G3170" s="19">
        <v>16028.26</v>
      </c>
      <c r="H3170" s="20">
        <v>0.02</v>
      </c>
      <c r="I3170" s="6"/>
      <c r="J3170" s="5">
        <v>41062</v>
      </c>
      <c r="K3170" s="25">
        <v>-1008.7305800000001</v>
      </c>
      <c r="L3170" s="2" t="s">
        <v>445</v>
      </c>
      <c r="M3170" s="14">
        <f>+VLOOKUP(L3170,Customers!$C$3:$D$797,2,FALSE)</f>
        <v>5</v>
      </c>
      <c r="N3170" s="14">
        <f>+INDEX(Customers!$B$2:$D$797,MATCH(TF_Database!L3170,Customers!$C$2:$C$797,0),1)</f>
        <v>7491</v>
      </c>
      <c r="O3170" s="29">
        <f t="shared" si="296"/>
        <v>6</v>
      </c>
      <c r="P3170" s="29">
        <f t="shared" si="297"/>
        <v>11</v>
      </c>
      <c r="Q3170" s="14" t="str">
        <f t="shared" si="298"/>
        <v xml:space="preserve">Scott </v>
      </c>
      <c r="R3170" s="14" t="str">
        <f t="shared" si="299"/>
        <v>Cohen</v>
      </c>
    </row>
    <row r="3171" spans="2:18" x14ac:dyDescent="0.45">
      <c r="B3171" s="14" t="str">
        <f t="shared" si="294"/>
        <v>407394840741</v>
      </c>
      <c r="C3171" s="5">
        <v>40739</v>
      </c>
      <c r="D3171" s="2" t="s">
        <v>806</v>
      </c>
      <c r="E3171" s="14">
        <f t="shared" si="295"/>
        <v>1</v>
      </c>
      <c r="F3171" s="2">
        <v>48</v>
      </c>
      <c r="G3171" s="19">
        <v>5318.89</v>
      </c>
      <c r="H3171" s="20">
        <v>0.06</v>
      </c>
      <c r="I3171" s="6"/>
      <c r="J3171" s="5">
        <v>40741</v>
      </c>
      <c r="K3171" s="25">
        <v>525.15</v>
      </c>
      <c r="L3171" s="2" t="s">
        <v>442</v>
      </c>
      <c r="M3171" s="14">
        <f>+VLOOKUP(L3171,Customers!$C$3:$D$797,2,FALSE)</f>
        <v>1</v>
      </c>
      <c r="N3171" s="14">
        <f>+INDEX(Customers!$B$2:$D$797,MATCH(TF_Database!L3171,Customers!$C$2:$C$797,0),1)</f>
        <v>25639</v>
      </c>
      <c r="O3171" s="29">
        <f t="shared" si="296"/>
        <v>8</v>
      </c>
      <c r="P3171" s="29">
        <f t="shared" si="297"/>
        <v>15</v>
      </c>
      <c r="Q3171" s="14" t="str">
        <f t="shared" si="298"/>
        <v xml:space="preserve">Valerie </v>
      </c>
      <c r="R3171" s="14" t="str">
        <f t="shared" si="299"/>
        <v>Mitchum</v>
      </c>
    </row>
    <row r="3172" spans="2:18" x14ac:dyDescent="0.45">
      <c r="B3172" s="14" t="str">
        <f t="shared" si="294"/>
        <v>403432140345</v>
      </c>
      <c r="C3172" s="5">
        <v>40343</v>
      </c>
      <c r="D3172" s="2" t="s">
        <v>806</v>
      </c>
      <c r="E3172" s="14">
        <f t="shared" si="295"/>
        <v>1</v>
      </c>
      <c r="F3172" s="2">
        <v>21</v>
      </c>
      <c r="G3172" s="19">
        <v>125.9</v>
      </c>
      <c r="H3172" s="20">
        <v>0.04</v>
      </c>
      <c r="I3172" s="6"/>
      <c r="J3172" s="5">
        <v>40345</v>
      </c>
      <c r="K3172" s="25">
        <v>5.85</v>
      </c>
      <c r="L3172" s="2" t="s">
        <v>447</v>
      </c>
      <c r="M3172" s="14">
        <f>+VLOOKUP(L3172,Customers!$C$3:$D$797,2,FALSE)</f>
        <v>4</v>
      </c>
      <c r="N3172" s="14">
        <f>+INDEX(Customers!$B$2:$D$797,MATCH(TF_Database!L3172,Customers!$C$2:$C$797,0),1)</f>
        <v>11589</v>
      </c>
      <c r="O3172" s="29">
        <f t="shared" si="296"/>
        <v>8</v>
      </c>
      <c r="P3172" s="29">
        <f t="shared" si="297"/>
        <v>17</v>
      </c>
      <c r="Q3172" s="14" t="str">
        <f t="shared" si="298"/>
        <v xml:space="preserve">Natalie </v>
      </c>
      <c r="R3172" s="14" t="str">
        <f t="shared" si="299"/>
        <v>DeCherney</v>
      </c>
    </row>
    <row r="3173" spans="2:18" x14ac:dyDescent="0.45">
      <c r="B3173" s="14" t="str">
        <f t="shared" si="294"/>
        <v>407002140704</v>
      </c>
      <c r="C3173" s="5">
        <v>40700</v>
      </c>
      <c r="D3173" s="2" t="s">
        <v>804</v>
      </c>
      <c r="E3173" s="14">
        <f t="shared" si="295"/>
        <v>0</v>
      </c>
      <c r="F3173" s="2">
        <v>21</v>
      </c>
      <c r="G3173" s="19">
        <v>190.99</v>
      </c>
      <c r="H3173" s="20">
        <v>0.1</v>
      </c>
      <c r="I3173" s="6"/>
      <c r="J3173" s="5">
        <v>40704</v>
      </c>
      <c r="K3173" s="25">
        <v>-27.15</v>
      </c>
      <c r="L3173" s="2" t="s">
        <v>431</v>
      </c>
      <c r="M3173" s="14">
        <f>+VLOOKUP(L3173,Customers!$C$3:$D$797,2,FALSE)</f>
        <v>3</v>
      </c>
      <c r="N3173" s="14">
        <f>+INDEX(Customers!$B$2:$D$797,MATCH(TF_Database!L3173,Customers!$C$2:$C$797,0),1)</f>
        <v>4425</v>
      </c>
      <c r="O3173" s="29">
        <f t="shared" si="296"/>
        <v>6</v>
      </c>
      <c r="P3173" s="29">
        <f t="shared" si="297"/>
        <v>14</v>
      </c>
      <c r="Q3173" s="14" t="str">
        <f t="shared" si="298"/>
        <v xml:space="preserve">Barry </v>
      </c>
      <c r="R3173" s="14" t="str">
        <f t="shared" si="299"/>
        <v>Gonzalez</v>
      </c>
    </row>
    <row r="3174" spans="2:18" x14ac:dyDescent="0.45">
      <c r="B3174" s="14" t="str">
        <f t="shared" si="294"/>
        <v>403512240352</v>
      </c>
      <c r="C3174" s="5">
        <v>40351</v>
      </c>
      <c r="D3174" s="2" t="s">
        <v>808</v>
      </c>
      <c r="E3174" s="14">
        <f t="shared" si="295"/>
        <v>0</v>
      </c>
      <c r="F3174" s="2">
        <v>22</v>
      </c>
      <c r="G3174" s="19">
        <v>125.57</v>
      </c>
      <c r="H3174" s="20">
        <v>0.03</v>
      </c>
      <c r="I3174" s="6"/>
      <c r="J3174" s="5">
        <v>40352</v>
      </c>
      <c r="K3174" s="25">
        <v>-45.16</v>
      </c>
      <c r="L3174" s="2" t="s">
        <v>434</v>
      </c>
      <c r="M3174" s="14">
        <f>+VLOOKUP(L3174,Customers!$C$3:$D$797,2,FALSE)</f>
        <v>3</v>
      </c>
      <c r="N3174" s="14">
        <f>+INDEX(Customers!$B$2:$D$797,MATCH(TF_Database!L3174,Customers!$C$2:$C$797,0),1)</f>
        <v>21745</v>
      </c>
      <c r="O3174" s="29">
        <f t="shared" si="296"/>
        <v>6</v>
      </c>
      <c r="P3174" s="29">
        <f t="shared" si="297"/>
        <v>14</v>
      </c>
      <c r="Q3174" s="14" t="str">
        <f t="shared" si="298"/>
        <v xml:space="preserve">Vivek </v>
      </c>
      <c r="R3174" s="14" t="str">
        <f t="shared" si="299"/>
        <v>Gonzalez</v>
      </c>
    </row>
    <row r="3175" spans="2:18" x14ac:dyDescent="0.45">
      <c r="B3175" s="14" t="str">
        <f t="shared" si="294"/>
        <v>409403140941</v>
      </c>
      <c r="C3175" s="5">
        <v>40940</v>
      </c>
      <c r="D3175" s="2" t="s">
        <v>811</v>
      </c>
      <c r="E3175" s="14">
        <f t="shared" si="295"/>
        <v>0</v>
      </c>
      <c r="F3175" s="2">
        <v>31</v>
      </c>
      <c r="G3175" s="19">
        <v>2966.13</v>
      </c>
      <c r="H3175" s="20">
        <v>0.08</v>
      </c>
      <c r="I3175" s="6"/>
      <c r="J3175" s="5">
        <v>40941</v>
      </c>
      <c r="K3175" s="25">
        <v>-1456.31</v>
      </c>
      <c r="L3175" s="2" t="s">
        <v>446</v>
      </c>
      <c r="M3175" s="14">
        <f>+VLOOKUP(L3175,Customers!$C$3:$D$797,2,FALSE)</f>
        <v>2</v>
      </c>
      <c r="N3175" s="14">
        <f>+INDEX(Customers!$B$2:$D$797,MATCH(TF_Database!L3175,Customers!$C$2:$C$797,0),1)</f>
        <v>17744</v>
      </c>
      <c r="O3175" s="29">
        <f t="shared" si="296"/>
        <v>6</v>
      </c>
      <c r="P3175" s="29">
        <f t="shared" si="297"/>
        <v>16</v>
      </c>
      <c r="Q3175" s="14" t="str">
        <f t="shared" si="298"/>
        <v xml:space="preserve">Vivek </v>
      </c>
      <c r="R3175" s="14" t="str">
        <f t="shared" si="299"/>
        <v>Sundaresam</v>
      </c>
    </row>
    <row r="3176" spans="2:18" x14ac:dyDescent="0.45">
      <c r="B3176" s="14" t="str">
        <f t="shared" si="294"/>
        <v>40194640195</v>
      </c>
      <c r="C3176" s="5">
        <v>40194</v>
      </c>
      <c r="D3176" s="2" t="s">
        <v>811</v>
      </c>
      <c r="E3176" s="14">
        <f t="shared" si="295"/>
        <v>0</v>
      </c>
      <c r="F3176" s="2">
        <v>6</v>
      </c>
      <c r="G3176" s="19">
        <v>29.19</v>
      </c>
      <c r="H3176" s="20">
        <v>0.03</v>
      </c>
      <c r="I3176" s="6"/>
      <c r="J3176" s="5">
        <v>40195</v>
      </c>
      <c r="K3176" s="25">
        <v>0.64600000000000002</v>
      </c>
      <c r="L3176" s="2" t="s">
        <v>444</v>
      </c>
      <c r="M3176" s="14">
        <f>+VLOOKUP(L3176,Customers!$C$3:$D$797,2,FALSE)</f>
        <v>1</v>
      </c>
      <c r="N3176" s="14">
        <f>+INDEX(Customers!$B$2:$D$797,MATCH(TF_Database!L3176,Customers!$C$2:$C$797,0),1)</f>
        <v>8481</v>
      </c>
      <c r="O3176" s="29">
        <f t="shared" si="296"/>
        <v>5</v>
      </c>
      <c r="P3176" s="29">
        <f t="shared" si="297"/>
        <v>12</v>
      </c>
      <c r="Q3176" s="14" t="str">
        <f t="shared" si="298"/>
        <v xml:space="preserve">Chad </v>
      </c>
      <c r="R3176" s="14" t="str">
        <f t="shared" si="299"/>
        <v>McGuire</v>
      </c>
    </row>
    <row r="3177" spans="2:18" x14ac:dyDescent="0.45">
      <c r="B3177" s="14" t="str">
        <f t="shared" si="294"/>
        <v>400391840040</v>
      </c>
      <c r="C3177" s="5">
        <v>40039</v>
      </c>
      <c r="D3177" s="2" t="s">
        <v>806</v>
      </c>
      <c r="E3177" s="14">
        <f t="shared" si="295"/>
        <v>1</v>
      </c>
      <c r="F3177" s="2">
        <v>18</v>
      </c>
      <c r="G3177" s="19">
        <v>157.85</v>
      </c>
      <c r="H3177" s="20">
        <v>0.01</v>
      </c>
      <c r="I3177" s="6"/>
      <c r="J3177" s="5">
        <v>40040</v>
      </c>
      <c r="K3177" s="25">
        <v>10.74</v>
      </c>
      <c r="L3177" s="2" t="s">
        <v>431</v>
      </c>
      <c r="M3177" s="14">
        <f>+VLOOKUP(L3177,Customers!$C$3:$D$797,2,FALSE)</f>
        <v>3</v>
      </c>
      <c r="N3177" s="14">
        <f>+INDEX(Customers!$B$2:$D$797,MATCH(TF_Database!L3177,Customers!$C$2:$C$797,0),1)</f>
        <v>4425</v>
      </c>
      <c r="O3177" s="29">
        <f t="shared" si="296"/>
        <v>6</v>
      </c>
      <c r="P3177" s="29">
        <f t="shared" si="297"/>
        <v>14</v>
      </c>
      <c r="Q3177" s="14" t="str">
        <f t="shared" si="298"/>
        <v xml:space="preserve">Barry </v>
      </c>
      <c r="R3177" s="14" t="str">
        <f t="shared" si="299"/>
        <v>Gonzalez</v>
      </c>
    </row>
    <row r="3178" spans="2:18" x14ac:dyDescent="0.45">
      <c r="B3178" s="14" t="str">
        <f t="shared" si="294"/>
        <v>400393840041</v>
      </c>
      <c r="C3178" s="5">
        <v>40039</v>
      </c>
      <c r="D3178" s="2" t="s">
        <v>806</v>
      </c>
      <c r="E3178" s="14">
        <f t="shared" si="295"/>
        <v>1</v>
      </c>
      <c r="F3178" s="2">
        <v>38</v>
      </c>
      <c r="G3178" s="19">
        <v>2773.0314999999996</v>
      </c>
      <c r="H3178" s="20">
        <v>0.04</v>
      </c>
      <c r="I3178" s="6"/>
      <c r="J3178" s="5">
        <v>40041</v>
      </c>
      <c r="K3178" s="25">
        <v>897.86699999999996</v>
      </c>
      <c r="L3178" s="2" t="s">
        <v>431</v>
      </c>
      <c r="M3178" s="14">
        <f>+VLOOKUP(L3178,Customers!$C$3:$D$797,2,FALSE)</f>
        <v>3</v>
      </c>
      <c r="N3178" s="14">
        <f>+INDEX(Customers!$B$2:$D$797,MATCH(TF_Database!L3178,Customers!$C$2:$C$797,0),1)</f>
        <v>4425</v>
      </c>
      <c r="O3178" s="29">
        <f t="shared" si="296"/>
        <v>6</v>
      </c>
      <c r="P3178" s="29">
        <f t="shared" si="297"/>
        <v>14</v>
      </c>
      <c r="Q3178" s="14" t="str">
        <f t="shared" si="298"/>
        <v xml:space="preserve">Barry </v>
      </c>
      <c r="R3178" s="14" t="str">
        <f t="shared" si="299"/>
        <v>Gonzalez</v>
      </c>
    </row>
    <row r="3179" spans="2:18" x14ac:dyDescent="0.45">
      <c r="B3179" s="14" t="str">
        <f t="shared" si="294"/>
        <v>409981441001</v>
      </c>
      <c r="C3179" s="5">
        <v>40998</v>
      </c>
      <c r="D3179" s="2" t="s">
        <v>811</v>
      </c>
      <c r="E3179" s="14">
        <f t="shared" si="295"/>
        <v>0</v>
      </c>
      <c r="F3179" s="2">
        <v>14</v>
      </c>
      <c r="G3179" s="19">
        <v>304.64999999999998</v>
      </c>
      <c r="H3179" s="20">
        <v>0.1</v>
      </c>
      <c r="I3179" s="6"/>
      <c r="J3179" s="5">
        <v>41001</v>
      </c>
      <c r="K3179" s="25">
        <v>24.2</v>
      </c>
      <c r="L3179" s="2" t="s">
        <v>431</v>
      </c>
      <c r="M3179" s="14">
        <f>+VLOOKUP(L3179,Customers!$C$3:$D$797,2,FALSE)</f>
        <v>3</v>
      </c>
      <c r="N3179" s="14">
        <f>+INDEX(Customers!$B$2:$D$797,MATCH(TF_Database!L3179,Customers!$C$2:$C$797,0),1)</f>
        <v>4425</v>
      </c>
      <c r="O3179" s="29">
        <f t="shared" si="296"/>
        <v>6</v>
      </c>
      <c r="P3179" s="29">
        <f t="shared" si="297"/>
        <v>14</v>
      </c>
      <c r="Q3179" s="14" t="str">
        <f t="shared" si="298"/>
        <v xml:space="preserve">Barry </v>
      </c>
      <c r="R3179" s="14" t="str">
        <f t="shared" si="299"/>
        <v>Gonzalez</v>
      </c>
    </row>
    <row r="3180" spans="2:18" x14ac:dyDescent="0.45">
      <c r="B3180" s="14" t="str">
        <f t="shared" si="294"/>
        <v>406844940688</v>
      </c>
      <c r="C3180" s="5">
        <v>40684</v>
      </c>
      <c r="D3180" s="2" t="s">
        <v>804</v>
      </c>
      <c r="E3180" s="14">
        <f t="shared" si="295"/>
        <v>0</v>
      </c>
      <c r="F3180" s="2">
        <v>49</v>
      </c>
      <c r="G3180" s="19">
        <v>142.1</v>
      </c>
      <c r="H3180" s="20">
        <v>0.01</v>
      </c>
      <c r="I3180" s="6"/>
      <c r="J3180" s="5">
        <v>40688</v>
      </c>
      <c r="K3180" s="25">
        <v>37.03</v>
      </c>
      <c r="L3180" s="2" t="s">
        <v>297</v>
      </c>
      <c r="M3180" s="14">
        <f>+VLOOKUP(L3180,Customers!$C$3:$D$797,2,FALSE)</f>
        <v>3</v>
      </c>
      <c r="N3180" s="14">
        <f>+INDEX(Customers!$B$2:$D$797,MATCH(TF_Database!L3180,Customers!$C$2:$C$797,0),1)</f>
        <v>16349</v>
      </c>
      <c r="O3180" s="29">
        <f t="shared" si="296"/>
        <v>9</v>
      </c>
      <c r="P3180" s="29">
        <f t="shared" si="297"/>
        <v>18</v>
      </c>
      <c r="Q3180" s="14" t="str">
        <f t="shared" si="298"/>
        <v xml:space="preserve">Michelle </v>
      </c>
      <c r="R3180" s="14" t="str">
        <f t="shared" si="299"/>
        <v>Huthwaite</v>
      </c>
    </row>
    <row r="3181" spans="2:18" x14ac:dyDescent="0.45">
      <c r="B3181" s="14" t="str">
        <f t="shared" si="294"/>
        <v>402851340286</v>
      </c>
      <c r="C3181" s="5">
        <v>40285</v>
      </c>
      <c r="D3181" s="2" t="s">
        <v>810</v>
      </c>
      <c r="E3181" s="14">
        <f t="shared" si="295"/>
        <v>0</v>
      </c>
      <c r="F3181" s="2">
        <v>13</v>
      </c>
      <c r="G3181" s="19">
        <v>2175.2179999999998</v>
      </c>
      <c r="H3181" s="20">
        <v>7.0000000000000007E-2</v>
      </c>
      <c r="I3181" s="6"/>
      <c r="J3181" s="5">
        <v>40286</v>
      </c>
      <c r="K3181" s="25">
        <v>44.55</v>
      </c>
      <c r="L3181" s="2" t="s">
        <v>446</v>
      </c>
      <c r="M3181" s="14">
        <f>+VLOOKUP(L3181,Customers!$C$3:$D$797,2,FALSE)</f>
        <v>2</v>
      </c>
      <c r="N3181" s="14">
        <f>+INDEX(Customers!$B$2:$D$797,MATCH(TF_Database!L3181,Customers!$C$2:$C$797,0),1)</f>
        <v>17744</v>
      </c>
      <c r="O3181" s="29">
        <f t="shared" si="296"/>
        <v>6</v>
      </c>
      <c r="P3181" s="29">
        <f t="shared" si="297"/>
        <v>16</v>
      </c>
      <c r="Q3181" s="14" t="str">
        <f t="shared" si="298"/>
        <v xml:space="preserve">Vivek </v>
      </c>
      <c r="R3181" s="14" t="str">
        <f t="shared" si="299"/>
        <v>Sundaresam</v>
      </c>
    </row>
    <row r="3182" spans="2:18" x14ac:dyDescent="0.45">
      <c r="B3182" s="14" t="str">
        <f t="shared" si="294"/>
        <v>406045040607</v>
      </c>
      <c r="C3182" s="5">
        <v>40604</v>
      </c>
      <c r="D3182" s="2" t="s">
        <v>806</v>
      </c>
      <c r="E3182" s="14">
        <f t="shared" si="295"/>
        <v>1</v>
      </c>
      <c r="F3182" s="2">
        <v>50</v>
      </c>
      <c r="G3182" s="19">
        <v>421.36</v>
      </c>
      <c r="H3182" s="20">
        <v>7.0000000000000007E-2</v>
      </c>
      <c r="I3182" s="6"/>
      <c r="J3182" s="5">
        <v>40607</v>
      </c>
      <c r="K3182" s="25">
        <v>-75.17</v>
      </c>
      <c r="L3182" s="2" t="s">
        <v>435</v>
      </c>
      <c r="M3182" s="14">
        <f>+VLOOKUP(L3182,Customers!$C$3:$D$797,2,FALSE)</f>
        <v>4</v>
      </c>
      <c r="N3182" s="14">
        <f>+INDEX(Customers!$B$2:$D$797,MATCH(TF_Database!L3182,Customers!$C$2:$C$797,0),1)</f>
        <v>22133</v>
      </c>
      <c r="O3182" s="29">
        <f t="shared" si="296"/>
        <v>8</v>
      </c>
      <c r="P3182" s="29">
        <f t="shared" si="297"/>
        <v>14</v>
      </c>
      <c r="Q3182" s="14" t="str">
        <f t="shared" si="298"/>
        <v xml:space="preserve">Bradley </v>
      </c>
      <c r="R3182" s="14" t="str">
        <f t="shared" si="299"/>
        <v>Nguyen</v>
      </c>
    </row>
    <row r="3183" spans="2:18" x14ac:dyDescent="0.45">
      <c r="B3183" s="14" t="str">
        <f t="shared" si="294"/>
        <v>404573040458</v>
      </c>
      <c r="C3183" s="5">
        <v>40457</v>
      </c>
      <c r="D3183" s="2" t="s">
        <v>808</v>
      </c>
      <c r="E3183" s="14">
        <f t="shared" si="295"/>
        <v>0</v>
      </c>
      <c r="F3183" s="2">
        <v>30</v>
      </c>
      <c r="G3183" s="19">
        <v>4506.8500000000004</v>
      </c>
      <c r="H3183" s="20">
        <v>0.1</v>
      </c>
      <c r="I3183" s="6"/>
      <c r="J3183" s="5">
        <v>40458</v>
      </c>
      <c r="K3183" s="25">
        <v>290.66000000000003</v>
      </c>
      <c r="L3183" s="2" t="s">
        <v>431</v>
      </c>
      <c r="M3183" s="14">
        <f>+VLOOKUP(L3183,Customers!$C$3:$D$797,2,FALSE)</f>
        <v>3</v>
      </c>
      <c r="N3183" s="14">
        <f>+INDEX(Customers!$B$2:$D$797,MATCH(TF_Database!L3183,Customers!$C$2:$C$797,0),1)</f>
        <v>4425</v>
      </c>
      <c r="O3183" s="29">
        <f t="shared" si="296"/>
        <v>6</v>
      </c>
      <c r="P3183" s="29">
        <f t="shared" si="297"/>
        <v>14</v>
      </c>
      <c r="Q3183" s="14" t="str">
        <f t="shared" si="298"/>
        <v xml:space="preserve">Barry </v>
      </c>
      <c r="R3183" s="14" t="str">
        <f t="shared" si="299"/>
        <v>Gonzalez</v>
      </c>
    </row>
    <row r="3184" spans="2:18" x14ac:dyDescent="0.45">
      <c r="B3184" s="14" t="str">
        <f t="shared" si="294"/>
        <v>404571640459</v>
      </c>
      <c r="C3184" s="5">
        <v>40457</v>
      </c>
      <c r="D3184" s="2" t="s">
        <v>808</v>
      </c>
      <c r="E3184" s="14">
        <f t="shared" si="295"/>
        <v>0</v>
      </c>
      <c r="F3184" s="2">
        <v>16</v>
      </c>
      <c r="G3184" s="19">
        <v>2110.37</v>
      </c>
      <c r="H3184" s="20">
        <v>0</v>
      </c>
      <c r="I3184" s="6"/>
      <c r="J3184" s="5">
        <v>40459</v>
      </c>
      <c r="K3184" s="25">
        <v>-14.415900000000001</v>
      </c>
      <c r="L3184" s="2" t="s">
        <v>431</v>
      </c>
      <c r="M3184" s="14">
        <f>+VLOOKUP(L3184,Customers!$C$3:$D$797,2,FALSE)</f>
        <v>3</v>
      </c>
      <c r="N3184" s="14">
        <f>+INDEX(Customers!$B$2:$D$797,MATCH(TF_Database!L3184,Customers!$C$2:$C$797,0),1)</f>
        <v>4425</v>
      </c>
      <c r="O3184" s="29">
        <f t="shared" si="296"/>
        <v>6</v>
      </c>
      <c r="P3184" s="29">
        <f t="shared" si="297"/>
        <v>14</v>
      </c>
      <c r="Q3184" s="14" t="str">
        <f t="shared" si="298"/>
        <v xml:space="preserve">Barry </v>
      </c>
      <c r="R3184" s="14" t="str">
        <f t="shared" si="299"/>
        <v>Gonzalez</v>
      </c>
    </row>
    <row r="3185" spans="2:18" x14ac:dyDescent="0.45">
      <c r="B3185" s="14" t="str">
        <f t="shared" si="294"/>
        <v>404573440459</v>
      </c>
      <c r="C3185" s="5">
        <v>40457</v>
      </c>
      <c r="D3185" s="2" t="s">
        <v>808</v>
      </c>
      <c r="E3185" s="14">
        <f t="shared" si="295"/>
        <v>0</v>
      </c>
      <c r="F3185" s="2">
        <v>34</v>
      </c>
      <c r="G3185" s="19">
        <v>1094.9105</v>
      </c>
      <c r="H3185" s="20">
        <v>0.02</v>
      </c>
      <c r="I3185" s="6"/>
      <c r="J3185" s="5">
        <v>40459</v>
      </c>
      <c r="K3185" s="25">
        <v>-112.123</v>
      </c>
      <c r="L3185" s="2" t="s">
        <v>431</v>
      </c>
      <c r="M3185" s="14">
        <f>+VLOOKUP(L3185,Customers!$C$3:$D$797,2,FALSE)</f>
        <v>3</v>
      </c>
      <c r="N3185" s="14">
        <f>+INDEX(Customers!$B$2:$D$797,MATCH(TF_Database!L3185,Customers!$C$2:$C$797,0),1)</f>
        <v>4425</v>
      </c>
      <c r="O3185" s="29">
        <f t="shared" si="296"/>
        <v>6</v>
      </c>
      <c r="P3185" s="29">
        <f t="shared" si="297"/>
        <v>14</v>
      </c>
      <c r="Q3185" s="14" t="str">
        <f t="shared" si="298"/>
        <v xml:space="preserve">Barry </v>
      </c>
      <c r="R3185" s="14" t="str">
        <f t="shared" si="299"/>
        <v>Gonzalez</v>
      </c>
    </row>
    <row r="3186" spans="2:18" x14ac:dyDescent="0.45">
      <c r="B3186" s="14" t="str">
        <f t="shared" si="294"/>
        <v>406544340657</v>
      </c>
      <c r="C3186" s="5">
        <v>40654</v>
      </c>
      <c r="D3186" s="2" t="s">
        <v>808</v>
      </c>
      <c r="E3186" s="14">
        <f t="shared" si="295"/>
        <v>0</v>
      </c>
      <c r="F3186" s="2">
        <v>43</v>
      </c>
      <c r="G3186" s="19">
        <v>1243.8800000000001</v>
      </c>
      <c r="H3186" s="20">
        <v>0.1</v>
      </c>
      <c r="I3186" s="6"/>
      <c r="J3186" s="5">
        <v>40657</v>
      </c>
      <c r="K3186" s="25">
        <v>22.71</v>
      </c>
      <c r="L3186" s="2" t="s">
        <v>448</v>
      </c>
      <c r="M3186" s="14">
        <f>+VLOOKUP(L3186,Customers!$C$3:$D$797,2,FALSE)</f>
        <v>1</v>
      </c>
      <c r="N3186" s="14">
        <f>+INDEX(Customers!$B$2:$D$797,MATCH(TF_Database!L3186,Customers!$C$2:$C$797,0),1)</f>
        <v>19077</v>
      </c>
      <c r="O3186" s="29">
        <f t="shared" si="296"/>
        <v>8</v>
      </c>
      <c r="P3186" s="29">
        <f t="shared" si="297"/>
        <v>15</v>
      </c>
      <c r="Q3186" s="14" t="str">
        <f t="shared" si="298"/>
        <v xml:space="preserve">Cynthia </v>
      </c>
      <c r="R3186" s="14" t="str">
        <f t="shared" si="299"/>
        <v>Delaney</v>
      </c>
    </row>
    <row r="3187" spans="2:18" x14ac:dyDescent="0.45">
      <c r="B3187" s="14" t="str">
        <f t="shared" si="294"/>
        <v>412111641213</v>
      </c>
      <c r="C3187" s="5">
        <v>41211</v>
      </c>
      <c r="D3187" s="2" t="s">
        <v>804</v>
      </c>
      <c r="E3187" s="14">
        <f t="shared" si="295"/>
        <v>0</v>
      </c>
      <c r="F3187" s="2">
        <v>16</v>
      </c>
      <c r="G3187" s="19">
        <v>1617.91</v>
      </c>
      <c r="H3187" s="20">
        <v>0.04</v>
      </c>
      <c r="I3187" s="6"/>
      <c r="J3187" s="5">
        <v>41213</v>
      </c>
      <c r="K3187" s="25">
        <v>-159.21</v>
      </c>
      <c r="L3187" s="2" t="s">
        <v>431</v>
      </c>
      <c r="M3187" s="14">
        <f>+VLOOKUP(L3187,Customers!$C$3:$D$797,2,FALSE)</f>
        <v>3</v>
      </c>
      <c r="N3187" s="14">
        <f>+INDEX(Customers!$B$2:$D$797,MATCH(TF_Database!L3187,Customers!$C$2:$C$797,0),1)</f>
        <v>4425</v>
      </c>
      <c r="O3187" s="29">
        <f t="shared" si="296"/>
        <v>6</v>
      </c>
      <c r="P3187" s="29">
        <f t="shared" si="297"/>
        <v>14</v>
      </c>
      <c r="Q3187" s="14" t="str">
        <f t="shared" si="298"/>
        <v xml:space="preserve">Barry </v>
      </c>
      <c r="R3187" s="14" t="str">
        <f t="shared" si="299"/>
        <v>Gonzalez</v>
      </c>
    </row>
    <row r="3188" spans="2:18" x14ac:dyDescent="0.45">
      <c r="B3188" s="14" t="str">
        <f t="shared" si="294"/>
        <v>403744840383</v>
      </c>
      <c r="C3188" s="5">
        <v>40374</v>
      </c>
      <c r="D3188" s="2" t="s">
        <v>804</v>
      </c>
      <c r="E3188" s="14">
        <f t="shared" si="295"/>
        <v>0</v>
      </c>
      <c r="F3188" s="2">
        <v>48</v>
      </c>
      <c r="G3188" s="19">
        <v>2688.0825</v>
      </c>
      <c r="H3188" s="20">
        <v>0.04</v>
      </c>
      <c r="I3188" s="6"/>
      <c r="J3188" s="5">
        <v>40383</v>
      </c>
      <c r="K3188" s="25">
        <v>844.82100000000003</v>
      </c>
      <c r="L3188" s="2" t="s">
        <v>297</v>
      </c>
      <c r="M3188" s="14">
        <f>+VLOOKUP(L3188,Customers!$C$3:$D$797,2,FALSE)</f>
        <v>3</v>
      </c>
      <c r="N3188" s="14">
        <f>+INDEX(Customers!$B$2:$D$797,MATCH(TF_Database!L3188,Customers!$C$2:$C$797,0),1)</f>
        <v>16349</v>
      </c>
      <c r="O3188" s="29">
        <f t="shared" si="296"/>
        <v>9</v>
      </c>
      <c r="P3188" s="29">
        <f t="shared" si="297"/>
        <v>18</v>
      </c>
      <c r="Q3188" s="14" t="str">
        <f t="shared" si="298"/>
        <v xml:space="preserve">Michelle </v>
      </c>
      <c r="R3188" s="14" t="str">
        <f t="shared" si="299"/>
        <v>Huthwaite</v>
      </c>
    </row>
    <row r="3189" spans="2:18" x14ac:dyDescent="0.45">
      <c r="B3189" s="14" t="str">
        <f t="shared" si="294"/>
        <v>409314140932</v>
      </c>
      <c r="C3189" s="5">
        <v>40931</v>
      </c>
      <c r="D3189" s="2" t="s">
        <v>810</v>
      </c>
      <c r="E3189" s="14">
        <f t="shared" si="295"/>
        <v>0</v>
      </c>
      <c r="F3189" s="2">
        <v>41</v>
      </c>
      <c r="G3189" s="19">
        <v>221.08</v>
      </c>
      <c r="H3189" s="20">
        <v>0</v>
      </c>
      <c r="I3189" s="6"/>
      <c r="J3189" s="5">
        <v>40932</v>
      </c>
      <c r="K3189" s="25">
        <v>-108.20350000000001</v>
      </c>
      <c r="L3189" s="2" t="s">
        <v>449</v>
      </c>
      <c r="M3189" s="14">
        <f>+VLOOKUP(L3189,Customers!$C$3:$D$797,2,FALSE)</f>
        <v>1</v>
      </c>
      <c r="N3189" s="14">
        <f>+INDEX(Customers!$B$2:$D$797,MATCH(TF_Database!L3189,Customers!$C$2:$C$797,0),1)</f>
        <v>9261</v>
      </c>
      <c r="O3189" s="29">
        <f t="shared" si="296"/>
        <v>4</v>
      </c>
      <c r="P3189" s="29">
        <f t="shared" si="297"/>
        <v>11</v>
      </c>
      <c r="Q3189" s="14" t="str">
        <f t="shared" si="298"/>
        <v xml:space="preserve">Tom </v>
      </c>
      <c r="R3189" s="14" t="str">
        <f t="shared" si="299"/>
        <v>Stivers</v>
      </c>
    </row>
    <row r="3190" spans="2:18" x14ac:dyDescent="0.45">
      <c r="B3190" s="14" t="str">
        <f t="shared" si="294"/>
        <v>403453340345</v>
      </c>
      <c r="C3190" s="5">
        <v>40345</v>
      </c>
      <c r="D3190" s="2" t="s">
        <v>808</v>
      </c>
      <c r="E3190" s="14">
        <f t="shared" si="295"/>
        <v>0</v>
      </c>
      <c r="F3190" s="2">
        <v>33</v>
      </c>
      <c r="G3190" s="19">
        <v>3636.37</v>
      </c>
      <c r="H3190" s="20">
        <v>0.06</v>
      </c>
      <c r="I3190" s="6"/>
      <c r="J3190" s="5">
        <v>40345</v>
      </c>
      <c r="K3190" s="25">
        <v>-176.91</v>
      </c>
      <c r="L3190" s="2" t="s">
        <v>446</v>
      </c>
      <c r="M3190" s="14">
        <f>+VLOOKUP(L3190,Customers!$C$3:$D$797,2,FALSE)</f>
        <v>2</v>
      </c>
      <c r="N3190" s="14">
        <f>+INDEX(Customers!$B$2:$D$797,MATCH(TF_Database!L3190,Customers!$C$2:$C$797,0),1)</f>
        <v>17744</v>
      </c>
      <c r="O3190" s="29">
        <f t="shared" si="296"/>
        <v>6</v>
      </c>
      <c r="P3190" s="29">
        <f t="shared" si="297"/>
        <v>16</v>
      </c>
      <c r="Q3190" s="14" t="str">
        <f t="shared" si="298"/>
        <v xml:space="preserve">Vivek </v>
      </c>
      <c r="R3190" s="14" t="str">
        <f t="shared" si="299"/>
        <v>Sundaresam</v>
      </c>
    </row>
    <row r="3191" spans="2:18" x14ac:dyDescent="0.45">
      <c r="B3191" s="14" t="str">
        <f t="shared" si="294"/>
        <v>403483040350</v>
      </c>
      <c r="C3191" s="5">
        <v>40348</v>
      </c>
      <c r="D3191" s="2" t="s">
        <v>811</v>
      </c>
      <c r="E3191" s="14">
        <f t="shared" si="295"/>
        <v>0</v>
      </c>
      <c r="F3191" s="2">
        <v>30</v>
      </c>
      <c r="G3191" s="19">
        <v>203.48</v>
      </c>
      <c r="H3191" s="20">
        <v>0.04</v>
      </c>
      <c r="I3191" s="6"/>
      <c r="J3191" s="5">
        <v>40350</v>
      </c>
      <c r="K3191" s="25">
        <v>-71.91</v>
      </c>
      <c r="L3191" s="2" t="s">
        <v>432</v>
      </c>
      <c r="M3191" s="14">
        <f>+VLOOKUP(L3191,Customers!$C$3:$D$797,2,FALSE)</f>
        <v>5</v>
      </c>
      <c r="N3191" s="14">
        <f>+INDEX(Customers!$B$2:$D$797,MATCH(TF_Database!L3191,Customers!$C$2:$C$797,0),1)</f>
        <v>7259</v>
      </c>
      <c r="O3191" s="29">
        <f t="shared" si="296"/>
        <v>7</v>
      </c>
      <c r="P3191" s="29">
        <f t="shared" si="297"/>
        <v>13</v>
      </c>
      <c r="Q3191" s="14" t="str">
        <f t="shared" si="298"/>
        <v xml:space="preserve">Vivian </v>
      </c>
      <c r="R3191" s="14" t="str">
        <f t="shared" si="299"/>
        <v>Mathis</v>
      </c>
    </row>
    <row r="3192" spans="2:18" x14ac:dyDescent="0.45">
      <c r="B3192" s="14" t="str">
        <f t="shared" si="294"/>
        <v>411623141162</v>
      </c>
      <c r="C3192" s="5">
        <v>41162</v>
      </c>
      <c r="D3192" s="2" t="s">
        <v>806</v>
      </c>
      <c r="E3192" s="14">
        <f t="shared" si="295"/>
        <v>1</v>
      </c>
      <c r="F3192" s="2">
        <v>31</v>
      </c>
      <c r="G3192" s="19">
        <v>1750</v>
      </c>
      <c r="H3192" s="20">
        <v>0.03</v>
      </c>
      <c r="I3192" s="6"/>
      <c r="J3192" s="5">
        <v>41162</v>
      </c>
      <c r="K3192" s="25">
        <v>559.38</v>
      </c>
      <c r="L3192" s="2" t="s">
        <v>438</v>
      </c>
      <c r="M3192" s="14">
        <f>+VLOOKUP(L3192,Customers!$C$3:$D$797,2,FALSE)</f>
        <v>4</v>
      </c>
      <c r="N3192" s="14">
        <f>+INDEX(Customers!$B$2:$D$797,MATCH(TF_Database!L3192,Customers!$C$2:$C$797,0),1)</f>
        <v>24211</v>
      </c>
      <c r="O3192" s="29">
        <f t="shared" si="296"/>
        <v>5</v>
      </c>
      <c r="P3192" s="29">
        <f t="shared" si="297"/>
        <v>9</v>
      </c>
      <c r="Q3192" s="14" t="str">
        <f t="shared" si="298"/>
        <v xml:space="preserve">Greg </v>
      </c>
      <c r="R3192" s="14" t="str">
        <f t="shared" si="299"/>
        <v>Tran</v>
      </c>
    </row>
    <row r="3193" spans="2:18" x14ac:dyDescent="0.45">
      <c r="B3193" s="14" t="str">
        <f t="shared" si="294"/>
        <v>398254539828</v>
      </c>
      <c r="C3193" s="5">
        <v>39825</v>
      </c>
      <c r="D3193" s="2" t="s">
        <v>811</v>
      </c>
      <c r="E3193" s="14">
        <f t="shared" si="295"/>
        <v>0</v>
      </c>
      <c r="F3193" s="2">
        <v>45</v>
      </c>
      <c r="G3193" s="19">
        <v>15963.09</v>
      </c>
      <c r="H3193" s="20">
        <v>0.03</v>
      </c>
      <c r="I3193" s="6"/>
      <c r="J3193" s="5">
        <v>39828</v>
      </c>
      <c r="K3193" s="25">
        <v>4276.7299999999996</v>
      </c>
      <c r="L3193" s="2" t="s">
        <v>51</v>
      </c>
      <c r="M3193" s="14">
        <f>+VLOOKUP(L3193,Customers!$C$3:$D$797,2,FALSE)</f>
        <v>2</v>
      </c>
      <c r="N3193" s="14">
        <f>+INDEX(Customers!$B$2:$D$797,MATCH(TF_Database!L3193,Customers!$C$2:$C$797,0),1)</f>
        <v>28129</v>
      </c>
      <c r="O3193" s="29">
        <f t="shared" si="296"/>
        <v>5</v>
      </c>
      <c r="P3193" s="29">
        <f t="shared" si="297"/>
        <v>9</v>
      </c>
      <c r="Q3193" s="14" t="str">
        <f t="shared" si="298"/>
        <v xml:space="preserve">Rick </v>
      </c>
      <c r="R3193" s="14" t="str">
        <f t="shared" si="299"/>
        <v>Reed</v>
      </c>
    </row>
    <row r="3194" spans="2:18" x14ac:dyDescent="0.45">
      <c r="B3194" s="14" t="str">
        <f t="shared" si="294"/>
        <v>398253339827</v>
      </c>
      <c r="C3194" s="5">
        <v>39825</v>
      </c>
      <c r="D3194" s="2" t="s">
        <v>811</v>
      </c>
      <c r="E3194" s="14">
        <f t="shared" si="295"/>
        <v>0</v>
      </c>
      <c r="F3194" s="2">
        <v>33</v>
      </c>
      <c r="G3194" s="19">
        <v>58.48</v>
      </c>
      <c r="H3194" s="20">
        <v>0.04</v>
      </c>
      <c r="I3194" s="6"/>
      <c r="J3194" s="5">
        <v>39827</v>
      </c>
      <c r="K3194" s="25">
        <v>2.72</v>
      </c>
      <c r="L3194" s="2" t="s">
        <v>51</v>
      </c>
      <c r="M3194" s="14">
        <f>+VLOOKUP(L3194,Customers!$C$3:$D$797,2,FALSE)</f>
        <v>2</v>
      </c>
      <c r="N3194" s="14">
        <f>+INDEX(Customers!$B$2:$D$797,MATCH(TF_Database!L3194,Customers!$C$2:$C$797,0),1)</f>
        <v>28129</v>
      </c>
      <c r="O3194" s="29">
        <f t="shared" si="296"/>
        <v>5</v>
      </c>
      <c r="P3194" s="29">
        <f t="shared" si="297"/>
        <v>9</v>
      </c>
      <c r="Q3194" s="14" t="str">
        <f t="shared" si="298"/>
        <v xml:space="preserve">Rick </v>
      </c>
      <c r="R3194" s="14" t="str">
        <f t="shared" si="299"/>
        <v>Reed</v>
      </c>
    </row>
    <row r="3195" spans="2:18" x14ac:dyDescent="0.45">
      <c r="B3195" s="14" t="str">
        <f t="shared" si="294"/>
        <v>410784641079</v>
      </c>
      <c r="C3195" s="5">
        <v>41078</v>
      </c>
      <c r="D3195" s="2" t="s">
        <v>811</v>
      </c>
      <c r="E3195" s="14">
        <f t="shared" si="295"/>
        <v>0</v>
      </c>
      <c r="F3195" s="2">
        <v>46</v>
      </c>
      <c r="G3195" s="19">
        <v>2116.1999999999998</v>
      </c>
      <c r="H3195" s="20">
        <v>0.08</v>
      </c>
      <c r="I3195" s="6"/>
      <c r="J3195" s="5">
        <v>41079</v>
      </c>
      <c r="K3195" s="25">
        <v>483.67</v>
      </c>
      <c r="L3195" s="2" t="s">
        <v>297</v>
      </c>
      <c r="M3195" s="14">
        <f>+VLOOKUP(L3195,Customers!$C$3:$D$797,2,FALSE)</f>
        <v>3</v>
      </c>
      <c r="N3195" s="14">
        <f>+INDEX(Customers!$B$2:$D$797,MATCH(TF_Database!L3195,Customers!$C$2:$C$797,0),1)</f>
        <v>16349</v>
      </c>
      <c r="O3195" s="29">
        <f t="shared" si="296"/>
        <v>9</v>
      </c>
      <c r="P3195" s="29">
        <f t="shared" si="297"/>
        <v>18</v>
      </c>
      <c r="Q3195" s="14" t="str">
        <f t="shared" si="298"/>
        <v xml:space="preserve">Michelle </v>
      </c>
      <c r="R3195" s="14" t="str">
        <f t="shared" si="299"/>
        <v>Huthwaite</v>
      </c>
    </row>
    <row r="3196" spans="2:18" x14ac:dyDescent="0.45">
      <c r="B3196" s="14" t="str">
        <f t="shared" si="294"/>
        <v>410782841079</v>
      </c>
      <c r="C3196" s="5">
        <v>41078</v>
      </c>
      <c r="D3196" s="2" t="s">
        <v>811</v>
      </c>
      <c r="E3196" s="14">
        <f t="shared" si="295"/>
        <v>0</v>
      </c>
      <c r="F3196" s="2">
        <v>28</v>
      </c>
      <c r="G3196" s="19">
        <v>547.32000000000005</v>
      </c>
      <c r="H3196" s="20">
        <v>0.1</v>
      </c>
      <c r="I3196" s="6"/>
      <c r="J3196" s="5">
        <v>41079</v>
      </c>
      <c r="K3196" s="25">
        <v>42.39</v>
      </c>
      <c r="L3196" s="2" t="s">
        <v>297</v>
      </c>
      <c r="M3196" s="14">
        <f>+VLOOKUP(L3196,Customers!$C$3:$D$797,2,FALSE)</f>
        <v>3</v>
      </c>
      <c r="N3196" s="14">
        <f>+INDEX(Customers!$B$2:$D$797,MATCH(TF_Database!L3196,Customers!$C$2:$C$797,0),1)</f>
        <v>16349</v>
      </c>
      <c r="O3196" s="29">
        <f t="shared" si="296"/>
        <v>9</v>
      </c>
      <c r="P3196" s="29">
        <f t="shared" si="297"/>
        <v>18</v>
      </c>
      <c r="Q3196" s="14" t="str">
        <f t="shared" si="298"/>
        <v xml:space="preserve">Michelle </v>
      </c>
      <c r="R3196" s="14" t="str">
        <f t="shared" si="299"/>
        <v>Huthwaite</v>
      </c>
    </row>
    <row r="3197" spans="2:18" x14ac:dyDescent="0.45">
      <c r="B3197" s="14" t="str">
        <f t="shared" si="294"/>
        <v>410781341080</v>
      </c>
      <c r="C3197" s="5">
        <v>41078</v>
      </c>
      <c r="D3197" s="2" t="s">
        <v>811</v>
      </c>
      <c r="E3197" s="14">
        <f t="shared" si="295"/>
        <v>0</v>
      </c>
      <c r="F3197" s="2">
        <v>13</v>
      </c>
      <c r="G3197" s="19">
        <v>192.44</v>
      </c>
      <c r="H3197" s="20">
        <v>0.05</v>
      </c>
      <c r="I3197" s="6"/>
      <c r="J3197" s="5">
        <v>41080</v>
      </c>
      <c r="K3197" s="25">
        <v>6.7744999999999997</v>
      </c>
      <c r="L3197" s="2" t="s">
        <v>297</v>
      </c>
      <c r="M3197" s="14">
        <f>+VLOOKUP(L3197,Customers!$C$3:$D$797,2,FALSE)</f>
        <v>3</v>
      </c>
      <c r="N3197" s="14">
        <f>+INDEX(Customers!$B$2:$D$797,MATCH(TF_Database!L3197,Customers!$C$2:$C$797,0),1)</f>
        <v>16349</v>
      </c>
      <c r="O3197" s="29">
        <f t="shared" si="296"/>
        <v>9</v>
      </c>
      <c r="P3197" s="29">
        <f t="shared" si="297"/>
        <v>18</v>
      </c>
      <c r="Q3197" s="14" t="str">
        <f t="shared" si="298"/>
        <v xml:space="preserve">Michelle </v>
      </c>
      <c r="R3197" s="14" t="str">
        <f t="shared" si="299"/>
        <v>Huthwaite</v>
      </c>
    </row>
    <row r="3198" spans="2:18" x14ac:dyDescent="0.45">
      <c r="B3198" s="14" t="str">
        <f t="shared" si="294"/>
        <v>41078341080</v>
      </c>
      <c r="C3198" s="5">
        <v>41078</v>
      </c>
      <c r="D3198" s="2" t="s">
        <v>811</v>
      </c>
      <c r="E3198" s="14">
        <f t="shared" si="295"/>
        <v>0</v>
      </c>
      <c r="F3198" s="2">
        <v>3</v>
      </c>
      <c r="G3198" s="19">
        <v>1294.3499999999999</v>
      </c>
      <c r="H3198" s="20">
        <v>0.06</v>
      </c>
      <c r="I3198" s="6"/>
      <c r="J3198" s="5">
        <v>41080</v>
      </c>
      <c r="K3198" s="25">
        <v>-1569.06</v>
      </c>
      <c r="L3198" s="2" t="s">
        <v>297</v>
      </c>
      <c r="M3198" s="14">
        <f>+VLOOKUP(L3198,Customers!$C$3:$D$797,2,FALSE)</f>
        <v>3</v>
      </c>
      <c r="N3198" s="14">
        <f>+INDEX(Customers!$B$2:$D$797,MATCH(TF_Database!L3198,Customers!$C$2:$C$797,0),1)</f>
        <v>16349</v>
      </c>
      <c r="O3198" s="29">
        <f t="shared" si="296"/>
        <v>9</v>
      </c>
      <c r="P3198" s="29">
        <f t="shared" si="297"/>
        <v>18</v>
      </c>
      <c r="Q3198" s="14" t="str">
        <f t="shared" si="298"/>
        <v xml:space="preserve">Michelle </v>
      </c>
      <c r="R3198" s="14" t="str">
        <f t="shared" si="299"/>
        <v>Huthwaite</v>
      </c>
    </row>
    <row r="3199" spans="2:18" x14ac:dyDescent="0.45">
      <c r="B3199" s="14" t="str">
        <f t="shared" si="294"/>
        <v>403244940324</v>
      </c>
      <c r="C3199" s="5">
        <v>40324</v>
      </c>
      <c r="D3199" s="2" t="s">
        <v>806</v>
      </c>
      <c r="E3199" s="14">
        <f t="shared" si="295"/>
        <v>1</v>
      </c>
      <c r="F3199" s="2">
        <v>49</v>
      </c>
      <c r="G3199" s="19">
        <v>561.05999999999995</v>
      </c>
      <c r="H3199" s="20">
        <v>7.0000000000000007E-2</v>
      </c>
      <c r="I3199" s="6"/>
      <c r="J3199" s="5">
        <v>40324</v>
      </c>
      <c r="K3199" s="25">
        <v>-2.23</v>
      </c>
      <c r="L3199" s="2" t="s">
        <v>431</v>
      </c>
      <c r="M3199" s="14">
        <f>+VLOOKUP(L3199,Customers!$C$3:$D$797,2,FALSE)</f>
        <v>3</v>
      </c>
      <c r="N3199" s="14">
        <f>+INDEX(Customers!$B$2:$D$797,MATCH(TF_Database!L3199,Customers!$C$2:$C$797,0),1)</f>
        <v>4425</v>
      </c>
      <c r="O3199" s="29">
        <f t="shared" si="296"/>
        <v>6</v>
      </c>
      <c r="P3199" s="29">
        <f t="shared" si="297"/>
        <v>14</v>
      </c>
      <c r="Q3199" s="14" t="str">
        <f t="shared" si="298"/>
        <v xml:space="preserve">Barry </v>
      </c>
      <c r="R3199" s="14" t="str">
        <f t="shared" si="299"/>
        <v>Gonzalez</v>
      </c>
    </row>
    <row r="3200" spans="2:18" x14ac:dyDescent="0.45">
      <c r="B3200" s="14" t="str">
        <f t="shared" si="294"/>
        <v>403241940325</v>
      </c>
      <c r="C3200" s="5">
        <v>40324</v>
      </c>
      <c r="D3200" s="2" t="s">
        <v>806</v>
      </c>
      <c r="E3200" s="14">
        <f t="shared" si="295"/>
        <v>1</v>
      </c>
      <c r="F3200" s="2">
        <v>19</v>
      </c>
      <c r="G3200" s="19">
        <v>320.02999999999997</v>
      </c>
      <c r="H3200" s="20">
        <v>0</v>
      </c>
      <c r="I3200" s="6"/>
      <c r="J3200" s="5">
        <v>40325</v>
      </c>
      <c r="K3200" s="25">
        <v>-43.22</v>
      </c>
      <c r="L3200" s="2" t="s">
        <v>431</v>
      </c>
      <c r="M3200" s="14">
        <f>+VLOOKUP(L3200,Customers!$C$3:$D$797,2,FALSE)</f>
        <v>3</v>
      </c>
      <c r="N3200" s="14">
        <f>+INDEX(Customers!$B$2:$D$797,MATCH(TF_Database!L3200,Customers!$C$2:$C$797,0),1)</f>
        <v>4425</v>
      </c>
      <c r="O3200" s="29">
        <f t="shared" si="296"/>
        <v>6</v>
      </c>
      <c r="P3200" s="29">
        <f t="shared" si="297"/>
        <v>14</v>
      </c>
      <c r="Q3200" s="14" t="str">
        <f t="shared" si="298"/>
        <v xml:space="preserve">Barry </v>
      </c>
      <c r="R3200" s="14" t="str">
        <f t="shared" si="299"/>
        <v>Gonzalez</v>
      </c>
    </row>
    <row r="3201" spans="2:18" x14ac:dyDescent="0.45">
      <c r="B3201" s="14" t="str">
        <f t="shared" si="294"/>
        <v>401163540118</v>
      </c>
      <c r="C3201" s="5">
        <v>40116</v>
      </c>
      <c r="D3201" s="2" t="s">
        <v>806</v>
      </c>
      <c r="E3201" s="14">
        <f t="shared" si="295"/>
        <v>1</v>
      </c>
      <c r="F3201" s="2">
        <v>35</v>
      </c>
      <c r="G3201" s="19">
        <v>620.02</v>
      </c>
      <c r="H3201" s="20">
        <v>0.05</v>
      </c>
      <c r="I3201" s="6"/>
      <c r="J3201" s="5">
        <v>40118</v>
      </c>
      <c r="K3201" s="25">
        <v>50.04</v>
      </c>
      <c r="L3201" s="2" t="s">
        <v>450</v>
      </c>
      <c r="M3201" s="14">
        <f>+VLOOKUP(L3201,Customers!$C$3:$D$797,2,FALSE)</f>
        <v>4</v>
      </c>
      <c r="N3201" s="14">
        <f>+INDEX(Customers!$B$2:$D$797,MATCH(TF_Database!L3201,Customers!$C$2:$C$797,0),1)</f>
        <v>19105</v>
      </c>
      <c r="O3201" s="29">
        <f t="shared" si="296"/>
        <v>5</v>
      </c>
      <c r="P3201" s="29">
        <f t="shared" si="297"/>
        <v>11</v>
      </c>
      <c r="Q3201" s="14" t="str">
        <f t="shared" si="298"/>
        <v xml:space="preserve">Gary </v>
      </c>
      <c r="R3201" s="14" t="str">
        <f t="shared" si="299"/>
        <v>McGarr</v>
      </c>
    </row>
    <row r="3202" spans="2:18" x14ac:dyDescent="0.45">
      <c r="B3202" s="14" t="str">
        <f t="shared" si="294"/>
        <v>400471240048</v>
      </c>
      <c r="C3202" s="5">
        <v>40047</v>
      </c>
      <c r="D3202" s="2" t="s">
        <v>808</v>
      </c>
      <c r="E3202" s="14">
        <f t="shared" si="295"/>
        <v>0</v>
      </c>
      <c r="F3202" s="2">
        <v>12</v>
      </c>
      <c r="G3202" s="19">
        <v>653.78599999999994</v>
      </c>
      <c r="H3202" s="20">
        <v>0.09</v>
      </c>
      <c r="I3202" s="6"/>
      <c r="J3202" s="5">
        <v>40048</v>
      </c>
      <c r="K3202" s="25">
        <v>-83.467999999999989</v>
      </c>
      <c r="L3202" s="2" t="s">
        <v>448</v>
      </c>
      <c r="M3202" s="14">
        <f>+VLOOKUP(L3202,Customers!$C$3:$D$797,2,FALSE)</f>
        <v>1</v>
      </c>
      <c r="N3202" s="14">
        <f>+INDEX(Customers!$B$2:$D$797,MATCH(TF_Database!L3202,Customers!$C$2:$C$797,0),1)</f>
        <v>19077</v>
      </c>
      <c r="O3202" s="29">
        <f t="shared" si="296"/>
        <v>8</v>
      </c>
      <c r="P3202" s="29">
        <f t="shared" si="297"/>
        <v>15</v>
      </c>
      <c r="Q3202" s="14" t="str">
        <f t="shared" si="298"/>
        <v xml:space="preserve">Cynthia </v>
      </c>
      <c r="R3202" s="14" t="str">
        <f t="shared" si="299"/>
        <v>Delaney</v>
      </c>
    </row>
    <row r="3203" spans="2:18" x14ac:dyDescent="0.45">
      <c r="B3203" s="14" t="str">
        <f t="shared" si="294"/>
        <v>402692240271</v>
      </c>
      <c r="C3203" s="5">
        <v>40269</v>
      </c>
      <c r="D3203" s="2" t="s">
        <v>806</v>
      </c>
      <c r="E3203" s="14">
        <f t="shared" si="295"/>
        <v>1</v>
      </c>
      <c r="F3203" s="2">
        <v>22</v>
      </c>
      <c r="G3203" s="19">
        <v>5288.89</v>
      </c>
      <c r="H3203" s="20">
        <v>0</v>
      </c>
      <c r="I3203" s="6"/>
      <c r="J3203" s="5">
        <v>40271</v>
      </c>
      <c r="K3203" s="25">
        <v>547.03620000000001</v>
      </c>
      <c r="L3203" s="2" t="s">
        <v>448</v>
      </c>
      <c r="M3203" s="14">
        <f>+VLOOKUP(L3203,Customers!$C$3:$D$797,2,FALSE)</f>
        <v>1</v>
      </c>
      <c r="N3203" s="14">
        <f>+INDEX(Customers!$B$2:$D$797,MATCH(TF_Database!L3203,Customers!$C$2:$C$797,0),1)</f>
        <v>19077</v>
      </c>
      <c r="O3203" s="29">
        <f t="shared" si="296"/>
        <v>8</v>
      </c>
      <c r="P3203" s="29">
        <f t="shared" si="297"/>
        <v>15</v>
      </c>
      <c r="Q3203" s="14" t="str">
        <f t="shared" si="298"/>
        <v xml:space="preserve">Cynthia </v>
      </c>
      <c r="R3203" s="14" t="str">
        <f t="shared" si="299"/>
        <v>Delaney</v>
      </c>
    </row>
    <row r="3204" spans="2:18" x14ac:dyDescent="0.45">
      <c r="B3204" s="14" t="str">
        <f t="shared" si="294"/>
        <v>403102540312</v>
      </c>
      <c r="C3204" s="5">
        <v>40310</v>
      </c>
      <c r="D3204" s="2" t="s">
        <v>810</v>
      </c>
      <c r="E3204" s="14">
        <f t="shared" si="295"/>
        <v>0</v>
      </c>
      <c r="F3204" s="2">
        <v>25</v>
      </c>
      <c r="G3204" s="19">
        <v>1321.55</v>
      </c>
      <c r="H3204" s="20">
        <v>0.1</v>
      </c>
      <c r="I3204" s="6"/>
      <c r="J3204" s="5">
        <v>40312</v>
      </c>
      <c r="K3204" s="25">
        <v>448.24</v>
      </c>
      <c r="L3204" s="2" t="s">
        <v>446</v>
      </c>
      <c r="M3204" s="14">
        <f>+VLOOKUP(L3204,Customers!$C$3:$D$797,2,FALSE)</f>
        <v>2</v>
      </c>
      <c r="N3204" s="14">
        <f>+INDEX(Customers!$B$2:$D$797,MATCH(TF_Database!L3204,Customers!$C$2:$C$797,0),1)</f>
        <v>17744</v>
      </c>
      <c r="O3204" s="29">
        <f t="shared" si="296"/>
        <v>6</v>
      </c>
      <c r="P3204" s="29">
        <f t="shared" si="297"/>
        <v>16</v>
      </c>
      <c r="Q3204" s="14" t="str">
        <f t="shared" si="298"/>
        <v xml:space="preserve">Vivek </v>
      </c>
      <c r="R3204" s="14" t="str">
        <f t="shared" si="299"/>
        <v>Sundaresam</v>
      </c>
    </row>
    <row r="3205" spans="2:18" x14ac:dyDescent="0.45">
      <c r="B3205" s="14" t="str">
        <f t="shared" si="294"/>
        <v>402611540262</v>
      </c>
      <c r="C3205" s="5">
        <v>40261</v>
      </c>
      <c r="D3205" s="2" t="s">
        <v>811</v>
      </c>
      <c r="E3205" s="14">
        <f t="shared" si="295"/>
        <v>0</v>
      </c>
      <c r="F3205" s="2">
        <v>15</v>
      </c>
      <c r="G3205" s="19">
        <v>55.2</v>
      </c>
      <c r="H3205" s="20">
        <v>0.05</v>
      </c>
      <c r="I3205" s="6"/>
      <c r="J3205" s="5">
        <v>40262</v>
      </c>
      <c r="K3205" s="25">
        <v>4.26</v>
      </c>
      <c r="L3205" s="2" t="s">
        <v>446</v>
      </c>
      <c r="M3205" s="14">
        <f>+VLOOKUP(L3205,Customers!$C$3:$D$797,2,FALSE)</f>
        <v>2</v>
      </c>
      <c r="N3205" s="14">
        <f>+INDEX(Customers!$B$2:$D$797,MATCH(TF_Database!L3205,Customers!$C$2:$C$797,0),1)</f>
        <v>17744</v>
      </c>
      <c r="O3205" s="29">
        <f t="shared" si="296"/>
        <v>6</v>
      </c>
      <c r="P3205" s="29">
        <f t="shared" si="297"/>
        <v>16</v>
      </c>
      <c r="Q3205" s="14" t="str">
        <f t="shared" si="298"/>
        <v xml:space="preserve">Vivek </v>
      </c>
      <c r="R3205" s="14" t="str">
        <f t="shared" si="299"/>
        <v>Sundaresam</v>
      </c>
    </row>
    <row r="3206" spans="2:18" x14ac:dyDescent="0.45">
      <c r="B3206" s="14" t="str">
        <f t="shared" si="294"/>
        <v>409324740932</v>
      </c>
      <c r="C3206" s="5">
        <v>40932</v>
      </c>
      <c r="D3206" s="2" t="s">
        <v>804</v>
      </c>
      <c r="E3206" s="14">
        <f t="shared" si="295"/>
        <v>0</v>
      </c>
      <c r="F3206" s="2">
        <v>47</v>
      </c>
      <c r="G3206" s="19">
        <v>23239.96</v>
      </c>
      <c r="H3206" s="20">
        <v>0.06</v>
      </c>
      <c r="I3206" s="6"/>
      <c r="J3206" s="5">
        <v>40932</v>
      </c>
      <c r="K3206" s="25">
        <v>6888.36</v>
      </c>
      <c r="L3206" s="2" t="s">
        <v>441</v>
      </c>
      <c r="M3206" s="14">
        <f>+VLOOKUP(L3206,Customers!$C$3:$D$797,2,FALSE)</f>
        <v>1</v>
      </c>
      <c r="N3206" s="14">
        <f>+INDEX(Customers!$B$2:$D$797,MATCH(TF_Database!L3206,Customers!$C$2:$C$797,0),1)</f>
        <v>21269</v>
      </c>
      <c r="O3206" s="29">
        <f t="shared" si="296"/>
        <v>5</v>
      </c>
      <c r="P3206" s="29">
        <f t="shared" si="297"/>
        <v>16</v>
      </c>
      <c r="Q3206" s="14" t="str">
        <f t="shared" si="298"/>
        <v xml:space="preserve">Ross </v>
      </c>
      <c r="R3206" s="14" t="str">
        <f t="shared" si="299"/>
        <v>DeVincentis</v>
      </c>
    </row>
    <row r="3207" spans="2:18" x14ac:dyDescent="0.45">
      <c r="B3207" s="14" t="str">
        <f t="shared" ref="B3207:B3270" si="300">+CONCATENATE(C3207,F3207,J3207)</f>
        <v>409322440936</v>
      </c>
      <c r="C3207" s="5">
        <v>40932</v>
      </c>
      <c r="D3207" s="2" t="s">
        <v>804</v>
      </c>
      <c r="E3207" s="14">
        <f t="shared" ref="E3207:E3270" si="301">+IF(D3207="High",1,0)</f>
        <v>0</v>
      </c>
      <c r="F3207" s="2">
        <v>24</v>
      </c>
      <c r="G3207" s="19">
        <v>302.91000000000003</v>
      </c>
      <c r="H3207" s="20">
        <v>0.05</v>
      </c>
      <c r="I3207" s="6"/>
      <c r="J3207" s="5">
        <v>40936</v>
      </c>
      <c r="K3207" s="25">
        <v>-36.76</v>
      </c>
      <c r="L3207" s="2" t="s">
        <v>441</v>
      </c>
      <c r="M3207" s="14">
        <f>+VLOOKUP(L3207,Customers!$C$3:$D$797,2,FALSE)</f>
        <v>1</v>
      </c>
      <c r="N3207" s="14">
        <f>+INDEX(Customers!$B$2:$D$797,MATCH(TF_Database!L3207,Customers!$C$2:$C$797,0),1)</f>
        <v>21269</v>
      </c>
      <c r="O3207" s="29">
        <f t="shared" ref="O3207:O3270" si="302">+SEARCH(" ",L3207)</f>
        <v>5</v>
      </c>
      <c r="P3207" s="29">
        <f t="shared" ref="P3207:P3270" si="303">+LEN(L3207)</f>
        <v>16</v>
      </c>
      <c r="Q3207" s="14" t="str">
        <f t="shared" ref="Q3207:Q3270" si="304">+LEFT(L3207,O3207)</f>
        <v xml:space="preserve">Ross </v>
      </c>
      <c r="R3207" s="14" t="str">
        <f t="shared" ref="R3207:R3270" si="305">+RIGHT(L3207,P3207-O3207)</f>
        <v>DeVincentis</v>
      </c>
    </row>
    <row r="3208" spans="2:18" x14ac:dyDescent="0.45">
      <c r="B3208" s="14" t="str">
        <f t="shared" si="300"/>
        <v>408791940880</v>
      </c>
      <c r="C3208" s="5">
        <v>40879</v>
      </c>
      <c r="D3208" s="2" t="s">
        <v>811</v>
      </c>
      <c r="E3208" s="14">
        <f t="shared" si="301"/>
        <v>0</v>
      </c>
      <c r="F3208" s="2">
        <v>19</v>
      </c>
      <c r="G3208" s="19">
        <v>6648.58</v>
      </c>
      <c r="H3208" s="20">
        <v>0.08</v>
      </c>
      <c r="I3208" s="6"/>
      <c r="J3208" s="5">
        <v>40880</v>
      </c>
      <c r="K3208" s="25">
        <v>-555.98</v>
      </c>
      <c r="L3208" s="2" t="s">
        <v>434</v>
      </c>
      <c r="M3208" s="14">
        <f>+VLOOKUP(L3208,Customers!$C$3:$D$797,2,FALSE)</f>
        <v>3</v>
      </c>
      <c r="N3208" s="14">
        <f>+INDEX(Customers!$B$2:$D$797,MATCH(TF_Database!L3208,Customers!$C$2:$C$797,0),1)</f>
        <v>21745</v>
      </c>
      <c r="O3208" s="29">
        <f t="shared" si="302"/>
        <v>6</v>
      </c>
      <c r="P3208" s="29">
        <f t="shared" si="303"/>
        <v>14</v>
      </c>
      <c r="Q3208" s="14" t="str">
        <f t="shared" si="304"/>
        <v xml:space="preserve">Vivek </v>
      </c>
      <c r="R3208" s="14" t="str">
        <f t="shared" si="305"/>
        <v>Gonzalez</v>
      </c>
    </row>
    <row r="3209" spans="2:18" x14ac:dyDescent="0.45">
      <c r="B3209" s="14" t="str">
        <f t="shared" si="300"/>
        <v>406043540606</v>
      </c>
      <c r="C3209" s="5">
        <v>40604</v>
      </c>
      <c r="D3209" s="2" t="s">
        <v>811</v>
      </c>
      <c r="E3209" s="14">
        <f t="shared" si="301"/>
        <v>0</v>
      </c>
      <c r="F3209" s="2">
        <v>35</v>
      </c>
      <c r="G3209" s="19">
        <v>677.43</v>
      </c>
      <c r="H3209" s="20">
        <v>0.1</v>
      </c>
      <c r="I3209" s="6"/>
      <c r="J3209" s="5">
        <v>40606</v>
      </c>
      <c r="K3209" s="25">
        <v>-37.99</v>
      </c>
      <c r="L3209" s="2" t="s">
        <v>449</v>
      </c>
      <c r="M3209" s="14">
        <f>+VLOOKUP(L3209,Customers!$C$3:$D$797,2,FALSE)</f>
        <v>1</v>
      </c>
      <c r="N3209" s="14">
        <f>+INDEX(Customers!$B$2:$D$797,MATCH(TF_Database!L3209,Customers!$C$2:$C$797,0),1)</f>
        <v>9261</v>
      </c>
      <c r="O3209" s="29">
        <f t="shared" si="302"/>
        <v>4</v>
      </c>
      <c r="P3209" s="29">
        <f t="shared" si="303"/>
        <v>11</v>
      </c>
      <c r="Q3209" s="14" t="str">
        <f t="shared" si="304"/>
        <v xml:space="preserve">Tom </v>
      </c>
      <c r="R3209" s="14" t="str">
        <f t="shared" si="305"/>
        <v>Stivers</v>
      </c>
    </row>
    <row r="3210" spans="2:18" x14ac:dyDescent="0.45">
      <c r="B3210" s="14" t="str">
        <f t="shared" si="300"/>
        <v>406043840604</v>
      </c>
      <c r="C3210" s="5">
        <v>40604</v>
      </c>
      <c r="D3210" s="2" t="s">
        <v>811</v>
      </c>
      <c r="E3210" s="14">
        <f t="shared" si="301"/>
        <v>0</v>
      </c>
      <c r="F3210" s="2">
        <v>38</v>
      </c>
      <c r="G3210" s="19">
        <v>491.78</v>
      </c>
      <c r="H3210" s="20">
        <v>0</v>
      </c>
      <c r="I3210" s="6"/>
      <c r="J3210" s="5">
        <v>40604</v>
      </c>
      <c r="K3210" s="25">
        <v>44.04</v>
      </c>
      <c r="L3210" s="2" t="s">
        <v>449</v>
      </c>
      <c r="M3210" s="14">
        <f>+VLOOKUP(L3210,Customers!$C$3:$D$797,2,FALSE)</f>
        <v>1</v>
      </c>
      <c r="N3210" s="14">
        <f>+INDEX(Customers!$B$2:$D$797,MATCH(TF_Database!L3210,Customers!$C$2:$C$797,0),1)</f>
        <v>9261</v>
      </c>
      <c r="O3210" s="29">
        <f t="shared" si="302"/>
        <v>4</v>
      </c>
      <c r="P3210" s="29">
        <f t="shared" si="303"/>
        <v>11</v>
      </c>
      <c r="Q3210" s="14" t="str">
        <f t="shared" si="304"/>
        <v xml:space="preserve">Tom </v>
      </c>
      <c r="R3210" s="14" t="str">
        <f t="shared" si="305"/>
        <v>Stivers</v>
      </c>
    </row>
    <row r="3211" spans="2:18" x14ac:dyDescent="0.45">
      <c r="B3211" s="14" t="str">
        <f t="shared" si="300"/>
        <v>407974740799</v>
      </c>
      <c r="C3211" s="5">
        <v>40797</v>
      </c>
      <c r="D3211" s="2" t="s">
        <v>806</v>
      </c>
      <c r="E3211" s="14">
        <f t="shared" si="301"/>
        <v>1</v>
      </c>
      <c r="F3211" s="2">
        <v>47</v>
      </c>
      <c r="G3211" s="19">
        <v>6131.54</v>
      </c>
      <c r="H3211" s="20">
        <v>0.06</v>
      </c>
      <c r="I3211" s="6"/>
      <c r="J3211" s="5">
        <v>40799</v>
      </c>
      <c r="K3211" s="25">
        <v>1844.96</v>
      </c>
      <c r="L3211" s="2" t="s">
        <v>449</v>
      </c>
      <c r="M3211" s="14">
        <f>+VLOOKUP(L3211,Customers!$C$3:$D$797,2,FALSE)</f>
        <v>1</v>
      </c>
      <c r="N3211" s="14">
        <f>+INDEX(Customers!$B$2:$D$797,MATCH(TF_Database!L3211,Customers!$C$2:$C$797,0),1)</f>
        <v>9261</v>
      </c>
      <c r="O3211" s="29">
        <f t="shared" si="302"/>
        <v>4</v>
      </c>
      <c r="P3211" s="29">
        <f t="shared" si="303"/>
        <v>11</v>
      </c>
      <c r="Q3211" s="14" t="str">
        <f t="shared" si="304"/>
        <v xml:space="preserve">Tom </v>
      </c>
      <c r="R3211" s="14" t="str">
        <f t="shared" si="305"/>
        <v>Stivers</v>
      </c>
    </row>
    <row r="3212" spans="2:18" x14ac:dyDescent="0.45">
      <c r="B3212" s="14" t="str">
        <f t="shared" si="300"/>
        <v>403842940386</v>
      </c>
      <c r="C3212" s="5">
        <v>40384</v>
      </c>
      <c r="D3212" s="2" t="s">
        <v>804</v>
      </c>
      <c r="E3212" s="14">
        <f t="shared" si="301"/>
        <v>0</v>
      </c>
      <c r="F3212" s="2">
        <v>29</v>
      </c>
      <c r="G3212" s="19">
        <v>475.58</v>
      </c>
      <c r="H3212" s="20">
        <v>0.04</v>
      </c>
      <c r="I3212" s="6"/>
      <c r="J3212" s="5">
        <v>40386</v>
      </c>
      <c r="K3212" s="25">
        <v>108.21</v>
      </c>
      <c r="L3212" s="2" t="s">
        <v>446</v>
      </c>
      <c r="M3212" s="14">
        <f>+VLOOKUP(L3212,Customers!$C$3:$D$797,2,FALSE)</f>
        <v>2</v>
      </c>
      <c r="N3212" s="14">
        <f>+INDEX(Customers!$B$2:$D$797,MATCH(TF_Database!L3212,Customers!$C$2:$C$797,0),1)</f>
        <v>17744</v>
      </c>
      <c r="O3212" s="29">
        <f t="shared" si="302"/>
        <v>6</v>
      </c>
      <c r="P3212" s="29">
        <f t="shared" si="303"/>
        <v>16</v>
      </c>
      <c r="Q3212" s="14" t="str">
        <f t="shared" si="304"/>
        <v xml:space="preserve">Vivek </v>
      </c>
      <c r="R3212" s="14" t="str">
        <f t="shared" si="305"/>
        <v>Sundaresam</v>
      </c>
    </row>
    <row r="3213" spans="2:18" x14ac:dyDescent="0.45">
      <c r="B3213" s="14" t="str">
        <f t="shared" si="300"/>
        <v>403725040377</v>
      </c>
      <c r="C3213" s="5">
        <v>40372</v>
      </c>
      <c r="D3213" s="2" t="s">
        <v>804</v>
      </c>
      <c r="E3213" s="14">
        <f t="shared" si="301"/>
        <v>0</v>
      </c>
      <c r="F3213" s="2">
        <v>50</v>
      </c>
      <c r="G3213" s="19">
        <v>274.04000000000002</v>
      </c>
      <c r="H3213" s="20">
        <v>0.1</v>
      </c>
      <c r="I3213" s="6"/>
      <c r="J3213" s="5">
        <v>40377</v>
      </c>
      <c r="K3213" s="25">
        <v>-243.869</v>
      </c>
      <c r="L3213" s="2" t="s">
        <v>450</v>
      </c>
      <c r="M3213" s="14">
        <f>+VLOOKUP(L3213,Customers!$C$3:$D$797,2,FALSE)</f>
        <v>4</v>
      </c>
      <c r="N3213" s="14">
        <f>+INDEX(Customers!$B$2:$D$797,MATCH(TF_Database!L3213,Customers!$C$2:$C$797,0),1)</f>
        <v>19105</v>
      </c>
      <c r="O3213" s="29">
        <f t="shared" si="302"/>
        <v>5</v>
      </c>
      <c r="P3213" s="29">
        <f t="shared" si="303"/>
        <v>11</v>
      </c>
      <c r="Q3213" s="14" t="str">
        <f t="shared" si="304"/>
        <v xml:space="preserve">Gary </v>
      </c>
      <c r="R3213" s="14" t="str">
        <f t="shared" si="305"/>
        <v>McGarr</v>
      </c>
    </row>
    <row r="3214" spans="2:18" x14ac:dyDescent="0.45">
      <c r="B3214" s="14" t="str">
        <f t="shared" si="300"/>
        <v>399222039924</v>
      </c>
      <c r="C3214" s="5">
        <v>39922</v>
      </c>
      <c r="D3214" s="2" t="s">
        <v>806</v>
      </c>
      <c r="E3214" s="14">
        <f t="shared" si="301"/>
        <v>1</v>
      </c>
      <c r="F3214" s="2">
        <v>20</v>
      </c>
      <c r="G3214" s="19">
        <v>3960.99</v>
      </c>
      <c r="H3214" s="20">
        <v>0.09</v>
      </c>
      <c r="I3214" s="6"/>
      <c r="J3214" s="5">
        <v>39924</v>
      </c>
      <c r="K3214" s="25">
        <v>631.33000000000004</v>
      </c>
      <c r="L3214" s="2" t="s">
        <v>308</v>
      </c>
      <c r="M3214" s="14">
        <f>+VLOOKUP(L3214,Customers!$C$3:$D$797,2,FALSE)</f>
        <v>1</v>
      </c>
      <c r="N3214" s="14">
        <f>+INDEX(Customers!$B$2:$D$797,MATCH(TF_Database!L3214,Customers!$C$2:$C$797,0),1)</f>
        <v>27847</v>
      </c>
      <c r="O3214" s="29">
        <f t="shared" si="302"/>
        <v>5</v>
      </c>
      <c r="P3214" s="29">
        <f t="shared" si="303"/>
        <v>14</v>
      </c>
      <c r="Q3214" s="14" t="str">
        <f t="shared" si="304"/>
        <v xml:space="preserve">Matt </v>
      </c>
      <c r="R3214" s="14" t="str">
        <f t="shared" si="305"/>
        <v>Collister</v>
      </c>
    </row>
    <row r="3215" spans="2:18" x14ac:dyDescent="0.45">
      <c r="B3215" s="14" t="str">
        <f t="shared" si="300"/>
        <v>406861640688</v>
      </c>
      <c r="C3215" s="5">
        <v>40686</v>
      </c>
      <c r="D3215" s="2" t="s">
        <v>808</v>
      </c>
      <c r="E3215" s="14">
        <f t="shared" si="301"/>
        <v>0</v>
      </c>
      <c r="F3215" s="2">
        <v>16</v>
      </c>
      <c r="G3215" s="19">
        <v>139.69</v>
      </c>
      <c r="H3215" s="20">
        <v>0.01</v>
      </c>
      <c r="I3215" s="6"/>
      <c r="J3215" s="5">
        <v>40688</v>
      </c>
      <c r="K3215" s="25">
        <v>-95.64</v>
      </c>
      <c r="L3215" s="2" t="s">
        <v>432</v>
      </c>
      <c r="M3215" s="14">
        <f>+VLOOKUP(L3215,Customers!$C$3:$D$797,2,FALSE)</f>
        <v>5</v>
      </c>
      <c r="N3215" s="14">
        <f>+INDEX(Customers!$B$2:$D$797,MATCH(TF_Database!L3215,Customers!$C$2:$C$797,0),1)</f>
        <v>7259</v>
      </c>
      <c r="O3215" s="29">
        <f t="shared" si="302"/>
        <v>7</v>
      </c>
      <c r="P3215" s="29">
        <f t="shared" si="303"/>
        <v>13</v>
      </c>
      <c r="Q3215" s="14" t="str">
        <f t="shared" si="304"/>
        <v xml:space="preserve">Vivian </v>
      </c>
      <c r="R3215" s="14" t="str">
        <f t="shared" si="305"/>
        <v>Mathis</v>
      </c>
    </row>
    <row r="3216" spans="2:18" x14ac:dyDescent="0.45">
      <c r="B3216" s="14" t="str">
        <f t="shared" si="300"/>
        <v>406863940687</v>
      </c>
      <c r="C3216" s="5">
        <v>40686</v>
      </c>
      <c r="D3216" s="2" t="s">
        <v>808</v>
      </c>
      <c r="E3216" s="14">
        <f t="shared" si="301"/>
        <v>0</v>
      </c>
      <c r="F3216" s="2">
        <v>39</v>
      </c>
      <c r="G3216" s="19">
        <v>6030.58</v>
      </c>
      <c r="H3216" s="20">
        <v>0.09</v>
      </c>
      <c r="I3216" s="6"/>
      <c r="J3216" s="5">
        <v>40687</v>
      </c>
      <c r="K3216" s="25">
        <v>1197.855</v>
      </c>
      <c r="L3216" s="2" t="s">
        <v>432</v>
      </c>
      <c r="M3216" s="14">
        <f>+VLOOKUP(L3216,Customers!$C$3:$D$797,2,FALSE)</f>
        <v>5</v>
      </c>
      <c r="N3216" s="14">
        <f>+INDEX(Customers!$B$2:$D$797,MATCH(TF_Database!L3216,Customers!$C$2:$C$797,0),1)</f>
        <v>7259</v>
      </c>
      <c r="O3216" s="29">
        <f t="shared" si="302"/>
        <v>7</v>
      </c>
      <c r="P3216" s="29">
        <f t="shared" si="303"/>
        <v>13</v>
      </c>
      <c r="Q3216" s="14" t="str">
        <f t="shared" si="304"/>
        <v xml:space="preserve">Vivian </v>
      </c>
      <c r="R3216" s="14" t="str">
        <f t="shared" si="305"/>
        <v>Mathis</v>
      </c>
    </row>
    <row r="3217" spans="2:18" x14ac:dyDescent="0.45">
      <c r="B3217" s="14" t="str">
        <f t="shared" si="300"/>
        <v>408974740897</v>
      </c>
      <c r="C3217" s="5">
        <v>40897</v>
      </c>
      <c r="D3217" s="2" t="s">
        <v>811</v>
      </c>
      <c r="E3217" s="14">
        <f t="shared" si="301"/>
        <v>0</v>
      </c>
      <c r="F3217" s="2">
        <v>47</v>
      </c>
      <c r="G3217" s="19">
        <v>725.8</v>
      </c>
      <c r="H3217" s="20">
        <v>0.01</v>
      </c>
      <c r="I3217" s="6"/>
      <c r="J3217" s="5">
        <v>40897</v>
      </c>
      <c r="K3217" s="25">
        <v>327.45</v>
      </c>
      <c r="L3217" s="2" t="s">
        <v>431</v>
      </c>
      <c r="M3217" s="14">
        <f>+VLOOKUP(L3217,Customers!$C$3:$D$797,2,FALSE)</f>
        <v>3</v>
      </c>
      <c r="N3217" s="14">
        <f>+INDEX(Customers!$B$2:$D$797,MATCH(TF_Database!L3217,Customers!$C$2:$C$797,0),1)</f>
        <v>4425</v>
      </c>
      <c r="O3217" s="29">
        <f t="shared" si="302"/>
        <v>6</v>
      </c>
      <c r="P3217" s="29">
        <f t="shared" si="303"/>
        <v>14</v>
      </c>
      <c r="Q3217" s="14" t="str">
        <f t="shared" si="304"/>
        <v xml:space="preserve">Barry </v>
      </c>
      <c r="R3217" s="14" t="str">
        <f t="shared" si="305"/>
        <v>Gonzalez</v>
      </c>
    </row>
    <row r="3218" spans="2:18" x14ac:dyDescent="0.45">
      <c r="B3218" s="14" t="str">
        <f t="shared" si="300"/>
        <v>402103640210</v>
      </c>
      <c r="C3218" s="5">
        <v>40210</v>
      </c>
      <c r="D3218" s="2" t="s">
        <v>806</v>
      </c>
      <c r="E3218" s="14">
        <f t="shared" si="301"/>
        <v>1</v>
      </c>
      <c r="F3218" s="2">
        <v>36</v>
      </c>
      <c r="G3218" s="19">
        <v>111.83</v>
      </c>
      <c r="H3218" s="20">
        <v>0</v>
      </c>
      <c r="I3218" s="6"/>
      <c r="J3218" s="5">
        <v>40210</v>
      </c>
      <c r="K3218" s="25">
        <v>19.36</v>
      </c>
      <c r="L3218" s="2" t="s">
        <v>308</v>
      </c>
      <c r="M3218" s="14">
        <f>+VLOOKUP(L3218,Customers!$C$3:$D$797,2,FALSE)</f>
        <v>1</v>
      </c>
      <c r="N3218" s="14">
        <f>+INDEX(Customers!$B$2:$D$797,MATCH(TF_Database!L3218,Customers!$C$2:$C$797,0),1)</f>
        <v>27847</v>
      </c>
      <c r="O3218" s="29">
        <f t="shared" si="302"/>
        <v>5</v>
      </c>
      <c r="P3218" s="29">
        <f t="shared" si="303"/>
        <v>14</v>
      </c>
      <c r="Q3218" s="14" t="str">
        <f t="shared" si="304"/>
        <v xml:space="preserve">Matt </v>
      </c>
      <c r="R3218" s="14" t="str">
        <f t="shared" si="305"/>
        <v>Collister</v>
      </c>
    </row>
    <row r="3219" spans="2:18" x14ac:dyDescent="0.45">
      <c r="B3219" s="14" t="str">
        <f t="shared" si="300"/>
        <v>402105040210</v>
      </c>
      <c r="C3219" s="5">
        <v>40210</v>
      </c>
      <c r="D3219" s="2" t="s">
        <v>806</v>
      </c>
      <c r="E3219" s="14">
        <f t="shared" si="301"/>
        <v>1</v>
      </c>
      <c r="F3219" s="2">
        <v>50</v>
      </c>
      <c r="G3219" s="19">
        <v>4159.6279999999997</v>
      </c>
      <c r="H3219" s="20">
        <v>0.05</v>
      </c>
      <c r="I3219" s="6"/>
      <c r="J3219" s="5">
        <v>40210</v>
      </c>
      <c r="K3219" s="25">
        <v>1332.9090000000001</v>
      </c>
      <c r="L3219" s="2" t="s">
        <v>308</v>
      </c>
      <c r="M3219" s="14">
        <f>+VLOOKUP(L3219,Customers!$C$3:$D$797,2,FALSE)</f>
        <v>1</v>
      </c>
      <c r="N3219" s="14">
        <f>+INDEX(Customers!$B$2:$D$797,MATCH(TF_Database!L3219,Customers!$C$2:$C$797,0),1)</f>
        <v>27847</v>
      </c>
      <c r="O3219" s="29">
        <f t="shared" si="302"/>
        <v>5</v>
      </c>
      <c r="P3219" s="29">
        <f t="shared" si="303"/>
        <v>14</v>
      </c>
      <c r="Q3219" s="14" t="str">
        <f t="shared" si="304"/>
        <v xml:space="preserve">Matt </v>
      </c>
      <c r="R3219" s="14" t="str">
        <f t="shared" si="305"/>
        <v>Collister</v>
      </c>
    </row>
    <row r="3220" spans="2:18" x14ac:dyDescent="0.45">
      <c r="B3220" s="14" t="str">
        <f t="shared" si="300"/>
        <v>409442240945</v>
      </c>
      <c r="C3220" s="5">
        <v>40944</v>
      </c>
      <c r="D3220" s="2" t="s">
        <v>810</v>
      </c>
      <c r="E3220" s="14">
        <f t="shared" si="301"/>
        <v>0</v>
      </c>
      <c r="F3220" s="2">
        <v>22</v>
      </c>
      <c r="G3220" s="19">
        <v>1505.67</v>
      </c>
      <c r="H3220" s="20">
        <v>0.1</v>
      </c>
      <c r="I3220" s="6"/>
      <c r="J3220" s="5">
        <v>40945</v>
      </c>
      <c r="K3220" s="25">
        <v>-436.23</v>
      </c>
      <c r="L3220" s="2" t="s">
        <v>446</v>
      </c>
      <c r="M3220" s="14">
        <f>+VLOOKUP(L3220,Customers!$C$3:$D$797,2,FALSE)</f>
        <v>2</v>
      </c>
      <c r="N3220" s="14">
        <f>+INDEX(Customers!$B$2:$D$797,MATCH(TF_Database!L3220,Customers!$C$2:$C$797,0),1)</f>
        <v>17744</v>
      </c>
      <c r="O3220" s="29">
        <f t="shared" si="302"/>
        <v>6</v>
      </c>
      <c r="P3220" s="29">
        <f t="shared" si="303"/>
        <v>16</v>
      </c>
      <c r="Q3220" s="14" t="str">
        <f t="shared" si="304"/>
        <v xml:space="preserve">Vivek </v>
      </c>
      <c r="R3220" s="14" t="str">
        <f t="shared" si="305"/>
        <v>Sundaresam</v>
      </c>
    </row>
    <row r="3221" spans="2:18" x14ac:dyDescent="0.45">
      <c r="B3221" s="14" t="str">
        <f t="shared" si="300"/>
        <v>398261739826</v>
      </c>
      <c r="C3221" s="5">
        <v>39826</v>
      </c>
      <c r="D3221" s="2" t="s">
        <v>811</v>
      </c>
      <c r="E3221" s="14">
        <f t="shared" si="301"/>
        <v>0</v>
      </c>
      <c r="F3221" s="2">
        <v>17</v>
      </c>
      <c r="G3221" s="19">
        <v>39.229999999999997</v>
      </c>
      <c r="H3221" s="20">
        <v>0.06</v>
      </c>
      <c r="I3221" s="6"/>
      <c r="J3221" s="5">
        <v>39826</v>
      </c>
      <c r="K3221" s="25">
        <v>-66.58</v>
      </c>
      <c r="L3221" s="2" t="s">
        <v>297</v>
      </c>
      <c r="M3221" s="14">
        <f>+VLOOKUP(L3221,Customers!$C$3:$D$797,2,FALSE)</f>
        <v>3</v>
      </c>
      <c r="N3221" s="14">
        <f>+INDEX(Customers!$B$2:$D$797,MATCH(TF_Database!L3221,Customers!$C$2:$C$797,0),1)</f>
        <v>16349</v>
      </c>
      <c r="O3221" s="29">
        <f t="shared" si="302"/>
        <v>9</v>
      </c>
      <c r="P3221" s="29">
        <f t="shared" si="303"/>
        <v>18</v>
      </c>
      <c r="Q3221" s="14" t="str">
        <f t="shared" si="304"/>
        <v xml:space="preserve">Michelle </v>
      </c>
      <c r="R3221" s="14" t="str">
        <f t="shared" si="305"/>
        <v>Huthwaite</v>
      </c>
    </row>
    <row r="3222" spans="2:18" x14ac:dyDescent="0.45">
      <c r="B3222" s="14" t="str">
        <f t="shared" si="300"/>
        <v>405232540524</v>
      </c>
      <c r="C3222" s="5">
        <v>40523</v>
      </c>
      <c r="D3222" s="2" t="s">
        <v>811</v>
      </c>
      <c r="E3222" s="14">
        <f t="shared" si="301"/>
        <v>0</v>
      </c>
      <c r="F3222" s="2">
        <v>25</v>
      </c>
      <c r="G3222" s="19">
        <v>612.92999999999995</v>
      </c>
      <c r="H3222" s="20">
        <v>0.1</v>
      </c>
      <c r="I3222" s="6"/>
      <c r="J3222" s="5">
        <v>40524</v>
      </c>
      <c r="K3222" s="25">
        <v>-5.0369999999999999</v>
      </c>
      <c r="L3222" s="2" t="s">
        <v>438</v>
      </c>
      <c r="M3222" s="14">
        <f>+VLOOKUP(L3222,Customers!$C$3:$D$797,2,FALSE)</f>
        <v>4</v>
      </c>
      <c r="N3222" s="14">
        <f>+INDEX(Customers!$B$2:$D$797,MATCH(TF_Database!L3222,Customers!$C$2:$C$797,0),1)</f>
        <v>24211</v>
      </c>
      <c r="O3222" s="29">
        <f t="shared" si="302"/>
        <v>5</v>
      </c>
      <c r="P3222" s="29">
        <f t="shared" si="303"/>
        <v>9</v>
      </c>
      <c r="Q3222" s="14" t="str">
        <f t="shared" si="304"/>
        <v xml:space="preserve">Greg </v>
      </c>
      <c r="R3222" s="14" t="str">
        <f t="shared" si="305"/>
        <v>Tran</v>
      </c>
    </row>
    <row r="3223" spans="2:18" x14ac:dyDescent="0.45">
      <c r="B3223" s="14" t="str">
        <f t="shared" si="300"/>
        <v>405231240524</v>
      </c>
      <c r="C3223" s="5">
        <v>40523</v>
      </c>
      <c r="D3223" s="2" t="s">
        <v>811</v>
      </c>
      <c r="E3223" s="14">
        <f t="shared" si="301"/>
        <v>0</v>
      </c>
      <c r="F3223" s="2">
        <v>12</v>
      </c>
      <c r="G3223" s="19">
        <v>1551.34</v>
      </c>
      <c r="H3223" s="20">
        <v>0.03</v>
      </c>
      <c r="I3223" s="6"/>
      <c r="J3223" s="5">
        <v>40524</v>
      </c>
      <c r="K3223" s="25">
        <v>-483.12</v>
      </c>
      <c r="L3223" s="2" t="s">
        <v>438</v>
      </c>
      <c r="M3223" s="14">
        <f>+VLOOKUP(L3223,Customers!$C$3:$D$797,2,FALSE)</f>
        <v>4</v>
      </c>
      <c r="N3223" s="14">
        <f>+INDEX(Customers!$B$2:$D$797,MATCH(TF_Database!L3223,Customers!$C$2:$C$797,0),1)</f>
        <v>24211</v>
      </c>
      <c r="O3223" s="29">
        <f t="shared" si="302"/>
        <v>5</v>
      </c>
      <c r="P3223" s="29">
        <f t="shared" si="303"/>
        <v>9</v>
      </c>
      <c r="Q3223" s="14" t="str">
        <f t="shared" si="304"/>
        <v xml:space="preserve">Greg </v>
      </c>
      <c r="R3223" s="14" t="str">
        <f t="shared" si="305"/>
        <v>Tran</v>
      </c>
    </row>
    <row r="3224" spans="2:18" x14ac:dyDescent="0.45">
      <c r="B3224" s="14" t="str">
        <f t="shared" si="300"/>
        <v>401154840117</v>
      </c>
      <c r="C3224" s="5">
        <v>40115</v>
      </c>
      <c r="D3224" s="2" t="s">
        <v>811</v>
      </c>
      <c r="E3224" s="14">
        <f t="shared" si="301"/>
        <v>0</v>
      </c>
      <c r="F3224" s="2">
        <v>48</v>
      </c>
      <c r="G3224" s="19">
        <v>287.54000000000002</v>
      </c>
      <c r="H3224" s="20">
        <v>0.04</v>
      </c>
      <c r="I3224" s="6"/>
      <c r="J3224" s="5">
        <v>40117</v>
      </c>
      <c r="K3224" s="25">
        <v>57.28</v>
      </c>
      <c r="L3224" s="2" t="s">
        <v>429</v>
      </c>
      <c r="M3224" s="14">
        <f>+VLOOKUP(L3224,Customers!$C$3:$D$797,2,FALSE)</f>
        <v>2</v>
      </c>
      <c r="N3224" s="14">
        <f>+INDEX(Customers!$B$2:$D$797,MATCH(TF_Database!L3224,Customers!$C$2:$C$797,0),1)</f>
        <v>17764</v>
      </c>
      <c r="O3224" s="29">
        <f t="shared" si="302"/>
        <v>9</v>
      </c>
      <c r="P3224" s="29">
        <f t="shared" si="303"/>
        <v>13</v>
      </c>
      <c r="Q3224" s="14" t="str">
        <f t="shared" si="304"/>
        <v xml:space="preserve">Michelle </v>
      </c>
      <c r="R3224" s="14" t="str">
        <f t="shared" si="305"/>
        <v>Tran</v>
      </c>
    </row>
    <row r="3225" spans="2:18" x14ac:dyDescent="0.45">
      <c r="B3225" s="14" t="str">
        <f t="shared" si="300"/>
        <v>40115540116</v>
      </c>
      <c r="C3225" s="5">
        <v>40115</v>
      </c>
      <c r="D3225" s="2" t="s">
        <v>811</v>
      </c>
      <c r="E3225" s="14">
        <f t="shared" si="301"/>
        <v>0</v>
      </c>
      <c r="F3225" s="2">
        <v>5</v>
      </c>
      <c r="G3225" s="19">
        <v>88.314999999999998</v>
      </c>
      <c r="H3225" s="20">
        <v>0.01</v>
      </c>
      <c r="I3225" s="6"/>
      <c r="J3225" s="5">
        <v>40116</v>
      </c>
      <c r="K3225" s="25">
        <v>-72.401999999999987</v>
      </c>
      <c r="L3225" s="2" t="s">
        <v>429</v>
      </c>
      <c r="M3225" s="14">
        <f>+VLOOKUP(L3225,Customers!$C$3:$D$797,2,FALSE)</f>
        <v>2</v>
      </c>
      <c r="N3225" s="14">
        <f>+INDEX(Customers!$B$2:$D$797,MATCH(TF_Database!L3225,Customers!$C$2:$C$797,0),1)</f>
        <v>17764</v>
      </c>
      <c r="O3225" s="29">
        <f t="shared" si="302"/>
        <v>9</v>
      </c>
      <c r="P3225" s="29">
        <f t="shared" si="303"/>
        <v>13</v>
      </c>
      <c r="Q3225" s="14" t="str">
        <f t="shared" si="304"/>
        <v xml:space="preserve">Michelle </v>
      </c>
      <c r="R3225" s="14" t="str">
        <f t="shared" si="305"/>
        <v>Tran</v>
      </c>
    </row>
    <row r="3226" spans="2:18" x14ac:dyDescent="0.45">
      <c r="B3226" s="14" t="str">
        <f t="shared" si="300"/>
        <v>410074941007</v>
      </c>
      <c r="C3226" s="5">
        <v>41007</v>
      </c>
      <c r="D3226" s="2" t="s">
        <v>808</v>
      </c>
      <c r="E3226" s="14">
        <f t="shared" si="301"/>
        <v>0</v>
      </c>
      <c r="F3226" s="2">
        <v>49</v>
      </c>
      <c r="G3226" s="19">
        <v>4968.5</v>
      </c>
      <c r="H3226" s="20">
        <v>0</v>
      </c>
      <c r="I3226" s="6"/>
      <c r="J3226" s="5">
        <v>41007</v>
      </c>
      <c r="K3226" s="25">
        <v>1041.28</v>
      </c>
      <c r="L3226" s="2" t="s">
        <v>433</v>
      </c>
      <c r="M3226" s="14">
        <f>+VLOOKUP(L3226,Customers!$C$3:$D$797,2,FALSE)</f>
        <v>1</v>
      </c>
      <c r="N3226" s="14">
        <f>+INDEX(Customers!$B$2:$D$797,MATCH(TF_Database!L3226,Customers!$C$2:$C$797,0),1)</f>
        <v>13687</v>
      </c>
      <c r="O3226" s="29">
        <f t="shared" si="302"/>
        <v>6</v>
      </c>
      <c r="P3226" s="29">
        <f t="shared" si="303"/>
        <v>11</v>
      </c>
      <c r="Q3226" s="14" t="str">
        <f t="shared" si="304"/>
        <v xml:space="preserve">Carol </v>
      </c>
      <c r="R3226" s="14" t="str">
        <f t="shared" si="305"/>
        <v>Adams</v>
      </c>
    </row>
    <row r="3227" spans="2:18" x14ac:dyDescent="0.45">
      <c r="B3227" s="14" t="str">
        <f t="shared" si="300"/>
        <v>405471540548</v>
      </c>
      <c r="C3227" s="5">
        <v>40547</v>
      </c>
      <c r="D3227" s="2" t="s">
        <v>810</v>
      </c>
      <c r="E3227" s="14">
        <f t="shared" si="301"/>
        <v>0</v>
      </c>
      <c r="F3227" s="2">
        <v>15</v>
      </c>
      <c r="G3227" s="19">
        <v>92.03</v>
      </c>
      <c r="H3227" s="20">
        <v>0.03</v>
      </c>
      <c r="I3227" s="6"/>
      <c r="J3227" s="5">
        <v>40548</v>
      </c>
      <c r="K3227" s="25">
        <v>19.71</v>
      </c>
      <c r="L3227" s="2" t="s">
        <v>64</v>
      </c>
      <c r="M3227" s="14">
        <f>+VLOOKUP(L3227,Customers!$C$3:$D$797,2,FALSE)</f>
        <v>3</v>
      </c>
      <c r="N3227" s="14">
        <f>+INDEX(Customers!$B$2:$D$797,MATCH(TF_Database!L3227,Customers!$C$2:$C$797,0),1)</f>
        <v>10493</v>
      </c>
      <c r="O3227" s="29">
        <f t="shared" si="302"/>
        <v>6</v>
      </c>
      <c r="P3227" s="29">
        <f t="shared" si="303"/>
        <v>12</v>
      </c>
      <c r="Q3227" s="14" t="str">
        <f t="shared" si="304"/>
        <v xml:space="preserve">Ralph </v>
      </c>
      <c r="R3227" s="14" t="str">
        <f t="shared" si="305"/>
        <v>Arnett</v>
      </c>
    </row>
    <row r="3228" spans="2:18" x14ac:dyDescent="0.45">
      <c r="B3228" s="14" t="str">
        <f t="shared" si="300"/>
        <v>407703840770</v>
      </c>
      <c r="C3228" s="5">
        <v>40770</v>
      </c>
      <c r="D3228" s="2" t="s">
        <v>806</v>
      </c>
      <c r="E3228" s="14">
        <f t="shared" si="301"/>
        <v>1</v>
      </c>
      <c r="F3228" s="2">
        <v>38</v>
      </c>
      <c r="G3228" s="19">
        <v>262.89999999999998</v>
      </c>
      <c r="H3228" s="20">
        <v>0.06</v>
      </c>
      <c r="I3228" s="6"/>
      <c r="J3228" s="5">
        <v>40770</v>
      </c>
      <c r="K3228" s="25">
        <v>-41.98</v>
      </c>
      <c r="L3228" s="2" t="s">
        <v>433</v>
      </c>
      <c r="M3228" s="14">
        <f>+VLOOKUP(L3228,Customers!$C$3:$D$797,2,FALSE)</f>
        <v>1</v>
      </c>
      <c r="N3228" s="14">
        <f>+INDEX(Customers!$B$2:$D$797,MATCH(TF_Database!L3228,Customers!$C$2:$C$797,0),1)</f>
        <v>13687</v>
      </c>
      <c r="O3228" s="29">
        <f t="shared" si="302"/>
        <v>6</v>
      </c>
      <c r="P3228" s="29">
        <f t="shared" si="303"/>
        <v>11</v>
      </c>
      <c r="Q3228" s="14" t="str">
        <f t="shared" si="304"/>
        <v xml:space="preserve">Carol </v>
      </c>
      <c r="R3228" s="14" t="str">
        <f t="shared" si="305"/>
        <v>Adams</v>
      </c>
    </row>
    <row r="3229" spans="2:18" x14ac:dyDescent="0.45">
      <c r="B3229" s="14" t="str">
        <f t="shared" si="300"/>
        <v>409503140951</v>
      </c>
      <c r="C3229" s="5">
        <v>40950</v>
      </c>
      <c r="D3229" s="2" t="s">
        <v>806</v>
      </c>
      <c r="E3229" s="14">
        <f t="shared" si="301"/>
        <v>1</v>
      </c>
      <c r="F3229" s="2">
        <v>31</v>
      </c>
      <c r="G3229" s="19">
        <v>1024.31</v>
      </c>
      <c r="H3229" s="20">
        <v>0.03</v>
      </c>
      <c r="I3229" s="6"/>
      <c r="J3229" s="5">
        <v>40951</v>
      </c>
      <c r="K3229" s="25">
        <v>174.7175</v>
      </c>
      <c r="L3229" s="2" t="s">
        <v>443</v>
      </c>
      <c r="M3229" s="14">
        <f>+VLOOKUP(L3229,Customers!$C$3:$D$797,2,FALSE)</f>
        <v>4</v>
      </c>
      <c r="N3229" s="14">
        <f>+INDEX(Customers!$B$2:$D$797,MATCH(TF_Database!L3229,Customers!$C$2:$C$797,0),1)</f>
        <v>2185</v>
      </c>
      <c r="O3229" s="29">
        <f t="shared" si="302"/>
        <v>5</v>
      </c>
      <c r="P3229" s="29">
        <f t="shared" si="303"/>
        <v>12</v>
      </c>
      <c r="Q3229" s="14" t="str">
        <f t="shared" si="304"/>
        <v xml:space="preserve">Bart </v>
      </c>
      <c r="R3229" s="14" t="str">
        <f t="shared" si="305"/>
        <v>Pistole</v>
      </c>
    </row>
    <row r="3230" spans="2:18" x14ac:dyDescent="0.45">
      <c r="B3230" s="14" t="str">
        <f t="shared" si="300"/>
        <v>406252240626</v>
      </c>
      <c r="C3230" s="5">
        <v>40625</v>
      </c>
      <c r="D3230" s="2" t="s">
        <v>808</v>
      </c>
      <c r="E3230" s="14">
        <f t="shared" si="301"/>
        <v>0</v>
      </c>
      <c r="F3230" s="2">
        <v>22</v>
      </c>
      <c r="G3230" s="19">
        <v>51.39</v>
      </c>
      <c r="H3230" s="20">
        <v>0.06</v>
      </c>
      <c r="I3230" s="6"/>
      <c r="J3230" s="5">
        <v>40626</v>
      </c>
      <c r="K3230" s="25">
        <v>-64.37</v>
      </c>
      <c r="L3230" s="2" t="s">
        <v>444</v>
      </c>
      <c r="M3230" s="14">
        <f>+VLOOKUP(L3230,Customers!$C$3:$D$797,2,FALSE)</f>
        <v>1</v>
      </c>
      <c r="N3230" s="14">
        <f>+INDEX(Customers!$B$2:$D$797,MATCH(TF_Database!L3230,Customers!$C$2:$C$797,0),1)</f>
        <v>8481</v>
      </c>
      <c r="O3230" s="29">
        <f t="shared" si="302"/>
        <v>5</v>
      </c>
      <c r="P3230" s="29">
        <f t="shared" si="303"/>
        <v>12</v>
      </c>
      <c r="Q3230" s="14" t="str">
        <f t="shared" si="304"/>
        <v xml:space="preserve">Chad </v>
      </c>
      <c r="R3230" s="14" t="str">
        <f t="shared" si="305"/>
        <v>McGuire</v>
      </c>
    </row>
    <row r="3231" spans="2:18" x14ac:dyDescent="0.45">
      <c r="B3231" s="14" t="str">
        <f t="shared" si="300"/>
        <v>406253140626</v>
      </c>
      <c r="C3231" s="5">
        <v>40625</v>
      </c>
      <c r="D3231" s="2" t="s">
        <v>808</v>
      </c>
      <c r="E3231" s="14">
        <f t="shared" si="301"/>
        <v>0</v>
      </c>
      <c r="F3231" s="2">
        <v>31</v>
      </c>
      <c r="G3231" s="19">
        <v>293.52</v>
      </c>
      <c r="H3231" s="20">
        <v>0.08</v>
      </c>
      <c r="I3231" s="6"/>
      <c r="J3231" s="5">
        <v>40626</v>
      </c>
      <c r="K3231" s="25">
        <v>-116.66</v>
      </c>
      <c r="L3231" s="2" t="s">
        <v>444</v>
      </c>
      <c r="M3231" s="14">
        <f>+VLOOKUP(L3231,Customers!$C$3:$D$797,2,FALSE)</f>
        <v>1</v>
      </c>
      <c r="N3231" s="14">
        <f>+INDEX(Customers!$B$2:$D$797,MATCH(TF_Database!L3231,Customers!$C$2:$C$797,0),1)</f>
        <v>8481</v>
      </c>
      <c r="O3231" s="29">
        <f t="shared" si="302"/>
        <v>5</v>
      </c>
      <c r="P3231" s="29">
        <f t="shared" si="303"/>
        <v>12</v>
      </c>
      <c r="Q3231" s="14" t="str">
        <f t="shared" si="304"/>
        <v xml:space="preserve">Chad </v>
      </c>
      <c r="R3231" s="14" t="str">
        <f t="shared" si="305"/>
        <v>McGuire</v>
      </c>
    </row>
    <row r="3232" spans="2:18" x14ac:dyDescent="0.45">
      <c r="B3232" s="14" t="str">
        <f t="shared" si="300"/>
        <v>399564439957</v>
      </c>
      <c r="C3232" s="5">
        <v>39956</v>
      </c>
      <c r="D3232" s="2" t="s">
        <v>806</v>
      </c>
      <c r="E3232" s="14">
        <f t="shared" si="301"/>
        <v>1</v>
      </c>
      <c r="F3232" s="2">
        <v>44</v>
      </c>
      <c r="G3232" s="19">
        <v>1844.97</v>
      </c>
      <c r="H3232" s="20">
        <v>0.03</v>
      </c>
      <c r="I3232" s="6"/>
      <c r="J3232" s="5">
        <v>39957</v>
      </c>
      <c r="K3232" s="25">
        <v>807.38100000000009</v>
      </c>
      <c r="L3232" s="2" t="s">
        <v>449</v>
      </c>
      <c r="M3232" s="14">
        <f>+VLOOKUP(L3232,Customers!$C$3:$D$797,2,FALSE)</f>
        <v>1</v>
      </c>
      <c r="N3232" s="14">
        <f>+INDEX(Customers!$B$2:$D$797,MATCH(TF_Database!L3232,Customers!$C$2:$C$797,0),1)</f>
        <v>9261</v>
      </c>
      <c r="O3232" s="29">
        <f t="shared" si="302"/>
        <v>4</v>
      </c>
      <c r="P3232" s="29">
        <f t="shared" si="303"/>
        <v>11</v>
      </c>
      <c r="Q3232" s="14" t="str">
        <f t="shared" si="304"/>
        <v xml:space="preserve">Tom </v>
      </c>
      <c r="R3232" s="14" t="str">
        <f t="shared" si="305"/>
        <v>Stivers</v>
      </c>
    </row>
    <row r="3233" spans="2:18" x14ac:dyDescent="0.45">
      <c r="B3233" s="14" t="str">
        <f t="shared" si="300"/>
        <v>407954940796</v>
      </c>
      <c r="C3233" s="5">
        <v>40795</v>
      </c>
      <c r="D3233" s="2" t="s">
        <v>810</v>
      </c>
      <c r="E3233" s="14">
        <f t="shared" si="301"/>
        <v>0</v>
      </c>
      <c r="F3233" s="2">
        <v>49</v>
      </c>
      <c r="G3233" s="19">
        <v>266.3</v>
      </c>
      <c r="H3233" s="20">
        <v>0.03</v>
      </c>
      <c r="I3233" s="6"/>
      <c r="J3233" s="5">
        <v>40796</v>
      </c>
      <c r="K3233" s="25">
        <v>-135.06</v>
      </c>
      <c r="L3233" s="2" t="s">
        <v>450</v>
      </c>
      <c r="M3233" s="14">
        <f>+VLOOKUP(L3233,Customers!$C$3:$D$797,2,FALSE)</f>
        <v>4</v>
      </c>
      <c r="N3233" s="14">
        <f>+INDEX(Customers!$B$2:$D$797,MATCH(TF_Database!L3233,Customers!$C$2:$C$797,0),1)</f>
        <v>19105</v>
      </c>
      <c r="O3233" s="29">
        <f t="shared" si="302"/>
        <v>5</v>
      </c>
      <c r="P3233" s="29">
        <f t="shared" si="303"/>
        <v>11</v>
      </c>
      <c r="Q3233" s="14" t="str">
        <f t="shared" si="304"/>
        <v xml:space="preserve">Gary </v>
      </c>
      <c r="R3233" s="14" t="str">
        <f t="shared" si="305"/>
        <v>McGarr</v>
      </c>
    </row>
    <row r="3234" spans="2:18" x14ac:dyDescent="0.45">
      <c r="B3234" s="14" t="str">
        <f t="shared" si="300"/>
        <v>406101740611</v>
      </c>
      <c r="C3234" s="5">
        <v>40610</v>
      </c>
      <c r="D3234" s="2" t="s">
        <v>811</v>
      </c>
      <c r="E3234" s="14">
        <f t="shared" si="301"/>
        <v>0</v>
      </c>
      <c r="F3234" s="2">
        <v>17</v>
      </c>
      <c r="G3234" s="19">
        <v>74.25</v>
      </c>
      <c r="H3234" s="20">
        <v>0.01</v>
      </c>
      <c r="I3234" s="6"/>
      <c r="J3234" s="5">
        <v>40611</v>
      </c>
      <c r="K3234" s="25">
        <v>-56.166000000000004</v>
      </c>
      <c r="L3234" s="2" t="s">
        <v>434</v>
      </c>
      <c r="M3234" s="14">
        <f>+VLOOKUP(L3234,Customers!$C$3:$D$797,2,FALSE)</f>
        <v>3</v>
      </c>
      <c r="N3234" s="14">
        <f>+INDEX(Customers!$B$2:$D$797,MATCH(TF_Database!L3234,Customers!$C$2:$C$797,0),1)</f>
        <v>21745</v>
      </c>
      <c r="O3234" s="29">
        <f t="shared" si="302"/>
        <v>6</v>
      </c>
      <c r="P3234" s="29">
        <f t="shared" si="303"/>
        <v>14</v>
      </c>
      <c r="Q3234" s="14" t="str">
        <f t="shared" si="304"/>
        <v xml:space="preserve">Vivek </v>
      </c>
      <c r="R3234" s="14" t="str">
        <f t="shared" si="305"/>
        <v>Gonzalez</v>
      </c>
    </row>
    <row r="3235" spans="2:18" x14ac:dyDescent="0.45">
      <c r="B3235" s="14" t="str">
        <f t="shared" si="300"/>
        <v>40610440611</v>
      </c>
      <c r="C3235" s="5">
        <v>40610</v>
      </c>
      <c r="D3235" s="2" t="s">
        <v>811</v>
      </c>
      <c r="E3235" s="14">
        <f t="shared" si="301"/>
        <v>0</v>
      </c>
      <c r="F3235" s="2">
        <v>4</v>
      </c>
      <c r="G3235" s="19">
        <v>23.23</v>
      </c>
      <c r="H3235" s="20">
        <v>0.09</v>
      </c>
      <c r="I3235" s="6"/>
      <c r="J3235" s="5">
        <v>40611</v>
      </c>
      <c r="K3235" s="25">
        <v>-19.059999999999999</v>
      </c>
      <c r="L3235" s="2" t="s">
        <v>434</v>
      </c>
      <c r="M3235" s="14">
        <f>+VLOOKUP(L3235,Customers!$C$3:$D$797,2,FALSE)</f>
        <v>3</v>
      </c>
      <c r="N3235" s="14">
        <f>+INDEX(Customers!$B$2:$D$797,MATCH(TF_Database!L3235,Customers!$C$2:$C$797,0),1)</f>
        <v>21745</v>
      </c>
      <c r="O3235" s="29">
        <f t="shared" si="302"/>
        <v>6</v>
      </c>
      <c r="P3235" s="29">
        <f t="shared" si="303"/>
        <v>14</v>
      </c>
      <c r="Q3235" s="14" t="str">
        <f t="shared" si="304"/>
        <v xml:space="preserve">Vivek </v>
      </c>
      <c r="R3235" s="14" t="str">
        <f t="shared" si="305"/>
        <v>Gonzalez</v>
      </c>
    </row>
    <row r="3236" spans="2:18" x14ac:dyDescent="0.45">
      <c r="B3236" s="14" t="str">
        <f t="shared" si="300"/>
        <v>410453341045</v>
      </c>
      <c r="C3236" s="5">
        <v>41045</v>
      </c>
      <c r="D3236" s="2" t="s">
        <v>810</v>
      </c>
      <c r="E3236" s="14">
        <f t="shared" si="301"/>
        <v>0</v>
      </c>
      <c r="F3236" s="2">
        <v>33</v>
      </c>
      <c r="G3236" s="19">
        <v>203.49</v>
      </c>
      <c r="H3236" s="20">
        <v>0</v>
      </c>
      <c r="I3236" s="6"/>
      <c r="J3236" s="5">
        <v>41045</v>
      </c>
      <c r="K3236" s="25">
        <v>46.21</v>
      </c>
      <c r="L3236" s="2" t="s">
        <v>264</v>
      </c>
      <c r="M3236" s="14">
        <f>+VLOOKUP(L3236,Customers!$C$3:$D$797,2,FALSE)</f>
        <v>4</v>
      </c>
      <c r="N3236" s="14">
        <f>+INDEX(Customers!$B$2:$D$797,MATCH(TF_Database!L3236,Customers!$C$2:$C$797,0),1)</f>
        <v>17527</v>
      </c>
      <c r="O3236" s="29">
        <f t="shared" si="302"/>
        <v>7</v>
      </c>
      <c r="P3236" s="29">
        <f t="shared" si="303"/>
        <v>11</v>
      </c>
      <c r="Q3236" s="14" t="str">
        <f t="shared" si="304"/>
        <v xml:space="preserve">Darren </v>
      </c>
      <c r="R3236" s="14" t="str">
        <f t="shared" si="305"/>
        <v>Budd</v>
      </c>
    </row>
    <row r="3237" spans="2:18" x14ac:dyDescent="0.45">
      <c r="B3237" s="14" t="str">
        <f t="shared" si="300"/>
        <v>400853340085</v>
      </c>
      <c r="C3237" s="5">
        <v>40085</v>
      </c>
      <c r="D3237" s="2" t="s">
        <v>806</v>
      </c>
      <c r="E3237" s="14">
        <f t="shared" si="301"/>
        <v>1</v>
      </c>
      <c r="F3237" s="2">
        <v>33</v>
      </c>
      <c r="G3237" s="19">
        <v>211.48</v>
      </c>
      <c r="H3237" s="20">
        <v>0.1</v>
      </c>
      <c r="I3237" s="6"/>
      <c r="J3237" s="5">
        <v>40085</v>
      </c>
      <c r="K3237" s="25">
        <v>18.147500000000001</v>
      </c>
      <c r="L3237" s="2" t="s">
        <v>297</v>
      </c>
      <c r="M3237" s="14">
        <f>+VLOOKUP(L3237,Customers!$C$3:$D$797,2,FALSE)</f>
        <v>3</v>
      </c>
      <c r="N3237" s="14">
        <f>+INDEX(Customers!$B$2:$D$797,MATCH(TF_Database!L3237,Customers!$C$2:$C$797,0),1)</f>
        <v>16349</v>
      </c>
      <c r="O3237" s="29">
        <f t="shared" si="302"/>
        <v>9</v>
      </c>
      <c r="P3237" s="29">
        <f t="shared" si="303"/>
        <v>18</v>
      </c>
      <c r="Q3237" s="14" t="str">
        <f t="shared" si="304"/>
        <v xml:space="preserve">Michelle </v>
      </c>
      <c r="R3237" s="14" t="str">
        <f t="shared" si="305"/>
        <v>Huthwaite</v>
      </c>
    </row>
    <row r="3238" spans="2:18" x14ac:dyDescent="0.45">
      <c r="B3238" s="14" t="str">
        <f t="shared" si="300"/>
        <v>400853840085</v>
      </c>
      <c r="C3238" s="5">
        <v>40085</v>
      </c>
      <c r="D3238" s="2" t="s">
        <v>806</v>
      </c>
      <c r="E3238" s="14">
        <f t="shared" si="301"/>
        <v>1</v>
      </c>
      <c r="F3238" s="2">
        <v>38</v>
      </c>
      <c r="G3238" s="19">
        <v>5601.1</v>
      </c>
      <c r="H3238" s="20">
        <v>0.02</v>
      </c>
      <c r="I3238" s="6"/>
      <c r="J3238" s="5">
        <v>40085</v>
      </c>
      <c r="K3238" s="25">
        <v>1515.7</v>
      </c>
      <c r="L3238" s="2" t="s">
        <v>297</v>
      </c>
      <c r="M3238" s="14">
        <f>+VLOOKUP(L3238,Customers!$C$3:$D$797,2,FALSE)</f>
        <v>3</v>
      </c>
      <c r="N3238" s="14">
        <f>+INDEX(Customers!$B$2:$D$797,MATCH(TF_Database!L3238,Customers!$C$2:$C$797,0),1)</f>
        <v>16349</v>
      </c>
      <c r="O3238" s="29">
        <f t="shared" si="302"/>
        <v>9</v>
      </c>
      <c r="P3238" s="29">
        <f t="shared" si="303"/>
        <v>18</v>
      </c>
      <c r="Q3238" s="14" t="str">
        <f t="shared" si="304"/>
        <v xml:space="preserve">Michelle </v>
      </c>
      <c r="R3238" s="14" t="str">
        <f t="shared" si="305"/>
        <v>Huthwaite</v>
      </c>
    </row>
    <row r="3239" spans="2:18" x14ac:dyDescent="0.45">
      <c r="B3239" s="14" t="str">
        <f t="shared" si="300"/>
        <v>40475240477</v>
      </c>
      <c r="C3239" s="5">
        <v>40475</v>
      </c>
      <c r="D3239" s="2" t="s">
        <v>806</v>
      </c>
      <c r="E3239" s="14">
        <f t="shared" si="301"/>
        <v>1</v>
      </c>
      <c r="F3239" s="2">
        <v>2</v>
      </c>
      <c r="G3239" s="19">
        <v>21.01</v>
      </c>
      <c r="H3239" s="20">
        <v>0.03</v>
      </c>
      <c r="I3239" s="6"/>
      <c r="J3239" s="5">
        <v>40477</v>
      </c>
      <c r="K3239" s="25">
        <v>-13.13</v>
      </c>
      <c r="L3239" s="2" t="s">
        <v>449</v>
      </c>
      <c r="M3239" s="14">
        <f>+VLOOKUP(L3239,Customers!$C$3:$D$797,2,FALSE)</f>
        <v>1</v>
      </c>
      <c r="N3239" s="14">
        <f>+INDEX(Customers!$B$2:$D$797,MATCH(TF_Database!L3239,Customers!$C$2:$C$797,0),1)</f>
        <v>9261</v>
      </c>
      <c r="O3239" s="29">
        <f t="shared" si="302"/>
        <v>4</v>
      </c>
      <c r="P3239" s="29">
        <f t="shared" si="303"/>
        <v>11</v>
      </c>
      <c r="Q3239" s="14" t="str">
        <f t="shared" si="304"/>
        <v xml:space="preserve">Tom </v>
      </c>
      <c r="R3239" s="14" t="str">
        <f t="shared" si="305"/>
        <v>Stivers</v>
      </c>
    </row>
    <row r="3240" spans="2:18" x14ac:dyDescent="0.45">
      <c r="B3240" s="14" t="str">
        <f t="shared" si="300"/>
        <v>400002040001</v>
      </c>
      <c r="C3240" s="5">
        <v>40000</v>
      </c>
      <c r="D3240" s="2" t="s">
        <v>810</v>
      </c>
      <c r="E3240" s="14">
        <f t="shared" si="301"/>
        <v>0</v>
      </c>
      <c r="F3240" s="2">
        <v>20</v>
      </c>
      <c r="G3240" s="19">
        <v>525.78</v>
      </c>
      <c r="H3240" s="20">
        <v>0.03</v>
      </c>
      <c r="I3240" s="6"/>
      <c r="J3240" s="5">
        <v>40001</v>
      </c>
      <c r="K3240" s="25">
        <v>180.64</v>
      </c>
      <c r="L3240" s="2" t="s">
        <v>432</v>
      </c>
      <c r="M3240" s="14">
        <f>+VLOOKUP(L3240,Customers!$C$3:$D$797,2,FALSE)</f>
        <v>5</v>
      </c>
      <c r="N3240" s="14">
        <f>+INDEX(Customers!$B$2:$D$797,MATCH(TF_Database!L3240,Customers!$C$2:$C$797,0),1)</f>
        <v>7259</v>
      </c>
      <c r="O3240" s="29">
        <f t="shared" si="302"/>
        <v>7</v>
      </c>
      <c r="P3240" s="29">
        <f t="shared" si="303"/>
        <v>13</v>
      </c>
      <c r="Q3240" s="14" t="str">
        <f t="shared" si="304"/>
        <v xml:space="preserve">Vivian </v>
      </c>
      <c r="R3240" s="14" t="str">
        <f t="shared" si="305"/>
        <v>Mathis</v>
      </c>
    </row>
    <row r="3241" spans="2:18" x14ac:dyDescent="0.45">
      <c r="B3241" s="14" t="str">
        <f t="shared" si="300"/>
        <v>405403340542</v>
      </c>
      <c r="C3241" s="5">
        <v>40540</v>
      </c>
      <c r="D3241" s="2" t="s">
        <v>811</v>
      </c>
      <c r="E3241" s="14">
        <f t="shared" si="301"/>
        <v>0</v>
      </c>
      <c r="F3241" s="2">
        <v>33</v>
      </c>
      <c r="G3241" s="19">
        <v>216.77</v>
      </c>
      <c r="H3241" s="20">
        <v>0.02</v>
      </c>
      <c r="I3241" s="6"/>
      <c r="J3241" s="5">
        <v>40542</v>
      </c>
      <c r="K3241" s="25">
        <v>-55.108000000000004</v>
      </c>
      <c r="L3241" s="2" t="s">
        <v>416</v>
      </c>
      <c r="M3241" s="14">
        <f>+VLOOKUP(L3241,Customers!$C$3:$D$797,2,FALSE)</f>
        <v>5</v>
      </c>
      <c r="N3241" s="14">
        <f>+INDEX(Customers!$B$2:$D$797,MATCH(TF_Database!L3241,Customers!$C$2:$C$797,0),1)</f>
        <v>12954</v>
      </c>
      <c r="O3241" s="29">
        <f t="shared" si="302"/>
        <v>4</v>
      </c>
      <c r="P3241" s="29">
        <f t="shared" si="303"/>
        <v>14</v>
      </c>
      <c r="Q3241" s="14" t="str">
        <f t="shared" si="304"/>
        <v xml:space="preserve">Liz </v>
      </c>
      <c r="R3241" s="14" t="str">
        <f t="shared" si="305"/>
        <v>Willingham</v>
      </c>
    </row>
    <row r="3242" spans="2:18" x14ac:dyDescent="0.45">
      <c r="B3242" s="14" t="str">
        <f t="shared" si="300"/>
        <v>406825040684</v>
      </c>
      <c r="C3242" s="5">
        <v>40682</v>
      </c>
      <c r="D3242" s="2" t="s">
        <v>810</v>
      </c>
      <c r="E3242" s="14">
        <f t="shared" si="301"/>
        <v>0</v>
      </c>
      <c r="F3242" s="2">
        <v>50</v>
      </c>
      <c r="G3242" s="19">
        <v>315.02</v>
      </c>
      <c r="H3242" s="20">
        <v>0.02</v>
      </c>
      <c r="I3242" s="6"/>
      <c r="J3242" s="5">
        <v>40684</v>
      </c>
      <c r="K3242" s="25">
        <v>95.157499999999999</v>
      </c>
      <c r="L3242" s="2" t="s">
        <v>382</v>
      </c>
      <c r="M3242" s="14">
        <f>+VLOOKUP(L3242,Customers!$C$3:$D$797,2,FALSE)</f>
        <v>2</v>
      </c>
      <c r="N3242" s="14">
        <f>+INDEX(Customers!$B$2:$D$797,MATCH(TF_Database!L3242,Customers!$C$2:$C$797,0),1)</f>
        <v>4155</v>
      </c>
      <c r="O3242" s="29">
        <f t="shared" si="302"/>
        <v>9</v>
      </c>
      <c r="P3242" s="29">
        <f t="shared" si="303"/>
        <v>16</v>
      </c>
      <c r="Q3242" s="14" t="str">
        <f t="shared" si="304"/>
        <v xml:space="preserve">Stefania </v>
      </c>
      <c r="R3242" s="14" t="str">
        <f t="shared" si="305"/>
        <v>Perrino</v>
      </c>
    </row>
    <row r="3243" spans="2:18" x14ac:dyDescent="0.45">
      <c r="B3243" s="14" t="str">
        <f t="shared" si="300"/>
        <v>409532340955</v>
      </c>
      <c r="C3243" s="5">
        <v>40953</v>
      </c>
      <c r="D3243" s="2" t="s">
        <v>811</v>
      </c>
      <c r="E3243" s="14">
        <f t="shared" si="301"/>
        <v>0</v>
      </c>
      <c r="F3243" s="2">
        <v>23</v>
      </c>
      <c r="G3243" s="19">
        <v>115.1</v>
      </c>
      <c r="H3243" s="20">
        <v>0.02</v>
      </c>
      <c r="I3243" s="6"/>
      <c r="J3243" s="5">
        <v>40955</v>
      </c>
      <c r="K3243" s="25">
        <v>53.13</v>
      </c>
      <c r="L3243" s="2" t="s">
        <v>331</v>
      </c>
      <c r="M3243" s="14">
        <f>+VLOOKUP(L3243,Customers!$C$3:$D$797,2,FALSE)</f>
        <v>3</v>
      </c>
      <c r="N3243" s="14">
        <f>+INDEX(Customers!$B$2:$D$797,MATCH(TF_Database!L3243,Customers!$C$2:$C$797,0),1)</f>
        <v>2686</v>
      </c>
      <c r="O3243" s="29">
        <f t="shared" si="302"/>
        <v>5</v>
      </c>
      <c r="P3243" s="29">
        <f t="shared" si="303"/>
        <v>14</v>
      </c>
      <c r="Q3243" s="14" t="str">
        <f t="shared" si="304"/>
        <v xml:space="preserve">Thea </v>
      </c>
      <c r="R3243" s="14" t="str">
        <f t="shared" si="305"/>
        <v>Hendricks</v>
      </c>
    </row>
    <row r="3244" spans="2:18" x14ac:dyDescent="0.45">
      <c r="B3244" s="14" t="str">
        <f t="shared" si="300"/>
        <v>40953540953</v>
      </c>
      <c r="C3244" s="5">
        <v>40953</v>
      </c>
      <c r="D3244" s="2" t="s">
        <v>808</v>
      </c>
      <c r="E3244" s="14">
        <f t="shared" si="301"/>
        <v>0</v>
      </c>
      <c r="F3244" s="2">
        <v>5</v>
      </c>
      <c r="G3244" s="19">
        <v>16.600000000000001</v>
      </c>
      <c r="H3244" s="20">
        <v>7.0000000000000007E-2</v>
      </c>
      <c r="I3244" s="6"/>
      <c r="J3244" s="5">
        <v>40953</v>
      </c>
      <c r="K3244" s="25">
        <v>-20.297499999999999</v>
      </c>
      <c r="L3244" s="2" t="s">
        <v>451</v>
      </c>
      <c r="M3244" s="14">
        <f>+VLOOKUP(L3244,Customers!$C$3:$D$797,2,FALSE)</f>
        <v>4</v>
      </c>
      <c r="N3244" s="14">
        <f>+INDEX(Customers!$B$2:$D$797,MATCH(TF_Database!L3244,Customers!$C$2:$C$797,0),1)</f>
        <v>28121</v>
      </c>
      <c r="O3244" s="29">
        <f t="shared" si="302"/>
        <v>6</v>
      </c>
      <c r="P3244" s="29">
        <f t="shared" si="303"/>
        <v>14</v>
      </c>
      <c r="Q3244" s="14" t="str">
        <f t="shared" si="304"/>
        <v xml:space="preserve">Grant </v>
      </c>
      <c r="R3244" s="14" t="str">
        <f t="shared" si="305"/>
        <v>Thornton</v>
      </c>
    </row>
    <row r="3245" spans="2:18" x14ac:dyDescent="0.45">
      <c r="B3245" s="14" t="str">
        <f t="shared" si="300"/>
        <v>404962840497</v>
      </c>
      <c r="C3245" s="5">
        <v>40496</v>
      </c>
      <c r="D3245" s="2" t="s">
        <v>808</v>
      </c>
      <c r="E3245" s="14">
        <f t="shared" si="301"/>
        <v>0</v>
      </c>
      <c r="F3245" s="2">
        <v>28</v>
      </c>
      <c r="G3245" s="19">
        <v>7384.54</v>
      </c>
      <c r="H3245" s="20">
        <v>0.09</v>
      </c>
      <c r="I3245" s="6"/>
      <c r="J3245" s="5">
        <v>40497</v>
      </c>
      <c r="K3245" s="25">
        <v>-2301.5278000000003</v>
      </c>
      <c r="L3245" s="2" t="s">
        <v>335</v>
      </c>
      <c r="M3245" s="14">
        <f>+VLOOKUP(L3245,Customers!$C$3:$D$797,2,FALSE)</f>
        <v>4</v>
      </c>
      <c r="N3245" s="14">
        <f>+INDEX(Customers!$B$2:$D$797,MATCH(TF_Database!L3245,Customers!$C$2:$C$797,0),1)</f>
        <v>1155</v>
      </c>
      <c r="O3245" s="29">
        <f t="shared" si="302"/>
        <v>7</v>
      </c>
      <c r="P3245" s="29">
        <f t="shared" si="303"/>
        <v>13</v>
      </c>
      <c r="Q3245" s="14" t="str">
        <f t="shared" si="304"/>
        <v xml:space="preserve">Carlos </v>
      </c>
      <c r="R3245" s="14" t="str">
        <f t="shared" si="305"/>
        <v>Meador</v>
      </c>
    </row>
    <row r="3246" spans="2:18" x14ac:dyDescent="0.45">
      <c r="B3246" s="14" t="str">
        <f t="shared" si="300"/>
        <v>399463439947</v>
      </c>
      <c r="C3246" s="5">
        <v>39946</v>
      </c>
      <c r="D3246" s="2" t="s">
        <v>810</v>
      </c>
      <c r="E3246" s="14">
        <f t="shared" si="301"/>
        <v>0</v>
      </c>
      <c r="F3246" s="2">
        <v>34</v>
      </c>
      <c r="G3246" s="19">
        <v>482.93</v>
      </c>
      <c r="H3246" s="20">
        <v>0.06</v>
      </c>
      <c r="I3246" s="6"/>
      <c r="J3246" s="5">
        <v>39947</v>
      </c>
      <c r="K3246" s="25">
        <v>-67.59</v>
      </c>
      <c r="L3246" s="2" t="s">
        <v>335</v>
      </c>
      <c r="M3246" s="14">
        <f>+VLOOKUP(L3246,Customers!$C$3:$D$797,2,FALSE)</f>
        <v>4</v>
      </c>
      <c r="N3246" s="14">
        <f>+INDEX(Customers!$B$2:$D$797,MATCH(TF_Database!L3246,Customers!$C$2:$C$797,0),1)</f>
        <v>1155</v>
      </c>
      <c r="O3246" s="29">
        <f t="shared" si="302"/>
        <v>7</v>
      </c>
      <c r="P3246" s="29">
        <f t="shared" si="303"/>
        <v>13</v>
      </c>
      <c r="Q3246" s="14" t="str">
        <f t="shared" si="304"/>
        <v xml:space="preserve">Carlos </v>
      </c>
      <c r="R3246" s="14" t="str">
        <f t="shared" si="305"/>
        <v>Meador</v>
      </c>
    </row>
    <row r="3247" spans="2:18" x14ac:dyDescent="0.45">
      <c r="B3247" s="14" t="str">
        <f t="shared" si="300"/>
        <v>405214840523</v>
      </c>
      <c r="C3247" s="5">
        <v>40521</v>
      </c>
      <c r="D3247" s="2" t="s">
        <v>810</v>
      </c>
      <c r="E3247" s="14">
        <f t="shared" si="301"/>
        <v>0</v>
      </c>
      <c r="F3247" s="2">
        <v>48</v>
      </c>
      <c r="G3247" s="19">
        <v>7522.8</v>
      </c>
      <c r="H3247" s="20">
        <v>0.04</v>
      </c>
      <c r="I3247" s="6"/>
      <c r="J3247" s="5">
        <v>40523</v>
      </c>
      <c r="K3247" s="25">
        <v>3187.37</v>
      </c>
      <c r="L3247" s="2" t="s">
        <v>426</v>
      </c>
      <c r="M3247" s="14">
        <f>+VLOOKUP(L3247,Customers!$C$3:$D$797,2,FALSE)</f>
        <v>4</v>
      </c>
      <c r="N3247" s="14">
        <f>+INDEX(Customers!$B$2:$D$797,MATCH(TF_Database!L3247,Customers!$C$2:$C$797,0),1)</f>
        <v>6251</v>
      </c>
      <c r="O3247" s="29">
        <f t="shared" si="302"/>
        <v>5</v>
      </c>
      <c r="P3247" s="29">
        <f t="shared" si="303"/>
        <v>11</v>
      </c>
      <c r="Q3247" s="14" t="str">
        <f t="shared" si="304"/>
        <v xml:space="preserve">Doug </v>
      </c>
      <c r="R3247" s="14" t="str">
        <f t="shared" si="305"/>
        <v>Jacobs</v>
      </c>
    </row>
    <row r="3248" spans="2:18" x14ac:dyDescent="0.45">
      <c r="B3248" s="14" t="str">
        <f t="shared" si="300"/>
        <v>399173339919</v>
      </c>
      <c r="C3248" s="5">
        <v>39917</v>
      </c>
      <c r="D3248" s="2" t="s">
        <v>810</v>
      </c>
      <c r="E3248" s="14">
        <f t="shared" si="301"/>
        <v>0</v>
      </c>
      <c r="F3248" s="2">
        <v>33</v>
      </c>
      <c r="G3248" s="19">
        <v>1003.71</v>
      </c>
      <c r="H3248" s="20">
        <v>0.01</v>
      </c>
      <c r="I3248" s="6"/>
      <c r="J3248" s="5">
        <v>39919</v>
      </c>
      <c r="K3248" s="25">
        <v>-22.82</v>
      </c>
      <c r="L3248" s="2" t="s">
        <v>420</v>
      </c>
      <c r="M3248" s="14">
        <f>+VLOOKUP(L3248,Customers!$C$3:$D$797,2,FALSE)</f>
        <v>4</v>
      </c>
      <c r="N3248" s="14">
        <f>+INDEX(Customers!$B$2:$D$797,MATCH(TF_Database!L3248,Customers!$C$2:$C$797,0),1)</f>
        <v>8649</v>
      </c>
      <c r="O3248" s="29">
        <f t="shared" si="302"/>
        <v>6</v>
      </c>
      <c r="P3248" s="29">
        <f t="shared" si="303"/>
        <v>12</v>
      </c>
      <c r="Q3248" s="14" t="str">
        <f t="shared" si="304"/>
        <v xml:space="preserve">Becky </v>
      </c>
      <c r="R3248" s="14" t="str">
        <f t="shared" si="305"/>
        <v>Martin</v>
      </c>
    </row>
    <row r="3249" spans="2:18" x14ac:dyDescent="0.45">
      <c r="B3249" s="14" t="str">
        <f t="shared" si="300"/>
        <v>411893841191</v>
      </c>
      <c r="C3249" s="5">
        <v>41189</v>
      </c>
      <c r="D3249" s="2" t="s">
        <v>806</v>
      </c>
      <c r="E3249" s="14">
        <f t="shared" si="301"/>
        <v>1</v>
      </c>
      <c r="F3249" s="2">
        <v>38</v>
      </c>
      <c r="G3249" s="19">
        <v>1610.76</v>
      </c>
      <c r="H3249" s="20">
        <v>0.1</v>
      </c>
      <c r="I3249" s="6"/>
      <c r="J3249" s="5">
        <v>41191</v>
      </c>
      <c r="K3249" s="25">
        <v>-8.67</v>
      </c>
      <c r="L3249" s="2" t="s">
        <v>452</v>
      </c>
      <c r="M3249" s="14">
        <f>+VLOOKUP(L3249,Customers!$C$3:$D$797,2,FALSE)</f>
        <v>4</v>
      </c>
      <c r="N3249" s="14">
        <f>+INDEX(Customers!$B$2:$D$797,MATCH(TF_Database!L3249,Customers!$C$2:$C$797,0),1)</f>
        <v>20677</v>
      </c>
      <c r="O3249" s="29">
        <f t="shared" si="302"/>
        <v>7</v>
      </c>
      <c r="P3249" s="29">
        <f t="shared" si="303"/>
        <v>16</v>
      </c>
      <c r="Q3249" s="14" t="str">
        <f t="shared" si="304"/>
        <v xml:space="preserve">Speros </v>
      </c>
      <c r="R3249" s="14" t="str">
        <f t="shared" si="305"/>
        <v>Goranitis</v>
      </c>
    </row>
    <row r="3250" spans="2:18" x14ac:dyDescent="0.45">
      <c r="B3250" s="14" t="str">
        <f t="shared" si="300"/>
        <v>41062241063</v>
      </c>
      <c r="C3250" s="5">
        <v>41062</v>
      </c>
      <c r="D3250" s="2" t="s">
        <v>810</v>
      </c>
      <c r="E3250" s="14">
        <f t="shared" si="301"/>
        <v>0</v>
      </c>
      <c r="F3250" s="2">
        <v>2</v>
      </c>
      <c r="G3250" s="19">
        <v>12.12</v>
      </c>
      <c r="H3250" s="20">
        <v>0.03</v>
      </c>
      <c r="I3250" s="6"/>
      <c r="J3250" s="5">
        <v>41063</v>
      </c>
      <c r="K3250" s="25">
        <v>-4.55</v>
      </c>
      <c r="L3250" s="2" t="s">
        <v>388</v>
      </c>
      <c r="M3250" s="14">
        <f>+VLOOKUP(L3250,Customers!$C$3:$D$797,2,FALSE)</f>
        <v>3</v>
      </c>
      <c r="N3250" s="14">
        <f>+INDEX(Customers!$B$2:$D$797,MATCH(TF_Database!L3250,Customers!$C$2:$C$797,0),1)</f>
        <v>588</v>
      </c>
      <c r="O3250" s="29">
        <f t="shared" si="302"/>
        <v>10</v>
      </c>
      <c r="P3250" s="29">
        <f t="shared" si="303"/>
        <v>16</v>
      </c>
      <c r="Q3250" s="14" t="str">
        <f t="shared" si="304"/>
        <v xml:space="preserve">Katherine </v>
      </c>
      <c r="R3250" s="14" t="str">
        <f t="shared" si="305"/>
        <v>Murray</v>
      </c>
    </row>
    <row r="3251" spans="2:18" x14ac:dyDescent="0.45">
      <c r="B3251" s="14" t="str">
        <f t="shared" si="300"/>
        <v>402173940219</v>
      </c>
      <c r="C3251" s="5">
        <v>40217</v>
      </c>
      <c r="D3251" s="2" t="s">
        <v>811</v>
      </c>
      <c r="E3251" s="14">
        <f t="shared" si="301"/>
        <v>0</v>
      </c>
      <c r="F3251" s="2">
        <v>39</v>
      </c>
      <c r="G3251" s="19">
        <v>147.88</v>
      </c>
      <c r="H3251" s="20">
        <v>0</v>
      </c>
      <c r="I3251" s="6"/>
      <c r="J3251" s="5">
        <v>40219</v>
      </c>
      <c r="K3251" s="25">
        <v>-142.91049999999998</v>
      </c>
      <c r="L3251" s="2" t="s">
        <v>367</v>
      </c>
      <c r="M3251" s="14">
        <f>+VLOOKUP(L3251,Customers!$C$3:$D$797,2,FALSE)</f>
        <v>4</v>
      </c>
      <c r="N3251" s="14">
        <f>+INDEX(Customers!$B$2:$D$797,MATCH(TF_Database!L3251,Customers!$C$2:$C$797,0),1)</f>
        <v>6434</v>
      </c>
      <c r="O3251" s="29">
        <f t="shared" si="302"/>
        <v>8</v>
      </c>
      <c r="P3251" s="29">
        <f t="shared" si="303"/>
        <v>13</v>
      </c>
      <c r="Q3251" s="14" t="str">
        <f t="shared" si="304"/>
        <v xml:space="preserve">Michael </v>
      </c>
      <c r="R3251" s="14" t="str">
        <f t="shared" si="305"/>
        <v>Paige</v>
      </c>
    </row>
    <row r="3252" spans="2:18" x14ac:dyDescent="0.45">
      <c r="B3252" s="14" t="str">
        <f t="shared" si="300"/>
        <v>40481440483</v>
      </c>
      <c r="C3252" s="5">
        <v>40481</v>
      </c>
      <c r="D3252" s="2" t="s">
        <v>806</v>
      </c>
      <c r="E3252" s="14">
        <f t="shared" si="301"/>
        <v>1</v>
      </c>
      <c r="F3252" s="2">
        <v>4</v>
      </c>
      <c r="G3252" s="19">
        <v>1629.75</v>
      </c>
      <c r="H3252" s="20">
        <v>0.03</v>
      </c>
      <c r="I3252" s="6"/>
      <c r="J3252" s="5">
        <v>40483</v>
      </c>
      <c r="K3252" s="25">
        <v>-195.7</v>
      </c>
      <c r="L3252" s="2" t="s">
        <v>406</v>
      </c>
      <c r="M3252" s="14">
        <f>+VLOOKUP(L3252,Customers!$C$3:$D$797,2,FALSE)</f>
        <v>3</v>
      </c>
      <c r="N3252" s="14">
        <f>+INDEX(Customers!$B$2:$D$797,MATCH(TF_Database!L3252,Customers!$C$2:$C$797,0),1)</f>
        <v>905</v>
      </c>
      <c r="O3252" s="29">
        <f t="shared" si="302"/>
        <v>7</v>
      </c>
      <c r="P3252" s="29">
        <f t="shared" si="303"/>
        <v>14</v>
      </c>
      <c r="Q3252" s="14" t="str">
        <f t="shared" si="304"/>
        <v xml:space="preserve">Robert </v>
      </c>
      <c r="R3252" s="14" t="str">
        <f t="shared" si="305"/>
        <v>Barroso</v>
      </c>
    </row>
    <row r="3253" spans="2:18" x14ac:dyDescent="0.45">
      <c r="B3253" s="14" t="str">
        <f t="shared" si="300"/>
        <v>409022640902</v>
      </c>
      <c r="C3253" s="5">
        <v>40902</v>
      </c>
      <c r="D3253" s="2" t="s">
        <v>806</v>
      </c>
      <c r="E3253" s="14">
        <f t="shared" si="301"/>
        <v>1</v>
      </c>
      <c r="F3253" s="2">
        <v>26</v>
      </c>
      <c r="G3253" s="19">
        <v>188.93</v>
      </c>
      <c r="H3253" s="20">
        <v>0.04</v>
      </c>
      <c r="I3253" s="6"/>
      <c r="J3253" s="5">
        <v>40902</v>
      </c>
      <c r="K3253" s="25">
        <v>58.32</v>
      </c>
      <c r="L3253" s="2" t="s">
        <v>364</v>
      </c>
      <c r="M3253" s="14">
        <f>+VLOOKUP(L3253,Customers!$C$3:$D$797,2,FALSE)</f>
        <v>4</v>
      </c>
      <c r="N3253" s="14">
        <f>+INDEX(Customers!$B$2:$D$797,MATCH(TF_Database!L3253,Customers!$C$2:$C$797,0),1)</f>
        <v>22309</v>
      </c>
      <c r="O3253" s="29">
        <f t="shared" si="302"/>
        <v>5</v>
      </c>
      <c r="P3253" s="29">
        <f t="shared" si="303"/>
        <v>11</v>
      </c>
      <c r="Q3253" s="14" t="str">
        <f t="shared" si="304"/>
        <v xml:space="preserve">Dean </v>
      </c>
      <c r="R3253" s="14" t="str">
        <f t="shared" si="305"/>
        <v>Percer</v>
      </c>
    </row>
    <row r="3254" spans="2:18" x14ac:dyDescent="0.45">
      <c r="B3254" s="14" t="str">
        <f t="shared" si="300"/>
        <v>402562240258</v>
      </c>
      <c r="C3254" s="5">
        <v>40256</v>
      </c>
      <c r="D3254" s="2" t="s">
        <v>804</v>
      </c>
      <c r="E3254" s="14">
        <f t="shared" si="301"/>
        <v>0</v>
      </c>
      <c r="F3254" s="2">
        <v>22</v>
      </c>
      <c r="G3254" s="19">
        <v>345.69</v>
      </c>
      <c r="H3254" s="20">
        <v>0.02</v>
      </c>
      <c r="I3254" s="6"/>
      <c r="J3254" s="5">
        <v>40258</v>
      </c>
      <c r="K3254" s="25">
        <v>143.22999999999999</v>
      </c>
      <c r="L3254" s="2" t="s">
        <v>256</v>
      </c>
      <c r="M3254" s="14">
        <f>+VLOOKUP(L3254,Customers!$C$3:$D$797,2,FALSE)</f>
        <v>5</v>
      </c>
      <c r="N3254" s="14">
        <f>+INDEX(Customers!$B$2:$D$797,MATCH(TF_Database!L3254,Customers!$C$2:$C$797,0),1)</f>
        <v>1318</v>
      </c>
      <c r="O3254" s="29">
        <f t="shared" si="302"/>
        <v>4</v>
      </c>
      <c r="P3254" s="29">
        <f t="shared" si="303"/>
        <v>9</v>
      </c>
      <c r="Q3254" s="14" t="str">
        <f t="shared" si="304"/>
        <v xml:space="preserve">Ann </v>
      </c>
      <c r="R3254" s="14" t="str">
        <f t="shared" si="305"/>
        <v>Blume</v>
      </c>
    </row>
    <row r="3255" spans="2:18" x14ac:dyDescent="0.45">
      <c r="B3255" s="14" t="str">
        <f t="shared" si="300"/>
        <v>408913440894</v>
      </c>
      <c r="C3255" s="5">
        <v>40891</v>
      </c>
      <c r="D3255" s="2" t="s">
        <v>808</v>
      </c>
      <c r="E3255" s="14">
        <f t="shared" si="301"/>
        <v>0</v>
      </c>
      <c r="F3255" s="2">
        <v>34</v>
      </c>
      <c r="G3255" s="19">
        <v>3577.11</v>
      </c>
      <c r="H3255" s="20">
        <v>0.1</v>
      </c>
      <c r="I3255" s="6"/>
      <c r="J3255" s="5">
        <v>40894</v>
      </c>
      <c r="K3255" s="25">
        <v>-1620.41</v>
      </c>
      <c r="L3255" s="2" t="s">
        <v>356</v>
      </c>
      <c r="M3255" s="14">
        <f>+VLOOKUP(L3255,Customers!$C$3:$D$797,2,FALSE)</f>
        <v>1</v>
      </c>
      <c r="N3255" s="14">
        <f>+INDEX(Customers!$B$2:$D$797,MATCH(TF_Database!L3255,Customers!$C$2:$C$797,0),1)</f>
        <v>18381</v>
      </c>
      <c r="O3255" s="29">
        <f t="shared" si="302"/>
        <v>7</v>
      </c>
      <c r="P3255" s="29">
        <f t="shared" si="303"/>
        <v>15</v>
      </c>
      <c r="Q3255" s="14" t="str">
        <f t="shared" si="304"/>
        <v xml:space="preserve">Damala </v>
      </c>
      <c r="R3255" s="14" t="str">
        <f t="shared" si="305"/>
        <v>Kotsonis</v>
      </c>
    </row>
    <row r="3256" spans="2:18" x14ac:dyDescent="0.45">
      <c r="B3256" s="14" t="str">
        <f t="shared" si="300"/>
        <v>400771640082</v>
      </c>
      <c r="C3256" s="5">
        <v>40077</v>
      </c>
      <c r="D3256" s="2" t="s">
        <v>804</v>
      </c>
      <c r="E3256" s="14">
        <f t="shared" si="301"/>
        <v>0</v>
      </c>
      <c r="F3256" s="2">
        <v>16</v>
      </c>
      <c r="G3256" s="19">
        <v>96.04</v>
      </c>
      <c r="H3256" s="20">
        <v>0.05</v>
      </c>
      <c r="I3256" s="6"/>
      <c r="J3256" s="5">
        <v>40082</v>
      </c>
      <c r="K3256" s="25">
        <v>-50.75</v>
      </c>
      <c r="L3256" s="2" t="s">
        <v>375</v>
      </c>
      <c r="M3256" s="14">
        <f>+VLOOKUP(L3256,Customers!$C$3:$D$797,2,FALSE)</f>
        <v>3</v>
      </c>
      <c r="N3256" s="14">
        <f>+INDEX(Customers!$B$2:$D$797,MATCH(TF_Database!L3256,Customers!$C$2:$C$797,0),1)</f>
        <v>11039</v>
      </c>
      <c r="O3256" s="29">
        <f t="shared" si="302"/>
        <v>5</v>
      </c>
      <c r="P3256" s="29">
        <f t="shared" si="303"/>
        <v>12</v>
      </c>
      <c r="Q3256" s="14" t="str">
        <f t="shared" si="304"/>
        <v xml:space="preserve">Paul </v>
      </c>
      <c r="R3256" s="14" t="str">
        <f t="shared" si="305"/>
        <v>Knutson</v>
      </c>
    </row>
    <row r="3257" spans="2:18" x14ac:dyDescent="0.45">
      <c r="B3257" s="14" t="str">
        <f t="shared" si="300"/>
        <v>401741940181</v>
      </c>
      <c r="C3257" s="5">
        <v>40174</v>
      </c>
      <c r="D3257" s="2" t="s">
        <v>804</v>
      </c>
      <c r="E3257" s="14">
        <f t="shared" si="301"/>
        <v>0</v>
      </c>
      <c r="F3257" s="2">
        <v>19</v>
      </c>
      <c r="G3257" s="19">
        <v>55.27</v>
      </c>
      <c r="H3257" s="20">
        <v>0.05</v>
      </c>
      <c r="I3257" s="6"/>
      <c r="J3257" s="5">
        <v>40181</v>
      </c>
      <c r="K3257" s="25">
        <v>19.12</v>
      </c>
      <c r="L3257" s="2" t="s">
        <v>351</v>
      </c>
      <c r="M3257" s="14">
        <f>+VLOOKUP(L3257,Customers!$C$3:$D$797,2,FALSE)</f>
        <v>3</v>
      </c>
      <c r="N3257" s="14">
        <f>+INDEX(Customers!$B$2:$D$797,MATCH(TF_Database!L3257,Customers!$C$2:$C$797,0),1)</f>
        <v>26308</v>
      </c>
      <c r="O3257" s="29">
        <f t="shared" si="302"/>
        <v>7</v>
      </c>
      <c r="P3257" s="29">
        <f t="shared" si="303"/>
        <v>15</v>
      </c>
      <c r="Q3257" s="14" t="str">
        <f t="shared" si="304"/>
        <v xml:space="preserve">George </v>
      </c>
      <c r="R3257" s="14" t="str">
        <f t="shared" si="305"/>
        <v>Zrebassa</v>
      </c>
    </row>
    <row r="3258" spans="2:18" x14ac:dyDescent="0.45">
      <c r="B3258" s="14" t="str">
        <f t="shared" si="300"/>
        <v>409021040903</v>
      </c>
      <c r="C3258" s="5">
        <v>40902</v>
      </c>
      <c r="D3258" s="2" t="s">
        <v>810</v>
      </c>
      <c r="E3258" s="14">
        <f t="shared" si="301"/>
        <v>0</v>
      </c>
      <c r="F3258" s="2">
        <v>10</v>
      </c>
      <c r="G3258" s="19">
        <v>1410.93</v>
      </c>
      <c r="H3258" s="20">
        <v>0.08</v>
      </c>
      <c r="I3258" s="6"/>
      <c r="J3258" s="5">
        <v>40903</v>
      </c>
      <c r="K3258" s="25">
        <v>-317.48</v>
      </c>
      <c r="L3258" s="2" t="s">
        <v>398</v>
      </c>
      <c r="M3258" s="14">
        <f>+VLOOKUP(L3258,Customers!$C$3:$D$797,2,FALSE)</f>
        <v>1</v>
      </c>
      <c r="N3258" s="14">
        <f>+INDEX(Customers!$B$2:$D$797,MATCH(TF_Database!L3258,Customers!$C$2:$C$797,0),1)</f>
        <v>2765</v>
      </c>
      <c r="O3258" s="29">
        <f t="shared" si="302"/>
        <v>6</v>
      </c>
      <c r="P3258" s="29">
        <f t="shared" si="303"/>
        <v>13</v>
      </c>
      <c r="Q3258" s="14" t="str">
        <f t="shared" si="304"/>
        <v xml:space="preserve">Aaron </v>
      </c>
      <c r="R3258" s="14" t="str">
        <f t="shared" si="305"/>
        <v>Hawkins</v>
      </c>
    </row>
    <row r="3259" spans="2:18" x14ac:dyDescent="0.45">
      <c r="B3259" s="14" t="str">
        <f t="shared" si="300"/>
        <v>405065040508</v>
      </c>
      <c r="C3259" s="5">
        <v>40506</v>
      </c>
      <c r="D3259" s="2" t="s">
        <v>804</v>
      </c>
      <c r="E3259" s="14">
        <f t="shared" si="301"/>
        <v>0</v>
      </c>
      <c r="F3259" s="2">
        <v>50</v>
      </c>
      <c r="G3259" s="19">
        <v>1978.3664999999999</v>
      </c>
      <c r="H3259" s="20">
        <v>0</v>
      </c>
      <c r="I3259" s="6"/>
      <c r="J3259" s="5">
        <v>40508</v>
      </c>
      <c r="K3259" s="25">
        <v>483.59700000000004</v>
      </c>
      <c r="L3259" s="2" t="s">
        <v>453</v>
      </c>
      <c r="M3259" s="14">
        <f>+VLOOKUP(L3259,Customers!$C$3:$D$797,2,FALSE)</f>
        <v>5</v>
      </c>
      <c r="N3259" s="14">
        <f>+INDEX(Customers!$B$2:$D$797,MATCH(TF_Database!L3259,Customers!$C$2:$C$797,0),1)</f>
        <v>14435</v>
      </c>
      <c r="O3259" s="29">
        <f t="shared" si="302"/>
        <v>6</v>
      </c>
      <c r="P3259" s="29">
        <f t="shared" si="303"/>
        <v>13</v>
      </c>
      <c r="Q3259" s="14" t="str">
        <f t="shared" si="304"/>
        <v xml:space="preserve">Ellis </v>
      </c>
      <c r="R3259" s="14" t="str">
        <f t="shared" si="305"/>
        <v>Ballard</v>
      </c>
    </row>
    <row r="3260" spans="2:18" x14ac:dyDescent="0.45">
      <c r="B3260" s="14" t="str">
        <f t="shared" si="300"/>
        <v>408991740899</v>
      </c>
      <c r="C3260" s="5">
        <v>40899</v>
      </c>
      <c r="D3260" s="2" t="s">
        <v>806</v>
      </c>
      <c r="E3260" s="14">
        <f t="shared" si="301"/>
        <v>1</v>
      </c>
      <c r="F3260" s="2">
        <v>17</v>
      </c>
      <c r="G3260" s="19">
        <v>72.75</v>
      </c>
      <c r="H3260" s="20">
        <v>0.05</v>
      </c>
      <c r="I3260" s="6"/>
      <c r="J3260" s="5">
        <v>40899</v>
      </c>
      <c r="K3260" s="25">
        <v>-57.891000000000005</v>
      </c>
      <c r="L3260" s="2" t="s">
        <v>360</v>
      </c>
      <c r="M3260" s="14">
        <f>+VLOOKUP(L3260,Customers!$C$3:$D$797,2,FALSE)</f>
        <v>2</v>
      </c>
      <c r="N3260" s="14">
        <f>+INDEX(Customers!$B$2:$D$797,MATCH(TF_Database!L3260,Customers!$C$2:$C$797,0),1)</f>
        <v>32391</v>
      </c>
      <c r="O3260" s="29">
        <f t="shared" si="302"/>
        <v>4</v>
      </c>
      <c r="P3260" s="29">
        <f t="shared" si="303"/>
        <v>12</v>
      </c>
      <c r="Q3260" s="14" t="str">
        <f t="shared" si="304"/>
        <v xml:space="preserve">Tom </v>
      </c>
      <c r="R3260" s="14" t="str">
        <f t="shared" si="305"/>
        <v>Prescott</v>
      </c>
    </row>
    <row r="3261" spans="2:18" x14ac:dyDescent="0.45">
      <c r="B3261" s="14" t="str">
        <f t="shared" si="300"/>
        <v>40800840801</v>
      </c>
      <c r="C3261" s="5">
        <v>40800</v>
      </c>
      <c r="D3261" s="2" t="s">
        <v>808</v>
      </c>
      <c r="E3261" s="14">
        <f t="shared" si="301"/>
        <v>0</v>
      </c>
      <c r="F3261" s="2">
        <v>8</v>
      </c>
      <c r="G3261" s="19">
        <v>301.57</v>
      </c>
      <c r="H3261" s="20">
        <v>0</v>
      </c>
      <c r="I3261" s="6"/>
      <c r="J3261" s="5">
        <v>40801</v>
      </c>
      <c r="K3261" s="25">
        <v>-77.31</v>
      </c>
      <c r="L3261" s="2" t="s">
        <v>452</v>
      </c>
      <c r="M3261" s="14">
        <f>+VLOOKUP(L3261,Customers!$C$3:$D$797,2,FALSE)</f>
        <v>4</v>
      </c>
      <c r="N3261" s="14">
        <f>+INDEX(Customers!$B$2:$D$797,MATCH(TF_Database!L3261,Customers!$C$2:$C$797,0),1)</f>
        <v>20677</v>
      </c>
      <c r="O3261" s="29">
        <f t="shared" si="302"/>
        <v>7</v>
      </c>
      <c r="P3261" s="29">
        <f t="shared" si="303"/>
        <v>16</v>
      </c>
      <c r="Q3261" s="14" t="str">
        <f t="shared" si="304"/>
        <v xml:space="preserve">Speros </v>
      </c>
      <c r="R3261" s="14" t="str">
        <f t="shared" si="305"/>
        <v>Goranitis</v>
      </c>
    </row>
    <row r="3262" spans="2:18" x14ac:dyDescent="0.45">
      <c r="B3262" s="14" t="str">
        <f t="shared" si="300"/>
        <v>399782139980</v>
      </c>
      <c r="C3262" s="5">
        <v>39978</v>
      </c>
      <c r="D3262" s="2" t="s">
        <v>811</v>
      </c>
      <c r="E3262" s="14">
        <f t="shared" si="301"/>
        <v>0</v>
      </c>
      <c r="F3262" s="2">
        <v>21</v>
      </c>
      <c r="G3262" s="19">
        <v>4201.08</v>
      </c>
      <c r="H3262" s="20">
        <v>0.01</v>
      </c>
      <c r="I3262" s="6"/>
      <c r="J3262" s="5">
        <v>39980</v>
      </c>
      <c r="K3262" s="25">
        <v>1162.76</v>
      </c>
      <c r="L3262" s="2" t="s">
        <v>357</v>
      </c>
      <c r="M3262" s="14">
        <f>+VLOOKUP(L3262,Customers!$C$3:$D$797,2,FALSE)</f>
        <v>4</v>
      </c>
      <c r="N3262" s="14">
        <f>+INDEX(Customers!$B$2:$D$797,MATCH(TF_Database!L3262,Customers!$C$2:$C$797,0),1)</f>
        <v>24497</v>
      </c>
      <c r="O3262" s="29">
        <f t="shared" si="302"/>
        <v>7</v>
      </c>
      <c r="P3262" s="29">
        <f t="shared" si="303"/>
        <v>13</v>
      </c>
      <c r="Q3262" s="14" t="str">
        <f t="shared" si="304"/>
        <v xml:space="preserve">Dianna </v>
      </c>
      <c r="R3262" s="14" t="str">
        <f t="shared" si="305"/>
        <v>Arnett</v>
      </c>
    </row>
    <row r="3263" spans="2:18" x14ac:dyDescent="0.45">
      <c r="B3263" s="14" t="str">
        <f t="shared" si="300"/>
        <v>399791539981</v>
      </c>
      <c r="C3263" s="5">
        <v>39979</v>
      </c>
      <c r="D3263" s="2" t="s">
        <v>808</v>
      </c>
      <c r="E3263" s="14">
        <f t="shared" si="301"/>
        <v>0</v>
      </c>
      <c r="F3263" s="2">
        <v>15</v>
      </c>
      <c r="G3263" s="19">
        <v>5028.3100000000004</v>
      </c>
      <c r="H3263" s="20">
        <v>0.06</v>
      </c>
      <c r="I3263" s="6"/>
      <c r="J3263" s="5">
        <v>39981</v>
      </c>
      <c r="K3263" s="25">
        <v>664.88</v>
      </c>
      <c r="L3263" s="2" t="s">
        <v>342</v>
      </c>
      <c r="M3263" s="14">
        <f>+VLOOKUP(L3263,Customers!$C$3:$D$797,2,FALSE)</f>
        <v>3</v>
      </c>
      <c r="N3263" s="14">
        <f>+INDEX(Customers!$B$2:$D$797,MATCH(TF_Database!L3263,Customers!$C$2:$C$797,0),1)</f>
        <v>16030</v>
      </c>
      <c r="O3263" s="29">
        <f t="shared" si="302"/>
        <v>6</v>
      </c>
      <c r="P3263" s="29">
        <f t="shared" si="303"/>
        <v>11</v>
      </c>
      <c r="Q3263" s="14" t="str">
        <f t="shared" si="304"/>
        <v xml:space="preserve">Chuck </v>
      </c>
      <c r="R3263" s="14" t="str">
        <f t="shared" si="305"/>
        <v>Sachs</v>
      </c>
    </row>
    <row r="3264" spans="2:18" x14ac:dyDescent="0.45">
      <c r="B3264" s="14" t="str">
        <f t="shared" si="300"/>
        <v>409961940997</v>
      </c>
      <c r="C3264" s="5">
        <v>40996</v>
      </c>
      <c r="D3264" s="2" t="s">
        <v>810</v>
      </c>
      <c r="E3264" s="14">
        <f t="shared" si="301"/>
        <v>0</v>
      </c>
      <c r="F3264" s="2">
        <v>19</v>
      </c>
      <c r="G3264" s="19">
        <v>238.35</v>
      </c>
      <c r="H3264" s="20">
        <v>0</v>
      </c>
      <c r="I3264" s="6"/>
      <c r="J3264" s="5">
        <v>40997</v>
      </c>
      <c r="K3264" s="25">
        <v>-64.510000000000005</v>
      </c>
      <c r="L3264" s="2" t="s">
        <v>422</v>
      </c>
      <c r="M3264" s="14">
        <f>+VLOOKUP(L3264,Customers!$C$3:$D$797,2,FALSE)</f>
        <v>4</v>
      </c>
      <c r="N3264" s="14">
        <f>+INDEX(Customers!$B$2:$D$797,MATCH(TF_Database!L3264,Customers!$C$2:$C$797,0),1)</f>
        <v>939</v>
      </c>
      <c r="O3264" s="29">
        <f t="shared" si="302"/>
        <v>5</v>
      </c>
      <c r="P3264" s="29">
        <f t="shared" si="303"/>
        <v>12</v>
      </c>
      <c r="Q3264" s="14" t="str">
        <f t="shared" si="304"/>
        <v xml:space="preserve">Bill </v>
      </c>
      <c r="R3264" s="14" t="str">
        <f t="shared" si="305"/>
        <v>Shonely</v>
      </c>
    </row>
    <row r="3265" spans="2:18" x14ac:dyDescent="0.45">
      <c r="B3265" s="14" t="str">
        <f t="shared" si="300"/>
        <v>400501040053</v>
      </c>
      <c r="C3265" s="5">
        <v>40050</v>
      </c>
      <c r="D3265" s="2" t="s">
        <v>806</v>
      </c>
      <c r="E3265" s="14">
        <f t="shared" si="301"/>
        <v>1</v>
      </c>
      <c r="F3265" s="2">
        <v>10</v>
      </c>
      <c r="G3265" s="19">
        <v>150.33000000000001</v>
      </c>
      <c r="H3265" s="20">
        <v>0.1</v>
      </c>
      <c r="I3265" s="6"/>
      <c r="J3265" s="5">
        <v>40053</v>
      </c>
      <c r="K3265" s="25">
        <v>-47.88</v>
      </c>
      <c r="L3265" s="2" t="s">
        <v>339</v>
      </c>
      <c r="M3265" s="14">
        <f>+VLOOKUP(L3265,Customers!$C$3:$D$797,2,FALSE)</f>
        <v>2</v>
      </c>
      <c r="N3265" s="14">
        <f>+INDEX(Customers!$B$2:$D$797,MATCH(TF_Database!L3265,Customers!$C$2:$C$797,0),1)</f>
        <v>19697</v>
      </c>
      <c r="O3265" s="29">
        <f t="shared" si="302"/>
        <v>5</v>
      </c>
      <c r="P3265" s="29">
        <f t="shared" si="303"/>
        <v>12</v>
      </c>
      <c r="Q3265" s="14" t="str">
        <f t="shared" si="304"/>
        <v xml:space="preserve">Eric </v>
      </c>
      <c r="R3265" s="14" t="str">
        <f t="shared" si="305"/>
        <v>Barreto</v>
      </c>
    </row>
    <row r="3266" spans="2:18" x14ac:dyDescent="0.45">
      <c r="B3266" s="14" t="str">
        <f t="shared" si="300"/>
        <v>409072940908</v>
      </c>
      <c r="C3266" s="5">
        <v>40907</v>
      </c>
      <c r="D3266" s="2" t="s">
        <v>808</v>
      </c>
      <c r="E3266" s="14">
        <f t="shared" si="301"/>
        <v>0</v>
      </c>
      <c r="F3266" s="2">
        <v>29</v>
      </c>
      <c r="G3266" s="19">
        <v>155.86000000000001</v>
      </c>
      <c r="H3266" s="20">
        <v>0.09</v>
      </c>
      <c r="I3266" s="6"/>
      <c r="J3266" s="5">
        <v>40908</v>
      </c>
      <c r="K3266" s="25">
        <v>-152.59</v>
      </c>
      <c r="L3266" s="2" t="s">
        <v>399</v>
      </c>
      <c r="M3266" s="14">
        <f>+VLOOKUP(L3266,Customers!$C$3:$D$797,2,FALSE)</f>
        <v>2</v>
      </c>
      <c r="N3266" s="14">
        <f>+INDEX(Customers!$B$2:$D$797,MATCH(TF_Database!L3266,Customers!$C$2:$C$797,0),1)</f>
        <v>6891</v>
      </c>
      <c r="O3266" s="29">
        <f t="shared" si="302"/>
        <v>5</v>
      </c>
      <c r="P3266" s="29">
        <f t="shared" si="303"/>
        <v>12</v>
      </c>
      <c r="Q3266" s="14" t="str">
        <f t="shared" si="304"/>
        <v xml:space="preserve">Dave </v>
      </c>
      <c r="R3266" s="14" t="str">
        <f t="shared" si="305"/>
        <v>Poirier</v>
      </c>
    </row>
    <row r="3267" spans="2:18" x14ac:dyDescent="0.45">
      <c r="B3267" s="14" t="str">
        <f t="shared" si="300"/>
        <v>40274940275</v>
      </c>
      <c r="C3267" s="5">
        <v>40274</v>
      </c>
      <c r="D3267" s="2" t="s">
        <v>810</v>
      </c>
      <c r="E3267" s="14">
        <f t="shared" si="301"/>
        <v>0</v>
      </c>
      <c r="F3267" s="2">
        <v>9</v>
      </c>
      <c r="G3267" s="19">
        <v>30.35</v>
      </c>
      <c r="H3267" s="20">
        <v>0.01</v>
      </c>
      <c r="I3267" s="6"/>
      <c r="J3267" s="5">
        <v>40275</v>
      </c>
      <c r="K3267" s="25">
        <v>5.0199999999999996</v>
      </c>
      <c r="L3267" s="2" t="s">
        <v>339</v>
      </c>
      <c r="M3267" s="14">
        <f>+VLOOKUP(L3267,Customers!$C$3:$D$797,2,FALSE)</f>
        <v>2</v>
      </c>
      <c r="N3267" s="14">
        <f>+INDEX(Customers!$B$2:$D$797,MATCH(TF_Database!L3267,Customers!$C$2:$C$797,0),1)</f>
        <v>19697</v>
      </c>
      <c r="O3267" s="29">
        <f t="shared" si="302"/>
        <v>5</v>
      </c>
      <c r="P3267" s="29">
        <f t="shared" si="303"/>
        <v>12</v>
      </c>
      <c r="Q3267" s="14" t="str">
        <f t="shared" si="304"/>
        <v xml:space="preserve">Eric </v>
      </c>
      <c r="R3267" s="14" t="str">
        <f t="shared" si="305"/>
        <v>Barreto</v>
      </c>
    </row>
    <row r="3268" spans="2:18" x14ac:dyDescent="0.45">
      <c r="B3268" s="14" t="str">
        <f t="shared" si="300"/>
        <v>405072040511</v>
      </c>
      <c r="C3268" s="5">
        <v>40507</v>
      </c>
      <c r="D3268" s="2" t="s">
        <v>804</v>
      </c>
      <c r="E3268" s="14">
        <f t="shared" si="301"/>
        <v>0</v>
      </c>
      <c r="F3268" s="2">
        <v>20</v>
      </c>
      <c r="G3268" s="19">
        <v>4108.17</v>
      </c>
      <c r="H3268" s="20">
        <v>0.09</v>
      </c>
      <c r="I3268" s="6"/>
      <c r="J3268" s="5">
        <v>40511</v>
      </c>
      <c r="K3268" s="25">
        <v>-505.98447900000014</v>
      </c>
      <c r="L3268" s="2" t="s">
        <v>345</v>
      </c>
      <c r="M3268" s="14">
        <f>+VLOOKUP(L3268,Customers!$C$3:$D$797,2,FALSE)</f>
        <v>5</v>
      </c>
      <c r="N3268" s="14">
        <f>+INDEX(Customers!$B$2:$D$797,MATCH(TF_Database!L3268,Customers!$C$2:$C$797,0),1)</f>
        <v>894</v>
      </c>
      <c r="O3268" s="29">
        <f t="shared" si="302"/>
        <v>6</v>
      </c>
      <c r="P3268" s="29">
        <f t="shared" si="303"/>
        <v>14</v>
      </c>
      <c r="Q3268" s="14" t="str">
        <f t="shared" si="304"/>
        <v xml:space="preserve">David </v>
      </c>
      <c r="R3268" s="14" t="str">
        <f t="shared" si="305"/>
        <v>Flashing</v>
      </c>
    </row>
    <row r="3269" spans="2:18" x14ac:dyDescent="0.45">
      <c r="B3269" s="14" t="str">
        <f t="shared" si="300"/>
        <v>404011940402</v>
      </c>
      <c r="C3269" s="5">
        <v>40401</v>
      </c>
      <c r="D3269" s="2" t="s">
        <v>808</v>
      </c>
      <c r="E3269" s="14">
        <f t="shared" si="301"/>
        <v>0</v>
      </c>
      <c r="F3269" s="2">
        <v>19</v>
      </c>
      <c r="G3269" s="19">
        <v>1504.97</v>
      </c>
      <c r="H3269" s="20">
        <v>0.02</v>
      </c>
      <c r="I3269" s="6"/>
      <c r="J3269" s="5">
        <v>40402</v>
      </c>
      <c r="K3269" s="25">
        <v>-0.30999999999997385</v>
      </c>
      <c r="L3269" s="2" t="s">
        <v>392</v>
      </c>
      <c r="M3269" s="14">
        <f>+VLOOKUP(L3269,Customers!$C$3:$D$797,2,FALSE)</f>
        <v>1</v>
      </c>
      <c r="N3269" s="14">
        <f>+INDEX(Customers!$B$2:$D$797,MATCH(TF_Database!L3269,Customers!$C$2:$C$797,0),1)</f>
        <v>3446</v>
      </c>
      <c r="O3269" s="29">
        <f t="shared" si="302"/>
        <v>10</v>
      </c>
      <c r="P3269" s="29">
        <f t="shared" si="303"/>
        <v>17</v>
      </c>
      <c r="Q3269" s="14" t="str">
        <f t="shared" si="304"/>
        <v xml:space="preserve">Elizabeth </v>
      </c>
      <c r="R3269" s="14" t="str">
        <f t="shared" si="305"/>
        <v>Moffitt</v>
      </c>
    </row>
    <row r="3270" spans="2:18" x14ac:dyDescent="0.45">
      <c r="B3270" s="14" t="str">
        <f t="shared" si="300"/>
        <v>409544940961</v>
      </c>
      <c r="C3270" s="5">
        <v>40954</v>
      </c>
      <c r="D3270" s="2" t="s">
        <v>804</v>
      </c>
      <c r="E3270" s="14">
        <f t="shared" si="301"/>
        <v>0</v>
      </c>
      <c r="F3270" s="2">
        <v>49</v>
      </c>
      <c r="G3270" s="19">
        <v>5008.7609999999995</v>
      </c>
      <c r="H3270" s="20">
        <v>0.04</v>
      </c>
      <c r="I3270" s="6"/>
      <c r="J3270" s="5">
        <v>40961</v>
      </c>
      <c r="K3270" s="25">
        <v>1601.64</v>
      </c>
      <c r="L3270" s="2" t="s">
        <v>365</v>
      </c>
      <c r="M3270" s="14">
        <f>+VLOOKUP(L3270,Customers!$C$3:$D$797,2,FALSE)</f>
        <v>3</v>
      </c>
      <c r="N3270" s="14">
        <f>+INDEX(Customers!$B$2:$D$797,MATCH(TF_Database!L3270,Customers!$C$2:$C$797,0),1)</f>
        <v>21160</v>
      </c>
      <c r="O3270" s="29">
        <f t="shared" si="302"/>
        <v>4</v>
      </c>
      <c r="P3270" s="29">
        <f t="shared" si="303"/>
        <v>12</v>
      </c>
      <c r="Q3270" s="14" t="str">
        <f t="shared" si="304"/>
        <v xml:space="preserve">Ben </v>
      </c>
      <c r="R3270" s="14" t="str">
        <f t="shared" si="305"/>
        <v>Peterman</v>
      </c>
    </row>
    <row r="3271" spans="2:18" x14ac:dyDescent="0.45">
      <c r="B3271" s="14" t="str">
        <f t="shared" ref="B3271:B3334" si="306">+CONCATENATE(C3271,F3271,J3271)</f>
        <v>403331840340</v>
      </c>
      <c r="C3271" s="5">
        <v>40333</v>
      </c>
      <c r="D3271" s="2" t="s">
        <v>804</v>
      </c>
      <c r="E3271" s="14">
        <f t="shared" ref="E3271:E3334" si="307">+IF(D3271="High",1,0)</f>
        <v>0</v>
      </c>
      <c r="F3271" s="2">
        <v>18</v>
      </c>
      <c r="G3271" s="19">
        <v>211.44</v>
      </c>
      <c r="H3271" s="20">
        <v>0.03</v>
      </c>
      <c r="I3271" s="6"/>
      <c r="J3271" s="5">
        <v>40340</v>
      </c>
      <c r="K3271" s="25">
        <v>-75.81</v>
      </c>
      <c r="L3271" s="2" t="s">
        <v>362</v>
      </c>
      <c r="M3271" s="14">
        <f>+VLOOKUP(L3271,Customers!$C$3:$D$797,2,FALSE)</f>
        <v>1</v>
      </c>
      <c r="N3271" s="14">
        <f>+INDEX(Customers!$B$2:$D$797,MATCH(TF_Database!L3271,Customers!$C$2:$C$797,0),1)</f>
        <v>17675</v>
      </c>
      <c r="O3271" s="29">
        <f t="shared" ref="O3271:O3334" si="308">+SEARCH(" ",L3271)</f>
        <v>5</v>
      </c>
      <c r="P3271" s="29">
        <f t="shared" ref="P3271:P3334" si="309">+LEN(L3271)</f>
        <v>11</v>
      </c>
      <c r="Q3271" s="14" t="str">
        <f t="shared" ref="Q3271:Q3334" si="310">+LEFT(L3271,O3271)</f>
        <v xml:space="preserve">Brad </v>
      </c>
      <c r="R3271" s="14" t="str">
        <f t="shared" ref="R3271:R3334" si="311">+RIGHT(L3271,P3271-O3271)</f>
        <v>Thomas</v>
      </c>
    </row>
    <row r="3272" spans="2:18" x14ac:dyDescent="0.45">
      <c r="B3272" s="14" t="str">
        <f t="shared" si="306"/>
        <v>40651440653</v>
      </c>
      <c r="C3272" s="5">
        <v>40651</v>
      </c>
      <c r="D3272" s="2" t="s">
        <v>811</v>
      </c>
      <c r="E3272" s="14">
        <f t="shared" si="307"/>
        <v>0</v>
      </c>
      <c r="F3272" s="2">
        <v>4</v>
      </c>
      <c r="G3272" s="19">
        <v>41.06</v>
      </c>
      <c r="H3272" s="20">
        <v>0.04</v>
      </c>
      <c r="I3272" s="6"/>
      <c r="J3272" s="5">
        <v>40653</v>
      </c>
      <c r="K3272" s="25">
        <v>-16.387499999999999</v>
      </c>
      <c r="L3272" s="2" t="s">
        <v>361</v>
      </c>
      <c r="M3272" s="14">
        <f>+VLOOKUP(L3272,Customers!$C$3:$D$797,2,FALSE)</f>
        <v>3</v>
      </c>
      <c r="N3272" s="14">
        <f>+INDEX(Customers!$B$2:$D$797,MATCH(TF_Database!L3272,Customers!$C$2:$C$797,0),1)</f>
        <v>6605</v>
      </c>
      <c r="O3272" s="29">
        <f t="shared" si="308"/>
        <v>5</v>
      </c>
      <c r="P3272" s="29">
        <f t="shared" si="309"/>
        <v>13</v>
      </c>
      <c r="Q3272" s="14" t="str">
        <f t="shared" si="310"/>
        <v xml:space="preserve">Yana </v>
      </c>
      <c r="R3272" s="14" t="str">
        <f t="shared" si="311"/>
        <v>Sorensen</v>
      </c>
    </row>
    <row r="3273" spans="2:18" x14ac:dyDescent="0.45">
      <c r="B3273" s="14" t="str">
        <f t="shared" si="306"/>
        <v>409493640951</v>
      </c>
      <c r="C3273" s="5">
        <v>40949</v>
      </c>
      <c r="D3273" s="2" t="s">
        <v>810</v>
      </c>
      <c r="E3273" s="14">
        <f t="shared" si="307"/>
        <v>0</v>
      </c>
      <c r="F3273" s="2">
        <v>36</v>
      </c>
      <c r="G3273" s="19">
        <v>455.93</v>
      </c>
      <c r="H3273" s="20">
        <v>0.02</v>
      </c>
      <c r="I3273" s="6"/>
      <c r="J3273" s="5">
        <v>40951</v>
      </c>
      <c r="K3273" s="25">
        <v>83.51</v>
      </c>
      <c r="L3273" s="2" t="s">
        <v>310</v>
      </c>
      <c r="M3273" s="14">
        <f>+VLOOKUP(L3273,Customers!$C$3:$D$797,2,FALSE)</f>
        <v>5</v>
      </c>
      <c r="N3273" s="14">
        <f>+INDEX(Customers!$B$2:$D$797,MATCH(TF_Database!L3273,Customers!$C$2:$C$797,0),1)</f>
        <v>29106</v>
      </c>
      <c r="O3273" s="29">
        <f t="shared" si="308"/>
        <v>6</v>
      </c>
      <c r="P3273" s="29">
        <f t="shared" si="309"/>
        <v>12</v>
      </c>
      <c r="Q3273" s="14" t="str">
        <f t="shared" si="310"/>
        <v xml:space="preserve">Janet </v>
      </c>
      <c r="R3273" s="14" t="str">
        <f t="shared" si="311"/>
        <v>Martin</v>
      </c>
    </row>
    <row r="3274" spans="2:18" x14ac:dyDescent="0.45">
      <c r="B3274" s="14" t="str">
        <f t="shared" si="306"/>
        <v>40087840087</v>
      </c>
      <c r="C3274" s="5">
        <v>40087</v>
      </c>
      <c r="D3274" s="2" t="s">
        <v>804</v>
      </c>
      <c r="E3274" s="14">
        <f t="shared" si="307"/>
        <v>0</v>
      </c>
      <c r="F3274" s="2">
        <v>8</v>
      </c>
      <c r="G3274" s="19">
        <v>43.72</v>
      </c>
      <c r="H3274" s="20">
        <v>0.06</v>
      </c>
      <c r="I3274" s="6"/>
      <c r="J3274" s="5">
        <v>40087</v>
      </c>
      <c r="K3274" s="25">
        <v>2.12</v>
      </c>
      <c r="L3274" s="2" t="s">
        <v>360</v>
      </c>
      <c r="M3274" s="14">
        <f>+VLOOKUP(L3274,Customers!$C$3:$D$797,2,FALSE)</f>
        <v>2</v>
      </c>
      <c r="N3274" s="14">
        <f>+INDEX(Customers!$B$2:$D$797,MATCH(TF_Database!L3274,Customers!$C$2:$C$797,0),1)</f>
        <v>32391</v>
      </c>
      <c r="O3274" s="29">
        <f t="shared" si="308"/>
        <v>4</v>
      </c>
      <c r="P3274" s="29">
        <f t="shared" si="309"/>
        <v>12</v>
      </c>
      <c r="Q3274" s="14" t="str">
        <f t="shared" si="310"/>
        <v xml:space="preserve">Tom </v>
      </c>
      <c r="R3274" s="14" t="str">
        <f t="shared" si="311"/>
        <v>Prescott</v>
      </c>
    </row>
    <row r="3275" spans="2:18" x14ac:dyDescent="0.45">
      <c r="B3275" s="14" t="str">
        <f t="shared" si="306"/>
        <v>407934640793</v>
      </c>
      <c r="C3275" s="5">
        <v>40793</v>
      </c>
      <c r="D3275" s="2" t="s">
        <v>806</v>
      </c>
      <c r="E3275" s="14">
        <f t="shared" si="307"/>
        <v>1</v>
      </c>
      <c r="F3275" s="2">
        <v>46</v>
      </c>
      <c r="G3275" s="19">
        <v>75.599999999999994</v>
      </c>
      <c r="H3275" s="20">
        <v>0.09</v>
      </c>
      <c r="I3275" s="6"/>
      <c r="J3275" s="5">
        <v>40793</v>
      </c>
      <c r="K3275" s="25">
        <v>-225.25049999999999</v>
      </c>
      <c r="L3275" s="2" t="s">
        <v>419</v>
      </c>
      <c r="M3275" s="14">
        <f>+VLOOKUP(L3275,Customers!$C$3:$D$797,2,FALSE)</f>
        <v>2</v>
      </c>
      <c r="N3275" s="14">
        <f>+INDEX(Customers!$B$2:$D$797,MATCH(TF_Database!L3275,Customers!$C$2:$C$797,0),1)</f>
        <v>6349</v>
      </c>
      <c r="O3275" s="29">
        <f t="shared" si="308"/>
        <v>6</v>
      </c>
      <c r="P3275" s="29">
        <f t="shared" si="309"/>
        <v>12</v>
      </c>
      <c r="Q3275" s="14" t="str">
        <f t="shared" si="310"/>
        <v xml:space="preserve">Debra </v>
      </c>
      <c r="R3275" s="14" t="str">
        <f t="shared" si="311"/>
        <v>Catini</v>
      </c>
    </row>
    <row r="3276" spans="2:18" x14ac:dyDescent="0.45">
      <c r="B3276" s="14" t="str">
        <f t="shared" si="306"/>
        <v>411481441150</v>
      </c>
      <c r="C3276" s="5">
        <v>41148</v>
      </c>
      <c r="D3276" s="2" t="s">
        <v>806</v>
      </c>
      <c r="E3276" s="14">
        <f t="shared" si="307"/>
        <v>1</v>
      </c>
      <c r="F3276" s="2">
        <v>14</v>
      </c>
      <c r="G3276" s="19">
        <v>36.409999999999997</v>
      </c>
      <c r="H3276" s="20">
        <v>0.09</v>
      </c>
      <c r="I3276" s="6"/>
      <c r="J3276" s="5">
        <v>41150</v>
      </c>
      <c r="K3276" s="25">
        <v>9.94</v>
      </c>
      <c r="L3276" s="2" t="s">
        <v>350</v>
      </c>
      <c r="M3276" s="14">
        <f>+VLOOKUP(L3276,Customers!$C$3:$D$797,2,FALSE)</f>
        <v>2</v>
      </c>
      <c r="N3276" s="14">
        <f>+INDEX(Customers!$B$2:$D$797,MATCH(TF_Database!L3276,Customers!$C$2:$C$797,0),1)</f>
        <v>6385</v>
      </c>
      <c r="O3276" s="29">
        <f t="shared" si="308"/>
        <v>4</v>
      </c>
      <c r="P3276" s="29">
        <f t="shared" si="309"/>
        <v>12</v>
      </c>
      <c r="Q3276" s="14" t="str">
        <f t="shared" si="310"/>
        <v xml:space="preserve">Dan </v>
      </c>
      <c r="R3276" s="14" t="str">
        <f t="shared" si="311"/>
        <v>Campbell</v>
      </c>
    </row>
    <row r="3277" spans="2:18" x14ac:dyDescent="0.45">
      <c r="B3277" s="14" t="str">
        <f t="shared" si="306"/>
        <v>401664840168</v>
      </c>
      <c r="C3277" s="5">
        <v>40166</v>
      </c>
      <c r="D3277" s="2" t="s">
        <v>808</v>
      </c>
      <c r="E3277" s="14">
        <f t="shared" si="307"/>
        <v>0</v>
      </c>
      <c r="F3277" s="2">
        <v>48</v>
      </c>
      <c r="G3277" s="19">
        <v>201.98</v>
      </c>
      <c r="H3277" s="20">
        <v>0.05</v>
      </c>
      <c r="I3277" s="6"/>
      <c r="J3277" s="5">
        <v>40168</v>
      </c>
      <c r="K3277" s="25">
        <v>-245.67</v>
      </c>
      <c r="L3277" s="2" t="s">
        <v>12</v>
      </c>
      <c r="M3277" s="14">
        <f>+VLOOKUP(L3277,Customers!$C$3:$D$797,2,FALSE)</f>
        <v>2</v>
      </c>
      <c r="N3277" s="14">
        <f>+INDEX(Customers!$B$2:$D$797,MATCH(TF_Database!L3277,Customers!$C$2:$C$797,0),1)</f>
        <v>12210</v>
      </c>
      <c r="O3277" s="29">
        <f t="shared" si="308"/>
        <v>7</v>
      </c>
      <c r="P3277" s="29">
        <f t="shared" si="309"/>
        <v>15</v>
      </c>
      <c r="Q3277" s="14" t="str">
        <f t="shared" si="310"/>
        <v xml:space="preserve">Sylvia </v>
      </c>
      <c r="R3277" s="14" t="str">
        <f t="shared" si="311"/>
        <v>Foulston</v>
      </c>
    </row>
    <row r="3278" spans="2:18" x14ac:dyDescent="0.45">
      <c r="B3278" s="14" t="str">
        <f t="shared" si="306"/>
        <v>399093139910</v>
      </c>
      <c r="C3278" s="5">
        <v>39909</v>
      </c>
      <c r="D3278" s="2" t="s">
        <v>810</v>
      </c>
      <c r="E3278" s="14">
        <f t="shared" si="307"/>
        <v>0</v>
      </c>
      <c r="F3278" s="2">
        <v>31</v>
      </c>
      <c r="G3278" s="19">
        <v>9459.94</v>
      </c>
      <c r="H3278" s="20">
        <v>0.04</v>
      </c>
      <c r="I3278" s="6"/>
      <c r="J3278" s="5">
        <v>39910</v>
      </c>
      <c r="K3278" s="25">
        <v>2023.75</v>
      </c>
      <c r="L3278" s="2" t="s">
        <v>371</v>
      </c>
      <c r="M3278" s="14">
        <f>+VLOOKUP(L3278,Customers!$C$3:$D$797,2,FALSE)</f>
        <v>3</v>
      </c>
      <c r="N3278" s="14">
        <f>+INDEX(Customers!$B$2:$D$797,MATCH(TF_Database!L3278,Customers!$C$2:$C$797,0),1)</f>
        <v>464</v>
      </c>
      <c r="O3278" s="29">
        <f t="shared" si="308"/>
        <v>5</v>
      </c>
      <c r="P3278" s="29">
        <f t="shared" si="309"/>
        <v>12</v>
      </c>
      <c r="Q3278" s="14" t="str">
        <f t="shared" si="310"/>
        <v xml:space="preserve">Alex </v>
      </c>
      <c r="R3278" s="14" t="str">
        <f t="shared" si="311"/>
        <v>Grayson</v>
      </c>
    </row>
    <row r="3279" spans="2:18" x14ac:dyDescent="0.45">
      <c r="B3279" s="14" t="str">
        <f t="shared" si="306"/>
        <v>41128241132</v>
      </c>
      <c r="C3279" s="5">
        <v>41128</v>
      </c>
      <c r="D3279" s="2" t="s">
        <v>804</v>
      </c>
      <c r="E3279" s="14">
        <f t="shared" si="307"/>
        <v>0</v>
      </c>
      <c r="F3279" s="2">
        <v>2</v>
      </c>
      <c r="G3279" s="19">
        <v>20.16</v>
      </c>
      <c r="H3279" s="20">
        <v>0.06</v>
      </c>
      <c r="I3279" s="6"/>
      <c r="J3279" s="5">
        <v>41132</v>
      </c>
      <c r="K3279" s="25">
        <v>-13.32</v>
      </c>
      <c r="L3279" s="2" t="s">
        <v>340</v>
      </c>
      <c r="M3279" s="14">
        <f>+VLOOKUP(L3279,Customers!$C$3:$D$797,2,FALSE)</f>
        <v>3</v>
      </c>
      <c r="N3279" s="14">
        <f>+INDEX(Customers!$B$2:$D$797,MATCH(TF_Database!L3279,Customers!$C$2:$C$797,0),1)</f>
        <v>15436</v>
      </c>
      <c r="O3279" s="29">
        <f t="shared" si="308"/>
        <v>6</v>
      </c>
      <c r="P3279" s="29">
        <f t="shared" si="309"/>
        <v>11</v>
      </c>
      <c r="Q3279" s="14" t="str">
        <f t="shared" si="310"/>
        <v xml:space="preserve">Barry </v>
      </c>
      <c r="R3279" s="14" t="str">
        <f t="shared" si="311"/>
        <v>Franz</v>
      </c>
    </row>
    <row r="3280" spans="2:18" x14ac:dyDescent="0.45">
      <c r="B3280" s="14" t="str">
        <f t="shared" si="306"/>
        <v>407762340776</v>
      </c>
      <c r="C3280" s="5">
        <v>40776</v>
      </c>
      <c r="D3280" s="2" t="s">
        <v>804</v>
      </c>
      <c r="E3280" s="14">
        <f t="shared" si="307"/>
        <v>0</v>
      </c>
      <c r="F3280" s="2">
        <v>23</v>
      </c>
      <c r="G3280" s="19">
        <v>84.47</v>
      </c>
      <c r="H3280" s="20">
        <v>0.06</v>
      </c>
      <c r="I3280" s="6"/>
      <c r="J3280" s="5">
        <v>40776</v>
      </c>
      <c r="K3280" s="25">
        <v>7.9815000000000005</v>
      </c>
      <c r="L3280" s="2" t="s">
        <v>342</v>
      </c>
      <c r="M3280" s="14">
        <f>+VLOOKUP(L3280,Customers!$C$3:$D$797,2,FALSE)</f>
        <v>3</v>
      </c>
      <c r="N3280" s="14">
        <f>+INDEX(Customers!$B$2:$D$797,MATCH(TF_Database!L3280,Customers!$C$2:$C$797,0),1)</f>
        <v>16030</v>
      </c>
      <c r="O3280" s="29">
        <f t="shared" si="308"/>
        <v>6</v>
      </c>
      <c r="P3280" s="29">
        <f t="shared" si="309"/>
        <v>11</v>
      </c>
      <c r="Q3280" s="14" t="str">
        <f t="shared" si="310"/>
        <v xml:space="preserve">Chuck </v>
      </c>
      <c r="R3280" s="14" t="str">
        <f t="shared" si="311"/>
        <v>Sachs</v>
      </c>
    </row>
    <row r="3281" spans="2:18" x14ac:dyDescent="0.45">
      <c r="B3281" s="14" t="str">
        <f t="shared" si="306"/>
        <v>401551740156</v>
      </c>
      <c r="C3281" s="5">
        <v>40155</v>
      </c>
      <c r="D3281" s="2" t="s">
        <v>808</v>
      </c>
      <c r="E3281" s="14">
        <f t="shared" si="307"/>
        <v>0</v>
      </c>
      <c r="F3281" s="2">
        <v>17</v>
      </c>
      <c r="G3281" s="19">
        <v>5001.29</v>
      </c>
      <c r="H3281" s="20">
        <v>0.09</v>
      </c>
      <c r="I3281" s="6"/>
      <c r="J3281" s="5">
        <v>40156</v>
      </c>
      <c r="K3281" s="25">
        <v>1680.9175</v>
      </c>
      <c r="L3281" s="2" t="s">
        <v>12</v>
      </c>
      <c r="M3281" s="14">
        <f>+VLOOKUP(L3281,Customers!$C$3:$D$797,2,FALSE)</f>
        <v>2</v>
      </c>
      <c r="N3281" s="14">
        <f>+INDEX(Customers!$B$2:$D$797,MATCH(TF_Database!L3281,Customers!$C$2:$C$797,0),1)</f>
        <v>12210</v>
      </c>
      <c r="O3281" s="29">
        <f t="shared" si="308"/>
        <v>7</v>
      </c>
      <c r="P3281" s="29">
        <f t="shared" si="309"/>
        <v>15</v>
      </c>
      <c r="Q3281" s="14" t="str">
        <f t="shared" si="310"/>
        <v xml:space="preserve">Sylvia </v>
      </c>
      <c r="R3281" s="14" t="str">
        <f t="shared" si="311"/>
        <v>Foulston</v>
      </c>
    </row>
    <row r="3282" spans="2:18" x14ac:dyDescent="0.45">
      <c r="B3282" s="14" t="str">
        <f t="shared" si="306"/>
        <v>403105040310</v>
      </c>
      <c r="C3282" s="5">
        <v>40310</v>
      </c>
      <c r="D3282" s="2" t="s">
        <v>810</v>
      </c>
      <c r="E3282" s="14">
        <f t="shared" si="307"/>
        <v>0</v>
      </c>
      <c r="F3282" s="2">
        <v>50</v>
      </c>
      <c r="G3282" s="19">
        <v>230.23</v>
      </c>
      <c r="H3282" s="20">
        <v>0.06</v>
      </c>
      <c r="I3282" s="6"/>
      <c r="J3282" s="5">
        <v>40310</v>
      </c>
      <c r="K3282" s="25">
        <v>-150.93</v>
      </c>
      <c r="L3282" s="2" t="s">
        <v>397</v>
      </c>
      <c r="M3282" s="14">
        <f>+VLOOKUP(L3282,Customers!$C$3:$D$797,2,FALSE)</f>
        <v>1</v>
      </c>
      <c r="N3282" s="14">
        <f>+INDEX(Customers!$B$2:$D$797,MATCH(TF_Database!L3282,Customers!$C$2:$C$797,0),1)</f>
        <v>11895</v>
      </c>
      <c r="O3282" s="29">
        <f t="shared" si="308"/>
        <v>8</v>
      </c>
      <c r="P3282" s="29">
        <f t="shared" si="309"/>
        <v>17</v>
      </c>
      <c r="Q3282" s="14" t="str">
        <f t="shared" si="310"/>
        <v xml:space="preserve">Anthony </v>
      </c>
      <c r="R3282" s="14" t="str">
        <f t="shared" si="311"/>
        <v>Garverick</v>
      </c>
    </row>
    <row r="3283" spans="2:18" x14ac:dyDescent="0.45">
      <c r="B3283" s="14" t="str">
        <f t="shared" si="306"/>
        <v>40628340629</v>
      </c>
      <c r="C3283" s="5">
        <v>40628</v>
      </c>
      <c r="D3283" s="2" t="s">
        <v>811</v>
      </c>
      <c r="E3283" s="14">
        <f t="shared" si="307"/>
        <v>0</v>
      </c>
      <c r="F3283" s="2">
        <v>3</v>
      </c>
      <c r="G3283" s="19">
        <v>13.71</v>
      </c>
      <c r="H3283" s="20">
        <v>0.03</v>
      </c>
      <c r="I3283" s="6"/>
      <c r="J3283" s="5">
        <v>40629</v>
      </c>
      <c r="K3283" s="25">
        <v>-10.27</v>
      </c>
      <c r="L3283" s="2" t="s">
        <v>353</v>
      </c>
      <c r="M3283" s="14">
        <f>+VLOOKUP(L3283,Customers!$C$3:$D$797,2,FALSE)</f>
        <v>1</v>
      </c>
      <c r="N3283" s="14">
        <f>+INDEX(Customers!$B$2:$D$797,MATCH(TF_Database!L3283,Customers!$C$2:$C$797,0),1)</f>
        <v>23759</v>
      </c>
      <c r="O3283" s="29">
        <f t="shared" si="308"/>
        <v>7</v>
      </c>
      <c r="P3283" s="29">
        <f t="shared" si="309"/>
        <v>12</v>
      </c>
      <c r="Q3283" s="14" t="str">
        <f t="shared" si="310"/>
        <v xml:space="preserve">Astrea </v>
      </c>
      <c r="R3283" s="14" t="str">
        <f t="shared" si="311"/>
        <v>Jones</v>
      </c>
    </row>
    <row r="3284" spans="2:18" x14ac:dyDescent="0.45">
      <c r="B3284" s="14" t="str">
        <f t="shared" si="306"/>
        <v>400874640089</v>
      </c>
      <c r="C3284" s="5">
        <v>40087</v>
      </c>
      <c r="D3284" s="2" t="s">
        <v>806</v>
      </c>
      <c r="E3284" s="14">
        <f t="shared" si="307"/>
        <v>1</v>
      </c>
      <c r="F3284" s="2">
        <v>46</v>
      </c>
      <c r="G3284" s="19">
        <v>300.07</v>
      </c>
      <c r="H3284" s="20">
        <v>0.05</v>
      </c>
      <c r="I3284" s="6"/>
      <c r="J3284" s="5">
        <v>40089</v>
      </c>
      <c r="K3284" s="25">
        <v>-209.58</v>
      </c>
      <c r="L3284" s="2" t="s">
        <v>355</v>
      </c>
      <c r="M3284" s="14">
        <f>+VLOOKUP(L3284,Customers!$C$3:$D$797,2,FALSE)</f>
        <v>5</v>
      </c>
      <c r="N3284" s="14">
        <f>+INDEX(Customers!$B$2:$D$797,MATCH(TF_Database!L3284,Customers!$C$2:$C$797,0),1)</f>
        <v>21287</v>
      </c>
      <c r="O3284" s="29">
        <f t="shared" si="308"/>
        <v>6</v>
      </c>
      <c r="P3284" s="29">
        <f t="shared" si="309"/>
        <v>11</v>
      </c>
      <c r="Q3284" s="14" t="str">
        <f t="shared" si="310"/>
        <v xml:space="preserve">Cathy </v>
      </c>
      <c r="R3284" s="14" t="str">
        <f t="shared" si="311"/>
        <v>Hwang</v>
      </c>
    </row>
    <row r="3285" spans="2:18" x14ac:dyDescent="0.45">
      <c r="B3285" s="14" t="str">
        <f t="shared" si="306"/>
        <v>402564640261</v>
      </c>
      <c r="C3285" s="5">
        <v>40256</v>
      </c>
      <c r="D3285" s="2" t="s">
        <v>804</v>
      </c>
      <c r="E3285" s="14">
        <f t="shared" si="307"/>
        <v>0</v>
      </c>
      <c r="F3285" s="2">
        <v>46</v>
      </c>
      <c r="G3285" s="19">
        <v>2422.721</v>
      </c>
      <c r="H3285" s="20">
        <v>0.1</v>
      </c>
      <c r="I3285" s="6"/>
      <c r="J3285" s="5">
        <v>40261</v>
      </c>
      <c r="K3285" s="25">
        <v>366.18299999999999</v>
      </c>
      <c r="L3285" s="2" t="s">
        <v>405</v>
      </c>
      <c r="M3285" s="14">
        <f>+VLOOKUP(L3285,Customers!$C$3:$D$797,2,FALSE)</f>
        <v>5</v>
      </c>
      <c r="N3285" s="14">
        <f>+INDEX(Customers!$B$2:$D$797,MATCH(TF_Database!L3285,Customers!$C$2:$C$797,0),1)</f>
        <v>16684</v>
      </c>
      <c r="O3285" s="29">
        <f t="shared" si="308"/>
        <v>8</v>
      </c>
      <c r="P3285" s="29">
        <f t="shared" si="309"/>
        <v>17</v>
      </c>
      <c r="Q3285" s="14" t="str">
        <f t="shared" si="310"/>
        <v xml:space="preserve">Deborah </v>
      </c>
      <c r="R3285" s="14" t="str">
        <f t="shared" si="311"/>
        <v>Brumfield</v>
      </c>
    </row>
    <row r="3286" spans="2:18" x14ac:dyDescent="0.45">
      <c r="B3286" s="14" t="str">
        <f t="shared" si="306"/>
        <v>412091041211</v>
      </c>
      <c r="C3286" s="5">
        <v>41209</v>
      </c>
      <c r="D3286" s="2" t="s">
        <v>806</v>
      </c>
      <c r="E3286" s="14">
        <f t="shared" si="307"/>
        <v>1</v>
      </c>
      <c r="F3286" s="2">
        <v>10</v>
      </c>
      <c r="G3286" s="19">
        <v>45.69</v>
      </c>
      <c r="H3286" s="20">
        <v>0.01</v>
      </c>
      <c r="I3286" s="6"/>
      <c r="J3286" s="5">
        <v>41211</v>
      </c>
      <c r="K3286" s="25">
        <v>-24.21</v>
      </c>
      <c r="L3286" s="2" t="s">
        <v>82</v>
      </c>
      <c r="M3286" s="14">
        <f>+VLOOKUP(L3286,Customers!$C$3:$D$797,2,FALSE)</f>
        <v>4</v>
      </c>
      <c r="N3286" s="14">
        <f>+INDEX(Customers!$B$2:$D$797,MATCH(TF_Database!L3286,Customers!$C$2:$C$797,0),1)</f>
        <v>3216</v>
      </c>
      <c r="O3286" s="29">
        <f t="shared" si="308"/>
        <v>6</v>
      </c>
      <c r="P3286" s="29">
        <f t="shared" si="309"/>
        <v>14</v>
      </c>
      <c r="Q3286" s="14" t="str">
        <f t="shared" si="310"/>
        <v xml:space="preserve">Frank </v>
      </c>
      <c r="R3286" s="14" t="str">
        <f t="shared" si="311"/>
        <v>Atkinson</v>
      </c>
    </row>
    <row r="3287" spans="2:18" x14ac:dyDescent="0.45">
      <c r="B3287" s="14" t="str">
        <f t="shared" si="306"/>
        <v>409761240977</v>
      </c>
      <c r="C3287" s="5">
        <v>40976</v>
      </c>
      <c r="D3287" s="2" t="s">
        <v>810</v>
      </c>
      <c r="E3287" s="14">
        <f t="shared" si="307"/>
        <v>0</v>
      </c>
      <c r="F3287" s="2">
        <v>12</v>
      </c>
      <c r="G3287" s="19">
        <v>173.97</v>
      </c>
      <c r="H3287" s="20">
        <v>0.03</v>
      </c>
      <c r="I3287" s="6"/>
      <c r="J3287" s="5">
        <v>40977</v>
      </c>
      <c r="K3287" s="25">
        <v>-2.5499999999999998</v>
      </c>
      <c r="L3287" s="2" t="s">
        <v>365</v>
      </c>
      <c r="M3287" s="14">
        <f>+VLOOKUP(L3287,Customers!$C$3:$D$797,2,FALSE)</f>
        <v>3</v>
      </c>
      <c r="N3287" s="14">
        <f>+INDEX(Customers!$B$2:$D$797,MATCH(TF_Database!L3287,Customers!$C$2:$C$797,0),1)</f>
        <v>21160</v>
      </c>
      <c r="O3287" s="29">
        <f t="shared" si="308"/>
        <v>4</v>
      </c>
      <c r="P3287" s="29">
        <f t="shared" si="309"/>
        <v>12</v>
      </c>
      <c r="Q3287" s="14" t="str">
        <f t="shared" si="310"/>
        <v xml:space="preserve">Ben </v>
      </c>
      <c r="R3287" s="14" t="str">
        <f t="shared" si="311"/>
        <v>Peterman</v>
      </c>
    </row>
    <row r="3288" spans="2:18" x14ac:dyDescent="0.45">
      <c r="B3288" s="14" t="str">
        <f t="shared" si="306"/>
        <v>409263240928</v>
      </c>
      <c r="C3288" s="5">
        <v>40926</v>
      </c>
      <c r="D3288" s="2" t="s">
        <v>811</v>
      </c>
      <c r="E3288" s="14">
        <f t="shared" si="307"/>
        <v>0</v>
      </c>
      <c r="F3288" s="2">
        <v>32</v>
      </c>
      <c r="G3288" s="19">
        <v>5934.39</v>
      </c>
      <c r="H3288" s="20">
        <v>0.08</v>
      </c>
      <c r="I3288" s="6"/>
      <c r="J3288" s="5">
        <v>40928</v>
      </c>
      <c r="K3288" s="25">
        <v>519.54999999999995</v>
      </c>
      <c r="L3288" s="2" t="s">
        <v>424</v>
      </c>
      <c r="M3288" s="14">
        <f>+VLOOKUP(L3288,Customers!$C$3:$D$797,2,FALSE)</f>
        <v>1</v>
      </c>
      <c r="N3288" s="14">
        <f>+INDEX(Customers!$B$2:$D$797,MATCH(TF_Database!L3288,Customers!$C$2:$C$797,0),1)</f>
        <v>5977</v>
      </c>
      <c r="O3288" s="29">
        <f t="shared" si="308"/>
        <v>6</v>
      </c>
      <c r="P3288" s="29">
        <f t="shared" si="309"/>
        <v>10</v>
      </c>
      <c r="Q3288" s="14" t="str">
        <f t="shared" si="310"/>
        <v xml:space="preserve">Julie </v>
      </c>
      <c r="R3288" s="14" t="str">
        <f t="shared" si="311"/>
        <v>Kriz</v>
      </c>
    </row>
    <row r="3289" spans="2:18" x14ac:dyDescent="0.45">
      <c r="B3289" s="14" t="str">
        <f t="shared" si="306"/>
        <v>407062840710</v>
      </c>
      <c r="C3289" s="5">
        <v>40706</v>
      </c>
      <c r="D3289" s="2" t="s">
        <v>804</v>
      </c>
      <c r="E3289" s="14">
        <f t="shared" si="307"/>
        <v>0</v>
      </c>
      <c r="F3289" s="2">
        <v>28</v>
      </c>
      <c r="G3289" s="19">
        <v>1971.56</v>
      </c>
      <c r="H3289" s="20">
        <v>0.05</v>
      </c>
      <c r="I3289" s="6"/>
      <c r="J3289" s="5">
        <v>40710</v>
      </c>
      <c r="K3289" s="25">
        <v>-15.29</v>
      </c>
      <c r="L3289" s="2" t="s">
        <v>390</v>
      </c>
      <c r="M3289" s="14">
        <f>+VLOOKUP(L3289,Customers!$C$3:$D$797,2,FALSE)</f>
        <v>3</v>
      </c>
      <c r="N3289" s="14">
        <f>+INDEX(Customers!$B$2:$D$797,MATCH(TF_Database!L3289,Customers!$C$2:$C$797,0),1)</f>
        <v>20820</v>
      </c>
      <c r="O3289" s="29">
        <f t="shared" si="308"/>
        <v>6</v>
      </c>
      <c r="P3289" s="29">
        <f t="shared" si="309"/>
        <v>15</v>
      </c>
      <c r="Q3289" s="14" t="str">
        <f t="shared" si="310"/>
        <v xml:space="preserve">Erica </v>
      </c>
      <c r="R3289" s="14" t="str">
        <f t="shared" si="311"/>
        <v>Hernandez</v>
      </c>
    </row>
    <row r="3290" spans="2:18" x14ac:dyDescent="0.45">
      <c r="B3290" s="14" t="str">
        <f t="shared" si="306"/>
        <v>407793340781</v>
      </c>
      <c r="C3290" s="5">
        <v>40779</v>
      </c>
      <c r="D3290" s="2" t="s">
        <v>804</v>
      </c>
      <c r="E3290" s="14">
        <f t="shared" si="307"/>
        <v>0</v>
      </c>
      <c r="F3290" s="2">
        <v>33</v>
      </c>
      <c r="G3290" s="19">
        <v>3093.76</v>
      </c>
      <c r="H3290" s="20">
        <v>7.0000000000000007E-2</v>
      </c>
      <c r="I3290" s="6"/>
      <c r="J3290" s="5">
        <v>40781</v>
      </c>
      <c r="K3290" s="25">
        <v>-850.71</v>
      </c>
      <c r="L3290" s="2" t="s">
        <v>410</v>
      </c>
      <c r="M3290" s="14">
        <f>+VLOOKUP(L3290,Customers!$C$3:$D$797,2,FALSE)</f>
        <v>3</v>
      </c>
      <c r="N3290" s="14">
        <f>+INDEX(Customers!$B$2:$D$797,MATCH(TF_Database!L3290,Customers!$C$2:$C$797,0),1)</f>
        <v>25705</v>
      </c>
      <c r="O3290" s="29">
        <f t="shared" si="308"/>
        <v>6</v>
      </c>
      <c r="P3290" s="29">
        <f t="shared" si="309"/>
        <v>11</v>
      </c>
      <c r="Q3290" s="14" t="str">
        <f t="shared" si="310"/>
        <v xml:space="preserve">Bobby </v>
      </c>
      <c r="R3290" s="14" t="str">
        <f t="shared" si="311"/>
        <v>Elias</v>
      </c>
    </row>
    <row r="3291" spans="2:18" x14ac:dyDescent="0.45">
      <c r="B3291" s="14" t="str">
        <f t="shared" si="306"/>
        <v>41246641246</v>
      </c>
      <c r="C3291" s="5">
        <v>41246</v>
      </c>
      <c r="D3291" s="2" t="s">
        <v>811</v>
      </c>
      <c r="E3291" s="14">
        <f t="shared" si="307"/>
        <v>0</v>
      </c>
      <c r="F3291" s="2">
        <v>6</v>
      </c>
      <c r="G3291" s="19">
        <v>1008.872</v>
      </c>
      <c r="H3291" s="20">
        <v>0.02</v>
      </c>
      <c r="I3291" s="6"/>
      <c r="J3291" s="5">
        <v>41246</v>
      </c>
      <c r="K3291" s="25">
        <v>-505.98447900000014</v>
      </c>
      <c r="L3291" s="2" t="s">
        <v>411</v>
      </c>
      <c r="M3291" s="14">
        <f>+VLOOKUP(L3291,Customers!$C$3:$D$797,2,FALSE)</f>
        <v>1</v>
      </c>
      <c r="N3291" s="14">
        <f>+INDEX(Customers!$B$2:$D$797,MATCH(TF_Database!L3291,Customers!$C$2:$C$797,0),1)</f>
        <v>1318</v>
      </c>
      <c r="O3291" s="29">
        <f t="shared" si="308"/>
        <v>5</v>
      </c>
      <c r="P3291" s="29">
        <f t="shared" si="309"/>
        <v>14</v>
      </c>
      <c r="Q3291" s="14" t="str">
        <f t="shared" si="310"/>
        <v xml:space="preserve">Joni </v>
      </c>
      <c r="R3291" s="14" t="str">
        <f t="shared" si="311"/>
        <v>Wasserman</v>
      </c>
    </row>
    <row r="3292" spans="2:18" x14ac:dyDescent="0.45">
      <c r="B3292" s="14" t="str">
        <f t="shared" si="306"/>
        <v>410024741004</v>
      </c>
      <c r="C3292" s="5">
        <v>41002</v>
      </c>
      <c r="D3292" s="2" t="s">
        <v>804</v>
      </c>
      <c r="E3292" s="14">
        <f t="shared" si="307"/>
        <v>0</v>
      </c>
      <c r="F3292" s="2">
        <v>47</v>
      </c>
      <c r="G3292" s="19">
        <v>13382.01</v>
      </c>
      <c r="H3292" s="20">
        <v>0.09</v>
      </c>
      <c r="I3292" s="6"/>
      <c r="J3292" s="5">
        <v>41004</v>
      </c>
      <c r="K3292" s="25">
        <v>2852.94</v>
      </c>
      <c r="L3292" s="2" t="s">
        <v>377</v>
      </c>
      <c r="M3292" s="14">
        <f>+VLOOKUP(L3292,Customers!$C$3:$D$797,2,FALSE)</f>
        <v>2</v>
      </c>
      <c r="N3292" s="14">
        <f>+INDEX(Customers!$B$2:$D$797,MATCH(TF_Database!L3292,Customers!$C$2:$C$797,0),1)</f>
        <v>16244</v>
      </c>
      <c r="O3292" s="29">
        <f t="shared" si="308"/>
        <v>9</v>
      </c>
      <c r="P3292" s="29">
        <f t="shared" si="309"/>
        <v>13</v>
      </c>
      <c r="Q3292" s="14" t="str">
        <f t="shared" si="310"/>
        <v xml:space="preserve">Jennifer </v>
      </c>
      <c r="R3292" s="14" t="str">
        <f t="shared" si="311"/>
        <v>Patt</v>
      </c>
    </row>
    <row r="3293" spans="2:18" x14ac:dyDescent="0.45">
      <c r="B3293" s="14" t="str">
        <f t="shared" si="306"/>
        <v>401921940193</v>
      </c>
      <c r="C3293" s="5">
        <v>40192</v>
      </c>
      <c r="D3293" s="2" t="s">
        <v>811</v>
      </c>
      <c r="E3293" s="14">
        <f t="shared" si="307"/>
        <v>0</v>
      </c>
      <c r="F3293" s="2">
        <v>19</v>
      </c>
      <c r="G3293" s="19">
        <v>2328.62</v>
      </c>
      <c r="H3293" s="20">
        <v>0</v>
      </c>
      <c r="I3293" s="6"/>
      <c r="J3293" s="5">
        <v>40193</v>
      </c>
      <c r="K3293" s="25">
        <v>45.54</v>
      </c>
      <c r="L3293" s="2" t="s">
        <v>428</v>
      </c>
      <c r="M3293" s="14">
        <f>+VLOOKUP(L3293,Customers!$C$3:$D$797,2,FALSE)</f>
        <v>1</v>
      </c>
      <c r="N3293" s="14">
        <f>+INDEX(Customers!$B$2:$D$797,MATCH(TF_Database!L3293,Customers!$C$2:$C$797,0),1)</f>
        <v>720</v>
      </c>
      <c r="O3293" s="29">
        <f t="shared" si="308"/>
        <v>7</v>
      </c>
      <c r="P3293" s="29">
        <f t="shared" si="309"/>
        <v>13</v>
      </c>
      <c r="Q3293" s="14" t="str">
        <f t="shared" si="310"/>
        <v xml:space="preserve">Dianna </v>
      </c>
      <c r="R3293" s="14" t="str">
        <f t="shared" si="311"/>
        <v>Wilson</v>
      </c>
    </row>
    <row r="3294" spans="2:18" x14ac:dyDescent="0.45">
      <c r="B3294" s="14" t="str">
        <f t="shared" si="306"/>
        <v>403392740340</v>
      </c>
      <c r="C3294" s="5">
        <v>40339</v>
      </c>
      <c r="D3294" s="2" t="s">
        <v>810</v>
      </c>
      <c r="E3294" s="14">
        <f t="shared" si="307"/>
        <v>0</v>
      </c>
      <c r="F3294" s="2">
        <v>27</v>
      </c>
      <c r="G3294" s="19">
        <v>192.81399999999999</v>
      </c>
      <c r="H3294" s="20">
        <v>0.03</v>
      </c>
      <c r="I3294" s="6"/>
      <c r="J3294" s="5">
        <v>40340</v>
      </c>
      <c r="K3294" s="25">
        <v>-86.195999999999998</v>
      </c>
      <c r="L3294" s="2" t="s">
        <v>415</v>
      </c>
      <c r="M3294" s="14">
        <f>+VLOOKUP(L3294,Customers!$C$3:$D$797,2,FALSE)</f>
        <v>1</v>
      </c>
      <c r="N3294" s="14">
        <f>+INDEX(Customers!$B$2:$D$797,MATCH(TF_Database!L3294,Customers!$C$2:$C$797,0),1)</f>
        <v>6227</v>
      </c>
      <c r="O3294" s="29">
        <f t="shared" si="308"/>
        <v>6</v>
      </c>
      <c r="P3294" s="29">
        <f t="shared" si="309"/>
        <v>10</v>
      </c>
      <c r="Q3294" s="14" t="str">
        <f t="shared" si="310"/>
        <v xml:space="preserve">Emily </v>
      </c>
      <c r="R3294" s="14" t="str">
        <f t="shared" si="311"/>
        <v>Phan</v>
      </c>
    </row>
    <row r="3295" spans="2:18" x14ac:dyDescent="0.45">
      <c r="B3295" s="14" t="str">
        <f t="shared" si="306"/>
        <v>408533540854</v>
      </c>
      <c r="C3295" s="5">
        <v>40853</v>
      </c>
      <c r="D3295" s="2" t="s">
        <v>810</v>
      </c>
      <c r="E3295" s="14">
        <f t="shared" si="307"/>
        <v>0</v>
      </c>
      <c r="F3295" s="2">
        <v>35</v>
      </c>
      <c r="G3295" s="19">
        <v>3532.96</v>
      </c>
      <c r="H3295" s="20">
        <v>0.08</v>
      </c>
      <c r="I3295" s="6"/>
      <c r="J3295" s="5">
        <v>40854</v>
      </c>
      <c r="K3295" s="25">
        <v>-243.60336000000004</v>
      </c>
      <c r="L3295" s="2" t="s">
        <v>337</v>
      </c>
      <c r="M3295" s="14">
        <f>+VLOOKUP(L3295,Customers!$C$3:$D$797,2,FALSE)</f>
        <v>3</v>
      </c>
      <c r="N3295" s="14">
        <f>+INDEX(Customers!$B$2:$D$797,MATCH(TF_Database!L3295,Customers!$C$2:$C$797,0),1)</f>
        <v>9635</v>
      </c>
      <c r="O3295" s="29">
        <f t="shared" si="308"/>
        <v>5</v>
      </c>
      <c r="P3295" s="29">
        <f t="shared" si="309"/>
        <v>10</v>
      </c>
      <c r="Q3295" s="14" t="str">
        <f t="shared" si="310"/>
        <v xml:space="preserve">Karl </v>
      </c>
      <c r="R3295" s="14" t="str">
        <f t="shared" si="311"/>
        <v>Brown</v>
      </c>
    </row>
    <row r="3296" spans="2:18" x14ac:dyDescent="0.45">
      <c r="B3296" s="14" t="str">
        <f t="shared" si="306"/>
        <v>401522440154</v>
      </c>
      <c r="C3296" s="5">
        <v>40152</v>
      </c>
      <c r="D3296" s="2" t="s">
        <v>810</v>
      </c>
      <c r="E3296" s="14">
        <f t="shared" si="307"/>
        <v>0</v>
      </c>
      <c r="F3296" s="2">
        <v>24</v>
      </c>
      <c r="G3296" s="19">
        <v>416.4</v>
      </c>
      <c r="H3296" s="20">
        <v>0.02</v>
      </c>
      <c r="I3296" s="6"/>
      <c r="J3296" s="5">
        <v>40154</v>
      </c>
      <c r="K3296" s="25">
        <v>24.33</v>
      </c>
      <c r="L3296" s="2" t="s">
        <v>305</v>
      </c>
      <c r="M3296" s="14">
        <f>+VLOOKUP(L3296,Customers!$C$3:$D$797,2,FALSE)</f>
        <v>2</v>
      </c>
      <c r="N3296" s="14">
        <f>+INDEX(Customers!$B$2:$D$797,MATCH(TF_Database!L3296,Customers!$C$2:$C$797,0),1)</f>
        <v>9416</v>
      </c>
      <c r="O3296" s="29">
        <f t="shared" si="308"/>
        <v>5</v>
      </c>
      <c r="P3296" s="29">
        <f t="shared" si="309"/>
        <v>12</v>
      </c>
      <c r="Q3296" s="14" t="str">
        <f t="shared" si="310"/>
        <v xml:space="preserve">Noel </v>
      </c>
      <c r="R3296" s="14" t="str">
        <f t="shared" si="311"/>
        <v>Staavos</v>
      </c>
    </row>
    <row r="3297" spans="2:18" x14ac:dyDescent="0.45">
      <c r="B3297" s="14" t="str">
        <f t="shared" si="306"/>
        <v>40057140059</v>
      </c>
      <c r="C3297" s="5">
        <v>40057</v>
      </c>
      <c r="D3297" s="2" t="s">
        <v>808</v>
      </c>
      <c r="E3297" s="14">
        <f t="shared" si="307"/>
        <v>0</v>
      </c>
      <c r="F3297" s="2">
        <v>1</v>
      </c>
      <c r="G3297" s="19">
        <v>11.35</v>
      </c>
      <c r="H3297" s="20">
        <v>0.09</v>
      </c>
      <c r="I3297" s="6"/>
      <c r="J3297" s="5">
        <v>40059</v>
      </c>
      <c r="K3297" s="25">
        <v>-7.96</v>
      </c>
      <c r="L3297" s="2" t="s">
        <v>388</v>
      </c>
      <c r="M3297" s="14">
        <f>+VLOOKUP(L3297,Customers!$C$3:$D$797,2,FALSE)</f>
        <v>3</v>
      </c>
      <c r="N3297" s="14">
        <f>+INDEX(Customers!$B$2:$D$797,MATCH(TF_Database!L3297,Customers!$C$2:$C$797,0),1)</f>
        <v>588</v>
      </c>
      <c r="O3297" s="29">
        <f t="shared" si="308"/>
        <v>10</v>
      </c>
      <c r="P3297" s="29">
        <f t="shared" si="309"/>
        <v>16</v>
      </c>
      <c r="Q3297" s="14" t="str">
        <f t="shared" si="310"/>
        <v xml:space="preserve">Katherine </v>
      </c>
      <c r="R3297" s="14" t="str">
        <f t="shared" si="311"/>
        <v>Murray</v>
      </c>
    </row>
    <row r="3298" spans="2:18" x14ac:dyDescent="0.45">
      <c r="B3298" s="14" t="str">
        <f t="shared" si="306"/>
        <v>40821940823</v>
      </c>
      <c r="C3298" s="5">
        <v>40821</v>
      </c>
      <c r="D3298" s="2" t="s">
        <v>808</v>
      </c>
      <c r="E3298" s="14">
        <f t="shared" si="307"/>
        <v>0</v>
      </c>
      <c r="F3298" s="2">
        <v>9</v>
      </c>
      <c r="G3298" s="19">
        <v>122.14</v>
      </c>
      <c r="H3298" s="20">
        <v>0.04</v>
      </c>
      <c r="I3298" s="6"/>
      <c r="J3298" s="5">
        <v>40823</v>
      </c>
      <c r="K3298" s="25">
        <v>-16.989999999999998</v>
      </c>
      <c r="L3298" s="2" t="s">
        <v>375</v>
      </c>
      <c r="M3298" s="14">
        <f>+VLOOKUP(L3298,Customers!$C$3:$D$797,2,FALSE)</f>
        <v>3</v>
      </c>
      <c r="N3298" s="14">
        <f>+INDEX(Customers!$B$2:$D$797,MATCH(TF_Database!L3298,Customers!$C$2:$C$797,0),1)</f>
        <v>11039</v>
      </c>
      <c r="O3298" s="29">
        <f t="shared" si="308"/>
        <v>5</v>
      </c>
      <c r="P3298" s="29">
        <f t="shared" si="309"/>
        <v>12</v>
      </c>
      <c r="Q3298" s="14" t="str">
        <f t="shared" si="310"/>
        <v xml:space="preserve">Paul </v>
      </c>
      <c r="R3298" s="14" t="str">
        <f t="shared" si="311"/>
        <v>Knutson</v>
      </c>
    </row>
    <row r="3299" spans="2:18" x14ac:dyDescent="0.45">
      <c r="B3299" s="14" t="str">
        <f t="shared" si="306"/>
        <v>402031140203</v>
      </c>
      <c r="C3299" s="5">
        <v>40203</v>
      </c>
      <c r="D3299" s="2" t="s">
        <v>806</v>
      </c>
      <c r="E3299" s="14">
        <f t="shared" si="307"/>
        <v>1</v>
      </c>
      <c r="F3299" s="2">
        <v>11</v>
      </c>
      <c r="G3299" s="19">
        <v>1382.8</v>
      </c>
      <c r="H3299" s="20">
        <v>0.01</v>
      </c>
      <c r="I3299" s="6"/>
      <c r="J3299" s="5">
        <v>40203</v>
      </c>
      <c r="K3299" s="25">
        <v>141.31</v>
      </c>
      <c r="L3299" s="2" t="s">
        <v>454</v>
      </c>
      <c r="M3299" s="14">
        <f>+VLOOKUP(L3299,Customers!$C$3:$D$797,2,FALSE)</f>
        <v>3</v>
      </c>
      <c r="N3299" s="14">
        <f>+INDEX(Customers!$B$2:$D$797,MATCH(TF_Database!L3299,Customers!$C$2:$C$797,0),1)</f>
        <v>21937</v>
      </c>
      <c r="O3299" s="29">
        <f t="shared" si="308"/>
        <v>9</v>
      </c>
      <c r="P3299" s="29">
        <f t="shared" si="309"/>
        <v>13</v>
      </c>
      <c r="Q3299" s="14" t="str">
        <f t="shared" si="310"/>
        <v xml:space="preserve">Maribeth </v>
      </c>
      <c r="R3299" s="14" t="str">
        <f t="shared" si="311"/>
        <v>Dona</v>
      </c>
    </row>
    <row r="3300" spans="2:18" x14ac:dyDescent="0.45">
      <c r="B3300" s="14" t="str">
        <f t="shared" si="306"/>
        <v>412522441254</v>
      </c>
      <c r="C3300" s="5">
        <v>41252</v>
      </c>
      <c r="D3300" s="2" t="s">
        <v>808</v>
      </c>
      <c r="E3300" s="14">
        <f t="shared" si="307"/>
        <v>0</v>
      </c>
      <c r="F3300" s="2">
        <v>24</v>
      </c>
      <c r="G3300" s="19">
        <v>99.53</v>
      </c>
      <c r="H3300" s="20">
        <v>0.1</v>
      </c>
      <c r="I3300" s="6"/>
      <c r="J3300" s="5">
        <v>41254</v>
      </c>
      <c r="K3300" s="25">
        <v>18.2835</v>
      </c>
      <c r="L3300" s="2" t="s">
        <v>384</v>
      </c>
      <c r="M3300" s="14">
        <f>+VLOOKUP(L3300,Customers!$C$3:$D$797,2,FALSE)</f>
        <v>2</v>
      </c>
      <c r="N3300" s="14">
        <f>+INDEX(Customers!$B$2:$D$797,MATCH(TF_Database!L3300,Customers!$C$2:$C$797,0),1)</f>
        <v>24450</v>
      </c>
      <c r="O3300" s="29">
        <f t="shared" si="308"/>
        <v>5</v>
      </c>
      <c r="P3300" s="29">
        <f t="shared" si="309"/>
        <v>10</v>
      </c>
      <c r="Q3300" s="14" t="str">
        <f t="shared" si="310"/>
        <v xml:space="preserve">Evan </v>
      </c>
      <c r="R3300" s="14" t="str">
        <f t="shared" si="311"/>
        <v>Henry</v>
      </c>
    </row>
    <row r="3301" spans="2:18" x14ac:dyDescent="0.45">
      <c r="B3301" s="14" t="str">
        <f t="shared" si="306"/>
        <v>403181440318</v>
      </c>
      <c r="C3301" s="5">
        <v>40318</v>
      </c>
      <c r="D3301" s="2" t="s">
        <v>804</v>
      </c>
      <c r="E3301" s="14">
        <f t="shared" si="307"/>
        <v>0</v>
      </c>
      <c r="F3301" s="2">
        <v>14</v>
      </c>
      <c r="G3301" s="19">
        <v>700.46</v>
      </c>
      <c r="H3301" s="20">
        <v>0.02</v>
      </c>
      <c r="I3301" s="6"/>
      <c r="J3301" s="5">
        <v>40318</v>
      </c>
      <c r="K3301" s="25">
        <v>254.31</v>
      </c>
      <c r="L3301" s="2" t="s">
        <v>375</v>
      </c>
      <c r="M3301" s="14">
        <f>+VLOOKUP(L3301,Customers!$C$3:$D$797,2,FALSE)</f>
        <v>3</v>
      </c>
      <c r="N3301" s="14">
        <f>+INDEX(Customers!$B$2:$D$797,MATCH(TF_Database!L3301,Customers!$C$2:$C$797,0),1)</f>
        <v>11039</v>
      </c>
      <c r="O3301" s="29">
        <f t="shared" si="308"/>
        <v>5</v>
      </c>
      <c r="P3301" s="29">
        <f t="shared" si="309"/>
        <v>12</v>
      </c>
      <c r="Q3301" s="14" t="str">
        <f t="shared" si="310"/>
        <v xml:space="preserve">Paul </v>
      </c>
      <c r="R3301" s="14" t="str">
        <f t="shared" si="311"/>
        <v>Knutson</v>
      </c>
    </row>
    <row r="3302" spans="2:18" x14ac:dyDescent="0.45">
      <c r="B3302" s="14" t="str">
        <f t="shared" si="306"/>
        <v>403302140332</v>
      </c>
      <c r="C3302" s="5">
        <v>40330</v>
      </c>
      <c r="D3302" s="2" t="s">
        <v>804</v>
      </c>
      <c r="E3302" s="14">
        <f t="shared" si="307"/>
        <v>0</v>
      </c>
      <c r="F3302" s="2">
        <v>21</v>
      </c>
      <c r="G3302" s="19">
        <v>763.12</v>
      </c>
      <c r="H3302" s="20">
        <v>0.03</v>
      </c>
      <c r="I3302" s="6"/>
      <c r="J3302" s="5">
        <v>40332</v>
      </c>
      <c r="K3302" s="25">
        <v>140.33000000000001</v>
      </c>
      <c r="L3302" s="2" t="s">
        <v>418</v>
      </c>
      <c r="M3302" s="14">
        <f>+VLOOKUP(L3302,Customers!$C$3:$D$797,2,FALSE)</f>
        <v>4</v>
      </c>
      <c r="N3302" s="14">
        <f>+INDEX(Customers!$B$2:$D$797,MATCH(TF_Database!L3302,Customers!$C$2:$C$797,0),1)</f>
        <v>8549</v>
      </c>
      <c r="O3302" s="29">
        <f t="shared" si="308"/>
        <v>5</v>
      </c>
      <c r="P3302" s="29">
        <f t="shared" si="309"/>
        <v>10</v>
      </c>
      <c r="Q3302" s="14" t="str">
        <f t="shared" si="310"/>
        <v xml:space="preserve">Bill </v>
      </c>
      <c r="R3302" s="14" t="str">
        <f t="shared" si="311"/>
        <v>Tyler</v>
      </c>
    </row>
    <row r="3303" spans="2:18" x14ac:dyDescent="0.45">
      <c r="B3303" s="14" t="str">
        <f t="shared" si="306"/>
        <v>41092341096</v>
      </c>
      <c r="C3303" s="5">
        <v>41092</v>
      </c>
      <c r="D3303" s="2" t="s">
        <v>804</v>
      </c>
      <c r="E3303" s="14">
        <f t="shared" si="307"/>
        <v>0</v>
      </c>
      <c r="F3303" s="2">
        <v>3</v>
      </c>
      <c r="G3303" s="19">
        <v>42.5</v>
      </c>
      <c r="H3303" s="20">
        <v>7.0000000000000007E-2</v>
      </c>
      <c r="I3303" s="6"/>
      <c r="J3303" s="5">
        <v>41096</v>
      </c>
      <c r="K3303" s="25">
        <v>-28.43</v>
      </c>
      <c r="L3303" s="2" t="s">
        <v>417</v>
      </c>
      <c r="M3303" s="14">
        <f>+VLOOKUP(L3303,Customers!$C$3:$D$797,2,FALSE)</f>
        <v>3</v>
      </c>
      <c r="N3303" s="14">
        <f>+INDEX(Customers!$B$2:$D$797,MATCH(TF_Database!L3303,Customers!$C$2:$C$797,0),1)</f>
        <v>24211</v>
      </c>
      <c r="O3303" s="29">
        <f t="shared" si="308"/>
        <v>7</v>
      </c>
      <c r="P3303" s="29">
        <f t="shared" si="309"/>
        <v>17</v>
      </c>
      <c r="Q3303" s="14" t="str">
        <f t="shared" si="310"/>
        <v xml:space="preserve">Denise </v>
      </c>
      <c r="R3303" s="14" t="str">
        <f t="shared" si="311"/>
        <v>Leinenbach</v>
      </c>
    </row>
    <row r="3304" spans="2:18" x14ac:dyDescent="0.45">
      <c r="B3304" s="14" t="str">
        <f t="shared" si="306"/>
        <v>404613940463</v>
      </c>
      <c r="C3304" s="5">
        <v>40461</v>
      </c>
      <c r="D3304" s="2" t="s">
        <v>810</v>
      </c>
      <c r="E3304" s="14">
        <f t="shared" si="307"/>
        <v>0</v>
      </c>
      <c r="F3304" s="2">
        <v>39</v>
      </c>
      <c r="G3304" s="19">
        <v>279.29000000000002</v>
      </c>
      <c r="H3304" s="20">
        <v>7.0000000000000007E-2</v>
      </c>
      <c r="I3304" s="6"/>
      <c r="J3304" s="5">
        <v>40463</v>
      </c>
      <c r="K3304" s="25">
        <v>14.15</v>
      </c>
      <c r="L3304" s="2" t="s">
        <v>367</v>
      </c>
      <c r="M3304" s="14">
        <f>+VLOOKUP(L3304,Customers!$C$3:$D$797,2,FALSE)</f>
        <v>4</v>
      </c>
      <c r="N3304" s="14">
        <f>+INDEX(Customers!$B$2:$D$797,MATCH(TF_Database!L3304,Customers!$C$2:$C$797,0),1)</f>
        <v>6434</v>
      </c>
      <c r="O3304" s="29">
        <f t="shared" si="308"/>
        <v>8</v>
      </c>
      <c r="P3304" s="29">
        <f t="shared" si="309"/>
        <v>13</v>
      </c>
      <c r="Q3304" s="14" t="str">
        <f t="shared" si="310"/>
        <v xml:space="preserve">Michael </v>
      </c>
      <c r="R3304" s="14" t="str">
        <f t="shared" si="311"/>
        <v>Paige</v>
      </c>
    </row>
    <row r="3305" spans="2:18" x14ac:dyDescent="0.45">
      <c r="B3305" s="14" t="str">
        <f t="shared" si="306"/>
        <v>411422141144</v>
      </c>
      <c r="C3305" s="5">
        <v>41142</v>
      </c>
      <c r="D3305" s="2" t="s">
        <v>811</v>
      </c>
      <c r="E3305" s="14">
        <f t="shared" si="307"/>
        <v>0</v>
      </c>
      <c r="F3305" s="2">
        <v>21</v>
      </c>
      <c r="G3305" s="19">
        <v>121.3</v>
      </c>
      <c r="H3305" s="20">
        <v>0.05</v>
      </c>
      <c r="I3305" s="6"/>
      <c r="J3305" s="5">
        <v>41144</v>
      </c>
      <c r="K3305" s="25">
        <v>-64.871499999999997</v>
      </c>
      <c r="L3305" s="2" t="s">
        <v>386</v>
      </c>
      <c r="M3305" s="14">
        <f>+VLOOKUP(L3305,Customers!$C$3:$D$797,2,FALSE)</f>
        <v>2</v>
      </c>
      <c r="N3305" s="14">
        <f>+INDEX(Customers!$B$2:$D$797,MATCH(TF_Database!L3305,Customers!$C$2:$C$797,0),1)</f>
        <v>2078</v>
      </c>
      <c r="O3305" s="29">
        <f t="shared" si="308"/>
        <v>8</v>
      </c>
      <c r="P3305" s="29">
        <f t="shared" si="309"/>
        <v>15</v>
      </c>
      <c r="Q3305" s="14" t="str">
        <f t="shared" si="310"/>
        <v xml:space="preserve">Michael </v>
      </c>
      <c r="R3305" s="14" t="str">
        <f t="shared" si="311"/>
        <v>Stewart</v>
      </c>
    </row>
    <row r="3306" spans="2:18" x14ac:dyDescent="0.45">
      <c r="B3306" s="14" t="str">
        <f t="shared" si="306"/>
        <v>40599440601</v>
      </c>
      <c r="C3306" s="5">
        <v>40599</v>
      </c>
      <c r="D3306" s="2" t="s">
        <v>804</v>
      </c>
      <c r="E3306" s="14">
        <f t="shared" si="307"/>
        <v>0</v>
      </c>
      <c r="F3306" s="2">
        <v>4</v>
      </c>
      <c r="G3306" s="19">
        <v>40.869999999999997</v>
      </c>
      <c r="H3306" s="20">
        <v>0.04</v>
      </c>
      <c r="I3306" s="6"/>
      <c r="J3306" s="5">
        <v>40601</v>
      </c>
      <c r="K3306" s="25">
        <v>-16.38</v>
      </c>
      <c r="L3306" s="2" t="s">
        <v>234</v>
      </c>
      <c r="M3306" s="14">
        <f>+VLOOKUP(L3306,Customers!$C$3:$D$797,2,FALSE)</f>
        <v>1</v>
      </c>
      <c r="N3306" s="14">
        <f>+INDEX(Customers!$B$2:$D$797,MATCH(TF_Database!L3306,Customers!$C$2:$C$797,0),1)</f>
        <v>1777</v>
      </c>
      <c r="O3306" s="29">
        <f t="shared" si="308"/>
        <v>8</v>
      </c>
      <c r="P3306" s="29">
        <f t="shared" si="309"/>
        <v>16</v>
      </c>
      <c r="Q3306" s="14" t="str">
        <f t="shared" si="310"/>
        <v xml:space="preserve">Corinna </v>
      </c>
      <c r="R3306" s="14" t="str">
        <f t="shared" si="311"/>
        <v>Mitchell</v>
      </c>
    </row>
    <row r="3307" spans="2:18" x14ac:dyDescent="0.45">
      <c r="B3307" s="14" t="str">
        <f t="shared" si="306"/>
        <v>405071440509</v>
      </c>
      <c r="C3307" s="5">
        <v>40507</v>
      </c>
      <c r="D3307" s="2" t="s">
        <v>804</v>
      </c>
      <c r="E3307" s="14">
        <f t="shared" si="307"/>
        <v>0</v>
      </c>
      <c r="F3307" s="2">
        <v>14</v>
      </c>
      <c r="G3307" s="19">
        <v>2066.63</v>
      </c>
      <c r="H3307" s="20">
        <v>0.03</v>
      </c>
      <c r="I3307" s="6"/>
      <c r="J3307" s="5">
        <v>40509</v>
      </c>
      <c r="K3307" s="25">
        <v>65.58</v>
      </c>
      <c r="L3307" s="2" t="s">
        <v>384</v>
      </c>
      <c r="M3307" s="14">
        <f>+VLOOKUP(L3307,Customers!$C$3:$D$797,2,FALSE)</f>
        <v>2</v>
      </c>
      <c r="N3307" s="14">
        <f>+INDEX(Customers!$B$2:$D$797,MATCH(TF_Database!L3307,Customers!$C$2:$C$797,0),1)</f>
        <v>24450</v>
      </c>
      <c r="O3307" s="29">
        <f t="shared" si="308"/>
        <v>5</v>
      </c>
      <c r="P3307" s="29">
        <f t="shared" si="309"/>
        <v>10</v>
      </c>
      <c r="Q3307" s="14" t="str">
        <f t="shared" si="310"/>
        <v xml:space="preserve">Evan </v>
      </c>
      <c r="R3307" s="14" t="str">
        <f t="shared" si="311"/>
        <v>Henry</v>
      </c>
    </row>
    <row r="3308" spans="2:18" x14ac:dyDescent="0.45">
      <c r="B3308" s="14" t="str">
        <f t="shared" si="306"/>
        <v>408084840810</v>
      </c>
      <c r="C3308" s="5">
        <v>40808</v>
      </c>
      <c r="D3308" s="2" t="s">
        <v>811</v>
      </c>
      <c r="E3308" s="14">
        <f t="shared" si="307"/>
        <v>0</v>
      </c>
      <c r="F3308" s="2">
        <v>48</v>
      </c>
      <c r="G3308" s="19">
        <v>1734.72</v>
      </c>
      <c r="H3308" s="20">
        <v>0.04</v>
      </c>
      <c r="I3308" s="6"/>
      <c r="J3308" s="5">
        <v>40810</v>
      </c>
      <c r="K3308" s="25">
        <v>57.89</v>
      </c>
      <c r="L3308" s="2" t="s">
        <v>408</v>
      </c>
      <c r="M3308" s="14">
        <f>+VLOOKUP(L3308,Customers!$C$3:$D$797,2,FALSE)</f>
        <v>4</v>
      </c>
      <c r="N3308" s="14">
        <f>+INDEX(Customers!$B$2:$D$797,MATCH(TF_Database!L3308,Customers!$C$2:$C$797,0),1)</f>
        <v>13719</v>
      </c>
      <c r="O3308" s="29">
        <f t="shared" si="308"/>
        <v>8</v>
      </c>
      <c r="P3308" s="29">
        <f t="shared" si="309"/>
        <v>15</v>
      </c>
      <c r="Q3308" s="14" t="str">
        <f t="shared" si="310"/>
        <v xml:space="preserve">Michael </v>
      </c>
      <c r="R3308" s="14" t="str">
        <f t="shared" si="311"/>
        <v>Kennedy</v>
      </c>
    </row>
    <row r="3309" spans="2:18" x14ac:dyDescent="0.45">
      <c r="B3309" s="14" t="str">
        <f t="shared" si="306"/>
        <v>408871440889</v>
      </c>
      <c r="C3309" s="5">
        <v>40887</v>
      </c>
      <c r="D3309" s="2" t="s">
        <v>808</v>
      </c>
      <c r="E3309" s="14">
        <f t="shared" si="307"/>
        <v>0</v>
      </c>
      <c r="F3309" s="2">
        <v>14</v>
      </c>
      <c r="G3309" s="19">
        <v>294.52</v>
      </c>
      <c r="H3309" s="20">
        <v>0.09</v>
      </c>
      <c r="I3309" s="6"/>
      <c r="J3309" s="5">
        <v>40889</v>
      </c>
      <c r="K3309" s="25">
        <v>15.34</v>
      </c>
      <c r="L3309" s="2" t="s">
        <v>395</v>
      </c>
      <c r="M3309" s="14">
        <f>+VLOOKUP(L3309,Customers!$C$3:$D$797,2,FALSE)</f>
        <v>2</v>
      </c>
      <c r="N3309" s="14">
        <f>+INDEX(Customers!$B$2:$D$797,MATCH(TF_Database!L3309,Customers!$C$2:$C$797,0),1)</f>
        <v>19811</v>
      </c>
      <c r="O3309" s="29">
        <f t="shared" si="308"/>
        <v>5</v>
      </c>
      <c r="P3309" s="29">
        <f t="shared" si="309"/>
        <v>12</v>
      </c>
      <c r="Q3309" s="14" t="str">
        <f t="shared" si="310"/>
        <v xml:space="preserve">Alan </v>
      </c>
      <c r="R3309" s="14" t="str">
        <f t="shared" si="311"/>
        <v>Shonely</v>
      </c>
    </row>
    <row r="3310" spans="2:18" x14ac:dyDescent="0.45">
      <c r="B3310" s="14" t="str">
        <f t="shared" si="306"/>
        <v>40994440996</v>
      </c>
      <c r="C3310" s="5">
        <v>40994</v>
      </c>
      <c r="D3310" s="2" t="s">
        <v>804</v>
      </c>
      <c r="E3310" s="14">
        <f t="shared" si="307"/>
        <v>0</v>
      </c>
      <c r="F3310" s="2">
        <v>4</v>
      </c>
      <c r="G3310" s="19">
        <v>187.39949999999999</v>
      </c>
      <c r="H3310" s="20">
        <v>0.08</v>
      </c>
      <c r="I3310" s="6"/>
      <c r="J3310" s="5">
        <v>40996</v>
      </c>
      <c r="K3310" s="25">
        <v>-225.30199999999999</v>
      </c>
      <c r="L3310" s="2" t="s">
        <v>357</v>
      </c>
      <c r="M3310" s="14">
        <f>+VLOOKUP(L3310,Customers!$C$3:$D$797,2,FALSE)</f>
        <v>4</v>
      </c>
      <c r="N3310" s="14">
        <f>+INDEX(Customers!$B$2:$D$797,MATCH(TF_Database!L3310,Customers!$C$2:$C$797,0),1)</f>
        <v>24497</v>
      </c>
      <c r="O3310" s="29">
        <f t="shared" si="308"/>
        <v>7</v>
      </c>
      <c r="P3310" s="29">
        <f t="shared" si="309"/>
        <v>13</v>
      </c>
      <c r="Q3310" s="14" t="str">
        <f t="shared" si="310"/>
        <v xml:space="preserve">Dianna </v>
      </c>
      <c r="R3310" s="14" t="str">
        <f t="shared" si="311"/>
        <v>Arnett</v>
      </c>
    </row>
    <row r="3311" spans="2:18" x14ac:dyDescent="0.45">
      <c r="B3311" s="14" t="str">
        <f t="shared" si="306"/>
        <v>408261540828</v>
      </c>
      <c r="C3311" s="5">
        <v>40826</v>
      </c>
      <c r="D3311" s="2" t="s">
        <v>804</v>
      </c>
      <c r="E3311" s="14">
        <f t="shared" si="307"/>
        <v>0</v>
      </c>
      <c r="F3311" s="2">
        <v>15</v>
      </c>
      <c r="G3311" s="19">
        <v>241.89</v>
      </c>
      <c r="H3311" s="20">
        <v>0.02</v>
      </c>
      <c r="I3311" s="6"/>
      <c r="J3311" s="5">
        <v>40828</v>
      </c>
      <c r="K3311" s="25">
        <v>-83.3</v>
      </c>
      <c r="L3311" s="2" t="s">
        <v>387</v>
      </c>
      <c r="M3311" s="14">
        <f>+VLOOKUP(L3311,Customers!$C$3:$D$797,2,FALSE)</f>
        <v>3</v>
      </c>
      <c r="N3311" s="14">
        <f>+INDEX(Customers!$B$2:$D$797,MATCH(TF_Database!L3311,Customers!$C$2:$C$797,0),1)</f>
        <v>7563</v>
      </c>
      <c r="O3311" s="29">
        <f t="shared" si="308"/>
        <v>8</v>
      </c>
      <c r="P3311" s="29">
        <f t="shared" si="309"/>
        <v>15</v>
      </c>
      <c r="Q3311" s="14" t="str">
        <f t="shared" si="310"/>
        <v xml:space="preserve">Shirley </v>
      </c>
      <c r="R3311" s="14" t="str">
        <f t="shared" si="311"/>
        <v>Jackson</v>
      </c>
    </row>
    <row r="3312" spans="2:18" x14ac:dyDescent="0.45">
      <c r="B3312" s="14" t="str">
        <f t="shared" si="306"/>
        <v>408264340830</v>
      </c>
      <c r="C3312" s="5">
        <v>40826</v>
      </c>
      <c r="D3312" s="2" t="s">
        <v>804</v>
      </c>
      <c r="E3312" s="14">
        <f t="shared" si="307"/>
        <v>0</v>
      </c>
      <c r="F3312" s="2">
        <v>43</v>
      </c>
      <c r="G3312" s="19">
        <v>83.34</v>
      </c>
      <c r="H3312" s="20">
        <v>0.01</v>
      </c>
      <c r="I3312" s="6"/>
      <c r="J3312" s="5">
        <v>40830</v>
      </c>
      <c r="K3312" s="25">
        <v>-93.18</v>
      </c>
      <c r="L3312" s="2" t="s">
        <v>387</v>
      </c>
      <c r="M3312" s="14">
        <f>+VLOOKUP(L3312,Customers!$C$3:$D$797,2,FALSE)</f>
        <v>3</v>
      </c>
      <c r="N3312" s="14">
        <f>+INDEX(Customers!$B$2:$D$797,MATCH(TF_Database!L3312,Customers!$C$2:$C$797,0),1)</f>
        <v>7563</v>
      </c>
      <c r="O3312" s="29">
        <f t="shared" si="308"/>
        <v>8</v>
      </c>
      <c r="P3312" s="29">
        <f t="shared" si="309"/>
        <v>15</v>
      </c>
      <c r="Q3312" s="14" t="str">
        <f t="shared" si="310"/>
        <v xml:space="preserve">Shirley </v>
      </c>
      <c r="R3312" s="14" t="str">
        <f t="shared" si="311"/>
        <v>Jackson</v>
      </c>
    </row>
    <row r="3313" spans="2:18" x14ac:dyDescent="0.45">
      <c r="B3313" s="14" t="str">
        <f t="shared" si="306"/>
        <v>40070740071</v>
      </c>
      <c r="C3313" s="5">
        <v>40070</v>
      </c>
      <c r="D3313" s="2" t="s">
        <v>806</v>
      </c>
      <c r="E3313" s="14">
        <f t="shared" si="307"/>
        <v>1</v>
      </c>
      <c r="F3313" s="2">
        <v>7</v>
      </c>
      <c r="G3313" s="19">
        <v>296.83999999999997</v>
      </c>
      <c r="H3313" s="20">
        <v>0.08</v>
      </c>
      <c r="I3313" s="6"/>
      <c r="J3313" s="5">
        <v>40071</v>
      </c>
      <c r="K3313" s="25">
        <v>-71.83</v>
      </c>
      <c r="L3313" s="2" t="s">
        <v>419</v>
      </c>
      <c r="M3313" s="14">
        <f>+VLOOKUP(L3313,Customers!$C$3:$D$797,2,FALSE)</f>
        <v>2</v>
      </c>
      <c r="N3313" s="14">
        <f>+INDEX(Customers!$B$2:$D$797,MATCH(TF_Database!L3313,Customers!$C$2:$C$797,0),1)</f>
        <v>6349</v>
      </c>
      <c r="O3313" s="29">
        <f t="shared" si="308"/>
        <v>6</v>
      </c>
      <c r="P3313" s="29">
        <f t="shared" si="309"/>
        <v>12</v>
      </c>
      <c r="Q3313" s="14" t="str">
        <f t="shared" si="310"/>
        <v xml:space="preserve">Debra </v>
      </c>
      <c r="R3313" s="14" t="str">
        <f t="shared" si="311"/>
        <v>Catini</v>
      </c>
    </row>
    <row r="3314" spans="2:18" x14ac:dyDescent="0.45">
      <c r="B3314" s="14" t="str">
        <f t="shared" si="306"/>
        <v>402502340252</v>
      </c>
      <c r="C3314" s="5">
        <v>40250</v>
      </c>
      <c r="D3314" s="2" t="s">
        <v>810</v>
      </c>
      <c r="E3314" s="14">
        <f t="shared" si="307"/>
        <v>0</v>
      </c>
      <c r="F3314" s="2">
        <v>23</v>
      </c>
      <c r="G3314" s="19">
        <v>139.19</v>
      </c>
      <c r="H3314" s="20">
        <v>0.04</v>
      </c>
      <c r="I3314" s="6"/>
      <c r="J3314" s="5">
        <v>40252</v>
      </c>
      <c r="K3314" s="25">
        <v>-86.73</v>
      </c>
      <c r="L3314" s="2" t="s">
        <v>335</v>
      </c>
      <c r="M3314" s="14">
        <f>+VLOOKUP(L3314,Customers!$C$3:$D$797,2,FALSE)</f>
        <v>4</v>
      </c>
      <c r="N3314" s="14">
        <f>+INDEX(Customers!$B$2:$D$797,MATCH(TF_Database!L3314,Customers!$C$2:$C$797,0),1)</f>
        <v>1155</v>
      </c>
      <c r="O3314" s="29">
        <f t="shared" si="308"/>
        <v>7</v>
      </c>
      <c r="P3314" s="29">
        <f t="shared" si="309"/>
        <v>13</v>
      </c>
      <c r="Q3314" s="14" t="str">
        <f t="shared" si="310"/>
        <v xml:space="preserve">Carlos </v>
      </c>
      <c r="R3314" s="14" t="str">
        <f t="shared" si="311"/>
        <v>Meador</v>
      </c>
    </row>
    <row r="3315" spans="2:18" x14ac:dyDescent="0.45">
      <c r="B3315" s="14" t="str">
        <f t="shared" si="306"/>
        <v>412031741205</v>
      </c>
      <c r="C3315" s="5">
        <v>41203</v>
      </c>
      <c r="D3315" s="2" t="s">
        <v>810</v>
      </c>
      <c r="E3315" s="14">
        <f t="shared" si="307"/>
        <v>0</v>
      </c>
      <c r="F3315" s="2">
        <v>17</v>
      </c>
      <c r="G3315" s="19">
        <v>1125.76</v>
      </c>
      <c r="H3315" s="20">
        <v>0</v>
      </c>
      <c r="I3315" s="6"/>
      <c r="J3315" s="5">
        <v>41205</v>
      </c>
      <c r="K3315" s="25">
        <v>379.28</v>
      </c>
      <c r="L3315" s="2" t="s">
        <v>419</v>
      </c>
      <c r="M3315" s="14">
        <f>+VLOOKUP(L3315,Customers!$C$3:$D$797,2,FALSE)</f>
        <v>2</v>
      </c>
      <c r="N3315" s="14">
        <f>+INDEX(Customers!$B$2:$D$797,MATCH(TF_Database!L3315,Customers!$C$2:$C$797,0),1)</f>
        <v>6349</v>
      </c>
      <c r="O3315" s="29">
        <f t="shared" si="308"/>
        <v>6</v>
      </c>
      <c r="P3315" s="29">
        <f t="shared" si="309"/>
        <v>12</v>
      </c>
      <c r="Q3315" s="14" t="str">
        <f t="shared" si="310"/>
        <v xml:space="preserve">Debra </v>
      </c>
      <c r="R3315" s="14" t="str">
        <f t="shared" si="311"/>
        <v>Catini</v>
      </c>
    </row>
    <row r="3316" spans="2:18" x14ac:dyDescent="0.45">
      <c r="B3316" s="14" t="str">
        <f t="shared" si="306"/>
        <v>402101840211</v>
      </c>
      <c r="C3316" s="5">
        <v>40210</v>
      </c>
      <c r="D3316" s="2" t="s">
        <v>808</v>
      </c>
      <c r="E3316" s="14">
        <f t="shared" si="307"/>
        <v>0</v>
      </c>
      <c r="F3316" s="2">
        <v>18</v>
      </c>
      <c r="G3316" s="19">
        <v>299.87</v>
      </c>
      <c r="H3316" s="20">
        <v>0.02</v>
      </c>
      <c r="I3316" s="6"/>
      <c r="J3316" s="5">
        <v>40211</v>
      </c>
      <c r="K3316" s="25">
        <v>130.04</v>
      </c>
      <c r="L3316" s="2" t="s">
        <v>453</v>
      </c>
      <c r="M3316" s="14">
        <f>+VLOOKUP(L3316,Customers!$C$3:$D$797,2,FALSE)</f>
        <v>5</v>
      </c>
      <c r="N3316" s="14">
        <f>+INDEX(Customers!$B$2:$D$797,MATCH(TF_Database!L3316,Customers!$C$2:$C$797,0),1)</f>
        <v>14435</v>
      </c>
      <c r="O3316" s="29">
        <f t="shared" si="308"/>
        <v>6</v>
      </c>
      <c r="P3316" s="29">
        <f t="shared" si="309"/>
        <v>13</v>
      </c>
      <c r="Q3316" s="14" t="str">
        <f t="shared" si="310"/>
        <v xml:space="preserve">Ellis </v>
      </c>
      <c r="R3316" s="14" t="str">
        <f t="shared" si="311"/>
        <v>Ballard</v>
      </c>
    </row>
    <row r="3317" spans="2:18" x14ac:dyDescent="0.45">
      <c r="B3317" s="14" t="str">
        <f t="shared" si="306"/>
        <v>40739840746</v>
      </c>
      <c r="C3317" s="5">
        <v>40739</v>
      </c>
      <c r="D3317" s="2" t="s">
        <v>804</v>
      </c>
      <c r="E3317" s="14">
        <f t="shared" si="307"/>
        <v>0</v>
      </c>
      <c r="F3317" s="2">
        <v>8</v>
      </c>
      <c r="G3317" s="19">
        <v>84.64</v>
      </c>
      <c r="H3317" s="20">
        <v>0</v>
      </c>
      <c r="I3317" s="6"/>
      <c r="J3317" s="5">
        <v>40746</v>
      </c>
      <c r="K3317" s="25">
        <v>-9.2899999999999991</v>
      </c>
      <c r="L3317" s="2" t="s">
        <v>358</v>
      </c>
      <c r="M3317" s="14">
        <f>+VLOOKUP(L3317,Customers!$C$3:$D$797,2,FALSE)</f>
        <v>1</v>
      </c>
      <c r="N3317" s="14">
        <f>+INDEX(Customers!$B$2:$D$797,MATCH(TF_Database!L3317,Customers!$C$2:$C$797,0),1)</f>
        <v>27872</v>
      </c>
      <c r="O3317" s="29">
        <f t="shared" si="308"/>
        <v>5</v>
      </c>
      <c r="P3317" s="29">
        <f t="shared" si="309"/>
        <v>11</v>
      </c>
      <c r="Q3317" s="14" t="str">
        <f t="shared" si="310"/>
        <v xml:space="preserve">Fred </v>
      </c>
      <c r="R3317" s="14" t="str">
        <f t="shared" si="311"/>
        <v>McMath</v>
      </c>
    </row>
    <row r="3318" spans="2:18" x14ac:dyDescent="0.45">
      <c r="B3318" s="14" t="str">
        <f t="shared" si="306"/>
        <v>410623041064</v>
      </c>
      <c r="C3318" s="5">
        <v>41062</v>
      </c>
      <c r="D3318" s="2" t="s">
        <v>810</v>
      </c>
      <c r="E3318" s="14">
        <f t="shared" si="307"/>
        <v>0</v>
      </c>
      <c r="F3318" s="2">
        <v>30</v>
      </c>
      <c r="G3318" s="19">
        <v>1136.44</v>
      </c>
      <c r="H3318" s="20">
        <v>0.09</v>
      </c>
      <c r="I3318" s="6"/>
      <c r="J3318" s="5">
        <v>41064</v>
      </c>
      <c r="K3318" s="25">
        <v>-9.2999999999999687</v>
      </c>
      <c r="L3318" s="2" t="s">
        <v>388</v>
      </c>
      <c r="M3318" s="14">
        <f>+VLOOKUP(L3318,Customers!$C$3:$D$797,2,FALSE)</f>
        <v>3</v>
      </c>
      <c r="N3318" s="14">
        <f>+INDEX(Customers!$B$2:$D$797,MATCH(TF_Database!L3318,Customers!$C$2:$C$797,0),1)</f>
        <v>588</v>
      </c>
      <c r="O3318" s="29">
        <f t="shared" si="308"/>
        <v>10</v>
      </c>
      <c r="P3318" s="29">
        <f t="shared" si="309"/>
        <v>16</v>
      </c>
      <c r="Q3318" s="14" t="str">
        <f t="shared" si="310"/>
        <v xml:space="preserve">Katherine </v>
      </c>
      <c r="R3318" s="14" t="str">
        <f t="shared" si="311"/>
        <v>Murray</v>
      </c>
    </row>
    <row r="3319" spans="2:18" x14ac:dyDescent="0.45">
      <c r="B3319" s="14" t="str">
        <f t="shared" si="306"/>
        <v>39916139918</v>
      </c>
      <c r="C3319" s="5">
        <v>39916</v>
      </c>
      <c r="D3319" s="2" t="s">
        <v>811</v>
      </c>
      <c r="E3319" s="14">
        <f t="shared" si="307"/>
        <v>0</v>
      </c>
      <c r="F3319" s="2">
        <v>1</v>
      </c>
      <c r="G3319" s="19">
        <v>3.42</v>
      </c>
      <c r="H3319" s="20">
        <v>0.05</v>
      </c>
      <c r="I3319" s="6"/>
      <c r="J3319" s="5">
        <v>39918</v>
      </c>
      <c r="K3319" s="25">
        <v>-2.9094999999999995</v>
      </c>
      <c r="L3319" s="2" t="s">
        <v>291</v>
      </c>
      <c r="M3319" s="14">
        <f>+VLOOKUP(L3319,Customers!$C$3:$D$797,2,FALSE)</f>
        <v>5</v>
      </c>
      <c r="N3319" s="14">
        <f>+INDEX(Customers!$B$2:$D$797,MATCH(TF_Database!L3319,Customers!$C$2:$C$797,0),1)</f>
        <v>13251</v>
      </c>
      <c r="O3319" s="29">
        <f t="shared" si="308"/>
        <v>5</v>
      </c>
      <c r="P3319" s="29">
        <f t="shared" si="309"/>
        <v>11</v>
      </c>
      <c r="Q3319" s="14" t="str">
        <f t="shared" si="310"/>
        <v xml:space="preserve">Andy </v>
      </c>
      <c r="R3319" s="14" t="str">
        <f t="shared" si="311"/>
        <v>Reiter</v>
      </c>
    </row>
    <row r="3320" spans="2:18" x14ac:dyDescent="0.45">
      <c r="B3320" s="14" t="str">
        <f t="shared" si="306"/>
        <v>405452440552</v>
      </c>
      <c r="C3320" s="5">
        <v>40545</v>
      </c>
      <c r="D3320" s="2" t="s">
        <v>804</v>
      </c>
      <c r="E3320" s="14">
        <f t="shared" si="307"/>
        <v>0</v>
      </c>
      <c r="F3320" s="2">
        <v>24</v>
      </c>
      <c r="G3320" s="19">
        <v>138.75</v>
      </c>
      <c r="H3320" s="20">
        <v>0.09</v>
      </c>
      <c r="I3320" s="6"/>
      <c r="J3320" s="5">
        <v>40552</v>
      </c>
      <c r="K3320" s="25">
        <v>49.81</v>
      </c>
      <c r="L3320" s="2" t="s">
        <v>337</v>
      </c>
      <c r="M3320" s="14">
        <f>+VLOOKUP(L3320,Customers!$C$3:$D$797,2,FALSE)</f>
        <v>3</v>
      </c>
      <c r="N3320" s="14">
        <f>+INDEX(Customers!$B$2:$D$797,MATCH(TF_Database!L3320,Customers!$C$2:$C$797,0),1)</f>
        <v>9635</v>
      </c>
      <c r="O3320" s="29">
        <f t="shared" si="308"/>
        <v>5</v>
      </c>
      <c r="P3320" s="29">
        <f t="shared" si="309"/>
        <v>10</v>
      </c>
      <c r="Q3320" s="14" t="str">
        <f t="shared" si="310"/>
        <v xml:space="preserve">Karl </v>
      </c>
      <c r="R3320" s="14" t="str">
        <f t="shared" si="311"/>
        <v>Brown</v>
      </c>
    </row>
    <row r="3321" spans="2:18" x14ac:dyDescent="0.45">
      <c r="B3321" s="14" t="str">
        <f t="shared" si="306"/>
        <v>404814940482</v>
      </c>
      <c r="C3321" s="5">
        <v>40481</v>
      </c>
      <c r="D3321" s="2" t="s">
        <v>806</v>
      </c>
      <c r="E3321" s="14">
        <f t="shared" si="307"/>
        <v>1</v>
      </c>
      <c r="F3321" s="2">
        <v>49</v>
      </c>
      <c r="G3321" s="19">
        <v>261.02</v>
      </c>
      <c r="H3321" s="20">
        <v>0.01</v>
      </c>
      <c r="I3321" s="6"/>
      <c r="J3321" s="5">
        <v>40482</v>
      </c>
      <c r="K3321" s="25">
        <v>-94.046999999999997</v>
      </c>
      <c r="L3321" s="2" t="s">
        <v>406</v>
      </c>
      <c r="M3321" s="14">
        <f>+VLOOKUP(L3321,Customers!$C$3:$D$797,2,FALSE)</f>
        <v>3</v>
      </c>
      <c r="N3321" s="14">
        <f>+INDEX(Customers!$B$2:$D$797,MATCH(TF_Database!L3321,Customers!$C$2:$C$797,0),1)</f>
        <v>905</v>
      </c>
      <c r="O3321" s="29">
        <f t="shared" si="308"/>
        <v>7</v>
      </c>
      <c r="P3321" s="29">
        <f t="shared" si="309"/>
        <v>14</v>
      </c>
      <c r="Q3321" s="14" t="str">
        <f t="shared" si="310"/>
        <v xml:space="preserve">Robert </v>
      </c>
      <c r="R3321" s="14" t="str">
        <f t="shared" si="311"/>
        <v>Barroso</v>
      </c>
    </row>
    <row r="3322" spans="2:18" x14ac:dyDescent="0.45">
      <c r="B3322" s="14" t="str">
        <f t="shared" si="306"/>
        <v>411763041177</v>
      </c>
      <c r="C3322" s="5">
        <v>41176</v>
      </c>
      <c r="D3322" s="2" t="s">
        <v>808</v>
      </c>
      <c r="E3322" s="14">
        <f t="shared" si="307"/>
        <v>0</v>
      </c>
      <c r="F3322" s="2">
        <v>30</v>
      </c>
      <c r="G3322" s="19">
        <v>243.49</v>
      </c>
      <c r="H3322" s="20">
        <v>0.08</v>
      </c>
      <c r="I3322" s="6"/>
      <c r="J3322" s="5">
        <v>41177</v>
      </c>
      <c r="K3322" s="25">
        <v>-45.89</v>
      </c>
      <c r="L3322" s="2" t="s">
        <v>442</v>
      </c>
      <c r="M3322" s="14">
        <f>+VLOOKUP(L3322,Customers!$C$3:$D$797,2,FALSE)</f>
        <v>1</v>
      </c>
      <c r="N3322" s="14">
        <f>+INDEX(Customers!$B$2:$D$797,MATCH(TF_Database!L3322,Customers!$C$2:$C$797,0),1)</f>
        <v>25639</v>
      </c>
      <c r="O3322" s="29">
        <f t="shared" si="308"/>
        <v>8</v>
      </c>
      <c r="P3322" s="29">
        <f t="shared" si="309"/>
        <v>15</v>
      </c>
      <c r="Q3322" s="14" t="str">
        <f t="shared" si="310"/>
        <v xml:space="preserve">Valerie </v>
      </c>
      <c r="R3322" s="14" t="str">
        <f t="shared" si="311"/>
        <v>Mitchum</v>
      </c>
    </row>
    <row r="3323" spans="2:18" x14ac:dyDescent="0.45">
      <c r="B3323" s="14" t="str">
        <f t="shared" si="306"/>
        <v>403584540360</v>
      </c>
      <c r="C3323" s="5">
        <v>40358</v>
      </c>
      <c r="D3323" s="2" t="s">
        <v>808</v>
      </c>
      <c r="E3323" s="14">
        <f t="shared" si="307"/>
        <v>0</v>
      </c>
      <c r="F3323" s="2">
        <v>45</v>
      </c>
      <c r="G3323" s="19">
        <v>311.10000000000002</v>
      </c>
      <c r="H3323" s="20">
        <v>0.04</v>
      </c>
      <c r="I3323" s="6"/>
      <c r="J3323" s="5">
        <v>40360</v>
      </c>
      <c r="K3323" s="25">
        <v>86.6</v>
      </c>
      <c r="L3323" s="2" t="s">
        <v>371</v>
      </c>
      <c r="M3323" s="14">
        <f>+VLOOKUP(L3323,Customers!$C$3:$D$797,2,FALSE)</f>
        <v>3</v>
      </c>
      <c r="N3323" s="14">
        <f>+INDEX(Customers!$B$2:$D$797,MATCH(TF_Database!L3323,Customers!$C$2:$C$797,0),1)</f>
        <v>464</v>
      </c>
      <c r="O3323" s="29">
        <f t="shared" si="308"/>
        <v>5</v>
      </c>
      <c r="P3323" s="29">
        <f t="shared" si="309"/>
        <v>12</v>
      </c>
      <c r="Q3323" s="14" t="str">
        <f t="shared" si="310"/>
        <v xml:space="preserve">Alex </v>
      </c>
      <c r="R3323" s="14" t="str">
        <f t="shared" si="311"/>
        <v>Grayson</v>
      </c>
    </row>
    <row r="3324" spans="2:18" x14ac:dyDescent="0.45">
      <c r="B3324" s="14" t="str">
        <f t="shared" si="306"/>
        <v>403584340359</v>
      </c>
      <c r="C3324" s="5">
        <v>40358</v>
      </c>
      <c r="D3324" s="2" t="s">
        <v>808</v>
      </c>
      <c r="E3324" s="14">
        <f t="shared" si="307"/>
        <v>0</v>
      </c>
      <c r="F3324" s="2">
        <v>43</v>
      </c>
      <c r="G3324" s="19">
        <v>452.93</v>
      </c>
      <c r="H3324" s="20">
        <v>0.09</v>
      </c>
      <c r="I3324" s="6"/>
      <c r="J3324" s="5">
        <v>40359</v>
      </c>
      <c r="K3324" s="25">
        <v>-172.34</v>
      </c>
      <c r="L3324" s="2" t="s">
        <v>371</v>
      </c>
      <c r="M3324" s="14">
        <f>+VLOOKUP(L3324,Customers!$C$3:$D$797,2,FALSE)</f>
        <v>3</v>
      </c>
      <c r="N3324" s="14">
        <f>+INDEX(Customers!$B$2:$D$797,MATCH(TF_Database!L3324,Customers!$C$2:$C$797,0),1)</f>
        <v>464</v>
      </c>
      <c r="O3324" s="29">
        <f t="shared" si="308"/>
        <v>5</v>
      </c>
      <c r="P3324" s="29">
        <f t="shared" si="309"/>
        <v>12</v>
      </c>
      <c r="Q3324" s="14" t="str">
        <f t="shared" si="310"/>
        <v xml:space="preserve">Alex </v>
      </c>
      <c r="R3324" s="14" t="str">
        <f t="shared" si="311"/>
        <v>Grayson</v>
      </c>
    </row>
    <row r="3325" spans="2:18" x14ac:dyDescent="0.45">
      <c r="B3325" s="14" t="str">
        <f t="shared" si="306"/>
        <v>403111640314</v>
      </c>
      <c r="C3325" s="5">
        <v>40311</v>
      </c>
      <c r="D3325" s="2" t="s">
        <v>810</v>
      </c>
      <c r="E3325" s="14">
        <f t="shared" si="307"/>
        <v>0</v>
      </c>
      <c r="F3325" s="2">
        <v>16</v>
      </c>
      <c r="G3325" s="19">
        <v>1702.499</v>
      </c>
      <c r="H3325" s="20">
        <v>0.08</v>
      </c>
      <c r="I3325" s="6"/>
      <c r="J3325" s="5">
        <v>40314</v>
      </c>
      <c r="K3325" s="25">
        <v>133.452</v>
      </c>
      <c r="L3325" s="2" t="s">
        <v>386</v>
      </c>
      <c r="M3325" s="14">
        <f>+VLOOKUP(L3325,Customers!$C$3:$D$797,2,FALSE)</f>
        <v>2</v>
      </c>
      <c r="N3325" s="14">
        <f>+INDEX(Customers!$B$2:$D$797,MATCH(TF_Database!L3325,Customers!$C$2:$C$797,0),1)</f>
        <v>2078</v>
      </c>
      <c r="O3325" s="29">
        <f t="shared" si="308"/>
        <v>8</v>
      </c>
      <c r="P3325" s="29">
        <f t="shared" si="309"/>
        <v>15</v>
      </c>
      <c r="Q3325" s="14" t="str">
        <f t="shared" si="310"/>
        <v xml:space="preserve">Michael </v>
      </c>
      <c r="R3325" s="14" t="str">
        <f t="shared" si="311"/>
        <v>Stewart</v>
      </c>
    </row>
    <row r="3326" spans="2:18" x14ac:dyDescent="0.45">
      <c r="B3326" s="14" t="str">
        <f t="shared" si="306"/>
        <v>401914340193</v>
      </c>
      <c r="C3326" s="5">
        <v>40191</v>
      </c>
      <c r="D3326" s="2" t="s">
        <v>804</v>
      </c>
      <c r="E3326" s="14">
        <f t="shared" si="307"/>
        <v>0</v>
      </c>
      <c r="F3326" s="2">
        <v>43</v>
      </c>
      <c r="G3326" s="19">
        <v>140.72</v>
      </c>
      <c r="H3326" s="20">
        <v>0.04</v>
      </c>
      <c r="I3326" s="6"/>
      <c r="J3326" s="5">
        <v>40193</v>
      </c>
      <c r="K3326" s="25">
        <v>-115.53</v>
      </c>
      <c r="L3326" s="2" t="s">
        <v>399</v>
      </c>
      <c r="M3326" s="14">
        <f>+VLOOKUP(L3326,Customers!$C$3:$D$797,2,FALSE)</f>
        <v>2</v>
      </c>
      <c r="N3326" s="14">
        <f>+INDEX(Customers!$B$2:$D$797,MATCH(TF_Database!L3326,Customers!$C$2:$C$797,0),1)</f>
        <v>6891</v>
      </c>
      <c r="O3326" s="29">
        <f t="shared" si="308"/>
        <v>5</v>
      </c>
      <c r="P3326" s="29">
        <f t="shared" si="309"/>
        <v>12</v>
      </c>
      <c r="Q3326" s="14" t="str">
        <f t="shared" si="310"/>
        <v xml:space="preserve">Dave </v>
      </c>
      <c r="R3326" s="14" t="str">
        <f t="shared" si="311"/>
        <v>Poirier</v>
      </c>
    </row>
    <row r="3327" spans="2:18" x14ac:dyDescent="0.45">
      <c r="B3327" s="14" t="str">
        <f t="shared" si="306"/>
        <v>406033140604</v>
      </c>
      <c r="C3327" s="5">
        <v>40603</v>
      </c>
      <c r="D3327" s="2" t="s">
        <v>811</v>
      </c>
      <c r="E3327" s="14">
        <f t="shared" si="307"/>
        <v>0</v>
      </c>
      <c r="F3327" s="2">
        <v>31</v>
      </c>
      <c r="G3327" s="19">
        <v>53.33</v>
      </c>
      <c r="H3327" s="20">
        <v>0.09</v>
      </c>
      <c r="I3327" s="6"/>
      <c r="J3327" s="5">
        <v>40604</v>
      </c>
      <c r="K3327" s="25">
        <v>-2.44</v>
      </c>
      <c r="L3327" s="2" t="s">
        <v>343</v>
      </c>
      <c r="M3327" s="14">
        <f>+VLOOKUP(L3327,Customers!$C$3:$D$797,2,FALSE)</f>
        <v>3</v>
      </c>
      <c r="N3327" s="14">
        <f>+INDEX(Customers!$B$2:$D$797,MATCH(TF_Database!L3327,Customers!$C$2:$C$797,0),1)</f>
        <v>2964</v>
      </c>
      <c r="O3327" s="29">
        <f t="shared" si="308"/>
        <v>9</v>
      </c>
      <c r="P3327" s="29">
        <f t="shared" si="309"/>
        <v>12</v>
      </c>
      <c r="Q3327" s="14" t="str">
        <f t="shared" si="310"/>
        <v xml:space="preserve">Muhammed </v>
      </c>
      <c r="R3327" s="14" t="str">
        <f t="shared" si="311"/>
        <v>Lee</v>
      </c>
    </row>
    <row r="3328" spans="2:18" x14ac:dyDescent="0.45">
      <c r="B3328" s="14" t="str">
        <f t="shared" si="306"/>
        <v>410231141024</v>
      </c>
      <c r="C3328" s="5">
        <v>41023</v>
      </c>
      <c r="D3328" s="2" t="s">
        <v>810</v>
      </c>
      <c r="E3328" s="14">
        <f t="shared" si="307"/>
        <v>0</v>
      </c>
      <c r="F3328" s="2">
        <v>11</v>
      </c>
      <c r="G3328" s="19">
        <v>653.91999999999996</v>
      </c>
      <c r="H3328" s="20">
        <v>0.02</v>
      </c>
      <c r="I3328" s="6"/>
      <c r="J3328" s="5">
        <v>41024</v>
      </c>
      <c r="K3328" s="25">
        <v>52.89</v>
      </c>
      <c r="L3328" s="2" t="s">
        <v>426</v>
      </c>
      <c r="M3328" s="14">
        <f>+VLOOKUP(L3328,Customers!$C$3:$D$797,2,FALSE)</f>
        <v>4</v>
      </c>
      <c r="N3328" s="14">
        <f>+INDEX(Customers!$B$2:$D$797,MATCH(TF_Database!L3328,Customers!$C$2:$C$797,0),1)</f>
        <v>6251</v>
      </c>
      <c r="O3328" s="29">
        <f t="shared" si="308"/>
        <v>5</v>
      </c>
      <c r="P3328" s="29">
        <f t="shared" si="309"/>
        <v>11</v>
      </c>
      <c r="Q3328" s="14" t="str">
        <f t="shared" si="310"/>
        <v xml:space="preserve">Doug </v>
      </c>
      <c r="R3328" s="14" t="str">
        <f t="shared" si="311"/>
        <v>Jacobs</v>
      </c>
    </row>
    <row r="3329" spans="2:18" x14ac:dyDescent="0.45">
      <c r="B3329" s="14" t="str">
        <f t="shared" si="306"/>
        <v>409234240925</v>
      </c>
      <c r="C3329" s="5">
        <v>40923</v>
      </c>
      <c r="D3329" s="2" t="s">
        <v>811</v>
      </c>
      <c r="E3329" s="14">
        <f t="shared" si="307"/>
        <v>0</v>
      </c>
      <c r="F3329" s="2">
        <v>42</v>
      </c>
      <c r="G3329" s="19">
        <v>290.68</v>
      </c>
      <c r="H3329" s="20">
        <v>0.03</v>
      </c>
      <c r="I3329" s="6"/>
      <c r="J3329" s="5">
        <v>40925</v>
      </c>
      <c r="K3329" s="25">
        <v>-93.5</v>
      </c>
      <c r="L3329" s="2" t="s">
        <v>358</v>
      </c>
      <c r="M3329" s="14">
        <f>+VLOOKUP(L3329,Customers!$C$3:$D$797,2,FALSE)</f>
        <v>1</v>
      </c>
      <c r="N3329" s="14">
        <f>+INDEX(Customers!$B$2:$D$797,MATCH(TF_Database!L3329,Customers!$C$2:$C$797,0),1)</f>
        <v>27872</v>
      </c>
      <c r="O3329" s="29">
        <f t="shared" si="308"/>
        <v>5</v>
      </c>
      <c r="P3329" s="29">
        <f t="shared" si="309"/>
        <v>11</v>
      </c>
      <c r="Q3329" s="14" t="str">
        <f t="shared" si="310"/>
        <v xml:space="preserve">Fred </v>
      </c>
      <c r="R3329" s="14" t="str">
        <f t="shared" si="311"/>
        <v>McMath</v>
      </c>
    </row>
    <row r="3330" spans="2:18" x14ac:dyDescent="0.45">
      <c r="B3330" s="14" t="str">
        <f t="shared" si="306"/>
        <v>404674740469</v>
      </c>
      <c r="C3330" s="5">
        <v>40467</v>
      </c>
      <c r="D3330" s="2" t="s">
        <v>808</v>
      </c>
      <c r="E3330" s="14">
        <f t="shared" si="307"/>
        <v>0</v>
      </c>
      <c r="F3330" s="2">
        <v>47</v>
      </c>
      <c r="G3330" s="19">
        <v>231.29</v>
      </c>
      <c r="H3330" s="20">
        <v>0.09</v>
      </c>
      <c r="I3330" s="6"/>
      <c r="J3330" s="5">
        <v>40469</v>
      </c>
      <c r="K3330" s="25">
        <v>-147.85550000000001</v>
      </c>
      <c r="L3330" s="2" t="s">
        <v>305</v>
      </c>
      <c r="M3330" s="14">
        <f>+VLOOKUP(L3330,Customers!$C$3:$D$797,2,FALSE)</f>
        <v>2</v>
      </c>
      <c r="N3330" s="14">
        <f>+INDEX(Customers!$B$2:$D$797,MATCH(TF_Database!L3330,Customers!$C$2:$C$797,0),1)</f>
        <v>9416</v>
      </c>
      <c r="O3330" s="29">
        <f t="shared" si="308"/>
        <v>5</v>
      </c>
      <c r="P3330" s="29">
        <f t="shared" si="309"/>
        <v>12</v>
      </c>
      <c r="Q3330" s="14" t="str">
        <f t="shared" si="310"/>
        <v xml:space="preserve">Noel </v>
      </c>
      <c r="R3330" s="14" t="str">
        <f t="shared" si="311"/>
        <v>Staavos</v>
      </c>
    </row>
    <row r="3331" spans="2:18" x14ac:dyDescent="0.45">
      <c r="B3331" s="14" t="str">
        <f t="shared" si="306"/>
        <v>41046741047</v>
      </c>
      <c r="C3331" s="5">
        <v>41046</v>
      </c>
      <c r="D3331" s="2" t="s">
        <v>811</v>
      </c>
      <c r="E3331" s="14">
        <f t="shared" si="307"/>
        <v>0</v>
      </c>
      <c r="F3331" s="2">
        <v>7</v>
      </c>
      <c r="G3331" s="19">
        <v>40.11</v>
      </c>
      <c r="H3331" s="20">
        <v>7.0000000000000007E-2</v>
      </c>
      <c r="I3331" s="6"/>
      <c r="J3331" s="5">
        <v>41047</v>
      </c>
      <c r="K3331" s="25">
        <v>-43.71</v>
      </c>
      <c r="L3331" s="2" t="s">
        <v>423</v>
      </c>
      <c r="M3331" s="14">
        <f>+VLOOKUP(L3331,Customers!$C$3:$D$797,2,FALSE)</f>
        <v>5</v>
      </c>
      <c r="N3331" s="14">
        <f>+INDEX(Customers!$B$2:$D$797,MATCH(TF_Database!L3331,Customers!$C$2:$C$797,0),1)</f>
        <v>15755</v>
      </c>
      <c r="O3331" s="29">
        <f t="shared" si="308"/>
        <v>7</v>
      </c>
      <c r="P3331" s="29">
        <f t="shared" si="309"/>
        <v>12</v>
      </c>
      <c r="Q3331" s="14" t="str">
        <f t="shared" si="310"/>
        <v xml:space="preserve">Pierre </v>
      </c>
      <c r="R3331" s="14" t="str">
        <f t="shared" si="311"/>
        <v>Wener</v>
      </c>
    </row>
    <row r="3332" spans="2:18" x14ac:dyDescent="0.45">
      <c r="B3332" s="14" t="str">
        <f t="shared" si="306"/>
        <v>403071040310</v>
      </c>
      <c r="C3332" s="5">
        <v>40307</v>
      </c>
      <c r="D3332" s="2" t="s">
        <v>808</v>
      </c>
      <c r="E3332" s="14">
        <f t="shared" si="307"/>
        <v>0</v>
      </c>
      <c r="F3332" s="2">
        <v>10</v>
      </c>
      <c r="G3332" s="19">
        <v>44.08</v>
      </c>
      <c r="H3332" s="20">
        <v>0.08</v>
      </c>
      <c r="I3332" s="6"/>
      <c r="J3332" s="5">
        <v>40310</v>
      </c>
      <c r="K3332" s="25">
        <v>6.79</v>
      </c>
      <c r="L3332" s="2" t="s">
        <v>360</v>
      </c>
      <c r="M3332" s="14">
        <f>+VLOOKUP(L3332,Customers!$C$3:$D$797,2,FALSE)</f>
        <v>2</v>
      </c>
      <c r="N3332" s="14">
        <f>+INDEX(Customers!$B$2:$D$797,MATCH(TF_Database!L3332,Customers!$C$2:$C$797,0),1)</f>
        <v>32391</v>
      </c>
      <c r="O3332" s="29">
        <f t="shared" si="308"/>
        <v>4</v>
      </c>
      <c r="P3332" s="29">
        <f t="shared" si="309"/>
        <v>12</v>
      </c>
      <c r="Q3332" s="14" t="str">
        <f t="shared" si="310"/>
        <v xml:space="preserve">Tom </v>
      </c>
      <c r="R3332" s="14" t="str">
        <f t="shared" si="311"/>
        <v>Prescott</v>
      </c>
    </row>
    <row r="3333" spans="2:18" x14ac:dyDescent="0.45">
      <c r="B3333" s="14" t="str">
        <f t="shared" si="306"/>
        <v>40018140018</v>
      </c>
      <c r="C3333" s="5">
        <v>40018</v>
      </c>
      <c r="D3333" s="2" t="s">
        <v>804</v>
      </c>
      <c r="E3333" s="14">
        <f t="shared" si="307"/>
        <v>0</v>
      </c>
      <c r="F3333" s="2">
        <v>1</v>
      </c>
      <c r="G3333" s="19">
        <v>68.45</v>
      </c>
      <c r="H3333" s="20">
        <v>0.02</v>
      </c>
      <c r="I3333" s="6"/>
      <c r="J3333" s="5">
        <v>40018</v>
      </c>
      <c r="K3333" s="25">
        <v>-25.76</v>
      </c>
      <c r="L3333" s="2" t="s">
        <v>383</v>
      </c>
      <c r="M3333" s="14">
        <f>+VLOOKUP(L3333,Customers!$C$3:$D$797,2,FALSE)</f>
        <v>4</v>
      </c>
      <c r="N3333" s="14">
        <f>+INDEX(Customers!$B$2:$D$797,MATCH(TF_Database!L3333,Customers!$C$2:$C$797,0),1)</f>
        <v>1406</v>
      </c>
      <c r="O3333" s="29">
        <f t="shared" si="308"/>
        <v>5</v>
      </c>
      <c r="P3333" s="29">
        <f t="shared" si="309"/>
        <v>10</v>
      </c>
      <c r="Q3333" s="14" t="str">
        <f t="shared" si="310"/>
        <v xml:space="preserve">Paul </v>
      </c>
      <c r="R3333" s="14" t="str">
        <f t="shared" si="311"/>
        <v>Lucas</v>
      </c>
    </row>
    <row r="3334" spans="2:18" x14ac:dyDescent="0.45">
      <c r="B3334" s="14" t="str">
        <f t="shared" si="306"/>
        <v>399093839911</v>
      </c>
      <c r="C3334" s="5">
        <v>39909</v>
      </c>
      <c r="D3334" s="2" t="s">
        <v>811</v>
      </c>
      <c r="E3334" s="14">
        <f t="shared" si="307"/>
        <v>0</v>
      </c>
      <c r="F3334" s="2">
        <v>38</v>
      </c>
      <c r="G3334" s="19">
        <v>6532.48</v>
      </c>
      <c r="H3334" s="20">
        <v>0.01</v>
      </c>
      <c r="I3334" s="6"/>
      <c r="J3334" s="5">
        <v>39911</v>
      </c>
      <c r="K3334" s="25">
        <v>538.52</v>
      </c>
      <c r="L3334" s="2" t="s">
        <v>399</v>
      </c>
      <c r="M3334" s="14">
        <f>+VLOOKUP(L3334,Customers!$C$3:$D$797,2,FALSE)</f>
        <v>2</v>
      </c>
      <c r="N3334" s="14">
        <f>+INDEX(Customers!$B$2:$D$797,MATCH(TF_Database!L3334,Customers!$C$2:$C$797,0),1)</f>
        <v>6891</v>
      </c>
      <c r="O3334" s="29">
        <f t="shared" si="308"/>
        <v>5</v>
      </c>
      <c r="P3334" s="29">
        <f t="shared" si="309"/>
        <v>12</v>
      </c>
      <c r="Q3334" s="14" t="str">
        <f t="shared" si="310"/>
        <v xml:space="preserve">Dave </v>
      </c>
      <c r="R3334" s="14" t="str">
        <f t="shared" si="311"/>
        <v>Poirier</v>
      </c>
    </row>
    <row r="3335" spans="2:18" x14ac:dyDescent="0.45">
      <c r="B3335" s="14" t="str">
        <f t="shared" ref="B3335:B3398" si="312">+CONCATENATE(C3335,F3335,J3335)</f>
        <v>399094139909</v>
      </c>
      <c r="C3335" s="5">
        <v>39909</v>
      </c>
      <c r="D3335" s="2" t="s">
        <v>811</v>
      </c>
      <c r="E3335" s="14">
        <f t="shared" ref="E3335:E3398" si="313">+IF(D3335="High",1,0)</f>
        <v>0</v>
      </c>
      <c r="F3335" s="2">
        <v>41</v>
      </c>
      <c r="G3335" s="19">
        <v>241.9</v>
      </c>
      <c r="H3335" s="20">
        <v>0.05</v>
      </c>
      <c r="I3335" s="6"/>
      <c r="J3335" s="5">
        <v>39909</v>
      </c>
      <c r="K3335" s="25">
        <v>-136.69999999999999</v>
      </c>
      <c r="L3335" s="2" t="s">
        <v>399</v>
      </c>
      <c r="M3335" s="14">
        <f>+VLOOKUP(L3335,Customers!$C$3:$D$797,2,FALSE)</f>
        <v>2</v>
      </c>
      <c r="N3335" s="14">
        <f>+INDEX(Customers!$B$2:$D$797,MATCH(TF_Database!L3335,Customers!$C$2:$C$797,0),1)</f>
        <v>6891</v>
      </c>
      <c r="O3335" s="29">
        <f t="shared" ref="O3335:O3398" si="314">+SEARCH(" ",L3335)</f>
        <v>5</v>
      </c>
      <c r="P3335" s="29">
        <f t="shared" ref="P3335:P3398" si="315">+LEN(L3335)</f>
        <v>12</v>
      </c>
      <c r="Q3335" s="14" t="str">
        <f t="shared" ref="Q3335:Q3398" si="316">+LEFT(L3335,O3335)</f>
        <v xml:space="preserve">Dave </v>
      </c>
      <c r="R3335" s="14" t="str">
        <f t="shared" ref="R3335:R3398" si="317">+RIGHT(L3335,P3335-O3335)</f>
        <v>Poirier</v>
      </c>
    </row>
    <row r="3336" spans="2:18" x14ac:dyDescent="0.45">
      <c r="B3336" s="14" t="str">
        <f t="shared" si="312"/>
        <v>408984640900</v>
      </c>
      <c r="C3336" s="5">
        <v>40898</v>
      </c>
      <c r="D3336" s="2" t="s">
        <v>808</v>
      </c>
      <c r="E3336" s="14">
        <f t="shared" si="313"/>
        <v>0</v>
      </c>
      <c r="F3336" s="2">
        <v>46</v>
      </c>
      <c r="G3336" s="19">
        <v>1200.1300000000001</v>
      </c>
      <c r="H3336" s="20">
        <v>0.09</v>
      </c>
      <c r="I3336" s="6"/>
      <c r="J3336" s="5">
        <v>40900</v>
      </c>
      <c r="K3336" s="25">
        <v>-7.8</v>
      </c>
      <c r="L3336" s="2" t="s">
        <v>390</v>
      </c>
      <c r="M3336" s="14">
        <f>+VLOOKUP(L3336,Customers!$C$3:$D$797,2,FALSE)</f>
        <v>3</v>
      </c>
      <c r="N3336" s="14">
        <f>+INDEX(Customers!$B$2:$D$797,MATCH(TF_Database!L3336,Customers!$C$2:$C$797,0),1)</f>
        <v>20820</v>
      </c>
      <c r="O3336" s="29">
        <f t="shared" si="314"/>
        <v>6</v>
      </c>
      <c r="P3336" s="29">
        <f t="shared" si="315"/>
        <v>15</v>
      </c>
      <c r="Q3336" s="14" t="str">
        <f t="shared" si="316"/>
        <v xml:space="preserve">Erica </v>
      </c>
      <c r="R3336" s="14" t="str">
        <f t="shared" si="317"/>
        <v>Hernandez</v>
      </c>
    </row>
    <row r="3337" spans="2:18" x14ac:dyDescent="0.45">
      <c r="B3337" s="14" t="str">
        <f t="shared" si="312"/>
        <v>41042741044</v>
      </c>
      <c r="C3337" s="5">
        <v>41042</v>
      </c>
      <c r="D3337" s="2" t="s">
        <v>811</v>
      </c>
      <c r="E3337" s="14">
        <f t="shared" si="313"/>
        <v>0</v>
      </c>
      <c r="F3337" s="2">
        <v>7</v>
      </c>
      <c r="G3337" s="19">
        <v>2202.4499999999998</v>
      </c>
      <c r="H3337" s="20">
        <v>0.01</v>
      </c>
      <c r="I3337" s="6"/>
      <c r="J3337" s="5">
        <v>41044</v>
      </c>
      <c r="K3337" s="25">
        <v>-51.280000000000086</v>
      </c>
      <c r="L3337" s="2" t="s">
        <v>421</v>
      </c>
      <c r="M3337" s="14">
        <f>+VLOOKUP(L3337,Customers!$C$3:$D$797,2,FALSE)</f>
        <v>3</v>
      </c>
      <c r="N3337" s="14">
        <f>+INDEX(Customers!$B$2:$D$797,MATCH(TF_Database!L3337,Customers!$C$2:$C$797,0),1)</f>
        <v>28315</v>
      </c>
      <c r="O3337" s="29">
        <f t="shared" si="314"/>
        <v>9</v>
      </c>
      <c r="P3337" s="29">
        <f t="shared" si="315"/>
        <v>15</v>
      </c>
      <c r="Q3337" s="14" t="str">
        <f t="shared" si="316"/>
        <v xml:space="preserve">Benjamin </v>
      </c>
      <c r="R3337" s="14" t="str">
        <f t="shared" si="317"/>
        <v>Venier</v>
      </c>
    </row>
    <row r="3338" spans="2:18" x14ac:dyDescent="0.45">
      <c r="B3338" s="14" t="str">
        <f t="shared" si="312"/>
        <v>409132840915</v>
      </c>
      <c r="C3338" s="5">
        <v>40913</v>
      </c>
      <c r="D3338" s="2" t="s">
        <v>810</v>
      </c>
      <c r="E3338" s="14">
        <f t="shared" si="313"/>
        <v>0</v>
      </c>
      <c r="F3338" s="2">
        <v>28</v>
      </c>
      <c r="G3338" s="19">
        <v>169.22</v>
      </c>
      <c r="H3338" s="20">
        <v>0.05</v>
      </c>
      <c r="I3338" s="6"/>
      <c r="J3338" s="5">
        <v>40915</v>
      </c>
      <c r="K3338" s="25">
        <v>-165.10550000000001</v>
      </c>
      <c r="L3338" s="2" t="s">
        <v>348</v>
      </c>
      <c r="M3338" s="14">
        <f>+VLOOKUP(L3338,Customers!$C$3:$D$797,2,FALSE)</f>
        <v>4</v>
      </c>
      <c r="N3338" s="14">
        <f>+INDEX(Customers!$B$2:$D$797,MATCH(TF_Database!L3338,Customers!$C$2:$C$797,0),1)</f>
        <v>9686</v>
      </c>
      <c r="O3338" s="29">
        <f t="shared" si="314"/>
        <v>7</v>
      </c>
      <c r="P3338" s="29">
        <f t="shared" si="315"/>
        <v>13</v>
      </c>
      <c r="Q3338" s="14" t="str">
        <f t="shared" si="316"/>
        <v xml:space="preserve">Harold </v>
      </c>
      <c r="R3338" s="14" t="str">
        <f t="shared" si="317"/>
        <v>Dahlen</v>
      </c>
    </row>
    <row r="3339" spans="2:18" x14ac:dyDescent="0.45">
      <c r="B3339" s="14" t="str">
        <f t="shared" si="312"/>
        <v>409133340914</v>
      </c>
      <c r="C3339" s="5">
        <v>40913</v>
      </c>
      <c r="D3339" s="2" t="s">
        <v>810</v>
      </c>
      <c r="E3339" s="14">
        <f t="shared" si="313"/>
        <v>0</v>
      </c>
      <c r="F3339" s="2">
        <v>33</v>
      </c>
      <c r="G3339" s="19">
        <v>550.92999999999995</v>
      </c>
      <c r="H3339" s="20">
        <v>0.1</v>
      </c>
      <c r="I3339" s="6"/>
      <c r="J3339" s="5">
        <v>40914</v>
      </c>
      <c r="K3339" s="25">
        <v>-141.6</v>
      </c>
      <c r="L3339" s="2" t="s">
        <v>348</v>
      </c>
      <c r="M3339" s="14">
        <f>+VLOOKUP(L3339,Customers!$C$3:$D$797,2,FALSE)</f>
        <v>4</v>
      </c>
      <c r="N3339" s="14">
        <f>+INDEX(Customers!$B$2:$D$797,MATCH(TF_Database!L3339,Customers!$C$2:$C$797,0),1)</f>
        <v>9686</v>
      </c>
      <c r="O3339" s="29">
        <f t="shared" si="314"/>
        <v>7</v>
      </c>
      <c r="P3339" s="29">
        <f t="shared" si="315"/>
        <v>13</v>
      </c>
      <c r="Q3339" s="14" t="str">
        <f t="shared" si="316"/>
        <v xml:space="preserve">Harold </v>
      </c>
      <c r="R3339" s="14" t="str">
        <f t="shared" si="317"/>
        <v>Dahlen</v>
      </c>
    </row>
    <row r="3340" spans="2:18" x14ac:dyDescent="0.45">
      <c r="B3340" s="14" t="str">
        <f t="shared" si="312"/>
        <v>41056741057</v>
      </c>
      <c r="C3340" s="5">
        <v>41056</v>
      </c>
      <c r="D3340" s="2" t="s">
        <v>810</v>
      </c>
      <c r="E3340" s="14">
        <f t="shared" si="313"/>
        <v>0</v>
      </c>
      <c r="F3340" s="2">
        <v>7</v>
      </c>
      <c r="G3340" s="19">
        <v>2236.16</v>
      </c>
      <c r="H3340" s="20">
        <v>0.05</v>
      </c>
      <c r="I3340" s="6"/>
      <c r="J3340" s="5">
        <v>41057</v>
      </c>
      <c r="K3340" s="25">
        <v>-99.160000000000082</v>
      </c>
      <c r="L3340" s="2" t="s">
        <v>339</v>
      </c>
      <c r="M3340" s="14">
        <f>+VLOOKUP(L3340,Customers!$C$3:$D$797,2,FALSE)</f>
        <v>2</v>
      </c>
      <c r="N3340" s="14">
        <f>+INDEX(Customers!$B$2:$D$797,MATCH(TF_Database!L3340,Customers!$C$2:$C$797,0),1)</f>
        <v>19697</v>
      </c>
      <c r="O3340" s="29">
        <f t="shared" si="314"/>
        <v>5</v>
      </c>
      <c r="P3340" s="29">
        <f t="shared" si="315"/>
        <v>12</v>
      </c>
      <c r="Q3340" s="14" t="str">
        <f t="shared" si="316"/>
        <v xml:space="preserve">Eric </v>
      </c>
      <c r="R3340" s="14" t="str">
        <f t="shared" si="317"/>
        <v>Barreto</v>
      </c>
    </row>
    <row r="3341" spans="2:18" x14ac:dyDescent="0.45">
      <c r="B3341" s="14" t="str">
        <f t="shared" si="312"/>
        <v>410424341044</v>
      </c>
      <c r="C3341" s="5">
        <v>41042</v>
      </c>
      <c r="D3341" s="2" t="s">
        <v>806</v>
      </c>
      <c r="E3341" s="14">
        <f t="shared" si="313"/>
        <v>1</v>
      </c>
      <c r="F3341" s="2">
        <v>43</v>
      </c>
      <c r="G3341" s="19">
        <v>1883.82</v>
      </c>
      <c r="H3341" s="20">
        <v>0.08</v>
      </c>
      <c r="I3341" s="6"/>
      <c r="J3341" s="5">
        <v>41044</v>
      </c>
      <c r="K3341" s="25">
        <v>528.77</v>
      </c>
      <c r="L3341" s="2" t="s">
        <v>408</v>
      </c>
      <c r="M3341" s="14">
        <f>+VLOOKUP(L3341,Customers!$C$3:$D$797,2,FALSE)</f>
        <v>4</v>
      </c>
      <c r="N3341" s="14">
        <f>+INDEX(Customers!$B$2:$D$797,MATCH(TF_Database!L3341,Customers!$C$2:$C$797,0),1)</f>
        <v>13719</v>
      </c>
      <c r="O3341" s="29">
        <f t="shared" si="314"/>
        <v>8</v>
      </c>
      <c r="P3341" s="29">
        <f t="shared" si="315"/>
        <v>15</v>
      </c>
      <c r="Q3341" s="14" t="str">
        <f t="shared" si="316"/>
        <v xml:space="preserve">Michael </v>
      </c>
      <c r="R3341" s="14" t="str">
        <f t="shared" si="317"/>
        <v>Kennedy</v>
      </c>
    </row>
    <row r="3342" spans="2:18" x14ac:dyDescent="0.45">
      <c r="B3342" s="14" t="str">
        <f t="shared" si="312"/>
        <v>411412141143</v>
      </c>
      <c r="C3342" s="5">
        <v>41141</v>
      </c>
      <c r="D3342" s="2" t="s">
        <v>806</v>
      </c>
      <c r="E3342" s="14">
        <f t="shared" si="313"/>
        <v>1</v>
      </c>
      <c r="F3342" s="2">
        <v>21</v>
      </c>
      <c r="G3342" s="19">
        <v>1490.56</v>
      </c>
      <c r="H3342" s="20">
        <v>0.01</v>
      </c>
      <c r="I3342" s="6"/>
      <c r="J3342" s="5">
        <v>41143</v>
      </c>
      <c r="K3342" s="25">
        <v>-499.51</v>
      </c>
      <c r="L3342" s="2" t="s">
        <v>346</v>
      </c>
      <c r="M3342" s="14">
        <f>+VLOOKUP(L3342,Customers!$C$3:$D$797,2,FALSE)</f>
        <v>3</v>
      </c>
      <c r="N3342" s="14">
        <f>+INDEX(Customers!$B$2:$D$797,MATCH(TF_Database!L3342,Customers!$C$2:$C$797,0),1)</f>
        <v>28404</v>
      </c>
      <c r="O3342" s="29">
        <f t="shared" si="314"/>
        <v>5</v>
      </c>
      <c r="P3342" s="29">
        <f t="shared" si="315"/>
        <v>12</v>
      </c>
      <c r="Q3342" s="14" t="str">
        <f t="shared" si="316"/>
        <v xml:space="preserve">Troy </v>
      </c>
      <c r="R3342" s="14" t="str">
        <f t="shared" si="317"/>
        <v>Staebel</v>
      </c>
    </row>
    <row r="3343" spans="2:18" x14ac:dyDescent="0.45">
      <c r="B3343" s="14" t="str">
        <f t="shared" si="312"/>
        <v>411411741143</v>
      </c>
      <c r="C3343" s="5">
        <v>41141</v>
      </c>
      <c r="D3343" s="2" t="s">
        <v>806</v>
      </c>
      <c r="E3343" s="14">
        <f t="shared" si="313"/>
        <v>1</v>
      </c>
      <c r="F3343" s="2">
        <v>17</v>
      </c>
      <c r="G3343" s="19">
        <v>105.44</v>
      </c>
      <c r="H3343" s="20">
        <v>0</v>
      </c>
      <c r="I3343" s="6"/>
      <c r="J3343" s="5">
        <v>41143</v>
      </c>
      <c r="K3343" s="25">
        <v>18.760000000000002</v>
      </c>
      <c r="L3343" s="2" t="s">
        <v>346</v>
      </c>
      <c r="M3343" s="14">
        <f>+VLOOKUP(L3343,Customers!$C$3:$D$797,2,FALSE)</f>
        <v>3</v>
      </c>
      <c r="N3343" s="14">
        <f>+INDEX(Customers!$B$2:$D$797,MATCH(TF_Database!L3343,Customers!$C$2:$C$797,0),1)</f>
        <v>28404</v>
      </c>
      <c r="O3343" s="29">
        <f t="shared" si="314"/>
        <v>5</v>
      </c>
      <c r="P3343" s="29">
        <f t="shared" si="315"/>
        <v>12</v>
      </c>
      <c r="Q3343" s="14" t="str">
        <f t="shared" si="316"/>
        <v xml:space="preserve">Troy </v>
      </c>
      <c r="R3343" s="14" t="str">
        <f t="shared" si="317"/>
        <v>Staebel</v>
      </c>
    </row>
    <row r="3344" spans="2:18" x14ac:dyDescent="0.45">
      <c r="B3344" s="14" t="str">
        <f t="shared" si="312"/>
        <v>411612841164</v>
      </c>
      <c r="C3344" s="5">
        <v>41161</v>
      </c>
      <c r="D3344" s="2" t="s">
        <v>810</v>
      </c>
      <c r="E3344" s="14">
        <f t="shared" si="313"/>
        <v>0</v>
      </c>
      <c r="F3344" s="2">
        <v>28</v>
      </c>
      <c r="G3344" s="19">
        <v>1201.68</v>
      </c>
      <c r="H3344" s="20">
        <v>0.01</v>
      </c>
      <c r="I3344" s="6"/>
      <c r="J3344" s="5">
        <v>41164</v>
      </c>
      <c r="K3344" s="25">
        <v>146.80000000000001</v>
      </c>
      <c r="L3344" s="2" t="s">
        <v>426</v>
      </c>
      <c r="M3344" s="14">
        <f>+VLOOKUP(L3344,Customers!$C$3:$D$797,2,FALSE)</f>
        <v>4</v>
      </c>
      <c r="N3344" s="14">
        <f>+INDEX(Customers!$B$2:$D$797,MATCH(TF_Database!L3344,Customers!$C$2:$C$797,0),1)</f>
        <v>6251</v>
      </c>
      <c r="O3344" s="29">
        <f t="shared" si="314"/>
        <v>5</v>
      </c>
      <c r="P3344" s="29">
        <f t="shared" si="315"/>
        <v>11</v>
      </c>
      <c r="Q3344" s="14" t="str">
        <f t="shared" si="316"/>
        <v xml:space="preserve">Doug </v>
      </c>
      <c r="R3344" s="14" t="str">
        <f t="shared" si="317"/>
        <v>Jacobs</v>
      </c>
    </row>
    <row r="3345" spans="2:18" x14ac:dyDescent="0.45">
      <c r="B3345" s="14" t="str">
        <f t="shared" si="312"/>
        <v>411612141164</v>
      </c>
      <c r="C3345" s="5">
        <v>41161</v>
      </c>
      <c r="D3345" s="2" t="s">
        <v>810</v>
      </c>
      <c r="E3345" s="14">
        <f t="shared" si="313"/>
        <v>0</v>
      </c>
      <c r="F3345" s="2">
        <v>21</v>
      </c>
      <c r="G3345" s="19">
        <v>2784.57</v>
      </c>
      <c r="H3345" s="20">
        <v>0.05</v>
      </c>
      <c r="I3345" s="6"/>
      <c r="J3345" s="5">
        <v>41164</v>
      </c>
      <c r="K3345" s="25">
        <v>847.06</v>
      </c>
      <c r="L3345" s="2" t="s">
        <v>426</v>
      </c>
      <c r="M3345" s="14">
        <f>+VLOOKUP(L3345,Customers!$C$3:$D$797,2,FALSE)</f>
        <v>4</v>
      </c>
      <c r="N3345" s="14">
        <f>+INDEX(Customers!$B$2:$D$797,MATCH(TF_Database!L3345,Customers!$C$2:$C$797,0),1)</f>
        <v>6251</v>
      </c>
      <c r="O3345" s="29">
        <f t="shared" si="314"/>
        <v>5</v>
      </c>
      <c r="P3345" s="29">
        <f t="shared" si="315"/>
        <v>11</v>
      </c>
      <c r="Q3345" s="14" t="str">
        <f t="shared" si="316"/>
        <v xml:space="preserve">Doug </v>
      </c>
      <c r="R3345" s="14" t="str">
        <f t="shared" si="317"/>
        <v>Jacobs</v>
      </c>
    </row>
    <row r="3346" spans="2:18" x14ac:dyDescent="0.45">
      <c r="B3346" s="14" t="str">
        <f t="shared" si="312"/>
        <v>402622240264</v>
      </c>
      <c r="C3346" s="5">
        <v>40262</v>
      </c>
      <c r="D3346" s="2" t="s">
        <v>811</v>
      </c>
      <c r="E3346" s="14">
        <f t="shared" si="313"/>
        <v>0</v>
      </c>
      <c r="F3346" s="2">
        <v>22</v>
      </c>
      <c r="G3346" s="19">
        <v>5202.8960000000006</v>
      </c>
      <c r="H3346" s="20">
        <v>0.02</v>
      </c>
      <c r="I3346" s="6"/>
      <c r="J3346" s="5">
        <v>40264</v>
      </c>
      <c r="K3346" s="25">
        <v>-715.7782060000003</v>
      </c>
      <c r="L3346" s="2" t="s">
        <v>421</v>
      </c>
      <c r="M3346" s="14">
        <f>+VLOOKUP(L3346,Customers!$C$3:$D$797,2,FALSE)</f>
        <v>3</v>
      </c>
      <c r="N3346" s="14">
        <f>+INDEX(Customers!$B$2:$D$797,MATCH(TF_Database!L3346,Customers!$C$2:$C$797,0),1)</f>
        <v>28315</v>
      </c>
      <c r="O3346" s="29">
        <f t="shared" si="314"/>
        <v>9</v>
      </c>
      <c r="P3346" s="29">
        <f t="shared" si="315"/>
        <v>15</v>
      </c>
      <c r="Q3346" s="14" t="str">
        <f t="shared" si="316"/>
        <v xml:space="preserve">Benjamin </v>
      </c>
      <c r="R3346" s="14" t="str">
        <f t="shared" si="317"/>
        <v>Venier</v>
      </c>
    </row>
    <row r="3347" spans="2:18" x14ac:dyDescent="0.45">
      <c r="B3347" s="14" t="str">
        <f t="shared" si="312"/>
        <v>410113541011</v>
      </c>
      <c r="C3347" s="5">
        <v>41011</v>
      </c>
      <c r="D3347" s="2" t="s">
        <v>811</v>
      </c>
      <c r="E3347" s="14">
        <f t="shared" si="313"/>
        <v>0</v>
      </c>
      <c r="F3347" s="2">
        <v>35</v>
      </c>
      <c r="G3347" s="19">
        <v>6608.24</v>
      </c>
      <c r="H3347" s="20">
        <v>0.09</v>
      </c>
      <c r="I3347" s="6"/>
      <c r="J3347" s="5">
        <v>41011</v>
      </c>
      <c r="K3347" s="25">
        <v>2164.64</v>
      </c>
      <c r="L3347" s="2" t="s">
        <v>366</v>
      </c>
      <c r="M3347" s="14">
        <f>+VLOOKUP(L3347,Customers!$C$3:$D$797,2,FALSE)</f>
        <v>1</v>
      </c>
      <c r="N3347" s="14">
        <f>+INDEX(Customers!$B$2:$D$797,MATCH(TF_Database!L3347,Customers!$C$2:$C$797,0),1)</f>
        <v>25701</v>
      </c>
      <c r="O3347" s="29">
        <f t="shared" si="314"/>
        <v>6</v>
      </c>
      <c r="P3347" s="29">
        <f t="shared" si="315"/>
        <v>12</v>
      </c>
      <c r="Q3347" s="14" t="str">
        <f t="shared" si="316"/>
        <v xml:space="preserve">Tracy </v>
      </c>
      <c r="R3347" s="14" t="str">
        <f t="shared" si="317"/>
        <v>Poddar</v>
      </c>
    </row>
    <row r="3348" spans="2:18" x14ac:dyDescent="0.45">
      <c r="B3348" s="14" t="str">
        <f t="shared" si="312"/>
        <v>40599240602</v>
      </c>
      <c r="C3348" s="5">
        <v>40599</v>
      </c>
      <c r="D3348" s="2" t="s">
        <v>804</v>
      </c>
      <c r="E3348" s="14">
        <f t="shared" si="313"/>
        <v>0</v>
      </c>
      <c r="F3348" s="2">
        <v>2</v>
      </c>
      <c r="G3348" s="19">
        <v>7.98</v>
      </c>
      <c r="H3348" s="20">
        <v>0.04</v>
      </c>
      <c r="I3348" s="6"/>
      <c r="J3348" s="5">
        <v>40602</v>
      </c>
      <c r="K3348" s="25">
        <v>-3.93</v>
      </c>
      <c r="L3348" s="2" t="s">
        <v>453</v>
      </c>
      <c r="M3348" s="14">
        <f>+VLOOKUP(L3348,Customers!$C$3:$D$797,2,FALSE)</f>
        <v>5</v>
      </c>
      <c r="N3348" s="14">
        <f>+INDEX(Customers!$B$2:$D$797,MATCH(TF_Database!L3348,Customers!$C$2:$C$797,0),1)</f>
        <v>14435</v>
      </c>
      <c r="O3348" s="29">
        <f t="shared" si="314"/>
        <v>6</v>
      </c>
      <c r="P3348" s="29">
        <f t="shared" si="315"/>
        <v>13</v>
      </c>
      <c r="Q3348" s="14" t="str">
        <f t="shared" si="316"/>
        <v xml:space="preserve">Ellis </v>
      </c>
      <c r="R3348" s="14" t="str">
        <f t="shared" si="317"/>
        <v>Ballard</v>
      </c>
    </row>
    <row r="3349" spans="2:18" x14ac:dyDescent="0.45">
      <c r="B3349" s="14" t="str">
        <f t="shared" si="312"/>
        <v>400914940092</v>
      </c>
      <c r="C3349" s="5">
        <v>40091</v>
      </c>
      <c r="D3349" s="2" t="s">
        <v>811</v>
      </c>
      <c r="E3349" s="14">
        <f t="shared" si="313"/>
        <v>0</v>
      </c>
      <c r="F3349" s="2">
        <v>49</v>
      </c>
      <c r="G3349" s="19">
        <v>8252.360999999999</v>
      </c>
      <c r="H3349" s="20">
        <v>7.0000000000000007E-2</v>
      </c>
      <c r="I3349" s="6"/>
      <c r="J3349" s="5">
        <v>40092</v>
      </c>
      <c r="K3349" s="25">
        <v>2418.5610000000001</v>
      </c>
      <c r="L3349" s="2" t="s">
        <v>375</v>
      </c>
      <c r="M3349" s="14">
        <f>+VLOOKUP(L3349,Customers!$C$3:$D$797,2,FALSE)</f>
        <v>3</v>
      </c>
      <c r="N3349" s="14">
        <f>+INDEX(Customers!$B$2:$D$797,MATCH(TF_Database!L3349,Customers!$C$2:$C$797,0),1)</f>
        <v>11039</v>
      </c>
      <c r="O3349" s="29">
        <f t="shared" si="314"/>
        <v>5</v>
      </c>
      <c r="P3349" s="29">
        <f t="shared" si="315"/>
        <v>12</v>
      </c>
      <c r="Q3349" s="14" t="str">
        <f t="shared" si="316"/>
        <v xml:space="preserve">Paul </v>
      </c>
      <c r="R3349" s="14" t="str">
        <f t="shared" si="317"/>
        <v>Knutson</v>
      </c>
    </row>
    <row r="3350" spans="2:18" x14ac:dyDescent="0.45">
      <c r="B3350" s="14" t="str">
        <f t="shared" si="312"/>
        <v>40091740092</v>
      </c>
      <c r="C3350" s="5">
        <v>40091</v>
      </c>
      <c r="D3350" s="2" t="s">
        <v>811</v>
      </c>
      <c r="E3350" s="14">
        <f t="shared" si="313"/>
        <v>0</v>
      </c>
      <c r="F3350" s="2">
        <v>7</v>
      </c>
      <c r="G3350" s="19">
        <v>2205.84</v>
      </c>
      <c r="H3350" s="20">
        <v>0.01</v>
      </c>
      <c r="I3350" s="6"/>
      <c r="J3350" s="5">
        <v>40092</v>
      </c>
      <c r="K3350" s="25">
        <v>-313.13040000000001</v>
      </c>
      <c r="L3350" s="2" t="s">
        <v>375</v>
      </c>
      <c r="M3350" s="14">
        <f>+VLOOKUP(L3350,Customers!$C$3:$D$797,2,FALSE)</f>
        <v>3</v>
      </c>
      <c r="N3350" s="14">
        <f>+INDEX(Customers!$B$2:$D$797,MATCH(TF_Database!L3350,Customers!$C$2:$C$797,0),1)</f>
        <v>11039</v>
      </c>
      <c r="O3350" s="29">
        <f t="shared" si="314"/>
        <v>5</v>
      </c>
      <c r="P3350" s="29">
        <f t="shared" si="315"/>
        <v>12</v>
      </c>
      <c r="Q3350" s="14" t="str">
        <f t="shared" si="316"/>
        <v xml:space="preserve">Paul </v>
      </c>
      <c r="R3350" s="14" t="str">
        <f t="shared" si="317"/>
        <v>Knutson</v>
      </c>
    </row>
    <row r="3351" spans="2:18" x14ac:dyDescent="0.45">
      <c r="B3351" s="14" t="str">
        <f t="shared" si="312"/>
        <v>409021540904</v>
      </c>
      <c r="C3351" s="5">
        <v>40902</v>
      </c>
      <c r="D3351" s="2" t="s">
        <v>810</v>
      </c>
      <c r="E3351" s="14">
        <f t="shared" si="313"/>
        <v>0</v>
      </c>
      <c r="F3351" s="2">
        <v>15</v>
      </c>
      <c r="G3351" s="19">
        <v>3364.2480000000005</v>
      </c>
      <c r="H3351" s="20">
        <v>0.1</v>
      </c>
      <c r="I3351" s="6"/>
      <c r="J3351" s="5">
        <v>40904</v>
      </c>
      <c r="K3351" s="25">
        <v>-693.23039500000016</v>
      </c>
      <c r="L3351" s="2" t="s">
        <v>398</v>
      </c>
      <c r="M3351" s="14">
        <f>+VLOOKUP(L3351,Customers!$C$3:$D$797,2,FALSE)</f>
        <v>1</v>
      </c>
      <c r="N3351" s="14">
        <f>+INDEX(Customers!$B$2:$D$797,MATCH(TF_Database!L3351,Customers!$C$2:$C$797,0),1)</f>
        <v>2765</v>
      </c>
      <c r="O3351" s="29">
        <f t="shared" si="314"/>
        <v>6</v>
      </c>
      <c r="P3351" s="29">
        <f t="shared" si="315"/>
        <v>13</v>
      </c>
      <c r="Q3351" s="14" t="str">
        <f t="shared" si="316"/>
        <v xml:space="preserve">Aaron </v>
      </c>
      <c r="R3351" s="14" t="str">
        <f t="shared" si="317"/>
        <v>Hawkins</v>
      </c>
    </row>
    <row r="3352" spans="2:18" x14ac:dyDescent="0.45">
      <c r="B3352" s="14" t="str">
        <f t="shared" si="312"/>
        <v>39953439954</v>
      </c>
      <c r="C3352" s="5">
        <v>39953</v>
      </c>
      <c r="D3352" s="2" t="s">
        <v>806</v>
      </c>
      <c r="E3352" s="14">
        <f t="shared" si="313"/>
        <v>1</v>
      </c>
      <c r="F3352" s="2">
        <v>4</v>
      </c>
      <c r="G3352" s="19">
        <v>442.99</v>
      </c>
      <c r="H3352" s="20">
        <v>0.04</v>
      </c>
      <c r="I3352" s="6"/>
      <c r="J3352" s="5">
        <v>39954</v>
      </c>
      <c r="K3352" s="25">
        <v>-152.76</v>
      </c>
      <c r="L3352" s="2" t="s">
        <v>392</v>
      </c>
      <c r="M3352" s="14">
        <f>+VLOOKUP(L3352,Customers!$C$3:$D$797,2,FALSE)</f>
        <v>1</v>
      </c>
      <c r="N3352" s="14">
        <f>+INDEX(Customers!$B$2:$D$797,MATCH(TF_Database!L3352,Customers!$C$2:$C$797,0),1)</f>
        <v>3446</v>
      </c>
      <c r="O3352" s="29">
        <f t="shared" si="314"/>
        <v>10</v>
      </c>
      <c r="P3352" s="29">
        <f t="shared" si="315"/>
        <v>17</v>
      </c>
      <c r="Q3352" s="14" t="str">
        <f t="shared" si="316"/>
        <v xml:space="preserve">Elizabeth </v>
      </c>
      <c r="R3352" s="14" t="str">
        <f t="shared" si="317"/>
        <v>Moffitt</v>
      </c>
    </row>
    <row r="3353" spans="2:18" x14ac:dyDescent="0.45">
      <c r="B3353" s="14" t="str">
        <f t="shared" si="312"/>
        <v>412522941256</v>
      </c>
      <c r="C3353" s="5">
        <v>41252</v>
      </c>
      <c r="D3353" s="2" t="s">
        <v>804</v>
      </c>
      <c r="E3353" s="14">
        <f t="shared" si="313"/>
        <v>0</v>
      </c>
      <c r="F3353" s="2">
        <v>29</v>
      </c>
      <c r="G3353" s="19">
        <v>587.20000000000005</v>
      </c>
      <c r="H3353" s="20">
        <v>0.08</v>
      </c>
      <c r="I3353" s="6"/>
      <c r="J3353" s="5">
        <v>41256</v>
      </c>
      <c r="K3353" s="25">
        <v>134.25</v>
      </c>
      <c r="L3353" s="2" t="s">
        <v>344</v>
      </c>
      <c r="M3353" s="14">
        <f>+VLOOKUP(L3353,Customers!$C$3:$D$797,2,FALSE)</f>
        <v>2</v>
      </c>
      <c r="N3353" s="14">
        <f>+INDEX(Customers!$B$2:$D$797,MATCH(TF_Database!L3353,Customers!$C$2:$C$797,0),1)</f>
        <v>730</v>
      </c>
      <c r="O3353" s="29">
        <f t="shared" si="314"/>
        <v>6</v>
      </c>
      <c r="P3353" s="29">
        <f t="shared" si="315"/>
        <v>13</v>
      </c>
      <c r="Q3353" s="14" t="str">
        <f t="shared" si="316"/>
        <v xml:space="preserve">Bobby </v>
      </c>
      <c r="R3353" s="14" t="str">
        <f t="shared" si="317"/>
        <v>Trafton</v>
      </c>
    </row>
    <row r="3354" spans="2:18" x14ac:dyDescent="0.45">
      <c r="B3354" s="14" t="str">
        <f t="shared" si="312"/>
        <v>412523941261</v>
      </c>
      <c r="C3354" s="5">
        <v>41252</v>
      </c>
      <c r="D3354" s="2" t="s">
        <v>804</v>
      </c>
      <c r="E3354" s="14">
        <f t="shared" si="313"/>
        <v>0</v>
      </c>
      <c r="F3354" s="2">
        <v>39</v>
      </c>
      <c r="G3354" s="19">
        <v>110.79</v>
      </c>
      <c r="H3354" s="20">
        <v>0.05</v>
      </c>
      <c r="I3354" s="6"/>
      <c r="J3354" s="5">
        <v>41261</v>
      </c>
      <c r="K3354" s="25">
        <v>42.68</v>
      </c>
      <c r="L3354" s="2" t="s">
        <v>344</v>
      </c>
      <c r="M3354" s="14">
        <f>+VLOOKUP(L3354,Customers!$C$3:$D$797,2,FALSE)</f>
        <v>2</v>
      </c>
      <c r="N3354" s="14">
        <f>+INDEX(Customers!$B$2:$D$797,MATCH(TF_Database!L3354,Customers!$C$2:$C$797,0),1)</f>
        <v>730</v>
      </c>
      <c r="O3354" s="29">
        <f t="shared" si="314"/>
        <v>6</v>
      </c>
      <c r="P3354" s="29">
        <f t="shared" si="315"/>
        <v>13</v>
      </c>
      <c r="Q3354" s="14" t="str">
        <f t="shared" si="316"/>
        <v xml:space="preserve">Bobby </v>
      </c>
      <c r="R3354" s="14" t="str">
        <f t="shared" si="317"/>
        <v>Trafton</v>
      </c>
    </row>
    <row r="3355" spans="2:18" x14ac:dyDescent="0.45">
      <c r="B3355" s="14" t="str">
        <f t="shared" si="312"/>
        <v>405652940566</v>
      </c>
      <c r="C3355" s="5">
        <v>40565</v>
      </c>
      <c r="D3355" s="2" t="s">
        <v>808</v>
      </c>
      <c r="E3355" s="14">
        <f t="shared" si="313"/>
        <v>0</v>
      </c>
      <c r="F3355" s="2">
        <v>29</v>
      </c>
      <c r="G3355" s="19">
        <v>516.62</v>
      </c>
      <c r="H3355" s="20">
        <v>0.06</v>
      </c>
      <c r="I3355" s="6"/>
      <c r="J3355" s="5">
        <v>40566</v>
      </c>
      <c r="K3355" s="25">
        <v>138.33000000000001</v>
      </c>
      <c r="L3355" s="2" t="s">
        <v>346</v>
      </c>
      <c r="M3355" s="14">
        <f>+VLOOKUP(L3355,Customers!$C$3:$D$797,2,FALSE)</f>
        <v>3</v>
      </c>
      <c r="N3355" s="14">
        <f>+INDEX(Customers!$B$2:$D$797,MATCH(TF_Database!L3355,Customers!$C$2:$C$797,0),1)</f>
        <v>28404</v>
      </c>
      <c r="O3355" s="29">
        <f t="shared" si="314"/>
        <v>5</v>
      </c>
      <c r="P3355" s="29">
        <f t="shared" si="315"/>
        <v>12</v>
      </c>
      <c r="Q3355" s="14" t="str">
        <f t="shared" si="316"/>
        <v xml:space="preserve">Troy </v>
      </c>
      <c r="R3355" s="14" t="str">
        <f t="shared" si="317"/>
        <v>Staebel</v>
      </c>
    </row>
    <row r="3356" spans="2:18" x14ac:dyDescent="0.45">
      <c r="B3356" s="14" t="str">
        <f t="shared" si="312"/>
        <v>410223041023</v>
      </c>
      <c r="C3356" s="5">
        <v>41022</v>
      </c>
      <c r="D3356" s="2" t="s">
        <v>810</v>
      </c>
      <c r="E3356" s="14">
        <f t="shared" si="313"/>
        <v>0</v>
      </c>
      <c r="F3356" s="2">
        <v>30</v>
      </c>
      <c r="G3356" s="19">
        <v>177.22</v>
      </c>
      <c r="H3356" s="20">
        <v>0.06</v>
      </c>
      <c r="I3356" s="6"/>
      <c r="J3356" s="5">
        <v>41023</v>
      </c>
      <c r="K3356" s="25">
        <v>68.959999999999994</v>
      </c>
      <c r="L3356" s="2" t="s">
        <v>452</v>
      </c>
      <c r="M3356" s="14">
        <f>+VLOOKUP(L3356,Customers!$C$3:$D$797,2,FALSE)</f>
        <v>4</v>
      </c>
      <c r="N3356" s="14">
        <f>+INDEX(Customers!$B$2:$D$797,MATCH(TF_Database!L3356,Customers!$C$2:$C$797,0),1)</f>
        <v>20677</v>
      </c>
      <c r="O3356" s="29">
        <f t="shared" si="314"/>
        <v>7</v>
      </c>
      <c r="P3356" s="29">
        <f t="shared" si="315"/>
        <v>16</v>
      </c>
      <c r="Q3356" s="14" t="str">
        <f t="shared" si="316"/>
        <v xml:space="preserve">Speros </v>
      </c>
      <c r="R3356" s="14" t="str">
        <f t="shared" si="317"/>
        <v>Goranitis</v>
      </c>
    </row>
    <row r="3357" spans="2:18" x14ac:dyDescent="0.45">
      <c r="B3357" s="14" t="str">
        <f t="shared" si="312"/>
        <v>403122440313</v>
      </c>
      <c r="C3357" s="5">
        <v>40312</v>
      </c>
      <c r="D3357" s="2" t="s">
        <v>810</v>
      </c>
      <c r="E3357" s="14">
        <f t="shared" si="313"/>
        <v>0</v>
      </c>
      <c r="F3357" s="2">
        <v>24</v>
      </c>
      <c r="G3357" s="19">
        <v>790.24</v>
      </c>
      <c r="H3357" s="20">
        <v>0.09</v>
      </c>
      <c r="I3357" s="6"/>
      <c r="J3357" s="5">
        <v>40313</v>
      </c>
      <c r="K3357" s="25">
        <v>-213.18</v>
      </c>
      <c r="L3357" s="2" t="s">
        <v>418</v>
      </c>
      <c r="M3357" s="14">
        <f>+VLOOKUP(L3357,Customers!$C$3:$D$797,2,FALSE)</f>
        <v>4</v>
      </c>
      <c r="N3357" s="14">
        <f>+INDEX(Customers!$B$2:$D$797,MATCH(TF_Database!L3357,Customers!$C$2:$C$797,0),1)</f>
        <v>8549</v>
      </c>
      <c r="O3357" s="29">
        <f t="shared" si="314"/>
        <v>5</v>
      </c>
      <c r="P3357" s="29">
        <f t="shared" si="315"/>
        <v>10</v>
      </c>
      <c r="Q3357" s="14" t="str">
        <f t="shared" si="316"/>
        <v xml:space="preserve">Bill </v>
      </c>
      <c r="R3357" s="14" t="str">
        <f t="shared" si="317"/>
        <v>Tyler</v>
      </c>
    </row>
    <row r="3358" spans="2:18" x14ac:dyDescent="0.45">
      <c r="B3358" s="14" t="str">
        <f t="shared" si="312"/>
        <v>409241440926</v>
      </c>
      <c r="C3358" s="5">
        <v>40924</v>
      </c>
      <c r="D3358" s="2" t="s">
        <v>806</v>
      </c>
      <c r="E3358" s="14">
        <f t="shared" si="313"/>
        <v>1</v>
      </c>
      <c r="F3358" s="2">
        <v>14</v>
      </c>
      <c r="G3358" s="19">
        <v>50.85</v>
      </c>
      <c r="H3358" s="20">
        <v>0.09</v>
      </c>
      <c r="I3358" s="6"/>
      <c r="J3358" s="5">
        <v>40926</v>
      </c>
      <c r="K3358" s="25">
        <v>-6.81</v>
      </c>
      <c r="L3358" s="2" t="s">
        <v>423</v>
      </c>
      <c r="M3358" s="14">
        <f>+VLOOKUP(L3358,Customers!$C$3:$D$797,2,FALSE)</f>
        <v>5</v>
      </c>
      <c r="N3358" s="14">
        <f>+INDEX(Customers!$B$2:$D$797,MATCH(TF_Database!L3358,Customers!$C$2:$C$797,0),1)</f>
        <v>15755</v>
      </c>
      <c r="O3358" s="29">
        <f t="shared" si="314"/>
        <v>7</v>
      </c>
      <c r="P3358" s="29">
        <f t="shared" si="315"/>
        <v>12</v>
      </c>
      <c r="Q3358" s="14" t="str">
        <f t="shared" si="316"/>
        <v xml:space="preserve">Pierre </v>
      </c>
      <c r="R3358" s="14" t="str">
        <f t="shared" si="317"/>
        <v>Wener</v>
      </c>
    </row>
    <row r="3359" spans="2:18" x14ac:dyDescent="0.45">
      <c r="B3359" s="14" t="str">
        <f t="shared" si="312"/>
        <v>406442040646</v>
      </c>
      <c r="C3359" s="5">
        <v>40644</v>
      </c>
      <c r="D3359" s="2" t="s">
        <v>811</v>
      </c>
      <c r="E3359" s="14">
        <f t="shared" si="313"/>
        <v>0</v>
      </c>
      <c r="F3359" s="2">
        <v>20</v>
      </c>
      <c r="G3359" s="19">
        <v>1077.8084999999999</v>
      </c>
      <c r="H3359" s="20">
        <v>0.06</v>
      </c>
      <c r="I3359" s="6"/>
      <c r="J3359" s="5">
        <v>40646</v>
      </c>
      <c r="K3359" s="25">
        <v>17.253</v>
      </c>
      <c r="L3359" s="2" t="s">
        <v>395</v>
      </c>
      <c r="M3359" s="14">
        <f>+VLOOKUP(L3359,Customers!$C$3:$D$797,2,FALSE)</f>
        <v>2</v>
      </c>
      <c r="N3359" s="14">
        <f>+INDEX(Customers!$B$2:$D$797,MATCH(TF_Database!L3359,Customers!$C$2:$C$797,0),1)</f>
        <v>19811</v>
      </c>
      <c r="O3359" s="29">
        <f t="shared" si="314"/>
        <v>5</v>
      </c>
      <c r="P3359" s="29">
        <f t="shared" si="315"/>
        <v>12</v>
      </c>
      <c r="Q3359" s="14" t="str">
        <f t="shared" si="316"/>
        <v xml:space="preserve">Alan </v>
      </c>
      <c r="R3359" s="14" t="str">
        <f t="shared" si="317"/>
        <v>Shonely</v>
      </c>
    </row>
    <row r="3360" spans="2:18" x14ac:dyDescent="0.45">
      <c r="B3360" s="14" t="str">
        <f t="shared" si="312"/>
        <v>406441940645</v>
      </c>
      <c r="C3360" s="5">
        <v>40644</v>
      </c>
      <c r="D3360" s="2" t="s">
        <v>811</v>
      </c>
      <c r="E3360" s="14">
        <f t="shared" si="313"/>
        <v>0</v>
      </c>
      <c r="F3360" s="2">
        <v>19</v>
      </c>
      <c r="G3360" s="19">
        <v>2899.98</v>
      </c>
      <c r="H3360" s="20">
        <v>0.1</v>
      </c>
      <c r="I3360" s="6"/>
      <c r="J3360" s="5">
        <v>40645</v>
      </c>
      <c r="K3360" s="25">
        <v>666.01</v>
      </c>
      <c r="L3360" s="2" t="s">
        <v>395</v>
      </c>
      <c r="M3360" s="14">
        <f>+VLOOKUP(L3360,Customers!$C$3:$D$797,2,FALSE)</f>
        <v>2</v>
      </c>
      <c r="N3360" s="14">
        <f>+INDEX(Customers!$B$2:$D$797,MATCH(TF_Database!L3360,Customers!$C$2:$C$797,0),1)</f>
        <v>19811</v>
      </c>
      <c r="O3360" s="29">
        <f t="shared" si="314"/>
        <v>5</v>
      </c>
      <c r="P3360" s="29">
        <f t="shared" si="315"/>
        <v>12</v>
      </c>
      <c r="Q3360" s="14" t="str">
        <f t="shared" si="316"/>
        <v xml:space="preserve">Alan </v>
      </c>
      <c r="R3360" s="14" t="str">
        <f t="shared" si="317"/>
        <v>Shonely</v>
      </c>
    </row>
    <row r="3361" spans="2:18" x14ac:dyDescent="0.45">
      <c r="B3361" s="14" t="str">
        <f t="shared" si="312"/>
        <v>406061940609</v>
      </c>
      <c r="C3361" s="5">
        <v>40606</v>
      </c>
      <c r="D3361" s="2" t="s">
        <v>811</v>
      </c>
      <c r="E3361" s="14">
        <f t="shared" si="313"/>
        <v>0</v>
      </c>
      <c r="F3361" s="2">
        <v>19</v>
      </c>
      <c r="G3361" s="19">
        <v>127.48</v>
      </c>
      <c r="H3361" s="20">
        <v>0.05</v>
      </c>
      <c r="I3361" s="6"/>
      <c r="J3361" s="5">
        <v>40609</v>
      </c>
      <c r="K3361" s="25">
        <v>-41.99</v>
      </c>
      <c r="L3361" s="2" t="s">
        <v>366</v>
      </c>
      <c r="M3361" s="14">
        <f>+VLOOKUP(L3361,Customers!$C$3:$D$797,2,FALSE)</f>
        <v>1</v>
      </c>
      <c r="N3361" s="14">
        <f>+INDEX(Customers!$B$2:$D$797,MATCH(TF_Database!L3361,Customers!$C$2:$C$797,0),1)</f>
        <v>25701</v>
      </c>
      <c r="O3361" s="29">
        <f t="shared" si="314"/>
        <v>6</v>
      </c>
      <c r="P3361" s="29">
        <f t="shared" si="315"/>
        <v>12</v>
      </c>
      <c r="Q3361" s="14" t="str">
        <f t="shared" si="316"/>
        <v xml:space="preserve">Tracy </v>
      </c>
      <c r="R3361" s="14" t="str">
        <f t="shared" si="317"/>
        <v>Poddar</v>
      </c>
    </row>
    <row r="3362" spans="2:18" x14ac:dyDescent="0.45">
      <c r="B3362" s="14" t="str">
        <f t="shared" si="312"/>
        <v>400224040024</v>
      </c>
      <c r="C3362" s="5">
        <v>40022</v>
      </c>
      <c r="D3362" s="2" t="s">
        <v>811</v>
      </c>
      <c r="E3362" s="14">
        <f t="shared" si="313"/>
        <v>0</v>
      </c>
      <c r="F3362" s="2">
        <v>40</v>
      </c>
      <c r="G3362" s="19">
        <v>2550.12</v>
      </c>
      <c r="H3362" s="20">
        <v>0.01</v>
      </c>
      <c r="I3362" s="6"/>
      <c r="J3362" s="5">
        <v>40024</v>
      </c>
      <c r="K3362" s="25">
        <v>882.45</v>
      </c>
      <c r="L3362" s="2" t="s">
        <v>391</v>
      </c>
      <c r="M3362" s="14">
        <f>+VLOOKUP(L3362,Customers!$C$3:$D$797,2,FALSE)</f>
        <v>2</v>
      </c>
      <c r="N3362" s="14">
        <f>+INDEX(Customers!$B$2:$D$797,MATCH(TF_Database!L3362,Customers!$C$2:$C$797,0),1)</f>
        <v>32287</v>
      </c>
      <c r="O3362" s="29">
        <f t="shared" si="314"/>
        <v>5</v>
      </c>
      <c r="P3362" s="29">
        <f t="shared" si="315"/>
        <v>13</v>
      </c>
      <c r="Q3362" s="14" t="str">
        <f t="shared" si="316"/>
        <v xml:space="preserve">Tony </v>
      </c>
      <c r="R3362" s="14" t="str">
        <f t="shared" si="317"/>
        <v>Molinari</v>
      </c>
    </row>
    <row r="3363" spans="2:18" x14ac:dyDescent="0.45">
      <c r="B3363" s="14" t="str">
        <f t="shared" si="312"/>
        <v>399544039955</v>
      </c>
      <c r="C3363" s="5">
        <v>39954</v>
      </c>
      <c r="D3363" s="2" t="s">
        <v>806</v>
      </c>
      <c r="E3363" s="14">
        <f t="shared" si="313"/>
        <v>1</v>
      </c>
      <c r="F3363" s="2">
        <v>40</v>
      </c>
      <c r="G3363" s="19">
        <v>194.02</v>
      </c>
      <c r="H3363" s="20">
        <v>0.03</v>
      </c>
      <c r="I3363" s="6"/>
      <c r="J3363" s="5">
        <v>39955</v>
      </c>
      <c r="K3363" s="25">
        <v>80.349999999999994</v>
      </c>
      <c r="L3363" s="2" t="s">
        <v>422</v>
      </c>
      <c r="M3363" s="14">
        <f>+VLOOKUP(L3363,Customers!$C$3:$D$797,2,FALSE)</f>
        <v>4</v>
      </c>
      <c r="N3363" s="14">
        <f>+INDEX(Customers!$B$2:$D$797,MATCH(TF_Database!L3363,Customers!$C$2:$C$797,0),1)</f>
        <v>939</v>
      </c>
      <c r="O3363" s="29">
        <f t="shared" si="314"/>
        <v>5</v>
      </c>
      <c r="P3363" s="29">
        <f t="shared" si="315"/>
        <v>12</v>
      </c>
      <c r="Q3363" s="14" t="str">
        <f t="shared" si="316"/>
        <v xml:space="preserve">Bill </v>
      </c>
      <c r="R3363" s="14" t="str">
        <f t="shared" si="317"/>
        <v>Shonely</v>
      </c>
    </row>
    <row r="3364" spans="2:18" x14ac:dyDescent="0.45">
      <c r="B3364" s="14" t="str">
        <f t="shared" si="312"/>
        <v>399251439925</v>
      </c>
      <c r="C3364" s="5">
        <v>39925</v>
      </c>
      <c r="D3364" s="2" t="s">
        <v>810</v>
      </c>
      <c r="E3364" s="14">
        <f t="shared" si="313"/>
        <v>0</v>
      </c>
      <c r="F3364" s="2">
        <v>14</v>
      </c>
      <c r="G3364" s="19">
        <v>422.83</v>
      </c>
      <c r="H3364" s="20">
        <v>0.02</v>
      </c>
      <c r="I3364" s="6"/>
      <c r="J3364" s="5">
        <v>39925</v>
      </c>
      <c r="K3364" s="25">
        <v>-21.06</v>
      </c>
      <c r="L3364" s="2" t="s">
        <v>111</v>
      </c>
      <c r="M3364" s="14">
        <f>+VLOOKUP(L3364,Customers!$C$3:$D$797,2,FALSE)</f>
        <v>3</v>
      </c>
      <c r="N3364" s="14">
        <f>+INDEX(Customers!$B$2:$D$797,MATCH(TF_Database!L3364,Customers!$C$2:$C$797,0),1)</f>
        <v>7377</v>
      </c>
      <c r="O3364" s="29">
        <f t="shared" si="314"/>
        <v>5</v>
      </c>
      <c r="P3364" s="29">
        <f t="shared" si="315"/>
        <v>11</v>
      </c>
      <c r="Q3364" s="14" t="str">
        <f t="shared" si="316"/>
        <v xml:space="preserve">Rick </v>
      </c>
      <c r="R3364" s="14" t="str">
        <f t="shared" si="317"/>
        <v>Duston</v>
      </c>
    </row>
    <row r="3365" spans="2:18" x14ac:dyDescent="0.45">
      <c r="B3365" s="14" t="str">
        <f t="shared" si="312"/>
        <v>406671040669</v>
      </c>
      <c r="C3365" s="5">
        <v>40667</v>
      </c>
      <c r="D3365" s="2" t="s">
        <v>808</v>
      </c>
      <c r="E3365" s="14">
        <f t="shared" si="313"/>
        <v>0</v>
      </c>
      <c r="F3365" s="2">
        <v>10</v>
      </c>
      <c r="G3365" s="19">
        <v>170.35</v>
      </c>
      <c r="H3365" s="20">
        <v>0.03</v>
      </c>
      <c r="I3365" s="6"/>
      <c r="J3365" s="5">
        <v>40669</v>
      </c>
      <c r="K3365" s="25">
        <v>-39.92</v>
      </c>
      <c r="L3365" s="2" t="s">
        <v>310</v>
      </c>
      <c r="M3365" s="14">
        <f>+VLOOKUP(L3365,Customers!$C$3:$D$797,2,FALSE)</f>
        <v>5</v>
      </c>
      <c r="N3365" s="14">
        <f>+INDEX(Customers!$B$2:$D$797,MATCH(TF_Database!L3365,Customers!$C$2:$C$797,0),1)</f>
        <v>29106</v>
      </c>
      <c r="O3365" s="29">
        <f t="shared" si="314"/>
        <v>6</v>
      </c>
      <c r="P3365" s="29">
        <f t="shared" si="315"/>
        <v>12</v>
      </c>
      <c r="Q3365" s="14" t="str">
        <f t="shared" si="316"/>
        <v xml:space="preserve">Janet </v>
      </c>
      <c r="R3365" s="14" t="str">
        <f t="shared" si="317"/>
        <v>Martin</v>
      </c>
    </row>
    <row r="3366" spans="2:18" x14ac:dyDescent="0.45">
      <c r="B3366" s="14" t="str">
        <f t="shared" si="312"/>
        <v>404331940437</v>
      </c>
      <c r="C3366" s="5">
        <v>40433</v>
      </c>
      <c r="D3366" s="2" t="s">
        <v>804</v>
      </c>
      <c r="E3366" s="14">
        <f t="shared" si="313"/>
        <v>0</v>
      </c>
      <c r="F3366" s="2">
        <v>19</v>
      </c>
      <c r="G3366" s="19">
        <v>20329.8</v>
      </c>
      <c r="H3366" s="20">
        <v>0</v>
      </c>
      <c r="I3366" s="6"/>
      <c r="J3366" s="5">
        <v>40437</v>
      </c>
      <c r="K3366" s="25">
        <v>9224.1</v>
      </c>
      <c r="L3366" s="2" t="s">
        <v>310</v>
      </c>
      <c r="M3366" s="14">
        <f>+VLOOKUP(L3366,Customers!$C$3:$D$797,2,FALSE)</f>
        <v>5</v>
      </c>
      <c r="N3366" s="14">
        <f>+INDEX(Customers!$B$2:$D$797,MATCH(TF_Database!L3366,Customers!$C$2:$C$797,0),1)</f>
        <v>29106</v>
      </c>
      <c r="O3366" s="29">
        <f t="shared" si="314"/>
        <v>6</v>
      </c>
      <c r="P3366" s="29">
        <f t="shared" si="315"/>
        <v>12</v>
      </c>
      <c r="Q3366" s="14" t="str">
        <f t="shared" si="316"/>
        <v xml:space="preserve">Janet </v>
      </c>
      <c r="R3366" s="14" t="str">
        <f t="shared" si="317"/>
        <v>Martin</v>
      </c>
    </row>
    <row r="3367" spans="2:18" x14ac:dyDescent="0.45">
      <c r="B3367" s="14" t="str">
        <f t="shared" si="312"/>
        <v>412121541217</v>
      </c>
      <c r="C3367" s="5">
        <v>41212</v>
      </c>
      <c r="D3367" s="2" t="s">
        <v>804</v>
      </c>
      <c r="E3367" s="14">
        <f t="shared" si="313"/>
        <v>0</v>
      </c>
      <c r="F3367" s="2">
        <v>15</v>
      </c>
      <c r="G3367" s="19">
        <v>2567.64</v>
      </c>
      <c r="H3367" s="20">
        <v>0</v>
      </c>
      <c r="I3367" s="6"/>
      <c r="J3367" s="5">
        <v>41217</v>
      </c>
      <c r="K3367" s="25">
        <v>-505.98447900000014</v>
      </c>
      <c r="L3367" s="2" t="s">
        <v>402</v>
      </c>
      <c r="M3367" s="14">
        <f>+VLOOKUP(L3367,Customers!$C$3:$D$797,2,FALSE)</f>
        <v>5</v>
      </c>
      <c r="N3367" s="14">
        <f>+INDEX(Customers!$B$2:$D$797,MATCH(TF_Database!L3367,Customers!$C$2:$C$797,0),1)</f>
        <v>29432</v>
      </c>
      <c r="O3367" s="29">
        <f t="shared" si="314"/>
        <v>8</v>
      </c>
      <c r="P3367" s="29">
        <f t="shared" si="315"/>
        <v>13</v>
      </c>
      <c r="Q3367" s="14" t="str">
        <f t="shared" si="316"/>
        <v xml:space="preserve">Brendan </v>
      </c>
      <c r="R3367" s="14" t="str">
        <f t="shared" si="317"/>
        <v>Murry</v>
      </c>
    </row>
    <row r="3368" spans="2:18" x14ac:dyDescent="0.45">
      <c r="B3368" s="14" t="str">
        <f t="shared" si="312"/>
        <v>39850239852</v>
      </c>
      <c r="C3368" s="5">
        <v>39850</v>
      </c>
      <c r="D3368" s="2" t="s">
        <v>811</v>
      </c>
      <c r="E3368" s="14">
        <f t="shared" si="313"/>
        <v>0</v>
      </c>
      <c r="F3368" s="2">
        <v>2</v>
      </c>
      <c r="G3368" s="19">
        <v>1838.18</v>
      </c>
      <c r="H3368" s="20">
        <v>0.09</v>
      </c>
      <c r="I3368" s="6"/>
      <c r="J3368" s="5">
        <v>39852</v>
      </c>
      <c r="K3368" s="25">
        <v>-2531.4825000000001</v>
      </c>
      <c r="L3368" s="2" t="s">
        <v>410</v>
      </c>
      <c r="M3368" s="14">
        <f>+VLOOKUP(L3368,Customers!$C$3:$D$797,2,FALSE)</f>
        <v>3</v>
      </c>
      <c r="N3368" s="14">
        <f>+INDEX(Customers!$B$2:$D$797,MATCH(TF_Database!L3368,Customers!$C$2:$C$797,0),1)</f>
        <v>25705</v>
      </c>
      <c r="O3368" s="29">
        <f t="shared" si="314"/>
        <v>6</v>
      </c>
      <c r="P3368" s="29">
        <f t="shared" si="315"/>
        <v>11</v>
      </c>
      <c r="Q3368" s="14" t="str">
        <f t="shared" si="316"/>
        <v xml:space="preserve">Bobby </v>
      </c>
      <c r="R3368" s="14" t="str">
        <f t="shared" si="317"/>
        <v>Elias</v>
      </c>
    </row>
    <row r="3369" spans="2:18" x14ac:dyDescent="0.45">
      <c r="B3369" s="14" t="str">
        <f t="shared" si="312"/>
        <v>403821240383</v>
      </c>
      <c r="C3369" s="5">
        <v>40382</v>
      </c>
      <c r="D3369" s="2" t="s">
        <v>811</v>
      </c>
      <c r="E3369" s="14">
        <f t="shared" si="313"/>
        <v>0</v>
      </c>
      <c r="F3369" s="2">
        <v>12</v>
      </c>
      <c r="G3369" s="19">
        <v>1466.95</v>
      </c>
      <c r="H3369" s="20">
        <v>0.02</v>
      </c>
      <c r="I3369" s="6"/>
      <c r="J3369" s="5">
        <v>40383</v>
      </c>
      <c r="K3369" s="25">
        <v>-64.14</v>
      </c>
      <c r="L3369" s="2" t="s">
        <v>359</v>
      </c>
      <c r="M3369" s="14">
        <f>+VLOOKUP(L3369,Customers!$C$3:$D$797,2,FALSE)</f>
        <v>2</v>
      </c>
      <c r="N3369" s="14">
        <f>+INDEX(Customers!$B$2:$D$797,MATCH(TF_Database!L3369,Customers!$C$2:$C$797,0),1)</f>
        <v>24790</v>
      </c>
      <c r="O3369" s="29">
        <f t="shared" si="314"/>
        <v>8</v>
      </c>
      <c r="P3369" s="29">
        <f t="shared" si="315"/>
        <v>16</v>
      </c>
      <c r="Q3369" s="14" t="str">
        <f t="shared" si="316"/>
        <v xml:space="preserve">Christy </v>
      </c>
      <c r="R3369" s="14" t="str">
        <f t="shared" si="317"/>
        <v>Brittain</v>
      </c>
    </row>
    <row r="3370" spans="2:18" x14ac:dyDescent="0.45">
      <c r="B3370" s="14" t="str">
        <f t="shared" si="312"/>
        <v>403823340383</v>
      </c>
      <c r="C3370" s="5">
        <v>40382</v>
      </c>
      <c r="D3370" s="2" t="s">
        <v>811</v>
      </c>
      <c r="E3370" s="14">
        <f t="shared" si="313"/>
        <v>0</v>
      </c>
      <c r="F3370" s="2">
        <v>33</v>
      </c>
      <c r="G3370" s="19">
        <v>440.23</v>
      </c>
      <c r="H3370" s="20">
        <v>0.09</v>
      </c>
      <c r="I3370" s="6"/>
      <c r="J3370" s="5">
        <v>40383</v>
      </c>
      <c r="K3370" s="25">
        <v>-37.9407</v>
      </c>
      <c r="L3370" s="2" t="s">
        <v>359</v>
      </c>
      <c r="M3370" s="14">
        <f>+VLOOKUP(L3370,Customers!$C$3:$D$797,2,FALSE)</f>
        <v>2</v>
      </c>
      <c r="N3370" s="14">
        <f>+INDEX(Customers!$B$2:$D$797,MATCH(TF_Database!L3370,Customers!$C$2:$C$797,0),1)</f>
        <v>24790</v>
      </c>
      <c r="O3370" s="29">
        <f t="shared" si="314"/>
        <v>8</v>
      </c>
      <c r="P3370" s="29">
        <f t="shared" si="315"/>
        <v>16</v>
      </c>
      <c r="Q3370" s="14" t="str">
        <f t="shared" si="316"/>
        <v xml:space="preserve">Christy </v>
      </c>
      <c r="R3370" s="14" t="str">
        <f t="shared" si="317"/>
        <v>Brittain</v>
      </c>
    </row>
    <row r="3371" spans="2:18" x14ac:dyDescent="0.45">
      <c r="B3371" s="14" t="str">
        <f t="shared" si="312"/>
        <v>410261841030</v>
      </c>
      <c r="C3371" s="5">
        <v>41026</v>
      </c>
      <c r="D3371" s="2" t="s">
        <v>804</v>
      </c>
      <c r="E3371" s="14">
        <f t="shared" si="313"/>
        <v>0</v>
      </c>
      <c r="F3371" s="2">
        <v>18</v>
      </c>
      <c r="G3371" s="19">
        <v>3136.2024999999999</v>
      </c>
      <c r="H3371" s="20">
        <v>7.0000000000000007E-2</v>
      </c>
      <c r="I3371" s="6"/>
      <c r="J3371" s="5">
        <v>41030</v>
      </c>
      <c r="K3371" s="25">
        <v>439.77599999999995</v>
      </c>
      <c r="L3371" s="2" t="s">
        <v>305</v>
      </c>
      <c r="M3371" s="14">
        <f>+VLOOKUP(L3371,Customers!$C$3:$D$797,2,FALSE)</f>
        <v>2</v>
      </c>
      <c r="N3371" s="14">
        <f>+INDEX(Customers!$B$2:$D$797,MATCH(TF_Database!L3371,Customers!$C$2:$C$797,0),1)</f>
        <v>9416</v>
      </c>
      <c r="O3371" s="29">
        <f t="shared" si="314"/>
        <v>5</v>
      </c>
      <c r="P3371" s="29">
        <f t="shared" si="315"/>
        <v>12</v>
      </c>
      <c r="Q3371" s="14" t="str">
        <f t="shared" si="316"/>
        <v xml:space="preserve">Noel </v>
      </c>
      <c r="R3371" s="14" t="str">
        <f t="shared" si="317"/>
        <v>Staavos</v>
      </c>
    </row>
    <row r="3372" spans="2:18" x14ac:dyDescent="0.45">
      <c r="B3372" s="14" t="str">
        <f t="shared" si="312"/>
        <v>400404840042</v>
      </c>
      <c r="C3372" s="5">
        <v>40040</v>
      </c>
      <c r="D3372" s="2" t="s">
        <v>811</v>
      </c>
      <c r="E3372" s="14">
        <f t="shared" si="313"/>
        <v>0</v>
      </c>
      <c r="F3372" s="2">
        <v>48</v>
      </c>
      <c r="G3372" s="19">
        <v>460.69</v>
      </c>
      <c r="H3372" s="20">
        <v>0.06</v>
      </c>
      <c r="I3372" s="6"/>
      <c r="J3372" s="5">
        <v>40042</v>
      </c>
      <c r="K3372" s="25">
        <v>-103.48</v>
      </c>
      <c r="L3372" s="2" t="s">
        <v>398</v>
      </c>
      <c r="M3372" s="14">
        <f>+VLOOKUP(L3372,Customers!$C$3:$D$797,2,FALSE)</f>
        <v>1</v>
      </c>
      <c r="N3372" s="14">
        <f>+INDEX(Customers!$B$2:$D$797,MATCH(TF_Database!L3372,Customers!$C$2:$C$797,0),1)</f>
        <v>2765</v>
      </c>
      <c r="O3372" s="29">
        <f t="shared" si="314"/>
        <v>6</v>
      </c>
      <c r="P3372" s="29">
        <f t="shared" si="315"/>
        <v>13</v>
      </c>
      <c r="Q3372" s="14" t="str">
        <f t="shared" si="316"/>
        <v xml:space="preserve">Aaron </v>
      </c>
      <c r="R3372" s="14" t="str">
        <f t="shared" si="317"/>
        <v>Hawkins</v>
      </c>
    </row>
    <row r="3373" spans="2:18" x14ac:dyDescent="0.45">
      <c r="B3373" s="14" t="str">
        <f t="shared" si="312"/>
        <v>405741240575</v>
      </c>
      <c r="C3373" s="5">
        <v>40574</v>
      </c>
      <c r="D3373" s="2" t="s">
        <v>806</v>
      </c>
      <c r="E3373" s="14">
        <f t="shared" si="313"/>
        <v>1</v>
      </c>
      <c r="F3373" s="2">
        <v>12</v>
      </c>
      <c r="G3373" s="19">
        <v>82.64</v>
      </c>
      <c r="H3373" s="20">
        <v>0.1</v>
      </c>
      <c r="I3373" s="6"/>
      <c r="J3373" s="5">
        <v>40575</v>
      </c>
      <c r="K3373" s="25">
        <v>0.35</v>
      </c>
      <c r="L3373" s="2" t="s">
        <v>397</v>
      </c>
      <c r="M3373" s="14">
        <f>+VLOOKUP(L3373,Customers!$C$3:$D$797,2,FALSE)</f>
        <v>1</v>
      </c>
      <c r="N3373" s="14">
        <f>+INDEX(Customers!$B$2:$D$797,MATCH(TF_Database!L3373,Customers!$C$2:$C$797,0),1)</f>
        <v>11895</v>
      </c>
      <c r="O3373" s="29">
        <f t="shared" si="314"/>
        <v>8</v>
      </c>
      <c r="P3373" s="29">
        <f t="shared" si="315"/>
        <v>17</v>
      </c>
      <c r="Q3373" s="14" t="str">
        <f t="shared" si="316"/>
        <v xml:space="preserve">Anthony </v>
      </c>
      <c r="R3373" s="14" t="str">
        <f t="shared" si="317"/>
        <v>Garverick</v>
      </c>
    </row>
    <row r="3374" spans="2:18" x14ac:dyDescent="0.45">
      <c r="B3374" s="14" t="str">
        <f t="shared" si="312"/>
        <v>399791039980</v>
      </c>
      <c r="C3374" s="5">
        <v>39979</v>
      </c>
      <c r="D3374" s="2" t="s">
        <v>808</v>
      </c>
      <c r="E3374" s="14">
        <f t="shared" si="313"/>
        <v>0</v>
      </c>
      <c r="F3374" s="2">
        <v>10</v>
      </c>
      <c r="G3374" s="19">
        <v>784.08</v>
      </c>
      <c r="H3374" s="20">
        <v>0.02</v>
      </c>
      <c r="I3374" s="6"/>
      <c r="J3374" s="5">
        <v>39980</v>
      </c>
      <c r="K3374" s="25">
        <v>-222.77</v>
      </c>
      <c r="L3374" s="2" t="s">
        <v>342</v>
      </c>
      <c r="M3374" s="14">
        <f>+VLOOKUP(L3374,Customers!$C$3:$D$797,2,FALSE)</f>
        <v>3</v>
      </c>
      <c r="N3374" s="14">
        <f>+INDEX(Customers!$B$2:$D$797,MATCH(TF_Database!L3374,Customers!$C$2:$C$797,0),1)</f>
        <v>16030</v>
      </c>
      <c r="O3374" s="29">
        <f t="shared" si="314"/>
        <v>6</v>
      </c>
      <c r="P3374" s="29">
        <f t="shared" si="315"/>
        <v>11</v>
      </c>
      <c r="Q3374" s="14" t="str">
        <f t="shared" si="316"/>
        <v xml:space="preserve">Chuck </v>
      </c>
      <c r="R3374" s="14" t="str">
        <f t="shared" si="317"/>
        <v>Sachs</v>
      </c>
    </row>
    <row r="3375" spans="2:18" x14ac:dyDescent="0.45">
      <c r="B3375" s="14" t="str">
        <f t="shared" si="312"/>
        <v>399794139981</v>
      </c>
      <c r="C3375" s="5">
        <v>39979</v>
      </c>
      <c r="D3375" s="2" t="s">
        <v>808</v>
      </c>
      <c r="E3375" s="14">
        <f t="shared" si="313"/>
        <v>0</v>
      </c>
      <c r="F3375" s="2">
        <v>41</v>
      </c>
      <c r="G3375" s="19">
        <v>1085.6099999999999</v>
      </c>
      <c r="H3375" s="20">
        <v>0.04</v>
      </c>
      <c r="I3375" s="6"/>
      <c r="J3375" s="5">
        <v>39981</v>
      </c>
      <c r="K3375" s="25">
        <v>-33.32</v>
      </c>
      <c r="L3375" s="2" t="s">
        <v>342</v>
      </c>
      <c r="M3375" s="14">
        <f>+VLOOKUP(L3375,Customers!$C$3:$D$797,2,FALSE)</f>
        <v>3</v>
      </c>
      <c r="N3375" s="14">
        <f>+INDEX(Customers!$B$2:$D$797,MATCH(TF_Database!L3375,Customers!$C$2:$C$797,0),1)</f>
        <v>16030</v>
      </c>
      <c r="O3375" s="29">
        <f t="shared" si="314"/>
        <v>6</v>
      </c>
      <c r="P3375" s="29">
        <f t="shared" si="315"/>
        <v>11</v>
      </c>
      <c r="Q3375" s="14" t="str">
        <f t="shared" si="316"/>
        <v xml:space="preserve">Chuck </v>
      </c>
      <c r="R3375" s="14" t="str">
        <f t="shared" si="317"/>
        <v>Sachs</v>
      </c>
    </row>
    <row r="3376" spans="2:18" x14ac:dyDescent="0.45">
      <c r="B3376" s="14" t="str">
        <f t="shared" si="312"/>
        <v>408054140806</v>
      </c>
      <c r="C3376" s="5">
        <v>40805</v>
      </c>
      <c r="D3376" s="2" t="s">
        <v>811</v>
      </c>
      <c r="E3376" s="14">
        <f t="shared" si="313"/>
        <v>0</v>
      </c>
      <c r="F3376" s="2">
        <v>41</v>
      </c>
      <c r="G3376" s="19">
        <v>6863.95</v>
      </c>
      <c r="H3376" s="20">
        <v>0.1</v>
      </c>
      <c r="I3376" s="6"/>
      <c r="J3376" s="5">
        <v>40806</v>
      </c>
      <c r="K3376" s="25">
        <v>1662.92</v>
      </c>
      <c r="L3376" s="2" t="s">
        <v>341</v>
      </c>
      <c r="M3376" s="14">
        <f>+VLOOKUP(L3376,Customers!$C$3:$D$797,2,FALSE)</f>
        <v>5</v>
      </c>
      <c r="N3376" s="14">
        <f>+INDEX(Customers!$B$2:$D$797,MATCH(TF_Database!L3376,Customers!$C$2:$C$797,0),1)</f>
        <v>5996</v>
      </c>
      <c r="O3376" s="29">
        <f t="shared" si="314"/>
        <v>6</v>
      </c>
      <c r="P3376" s="29">
        <f t="shared" si="315"/>
        <v>12</v>
      </c>
      <c r="Q3376" s="14" t="str">
        <f t="shared" si="316"/>
        <v xml:space="preserve">Craig </v>
      </c>
      <c r="R3376" s="14" t="str">
        <f t="shared" si="317"/>
        <v>Yedwab</v>
      </c>
    </row>
    <row r="3377" spans="2:18" x14ac:dyDescent="0.45">
      <c r="B3377" s="14" t="str">
        <f t="shared" si="312"/>
        <v>403393340341</v>
      </c>
      <c r="C3377" s="5">
        <v>40339</v>
      </c>
      <c r="D3377" s="2" t="s">
        <v>806</v>
      </c>
      <c r="E3377" s="14">
        <f t="shared" si="313"/>
        <v>1</v>
      </c>
      <c r="F3377" s="2">
        <v>33</v>
      </c>
      <c r="G3377" s="19">
        <v>162.38999999999999</v>
      </c>
      <c r="H3377" s="20">
        <v>0.1</v>
      </c>
      <c r="I3377" s="6"/>
      <c r="J3377" s="5">
        <v>40341</v>
      </c>
      <c r="K3377" s="25">
        <v>-101.68</v>
      </c>
      <c r="L3377" s="2" t="s">
        <v>344</v>
      </c>
      <c r="M3377" s="14">
        <f>+VLOOKUP(L3377,Customers!$C$3:$D$797,2,FALSE)</f>
        <v>2</v>
      </c>
      <c r="N3377" s="14">
        <f>+INDEX(Customers!$B$2:$D$797,MATCH(TF_Database!L3377,Customers!$C$2:$C$797,0),1)</f>
        <v>730</v>
      </c>
      <c r="O3377" s="29">
        <f t="shared" si="314"/>
        <v>6</v>
      </c>
      <c r="P3377" s="29">
        <f t="shared" si="315"/>
        <v>13</v>
      </c>
      <c r="Q3377" s="14" t="str">
        <f t="shared" si="316"/>
        <v xml:space="preserve">Bobby </v>
      </c>
      <c r="R3377" s="14" t="str">
        <f t="shared" si="317"/>
        <v>Trafton</v>
      </c>
    </row>
    <row r="3378" spans="2:18" x14ac:dyDescent="0.45">
      <c r="B3378" s="14" t="str">
        <f t="shared" si="312"/>
        <v>400504740052</v>
      </c>
      <c r="C3378" s="5">
        <v>40050</v>
      </c>
      <c r="D3378" s="2" t="s">
        <v>806</v>
      </c>
      <c r="E3378" s="14">
        <f t="shared" si="313"/>
        <v>1</v>
      </c>
      <c r="F3378" s="2">
        <v>47</v>
      </c>
      <c r="G3378" s="19">
        <v>2519.5500000000002</v>
      </c>
      <c r="H3378" s="20">
        <v>0.05</v>
      </c>
      <c r="I3378" s="6"/>
      <c r="J3378" s="5">
        <v>40052</v>
      </c>
      <c r="K3378" s="25">
        <v>592.52650000000006</v>
      </c>
      <c r="L3378" s="2" t="s">
        <v>339</v>
      </c>
      <c r="M3378" s="14">
        <f>+VLOOKUP(L3378,Customers!$C$3:$D$797,2,FALSE)</f>
        <v>2</v>
      </c>
      <c r="N3378" s="14">
        <f>+INDEX(Customers!$B$2:$D$797,MATCH(TF_Database!L3378,Customers!$C$2:$C$797,0),1)</f>
        <v>19697</v>
      </c>
      <c r="O3378" s="29">
        <f t="shared" si="314"/>
        <v>5</v>
      </c>
      <c r="P3378" s="29">
        <f t="shared" si="315"/>
        <v>12</v>
      </c>
      <c r="Q3378" s="14" t="str">
        <f t="shared" si="316"/>
        <v xml:space="preserve">Eric </v>
      </c>
      <c r="R3378" s="14" t="str">
        <f t="shared" si="317"/>
        <v>Barreto</v>
      </c>
    </row>
    <row r="3379" spans="2:18" x14ac:dyDescent="0.45">
      <c r="B3379" s="14" t="str">
        <f t="shared" si="312"/>
        <v>400504640051</v>
      </c>
      <c r="C3379" s="5">
        <v>40050</v>
      </c>
      <c r="D3379" s="2" t="s">
        <v>806</v>
      </c>
      <c r="E3379" s="14">
        <f t="shared" si="313"/>
        <v>1</v>
      </c>
      <c r="F3379" s="2">
        <v>46</v>
      </c>
      <c r="G3379" s="19">
        <v>1634.17</v>
      </c>
      <c r="H3379" s="20">
        <v>0.05</v>
      </c>
      <c r="I3379" s="6"/>
      <c r="J3379" s="5">
        <v>40051</v>
      </c>
      <c r="K3379" s="25">
        <v>232.8</v>
      </c>
      <c r="L3379" s="2" t="s">
        <v>339</v>
      </c>
      <c r="M3379" s="14">
        <f>+VLOOKUP(L3379,Customers!$C$3:$D$797,2,FALSE)</f>
        <v>2</v>
      </c>
      <c r="N3379" s="14">
        <f>+INDEX(Customers!$B$2:$D$797,MATCH(TF_Database!L3379,Customers!$C$2:$C$797,0),1)</f>
        <v>19697</v>
      </c>
      <c r="O3379" s="29">
        <f t="shared" si="314"/>
        <v>5</v>
      </c>
      <c r="P3379" s="29">
        <f t="shared" si="315"/>
        <v>12</v>
      </c>
      <c r="Q3379" s="14" t="str">
        <f t="shared" si="316"/>
        <v xml:space="preserve">Eric </v>
      </c>
      <c r="R3379" s="14" t="str">
        <f t="shared" si="317"/>
        <v>Barreto</v>
      </c>
    </row>
    <row r="3380" spans="2:18" x14ac:dyDescent="0.45">
      <c r="B3380" s="14" t="str">
        <f t="shared" si="312"/>
        <v>409544040955</v>
      </c>
      <c r="C3380" s="5">
        <v>40954</v>
      </c>
      <c r="D3380" s="2" t="s">
        <v>810</v>
      </c>
      <c r="E3380" s="14">
        <f t="shared" si="313"/>
        <v>0</v>
      </c>
      <c r="F3380" s="2">
        <v>40</v>
      </c>
      <c r="G3380" s="19">
        <v>13367.82</v>
      </c>
      <c r="H3380" s="20">
        <v>0</v>
      </c>
      <c r="I3380" s="6"/>
      <c r="J3380" s="5">
        <v>40955</v>
      </c>
      <c r="K3380" s="25">
        <v>-774.89068800000007</v>
      </c>
      <c r="L3380" s="2" t="s">
        <v>396</v>
      </c>
      <c r="M3380" s="14">
        <f>+VLOOKUP(L3380,Customers!$C$3:$D$797,2,FALSE)</f>
        <v>2</v>
      </c>
      <c r="N3380" s="14">
        <f>+INDEX(Customers!$B$2:$D$797,MATCH(TF_Database!L3380,Customers!$C$2:$C$797,0),1)</f>
        <v>27553</v>
      </c>
      <c r="O3380" s="29">
        <f t="shared" si="314"/>
        <v>8</v>
      </c>
      <c r="P3380" s="29">
        <f t="shared" si="315"/>
        <v>15</v>
      </c>
      <c r="Q3380" s="14" t="str">
        <f t="shared" si="316"/>
        <v xml:space="preserve">Katrina </v>
      </c>
      <c r="R3380" s="14" t="str">
        <f t="shared" si="317"/>
        <v>Willman</v>
      </c>
    </row>
    <row r="3381" spans="2:18" x14ac:dyDescent="0.45">
      <c r="B3381" s="14" t="str">
        <f t="shared" si="312"/>
        <v>404663440470</v>
      </c>
      <c r="C3381" s="5">
        <v>40466</v>
      </c>
      <c r="D3381" s="2" t="s">
        <v>804</v>
      </c>
      <c r="E3381" s="14">
        <f t="shared" si="313"/>
        <v>0</v>
      </c>
      <c r="F3381" s="2">
        <v>34</v>
      </c>
      <c r="G3381" s="19">
        <v>16193.16</v>
      </c>
      <c r="H3381" s="20">
        <v>0.02</v>
      </c>
      <c r="I3381" s="6"/>
      <c r="J3381" s="5">
        <v>40470</v>
      </c>
      <c r="K3381" s="25">
        <v>6463.34</v>
      </c>
      <c r="L3381" s="2" t="s">
        <v>354</v>
      </c>
      <c r="M3381" s="14">
        <f>+VLOOKUP(L3381,Customers!$C$3:$D$797,2,FALSE)</f>
        <v>1</v>
      </c>
      <c r="N3381" s="14">
        <f>+INDEX(Customers!$B$2:$D$797,MATCH(TF_Database!L3381,Customers!$C$2:$C$797,0),1)</f>
        <v>26284</v>
      </c>
      <c r="O3381" s="29">
        <f t="shared" si="314"/>
        <v>10</v>
      </c>
      <c r="P3381" s="29">
        <f t="shared" si="315"/>
        <v>16</v>
      </c>
      <c r="Q3381" s="14" t="str">
        <f t="shared" si="316"/>
        <v xml:space="preserve">Giulietta </v>
      </c>
      <c r="R3381" s="14" t="str">
        <f t="shared" si="317"/>
        <v>Dortch</v>
      </c>
    </row>
    <row r="3382" spans="2:18" x14ac:dyDescent="0.45">
      <c r="B3382" s="14" t="str">
        <f t="shared" si="312"/>
        <v>404553040456</v>
      </c>
      <c r="C3382" s="5">
        <v>40455</v>
      </c>
      <c r="D3382" s="2" t="s">
        <v>811</v>
      </c>
      <c r="E3382" s="14">
        <f t="shared" si="313"/>
        <v>0</v>
      </c>
      <c r="F3382" s="2">
        <v>30</v>
      </c>
      <c r="G3382" s="19">
        <v>443.46</v>
      </c>
      <c r="H3382" s="20">
        <v>0.06</v>
      </c>
      <c r="I3382" s="6"/>
      <c r="J3382" s="5">
        <v>40456</v>
      </c>
      <c r="K3382" s="25">
        <v>193.12</v>
      </c>
      <c r="L3382" s="2" t="s">
        <v>398</v>
      </c>
      <c r="M3382" s="14">
        <f>+VLOOKUP(L3382,Customers!$C$3:$D$797,2,FALSE)</f>
        <v>1</v>
      </c>
      <c r="N3382" s="14">
        <f>+INDEX(Customers!$B$2:$D$797,MATCH(TF_Database!L3382,Customers!$C$2:$C$797,0),1)</f>
        <v>2765</v>
      </c>
      <c r="O3382" s="29">
        <f t="shared" si="314"/>
        <v>6</v>
      </c>
      <c r="P3382" s="29">
        <f t="shared" si="315"/>
        <v>13</v>
      </c>
      <c r="Q3382" s="14" t="str">
        <f t="shared" si="316"/>
        <v xml:space="preserve">Aaron </v>
      </c>
      <c r="R3382" s="14" t="str">
        <f t="shared" si="317"/>
        <v>Hawkins</v>
      </c>
    </row>
    <row r="3383" spans="2:18" x14ac:dyDescent="0.45">
      <c r="B3383" s="14" t="str">
        <f t="shared" si="312"/>
        <v>405723140574</v>
      </c>
      <c r="C3383" s="5">
        <v>40572</v>
      </c>
      <c r="D3383" s="2" t="s">
        <v>808</v>
      </c>
      <c r="E3383" s="14">
        <f t="shared" si="313"/>
        <v>0</v>
      </c>
      <c r="F3383" s="2">
        <v>31</v>
      </c>
      <c r="G3383" s="19">
        <v>792.76</v>
      </c>
      <c r="H3383" s="20">
        <v>0.02</v>
      </c>
      <c r="I3383" s="6"/>
      <c r="J3383" s="5">
        <v>40574</v>
      </c>
      <c r="K3383" s="25">
        <v>33.370999999999995</v>
      </c>
      <c r="L3383" s="2" t="s">
        <v>337</v>
      </c>
      <c r="M3383" s="14">
        <f>+VLOOKUP(L3383,Customers!$C$3:$D$797,2,FALSE)</f>
        <v>3</v>
      </c>
      <c r="N3383" s="14">
        <f>+INDEX(Customers!$B$2:$D$797,MATCH(TF_Database!L3383,Customers!$C$2:$C$797,0),1)</f>
        <v>9635</v>
      </c>
      <c r="O3383" s="29">
        <f t="shared" si="314"/>
        <v>5</v>
      </c>
      <c r="P3383" s="29">
        <f t="shared" si="315"/>
        <v>10</v>
      </c>
      <c r="Q3383" s="14" t="str">
        <f t="shared" si="316"/>
        <v xml:space="preserve">Karl </v>
      </c>
      <c r="R3383" s="14" t="str">
        <f t="shared" si="317"/>
        <v>Brown</v>
      </c>
    </row>
    <row r="3384" spans="2:18" x14ac:dyDescent="0.45">
      <c r="B3384" s="14" t="str">
        <f t="shared" si="312"/>
        <v>407814440785</v>
      </c>
      <c r="C3384" s="5">
        <v>40781</v>
      </c>
      <c r="D3384" s="2" t="s">
        <v>804</v>
      </c>
      <c r="E3384" s="14">
        <f t="shared" si="313"/>
        <v>0</v>
      </c>
      <c r="F3384" s="2">
        <v>44</v>
      </c>
      <c r="G3384" s="19">
        <v>1453.704</v>
      </c>
      <c r="H3384" s="20">
        <v>0</v>
      </c>
      <c r="I3384" s="6"/>
      <c r="J3384" s="5">
        <v>40785</v>
      </c>
      <c r="K3384" s="25">
        <v>549.83699999999999</v>
      </c>
      <c r="L3384" s="2" t="s">
        <v>335</v>
      </c>
      <c r="M3384" s="14">
        <f>+VLOOKUP(L3384,Customers!$C$3:$D$797,2,FALSE)</f>
        <v>4</v>
      </c>
      <c r="N3384" s="14">
        <f>+INDEX(Customers!$B$2:$D$797,MATCH(TF_Database!L3384,Customers!$C$2:$C$797,0),1)</f>
        <v>1155</v>
      </c>
      <c r="O3384" s="29">
        <f t="shared" si="314"/>
        <v>7</v>
      </c>
      <c r="P3384" s="29">
        <f t="shared" si="315"/>
        <v>13</v>
      </c>
      <c r="Q3384" s="14" t="str">
        <f t="shared" si="316"/>
        <v xml:space="preserve">Carlos </v>
      </c>
      <c r="R3384" s="14" t="str">
        <f t="shared" si="317"/>
        <v>Meador</v>
      </c>
    </row>
    <row r="3385" spans="2:18" x14ac:dyDescent="0.45">
      <c r="B3385" s="14" t="str">
        <f t="shared" si="312"/>
        <v>407813440785</v>
      </c>
      <c r="C3385" s="5">
        <v>40781</v>
      </c>
      <c r="D3385" s="2" t="s">
        <v>804</v>
      </c>
      <c r="E3385" s="14">
        <f t="shared" si="313"/>
        <v>0</v>
      </c>
      <c r="F3385" s="2">
        <v>34</v>
      </c>
      <c r="G3385" s="19">
        <v>7656.3040000000001</v>
      </c>
      <c r="H3385" s="20">
        <v>0.1</v>
      </c>
      <c r="I3385" s="6"/>
      <c r="J3385" s="5">
        <v>40785</v>
      </c>
      <c r="K3385" s="25">
        <v>-715.7782060000003</v>
      </c>
      <c r="L3385" s="2" t="s">
        <v>335</v>
      </c>
      <c r="M3385" s="14">
        <f>+VLOOKUP(L3385,Customers!$C$3:$D$797,2,FALSE)</f>
        <v>4</v>
      </c>
      <c r="N3385" s="14">
        <f>+INDEX(Customers!$B$2:$D$797,MATCH(TF_Database!L3385,Customers!$C$2:$C$797,0),1)</f>
        <v>1155</v>
      </c>
      <c r="O3385" s="29">
        <f t="shared" si="314"/>
        <v>7</v>
      </c>
      <c r="P3385" s="29">
        <f t="shared" si="315"/>
        <v>13</v>
      </c>
      <c r="Q3385" s="14" t="str">
        <f t="shared" si="316"/>
        <v xml:space="preserve">Carlos </v>
      </c>
      <c r="R3385" s="14" t="str">
        <f t="shared" si="317"/>
        <v>Meador</v>
      </c>
    </row>
    <row r="3386" spans="2:18" x14ac:dyDescent="0.45">
      <c r="B3386" s="14" t="str">
        <f t="shared" si="312"/>
        <v>408842540884</v>
      </c>
      <c r="C3386" s="5">
        <v>40884</v>
      </c>
      <c r="D3386" s="2" t="s">
        <v>811</v>
      </c>
      <c r="E3386" s="14">
        <f t="shared" si="313"/>
        <v>0</v>
      </c>
      <c r="F3386" s="2">
        <v>25</v>
      </c>
      <c r="G3386" s="19">
        <v>1412.98</v>
      </c>
      <c r="H3386" s="20">
        <v>0.1</v>
      </c>
      <c r="I3386" s="6"/>
      <c r="J3386" s="5">
        <v>40884</v>
      </c>
      <c r="K3386" s="25">
        <v>324.95999999999998</v>
      </c>
      <c r="L3386" s="2" t="s">
        <v>453</v>
      </c>
      <c r="M3386" s="14">
        <f>+VLOOKUP(L3386,Customers!$C$3:$D$797,2,FALSE)</f>
        <v>5</v>
      </c>
      <c r="N3386" s="14">
        <f>+INDEX(Customers!$B$2:$D$797,MATCH(TF_Database!L3386,Customers!$C$2:$C$797,0),1)</f>
        <v>14435</v>
      </c>
      <c r="O3386" s="29">
        <f t="shared" si="314"/>
        <v>6</v>
      </c>
      <c r="P3386" s="29">
        <f t="shared" si="315"/>
        <v>13</v>
      </c>
      <c r="Q3386" s="14" t="str">
        <f t="shared" si="316"/>
        <v xml:space="preserve">Ellis </v>
      </c>
      <c r="R3386" s="14" t="str">
        <f t="shared" si="317"/>
        <v>Ballard</v>
      </c>
    </row>
    <row r="3387" spans="2:18" x14ac:dyDescent="0.45">
      <c r="B3387" s="14" t="str">
        <f t="shared" si="312"/>
        <v>408843940885</v>
      </c>
      <c r="C3387" s="5">
        <v>40884</v>
      </c>
      <c r="D3387" s="2" t="s">
        <v>811</v>
      </c>
      <c r="E3387" s="14">
        <f t="shared" si="313"/>
        <v>0</v>
      </c>
      <c r="F3387" s="2">
        <v>39</v>
      </c>
      <c r="G3387" s="19">
        <v>19539.939999999999</v>
      </c>
      <c r="H3387" s="20">
        <v>0.06</v>
      </c>
      <c r="I3387" s="6"/>
      <c r="J3387" s="5">
        <v>40885</v>
      </c>
      <c r="K3387" s="25">
        <v>4914.24</v>
      </c>
      <c r="L3387" s="2" t="s">
        <v>453</v>
      </c>
      <c r="M3387" s="14">
        <f>+VLOOKUP(L3387,Customers!$C$3:$D$797,2,FALSE)</f>
        <v>5</v>
      </c>
      <c r="N3387" s="14">
        <f>+INDEX(Customers!$B$2:$D$797,MATCH(TF_Database!L3387,Customers!$C$2:$C$797,0),1)</f>
        <v>14435</v>
      </c>
      <c r="O3387" s="29">
        <f t="shared" si="314"/>
        <v>6</v>
      </c>
      <c r="P3387" s="29">
        <f t="shared" si="315"/>
        <v>13</v>
      </c>
      <c r="Q3387" s="14" t="str">
        <f t="shared" si="316"/>
        <v xml:space="preserve">Ellis </v>
      </c>
      <c r="R3387" s="14" t="str">
        <f t="shared" si="317"/>
        <v>Ballard</v>
      </c>
    </row>
    <row r="3388" spans="2:18" x14ac:dyDescent="0.45">
      <c r="B3388" s="14" t="str">
        <f t="shared" si="312"/>
        <v>411671841169</v>
      </c>
      <c r="C3388" s="5">
        <v>41167</v>
      </c>
      <c r="D3388" s="2" t="s">
        <v>806</v>
      </c>
      <c r="E3388" s="14">
        <f t="shared" si="313"/>
        <v>1</v>
      </c>
      <c r="F3388" s="2">
        <v>18</v>
      </c>
      <c r="G3388" s="19">
        <v>126.69</v>
      </c>
      <c r="H3388" s="20">
        <v>0.04</v>
      </c>
      <c r="I3388" s="6"/>
      <c r="J3388" s="5">
        <v>41169</v>
      </c>
      <c r="K3388" s="25">
        <v>-35.558</v>
      </c>
      <c r="L3388" s="2" t="s">
        <v>380</v>
      </c>
      <c r="M3388" s="14">
        <f>+VLOOKUP(L3388,Customers!$C$3:$D$797,2,FALSE)</f>
        <v>1</v>
      </c>
      <c r="N3388" s="14">
        <f>+INDEX(Customers!$B$2:$D$797,MATCH(TF_Database!L3388,Customers!$C$2:$C$797,0),1)</f>
        <v>2120</v>
      </c>
      <c r="O3388" s="29">
        <f t="shared" si="314"/>
        <v>6</v>
      </c>
      <c r="P3388" s="29">
        <f t="shared" si="315"/>
        <v>11</v>
      </c>
      <c r="Q3388" s="14" t="str">
        <f t="shared" si="316"/>
        <v xml:space="preserve">Peter </v>
      </c>
      <c r="R3388" s="14" t="str">
        <f t="shared" si="317"/>
        <v>McVee</v>
      </c>
    </row>
    <row r="3389" spans="2:18" x14ac:dyDescent="0.45">
      <c r="B3389" s="14" t="str">
        <f t="shared" si="312"/>
        <v>411671241169</v>
      </c>
      <c r="C3389" s="5">
        <v>41167</v>
      </c>
      <c r="D3389" s="2" t="s">
        <v>806</v>
      </c>
      <c r="E3389" s="14">
        <f t="shared" si="313"/>
        <v>1</v>
      </c>
      <c r="F3389" s="2">
        <v>12</v>
      </c>
      <c r="G3389" s="19">
        <v>162.11000000000001</v>
      </c>
      <c r="H3389" s="20">
        <v>0.04</v>
      </c>
      <c r="I3389" s="6"/>
      <c r="J3389" s="5">
        <v>41169</v>
      </c>
      <c r="K3389" s="25">
        <v>3.91</v>
      </c>
      <c r="L3389" s="2" t="s">
        <v>380</v>
      </c>
      <c r="M3389" s="14">
        <f>+VLOOKUP(L3389,Customers!$C$3:$D$797,2,FALSE)</f>
        <v>1</v>
      </c>
      <c r="N3389" s="14">
        <f>+INDEX(Customers!$B$2:$D$797,MATCH(TF_Database!L3389,Customers!$C$2:$C$797,0),1)</f>
        <v>2120</v>
      </c>
      <c r="O3389" s="29">
        <f t="shared" si="314"/>
        <v>6</v>
      </c>
      <c r="P3389" s="29">
        <f t="shared" si="315"/>
        <v>11</v>
      </c>
      <c r="Q3389" s="14" t="str">
        <f t="shared" si="316"/>
        <v xml:space="preserve">Peter </v>
      </c>
      <c r="R3389" s="14" t="str">
        <f t="shared" si="317"/>
        <v>McVee</v>
      </c>
    </row>
    <row r="3390" spans="2:18" x14ac:dyDescent="0.45">
      <c r="B3390" s="14" t="str">
        <f t="shared" si="312"/>
        <v>409713440972</v>
      </c>
      <c r="C3390" s="5">
        <v>40971</v>
      </c>
      <c r="D3390" s="2" t="s">
        <v>806</v>
      </c>
      <c r="E3390" s="14">
        <f t="shared" si="313"/>
        <v>1</v>
      </c>
      <c r="F3390" s="2">
        <v>34</v>
      </c>
      <c r="G3390" s="19">
        <v>145.47999999999999</v>
      </c>
      <c r="H3390" s="20">
        <v>0.03</v>
      </c>
      <c r="I3390" s="6"/>
      <c r="J3390" s="5">
        <v>40972</v>
      </c>
      <c r="K3390" s="25">
        <v>32.43</v>
      </c>
      <c r="L3390" s="2" t="s">
        <v>455</v>
      </c>
      <c r="M3390" s="14">
        <f>+VLOOKUP(L3390,Customers!$C$3:$D$797,2,FALSE)</f>
        <v>5</v>
      </c>
      <c r="N3390" s="14">
        <f>+INDEX(Customers!$B$2:$D$797,MATCH(TF_Database!L3390,Customers!$C$2:$C$797,0),1)</f>
        <v>16528</v>
      </c>
      <c r="O3390" s="29">
        <f t="shared" si="314"/>
        <v>6</v>
      </c>
      <c r="P3390" s="29">
        <f t="shared" si="315"/>
        <v>10</v>
      </c>
      <c r="Q3390" s="14" t="str">
        <f t="shared" si="316"/>
        <v xml:space="preserve">Corey </v>
      </c>
      <c r="R3390" s="14" t="str">
        <f t="shared" si="317"/>
        <v>Lock</v>
      </c>
    </row>
    <row r="3391" spans="2:18" x14ac:dyDescent="0.45">
      <c r="B3391" s="14" t="str">
        <f t="shared" si="312"/>
        <v>405982540599</v>
      </c>
      <c r="C3391" s="5">
        <v>40598</v>
      </c>
      <c r="D3391" s="2" t="s">
        <v>806</v>
      </c>
      <c r="E3391" s="14">
        <f t="shared" si="313"/>
        <v>1</v>
      </c>
      <c r="F3391" s="2">
        <v>25</v>
      </c>
      <c r="G3391" s="19">
        <v>2427.25</v>
      </c>
      <c r="H3391" s="20">
        <v>0.1</v>
      </c>
      <c r="I3391" s="6"/>
      <c r="J3391" s="5">
        <v>40599</v>
      </c>
      <c r="K3391" s="25">
        <v>227.67</v>
      </c>
      <c r="L3391" s="2" t="s">
        <v>367</v>
      </c>
      <c r="M3391" s="14">
        <f>+VLOOKUP(L3391,Customers!$C$3:$D$797,2,FALSE)</f>
        <v>4</v>
      </c>
      <c r="N3391" s="14">
        <f>+INDEX(Customers!$B$2:$D$797,MATCH(TF_Database!L3391,Customers!$C$2:$C$797,0),1)</f>
        <v>6434</v>
      </c>
      <c r="O3391" s="29">
        <f t="shared" si="314"/>
        <v>8</v>
      </c>
      <c r="P3391" s="29">
        <f t="shared" si="315"/>
        <v>13</v>
      </c>
      <c r="Q3391" s="14" t="str">
        <f t="shared" si="316"/>
        <v xml:space="preserve">Michael </v>
      </c>
      <c r="R3391" s="14" t="str">
        <f t="shared" si="317"/>
        <v>Paige</v>
      </c>
    </row>
    <row r="3392" spans="2:18" x14ac:dyDescent="0.45">
      <c r="B3392" s="14" t="str">
        <f t="shared" si="312"/>
        <v>39837539842</v>
      </c>
      <c r="C3392" s="5">
        <v>39837</v>
      </c>
      <c r="D3392" s="2" t="s">
        <v>804</v>
      </c>
      <c r="E3392" s="14">
        <f t="shared" si="313"/>
        <v>0</v>
      </c>
      <c r="F3392" s="2">
        <v>5</v>
      </c>
      <c r="G3392" s="19">
        <v>318.31</v>
      </c>
      <c r="H3392" s="20">
        <v>0.08</v>
      </c>
      <c r="I3392" s="6"/>
      <c r="J3392" s="5">
        <v>39842</v>
      </c>
      <c r="K3392" s="25">
        <v>-19.059999999999999</v>
      </c>
      <c r="L3392" s="2" t="s">
        <v>419</v>
      </c>
      <c r="M3392" s="14">
        <f>+VLOOKUP(L3392,Customers!$C$3:$D$797,2,FALSE)</f>
        <v>2</v>
      </c>
      <c r="N3392" s="14">
        <f>+INDEX(Customers!$B$2:$D$797,MATCH(TF_Database!L3392,Customers!$C$2:$C$797,0),1)</f>
        <v>6349</v>
      </c>
      <c r="O3392" s="29">
        <f t="shared" si="314"/>
        <v>6</v>
      </c>
      <c r="P3392" s="29">
        <f t="shared" si="315"/>
        <v>12</v>
      </c>
      <c r="Q3392" s="14" t="str">
        <f t="shared" si="316"/>
        <v xml:space="preserve">Debra </v>
      </c>
      <c r="R3392" s="14" t="str">
        <f t="shared" si="317"/>
        <v>Catini</v>
      </c>
    </row>
    <row r="3393" spans="2:18" x14ac:dyDescent="0.45">
      <c r="B3393" s="14" t="str">
        <f t="shared" si="312"/>
        <v>40393740396</v>
      </c>
      <c r="C3393" s="5">
        <v>40393</v>
      </c>
      <c r="D3393" s="2" t="s">
        <v>811</v>
      </c>
      <c r="E3393" s="14">
        <f t="shared" si="313"/>
        <v>0</v>
      </c>
      <c r="F3393" s="2">
        <v>7</v>
      </c>
      <c r="G3393" s="19">
        <v>368.02449999999999</v>
      </c>
      <c r="H3393" s="20">
        <v>0.09</v>
      </c>
      <c r="I3393" s="6"/>
      <c r="J3393" s="5">
        <v>40396</v>
      </c>
      <c r="K3393" s="25">
        <v>-218.81199999999998</v>
      </c>
      <c r="L3393" s="2" t="s">
        <v>348</v>
      </c>
      <c r="M3393" s="14">
        <f>+VLOOKUP(L3393,Customers!$C$3:$D$797,2,FALSE)</f>
        <v>4</v>
      </c>
      <c r="N3393" s="14">
        <f>+INDEX(Customers!$B$2:$D$797,MATCH(TF_Database!L3393,Customers!$C$2:$C$797,0),1)</f>
        <v>9686</v>
      </c>
      <c r="O3393" s="29">
        <f t="shared" si="314"/>
        <v>7</v>
      </c>
      <c r="P3393" s="29">
        <f t="shared" si="315"/>
        <v>13</v>
      </c>
      <c r="Q3393" s="14" t="str">
        <f t="shared" si="316"/>
        <v xml:space="preserve">Harold </v>
      </c>
      <c r="R3393" s="14" t="str">
        <f t="shared" si="317"/>
        <v>Dahlen</v>
      </c>
    </row>
    <row r="3394" spans="2:18" x14ac:dyDescent="0.45">
      <c r="B3394" s="14" t="str">
        <f t="shared" si="312"/>
        <v>40877640879</v>
      </c>
      <c r="C3394" s="5">
        <v>40877</v>
      </c>
      <c r="D3394" s="2" t="s">
        <v>808</v>
      </c>
      <c r="E3394" s="14">
        <f t="shared" si="313"/>
        <v>0</v>
      </c>
      <c r="F3394" s="2">
        <v>6</v>
      </c>
      <c r="G3394" s="19">
        <v>24.2</v>
      </c>
      <c r="H3394" s="20">
        <v>0.08</v>
      </c>
      <c r="I3394" s="6"/>
      <c r="J3394" s="5">
        <v>40879</v>
      </c>
      <c r="K3394" s="25">
        <v>-5.2</v>
      </c>
      <c r="L3394" s="2" t="s">
        <v>388</v>
      </c>
      <c r="M3394" s="14">
        <f>+VLOOKUP(L3394,Customers!$C$3:$D$797,2,FALSE)</f>
        <v>3</v>
      </c>
      <c r="N3394" s="14">
        <f>+INDEX(Customers!$B$2:$D$797,MATCH(TF_Database!L3394,Customers!$C$2:$C$797,0),1)</f>
        <v>588</v>
      </c>
      <c r="O3394" s="29">
        <f t="shared" si="314"/>
        <v>10</v>
      </c>
      <c r="P3394" s="29">
        <f t="shared" si="315"/>
        <v>16</v>
      </c>
      <c r="Q3394" s="14" t="str">
        <f t="shared" si="316"/>
        <v xml:space="preserve">Katherine </v>
      </c>
      <c r="R3394" s="14" t="str">
        <f t="shared" si="317"/>
        <v>Murray</v>
      </c>
    </row>
    <row r="3395" spans="2:18" x14ac:dyDescent="0.45">
      <c r="B3395" s="14" t="str">
        <f t="shared" si="312"/>
        <v>400201340024</v>
      </c>
      <c r="C3395" s="5">
        <v>40020</v>
      </c>
      <c r="D3395" s="2" t="s">
        <v>804</v>
      </c>
      <c r="E3395" s="14">
        <f t="shared" si="313"/>
        <v>0</v>
      </c>
      <c r="F3395" s="2">
        <v>13</v>
      </c>
      <c r="G3395" s="19">
        <v>1619.51</v>
      </c>
      <c r="H3395" s="20">
        <v>0.05</v>
      </c>
      <c r="I3395" s="6"/>
      <c r="J3395" s="5">
        <v>40024</v>
      </c>
      <c r="K3395" s="25">
        <v>-722.23</v>
      </c>
      <c r="L3395" s="2" t="s">
        <v>346</v>
      </c>
      <c r="M3395" s="14">
        <f>+VLOOKUP(L3395,Customers!$C$3:$D$797,2,FALSE)</f>
        <v>3</v>
      </c>
      <c r="N3395" s="14">
        <f>+INDEX(Customers!$B$2:$D$797,MATCH(TF_Database!L3395,Customers!$C$2:$C$797,0),1)</f>
        <v>28404</v>
      </c>
      <c r="O3395" s="29">
        <f t="shared" si="314"/>
        <v>5</v>
      </c>
      <c r="P3395" s="29">
        <f t="shared" si="315"/>
        <v>12</v>
      </c>
      <c r="Q3395" s="14" t="str">
        <f t="shared" si="316"/>
        <v xml:space="preserve">Troy </v>
      </c>
      <c r="R3395" s="14" t="str">
        <f t="shared" si="317"/>
        <v>Staebel</v>
      </c>
    </row>
    <row r="3396" spans="2:18" x14ac:dyDescent="0.45">
      <c r="B3396" s="14" t="str">
        <f t="shared" si="312"/>
        <v>411254541126</v>
      </c>
      <c r="C3396" s="5">
        <v>41125</v>
      </c>
      <c r="D3396" s="2" t="s">
        <v>806</v>
      </c>
      <c r="E3396" s="14">
        <f t="shared" si="313"/>
        <v>1</v>
      </c>
      <c r="F3396" s="2">
        <v>45</v>
      </c>
      <c r="G3396" s="19">
        <v>463.93</v>
      </c>
      <c r="H3396" s="20">
        <v>0.06</v>
      </c>
      <c r="I3396" s="6"/>
      <c r="J3396" s="5">
        <v>41126</v>
      </c>
      <c r="K3396" s="25">
        <v>29.96</v>
      </c>
      <c r="L3396" s="2" t="s">
        <v>423</v>
      </c>
      <c r="M3396" s="14">
        <f>+VLOOKUP(L3396,Customers!$C$3:$D$797,2,FALSE)</f>
        <v>5</v>
      </c>
      <c r="N3396" s="14">
        <f>+INDEX(Customers!$B$2:$D$797,MATCH(TF_Database!L3396,Customers!$C$2:$C$797,0),1)</f>
        <v>15755</v>
      </c>
      <c r="O3396" s="29">
        <f t="shared" si="314"/>
        <v>7</v>
      </c>
      <c r="P3396" s="29">
        <f t="shared" si="315"/>
        <v>12</v>
      </c>
      <c r="Q3396" s="14" t="str">
        <f t="shared" si="316"/>
        <v xml:space="preserve">Pierre </v>
      </c>
      <c r="R3396" s="14" t="str">
        <f t="shared" si="317"/>
        <v>Wener</v>
      </c>
    </row>
    <row r="3397" spans="2:18" x14ac:dyDescent="0.45">
      <c r="B3397" s="14" t="str">
        <f t="shared" si="312"/>
        <v>398242939826</v>
      </c>
      <c r="C3397" s="5">
        <v>39824</v>
      </c>
      <c r="D3397" s="2" t="s">
        <v>808</v>
      </c>
      <c r="E3397" s="14">
        <f t="shared" si="313"/>
        <v>0</v>
      </c>
      <c r="F3397" s="2">
        <v>29</v>
      </c>
      <c r="G3397" s="19">
        <v>138.16999999999999</v>
      </c>
      <c r="H3397" s="20">
        <v>0.05</v>
      </c>
      <c r="I3397" s="6"/>
      <c r="J3397" s="5">
        <v>39826</v>
      </c>
      <c r="K3397" s="25">
        <v>-103.78</v>
      </c>
      <c r="L3397" s="2" t="s">
        <v>400</v>
      </c>
      <c r="M3397" s="14">
        <f>+VLOOKUP(L3397,Customers!$C$3:$D$797,2,FALSE)</f>
        <v>1</v>
      </c>
      <c r="N3397" s="14">
        <f>+INDEX(Customers!$B$2:$D$797,MATCH(TF_Database!L3397,Customers!$C$2:$C$797,0),1)</f>
        <v>7144</v>
      </c>
      <c r="O3397" s="29">
        <f t="shared" si="314"/>
        <v>8</v>
      </c>
      <c r="P3397" s="29">
        <f t="shared" si="315"/>
        <v>15</v>
      </c>
      <c r="Q3397" s="14" t="str">
        <f t="shared" si="316"/>
        <v xml:space="preserve">Bradley </v>
      </c>
      <c r="R3397" s="14" t="str">
        <f t="shared" si="317"/>
        <v>Drucker</v>
      </c>
    </row>
    <row r="3398" spans="2:18" x14ac:dyDescent="0.45">
      <c r="B3398" s="14" t="str">
        <f t="shared" si="312"/>
        <v>398241839824</v>
      </c>
      <c r="C3398" s="5">
        <v>39824</v>
      </c>
      <c r="D3398" s="2" t="s">
        <v>808</v>
      </c>
      <c r="E3398" s="14">
        <f t="shared" si="313"/>
        <v>0</v>
      </c>
      <c r="F3398" s="2">
        <v>18</v>
      </c>
      <c r="G3398" s="19">
        <v>216.87</v>
      </c>
      <c r="H3398" s="20">
        <v>0.03</v>
      </c>
      <c r="I3398" s="6"/>
      <c r="J3398" s="5">
        <v>39824</v>
      </c>
      <c r="K3398" s="25">
        <v>30.53</v>
      </c>
      <c r="L3398" s="2" t="s">
        <v>400</v>
      </c>
      <c r="M3398" s="14">
        <f>+VLOOKUP(L3398,Customers!$C$3:$D$797,2,FALSE)</f>
        <v>1</v>
      </c>
      <c r="N3398" s="14">
        <f>+INDEX(Customers!$B$2:$D$797,MATCH(TF_Database!L3398,Customers!$C$2:$C$797,0),1)</f>
        <v>7144</v>
      </c>
      <c r="O3398" s="29">
        <f t="shared" si="314"/>
        <v>8</v>
      </c>
      <c r="P3398" s="29">
        <f t="shared" si="315"/>
        <v>15</v>
      </c>
      <c r="Q3398" s="14" t="str">
        <f t="shared" si="316"/>
        <v xml:space="preserve">Bradley </v>
      </c>
      <c r="R3398" s="14" t="str">
        <f t="shared" si="317"/>
        <v>Drucker</v>
      </c>
    </row>
    <row r="3399" spans="2:18" x14ac:dyDescent="0.45">
      <c r="B3399" s="14" t="str">
        <f t="shared" ref="B3399:B3462" si="318">+CONCATENATE(C3399,F3399,J3399)</f>
        <v>411581641160</v>
      </c>
      <c r="C3399" s="5">
        <v>41158</v>
      </c>
      <c r="D3399" s="2" t="s">
        <v>806</v>
      </c>
      <c r="E3399" s="14">
        <f t="shared" ref="E3399:E3462" si="319">+IF(D3399="High",1,0)</f>
        <v>1</v>
      </c>
      <c r="F3399" s="2">
        <v>16</v>
      </c>
      <c r="G3399" s="19">
        <v>75.77</v>
      </c>
      <c r="H3399" s="20">
        <v>0</v>
      </c>
      <c r="I3399" s="6"/>
      <c r="J3399" s="5">
        <v>41160</v>
      </c>
      <c r="K3399" s="25">
        <v>-56.62</v>
      </c>
      <c r="L3399" s="2" t="s">
        <v>358</v>
      </c>
      <c r="M3399" s="14">
        <f>+VLOOKUP(L3399,Customers!$C$3:$D$797,2,FALSE)</f>
        <v>1</v>
      </c>
      <c r="N3399" s="14">
        <f>+INDEX(Customers!$B$2:$D$797,MATCH(TF_Database!L3399,Customers!$C$2:$C$797,0),1)</f>
        <v>27872</v>
      </c>
      <c r="O3399" s="29">
        <f t="shared" ref="O3399:O3462" si="320">+SEARCH(" ",L3399)</f>
        <v>5</v>
      </c>
      <c r="P3399" s="29">
        <f t="shared" ref="P3399:P3462" si="321">+LEN(L3399)</f>
        <v>11</v>
      </c>
      <c r="Q3399" s="14" t="str">
        <f t="shared" ref="Q3399:Q3462" si="322">+LEFT(L3399,O3399)</f>
        <v xml:space="preserve">Fred </v>
      </c>
      <c r="R3399" s="14" t="str">
        <f t="shared" ref="R3399:R3462" si="323">+RIGHT(L3399,P3399-O3399)</f>
        <v>McMath</v>
      </c>
    </row>
    <row r="3400" spans="2:18" x14ac:dyDescent="0.45">
      <c r="B3400" s="14" t="str">
        <f t="shared" si="318"/>
        <v>411091241110</v>
      </c>
      <c r="C3400" s="5">
        <v>41109</v>
      </c>
      <c r="D3400" s="2" t="s">
        <v>810</v>
      </c>
      <c r="E3400" s="14">
        <f t="shared" si="319"/>
        <v>0</v>
      </c>
      <c r="F3400" s="2">
        <v>12</v>
      </c>
      <c r="G3400" s="19">
        <v>488.65</v>
      </c>
      <c r="H3400" s="20">
        <v>7.0000000000000007E-2</v>
      </c>
      <c r="I3400" s="6"/>
      <c r="J3400" s="5">
        <v>41110</v>
      </c>
      <c r="K3400" s="25">
        <v>19.829999999999998</v>
      </c>
      <c r="L3400" s="2" t="s">
        <v>399</v>
      </c>
      <c r="M3400" s="14">
        <f>+VLOOKUP(L3400,Customers!$C$3:$D$797,2,FALSE)</f>
        <v>2</v>
      </c>
      <c r="N3400" s="14">
        <f>+INDEX(Customers!$B$2:$D$797,MATCH(TF_Database!L3400,Customers!$C$2:$C$797,0),1)</f>
        <v>6891</v>
      </c>
      <c r="O3400" s="29">
        <f t="shared" si="320"/>
        <v>5</v>
      </c>
      <c r="P3400" s="29">
        <f t="shared" si="321"/>
        <v>12</v>
      </c>
      <c r="Q3400" s="14" t="str">
        <f t="shared" si="322"/>
        <v xml:space="preserve">Dave </v>
      </c>
      <c r="R3400" s="14" t="str">
        <f t="shared" si="323"/>
        <v>Poirier</v>
      </c>
    </row>
    <row r="3401" spans="2:18" x14ac:dyDescent="0.45">
      <c r="B3401" s="14" t="str">
        <f t="shared" si="318"/>
        <v>409183540920</v>
      </c>
      <c r="C3401" s="5">
        <v>40918</v>
      </c>
      <c r="D3401" s="2" t="s">
        <v>811</v>
      </c>
      <c r="E3401" s="14">
        <f t="shared" si="319"/>
        <v>0</v>
      </c>
      <c r="F3401" s="2">
        <v>35</v>
      </c>
      <c r="G3401" s="19">
        <v>12741.81</v>
      </c>
      <c r="H3401" s="20">
        <v>0.09</v>
      </c>
      <c r="I3401" s="6"/>
      <c r="J3401" s="5">
        <v>40920</v>
      </c>
      <c r="K3401" s="25">
        <v>95.059999999999945</v>
      </c>
      <c r="L3401" s="2" t="s">
        <v>407</v>
      </c>
      <c r="M3401" s="14">
        <f>+VLOOKUP(L3401,Customers!$C$3:$D$797,2,FALSE)</f>
        <v>3</v>
      </c>
      <c r="N3401" s="14">
        <f>+INDEX(Customers!$B$2:$D$797,MATCH(TF_Database!L3401,Customers!$C$2:$C$797,0),1)</f>
        <v>10252</v>
      </c>
      <c r="O3401" s="29">
        <f t="shared" si="320"/>
        <v>7</v>
      </c>
      <c r="P3401" s="29">
        <f t="shared" si="321"/>
        <v>12</v>
      </c>
      <c r="Q3401" s="14" t="str">
        <f t="shared" si="322"/>
        <v xml:space="preserve">Darrin </v>
      </c>
      <c r="R3401" s="14" t="str">
        <f t="shared" si="323"/>
        <v>Sayre</v>
      </c>
    </row>
    <row r="3402" spans="2:18" x14ac:dyDescent="0.45">
      <c r="B3402" s="14" t="str">
        <f t="shared" si="318"/>
        <v>401403640147</v>
      </c>
      <c r="C3402" s="5">
        <v>40140</v>
      </c>
      <c r="D3402" s="2" t="s">
        <v>804</v>
      </c>
      <c r="E3402" s="14">
        <f t="shared" si="319"/>
        <v>0</v>
      </c>
      <c r="F3402" s="2">
        <v>36</v>
      </c>
      <c r="G3402" s="19">
        <v>572.4</v>
      </c>
      <c r="H3402" s="20">
        <v>7.0000000000000007E-2</v>
      </c>
      <c r="I3402" s="6"/>
      <c r="J3402" s="5">
        <v>40147</v>
      </c>
      <c r="K3402" s="25">
        <v>-39.5</v>
      </c>
      <c r="L3402" s="2" t="s">
        <v>362</v>
      </c>
      <c r="M3402" s="14">
        <f>+VLOOKUP(L3402,Customers!$C$3:$D$797,2,FALSE)</f>
        <v>1</v>
      </c>
      <c r="N3402" s="14">
        <f>+INDEX(Customers!$B$2:$D$797,MATCH(TF_Database!L3402,Customers!$C$2:$C$797,0),1)</f>
        <v>17675</v>
      </c>
      <c r="O3402" s="29">
        <f t="shared" si="320"/>
        <v>5</v>
      </c>
      <c r="P3402" s="29">
        <f t="shared" si="321"/>
        <v>11</v>
      </c>
      <c r="Q3402" s="14" t="str">
        <f t="shared" si="322"/>
        <v xml:space="preserve">Brad </v>
      </c>
      <c r="R3402" s="14" t="str">
        <f t="shared" si="323"/>
        <v>Thomas</v>
      </c>
    </row>
    <row r="3403" spans="2:18" x14ac:dyDescent="0.45">
      <c r="B3403" s="14" t="str">
        <f t="shared" si="318"/>
        <v>406611140661</v>
      </c>
      <c r="C3403" s="5">
        <v>40661</v>
      </c>
      <c r="D3403" s="2" t="s">
        <v>804</v>
      </c>
      <c r="E3403" s="14">
        <f t="shared" si="319"/>
        <v>0</v>
      </c>
      <c r="F3403" s="2">
        <v>11</v>
      </c>
      <c r="G3403" s="19">
        <v>55.49</v>
      </c>
      <c r="H3403" s="20">
        <v>0.04</v>
      </c>
      <c r="I3403" s="6"/>
      <c r="J3403" s="5">
        <v>40661</v>
      </c>
      <c r="K3403" s="25">
        <v>-37.32</v>
      </c>
      <c r="L3403" s="2" t="s">
        <v>392</v>
      </c>
      <c r="M3403" s="14">
        <f>+VLOOKUP(L3403,Customers!$C$3:$D$797,2,FALSE)</f>
        <v>1</v>
      </c>
      <c r="N3403" s="14">
        <f>+INDEX(Customers!$B$2:$D$797,MATCH(TF_Database!L3403,Customers!$C$2:$C$797,0),1)</f>
        <v>3446</v>
      </c>
      <c r="O3403" s="29">
        <f t="shared" si="320"/>
        <v>10</v>
      </c>
      <c r="P3403" s="29">
        <f t="shared" si="321"/>
        <v>17</v>
      </c>
      <c r="Q3403" s="14" t="str">
        <f t="shared" si="322"/>
        <v xml:space="preserve">Elizabeth </v>
      </c>
      <c r="R3403" s="14" t="str">
        <f t="shared" si="323"/>
        <v>Moffitt</v>
      </c>
    </row>
    <row r="3404" spans="2:18" x14ac:dyDescent="0.45">
      <c r="B3404" s="14" t="str">
        <f t="shared" si="318"/>
        <v>407511440753</v>
      </c>
      <c r="C3404" s="5">
        <v>40751</v>
      </c>
      <c r="D3404" s="2" t="s">
        <v>804</v>
      </c>
      <c r="E3404" s="14">
        <f t="shared" si="319"/>
        <v>0</v>
      </c>
      <c r="F3404" s="2">
        <v>14</v>
      </c>
      <c r="G3404" s="19">
        <v>1885.41</v>
      </c>
      <c r="H3404" s="20">
        <v>0.08</v>
      </c>
      <c r="I3404" s="6"/>
      <c r="J3404" s="5">
        <v>40753</v>
      </c>
      <c r="K3404" s="25">
        <v>-524.74</v>
      </c>
      <c r="L3404" s="2" t="s">
        <v>358</v>
      </c>
      <c r="M3404" s="14">
        <f>+VLOOKUP(L3404,Customers!$C$3:$D$797,2,FALSE)</f>
        <v>1</v>
      </c>
      <c r="N3404" s="14">
        <f>+INDEX(Customers!$B$2:$D$797,MATCH(TF_Database!L3404,Customers!$C$2:$C$797,0),1)</f>
        <v>27872</v>
      </c>
      <c r="O3404" s="29">
        <f t="shared" si="320"/>
        <v>5</v>
      </c>
      <c r="P3404" s="29">
        <f t="shared" si="321"/>
        <v>11</v>
      </c>
      <c r="Q3404" s="14" t="str">
        <f t="shared" si="322"/>
        <v xml:space="preserve">Fred </v>
      </c>
      <c r="R3404" s="14" t="str">
        <f t="shared" si="323"/>
        <v>McMath</v>
      </c>
    </row>
    <row r="3405" spans="2:18" x14ac:dyDescent="0.45">
      <c r="B3405" s="14" t="str">
        <f t="shared" si="318"/>
        <v>40623740625</v>
      </c>
      <c r="C3405" s="5">
        <v>40623</v>
      </c>
      <c r="D3405" s="2" t="s">
        <v>804</v>
      </c>
      <c r="E3405" s="14">
        <f t="shared" si="319"/>
        <v>0</v>
      </c>
      <c r="F3405" s="2">
        <v>7</v>
      </c>
      <c r="G3405" s="19">
        <v>407.8725</v>
      </c>
      <c r="H3405" s="20">
        <v>0.02</v>
      </c>
      <c r="I3405" s="6"/>
      <c r="J3405" s="5">
        <v>40625</v>
      </c>
      <c r="K3405" s="25">
        <v>-165.62699999999998</v>
      </c>
      <c r="L3405" s="2" t="s">
        <v>384</v>
      </c>
      <c r="M3405" s="14">
        <f>+VLOOKUP(L3405,Customers!$C$3:$D$797,2,FALSE)</f>
        <v>2</v>
      </c>
      <c r="N3405" s="14">
        <f>+INDEX(Customers!$B$2:$D$797,MATCH(TF_Database!L3405,Customers!$C$2:$C$797,0),1)</f>
        <v>24450</v>
      </c>
      <c r="O3405" s="29">
        <f t="shared" si="320"/>
        <v>5</v>
      </c>
      <c r="P3405" s="29">
        <f t="shared" si="321"/>
        <v>10</v>
      </c>
      <c r="Q3405" s="14" t="str">
        <f t="shared" si="322"/>
        <v xml:space="preserve">Evan </v>
      </c>
      <c r="R3405" s="14" t="str">
        <f t="shared" si="323"/>
        <v>Henry</v>
      </c>
    </row>
    <row r="3406" spans="2:18" x14ac:dyDescent="0.45">
      <c r="B3406" s="14" t="str">
        <f t="shared" si="318"/>
        <v>405881840589</v>
      </c>
      <c r="C3406" s="5">
        <v>40588</v>
      </c>
      <c r="D3406" s="2" t="s">
        <v>810</v>
      </c>
      <c r="E3406" s="14">
        <f t="shared" si="319"/>
        <v>0</v>
      </c>
      <c r="F3406" s="2">
        <v>18</v>
      </c>
      <c r="G3406" s="19">
        <v>1731.1040000000003</v>
      </c>
      <c r="H3406" s="20">
        <v>0.01</v>
      </c>
      <c r="I3406" s="6"/>
      <c r="J3406" s="5">
        <v>40589</v>
      </c>
      <c r="K3406" s="25">
        <v>-270.57373200000001</v>
      </c>
      <c r="L3406" s="2" t="s">
        <v>411</v>
      </c>
      <c r="M3406" s="14">
        <f>+VLOOKUP(L3406,Customers!$C$3:$D$797,2,FALSE)</f>
        <v>1</v>
      </c>
      <c r="N3406" s="14">
        <f>+INDEX(Customers!$B$2:$D$797,MATCH(TF_Database!L3406,Customers!$C$2:$C$797,0),1)</f>
        <v>1318</v>
      </c>
      <c r="O3406" s="29">
        <f t="shared" si="320"/>
        <v>5</v>
      </c>
      <c r="P3406" s="29">
        <f t="shared" si="321"/>
        <v>14</v>
      </c>
      <c r="Q3406" s="14" t="str">
        <f t="shared" si="322"/>
        <v xml:space="preserve">Joni </v>
      </c>
      <c r="R3406" s="14" t="str">
        <f t="shared" si="323"/>
        <v>Wasserman</v>
      </c>
    </row>
    <row r="3407" spans="2:18" x14ac:dyDescent="0.45">
      <c r="B3407" s="14" t="str">
        <f t="shared" si="318"/>
        <v>405491540551</v>
      </c>
      <c r="C3407" s="5">
        <v>40549</v>
      </c>
      <c r="D3407" s="2" t="s">
        <v>806</v>
      </c>
      <c r="E3407" s="14">
        <f t="shared" si="319"/>
        <v>1</v>
      </c>
      <c r="F3407" s="2">
        <v>15</v>
      </c>
      <c r="G3407" s="19">
        <v>5713.48</v>
      </c>
      <c r="H3407" s="20">
        <v>0.05</v>
      </c>
      <c r="I3407" s="6"/>
      <c r="J3407" s="5">
        <v>40551</v>
      </c>
      <c r="K3407" s="25">
        <v>-712.52610000000004</v>
      </c>
      <c r="L3407" s="2" t="s">
        <v>393</v>
      </c>
      <c r="M3407" s="14">
        <f>+VLOOKUP(L3407,Customers!$C$3:$D$797,2,FALSE)</f>
        <v>2</v>
      </c>
      <c r="N3407" s="14">
        <f>+INDEX(Customers!$B$2:$D$797,MATCH(TF_Database!L3407,Customers!$C$2:$C$797,0),1)</f>
        <v>16468</v>
      </c>
      <c r="O3407" s="29">
        <f t="shared" si="320"/>
        <v>7</v>
      </c>
      <c r="P3407" s="29">
        <f t="shared" si="321"/>
        <v>10</v>
      </c>
      <c r="Q3407" s="14" t="str">
        <f t="shared" si="322"/>
        <v xml:space="preserve">Deanra </v>
      </c>
      <c r="R3407" s="14" t="str">
        <f t="shared" si="323"/>
        <v>Eno</v>
      </c>
    </row>
    <row r="3408" spans="2:18" x14ac:dyDescent="0.45">
      <c r="B3408" s="14" t="str">
        <f t="shared" si="318"/>
        <v>409582040963</v>
      </c>
      <c r="C3408" s="5">
        <v>40958</v>
      </c>
      <c r="D3408" s="2" t="s">
        <v>804</v>
      </c>
      <c r="E3408" s="14">
        <f t="shared" si="319"/>
        <v>0</v>
      </c>
      <c r="F3408" s="2">
        <v>20</v>
      </c>
      <c r="G3408" s="19">
        <v>37.4</v>
      </c>
      <c r="H3408" s="20">
        <v>0.09</v>
      </c>
      <c r="I3408" s="6"/>
      <c r="J3408" s="5">
        <v>40963</v>
      </c>
      <c r="K3408" s="25">
        <v>-17.18</v>
      </c>
      <c r="L3408" s="2" t="s">
        <v>393</v>
      </c>
      <c r="M3408" s="14">
        <f>+VLOOKUP(L3408,Customers!$C$3:$D$797,2,FALSE)</f>
        <v>2</v>
      </c>
      <c r="N3408" s="14">
        <f>+INDEX(Customers!$B$2:$D$797,MATCH(TF_Database!L3408,Customers!$C$2:$C$797,0),1)</f>
        <v>16468</v>
      </c>
      <c r="O3408" s="29">
        <f t="shared" si="320"/>
        <v>7</v>
      </c>
      <c r="P3408" s="29">
        <f t="shared" si="321"/>
        <v>10</v>
      </c>
      <c r="Q3408" s="14" t="str">
        <f t="shared" si="322"/>
        <v xml:space="preserve">Deanra </v>
      </c>
      <c r="R3408" s="14" t="str">
        <f t="shared" si="323"/>
        <v>Eno</v>
      </c>
    </row>
    <row r="3409" spans="2:18" x14ac:dyDescent="0.45">
      <c r="B3409" s="14" t="str">
        <f t="shared" si="318"/>
        <v>412142241218</v>
      </c>
      <c r="C3409" s="5">
        <v>41214</v>
      </c>
      <c r="D3409" s="2" t="s">
        <v>804</v>
      </c>
      <c r="E3409" s="14">
        <f t="shared" si="319"/>
        <v>0</v>
      </c>
      <c r="F3409" s="2">
        <v>22</v>
      </c>
      <c r="G3409" s="19">
        <v>2052.2655</v>
      </c>
      <c r="H3409" s="20">
        <v>0.04</v>
      </c>
      <c r="I3409" s="6"/>
      <c r="J3409" s="5">
        <v>41218</v>
      </c>
      <c r="K3409" s="25">
        <v>371.40300000000002</v>
      </c>
      <c r="L3409" s="2" t="s">
        <v>362</v>
      </c>
      <c r="M3409" s="14">
        <f>+VLOOKUP(L3409,Customers!$C$3:$D$797,2,FALSE)</f>
        <v>1</v>
      </c>
      <c r="N3409" s="14">
        <f>+INDEX(Customers!$B$2:$D$797,MATCH(TF_Database!L3409,Customers!$C$2:$C$797,0),1)</f>
        <v>17675</v>
      </c>
      <c r="O3409" s="29">
        <f t="shared" si="320"/>
        <v>5</v>
      </c>
      <c r="P3409" s="29">
        <f t="shared" si="321"/>
        <v>11</v>
      </c>
      <c r="Q3409" s="14" t="str">
        <f t="shared" si="322"/>
        <v xml:space="preserve">Brad </v>
      </c>
      <c r="R3409" s="14" t="str">
        <f t="shared" si="323"/>
        <v>Thomas</v>
      </c>
    </row>
    <row r="3410" spans="2:18" x14ac:dyDescent="0.45">
      <c r="B3410" s="14" t="str">
        <f t="shared" si="318"/>
        <v>402832140285</v>
      </c>
      <c r="C3410" s="5">
        <v>40283</v>
      </c>
      <c r="D3410" s="2" t="s">
        <v>808</v>
      </c>
      <c r="E3410" s="14">
        <f t="shared" si="319"/>
        <v>0</v>
      </c>
      <c r="F3410" s="2">
        <v>21</v>
      </c>
      <c r="G3410" s="19">
        <v>2172.7019999999998</v>
      </c>
      <c r="H3410" s="20">
        <v>0.01</v>
      </c>
      <c r="I3410" s="6"/>
      <c r="J3410" s="5">
        <v>40285</v>
      </c>
      <c r="K3410" s="25">
        <v>481.74299999999999</v>
      </c>
      <c r="L3410" s="2" t="s">
        <v>394</v>
      </c>
      <c r="M3410" s="14">
        <f>+VLOOKUP(L3410,Customers!$C$3:$D$797,2,FALSE)</f>
        <v>3</v>
      </c>
      <c r="N3410" s="14">
        <f>+INDEX(Customers!$B$2:$D$797,MATCH(TF_Database!L3410,Customers!$C$2:$C$797,0),1)</f>
        <v>30836</v>
      </c>
      <c r="O3410" s="29">
        <f t="shared" si="320"/>
        <v>5</v>
      </c>
      <c r="P3410" s="29">
        <f t="shared" si="321"/>
        <v>11</v>
      </c>
      <c r="Q3410" s="14" t="str">
        <f t="shared" si="322"/>
        <v xml:space="preserve">Mark </v>
      </c>
      <c r="R3410" s="14" t="str">
        <f t="shared" si="323"/>
        <v>Packer</v>
      </c>
    </row>
    <row r="3411" spans="2:18" x14ac:dyDescent="0.45">
      <c r="B3411" s="14" t="str">
        <f t="shared" si="318"/>
        <v>401212540123</v>
      </c>
      <c r="C3411" s="5">
        <v>40121</v>
      </c>
      <c r="D3411" s="2" t="s">
        <v>811</v>
      </c>
      <c r="E3411" s="14">
        <f t="shared" si="319"/>
        <v>0</v>
      </c>
      <c r="F3411" s="2">
        <v>25</v>
      </c>
      <c r="G3411" s="19">
        <v>88.37</v>
      </c>
      <c r="H3411" s="20">
        <v>0.09</v>
      </c>
      <c r="I3411" s="6"/>
      <c r="J3411" s="5">
        <v>40123</v>
      </c>
      <c r="K3411" s="25">
        <v>33.68</v>
      </c>
      <c r="L3411" s="2" t="s">
        <v>423</v>
      </c>
      <c r="M3411" s="14">
        <f>+VLOOKUP(L3411,Customers!$C$3:$D$797,2,FALSE)</f>
        <v>5</v>
      </c>
      <c r="N3411" s="14">
        <f>+INDEX(Customers!$B$2:$D$797,MATCH(TF_Database!L3411,Customers!$C$2:$C$797,0),1)</f>
        <v>15755</v>
      </c>
      <c r="O3411" s="29">
        <f t="shared" si="320"/>
        <v>7</v>
      </c>
      <c r="P3411" s="29">
        <f t="shared" si="321"/>
        <v>12</v>
      </c>
      <c r="Q3411" s="14" t="str">
        <f t="shared" si="322"/>
        <v xml:space="preserve">Pierre </v>
      </c>
      <c r="R3411" s="14" t="str">
        <f t="shared" si="323"/>
        <v>Wener</v>
      </c>
    </row>
    <row r="3412" spans="2:18" x14ac:dyDescent="0.45">
      <c r="B3412" s="14" t="str">
        <f t="shared" si="318"/>
        <v>409061440907</v>
      </c>
      <c r="C3412" s="5">
        <v>40906</v>
      </c>
      <c r="D3412" s="2" t="s">
        <v>806</v>
      </c>
      <c r="E3412" s="14">
        <f t="shared" si="319"/>
        <v>1</v>
      </c>
      <c r="F3412" s="2">
        <v>14</v>
      </c>
      <c r="G3412" s="19">
        <v>36.74</v>
      </c>
      <c r="H3412" s="20">
        <v>0.09</v>
      </c>
      <c r="I3412" s="6"/>
      <c r="J3412" s="5">
        <v>40907</v>
      </c>
      <c r="K3412" s="25">
        <v>-5.36</v>
      </c>
      <c r="L3412" s="2" t="s">
        <v>352</v>
      </c>
      <c r="M3412" s="14">
        <f>+VLOOKUP(L3412,Customers!$C$3:$D$797,2,FALSE)</f>
        <v>5</v>
      </c>
      <c r="N3412" s="14">
        <f>+INDEX(Customers!$B$2:$D$797,MATCH(TF_Database!L3412,Customers!$C$2:$C$797,0),1)</f>
        <v>20180</v>
      </c>
      <c r="O3412" s="29">
        <f t="shared" si="320"/>
        <v>6</v>
      </c>
      <c r="P3412" s="29">
        <f t="shared" si="321"/>
        <v>13</v>
      </c>
      <c r="Q3412" s="14" t="str">
        <f t="shared" si="322"/>
        <v xml:space="preserve">Eleni </v>
      </c>
      <c r="R3412" s="14" t="str">
        <f t="shared" si="323"/>
        <v>McCrary</v>
      </c>
    </row>
    <row r="3413" spans="2:18" x14ac:dyDescent="0.45">
      <c r="B3413" s="14" t="str">
        <f t="shared" si="318"/>
        <v>408711440872</v>
      </c>
      <c r="C3413" s="5">
        <v>40871</v>
      </c>
      <c r="D3413" s="2" t="s">
        <v>808</v>
      </c>
      <c r="E3413" s="14">
        <f t="shared" si="319"/>
        <v>0</v>
      </c>
      <c r="F3413" s="2">
        <v>14</v>
      </c>
      <c r="G3413" s="19">
        <v>436.78</v>
      </c>
      <c r="H3413" s="20">
        <v>0.04</v>
      </c>
      <c r="I3413" s="6"/>
      <c r="J3413" s="5">
        <v>40872</v>
      </c>
      <c r="K3413" s="25">
        <v>25.69</v>
      </c>
      <c r="L3413" s="2" t="s">
        <v>456</v>
      </c>
      <c r="M3413" s="14">
        <f>+VLOOKUP(L3413,Customers!$C$3:$D$797,2,FALSE)</f>
        <v>3</v>
      </c>
      <c r="N3413" s="14">
        <f>+INDEX(Customers!$B$2:$D$797,MATCH(TF_Database!L3413,Customers!$C$2:$C$797,0),1)</f>
        <v>8203</v>
      </c>
      <c r="O3413" s="29">
        <f t="shared" si="320"/>
        <v>5</v>
      </c>
      <c r="P3413" s="29">
        <f t="shared" si="321"/>
        <v>9</v>
      </c>
      <c r="Q3413" s="14" t="str">
        <f t="shared" si="322"/>
        <v xml:space="preserve">Bart </v>
      </c>
      <c r="R3413" s="14" t="str">
        <f t="shared" si="323"/>
        <v>Folk</v>
      </c>
    </row>
    <row r="3414" spans="2:18" x14ac:dyDescent="0.45">
      <c r="B3414" s="14" t="str">
        <f t="shared" si="318"/>
        <v>403134640313</v>
      </c>
      <c r="C3414" s="5">
        <v>40313</v>
      </c>
      <c r="D3414" s="2" t="s">
        <v>806</v>
      </c>
      <c r="E3414" s="14">
        <f t="shared" si="319"/>
        <v>1</v>
      </c>
      <c r="F3414" s="2">
        <v>46</v>
      </c>
      <c r="G3414" s="19">
        <v>1053.8399999999999</v>
      </c>
      <c r="H3414" s="20">
        <v>0</v>
      </c>
      <c r="I3414" s="6"/>
      <c r="J3414" s="5">
        <v>40313</v>
      </c>
      <c r="K3414" s="25">
        <v>-632.16</v>
      </c>
      <c r="L3414" s="2" t="s">
        <v>364</v>
      </c>
      <c r="M3414" s="14">
        <f>+VLOOKUP(L3414,Customers!$C$3:$D$797,2,FALSE)</f>
        <v>4</v>
      </c>
      <c r="N3414" s="14">
        <f>+INDEX(Customers!$B$2:$D$797,MATCH(TF_Database!L3414,Customers!$C$2:$C$797,0),1)</f>
        <v>22309</v>
      </c>
      <c r="O3414" s="29">
        <f t="shared" si="320"/>
        <v>5</v>
      </c>
      <c r="P3414" s="29">
        <f t="shared" si="321"/>
        <v>11</v>
      </c>
      <c r="Q3414" s="14" t="str">
        <f t="shared" si="322"/>
        <v xml:space="preserve">Dean </v>
      </c>
      <c r="R3414" s="14" t="str">
        <f t="shared" si="323"/>
        <v>Percer</v>
      </c>
    </row>
    <row r="3415" spans="2:18" x14ac:dyDescent="0.45">
      <c r="B3415" s="14" t="str">
        <f t="shared" si="318"/>
        <v>401193740122</v>
      </c>
      <c r="C3415" s="5">
        <v>40119</v>
      </c>
      <c r="D3415" s="2" t="s">
        <v>811</v>
      </c>
      <c r="E3415" s="14">
        <f t="shared" si="319"/>
        <v>0</v>
      </c>
      <c r="F3415" s="2">
        <v>37</v>
      </c>
      <c r="G3415" s="19">
        <v>9517.6</v>
      </c>
      <c r="H3415" s="20">
        <v>0.09</v>
      </c>
      <c r="I3415" s="6"/>
      <c r="J3415" s="5">
        <v>40122</v>
      </c>
      <c r="K3415" s="25">
        <v>-1262.44</v>
      </c>
      <c r="L3415" s="2" t="s">
        <v>12</v>
      </c>
      <c r="M3415" s="14">
        <f>+VLOOKUP(L3415,Customers!$C$3:$D$797,2,FALSE)</f>
        <v>2</v>
      </c>
      <c r="N3415" s="14">
        <f>+INDEX(Customers!$B$2:$D$797,MATCH(TF_Database!L3415,Customers!$C$2:$C$797,0),1)</f>
        <v>12210</v>
      </c>
      <c r="O3415" s="29">
        <f t="shared" si="320"/>
        <v>7</v>
      </c>
      <c r="P3415" s="29">
        <f t="shared" si="321"/>
        <v>15</v>
      </c>
      <c r="Q3415" s="14" t="str">
        <f t="shared" si="322"/>
        <v xml:space="preserve">Sylvia </v>
      </c>
      <c r="R3415" s="14" t="str">
        <f t="shared" si="323"/>
        <v>Foulston</v>
      </c>
    </row>
    <row r="3416" spans="2:18" x14ac:dyDescent="0.45">
      <c r="B3416" s="14" t="str">
        <f t="shared" si="318"/>
        <v>412104641212</v>
      </c>
      <c r="C3416" s="5">
        <v>41210</v>
      </c>
      <c r="D3416" s="2" t="s">
        <v>804</v>
      </c>
      <c r="E3416" s="14">
        <f t="shared" si="319"/>
        <v>0</v>
      </c>
      <c r="F3416" s="2">
        <v>46</v>
      </c>
      <c r="G3416" s="19">
        <v>6943.94</v>
      </c>
      <c r="H3416" s="20">
        <v>0.01</v>
      </c>
      <c r="I3416" s="6"/>
      <c r="J3416" s="5">
        <v>41212</v>
      </c>
      <c r="K3416" s="25">
        <v>608.9</v>
      </c>
      <c r="L3416" s="2" t="s">
        <v>365</v>
      </c>
      <c r="M3416" s="14">
        <f>+VLOOKUP(L3416,Customers!$C$3:$D$797,2,FALSE)</f>
        <v>3</v>
      </c>
      <c r="N3416" s="14">
        <f>+INDEX(Customers!$B$2:$D$797,MATCH(TF_Database!L3416,Customers!$C$2:$C$797,0),1)</f>
        <v>21160</v>
      </c>
      <c r="O3416" s="29">
        <f t="shared" si="320"/>
        <v>4</v>
      </c>
      <c r="P3416" s="29">
        <f t="shared" si="321"/>
        <v>12</v>
      </c>
      <c r="Q3416" s="14" t="str">
        <f t="shared" si="322"/>
        <v xml:space="preserve">Ben </v>
      </c>
      <c r="R3416" s="14" t="str">
        <f t="shared" si="323"/>
        <v>Peterman</v>
      </c>
    </row>
    <row r="3417" spans="2:18" x14ac:dyDescent="0.45">
      <c r="B3417" s="14" t="str">
        <f t="shared" si="318"/>
        <v>405374640539</v>
      </c>
      <c r="C3417" s="5">
        <v>40537</v>
      </c>
      <c r="D3417" s="2" t="s">
        <v>811</v>
      </c>
      <c r="E3417" s="14">
        <f t="shared" si="319"/>
        <v>0</v>
      </c>
      <c r="F3417" s="2">
        <v>46</v>
      </c>
      <c r="G3417" s="19">
        <v>944.76</v>
      </c>
      <c r="H3417" s="20">
        <v>0.03</v>
      </c>
      <c r="I3417" s="6"/>
      <c r="J3417" s="5">
        <v>40539</v>
      </c>
      <c r="K3417" s="25">
        <v>165.46</v>
      </c>
      <c r="L3417" s="2" t="s">
        <v>375</v>
      </c>
      <c r="M3417" s="14">
        <f>+VLOOKUP(L3417,Customers!$C$3:$D$797,2,FALSE)</f>
        <v>3</v>
      </c>
      <c r="N3417" s="14">
        <f>+INDEX(Customers!$B$2:$D$797,MATCH(TF_Database!L3417,Customers!$C$2:$C$797,0),1)</f>
        <v>11039</v>
      </c>
      <c r="O3417" s="29">
        <f t="shared" si="320"/>
        <v>5</v>
      </c>
      <c r="P3417" s="29">
        <f t="shared" si="321"/>
        <v>12</v>
      </c>
      <c r="Q3417" s="14" t="str">
        <f t="shared" si="322"/>
        <v xml:space="preserve">Paul </v>
      </c>
      <c r="R3417" s="14" t="str">
        <f t="shared" si="323"/>
        <v>Knutson</v>
      </c>
    </row>
    <row r="3418" spans="2:18" x14ac:dyDescent="0.45">
      <c r="B3418" s="14" t="str">
        <f t="shared" si="318"/>
        <v>399542639955</v>
      </c>
      <c r="C3418" s="5">
        <v>39954</v>
      </c>
      <c r="D3418" s="2" t="s">
        <v>811</v>
      </c>
      <c r="E3418" s="14">
        <f t="shared" si="319"/>
        <v>0</v>
      </c>
      <c r="F3418" s="2">
        <v>26</v>
      </c>
      <c r="G3418" s="19">
        <v>1204.5094999999999</v>
      </c>
      <c r="H3418" s="20">
        <v>0.03</v>
      </c>
      <c r="I3418" s="6"/>
      <c r="J3418" s="5">
        <v>39955</v>
      </c>
      <c r="K3418" s="25">
        <v>-221.25399999999999</v>
      </c>
      <c r="L3418" s="2" t="s">
        <v>353</v>
      </c>
      <c r="M3418" s="14">
        <f>+VLOOKUP(L3418,Customers!$C$3:$D$797,2,FALSE)</f>
        <v>1</v>
      </c>
      <c r="N3418" s="14">
        <f>+INDEX(Customers!$B$2:$D$797,MATCH(TF_Database!L3418,Customers!$C$2:$C$797,0),1)</f>
        <v>23759</v>
      </c>
      <c r="O3418" s="29">
        <f t="shared" si="320"/>
        <v>7</v>
      </c>
      <c r="P3418" s="29">
        <f t="shared" si="321"/>
        <v>12</v>
      </c>
      <c r="Q3418" s="14" t="str">
        <f t="shared" si="322"/>
        <v xml:space="preserve">Astrea </v>
      </c>
      <c r="R3418" s="14" t="str">
        <f t="shared" si="323"/>
        <v>Jones</v>
      </c>
    </row>
    <row r="3419" spans="2:18" x14ac:dyDescent="0.45">
      <c r="B3419" s="14" t="str">
        <f t="shared" si="318"/>
        <v>40781540782</v>
      </c>
      <c r="C3419" s="5">
        <v>40781</v>
      </c>
      <c r="D3419" s="2" t="s">
        <v>810</v>
      </c>
      <c r="E3419" s="14">
        <f t="shared" si="319"/>
        <v>0</v>
      </c>
      <c r="F3419" s="2">
        <v>5</v>
      </c>
      <c r="G3419" s="19">
        <v>24.91</v>
      </c>
      <c r="H3419" s="20">
        <v>0</v>
      </c>
      <c r="I3419" s="6"/>
      <c r="J3419" s="5">
        <v>40782</v>
      </c>
      <c r="K3419" s="25">
        <v>-0.9</v>
      </c>
      <c r="L3419" s="2" t="s">
        <v>305</v>
      </c>
      <c r="M3419" s="14">
        <f>+VLOOKUP(L3419,Customers!$C$3:$D$797,2,FALSE)</f>
        <v>2</v>
      </c>
      <c r="N3419" s="14">
        <f>+INDEX(Customers!$B$2:$D$797,MATCH(TF_Database!L3419,Customers!$C$2:$C$797,0),1)</f>
        <v>9416</v>
      </c>
      <c r="O3419" s="29">
        <f t="shared" si="320"/>
        <v>5</v>
      </c>
      <c r="P3419" s="29">
        <f t="shared" si="321"/>
        <v>12</v>
      </c>
      <c r="Q3419" s="14" t="str">
        <f t="shared" si="322"/>
        <v xml:space="preserve">Noel </v>
      </c>
      <c r="R3419" s="14" t="str">
        <f t="shared" si="323"/>
        <v>Staavos</v>
      </c>
    </row>
    <row r="3420" spans="2:18" x14ac:dyDescent="0.45">
      <c r="B3420" s="14" t="str">
        <f t="shared" si="318"/>
        <v>40447940448</v>
      </c>
      <c r="C3420" s="5">
        <v>40447</v>
      </c>
      <c r="D3420" s="2" t="s">
        <v>811</v>
      </c>
      <c r="E3420" s="14">
        <f t="shared" si="319"/>
        <v>0</v>
      </c>
      <c r="F3420" s="2">
        <v>9</v>
      </c>
      <c r="G3420" s="19">
        <v>373.48</v>
      </c>
      <c r="H3420" s="20">
        <v>0.1</v>
      </c>
      <c r="I3420" s="6"/>
      <c r="J3420" s="5">
        <v>40448</v>
      </c>
      <c r="K3420" s="25">
        <v>112.05550000000001</v>
      </c>
      <c r="L3420" s="2" t="s">
        <v>366</v>
      </c>
      <c r="M3420" s="14">
        <f>+VLOOKUP(L3420,Customers!$C$3:$D$797,2,FALSE)</f>
        <v>1</v>
      </c>
      <c r="N3420" s="14">
        <f>+INDEX(Customers!$B$2:$D$797,MATCH(TF_Database!L3420,Customers!$C$2:$C$797,0),1)</f>
        <v>25701</v>
      </c>
      <c r="O3420" s="29">
        <f t="shared" si="320"/>
        <v>6</v>
      </c>
      <c r="P3420" s="29">
        <f t="shared" si="321"/>
        <v>12</v>
      </c>
      <c r="Q3420" s="14" t="str">
        <f t="shared" si="322"/>
        <v xml:space="preserve">Tracy </v>
      </c>
      <c r="R3420" s="14" t="str">
        <f t="shared" si="323"/>
        <v>Poddar</v>
      </c>
    </row>
    <row r="3421" spans="2:18" x14ac:dyDescent="0.45">
      <c r="B3421" s="14" t="str">
        <f t="shared" si="318"/>
        <v>399592139960</v>
      </c>
      <c r="C3421" s="5">
        <v>39959</v>
      </c>
      <c r="D3421" s="2" t="s">
        <v>811</v>
      </c>
      <c r="E3421" s="14">
        <f t="shared" si="319"/>
        <v>0</v>
      </c>
      <c r="F3421" s="2">
        <v>21</v>
      </c>
      <c r="G3421" s="19">
        <v>56.21</v>
      </c>
      <c r="H3421" s="20">
        <v>0.05</v>
      </c>
      <c r="I3421" s="6"/>
      <c r="J3421" s="5">
        <v>39960</v>
      </c>
      <c r="K3421" s="25">
        <v>12.71</v>
      </c>
      <c r="L3421" s="2" t="s">
        <v>373</v>
      </c>
      <c r="M3421" s="14">
        <f>+VLOOKUP(L3421,Customers!$C$3:$D$797,2,FALSE)</f>
        <v>4</v>
      </c>
      <c r="N3421" s="14">
        <f>+INDEX(Customers!$B$2:$D$797,MATCH(TF_Database!L3421,Customers!$C$2:$C$797,0),1)</f>
        <v>5249</v>
      </c>
      <c r="O3421" s="29">
        <f t="shared" si="320"/>
        <v>5</v>
      </c>
      <c r="P3421" s="29">
        <f t="shared" si="321"/>
        <v>14</v>
      </c>
      <c r="Q3421" s="14" t="str">
        <f t="shared" si="322"/>
        <v xml:space="preserve">Sara </v>
      </c>
      <c r="R3421" s="14" t="str">
        <f t="shared" si="323"/>
        <v>Luxemburg</v>
      </c>
    </row>
    <row r="3422" spans="2:18" x14ac:dyDescent="0.45">
      <c r="B3422" s="14" t="str">
        <f t="shared" si="318"/>
        <v>399713339978</v>
      </c>
      <c r="C3422" s="5">
        <v>39971</v>
      </c>
      <c r="D3422" s="2" t="s">
        <v>804</v>
      </c>
      <c r="E3422" s="14">
        <f t="shared" si="319"/>
        <v>0</v>
      </c>
      <c r="F3422" s="2">
        <v>33</v>
      </c>
      <c r="G3422" s="19">
        <v>1683.69</v>
      </c>
      <c r="H3422" s="20">
        <v>0.02</v>
      </c>
      <c r="I3422" s="6"/>
      <c r="J3422" s="5">
        <v>39978</v>
      </c>
      <c r="K3422" s="25">
        <v>809.97</v>
      </c>
      <c r="L3422" s="2" t="s">
        <v>342</v>
      </c>
      <c r="M3422" s="14">
        <f>+VLOOKUP(L3422,Customers!$C$3:$D$797,2,FALSE)</f>
        <v>3</v>
      </c>
      <c r="N3422" s="14">
        <f>+INDEX(Customers!$B$2:$D$797,MATCH(TF_Database!L3422,Customers!$C$2:$C$797,0),1)</f>
        <v>16030</v>
      </c>
      <c r="O3422" s="29">
        <f t="shared" si="320"/>
        <v>6</v>
      </c>
      <c r="P3422" s="29">
        <f t="shared" si="321"/>
        <v>11</v>
      </c>
      <c r="Q3422" s="14" t="str">
        <f t="shared" si="322"/>
        <v xml:space="preserve">Chuck </v>
      </c>
      <c r="R3422" s="14" t="str">
        <f t="shared" si="323"/>
        <v>Sachs</v>
      </c>
    </row>
    <row r="3423" spans="2:18" x14ac:dyDescent="0.45">
      <c r="B3423" s="14" t="str">
        <f t="shared" si="318"/>
        <v>40384940384</v>
      </c>
      <c r="C3423" s="5">
        <v>40384</v>
      </c>
      <c r="D3423" s="2" t="s">
        <v>806</v>
      </c>
      <c r="E3423" s="14">
        <f t="shared" si="319"/>
        <v>1</v>
      </c>
      <c r="F3423" s="2">
        <v>9</v>
      </c>
      <c r="G3423" s="19">
        <v>130.43</v>
      </c>
      <c r="H3423" s="20">
        <v>0.03</v>
      </c>
      <c r="I3423" s="6"/>
      <c r="J3423" s="5">
        <v>40384</v>
      </c>
      <c r="K3423" s="25">
        <v>-8.6999999999999993</v>
      </c>
      <c r="L3423" s="2" t="s">
        <v>394</v>
      </c>
      <c r="M3423" s="14">
        <f>+VLOOKUP(L3423,Customers!$C$3:$D$797,2,FALSE)</f>
        <v>3</v>
      </c>
      <c r="N3423" s="14">
        <f>+INDEX(Customers!$B$2:$D$797,MATCH(TF_Database!L3423,Customers!$C$2:$C$797,0),1)</f>
        <v>30836</v>
      </c>
      <c r="O3423" s="29">
        <f t="shared" si="320"/>
        <v>5</v>
      </c>
      <c r="P3423" s="29">
        <f t="shared" si="321"/>
        <v>11</v>
      </c>
      <c r="Q3423" s="14" t="str">
        <f t="shared" si="322"/>
        <v xml:space="preserve">Mark </v>
      </c>
      <c r="R3423" s="14" t="str">
        <f t="shared" si="323"/>
        <v>Packer</v>
      </c>
    </row>
    <row r="3424" spans="2:18" x14ac:dyDescent="0.45">
      <c r="B3424" s="14" t="str">
        <f t="shared" si="318"/>
        <v>40306140307</v>
      </c>
      <c r="C3424" s="5">
        <v>40306</v>
      </c>
      <c r="D3424" s="2" t="s">
        <v>810</v>
      </c>
      <c r="E3424" s="14">
        <f t="shared" si="319"/>
        <v>0</v>
      </c>
      <c r="F3424" s="2">
        <v>1</v>
      </c>
      <c r="G3424" s="19">
        <v>423.3</v>
      </c>
      <c r="H3424" s="20">
        <v>0.01</v>
      </c>
      <c r="I3424" s="6"/>
      <c r="J3424" s="5">
        <v>40307</v>
      </c>
      <c r="K3424" s="25">
        <v>-259.01</v>
      </c>
      <c r="L3424" s="2" t="s">
        <v>390</v>
      </c>
      <c r="M3424" s="14">
        <f>+VLOOKUP(L3424,Customers!$C$3:$D$797,2,FALSE)</f>
        <v>3</v>
      </c>
      <c r="N3424" s="14">
        <f>+INDEX(Customers!$B$2:$D$797,MATCH(TF_Database!L3424,Customers!$C$2:$C$797,0),1)</f>
        <v>20820</v>
      </c>
      <c r="O3424" s="29">
        <f t="shared" si="320"/>
        <v>6</v>
      </c>
      <c r="P3424" s="29">
        <f t="shared" si="321"/>
        <v>15</v>
      </c>
      <c r="Q3424" s="14" t="str">
        <f t="shared" si="322"/>
        <v xml:space="preserve">Erica </v>
      </c>
      <c r="R3424" s="14" t="str">
        <f t="shared" si="323"/>
        <v>Hernandez</v>
      </c>
    </row>
    <row r="3425" spans="2:18" x14ac:dyDescent="0.45">
      <c r="B3425" s="14" t="str">
        <f t="shared" si="318"/>
        <v>403103840314</v>
      </c>
      <c r="C3425" s="5">
        <v>40310</v>
      </c>
      <c r="D3425" s="2" t="s">
        <v>804</v>
      </c>
      <c r="E3425" s="14">
        <f t="shared" si="319"/>
        <v>0</v>
      </c>
      <c r="F3425" s="2">
        <v>38</v>
      </c>
      <c r="G3425" s="19">
        <v>2702.3</v>
      </c>
      <c r="H3425" s="20">
        <v>0.03</v>
      </c>
      <c r="I3425" s="6"/>
      <c r="J3425" s="5">
        <v>40314</v>
      </c>
      <c r="K3425" s="25">
        <v>-1330.78</v>
      </c>
      <c r="L3425" s="2" t="s">
        <v>358</v>
      </c>
      <c r="M3425" s="14">
        <f>+VLOOKUP(L3425,Customers!$C$3:$D$797,2,FALSE)</f>
        <v>1</v>
      </c>
      <c r="N3425" s="14">
        <f>+INDEX(Customers!$B$2:$D$797,MATCH(TF_Database!L3425,Customers!$C$2:$C$797,0),1)</f>
        <v>27872</v>
      </c>
      <c r="O3425" s="29">
        <f t="shared" si="320"/>
        <v>5</v>
      </c>
      <c r="P3425" s="29">
        <f t="shared" si="321"/>
        <v>11</v>
      </c>
      <c r="Q3425" s="14" t="str">
        <f t="shared" si="322"/>
        <v xml:space="preserve">Fred </v>
      </c>
      <c r="R3425" s="14" t="str">
        <f t="shared" si="323"/>
        <v>McMath</v>
      </c>
    </row>
    <row r="3426" spans="2:18" x14ac:dyDescent="0.45">
      <c r="B3426" s="14" t="str">
        <f t="shared" si="318"/>
        <v>40467240469</v>
      </c>
      <c r="C3426" s="5">
        <v>40467</v>
      </c>
      <c r="D3426" s="2" t="s">
        <v>810</v>
      </c>
      <c r="E3426" s="14">
        <f t="shared" si="319"/>
        <v>0</v>
      </c>
      <c r="F3426" s="2">
        <v>2</v>
      </c>
      <c r="G3426" s="19">
        <v>570.98</v>
      </c>
      <c r="H3426" s="20">
        <v>0.05</v>
      </c>
      <c r="I3426" s="6"/>
      <c r="J3426" s="5">
        <v>40469</v>
      </c>
      <c r="K3426" s="25">
        <v>-340.48</v>
      </c>
      <c r="L3426" s="2" t="s">
        <v>342</v>
      </c>
      <c r="M3426" s="14">
        <f>+VLOOKUP(L3426,Customers!$C$3:$D$797,2,FALSE)</f>
        <v>3</v>
      </c>
      <c r="N3426" s="14">
        <f>+INDEX(Customers!$B$2:$D$797,MATCH(TF_Database!L3426,Customers!$C$2:$C$797,0),1)</f>
        <v>16030</v>
      </c>
      <c r="O3426" s="29">
        <f t="shared" si="320"/>
        <v>6</v>
      </c>
      <c r="P3426" s="29">
        <f t="shared" si="321"/>
        <v>11</v>
      </c>
      <c r="Q3426" s="14" t="str">
        <f t="shared" si="322"/>
        <v xml:space="preserve">Chuck </v>
      </c>
      <c r="R3426" s="14" t="str">
        <f t="shared" si="323"/>
        <v>Sachs</v>
      </c>
    </row>
    <row r="3427" spans="2:18" x14ac:dyDescent="0.45">
      <c r="B3427" s="14" t="str">
        <f t="shared" si="318"/>
        <v>409772340979</v>
      </c>
      <c r="C3427" s="5">
        <v>40977</v>
      </c>
      <c r="D3427" s="2" t="s">
        <v>804</v>
      </c>
      <c r="E3427" s="14">
        <f t="shared" si="319"/>
        <v>0</v>
      </c>
      <c r="F3427" s="2">
        <v>23</v>
      </c>
      <c r="G3427" s="19">
        <v>44.89</v>
      </c>
      <c r="H3427" s="20">
        <v>0.09</v>
      </c>
      <c r="I3427" s="6"/>
      <c r="J3427" s="5">
        <v>40979</v>
      </c>
      <c r="K3427" s="25">
        <v>-17.13</v>
      </c>
      <c r="L3427" s="2" t="s">
        <v>407</v>
      </c>
      <c r="M3427" s="14">
        <f>+VLOOKUP(L3427,Customers!$C$3:$D$797,2,FALSE)</f>
        <v>3</v>
      </c>
      <c r="N3427" s="14">
        <f>+INDEX(Customers!$B$2:$D$797,MATCH(TF_Database!L3427,Customers!$C$2:$C$797,0),1)</f>
        <v>10252</v>
      </c>
      <c r="O3427" s="29">
        <f t="shared" si="320"/>
        <v>7</v>
      </c>
      <c r="P3427" s="29">
        <f t="shared" si="321"/>
        <v>12</v>
      </c>
      <c r="Q3427" s="14" t="str">
        <f t="shared" si="322"/>
        <v xml:space="preserve">Darrin </v>
      </c>
      <c r="R3427" s="14" t="str">
        <f t="shared" si="323"/>
        <v>Sayre</v>
      </c>
    </row>
    <row r="3428" spans="2:18" x14ac:dyDescent="0.45">
      <c r="B3428" s="14" t="str">
        <f t="shared" si="318"/>
        <v>402322940233</v>
      </c>
      <c r="C3428" s="5">
        <v>40232</v>
      </c>
      <c r="D3428" s="2" t="s">
        <v>810</v>
      </c>
      <c r="E3428" s="14">
        <f t="shared" si="319"/>
        <v>0</v>
      </c>
      <c r="F3428" s="2">
        <v>29</v>
      </c>
      <c r="G3428" s="19">
        <v>200.7</v>
      </c>
      <c r="H3428" s="20">
        <v>0.02</v>
      </c>
      <c r="I3428" s="6"/>
      <c r="J3428" s="5">
        <v>40233</v>
      </c>
      <c r="K3428" s="25">
        <v>-147.72</v>
      </c>
      <c r="L3428" s="2" t="s">
        <v>371</v>
      </c>
      <c r="M3428" s="14">
        <f>+VLOOKUP(L3428,Customers!$C$3:$D$797,2,FALSE)</f>
        <v>3</v>
      </c>
      <c r="N3428" s="14">
        <f>+INDEX(Customers!$B$2:$D$797,MATCH(TF_Database!L3428,Customers!$C$2:$C$797,0),1)</f>
        <v>464</v>
      </c>
      <c r="O3428" s="29">
        <f t="shared" si="320"/>
        <v>5</v>
      </c>
      <c r="P3428" s="29">
        <f t="shared" si="321"/>
        <v>12</v>
      </c>
      <c r="Q3428" s="14" t="str">
        <f t="shared" si="322"/>
        <v xml:space="preserve">Alex </v>
      </c>
      <c r="R3428" s="14" t="str">
        <f t="shared" si="323"/>
        <v>Grayson</v>
      </c>
    </row>
    <row r="3429" spans="2:18" x14ac:dyDescent="0.45">
      <c r="B3429" s="14" t="str">
        <f t="shared" si="318"/>
        <v>40461240465</v>
      </c>
      <c r="C3429" s="5">
        <v>40461</v>
      </c>
      <c r="D3429" s="2" t="s">
        <v>804</v>
      </c>
      <c r="E3429" s="14">
        <f t="shared" si="319"/>
        <v>0</v>
      </c>
      <c r="F3429" s="2">
        <v>2</v>
      </c>
      <c r="G3429" s="19">
        <v>6.34</v>
      </c>
      <c r="H3429" s="20">
        <v>0.08</v>
      </c>
      <c r="I3429" s="6"/>
      <c r="J3429" s="5">
        <v>40465</v>
      </c>
      <c r="K3429" s="25">
        <v>-4.4400000000000004</v>
      </c>
      <c r="L3429" s="2" t="s">
        <v>410</v>
      </c>
      <c r="M3429" s="14">
        <f>+VLOOKUP(L3429,Customers!$C$3:$D$797,2,FALSE)</f>
        <v>3</v>
      </c>
      <c r="N3429" s="14">
        <f>+INDEX(Customers!$B$2:$D$797,MATCH(TF_Database!L3429,Customers!$C$2:$C$797,0),1)</f>
        <v>25705</v>
      </c>
      <c r="O3429" s="29">
        <f t="shared" si="320"/>
        <v>6</v>
      </c>
      <c r="P3429" s="29">
        <f t="shared" si="321"/>
        <v>11</v>
      </c>
      <c r="Q3429" s="14" t="str">
        <f t="shared" si="322"/>
        <v xml:space="preserve">Bobby </v>
      </c>
      <c r="R3429" s="14" t="str">
        <f t="shared" si="323"/>
        <v>Elias</v>
      </c>
    </row>
    <row r="3430" spans="2:18" x14ac:dyDescent="0.45">
      <c r="B3430" s="14" t="str">
        <f t="shared" si="318"/>
        <v>404614840465</v>
      </c>
      <c r="C3430" s="5">
        <v>40461</v>
      </c>
      <c r="D3430" s="2" t="s">
        <v>804</v>
      </c>
      <c r="E3430" s="14">
        <f t="shared" si="319"/>
        <v>0</v>
      </c>
      <c r="F3430" s="2">
        <v>48</v>
      </c>
      <c r="G3430" s="19">
        <v>2996.93</v>
      </c>
      <c r="H3430" s="20">
        <v>0.04</v>
      </c>
      <c r="I3430" s="6"/>
      <c r="J3430" s="5">
        <v>40465</v>
      </c>
      <c r="K3430" s="25">
        <v>1060.8699999999999</v>
      </c>
      <c r="L3430" s="2" t="s">
        <v>410</v>
      </c>
      <c r="M3430" s="14">
        <f>+VLOOKUP(L3430,Customers!$C$3:$D$797,2,FALSE)</f>
        <v>3</v>
      </c>
      <c r="N3430" s="14">
        <f>+INDEX(Customers!$B$2:$D$797,MATCH(TF_Database!L3430,Customers!$C$2:$C$797,0),1)</f>
        <v>25705</v>
      </c>
      <c r="O3430" s="29">
        <f t="shared" si="320"/>
        <v>6</v>
      </c>
      <c r="P3430" s="29">
        <f t="shared" si="321"/>
        <v>11</v>
      </c>
      <c r="Q3430" s="14" t="str">
        <f t="shared" si="322"/>
        <v xml:space="preserve">Bobby </v>
      </c>
      <c r="R3430" s="14" t="str">
        <f t="shared" si="323"/>
        <v>Elias</v>
      </c>
    </row>
    <row r="3431" spans="2:18" x14ac:dyDescent="0.45">
      <c r="B3431" s="14" t="str">
        <f t="shared" si="318"/>
        <v>40390340391</v>
      </c>
      <c r="C3431" s="5">
        <v>40390</v>
      </c>
      <c r="D3431" s="2" t="s">
        <v>808</v>
      </c>
      <c r="E3431" s="14">
        <f t="shared" si="319"/>
        <v>0</v>
      </c>
      <c r="F3431" s="2">
        <v>3</v>
      </c>
      <c r="G3431" s="19">
        <v>554.32000000000005</v>
      </c>
      <c r="H3431" s="20">
        <v>0.01</v>
      </c>
      <c r="I3431" s="6"/>
      <c r="J3431" s="5">
        <v>40391</v>
      </c>
      <c r="K3431" s="25">
        <v>-62.134500000000003</v>
      </c>
      <c r="L3431" s="2" t="s">
        <v>373</v>
      </c>
      <c r="M3431" s="14">
        <f>+VLOOKUP(L3431,Customers!$C$3:$D$797,2,FALSE)</f>
        <v>4</v>
      </c>
      <c r="N3431" s="14">
        <f>+INDEX(Customers!$B$2:$D$797,MATCH(TF_Database!L3431,Customers!$C$2:$C$797,0),1)</f>
        <v>5249</v>
      </c>
      <c r="O3431" s="29">
        <f t="shared" si="320"/>
        <v>5</v>
      </c>
      <c r="P3431" s="29">
        <f t="shared" si="321"/>
        <v>14</v>
      </c>
      <c r="Q3431" s="14" t="str">
        <f t="shared" si="322"/>
        <v xml:space="preserve">Sara </v>
      </c>
      <c r="R3431" s="14" t="str">
        <f t="shared" si="323"/>
        <v>Luxemburg</v>
      </c>
    </row>
    <row r="3432" spans="2:18" x14ac:dyDescent="0.45">
      <c r="B3432" s="14" t="str">
        <f t="shared" si="318"/>
        <v>403901540391</v>
      </c>
      <c r="C3432" s="5">
        <v>40390</v>
      </c>
      <c r="D3432" s="2" t="s">
        <v>808</v>
      </c>
      <c r="E3432" s="14">
        <f t="shared" si="319"/>
        <v>0</v>
      </c>
      <c r="F3432" s="2">
        <v>15</v>
      </c>
      <c r="G3432" s="19">
        <v>1073.567</v>
      </c>
      <c r="H3432" s="20">
        <v>0.04</v>
      </c>
      <c r="I3432" s="6"/>
      <c r="J3432" s="5">
        <v>40391</v>
      </c>
      <c r="K3432" s="25">
        <v>-305.96499999999997</v>
      </c>
      <c r="L3432" s="2" t="s">
        <v>373</v>
      </c>
      <c r="M3432" s="14">
        <f>+VLOOKUP(L3432,Customers!$C$3:$D$797,2,FALSE)</f>
        <v>4</v>
      </c>
      <c r="N3432" s="14">
        <f>+INDEX(Customers!$B$2:$D$797,MATCH(TF_Database!L3432,Customers!$C$2:$C$797,0),1)</f>
        <v>5249</v>
      </c>
      <c r="O3432" s="29">
        <f t="shared" si="320"/>
        <v>5</v>
      </c>
      <c r="P3432" s="29">
        <f t="shared" si="321"/>
        <v>14</v>
      </c>
      <c r="Q3432" s="14" t="str">
        <f t="shared" si="322"/>
        <v xml:space="preserve">Sara </v>
      </c>
      <c r="R3432" s="14" t="str">
        <f t="shared" si="323"/>
        <v>Luxemburg</v>
      </c>
    </row>
    <row r="3433" spans="2:18" x14ac:dyDescent="0.45">
      <c r="B3433" s="14" t="str">
        <f t="shared" si="318"/>
        <v>399472939948</v>
      </c>
      <c r="C3433" s="5">
        <v>39947</v>
      </c>
      <c r="D3433" s="2" t="s">
        <v>808</v>
      </c>
      <c r="E3433" s="14">
        <f t="shared" si="319"/>
        <v>0</v>
      </c>
      <c r="F3433" s="2">
        <v>29</v>
      </c>
      <c r="G3433" s="19">
        <v>143.29</v>
      </c>
      <c r="H3433" s="20">
        <v>0.05</v>
      </c>
      <c r="I3433" s="6"/>
      <c r="J3433" s="5">
        <v>39948</v>
      </c>
      <c r="K3433" s="25">
        <v>-55.54</v>
      </c>
      <c r="L3433" s="2" t="s">
        <v>456</v>
      </c>
      <c r="M3433" s="14">
        <f>+VLOOKUP(L3433,Customers!$C$3:$D$797,2,FALSE)</f>
        <v>3</v>
      </c>
      <c r="N3433" s="14">
        <f>+INDEX(Customers!$B$2:$D$797,MATCH(TF_Database!L3433,Customers!$C$2:$C$797,0),1)</f>
        <v>8203</v>
      </c>
      <c r="O3433" s="29">
        <f t="shared" si="320"/>
        <v>5</v>
      </c>
      <c r="P3433" s="29">
        <f t="shared" si="321"/>
        <v>9</v>
      </c>
      <c r="Q3433" s="14" t="str">
        <f t="shared" si="322"/>
        <v xml:space="preserve">Bart </v>
      </c>
      <c r="R3433" s="14" t="str">
        <f t="shared" si="323"/>
        <v>Folk</v>
      </c>
    </row>
    <row r="3434" spans="2:18" x14ac:dyDescent="0.45">
      <c r="B3434" s="14" t="str">
        <f t="shared" si="318"/>
        <v>409184540920</v>
      </c>
      <c r="C3434" s="5">
        <v>40918</v>
      </c>
      <c r="D3434" s="2" t="s">
        <v>811</v>
      </c>
      <c r="E3434" s="14">
        <f t="shared" si="319"/>
        <v>0</v>
      </c>
      <c r="F3434" s="2">
        <v>45</v>
      </c>
      <c r="G3434" s="19">
        <v>5811.97</v>
      </c>
      <c r="H3434" s="20">
        <v>0.03</v>
      </c>
      <c r="I3434" s="6"/>
      <c r="J3434" s="5">
        <v>40920</v>
      </c>
      <c r="K3434" s="25">
        <v>-434.14800000000008</v>
      </c>
      <c r="L3434" s="2" t="s">
        <v>334</v>
      </c>
      <c r="M3434" s="14">
        <f>+VLOOKUP(L3434,Customers!$C$3:$D$797,2,FALSE)</f>
        <v>3</v>
      </c>
      <c r="N3434" s="14">
        <f>+INDEX(Customers!$B$2:$D$797,MATCH(TF_Database!L3434,Customers!$C$2:$C$797,0),1)</f>
        <v>11922</v>
      </c>
      <c r="O3434" s="29">
        <f t="shared" si="320"/>
        <v>6</v>
      </c>
      <c r="P3434" s="29">
        <f t="shared" si="321"/>
        <v>13</v>
      </c>
      <c r="Q3434" s="14" t="str">
        <f t="shared" si="322"/>
        <v xml:space="preserve">Keith </v>
      </c>
      <c r="R3434" s="14" t="str">
        <f t="shared" si="323"/>
        <v>Herrera</v>
      </c>
    </row>
    <row r="3435" spans="2:18" x14ac:dyDescent="0.45">
      <c r="B3435" s="14" t="str">
        <f t="shared" si="318"/>
        <v>403622340369</v>
      </c>
      <c r="C3435" s="5">
        <v>40362</v>
      </c>
      <c r="D3435" s="2" t="s">
        <v>804</v>
      </c>
      <c r="E3435" s="14">
        <f t="shared" si="319"/>
        <v>0</v>
      </c>
      <c r="F3435" s="2">
        <v>23</v>
      </c>
      <c r="G3435" s="19">
        <v>1914.16</v>
      </c>
      <c r="H3435" s="20">
        <v>0.01</v>
      </c>
      <c r="I3435" s="6"/>
      <c r="J3435" s="5">
        <v>40369</v>
      </c>
      <c r="K3435" s="25">
        <v>128.43</v>
      </c>
      <c r="L3435" s="2" t="s">
        <v>334</v>
      </c>
      <c r="M3435" s="14">
        <f>+VLOOKUP(L3435,Customers!$C$3:$D$797,2,FALSE)</f>
        <v>3</v>
      </c>
      <c r="N3435" s="14">
        <f>+INDEX(Customers!$B$2:$D$797,MATCH(TF_Database!L3435,Customers!$C$2:$C$797,0),1)</f>
        <v>11922</v>
      </c>
      <c r="O3435" s="29">
        <f t="shared" si="320"/>
        <v>6</v>
      </c>
      <c r="P3435" s="29">
        <f t="shared" si="321"/>
        <v>13</v>
      </c>
      <c r="Q3435" s="14" t="str">
        <f t="shared" si="322"/>
        <v xml:space="preserve">Keith </v>
      </c>
      <c r="R3435" s="14" t="str">
        <f t="shared" si="323"/>
        <v>Herrera</v>
      </c>
    </row>
    <row r="3436" spans="2:18" x14ac:dyDescent="0.45">
      <c r="B3436" s="14" t="str">
        <f t="shared" si="318"/>
        <v>400902140092</v>
      </c>
      <c r="C3436" s="5">
        <v>40090</v>
      </c>
      <c r="D3436" s="2" t="s">
        <v>804</v>
      </c>
      <c r="E3436" s="14">
        <f t="shared" si="319"/>
        <v>0</v>
      </c>
      <c r="F3436" s="2">
        <v>21</v>
      </c>
      <c r="G3436" s="19">
        <v>315.07</v>
      </c>
      <c r="H3436" s="20">
        <v>0.02</v>
      </c>
      <c r="I3436" s="6"/>
      <c r="J3436" s="5">
        <v>40092</v>
      </c>
      <c r="K3436" s="25">
        <v>95</v>
      </c>
      <c r="L3436" s="2" t="s">
        <v>393</v>
      </c>
      <c r="M3436" s="14">
        <f>+VLOOKUP(L3436,Customers!$C$3:$D$797,2,FALSE)</f>
        <v>2</v>
      </c>
      <c r="N3436" s="14">
        <f>+INDEX(Customers!$B$2:$D$797,MATCH(TF_Database!L3436,Customers!$C$2:$C$797,0),1)</f>
        <v>16468</v>
      </c>
      <c r="O3436" s="29">
        <f t="shared" si="320"/>
        <v>7</v>
      </c>
      <c r="P3436" s="29">
        <f t="shared" si="321"/>
        <v>10</v>
      </c>
      <c r="Q3436" s="14" t="str">
        <f t="shared" si="322"/>
        <v xml:space="preserve">Deanra </v>
      </c>
      <c r="R3436" s="14" t="str">
        <f t="shared" si="323"/>
        <v>Eno</v>
      </c>
    </row>
    <row r="3437" spans="2:18" x14ac:dyDescent="0.45">
      <c r="B3437" s="14" t="str">
        <f t="shared" si="318"/>
        <v>40383140385</v>
      </c>
      <c r="C3437" s="5">
        <v>40383</v>
      </c>
      <c r="D3437" s="2" t="s">
        <v>806</v>
      </c>
      <c r="E3437" s="14">
        <f t="shared" si="319"/>
        <v>1</v>
      </c>
      <c r="F3437" s="2">
        <v>1</v>
      </c>
      <c r="G3437" s="19">
        <v>18.16</v>
      </c>
      <c r="H3437" s="20">
        <v>0.03</v>
      </c>
      <c r="I3437" s="6"/>
      <c r="J3437" s="5">
        <v>40385</v>
      </c>
      <c r="K3437" s="25">
        <v>-7.25</v>
      </c>
      <c r="L3437" s="2" t="s">
        <v>354</v>
      </c>
      <c r="M3437" s="14">
        <f>+VLOOKUP(L3437,Customers!$C$3:$D$797,2,FALSE)</f>
        <v>1</v>
      </c>
      <c r="N3437" s="14">
        <f>+INDEX(Customers!$B$2:$D$797,MATCH(TF_Database!L3437,Customers!$C$2:$C$797,0),1)</f>
        <v>26284</v>
      </c>
      <c r="O3437" s="29">
        <f t="shared" si="320"/>
        <v>10</v>
      </c>
      <c r="P3437" s="29">
        <f t="shared" si="321"/>
        <v>16</v>
      </c>
      <c r="Q3437" s="14" t="str">
        <f t="shared" si="322"/>
        <v xml:space="preserve">Giulietta </v>
      </c>
      <c r="R3437" s="14" t="str">
        <f t="shared" si="323"/>
        <v>Dortch</v>
      </c>
    </row>
    <row r="3438" spans="2:18" x14ac:dyDescent="0.45">
      <c r="B3438" s="14" t="str">
        <f t="shared" si="318"/>
        <v>405171340517</v>
      </c>
      <c r="C3438" s="5">
        <v>40517</v>
      </c>
      <c r="D3438" s="2" t="s">
        <v>804</v>
      </c>
      <c r="E3438" s="14">
        <f t="shared" si="319"/>
        <v>0</v>
      </c>
      <c r="F3438" s="2">
        <v>13</v>
      </c>
      <c r="G3438" s="19">
        <v>11169.95</v>
      </c>
      <c r="H3438" s="20">
        <v>7.0000000000000007E-2</v>
      </c>
      <c r="I3438" s="6"/>
      <c r="J3438" s="5">
        <v>40517</v>
      </c>
      <c r="K3438" s="25">
        <v>3982.2245000000003</v>
      </c>
      <c r="L3438" s="2" t="s">
        <v>111</v>
      </c>
      <c r="M3438" s="14">
        <f>+VLOOKUP(L3438,Customers!$C$3:$D$797,2,FALSE)</f>
        <v>3</v>
      </c>
      <c r="N3438" s="14">
        <f>+INDEX(Customers!$B$2:$D$797,MATCH(TF_Database!L3438,Customers!$C$2:$C$797,0),1)</f>
        <v>7377</v>
      </c>
      <c r="O3438" s="29">
        <f t="shared" si="320"/>
        <v>5</v>
      </c>
      <c r="P3438" s="29">
        <f t="shared" si="321"/>
        <v>11</v>
      </c>
      <c r="Q3438" s="14" t="str">
        <f t="shared" si="322"/>
        <v xml:space="preserve">Rick </v>
      </c>
      <c r="R3438" s="14" t="str">
        <f t="shared" si="323"/>
        <v>Duston</v>
      </c>
    </row>
    <row r="3439" spans="2:18" x14ac:dyDescent="0.45">
      <c r="B3439" s="14" t="str">
        <f t="shared" si="318"/>
        <v>401642340165</v>
      </c>
      <c r="C3439" s="5">
        <v>40164</v>
      </c>
      <c r="D3439" s="2" t="s">
        <v>806</v>
      </c>
      <c r="E3439" s="14">
        <f t="shared" si="319"/>
        <v>1</v>
      </c>
      <c r="F3439" s="2">
        <v>23</v>
      </c>
      <c r="G3439" s="19">
        <v>39.130000000000003</v>
      </c>
      <c r="H3439" s="20">
        <v>0.1</v>
      </c>
      <c r="I3439" s="6"/>
      <c r="J3439" s="5">
        <v>40165</v>
      </c>
      <c r="K3439" s="25">
        <v>-23.14</v>
      </c>
      <c r="L3439" s="2" t="s">
        <v>353</v>
      </c>
      <c r="M3439" s="14">
        <f>+VLOOKUP(L3439,Customers!$C$3:$D$797,2,FALSE)</f>
        <v>1</v>
      </c>
      <c r="N3439" s="14">
        <f>+INDEX(Customers!$B$2:$D$797,MATCH(TF_Database!L3439,Customers!$C$2:$C$797,0),1)</f>
        <v>23759</v>
      </c>
      <c r="O3439" s="29">
        <f t="shared" si="320"/>
        <v>7</v>
      </c>
      <c r="P3439" s="29">
        <f t="shared" si="321"/>
        <v>12</v>
      </c>
      <c r="Q3439" s="14" t="str">
        <f t="shared" si="322"/>
        <v xml:space="preserve">Astrea </v>
      </c>
      <c r="R3439" s="14" t="str">
        <f t="shared" si="323"/>
        <v>Jones</v>
      </c>
    </row>
    <row r="3440" spans="2:18" x14ac:dyDescent="0.45">
      <c r="B3440" s="14" t="str">
        <f t="shared" si="318"/>
        <v>410234841025</v>
      </c>
      <c r="C3440" s="5">
        <v>41023</v>
      </c>
      <c r="D3440" s="2" t="s">
        <v>806</v>
      </c>
      <c r="E3440" s="14">
        <f t="shared" si="319"/>
        <v>1</v>
      </c>
      <c r="F3440" s="2">
        <v>48</v>
      </c>
      <c r="G3440" s="19">
        <v>166.13</v>
      </c>
      <c r="H3440" s="20">
        <v>0</v>
      </c>
      <c r="I3440" s="6"/>
      <c r="J3440" s="5">
        <v>41025</v>
      </c>
      <c r="K3440" s="25">
        <v>-119.16</v>
      </c>
      <c r="L3440" s="2" t="s">
        <v>363</v>
      </c>
      <c r="M3440" s="14">
        <f>+VLOOKUP(L3440,Customers!$C$3:$D$797,2,FALSE)</f>
        <v>5</v>
      </c>
      <c r="N3440" s="14">
        <f>+INDEX(Customers!$B$2:$D$797,MATCH(TF_Database!L3440,Customers!$C$2:$C$797,0),1)</f>
        <v>7348</v>
      </c>
      <c r="O3440" s="29">
        <f t="shared" si="320"/>
        <v>8</v>
      </c>
      <c r="P3440" s="29">
        <f t="shared" si="321"/>
        <v>13</v>
      </c>
      <c r="Q3440" s="14" t="str">
        <f t="shared" si="322"/>
        <v xml:space="preserve">Cynthia </v>
      </c>
      <c r="R3440" s="14" t="str">
        <f t="shared" si="323"/>
        <v>Voltz</v>
      </c>
    </row>
    <row r="3441" spans="2:18" x14ac:dyDescent="0.45">
      <c r="B3441" s="14" t="str">
        <f t="shared" si="318"/>
        <v>407761740781</v>
      </c>
      <c r="C3441" s="5">
        <v>40776</v>
      </c>
      <c r="D3441" s="2" t="s">
        <v>804</v>
      </c>
      <c r="E3441" s="14">
        <f t="shared" si="319"/>
        <v>0</v>
      </c>
      <c r="F3441" s="2">
        <v>17</v>
      </c>
      <c r="G3441" s="19">
        <v>3064.6579999999999</v>
      </c>
      <c r="H3441" s="20">
        <v>0.01</v>
      </c>
      <c r="I3441" s="6"/>
      <c r="J3441" s="5">
        <v>40781</v>
      </c>
      <c r="K3441" s="25">
        <v>447.33600000000001</v>
      </c>
      <c r="L3441" s="2" t="s">
        <v>342</v>
      </c>
      <c r="M3441" s="14">
        <f>+VLOOKUP(L3441,Customers!$C$3:$D$797,2,FALSE)</f>
        <v>3</v>
      </c>
      <c r="N3441" s="14">
        <f>+INDEX(Customers!$B$2:$D$797,MATCH(TF_Database!L3441,Customers!$C$2:$C$797,0),1)</f>
        <v>16030</v>
      </c>
      <c r="O3441" s="29">
        <f t="shared" si="320"/>
        <v>6</v>
      </c>
      <c r="P3441" s="29">
        <f t="shared" si="321"/>
        <v>11</v>
      </c>
      <c r="Q3441" s="14" t="str">
        <f t="shared" si="322"/>
        <v xml:space="preserve">Chuck </v>
      </c>
      <c r="R3441" s="14" t="str">
        <f t="shared" si="323"/>
        <v>Sachs</v>
      </c>
    </row>
    <row r="3442" spans="2:18" x14ac:dyDescent="0.45">
      <c r="B3442" s="14" t="str">
        <f t="shared" si="318"/>
        <v>403113540315</v>
      </c>
      <c r="C3442" s="5">
        <v>40311</v>
      </c>
      <c r="D3442" s="2" t="s">
        <v>804</v>
      </c>
      <c r="E3442" s="14">
        <f t="shared" si="319"/>
        <v>0</v>
      </c>
      <c r="F3442" s="2">
        <v>35</v>
      </c>
      <c r="G3442" s="19">
        <v>584.41999999999996</v>
      </c>
      <c r="H3442" s="20">
        <v>0.08</v>
      </c>
      <c r="I3442" s="6"/>
      <c r="J3442" s="5">
        <v>40315</v>
      </c>
      <c r="K3442" s="25">
        <v>-97.21</v>
      </c>
      <c r="L3442" s="2" t="s">
        <v>404</v>
      </c>
      <c r="M3442" s="14">
        <f>+VLOOKUP(L3442,Customers!$C$3:$D$797,2,FALSE)</f>
        <v>2</v>
      </c>
      <c r="N3442" s="14">
        <f>+INDEX(Customers!$B$2:$D$797,MATCH(TF_Database!L3442,Customers!$C$2:$C$797,0),1)</f>
        <v>20959</v>
      </c>
      <c r="O3442" s="29">
        <f t="shared" si="320"/>
        <v>8</v>
      </c>
      <c r="P3442" s="29">
        <f t="shared" si="321"/>
        <v>14</v>
      </c>
      <c r="Q3442" s="14" t="str">
        <f t="shared" si="322"/>
        <v xml:space="preserve">Michael </v>
      </c>
      <c r="R3442" s="14" t="str">
        <f t="shared" si="323"/>
        <v>Oakman</v>
      </c>
    </row>
    <row r="3443" spans="2:18" x14ac:dyDescent="0.45">
      <c r="B3443" s="14" t="str">
        <f t="shared" si="318"/>
        <v>408413740843</v>
      </c>
      <c r="C3443" s="5">
        <v>40841</v>
      </c>
      <c r="D3443" s="2" t="s">
        <v>810</v>
      </c>
      <c r="E3443" s="14">
        <f t="shared" si="319"/>
        <v>0</v>
      </c>
      <c r="F3443" s="2">
        <v>37</v>
      </c>
      <c r="G3443" s="19">
        <v>2192.63</v>
      </c>
      <c r="H3443" s="20">
        <v>0.05</v>
      </c>
      <c r="I3443" s="6"/>
      <c r="J3443" s="5">
        <v>40843</v>
      </c>
      <c r="K3443" s="25">
        <v>660.06</v>
      </c>
      <c r="L3443" s="2" t="s">
        <v>420</v>
      </c>
      <c r="M3443" s="14">
        <f>+VLOOKUP(L3443,Customers!$C$3:$D$797,2,FALSE)</f>
        <v>4</v>
      </c>
      <c r="N3443" s="14">
        <f>+INDEX(Customers!$B$2:$D$797,MATCH(TF_Database!L3443,Customers!$C$2:$C$797,0),1)</f>
        <v>8649</v>
      </c>
      <c r="O3443" s="29">
        <f t="shared" si="320"/>
        <v>6</v>
      </c>
      <c r="P3443" s="29">
        <f t="shared" si="321"/>
        <v>12</v>
      </c>
      <c r="Q3443" s="14" t="str">
        <f t="shared" si="322"/>
        <v xml:space="preserve">Becky </v>
      </c>
      <c r="R3443" s="14" t="str">
        <f t="shared" si="323"/>
        <v>Martin</v>
      </c>
    </row>
    <row r="3444" spans="2:18" x14ac:dyDescent="0.45">
      <c r="B3444" s="14" t="str">
        <f t="shared" si="318"/>
        <v>400051640007</v>
      </c>
      <c r="C3444" s="5">
        <v>40005</v>
      </c>
      <c r="D3444" s="2" t="s">
        <v>811</v>
      </c>
      <c r="E3444" s="14">
        <f t="shared" si="319"/>
        <v>0</v>
      </c>
      <c r="F3444" s="2">
        <v>16</v>
      </c>
      <c r="G3444" s="19">
        <v>230.74</v>
      </c>
      <c r="H3444" s="20">
        <v>0.08</v>
      </c>
      <c r="I3444" s="6"/>
      <c r="J3444" s="5">
        <v>40007</v>
      </c>
      <c r="K3444" s="25">
        <v>27.23</v>
      </c>
      <c r="L3444" s="2" t="s">
        <v>425</v>
      </c>
      <c r="M3444" s="14">
        <f>+VLOOKUP(L3444,Customers!$C$3:$D$797,2,FALSE)</f>
        <v>4</v>
      </c>
      <c r="N3444" s="14">
        <f>+INDEX(Customers!$B$2:$D$797,MATCH(TF_Database!L3444,Customers!$C$2:$C$797,0),1)</f>
        <v>27389</v>
      </c>
      <c r="O3444" s="29">
        <f t="shared" si="320"/>
        <v>6</v>
      </c>
      <c r="P3444" s="29">
        <f t="shared" si="321"/>
        <v>14</v>
      </c>
      <c r="Q3444" s="14" t="str">
        <f t="shared" si="322"/>
        <v xml:space="preserve">David </v>
      </c>
      <c r="R3444" s="14" t="str">
        <f t="shared" si="323"/>
        <v>Kendrick</v>
      </c>
    </row>
    <row r="3445" spans="2:18" x14ac:dyDescent="0.45">
      <c r="B3445" s="14" t="str">
        <f t="shared" si="318"/>
        <v>412122841216</v>
      </c>
      <c r="C3445" s="5">
        <v>41212</v>
      </c>
      <c r="D3445" s="2" t="s">
        <v>804</v>
      </c>
      <c r="E3445" s="14">
        <f t="shared" si="319"/>
        <v>0</v>
      </c>
      <c r="F3445" s="2">
        <v>28</v>
      </c>
      <c r="G3445" s="19">
        <v>31.2</v>
      </c>
      <c r="H3445" s="20">
        <v>0.09</v>
      </c>
      <c r="I3445" s="6"/>
      <c r="J3445" s="5">
        <v>41216</v>
      </c>
      <c r="K3445" s="25">
        <v>-2.81</v>
      </c>
      <c r="L3445" s="2" t="s">
        <v>390</v>
      </c>
      <c r="M3445" s="14">
        <f>+VLOOKUP(L3445,Customers!$C$3:$D$797,2,FALSE)</f>
        <v>3</v>
      </c>
      <c r="N3445" s="14">
        <f>+INDEX(Customers!$B$2:$D$797,MATCH(TF_Database!L3445,Customers!$C$2:$C$797,0),1)</f>
        <v>20820</v>
      </c>
      <c r="O3445" s="29">
        <f t="shared" si="320"/>
        <v>6</v>
      </c>
      <c r="P3445" s="29">
        <f t="shared" si="321"/>
        <v>15</v>
      </c>
      <c r="Q3445" s="14" t="str">
        <f t="shared" si="322"/>
        <v xml:space="preserve">Erica </v>
      </c>
      <c r="R3445" s="14" t="str">
        <f t="shared" si="323"/>
        <v>Hernandez</v>
      </c>
    </row>
    <row r="3446" spans="2:18" x14ac:dyDescent="0.45">
      <c r="B3446" s="14" t="str">
        <f t="shared" si="318"/>
        <v>405664140567</v>
      </c>
      <c r="C3446" s="5">
        <v>40566</v>
      </c>
      <c r="D3446" s="2" t="s">
        <v>806</v>
      </c>
      <c r="E3446" s="14">
        <f t="shared" si="319"/>
        <v>1</v>
      </c>
      <c r="F3446" s="2">
        <v>41</v>
      </c>
      <c r="G3446" s="19">
        <v>396.15</v>
      </c>
      <c r="H3446" s="20">
        <v>0.05</v>
      </c>
      <c r="I3446" s="6"/>
      <c r="J3446" s="5">
        <v>40567</v>
      </c>
      <c r="K3446" s="25">
        <v>-10.98</v>
      </c>
      <c r="L3446" s="2" t="s">
        <v>376</v>
      </c>
      <c r="M3446" s="14">
        <f>+VLOOKUP(L3446,Customers!$C$3:$D$797,2,FALSE)</f>
        <v>3</v>
      </c>
      <c r="N3446" s="14">
        <f>+INDEX(Customers!$B$2:$D$797,MATCH(TF_Database!L3446,Customers!$C$2:$C$797,0),1)</f>
        <v>15448</v>
      </c>
      <c r="O3446" s="29">
        <f t="shared" si="320"/>
        <v>7</v>
      </c>
      <c r="P3446" s="29">
        <f t="shared" si="321"/>
        <v>14</v>
      </c>
      <c r="Q3446" s="14" t="str">
        <f t="shared" si="322"/>
        <v xml:space="preserve">Nicole </v>
      </c>
      <c r="R3446" s="14" t="str">
        <f t="shared" si="323"/>
        <v>Brennan</v>
      </c>
    </row>
    <row r="3447" spans="2:18" x14ac:dyDescent="0.45">
      <c r="B3447" s="14" t="str">
        <f t="shared" si="318"/>
        <v>406243340625</v>
      </c>
      <c r="C3447" s="5">
        <v>40624</v>
      </c>
      <c r="D3447" s="2" t="s">
        <v>806</v>
      </c>
      <c r="E3447" s="14">
        <f t="shared" si="319"/>
        <v>1</v>
      </c>
      <c r="F3447" s="2">
        <v>33</v>
      </c>
      <c r="G3447" s="19">
        <v>1900.2259999999999</v>
      </c>
      <c r="H3447" s="20">
        <v>0.01</v>
      </c>
      <c r="I3447" s="6"/>
      <c r="J3447" s="5">
        <v>40625</v>
      </c>
      <c r="K3447" s="25">
        <v>440.19900000000001</v>
      </c>
      <c r="L3447" s="2" t="s">
        <v>390</v>
      </c>
      <c r="M3447" s="14">
        <f>+VLOOKUP(L3447,Customers!$C$3:$D$797,2,FALSE)</f>
        <v>3</v>
      </c>
      <c r="N3447" s="14">
        <f>+INDEX(Customers!$B$2:$D$797,MATCH(TF_Database!L3447,Customers!$C$2:$C$797,0),1)</f>
        <v>20820</v>
      </c>
      <c r="O3447" s="29">
        <f t="shared" si="320"/>
        <v>6</v>
      </c>
      <c r="P3447" s="29">
        <f t="shared" si="321"/>
        <v>15</v>
      </c>
      <c r="Q3447" s="14" t="str">
        <f t="shared" si="322"/>
        <v xml:space="preserve">Erica </v>
      </c>
      <c r="R3447" s="14" t="str">
        <f t="shared" si="323"/>
        <v>Hernandez</v>
      </c>
    </row>
    <row r="3448" spans="2:18" x14ac:dyDescent="0.45">
      <c r="B3448" s="14" t="str">
        <f t="shared" si="318"/>
        <v>399132839914</v>
      </c>
      <c r="C3448" s="5">
        <v>39913</v>
      </c>
      <c r="D3448" s="2" t="s">
        <v>810</v>
      </c>
      <c r="E3448" s="14">
        <f t="shared" si="319"/>
        <v>0</v>
      </c>
      <c r="F3448" s="2">
        <v>28</v>
      </c>
      <c r="G3448" s="19">
        <v>65.7</v>
      </c>
      <c r="H3448" s="20">
        <v>0.02</v>
      </c>
      <c r="I3448" s="6"/>
      <c r="J3448" s="5">
        <v>39914</v>
      </c>
      <c r="K3448" s="25">
        <v>-83.54</v>
      </c>
      <c r="L3448" s="2" t="s">
        <v>453</v>
      </c>
      <c r="M3448" s="14">
        <f>+VLOOKUP(L3448,Customers!$C$3:$D$797,2,FALSE)</f>
        <v>5</v>
      </c>
      <c r="N3448" s="14">
        <f>+INDEX(Customers!$B$2:$D$797,MATCH(TF_Database!L3448,Customers!$C$2:$C$797,0),1)</f>
        <v>14435</v>
      </c>
      <c r="O3448" s="29">
        <f t="shared" si="320"/>
        <v>6</v>
      </c>
      <c r="P3448" s="29">
        <f t="shared" si="321"/>
        <v>13</v>
      </c>
      <c r="Q3448" s="14" t="str">
        <f t="shared" si="322"/>
        <v xml:space="preserve">Ellis </v>
      </c>
      <c r="R3448" s="14" t="str">
        <f t="shared" si="323"/>
        <v>Ballard</v>
      </c>
    </row>
    <row r="3449" spans="2:18" x14ac:dyDescent="0.45">
      <c r="B3449" s="14" t="str">
        <f t="shared" si="318"/>
        <v>399133839914</v>
      </c>
      <c r="C3449" s="5">
        <v>39913</v>
      </c>
      <c r="D3449" s="2" t="s">
        <v>810</v>
      </c>
      <c r="E3449" s="14">
        <f t="shared" si="319"/>
        <v>0</v>
      </c>
      <c r="F3449" s="2">
        <v>38</v>
      </c>
      <c r="G3449" s="19">
        <v>1685.07</v>
      </c>
      <c r="H3449" s="20">
        <v>0.03</v>
      </c>
      <c r="I3449" s="6"/>
      <c r="J3449" s="5">
        <v>39914</v>
      </c>
      <c r="K3449" s="25">
        <v>-681.97</v>
      </c>
      <c r="L3449" s="2" t="s">
        <v>453</v>
      </c>
      <c r="M3449" s="14">
        <f>+VLOOKUP(L3449,Customers!$C$3:$D$797,2,FALSE)</f>
        <v>5</v>
      </c>
      <c r="N3449" s="14">
        <f>+INDEX(Customers!$B$2:$D$797,MATCH(TF_Database!L3449,Customers!$C$2:$C$797,0),1)</f>
        <v>14435</v>
      </c>
      <c r="O3449" s="29">
        <f t="shared" si="320"/>
        <v>6</v>
      </c>
      <c r="P3449" s="29">
        <f t="shared" si="321"/>
        <v>13</v>
      </c>
      <c r="Q3449" s="14" t="str">
        <f t="shared" si="322"/>
        <v xml:space="preserve">Ellis </v>
      </c>
      <c r="R3449" s="14" t="str">
        <f t="shared" si="323"/>
        <v>Ballard</v>
      </c>
    </row>
    <row r="3450" spans="2:18" x14ac:dyDescent="0.45">
      <c r="B3450" s="14" t="str">
        <f t="shared" si="318"/>
        <v>408584740860</v>
      </c>
      <c r="C3450" s="5">
        <v>40858</v>
      </c>
      <c r="D3450" s="2" t="s">
        <v>810</v>
      </c>
      <c r="E3450" s="14">
        <f t="shared" si="319"/>
        <v>0</v>
      </c>
      <c r="F3450" s="2">
        <v>47</v>
      </c>
      <c r="G3450" s="19">
        <v>3587.72</v>
      </c>
      <c r="H3450" s="20">
        <v>0</v>
      </c>
      <c r="I3450" s="6"/>
      <c r="J3450" s="5">
        <v>40860</v>
      </c>
      <c r="K3450" s="25">
        <v>54.230849999999997</v>
      </c>
      <c r="L3450" s="2" t="s">
        <v>294</v>
      </c>
      <c r="M3450" s="14">
        <f>+VLOOKUP(L3450,Customers!$C$3:$D$797,2,FALSE)</f>
        <v>2</v>
      </c>
      <c r="N3450" s="14">
        <f>+INDEX(Customers!$B$2:$D$797,MATCH(TF_Database!L3450,Customers!$C$2:$C$797,0),1)</f>
        <v>2973</v>
      </c>
      <c r="O3450" s="29">
        <f t="shared" si="320"/>
        <v>6</v>
      </c>
      <c r="P3450" s="29">
        <f t="shared" si="321"/>
        <v>13</v>
      </c>
      <c r="Q3450" s="14" t="str">
        <f t="shared" si="322"/>
        <v xml:space="preserve">Brian </v>
      </c>
      <c r="R3450" s="14" t="str">
        <f t="shared" si="323"/>
        <v>Stugart</v>
      </c>
    </row>
    <row r="3451" spans="2:18" x14ac:dyDescent="0.45">
      <c r="B3451" s="14" t="str">
        <f t="shared" si="318"/>
        <v>409533440954</v>
      </c>
      <c r="C3451" s="5">
        <v>40953</v>
      </c>
      <c r="D3451" s="2" t="s">
        <v>806</v>
      </c>
      <c r="E3451" s="14">
        <f t="shared" si="319"/>
        <v>1</v>
      </c>
      <c r="F3451" s="2">
        <v>34</v>
      </c>
      <c r="G3451" s="19">
        <v>5634.3525</v>
      </c>
      <c r="H3451" s="20">
        <v>0.03</v>
      </c>
      <c r="I3451" s="6"/>
      <c r="J3451" s="5">
        <v>40954</v>
      </c>
      <c r="K3451" s="25">
        <v>1185.4079999999999</v>
      </c>
      <c r="L3451" s="2" t="s">
        <v>371</v>
      </c>
      <c r="M3451" s="14">
        <f>+VLOOKUP(L3451,Customers!$C$3:$D$797,2,FALSE)</f>
        <v>3</v>
      </c>
      <c r="N3451" s="14">
        <f>+INDEX(Customers!$B$2:$D$797,MATCH(TF_Database!L3451,Customers!$C$2:$C$797,0),1)</f>
        <v>464</v>
      </c>
      <c r="O3451" s="29">
        <f t="shared" si="320"/>
        <v>5</v>
      </c>
      <c r="P3451" s="29">
        <f t="shared" si="321"/>
        <v>12</v>
      </c>
      <c r="Q3451" s="14" t="str">
        <f t="shared" si="322"/>
        <v xml:space="preserve">Alex </v>
      </c>
      <c r="R3451" s="14" t="str">
        <f t="shared" si="323"/>
        <v>Grayson</v>
      </c>
    </row>
    <row r="3452" spans="2:18" x14ac:dyDescent="0.45">
      <c r="B3452" s="14" t="str">
        <f t="shared" si="318"/>
        <v>407063440708</v>
      </c>
      <c r="C3452" s="5">
        <v>40706</v>
      </c>
      <c r="D3452" s="2" t="s">
        <v>804</v>
      </c>
      <c r="E3452" s="14">
        <f t="shared" si="319"/>
        <v>0</v>
      </c>
      <c r="F3452" s="2">
        <v>34</v>
      </c>
      <c r="G3452" s="19">
        <v>154.43</v>
      </c>
      <c r="H3452" s="20">
        <v>0.03</v>
      </c>
      <c r="I3452" s="6"/>
      <c r="J3452" s="5">
        <v>40708</v>
      </c>
      <c r="K3452" s="25">
        <v>-133.77000000000001</v>
      </c>
      <c r="L3452" s="2" t="s">
        <v>390</v>
      </c>
      <c r="M3452" s="14">
        <f>+VLOOKUP(L3452,Customers!$C$3:$D$797,2,FALSE)</f>
        <v>3</v>
      </c>
      <c r="N3452" s="14">
        <f>+INDEX(Customers!$B$2:$D$797,MATCH(TF_Database!L3452,Customers!$C$2:$C$797,0),1)</f>
        <v>20820</v>
      </c>
      <c r="O3452" s="29">
        <f t="shared" si="320"/>
        <v>6</v>
      </c>
      <c r="P3452" s="29">
        <f t="shared" si="321"/>
        <v>15</v>
      </c>
      <c r="Q3452" s="14" t="str">
        <f t="shared" si="322"/>
        <v xml:space="preserve">Erica </v>
      </c>
      <c r="R3452" s="14" t="str">
        <f t="shared" si="323"/>
        <v>Hernandez</v>
      </c>
    </row>
    <row r="3453" spans="2:18" x14ac:dyDescent="0.45">
      <c r="B3453" s="14" t="str">
        <f t="shared" si="318"/>
        <v>40848840850</v>
      </c>
      <c r="C3453" s="5">
        <v>40848</v>
      </c>
      <c r="D3453" s="2" t="s">
        <v>811</v>
      </c>
      <c r="E3453" s="14">
        <f t="shared" si="319"/>
        <v>0</v>
      </c>
      <c r="F3453" s="2">
        <v>8</v>
      </c>
      <c r="G3453" s="19">
        <v>2302.36</v>
      </c>
      <c r="H3453" s="20">
        <v>0.05</v>
      </c>
      <c r="I3453" s="6"/>
      <c r="J3453" s="5">
        <v>40850</v>
      </c>
      <c r="K3453" s="25">
        <v>-114.68</v>
      </c>
      <c r="L3453" s="2" t="s">
        <v>375</v>
      </c>
      <c r="M3453" s="14">
        <f>+VLOOKUP(L3453,Customers!$C$3:$D$797,2,FALSE)</f>
        <v>3</v>
      </c>
      <c r="N3453" s="14">
        <f>+INDEX(Customers!$B$2:$D$797,MATCH(TF_Database!L3453,Customers!$C$2:$C$797,0),1)</f>
        <v>11039</v>
      </c>
      <c r="O3453" s="29">
        <f t="shared" si="320"/>
        <v>5</v>
      </c>
      <c r="P3453" s="29">
        <f t="shared" si="321"/>
        <v>12</v>
      </c>
      <c r="Q3453" s="14" t="str">
        <f t="shared" si="322"/>
        <v xml:space="preserve">Paul </v>
      </c>
      <c r="R3453" s="14" t="str">
        <f t="shared" si="323"/>
        <v>Knutson</v>
      </c>
    </row>
    <row r="3454" spans="2:18" x14ac:dyDescent="0.45">
      <c r="B3454" s="14" t="str">
        <f t="shared" si="318"/>
        <v>406712440672</v>
      </c>
      <c r="C3454" s="5">
        <v>40671</v>
      </c>
      <c r="D3454" s="2" t="s">
        <v>806</v>
      </c>
      <c r="E3454" s="14">
        <f t="shared" si="319"/>
        <v>1</v>
      </c>
      <c r="F3454" s="2">
        <v>24</v>
      </c>
      <c r="G3454" s="19">
        <v>437.47799999999995</v>
      </c>
      <c r="H3454" s="20">
        <v>0.02</v>
      </c>
      <c r="I3454" s="6"/>
      <c r="J3454" s="5">
        <v>40672</v>
      </c>
      <c r="K3454" s="25">
        <v>-42.228999999999999</v>
      </c>
      <c r="L3454" s="2" t="s">
        <v>411</v>
      </c>
      <c r="M3454" s="14">
        <f>+VLOOKUP(L3454,Customers!$C$3:$D$797,2,FALSE)</f>
        <v>1</v>
      </c>
      <c r="N3454" s="14">
        <f>+INDEX(Customers!$B$2:$D$797,MATCH(TF_Database!L3454,Customers!$C$2:$C$797,0),1)</f>
        <v>1318</v>
      </c>
      <c r="O3454" s="29">
        <f t="shared" si="320"/>
        <v>5</v>
      </c>
      <c r="P3454" s="29">
        <f t="shared" si="321"/>
        <v>14</v>
      </c>
      <c r="Q3454" s="14" t="str">
        <f t="shared" si="322"/>
        <v xml:space="preserve">Joni </v>
      </c>
      <c r="R3454" s="14" t="str">
        <f t="shared" si="323"/>
        <v>Wasserman</v>
      </c>
    </row>
    <row r="3455" spans="2:18" x14ac:dyDescent="0.45">
      <c r="B3455" s="14" t="str">
        <f t="shared" si="318"/>
        <v>39952239959</v>
      </c>
      <c r="C3455" s="5">
        <v>39952</v>
      </c>
      <c r="D3455" s="2" t="s">
        <v>804</v>
      </c>
      <c r="E3455" s="14">
        <f t="shared" si="319"/>
        <v>0</v>
      </c>
      <c r="F3455" s="2">
        <v>2</v>
      </c>
      <c r="G3455" s="19">
        <v>32.6</v>
      </c>
      <c r="H3455" s="20">
        <v>0.03</v>
      </c>
      <c r="I3455" s="6"/>
      <c r="J3455" s="5">
        <v>39959</v>
      </c>
      <c r="K3455" s="25">
        <v>-20.57</v>
      </c>
      <c r="L3455" s="2" t="s">
        <v>412</v>
      </c>
      <c r="M3455" s="14">
        <f>+VLOOKUP(L3455,Customers!$C$3:$D$797,2,FALSE)</f>
        <v>5</v>
      </c>
      <c r="N3455" s="14">
        <f>+INDEX(Customers!$B$2:$D$797,MATCH(TF_Database!L3455,Customers!$C$2:$C$797,0),1)</f>
        <v>31845</v>
      </c>
      <c r="O3455" s="29">
        <f t="shared" si="320"/>
        <v>6</v>
      </c>
      <c r="P3455" s="29">
        <f t="shared" si="321"/>
        <v>14</v>
      </c>
      <c r="Q3455" s="14" t="str">
        <f t="shared" si="322"/>
        <v xml:space="preserve">Karen </v>
      </c>
      <c r="R3455" s="14" t="str">
        <f t="shared" si="323"/>
        <v>Ferguson</v>
      </c>
    </row>
    <row r="3456" spans="2:18" x14ac:dyDescent="0.45">
      <c r="B3456" s="14" t="str">
        <f t="shared" si="318"/>
        <v>410924241093</v>
      </c>
      <c r="C3456" s="5">
        <v>41092</v>
      </c>
      <c r="D3456" s="2" t="s">
        <v>808</v>
      </c>
      <c r="E3456" s="14">
        <f t="shared" si="319"/>
        <v>0</v>
      </c>
      <c r="F3456" s="2">
        <v>42</v>
      </c>
      <c r="G3456" s="19">
        <v>802.46</v>
      </c>
      <c r="H3456" s="20">
        <v>0.08</v>
      </c>
      <c r="I3456" s="6"/>
      <c r="J3456" s="5">
        <v>41093</v>
      </c>
      <c r="K3456" s="25">
        <v>192.88</v>
      </c>
      <c r="L3456" s="2" t="s">
        <v>401</v>
      </c>
      <c r="M3456" s="14">
        <f>+VLOOKUP(L3456,Customers!$C$3:$D$797,2,FALSE)</f>
        <v>5</v>
      </c>
      <c r="N3456" s="14">
        <f>+INDEX(Customers!$B$2:$D$797,MATCH(TF_Database!L3456,Customers!$C$2:$C$797,0),1)</f>
        <v>6683</v>
      </c>
      <c r="O3456" s="29">
        <f t="shared" si="320"/>
        <v>5</v>
      </c>
      <c r="P3456" s="29">
        <f t="shared" si="321"/>
        <v>13</v>
      </c>
      <c r="Q3456" s="14" t="str">
        <f t="shared" si="322"/>
        <v xml:space="preserve">Mark </v>
      </c>
      <c r="R3456" s="14" t="str">
        <f t="shared" si="323"/>
        <v>Haberlin</v>
      </c>
    </row>
    <row r="3457" spans="2:18" x14ac:dyDescent="0.45">
      <c r="B3457" s="14" t="str">
        <f t="shared" si="318"/>
        <v>400403440041</v>
      </c>
      <c r="C3457" s="5">
        <v>40040</v>
      </c>
      <c r="D3457" s="2" t="s">
        <v>808</v>
      </c>
      <c r="E3457" s="14">
        <f t="shared" si="319"/>
        <v>0</v>
      </c>
      <c r="F3457" s="2">
        <v>34</v>
      </c>
      <c r="G3457" s="19">
        <v>223.76</v>
      </c>
      <c r="H3457" s="20">
        <v>0.03</v>
      </c>
      <c r="I3457" s="6"/>
      <c r="J3457" s="5">
        <v>40041</v>
      </c>
      <c r="K3457" s="25">
        <v>-139.66</v>
      </c>
      <c r="L3457" s="2" t="s">
        <v>424</v>
      </c>
      <c r="M3457" s="14">
        <f>+VLOOKUP(L3457,Customers!$C$3:$D$797,2,FALSE)</f>
        <v>1</v>
      </c>
      <c r="N3457" s="14">
        <f>+INDEX(Customers!$B$2:$D$797,MATCH(TF_Database!L3457,Customers!$C$2:$C$797,0),1)</f>
        <v>5977</v>
      </c>
      <c r="O3457" s="29">
        <f t="shared" si="320"/>
        <v>6</v>
      </c>
      <c r="P3457" s="29">
        <f t="shared" si="321"/>
        <v>10</v>
      </c>
      <c r="Q3457" s="14" t="str">
        <f t="shared" si="322"/>
        <v xml:space="preserve">Julie </v>
      </c>
      <c r="R3457" s="14" t="str">
        <f t="shared" si="323"/>
        <v>Kriz</v>
      </c>
    </row>
    <row r="3458" spans="2:18" x14ac:dyDescent="0.45">
      <c r="B3458" s="14" t="str">
        <f t="shared" si="318"/>
        <v>399611839963</v>
      </c>
      <c r="C3458" s="5">
        <v>39961</v>
      </c>
      <c r="D3458" s="2" t="s">
        <v>804</v>
      </c>
      <c r="E3458" s="14">
        <f t="shared" si="319"/>
        <v>0</v>
      </c>
      <c r="F3458" s="2">
        <v>18</v>
      </c>
      <c r="G3458" s="19">
        <v>106.45</v>
      </c>
      <c r="H3458" s="20">
        <v>0.03</v>
      </c>
      <c r="I3458" s="6"/>
      <c r="J3458" s="5">
        <v>39963</v>
      </c>
      <c r="K3458" s="25">
        <v>-5.08</v>
      </c>
      <c r="L3458" s="2" t="s">
        <v>111</v>
      </c>
      <c r="M3458" s="14">
        <f>+VLOOKUP(L3458,Customers!$C$3:$D$797,2,FALSE)</f>
        <v>3</v>
      </c>
      <c r="N3458" s="14">
        <f>+INDEX(Customers!$B$2:$D$797,MATCH(TF_Database!L3458,Customers!$C$2:$C$797,0),1)</f>
        <v>7377</v>
      </c>
      <c r="O3458" s="29">
        <f t="shared" si="320"/>
        <v>5</v>
      </c>
      <c r="P3458" s="29">
        <f t="shared" si="321"/>
        <v>11</v>
      </c>
      <c r="Q3458" s="14" t="str">
        <f t="shared" si="322"/>
        <v xml:space="preserve">Rick </v>
      </c>
      <c r="R3458" s="14" t="str">
        <f t="shared" si="323"/>
        <v>Duston</v>
      </c>
    </row>
    <row r="3459" spans="2:18" x14ac:dyDescent="0.45">
      <c r="B3459" s="14" t="str">
        <f t="shared" si="318"/>
        <v>398223939824</v>
      </c>
      <c r="C3459" s="5">
        <v>39822</v>
      </c>
      <c r="D3459" s="2" t="s">
        <v>808</v>
      </c>
      <c r="E3459" s="14">
        <f t="shared" si="319"/>
        <v>0</v>
      </c>
      <c r="F3459" s="2">
        <v>39</v>
      </c>
      <c r="G3459" s="19">
        <v>121.87</v>
      </c>
      <c r="H3459" s="20">
        <v>7.0000000000000007E-2</v>
      </c>
      <c r="I3459" s="6"/>
      <c r="J3459" s="5">
        <v>39824</v>
      </c>
      <c r="K3459" s="25">
        <v>11.32</v>
      </c>
      <c r="L3459" s="2" t="s">
        <v>361</v>
      </c>
      <c r="M3459" s="14">
        <f>+VLOOKUP(L3459,Customers!$C$3:$D$797,2,FALSE)</f>
        <v>3</v>
      </c>
      <c r="N3459" s="14">
        <f>+INDEX(Customers!$B$2:$D$797,MATCH(TF_Database!L3459,Customers!$C$2:$C$797,0),1)</f>
        <v>6605</v>
      </c>
      <c r="O3459" s="29">
        <f t="shared" si="320"/>
        <v>5</v>
      </c>
      <c r="P3459" s="29">
        <f t="shared" si="321"/>
        <v>13</v>
      </c>
      <c r="Q3459" s="14" t="str">
        <f t="shared" si="322"/>
        <v xml:space="preserve">Yana </v>
      </c>
      <c r="R3459" s="14" t="str">
        <f t="shared" si="323"/>
        <v>Sorensen</v>
      </c>
    </row>
    <row r="3460" spans="2:18" x14ac:dyDescent="0.45">
      <c r="B3460" s="14" t="str">
        <f t="shared" si="318"/>
        <v>40189540189</v>
      </c>
      <c r="C3460" s="5">
        <v>40189</v>
      </c>
      <c r="D3460" s="2" t="s">
        <v>806</v>
      </c>
      <c r="E3460" s="14">
        <f t="shared" si="319"/>
        <v>1</v>
      </c>
      <c r="F3460" s="2">
        <v>5</v>
      </c>
      <c r="G3460" s="19">
        <v>647.27</v>
      </c>
      <c r="H3460" s="20">
        <v>0.08</v>
      </c>
      <c r="I3460" s="6"/>
      <c r="J3460" s="5">
        <v>40189</v>
      </c>
      <c r="K3460" s="25">
        <v>-404.77</v>
      </c>
      <c r="L3460" s="2" t="s">
        <v>405</v>
      </c>
      <c r="M3460" s="14">
        <f>+VLOOKUP(L3460,Customers!$C$3:$D$797,2,FALSE)</f>
        <v>5</v>
      </c>
      <c r="N3460" s="14">
        <f>+INDEX(Customers!$B$2:$D$797,MATCH(TF_Database!L3460,Customers!$C$2:$C$797,0),1)</f>
        <v>16684</v>
      </c>
      <c r="O3460" s="29">
        <f t="shared" si="320"/>
        <v>8</v>
      </c>
      <c r="P3460" s="29">
        <f t="shared" si="321"/>
        <v>17</v>
      </c>
      <c r="Q3460" s="14" t="str">
        <f t="shared" si="322"/>
        <v xml:space="preserve">Deborah </v>
      </c>
      <c r="R3460" s="14" t="str">
        <f t="shared" si="323"/>
        <v>Brumfield</v>
      </c>
    </row>
    <row r="3461" spans="2:18" x14ac:dyDescent="0.45">
      <c r="B3461" s="14" t="str">
        <f t="shared" si="318"/>
        <v>402223540224</v>
      </c>
      <c r="C3461" s="5">
        <v>40222</v>
      </c>
      <c r="D3461" s="2" t="s">
        <v>808</v>
      </c>
      <c r="E3461" s="14">
        <f t="shared" si="319"/>
        <v>0</v>
      </c>
      <c r="F3461" s="2">
        <v>35</v>
      </c>
      <c r="G3461" s="19">
        <v>225.4</v>
      </c>
      <c r="H3461" s="20">
        <v>0.08</v>
      </c>
      <c r="I3461" s="6"/>
      <c r="J3461" s="5">
        <v>40224</v>
      </c>
      <c r="K3461" s="25">
        <v>-165.48</v>
      </c>
      <c r="L3461" s="2" t="s">
        <v>369</v>
      </c>
      <c r="M3461" s="14">
        <f>+VLOOKUP(L3461,Customers!$C$3:$D$797,2,FALSE)</f>
        <v>3</v>
      </c>
      <c r="N3461" s="14">
        <f>+INDEX(Customers!$B$2:$D$797,MATCH(TF_Database!L3461,Customers!$C$2:$C$797,0),1)</f>
        <v>27375</v>
      </c>
      <c r="O3461" s="29">
        <f t="shared" si="320"/>
        <v>8</v>
      </c>
      <c r="P3461" s="29">
        <f t="shared" si="321"/>
        <v>17</v>
      </c>
      <c r="Q3461" s="14" t="str">
        <f t="shared" si="322"/>
        <v xml:space="preserve">Maureen </v>
      </c>
      <c r="R3461" s="14" t="str">
        <f t="shared" si="323"/>
        <v>Gastineau</v>
      </c>
    </row>
    <row r="3462" spans="2:18" x14ac:dyDescent="0.45">
      <c r="B3462" s="14" t="str">
        <f t="shared" si="318"/>
        <v>405252640527</v>
      </c>
      <c r="C3462" s="5">
        <v>40525</v>
      </c>
      <c r="D3462" s="2" t="s">
        <v>811</v>
      </c>
      <c r="E3462" s="14">
        <f t="shared" si="319"/>
        <v>0</v>
      </c>
      <c r="F3462" s="2">
        <v>26</v>
      </c>
      <c r="G3462" s="19">
        <v>9225.65</v>
      </c>
      <c r="H3462" s="20">
        <v>0.03</v>
      </c>
      <c r="I3462" s="6"/>
      <c r="J3462" s="5">
        <v>40527</v>
      </c>
      <c r="K3462" s="25">
        <v>1656.4621499999998</v>
      </c>
      <c r="L3462" s="2" t="s">
        <v>414</v>
      </c>
      <c r="M3462" s="14">
        <f>+VLOOKUP(L3462,Customers!$C$3:$D$797,2,FALSE)</f>
        <v>1</v>
      </c>
      <c r="N3462" s="14">
        <f>+INDEX(Customers!$B$2:$D$797,MATCH(TF_Database!L3462,Customers!$C$2:$C$797,0),1)</f>
        <v>9287</v>
      </c>
      <c r="O3462" s="29">
        <f t="shared" si="320"/>
        <v>6</v>
      </c>
      <c r="P3462" s="29">
        <f t="shared" si="321"/>
        <v>13</v>
      </c>
      <c r="Q3462" s="14" t="str">
        <f t="shared" si="322"/>
        <v xml:space="preserve">Julia </v>
      </c>
      <c r="R3462" s="14" t="str">
        <f t="shared" si="323"/>
        <v>Barnett</v>
      </c>
    </row>
    <row r="3463" spans="2:18" x14ac:dyDescent="0.45">
      <c r="B3463" s="14" t="str">
        <f t="shared" ref="B3463:B3526" si="324">+CONCATENATE(C3463,F3463,J3463)</f>
        <v>412551841257</v>
      </c>
      <c r="C3463" s="5">
        <v>41255</v>
      </c>
      <c r="D3463" s="2" t="s">
        <v>808</v>
      </c>
      <c r="E3463" s="14">
        <f t="shared" ref="E3463:E3526" si="325">+IF(D3463="High",1,0)</f>
        <v>0</v>
      </c>
      <c r="F3463" s="2">
        <v>18</v>
      </c>
      <c r="G3463" s="19">
        <v>1837.94</v>
      </c>
      <c r="H3463" s="20">
        <v>0.02</v>
      </c>
      <c r="I3463" s="6"/>
      <c r="J3463" s="5">
        <v>41257</v>
      </c>
      <c r="K3463" s="25">
        <v>1249.43</v>
      </c>
      <c r="L3463" s="2" t="s">
        <v>414</v>
      </c>
      <c r="M3463" s="14">
        <f>+VLOOKUP(L3463,Customers!$C$3:$D$797,2,FALSE)</f>
        <v>1</v>
      </c>
      <c r="N3463" s="14">
        <f>+INDEX(Customers!$B$2:$D$797,MATCH(TF_Database!L3463,Customers!$C$2:$C$797,0),1)</f>
        <v>9287</v>
      </c>
      <c r="O3463" s="29">
        <f t="shared" ref="O3463:O3526" si="326">+SEARCH(" ",L3463)</f>
        <v>6</v>
      </c>
      <c r="P3463" s="29">
        <f t="shared" ref="P3463:P3526" si="327">+LEN(L3463)</f>
        <v>13</v>
      </c>
      <c r="Q3463" s="14" t="str">
        <f t="shared" ref="Q3463:Q3526" si="328">+LEFT(L3463,O3463)</f>
        <v xml:space="preserve">Julia </v>
      </c>
      <c r="R3463" s="14" t="str">
        <f t="shared" ref="R3463:R3526" si="329">+RIGHT(L3463,P3463-O3463)</f>
        <v>Barnett</v>
      </c>
    </row>
    <row r="3464" spans="2:18" x14ac:dyDescent="0.45">
      <c r="B3464" s="14" t="str">
        <f t="shared" si="324"/>
        <v>412552841256</v>
      </c>
      <c r="C3464" s="5">
        <v>41255</v>
      </c>
      <c r="D3464" s="2" t="s">
        <v>808</v>
      </c>
      <c r="E3464" s="14">
        <f t="shared" si="325"/>
        <v>0</v>
      </c>
      <c r="F3464" s="2">
        <v>28</v>
      </c>
      <c r="G3464" s="19">
        <v>24391.16</v>
      </c>
      <c r="H3464" s="20">
        <v>0.04</v>
      </c>
      <c r="I3464" s="6"/>
      <c r="J3464" s="5">
        <v>41256</v>
      </c>
      <c r="K3464" s="25">
        <v>-9611.91</v>
      </c>
      <c r="L3464" s="2" t="s">
        <v>414</v>
      </c>
      <c r="M3464" s="14">
        <f>+VLOOKUP(L3464,Customers!$C$3:$D$797,2,FALSE)</f>
        <v>1</v>
      </c>
      <c r="N3464" s="14">
        <f>+INDEX(Customers!$B$2:$D$797,MATCH(TF_Database!L3464,Customers!$C$2:$C$797,0),1)</f>
        <v>9287</v>
      </c>
      <c r="O3464" s="29">
        <f t="shared" si="326"/>
        <v>6</v>
      </c>
      <c r="P3464" s="29">
        <f t="shared" si="327"/>
        <v>13</v>
      </c>
      <c r="Q3464" s="14" t="str">
        <f t="shared" si="328"/>
        <v xml:space="preserve">Julia </v>
      </c>
      <c r="R3464" s="14" t="str">
        <f t="shared" si="329"/>
        <v>Barnett</v>
      </c>
    </row>
    <row r="3465" spans="2:18" x14ac:dyDescent="0.45">
      <c r="B3465" s="14" t="str">
        <f t="shared" si="324"/>
        <v>405294840534</v>
      </c>
      <c r="C3465" s="5">
        <v>40529</v>
      </c>
      <c r="D3465" s="2" t="s">
        <v>804</v>
      </c>
      <c r="E3465" s="14">
        <f t="shared" si="325"/>
        <v>0</v>
      </c>
      <c r="F3465" s="2">
        <v>48</v>
      </c>
      <c r="G3465" s="19">
        <v>90.05</v>
      </c>
      <c r="H3465" s="20">
        <v>0.03</v>
      </c>
      <c r="I3465" s="6"/>
      <c r="J3465" s="5">
        <v>40534</v>
      </c>
      <c r="K3465" s="25">
        <v>-107</v>
      </c>
      <c r="L3465" s="2" t="s">
        <v>440</v>
      </c>
      <c r="M3465" s="14">
        <f>+VLOOKUP(L3465,Customers!$C$3:$D$797,2,FALSE)</f>
        <v>1</v>
      </c>
      <c r="N3465" s="14">
        <f>+INDEX(Customers!$B$2:$D$797,MATCH(TF_Database!L3465,Customers!$C$2:$C$797,0),1)</f>
        <v>2580</v>
      </c>
      <c r="O3465" s="29">
        <f t="shared" si="326"/>
        <v>6</v>
      </c>
      <c r="P3465" s="29">
        <f t="shared" si="327"/>
        <v>15</v>
      </c>
      <c r="Q3465" s="14" t="str">
        <f t="shared" si="328"/>
        <v xml:space="preserve">Helen </v>
      </c>
      <c r="R3465" s="14" t="str">
        <f t="shared" si="329"/>
        <v>Wasserman</v>
      </c>
    </row>
    <row r="3466" spans="2:18" x14ac:dyDescent="0.45">
      <c r="B3466" s="14" t="str">
        <f t="shared" si="324"/>
        <v>405294640534</v>
      </c>
      <c r="C3466" s="5">
        <v>40529</v>
      </c>
      <c r="D3466" s="2" t="s">
        <v>804</v>
      </c>
      <c r="E3466" s="14">
        <f t="shared" si="325"/>
        <v>0</v>
      </c>
      <c r="F3466" s="2">
        <v>46</v>
      </c>
      <c r="G3466" s="19">
        <v>7804.53</v>
      </c>
      <c r="H3466" s="20">
        <v>0.05</v>
      </c>
      <c r="I3466" s="6"/>
      <c r="J3466" s="5">
        <v>40534</v>
      </c>
      <c r="K3466" s="25">
        <v>2057.1659999999997</v>
      </c>
      <c r="L3466" s="2" t="s">
        <v>440</v>
      </c>
      <c r="M3466" s="14">
        <f>+VLOOKUP(L3466,Customers!$C$3:$D$797,2,FALSE)</f>
        <v>1</v>
      </c>
      <c r="N3466" s="14">
        <f>+INDEX(Customers!$B$2:$D$797,MATCH(TF_Database!L3466,Customers!$C$2:$C$797,0),1)</f>
        <v>2580</v>
      </c>
      <c r="O3466" s="29">
        <f t="shared" si="326"/>
        <v>6</v>
      </c>
      <c r="P3466" s="29">
        <f t="shared" si="327"/>
        <v>15</v>
      </c>
      <c r="Q3466" s="14" t="str">
        <f t="shared" si="328"/>
        <v xml:space="preserve">Helen </v>
      </c>
      <c r="R3466" s="14" t="str">
        <f t="shared" si="329"/>
        <v>Wasserman</v>
      </c>
    </row>
    <row r="3467" spans="2:18" x14ac:dyDescent="0.45">
      <c r="B3467" s="14" t="str">
        <f t="shared" si="324"/>
        <v>408362540838</v>
      </c>
      <c r="C3467" s="5">
        <v>40836</v>
      </c>
      <c r="D3467" s="2" t="s">
        <v>808</v>
      </c>
      <c r="E3467" s="14">
        <f t="shared" si="325"/>
        <v>0</v>
      </c>
      <c r="F3467" s="2">
        <v>25</v>
      </c>
      <c r="G3467" s="19">
        <v>125.85</v>
      </c>
      <c r="H3467" s="20">
        <v>0.09</v>
      </c>
      <c r="I3467" s="6"/>
      <c r="J3467" s="5">
        <v>40838</v>
      </c>
      <c r="K3467" s="25">
        <v>-89.25</v>
      </c>
      <c r="L3467" s="2" t="s">
        <v>457</v>
      </c>
      <c r="M3467" s="14">
        <f>+VLOOKUP(L3467,Customers!$C$3:$D$797,2,FALSE)</f>
        <v>3</v>
      </c>
      <c r="N3467" s="14">
        <f>+INDEX(Customers!$B$2:$D$797,MATCH(TF_Database!L3467,Customers!$C$2:$C$797,0),1)</f>
        <v>21065</v>
      </c>
      <c r="O3467" s="29">
        <f t="shared" si="326"/>
        <v>5</v>
      </c>
      <c r="P3467" s="29">
        <f t="shared" si="327"/>
        <v>10</v>
      </c>
      <c r="Q3467" s="14" t="str">
        <f t="shared" si="328"/>
        <v xml:space="preserve">Anne </v>
      </c>
      <c r="R3467" s="14" t="str">
        <f t="shared" si="329"/>
        <v>Pryor</v>
      </c>
    </row>
    <row r="3468" spans="2:18" x14ac:dyDescent="0.45">
      <c r="B3468" s="14" t="str">
        <f t="shared" si="324"/>
        <v>403971440399</v>
      </c>
      <c r="C3468" s="5">
        <v>40397</v>
      </c>
      <c r="D3468" s="2" t="s">
        <v>811</v>
      </c>
      <c r="E3468" s="14">
        <f t="shared" si="325"/>
        <v>0</v>
      </c>
      <c r="F3468" s="2">
        <v>14</v>
      </c>
      <c r="G3468" s="19">
        <v>174.89</v>
      </c>
      <c r="H3468" s="20">
        <v>0.06</v>
      </c>
      <c r="I3468" s="6"/>
      <c r="J3468" s="5">
        <v>40399</v>
      </c>
      <c r="K3468" s="25">
        <v>-37.04</v>
      </c>
      <c r="L3468" s="2" t="s">
        <v>144</v>
      </c>
      <c r="M3468" s="14">
        <f>+VLOOKUP(L3468,Customers!$C$3:$D$797,2,FALSE)</f>
        <v>2</v>
      </c>
      <c r="N3468" s="14">
        <f>+INDEX(Customers!$B$2:$D$797,MATCH(TF_Database!L3468,Customers!$C$2:$C$797,0),1)</f>
        <v>3876</v>
      </c>
      <c r="O3468" s="29">
        <f t="shared" si="326"/>
        <v>7</v>
      </c>
      <c r="P3468" s="29">
        <f t="shared" si="327"/>
        <v>12</v>
      </c>
      <c r="Q3468" s="14" t="str">
        <f t="shared" si="328"/>
        <v xml:space="preserve">Justin </v>
      </c>
      <c r="R3468" s="14" t="str">
        <f t="shared" si="329"/>
        <v>Hirsh</v>
      </c>
    </row>
    <row r="3469" spans="2:18" x14ac:dyDescent="0.45">
      <c r="B3469" s="14" t="str">
        <f t="shared" si="324"/>
        <v>406872440688</v>
      </c>
      <c r="C3469" s="5">
        <v>40687</v>
      </c>
      <c r="D3469" s="2" t="s">
        <v>811</v>
      </c>
      <c r="E3469" s="14">
        <f t="shared" si="325"/>
        <v>0</v>
      </c>
      <c r="F3469" s="2">
        <v>24</v>
      </c>
      <c r="G3469" s="19">
        <v>126.58</v>
      </c>
      <c r="H3469" s="20">
        <v>0.06</v>
      </c>
      <c r="I3469" s="6"/>
      <c r="J3469" s="5">
        <v>40688</v>
      </c>
      <c r="K3469" s="25">
        <v>18.27</v>
      </c>
      <c r="L3469" s="2" t="s">
        <v>412</v>
      </c>
      <c r="M3469" s="14">
        <f>+VLOOKUP(L3469,Customers!$C$3:$D$797,2,FALSE)</f>
        <v>5</v>
      </c>
      <c r="N3469" s="14">
        <f>+INDEX(Customers!$B$2:$D$797,MATCH(TF_Database!L3469,Customers!$C$2:$C$797,0),1)</f>
        <v>31845</v>
      </c>
      <c r="O3469" s="29">
        <f t="shared" si="326"/>
        <v>6</v>
      </c>
      <c r="P3469" s="29">
        <f t="shared" si="327"/>
        <v>14</v>
      </c>
      <c r="Q3469" s="14" t="str">
        <f t="shared" si="328"/>
        <v xml:space="preserve">Karen </v>
      </c>
      <c r="R3469" s="14" t="str">
        <f t="shared" si="329"/>
        <v>Ferguson</v>
      </c>
    </row>
    <row r="3470" spans="2:18" x14ac:dyDescent="0.45">
      <c r="B3470" s="14" t="str">
        <f t="shared" si="324"/>
        <v>40687140689</v>
      </c>
      <c r="C3470" s="5">
        <v>40687</v>
      </c>
      <c r="D3470" s="2" t="s">
        <v>811</v>
      </c>
      <c r="E3470" s="14">
        <f t="shared" si="325"/>
        <v>0</v>
      </c>
      <c r="F3470" s="2">
        <v>1</v>
      </c>
      <c r="G3470" s="19">
        <v>23.7</v>
      </c>
      <c r="H3470" s="20">
        <v>0.05</v>
      </c>
      <c r="I3470" s="6"/>
      <c r="J3470" s="5">
        <v>40689</v>
      </c>
      <c r="K3470" s="25">
        <v>-8.9700000000000006</v>
      </c>
      <c r="L3470" s="2" t="s">
        <v>412</v>
      </c>
      <c r="M3470" s="14">
        <f>+VLOOKUP(L3470,Customers!$C$3:$D$797,2,FALSE)</f>
        <v>5</v>
      </c>
      <c r="N3470" s="14">
        <f>+INDEX(Customers!$B$2:$D$797,MATCH(TF_Database!L3470,Customers!$C$2:$C$797,0),1)</f>
        <v>31845</v>
      </c>
      <c r="O3470" s="29">
        <f t="shared" si="326"/>
        <v>6</v>
      </c>
      <c r="P3470" s="29">
        <f t="shared" si="327"/>
        <v>14</v>
      </c>
      <c r="Q3470" s="14" t="str">
        <f t="shared" si="328"/>
        <v xml:space="preserve">Karen </v>
      </c>
      <c r="R3470" s="14" t="str">
        <f t="shared" si="329"/>
        <v>Ferguson</v>
      </c>
    </row>
    <row r="3471" spans="2:18" x14ac:dyDescent="0.45">
      <c r="B3471" s="14" t="str">
        <f t="shared" si="324"/>
        <v>398182439819</v>
      </c>
      <c r="C3471" s="5">
        <v>39818</v>
      </c>
      <c r="D3471" s="2" t="s">
        <v>808</v>
      </c>
      <c r="E3471" s="14">
        <f t="shared" si="325"/>
        <v>0</v>
      </c>
      <c r="F3471" s="2">
        <v>24</v>
      </c>
      <c r="G3471" s="19">
        <v>188.73</v>
      </c>
      <c r="H3471" s="20">
        <v>0.05</v>
      </c>
      <c r="I3471" s="6"/>
      <c r="J3471" s="5">
        <v>39819</v>
      </c>
      <c r="K3471" s="25">
        <v>-32.479999999999997</v>
      </c>
      <c r="L3471" s="2" t="s">
        <v>458</v>
      </c>
      <c r="M3471" s="14">
        <f>+VLOOKUP(L3471,Customers!$C$3:$D$797,2,FALSE)</f>
        <v>3</v>
      </c>
      <c r="N3471" s="14">
        <f>+INDEX(Customers!$B$2:$D$797,MATCH(TF_Database!L3471,Customers!$C$2:$C$797,0),1)</f>
        <v>12056</v>
      </c>
      <c r="O3471" s="29">
        <f t="shared" si="326"/>
        <v>7</v>
      </c>
      <c r="P3471" s="29">
        <f t="shared" si="327"/>
        <v>11</v>
      </c>
      <c r="Q3471" s="14" t="str">
        <f t="shared" si="328"/>
        <v xml:space="preserve">Dorris </v>
      </c>
      <c r="R3471" s="14" t="str">
        <f t="shared" si="329"/>
        <v>Love</v>
      </c>
    </row>
    <row r="3472" spans="2:18" x14ac:dyDescent="0.45">
      <c r="B3472" s="14" t="str">
        <f t="shared" si="324"/>
        <v>41029541030</v>
      </c>
      <c r="C3472" s="5">
        <v>41029</v>
      </c>
      <c r="D3472" s="2" t="s">
        <v>811</v>
      </c>
      <c r="E3472" s="14">
        <f t="shared" si="325"/>
        <v>0</v>
      </c>
      <c r="F3472" s="2">
        <v>5</v>
      </c>
      <c r="G3472" s="19">
        <v>1679.58</v>
      </c>
      <c r="H3472" s="20">
        <v>0.01</v>
      </c>
      <c r="I3472" s="6"/>
      <c r="J3472" s="5">
        <v>41030</v>
      </c>
      <c r="K3472" s="25">
        <v>-171.92</v>
      </c>
      <c r="L3472" s="2" t="s">
        <v>150</v>
      </c>
      <c r="M3472" s="14">
        <f>+VLOOKUP(L3472,Customers!$C$3:$D$797,2,FALSE)</f>
        <v>3</v>
      </c>
      <c r="N3472" s="14">
        <f>+INDEX(Customers!$B$2:$D$797,MATCH(TF_Database!L3472,Customers!$C$2:$C$797,0),1)</f>
        <v>8868</v>
      </c>
      <c r="O3472" s="29">
        <f t="shared" si="326"/>
        <v>5</v>
      </c>
      <c r="P3472" s="29">
        <f t="shared" si="327"/>
        <v>11</v>
      </c>
      <c r="Q3472" s="14" t="str">
        <f t="shared" si="328"/>
        <v xml:space="preserve">Bill </v>
      </c>
      <c r="R3472" s="14" t="str">
        <f t="shared" si="329"/>
        <v>Eplett</v>
      </c>
    </row>
    <row r="3473" spans="2:18" x14ac:dyDescent="0.45">
      <c r="B3473" s="14" t="str">
        <f t="shared" si="324"/>
        <v>40238740240</v>
      </c>
      <c r="C3473" s="5">
        <v>40238</v>
      </c>
      <c r="D3473" s="2" t="s">
        <v>808</v>
      </c>
      <c r="E3473" s="14">
        <f t="shared" si="325"/>
        <v>0</v>
      </c>
      <c r="F3473" s="2">
        <v>7</v>
      </c>
      <c r="G3473" s="19">
        <v>560.51</v>
      </c>
      <c r="H3473" s="20">
        <v>0.04</v>
      </c>
      <c r="I3473" s="6"/>
      <c r="J3473" s="5">
        <v>40240</v>
      </c>
      <c r="K3473" s="25">
        <v>32.6</v>
      </c>
      <c r="L3473" s="2" t="s">
        <v>459</v>
      </c>
      <c r="M3473" s="14">
        <f>+VLOOKUP(L3473,Customers!$C$3:$D$797,2,FALSE)</f>
        <v>3</v>
      </c>
      <c r="N3473" s="14">
        <f>+INDEX(Customers!$B$2:$D$797,MATCH(TF_Database!L3473,Customers!$C$2:$C$797,0),1)</f>
        <v>7403</v>
      </c>
      <c r="O3473" s="29">
        <f t="shared" si="326"/>
        <v>9</v>
      </c>
      <c r="P3473" s="29">
        <f t="shared" si="327"/>
        <v>15</v>
      </c>
      <c r="Q3473" s="14" t="str">
        <f t="shared" si="328"/>
        <v xml:space="preserve">Caroline </v>
      </c>
      <c r="R3473" s="14" t="str">
        <f t="shared" si="329"/>
        <v>Jumper</v>
      </c>
    </row>
    <row r="3474" spans="2:18" x14ac:dyDescent="0.45">
      <c r="B3474" s="14" t="str">
        <f t="shared" si="324"/>
        <v>402383140239</v>
      </c>
      <c r="C3474" s="5">
        <v>40238</v>
      </c>
      <c r="D3474" s="2" t="s">
        <v>808</v>
      </c>
      <c r="E3474" s="14">
        <f t="shared" si="325"/>
        <v>0</v>
      </c>
      <c r="F3474" s="2">
        <v>31</v>
      </c>
      <c r="G3474" s="19">
        <v>189.95</v>
      </c>
      <c r="H3474" s="20">
        <v>0.08</v>
      </c>
      <c r="I3474" s="6"/>
      <c r="J3474" s="5">
        <v>40239</v>
      </c>
      <c r="K3474" s="25">
        <v>-56.68</v>
      </c>
      <c r="L3474" s="2" t="s">
        <v>459</v>
      </c>
      <c r="M3474" s="14">
        <f>+VLOOKUP(L3474,Customers!$C$3:$D$797,2,FALSE)</f>
        <v>3</v>
      </c>
      <c r="N3474" s="14">
        <f>+INDEX(Customers!$B$2:$D$797,MATCH(TF_Database!L3474,Customers!$C$2:$C$797,0),1)</f>
        <v>7403</v>
      </c>
      <c r="O3474" s="29">
        <f t="shared" si="326"/>
        <v>9</v>
      </c>
      <c r="P3474" s="29">
        <f t="shared" si="327"/>
        <v>15</v>
      </c>
      <c r="Q3474" s="14" t="str">
        <f t="shared" si="328"/>
        <v xml:space="preserve">Caroline </v>
      </c>
      <c r="R3474" s="14" t="str">
        <f t="shared" si="329"/>
        <v>Jumper</v>
      </c>
    </row>
    <row r="3475" spans="2:18" x14ac:dyDescent="0.45">
      <c r="B3475" s="14" t="str">
        <f t="shared" si="324"/>
        <v>402843540286</v>
      </c>
      <c r="C3475" s="5">
        <v>40284</v>
      </c>
      <c r="D3475" s="2" t="s">
        <v>806</v>
      </c>
      <c r="E3475" s="14">
        <f t="shared" si="325"/>
        <v>1</v>
      </c>
      <c r="F3475" s="2">
        <v>35</v>
      </c>
      <c r="G3475" s="19">
        <v>589.24</v>
      </c>
      <c r="H3475" s="20">
        <v>0.08</v>
      </c>
      <c r="I3475" s="6"/>
      <c r="J3475" s="5">
        <v>40286</v>
      </c>
      <c r="K3475" s="25">
        <v>-38.35</v>
      </c>
      <c r="L3475" s="2" t="s">
        <v>460</v>
      </c>
      <c r="M3475" s="14">
        <f>+VLOOKUP(L3475,Customers!$C$3:$D$797,2,FALSE)</f>
        <v>3</v>
      </c>
      <c r="N3475" s="14">
        <f>+INDEX(Customers!$B$2:$D$797,MATCH(TF_Database!L3475,Customers!$C$2:$C$797,0),1)</f>
        <v>19327</v>
      </c>
      <c r="O3475" s="29">
        <f t="shared" si="326"/>
        <v>7</v>
      </c>
      <c r="P3475" s="29">
        <f t="shared" si="327"/>
        <v>12</v>
      </c>
      <c r="Q3475" s="14" t="str">
        <f t="shared" si="328"/>
        <v xml:space="preserve">Pamela </v>
      </c>
      <c r="R3475" s="14" t="str">
        <f t="shared" si="329"/>
        <v>Stobb</v>
      </c>
    </row>
    <row r="3476" spans="2:18" x14ac:dyDescent="0.45">
      <c r="B3476" s="14" t="str">
        <f t="shared" si="324"/>
        <v>402842540286</v>
      </c>
      <c r="C3476" s="5">
        <v>40284</v>
      </c>
      <c r="D3476" s="2" t="s">
        <v>806</v>
      </c>
      <c r="E3476" s="14">
        <f t="shared" si="325"/>
        <v>1</v>
      </c>
      <c r="F3476" s="2">
        <v>25</v>
      </c>
      <c r="G3476" s="19">
        <v>233.05</v>
      </c>
      <c r="H3476" s="20">
        <v>0.1</v>
      </c>
      <c r="I3476" s="6"/>
      <c r="J3476" s="5">
        <v>40286</v>
      </c>
      <c r="K3476" s="25">
        <v>86.93</v>
      </c>
      <c r="L3476" s="2" t="s">
        <v>460</v>
      </c>
      <c r="M3476" s="14">
        <f>+VLOOKUP(L3476,Customers!$C$3:$D$797,2,FALSE)</f>
        <v>3</v>
      </c>
      <c r="N3476" s="14">
        <f>+INDEX(Customers!$B$2:$D$797,MATCH(TF_Database!L3476,Customers!$C$2:$C$797,0),1)</f>
        <v>19327</v>
      </c>
      <c r="O3476" s="29">
        <f t="shared" si="326"/>
        <v>7</v>
      </c>
      <c r="P3476" s="29">
        <f t="shared" si="327"/>
        <v>12</v>
      </c>
      <c r="Q3476" s="14" t="str">
        <f t="shared" si="328"/>
        <v xml:space="preserve">Pamela </v>
      </c>
      <c r="R3476" s="14" t="str">
        <f t="shared" si="329"/>
        <v>Stobb</v>
      </c>
    </row>
    <row r="3477" spans="2:18" x14ac:dyDescent="0.45">
      <c r="B3477" s="14" t="str">
        <f t="shared" si="324"/>
        <v>399112739912</v>
      </c>
      <c r="C3477" s="5">
        <v>39911</v>
      </c>
      <c r="D3477" s="2" t="s">
        <v>811</v>
      </c>
      <c r="E3477" s="14">
        <f t="shared" si="325"/>
        <v>0</v>
      </c>
      <c r="F3477" s="2">
        <v>27</v>
      </c>
      <c r="G3477" s="19">
        <v>129.1</v>
      </c>
      <c r="H3477" s="20">
        <v>0</v>
      </c>
      <c r="I3477" s="6"/>
      <c r="J3477" s="5">
        <v>39912</v>
      </c>
      <c r="K3477" s="25">
        <v>-59.82</v>
      </c>
      <c r="L3477" s="2" t="s">
        <v>185</v>
      </c>
      <c r="M3477" s="14">
        <f>+VLOOKUP(L3477,Customers!$C$3:$D$797,2,FALSE)</f>
        <v>2</v>
      </c>
      <c r="N3477" s="14">
        <f>+INDEX(Customers!$B$2:$D$797,MATCH(TF_Database!L3477,Customers!$C$2:$C$797,0),1)</f>
        <v>6161</v>
      </c>
      <c r="O3477" s="29">
        <f t="shared" si="326"/>
        <v>6</v>
      </c>
      <c r="P3477" s="29">
        <f t="shared" si="327"/>
        <v>14</v>
      </c>
      <c r="Q3477" s="14" t="str">
        <f t="shared" si="328"/>
        <v xml:space="preserve">Aaron </v>
      </c>
      <c r="R3477" s="14" t="str">
        <f t="shared" si="329"/>
        <v>Smayling</v>
      </c>
    </row>
    <row r="3478" spans="2:18" x14ac:dyDescent="0.45">
      <c r="B3478" s="14" t="str">
        <f t="shared" si="324"/>
        <v>405162240518</v>
      </c>
      <c r="C3478" s="5">
        <v>40516</v>
      </c>
      <c r="D3478" s="2" t="s">
        <v>810</v>
      </c>
      <c r="E3478" s="14">
        <f t="shared" si="325"/>
        <v>0</v>
      </c>
      <c r="F3478" s="2">
        <v>22</v>
      </c>
      <c r="G3478" s="19">
        <v>38.26</v>
      </c>
      <c r="H3478" s="20">
        <v>0.03</v>
      </c>
      <c r="I3478" s="6"/>
      <c r="J3478" s="5">
        <v>40518</v>
      </c>
      <c r="K3478" s="25">
        <v>-2.34</v>
      </c>
      <c r="L3478" s="2" t="s">
        <v>185</v>
      </c>
      <c r="M3478" s="14">
        <f>+VLOOKUP(L3478,Customers!$C$3:$D$797,2,FALSE)</f>
        <v>2</v>
      </c>
      <c r="N3478" s="14">
        <f>+INDEX(Customers!$B$2:$D$797,MATCH(TF_Database!L3478,Customers!$C$2:$C$797,0),1)</f>
        <v>6161</v>
      </c>
      <c r="O3478" s="29">
        <f t="shared" si="326"/>
        <v>6</v>
      </c>
      <c r="P3478" s="29">
        <f t="shared" si="327"/>
        <v>14</v>
      </c>
      <c r="Q3478" s="14" t="str">
        <f t="shared" si="328"/>
        <v xml:space="preserve">Aaron </v>
      </c>
      <c r="R3478" s="14" t="str">
        <f t="shared" si="329"/>
        <v>Smayling</v>
      </c>
    </row>
    <row r="3479" spans="2:18" x14ac:dyDescent="0.45">
      <c r="B3479" s="14" t="str">
        <f t="shared" si="324"/>
        <v>407393040740</v>
      </c>
      <c r="C3479" s="5">
        <v>40739</v>
      </c>
      <c r="D3479" s="2" t="s">
        <v>808</v>
      </c>
      <c r="E3479" s="14">
        <f t="shared" si="325"/>
        <v>0</v>
      </c>
      <c r="F3479" s="2">
        <v>30</v>
      </c>
      <c r="G3479" s="19">
        <v>4147.47</v>
      </c>
      <c r="H3479" s="20">
        <v>0.09</v>
      </c>
      <c r="I3479" s="6"/>
      <c r="J3479" s="5">
        <v>40740</v>
      </c>
      <c r="K3479" s="25">
        <v>586.61</v>
      </c>
      <c r="L3479" s="2" t="s">
        <v>459</v>
      </c>
      <c r="M3479" s="14">
        <f>+VLOOKUP(L3479,Customers!$C$3:$D$797,2,FALSE)</f>
        <v>3</v>
      </c>
      <c r="N3479" s="14">
        <f>+INDEX(Customers!$B$2:$D$797,MATCH(TF_Database!L3479,Customers!$C$2:$C$797,0),1)</f>
        <v>7403</v>
      </c>
      <c r="O3479" s="29">
        <f t="shared" si="326"/>
        <v>9</v>
      </c>
      <c r="P3479" s="29">
        <f t="shared" si="327"/>
        <v>15</v>
      </c>
      <c r="Q3479" s="14" t="str">
        <f t="shared" si="328"/>
        <v xml:space="preserve">Caroline </v>
      </c>
      <c r="R3479" s="14" t="str">
        <f t="shared" si="329"/>
        <v>Jumper</v>
      </c>
    </row>
    <row r="3480" spans="2:18" x14ac:dyDescent="0.45">
      <c r="B3480" s="14" t="str">
        <f t="shared" si="324"/>
        <v>412111341213</v>
      </c>
      <c r="C3480" s="5">
        <v>41211</v>
      </c>
      <c r="D3480" s="2" t="s">
        <v>808</v>
      </c>
      <c r="E3480" s="14">
        <f t="shared" si="325"/>
        <v>0</v>
      </c>
      <c r="F3480" s="2">
        <v>13</v>
      </c>
      <c r="G3480" s="19">
        <v>4002.14</v>
      </c>
      <c r="H3480" s="20">
        <v>0.02</v>
      </c>
      <c r="I3480" s="6"/>
      <c r="J3480" s="5">
        <v>41213</v>
      </c>
      <c r="K3480" s="25">
        <v>1314.3889999999999</v>
      </c>
      <c r="L3480" s="2" t="s">
        <v>460</v>
      </c>
      <c r="M3480" s="14">
        <f>+VLOOKUP(L3480,Customers!$C$3:$D$797,2,FALSE)</f>
        <v>3</v>
      </c>
      <c r="N3480" s="14">
        <f>+INDEX(Customers!$B$2:$D$797,MATCH(TF_Database!L3480,Customers!$C$2:$C$797,0),1)</f>
        <v>19327</v>
      </c>
      <c r="O3480" s="29">
        <f t="shared" si="326"/>
        <v>7</v>
      </c>
      <c r="P3480" s="29">
        <f t="shared" si="327"/>
        <v>12</v>
      </c>
      <c r="Q3480" s="14" t="str">
        <f t="shared" si="328"/>
        <v xml:space="preserve">Pamela </v>
      </c>
      <c r="R3480" s="14" t="str">
        <f t="shared" si="329"/>
        <v>Stobb</v>
      </c>
    </row>
    <row r="3481" spans="2:18" x14ac:dyDescent="0.45">
      <c r="B3481" s="14" t="str">
        <f t="shared" si="324"/>
        <v>39820339821</v>
      </c>
      <c r="C3481" s="5">
        <v>39820</v>
      </c>
      <c r="D3481" s="2" t="s">
        <v>810</v>
      </c>
      <c r="E3481" s="14">
        <f t="shared" si="325"/>
        <v>0</v>
      </c>
      <c r="F3481" s="2">
        <v>3</v>
      </c>
      <c r="G3481" s="19">
        <v>10.58</v>
      </c>
      <c r="H3481" s="20">
        <v>0.05</v>
      </c>
      <c r="I3481" s="6"/>
      <c r="J3481" s="5">
        <v>39821</v>
      </c>
      <c r="K3481" s="25">
        <v>-11.580500000000001</v>
      </c>
      <c r="L3481" s="2" t="s">
        <v>461</v>
      </c>
      <c r="M3481" s="14">
        <f>+VLOOKUP(L3481,Customers!$C$3:$D$797,2,FALSE)</f>
        <v>1</v>
      </c>
      <c r="N3481" s="14">
        <f>+INDEX(Customers!$B$2:$D$797,MATCH(TF_Database!L3481,Customers!$C$2:$C$797,0),1)</f>
        <v>11181</v>
      </c>
      <c r="O3481" s="29">
        <f t="shared" si="326"/>
        <v>7</v>
      </c>
      <c r="P3481" s="29">
        <f t="shared" si="327"/>
        <v>15</v>
      </c>
      <c r="Q3481" s="14" t="str">
        <f t="shared" si="328"/>
        <v xml:space="preserve">Jasper </v>
      </c>
      <c r="R3481" s="14" t="str">
        <f t="shared" si="329"/>
        <v>Cacioppo</v>
      </c>
    </row>
    <row r="3482" spans="2:18" x14ac:dyDescent="0.45">
      <c r="B3482" s="14" t="str">
        <f t="shared" si="324"/>
        <v>39820739821</v>
      </c>
      <c r="C3482" s="5">
        <v>39820</v>
      </c>
      <c r="D3482" s="2" t="s">
        <v>810</v>
      </c>
      <c r="E3482" s="14">
        <f t="shared" si="325"/>
        <v>0</v>
      </c>
      <c r="F3482" s="2">
        <v>7</v>
      </c>
      <c r="G3482" s="19">
        <v>45923.76</v>
      </c>
      <c r="H3482" s="20">
        <v>7.0000000000000007E-2</v>
      </c>
      <c r="I3482" s="6"/>
      <c r="J3482" s="5">
        <v>39821</v>
      </c>
      <c r="K3482" s="25">
        <v>102.60999999999694</v>
      </c>
      <c r="L3482" s="2" t="s">
        <v>461</v>
      </c>
      <c r="M3482" s="14">
        <f>+VLOOKUP(L3482,Customers!$C$3:$D$797,2,FALSE)</f>
        <v>1</v>
      </c>
      <c r="N3482" s="14">
        <f>+INDEX(Customers!$B$2:$D$797,MATCH(TF_Database!L3482,Customers!$C$2:$C$797,0),1)</f>
        <v>11181</v>
      </c>
      <c r="O3482" s="29">
        <f t="shared" si="326"/>
        <v>7</v>
      </c>
      <c r="P3482" s="29">
        <f t="shared" si="327"/>
        <v>15</v>
      </c>
      <c r="Q3482" s="14" t="str">
        <f t="shared" si="328"/>
        <v xml:space="preserve">Jasper </v>
      </c>
      <c r="R3482" s="14" t="str">
        <f t="shared" si="329"/>
        <v>Cacioppo</v>
      </c>
    </row>
    <row r="3483" spans="2:18" x14ac:dyDescent="0.45">
      <c r="B3483" s="14" t="str">
        <f t="shared" si="324"/>
        <v>409371440942</v>
      </c>
      <c r="C3483" s="5">
        <v>40937</v>
      </c>
      <c r="D3483" s="2" t="s">
        <v>804</v>
      </c>
      <c r="E3483" s="14">
        <f t="shared" si="325"/>
        <v>0</v>
      </c>
      <c r="F3483" s="2">
        <v>14</v>
      </c>
      <c r="G3483" s="19">
        <v>80.599999999999994</v>
      </c>
      <c r="H3483" s="20">
        <v>0.04</v>
      </c>
      <c r="I3483" s="6"/>
      <c r="J3483" s="5">
        <v>40942</v>
      </c>
      <c r="K3483" s="25">
        <v>-4.2</v>
      </c>
      <c r="L3483" s="2" t="s">
        <v>461</v>
      </c>
      <c r="M3483" s="14">
        <f>+VLOOKUP(L3483,Customers!$C$3:$D$797,2,FALSE)</f>
        <v>1</v>
      </c>
      <c r="N3483" s="14">
        <f>+INDEX(Customers!$B$2:$D$797,MATCH(TF_Database!L3483,Customers!$C$2:$C$797,0),1)</f>
        <v>11181</v>
      </c>
      <c r="O3483" s="29">
        <f t="shared" si="326"/>
        <v>7</v>
      </c>
      <c r="P3483" s="29">
        <f t="shared" si="327"/>
        <v>15</v>
      </c>
      <c r="Q3483" s="14" t="str">
        <f t="shared" si="328"/>
        <v xml:space="preserve">Jasper </v>
      </c>
      <c r="R3483" s="14" t="str">
        <f t="shared" si="329"/>
        <v>Cacioppo</v>
      </c>
    </row>
    <row r="3484" spans="2:18" x14ac:dyDescent="0.45">
      <c r="B3484" s="14" t="str">
        <f t="shared" si="324"/>
        <v>41009841009</v>
      </c>
      <c r="C3484" s="5">
        <v>41009</v>
      </c>
      <c r="D3484" s="2" t="s">
        <v>804</v>
      </c>
      <c r="E3484" s="14">
        <f t="shared" si="325"/>
        <v>0</v>
      </c>
      <c r="F3484" s="2">
        <v>8</v>
      </c>
      <c r="G3484" s="19">
        <v>136.61000000000001</v>
      </c>
      <c r="H3484" s="20">
        <v>0.01</v>
      </c>
      <c r="I3484" s="6"/>
      <c r="J3484" s="5">
        <v>41009</v>
      </c>
      <c r="K3484" s="25">
        <v>80.430000000000007</v>
      </c>
      <c r="L3484" s="2" t="s">
        <v>462</v>
      </c>
      <c r="M3484" s="14">
        <f>+VLOOKUP(L3484,Customers!$C$3:$D$797,2,FALSE)</f>
        <v>2</v>
      </c>
      <c r="N3484" s="14">
        <f>+INDEX(Customers!$B$2:$D$797,MATCH(TF_Database!L3484,Customers!$C$2:$C$797,0),1)</f>
        <v>21116</v>
      </c>
      <c r="O3484" s="29">
        <f t="shared" si="326"/>
        <v>5</v>
      </c>
      <c r="P3484" s="29">
        <f t="shared" si="327"/>
        <v>11</v>
      </c>
      <c r="Q3484" s="14" t="str">
        <f t="shared" si="328"/>
        <v xml:space="preserve">Alan </v>
      </c>
      <c r="R3484" s="14" t="str">
        <f t="shared" si="329"/>
        <v>Haines</v>
      </c>
    </row>
    <row r="3485" spans="2:18" x14ac:dyDescent="0.45">
      <c r="B3485" s="14" t="str">
        <f t="shared" si="324"/>
        <v>410094241013</v>
      </c>
      <c r="C3485" s="5">
        <v>41009</v>
      </c>
      <c r="D3485" s="2" t="s">
        <v>804</v>
      </c>
      <c r="E3485" s="14">
        <f t="shared" si="325"/>
        <v>0</v>
      </c>
      <c r="F3485" s="2">
        <v>42</v>
      </c>
      <c r="G3485" s="19">
        <v>2907.63</v>
      </c>
      <c r="H3485" s="20">
        <v>0.04</v>
      </c>
      <c r="I3485" s="6"/>
      <c r="J3485" s="5">
        <v>41013</v>
      </c>
      <c r="K3485" s="25">
        <v>54.598050000000008</v>
      </c>
      <c r="L3485" s="2" t="s">
        <v>462</v>
      </c>
      <c r="M3485" s="14">
        <f>+VLOOKUP(L3485,Customers!$C$3:$D$797,2,FALSE)</f>
        <v>2</v>
      </c>
      <c r="N3485" s="14">
        <f>+INDEX(Customers!$B$2:$D$797,MATCH(TF_Database!L3485,Customers!$C$2:$C$797,0),1)</f>
        <v>21116</v>
      </c>
      <c r="O3485" s="29">
        <f t="shared" si="326"/>
        <v>5</v>
      </c>
      <c r="P3485" s="29">
        <f t="shared" si="327"/>
        <v>11</v>
      </c>
      <c r="Q3485" s="14" t="str">
        <f t="shared" si="328"/>
        <v xml:space="preserve">Alan </v>
      </c>
      <c r="R3485" s="14" t="str">
        <f t="shared" si="329"/>
        <v>Haines</v>
      </c>
    </row>
    <row r="3486" spans="2:18" x14ac:dyDescent="0.45">
      <c r="B3486" s="14" t="str">
        <f t="shared" si="324"/>
        <v>412053441206</v>
      </c>
      <c r="C3486" s="5">
        <v>41205</v>
      </c>
      <c r="D3486" s="2" t="s">
        <v>810</v>
      </c>
      <c r="E3486" s="14">
        <f t="shared" si="325"/>
        <v>0</v>
      </c>
      <c r="F3486" s="2">
        <v>34</v>
      </c>
      <c r="G3486" s="19">
        <v>136.66999999999999</v>
      </c>
      <c r="H3486" s="20">
        <v>7.0000000000000007E-2</v>
      </c>
      <c r="I3486" s="6"/>
      <c r="J3486" s="5">
        <v>41206</v>
      </c>
      <c r="K3486" s="25">
        <v>-117.92100000000001</v>
      </c>
      <c r="L3486" s="2" t="s">
        <v>85</v>
      </c>
      <c r="M3486" s="14">
        <f>+VLOOKUP(L3486,Customers!$C$3:$D$797,2,FALSE)</f>
        <v>4</v>
      </c>
      <c r="N3486" s="14">
        <f>+INDEX(Customers!$B$2:$D$797,MATCH(TF_Database!L3486,Customers!$C$2:$C$797,0),1)</f>
        <v>5916</v>
      </c>
      <c r="O3486" s="29">
        <f t="shared" si="326"/>
        <v>6</v>
      </c>
      <c r="P3486" s="29">
        <f t="shared" si="327"/>
        <v>16</v>
      </c>
      <c r="Q3486" s="14" t="str">
        <f t="shared" si="328"/>
        <v xml:space="preserve">Logan </v>
      </c>
      <c r="R3486" s="14" t="str">
        <f t="shared" si="329"/>
        <v>Haushalter</v>
      </c>
    </row>
    <row r="3487" spans="2:18" x14ac:dyDescent="0.45">
      <c r="B3487" s="14" t="str">
        <f t="shared" si="324"/>
        <v>405163240517</v>
      </c>
      <c r="C3487" s="5">
        <v>40516</v>
      </c>
      <c r="D3487" s="2" t="s">
        <v>806</v>
      </c>
      <c r="E3487" s="14">
        <f t="shared" si="325"/>
        <v>1</v>
      </c>
      <c r="F3487" s="2">
        <v>32</v>
      </c>
      <c r="G3487" s="19">
        <v>383.57</v>
      </c>
      <c r="H3487" s="20">
        <v>0.06</v>
      </c>
      <c r="I3487" s="6"/>
      <c r="J3487" s="5">
        <v>40517</v>
      </c>
      <c r="K3487" s="25">
        <v>70.510000000000005</v>
      </c>
      <c r="L3487" s="2" t="s">
        <v>94</v>
      </c>
      <c r="M3487" s="14">
        <f>+VLOOKUP(L3487,Customers!$C$3:$D$797,2,FALSE)</f>
        <v>2</v>
      </c>
      <c r="N3487" s="14">
        <f>+INDEX(Customers!$B$2:$D$797,MATCH(TF_Database!L3487,Customers!$C$2:$C$797,0),1)</f>
        <v>23678</v>
      </c>
      <c r="O3487" s="29">
        <f t="shared" si="326"/>
        <v>5</v>
      </c>
      <c r="P3487" s="29">
        <f t="shared" si="327"/>
        <v>13</v>
      </c>
      <c r="Q3487" s="14" t="str">
        <f t="shared" si="328"/>
        <v xml:space="preserve">Lena </v>
      </c>
      <c r="R3487" s="14" t="str">
        <f t="shared" si="329"/>
        <v>Cacioppo</v>
      </c>
    </row>
    <row r="3488" spans="2:18" x14ac:dyDescent="0.45">
      <c r="B3488" s="14" t="str">
        <f t="shared" si="324"/>
        <v>405163140518</v>
      </c>
      <c r="C3488" s="5">
        <v>40516</v>
      </c>
      <c r="D3488" s="2" t="s">
        <v>806</v>
      </c>
      <c r="E3488" s="14">
        <f t="shared" si="325"/>
        <v>1</v>
      </c>
      <c r="F3488" s="2">
        <v>31</v>
      </c>
      <c r="G3488" s="19">
        <v>461.1</v>
      </c>
      <c r="H3488" s="20">
        <v>0.05</v>
      </c>
      <c r="I3488" s="6"/>
      <c r="J3488" s="5">
        <v>40518</v>
      </c>
      <c r="K3488" s="25">
        <v>116.96</v>
      </c>
      <c r="L3488" s="2" t="s">
        <v>94</v>
      </c>
      <c r="M3488" s="14">
        <f>+VLOOKUP(L3488,Customers!$C$3:$D$797,2,FALSE)</f>
        <v>2</v>
      </c>
      <c r="N3488" s="14">
        <f>+INDEX(Customers!$B$2:$D$797,MATCH(TF_Database!L3488,Customers!$C$2:$C$797,0),1)</f>
        <v>23678</v>
      </c>
      <c r="O3488" s="29">
        <f t="shared" si="326"/>
        <v>5</v>
      </c>
      <c r="P3488" s="29">
        <f t="shared" si="327"/>
        <v>13</v>
      </c>
      <c r="Q3488" s="14" t="str">
        <f t="shared" si="328"/>
        <v xml:space="preserve">Lena </v>
      </c>
      <c r="R3488" s="14" t="str">
        <f t="shared" si="329"/>
        <v>Cacioppo</v>
      </c>
    </row>
    <row r="3489" spans="2:18" x14ac:dyDescent="0.45">
      <c r="B3489" s="14" t="str">
        <f t="shared" si="324"/>
        <v>406621240664</v>
      </c>
      <c r="C3489" s="5">
        <v>40662</v>
      </c>
      <c r="D3489" s="2" t="s">
        <v>810</v>
      </c>
      <c r="E3489" s="14">
        <f t="shared" si="325"/>
        <v>0</v>
      </c>
      <c r="F3489" s="2">
        <v>12</v>
      </c>
      <c r="G3489" s="19">
        <v>76.16</v>
      </c>
      <c r="H3489" s="20">
        <v>0.04</v>
      </c>
      <c r="I3489" s="6"/>
      <c r="J3489" s="5">
        <v>40664</v>
      </c>
      <c r="K3489" s="25">
        <v>-24.03</v>
      </c>
      <c r="L3489" s="2" t="s">
        <v>185</v>
      </c>
      <c r="M3489" s="14">
        <f>+VLOOKUP(L3489,Customers!$C$3:$D$797,2,FALSE)</f>
        <v>2</v>
      </c>
      <c r="N3489" s="14">
        <f>+INDEX(Customers!$B$2:$D$797,MATCH(TF_Database!L3489,Customers!$C$2:$C$797,0),1)</f>
        <v>6161</v>
      </c>
      <c r="O3489" s="29">
        <f t="shared" si="326"/>
        <v>6</v>
      </c>
      <c r="P3489" s="29">
        <f t="shared" si="327"/>
        <v>14</v>
      </c>
      <c r="Q3489" s="14" t="str">
        <f t="shared" si="328"/>
        <v xml:space="preserve">Aaron </v>
      </c>
      <c r="R3489" s="14" t="str">
        <f t="shared" si="329"/>
        <v>Smayling</v>
      </c>
    </row>
    <row r="3490" spans="2:18" x14ac:dyDescent="0.45">
      <c r="B3490" s="14" t="str">
        <f t="shared" si="324"/>
        <v>403233440325</v>
      </c>
      <c r="C3490" s="5">
        <v>40323</v>
      </c>
      <c r="D3490" s="2" t="s">
        <v>811</v>
      </c>
      <c r="E3490" s="14">
        <f t="shared" si="325"/>
        <v>0</v>
      </c>
      <c r="F3490" s="2">
        <v>34</v>
      </c>
      <c r="G3490" s="19">
        <v>268.08999999999997</v>
      </c>
      <c r="H3490" s="20">
        <v>7.0000000000000007E-2</v>
      </c>
      <c r="I3490" s="6"/>
      <c r="J3490" s="5">
        <v>40325</v>
      </c>
      <c r="K3490" s="25">
        <v>-63.76</v>
      </c>
      <c r="L3490" s="2" t="s">
        <v>463</v>
      </c>
      <c r="M3490" s="14">
        <f>+VLOOKUP(L3490,Customers!$C$3:$D$797,2,FALSE)</f>
        <v>1</v>
      </c>
      <c r="N3490" s="14">
        <f>+INDEX(Customers!$B$2:$D$797,MATCH(TF_Database!L3490,Customers!$C$2:$C$797,0),1)</f>
        <v>1259</v>
      </c>
      <c r="O3490" s="29">
        <f t="shared" si="326"/>
        <v>8</v>
      </c>
      <c r="P3490" s="29">
        <f t="shared" si="327"/>
        <v>13</v>
      </c>
      <c r="Q3490" s="14" t="str">
        <f t="shared" si="328"/>
        <v xml:space="preserve">Deirdre </v>
      </c>
      <c r="R3490" s="14" t="str">
        <f t="shared" si="329"/>
        <v>Greer</v>
      </c>
    </row>
    <row r="3491" spans="2:18" x14ac:dyDescent="0.45">
      <c r="B3491" s="14" t="str">
        <f t="shared" si="324"/>
        <v>403231240324</v>
      </c>
      <c r="C3491" s="5">
        <v>40323</v>
      </c>
      <c r="D3491" s="2" t="s">
        <v>811</v>
      </c>
      <c r="E3491" s="14">
        <f t="shared" si="325"/>
        <v>0</v>
      </c>
      <c r="F3491" s="2">
        <v>12</v>
      </c>
      <c r="G3491" s="19">
        <v>557.03</v>
      </c>
      <c r="H3491" s="20">
        <v>0.04</v>
      </c>
      <c r="I3491" s="6"/>
      <c r="J3491" s="5">
        <v>40324</v>
      </c>
      <c r="K3491" s="25">
        <v>8.9499999999999993</v>
      </c>
      <c r="L3491" s="2" t="s">
        <v>463</v>
      </c>
      <c r="M3491" s="14">
        <f>+VLOOKUP(L3491,Customers!$C$3:$D$797,2,FALSE)</f>
        <v>1</v>
      </c>
      <c r="N3491" s="14">
        <f>+INDEX(Customers!$B$2:$D$797,MATCH(TF_Database!L3491,Customers!$C$2:$C$797,0),1)</f>
        <v>1259</v>
      </c>
      <c r="O3491" s="29">
        <f t="shared" si="326"/>
        <v>8</v>
      </c>
      <c r="P3491" s="29">
        <f t="shared" si="327"/>
        <v>13</v>
      </c>
      <c r="Q3491" s="14" t="str">
        <f t="shared" si="328"/>
        <v xml:space="preserve">Deirdre </v>
      </c>
      <c r="R3491" s="14" t="str">
        <f t="shared" si="329"/>
        <v>Greer</v>
      </c>
    </row>
    <row r="3492" spans="2:18" x14ac:dyDescent="0.45">
      <c r="B3492" s="14" t="str">
        <f t="shared" si="324"/>
        <v>40323340324</v>
      </c>
      <c r="C3492" s="5">
        <v>40323</v>
      </c>
      <c r="D3492" s="2" t="s">
        <v>811</v>
      </c>
      <c r="E3492" s="14">
        <f t="shared" si="325"/>
        <v>0</v>
      </c>
      <c r="F3492" s="2">
        <v>3</v>
      </c>
      <c r="G3492" s="19">
        <v>26.53</v>
      </c>
      <c r="H3492" s="20">
        <v>0.05</v>
      </c>
      <c r="I3492" s="6"/>
      <c r="J3492" s="5">
        <v>40324</v>
      </c>
      <c r="K3492" s="25">
        <v>-15</v>
      </c>
      <c r="L3492" s="2" t="s">
        <v>463</v>
      </c>
      <c r="M3492" s="14">
        <f>+VLOOKUP(L3492,Customers!$C$3:$D$797,2,FALSE)</f>
        <v>1</v>
      </c>
      <c r="N3492" s="14">
        <f>+INDEX(Customers!$B$2:$D$797,MATCH(TF_Database!L3492,Customers!$C$2:$C$797,0),1)</f>
        <v>1259</v>
      </c>
      <c r="O3492" s="29">
        <f t="shared" si="326"/>
        <v>8</v>
      </c>
      <c r="P3492" s="29">
        <f t="shared" si="327"/>
        <v>13</v>
      </c>
      <c r="Q3492" s="14" t="str">
        <f t="shared" si="328"/>
        <v xml:space="preserve">Deirdre </v>
      </c>
      <c r="R3492" s="14" t="str">
        <f t="shared" si="329"/>
        <v>Greer</v>
      </c>
    </row>
    <row r="3493" spans="2:18" x14ac:dyDescent="0.45">
      <c r="B3493" s="14" t="str">
        <f t="shared" si="324"/>
        <v>403233440324</v>
      </c>
      <c r="C3493" s="5">
        <v>40323</v>
      </c>
      <c r="D3493" s="2" t="s">
        <v>811</v>
      </c>
      <c r="E3493" s="14">
        <f t="shared" si="325"/>
        <v>0</v>
      </c>
      <c r="F3493" s="2">
        <v>34</v>
      </c>
      <c r="G3493" s="19">
        <v>5133.9234999999999</v>
      </c>
      <c r="H3493" s="20">
        <v>0.02</v>
      </c>
      <c r="I3493" s="6"/>
      <c r="J3493" s="5">
        <v>40324</v>
      </c>
      <c r="K3493" s="25">
        <v>1313.9460000000001</v>
      </c>
      <c r="L3493" s="2" t="s">
        <v>463</v>
      </c>
      <c r="M3493" s="14">
        <f>+VLOOKUP(L3493,Customers!$C$3:$D$797,2,FALSE)</f>
        <v>1</v>
      </c>
      <c r="N3493" s="14">
        <f>+INDEX(Customers!$B$2:$D$797,MATCH(TF_Database!L3493,Customers!$C$2:$C$797,0),1)</f>
        <v>1259</v>
      </c>
      <c r="O3493" s="29">
        <f t="shared" si="326"/>
        <v>8</v>
      </c>
      <c r="P3493" s="29">
        <f t="shared" si="327"/>
        <v>13</v>
      </c>
      <c r="Q3493" s="14" t="str">
        <f t="shared" si="328"/>
        <v xml:space="preserve">Deirdre </v>
      </c>
      <c r="R3493" s="14" t="str">
        <f t="shared" si="329"/>
        <v>Greer</v>
      </c>
    </row>
    <row r="3494" spans="2:18" x14ac:dyDescent="0.45">
      <c r="B3494" s="14" t="str">
        <f t="shared" si="324"/>
        <v>400901940092</v>
      </c>
      <c r="C3494" s="5">
        <v>40090</v>
      </c>
      <c r="D3494" s="2" t="s">
        <v>808</v>
      </c>
      <c r="E3494" s="14">
        <f t="shared" si="325"/>
        <v>0</v>
      </c>
      <c r="F3494" s="2">
        <v>19</v>
      </c>
      <c r="G3494" s="19">
        <v>1184.45</v>
      </c>
      <c r="H3494" s="20">
        <v>0.02</v>
      </c>
      <c r="I3494" s="6"/>
      <c r="J3494" s="5">
        <v>40092</v>
      </c>
      <c r="K3494" s="25">
        <v>-552.1</v>
      </c>
      <c r="L3494" s="2" t="s">
        <v>464</v>
      </c>
      <c r="M3494" s="14">
        <f>+VLOOKUP(L3494,Customers!$C$3:$D$797,2,FALSE)</f>
        <v>5</v>
      </c>
      <c r="N3494" s="14">
        <f>+INDEX(Customers!$B$2:$D$797,MATCH(TF_Database!L3494,Customers!$C$2:$C$797,0),1)</f>
        <v>14619</v>
      </c>
      <c r="O3494" s="29">
        <f t="shared" si="326"/>
        <v>5</v>
      </c>
      <c r="P3494" s="29">
        <f t="shared" si="327"/>
        <v>14</v>
      </c>
      <c r="Q3494" s="14" t="str">
        <f t="shared" si="328"/>
        <v xml:space="preserve">John </v>
      </c>
      <c r="R3494" s="14" t="str">
        <f t="shared" si="329"/>
        <v>Stevenson</v>
      </c>
    </row>
    <row r="3495" spans="2:18" x14ac:dyDescent="0.45">
      <c r="B3495" s="14" t="str">
        <f t="shared" si="324"/>
        <v>400902040092</v>
      </c>
      <c r="C3495" s="5">
        <v>40090</v>
      </c>
      <c r="D3495" s="2" t="s">
        <v>808</v>
      </c>
      <c r="E3495" s="14">
        <f t="shared" si="325"/>
        <v>0</v>
      </c>
      <c r="F3495" s="2">
        <v>20</v>
      </c>
      <c r="G3495" s="19">
        <v>25409.63</v>
      </c>
      <c r="H3495" s="20">
        <v>0.02</v>
      </c>
      <c r="I3495" s="6"/>
      <c r="J3495" s="5">
        <v>40092</v>
      </c>
      <c r="K3495" s="25">
        <v>11535.281999999999</v>
      </c>
      <c r="L3495" s="2" t="s">
        <v>464</v>
      </c>
      <c r="M3495" s="14">
        <f>+VLOOKUP(L3495,Customers!$C$3:$D$797,2,FALSE)</f>
        <v>5</v>
      </c>
      <c r="N3495" s="14">
        <f>+INDEX(Customers!$B$2:$D$797,MATCH(TF_Database!L3495,Customers!$C$2:$C$797,0),1)</f>
        <v>14619</v>
      </c>
      <c r="O3495" s="29">
        <f t="shared" si="326"/>
        <v>5</v>
      </c>
      <c r="P3495" s="29">
        <f t="shared" si="327"/>
        <v>14</v>
      </c>
      <c r="Q3495" s="14" t="str">
        <f t="shared" si="328"/>
        <v xml:space="preserve">John </v>
      </c>
      <c r="R3495" s="14" t="str">
        <f t="shared" si="329"/>
        <v>Stevenson</v>
      </c>
    </row>
    <row r="3496" spans="2:18" x14ac:dyDescent="0.45">
      <c r="B3496" s="14" t="str">
        <f t="shared" si="324"/>
        <v>400904340092</v>
      </c>
      <c r="C3496" s="5">
        <v>40090</v>
      </c>
      <c r="D3496" s="2" t="s">
        <v>808</v>
      </c>
      <c r="E3496" s="14">
        <f t="shared" si="325"/>
        <v>0</v>
      </c>
      <c r="F3496" s="2">
        <v>43</v>
      </c>
      <c r="G3496" s="19">
        <v>7308.2829999999994</v>
      </c>
      <c r="H3496" s="20">
        <v>0.05</v>
      </c>
      <c r="I3496" s="6"/>
      <c r="J3496" s="5">
        <v>40092</v>
      </c>
      <c r="K3496" s="25">
        <v>1680.2280000000001</v>
      </c>
      <c r="L3496" s="2" t="s">
        <v>464</v>
      </c>
      <c r="M3496" s="14">
        <f>+VLOOKUP(L3496,Customers!$C$3:$D$797,2,FALSE)</f>
        <v>5</v>
      </c>
      <c r="N3496" s="14">
        <f>+INDEX(Customers!$B$2:$D$797,MATCH(TF_Database!L3496,Customers!$C$2:$C$797,0),1)</f>
        <v>14619</v>
      </c>
      <c r="O3496" s="29">
        <f t="shared" si="326"/>
        <v>5</v>
      </c>
      <c r="P3496" s="29">
        <f t="shared" si="327"/>
        <v>14</v>
      </c>
      <c r="Q3496" s="14" t="str">
        <f t="shared" si="328"/>
        <v xml:space="preserve">John </v>
      </c>
      <c r="R3496" s="14" t="str">
        <f t="shared" si="329"/>
        <v>Stevenson</v>
      </c>
    </row>
    <row r="3497" spans="2:18" x14ac:dyDescent="0.45">
      <c r="B3497" s="14" t="str">
        <f t="shared" si="324"/>
        <v>403041440307</v>
      </c>
      <c r="C3497" s="5">
        <v>40304</v>
      </c>
      <c r="D3497" s="2" t="s">
        <v>810</v>
      </c>
      <c r="E3497" s="14">
        <f t="shared" si="325"/>
        <v>0</v>
      </c>
      <c r="F3497" s="2">
        <v>14</v>
      </c>
      <c r="G3497" s="19">
        <v>63.52</v>
      </c>
      <c r="H3497" s="20">
        <v>0.1</v>
      </c>
      <c r="I3497" s="6"/>
      <c r="J3497" s="5">
        <v>40307</v>
      </c>
      <c r="K3497" s="25">
        <v>8.66</v>
      </c>
      <c r="L3497" s="2" t="s">
        <v>465</v>
      </c>
      <c r="M3497" s="14">
        <f>+VLOOKUP(L3497,Customers!$C$3:$D$797,2,FALSE)</f>
        <v>4</v>
      </c>
      <c r="N3497" s="14">
        <f>+INDEX(Customers!$B$2:$D$797,MATCH(TF_Database!L3497,Customers!$C$2:$C$797,0),1)</f>
        <v>21103</v>
      </c>
      <c r="O3497" s="29">
        <f t="shared" si="326"/>
        <v>6</v>
      </c>
      <c r="P3497" s="29">
        <f t="shared" si="327"/>
        <v>12</v>
      </c>
      <c r="Q3497" s="14" t="str">
        <f t="shared" si="328"/>
        <v xml:space="preserve">Sheri </v>
      </c>
      <c r="R3497" s="14" t="str">
        <f t="shared" si="329"/>
        <v>Gordon</v>
      </c>
    </row>
    <row r="3498" spans="2:18" x14ac:dyDescent="0.45">
      <c r="B3498" s="14" t="str">
        <f t="shared" si="324"/>
        <v>403044440305</v>
      </c>
      <c r="C3498" s="5">
        <v>40304</v>
      </c>
      <c r="D3498" s="2" t="s">
        <v>810</v>
      </c>
      <c r="E3498" s="14">
        <f t="shared" si="325"/>
        <v>0</v>
      </c>
      <c r="F3498" s="2">
        <v>44</v>
      </c>
      <c r="G3498" s="19">
        <v>1512.25</v>
      </c>
      <c r="H3498" s="20">
        <v>0.05</v>
      </c>
      <c r="I3498" s="6"/>
      <c r="J3498" s="5">
        <v>40305</v>
      </c>
      <c r="K3498" s="25">
        <v>195.48</v>
      </c>
      <c r="L3498" s="2" t="s">
        <v>465</v>
      </c>
      <c r="M3498" s="14">
        <f>+VLOOKUP(L3498,Customers!$C$3:$D$797,2,FALSE)</f>
        <v>4</v>
      </c>
      <c r="N3498" s="14">
        <f>+INDEX(Customers!$B$2:$D$797,MATCH(TF_Database!L3498,Customers!$C$2:$C$797,0),1)</f>
        <v>21103</v>
      </c>
      <c r="O3498" s="29">
        <f t="shared" si="326"/>
        <v>6</v>
      </c>
      <c r="P3498" s="29">
        <f t="shared" si="327"/>
        <v>12</v>
      </c>
      <c r="Q3498" s="14" t="str">
        <f t="shared" si="328"/>
        <v xml:space="preserve">Sheri </v>
      </c>
      <c r="R3498" s="14" t="str">
        <f t="shared" si="329"/>
        <v>Gordon</v>
      </c>
    </row>
    <row r="3499" spans="2:18" x14ac:dyDescent="0.45">
      <c r="B3499" s="14" t="str">
        <f t="shared" si="324"/>
        <v>410922141093</v>
      </c>
      <c r="C3499" s="5">
        <v>41092</v>
      </c>
      <c r="D3499" s="2" t="s">
        <v>808</v>
      </c>
      <c r="E3499" s="14">
        <f t="shared" si="325"/>
        <v>0</v>
      </c>
      <c r="F3499" s="2">
        <v>21</v>
      </c>
      <c r="G3499" s="19">
        <v>128.28</v>
      </c>
      <c r="H3499" s="20">
        <v>0.04</v>
      </c>
      <c r="I3499" s="6"/>
      <c r="J3499" s="5">
        <v>41093</v>
      </c>
      <c r="K3499" s="25">
        <v>53.58</v>
      </c>
      <c r="L3499" s="2" t="s">
        <v>150</v>
      </c>
      <c r="M3499" s="14">
        <f>+VLOOKUP(L3499,Customers!$C$3:$D$797,2,FALSE)</f>
        <v>3</v>
      </c>
      <c r="N3499" s="14">
        <f>+INDEX(Customers!$B$2:$D$797,MATCH(TF_Database!L3499,Customers!$C$2:$C$797,0),1)</f>
        <v>8868</v>
      </c>
      <c r="O3499" s="29">
        <f t="shared" si="326"/>
        <v>5</v>
      </c>
      <c r="P3499" s="29">
        <f t="shared" si="327"/>
        <v>11</v>
      </c>
      <c r="Q3499" s="14" t="str">
        <f t="shared" si="328"/>
        <v xml:space="preserve">Bill </v>
      </c>
      <c r="R3499" s="14" t="str">
        <f t="shared" si="329"/>
        <v>Eplett</v>
      </c>
    </row>
    <row r="3500" spans="2:18" x14ac:dyDescent="0.45">
      <c r="B3500" s="14" t="str">
        <f t="shared" si="324"/>
        <v>406464140647</v>
      </c>
      <c r="C3500" s="5">
        <v>40646</v>
      </c>
      <c r="D3500" s="2" t="s">
        <v>808</v>
      </c>
      <c r="E3500" s="14">
        <f t="shared" si="325"/>
        <v>0</v>
      </c>
      <c r="F3500" s="2">
        <v>41</v>
      </c>
      <c r="G3500" s="19">
        <v>117.4</v>
      </c>
      <c r="H3500" s="20">
        <v>0.01</v>
      </c>
      <c r="I3500" s="6"/>
      <c r="J3500" s="5">
        <v>40647</v>
      </c>
      <c r="K3500" s="25">
        <v>48.63</v>
      </c>
      <c r="L3500" s="2" t="s">
        <v>466</v>
      </c>
      <c r="M3500" s="14">
        <f>+VLOOKUP(L3500,Customers!$C$3:$D$797,2,FALSE)</f>
        <v>1</v>
      </c>
      <c r="N3500" s="14">
        <f>+INDEX(Customers!$B$2:$D$797,MATCH(TF_Database!L3500,Customers!$C$2:$C$797,0),1)</f>
        <v>19203</v>
      </c>
      <c r="O3500" s="29">
        <f t="shared" si="326"/>
        <v>4</v>
      </c>
      <c r="P3500" s="29">
        <f t="shared" si="327"/>
        <v>11</v>
      </c>
      <c r="Q3500" s="14" t="str">
        <f t="shared" si="328"/>
        <v xml:space="preserve">Ben </v>
      </c>
      <c r="R3500" s="14" t="str">
        <f t="shared" si="329"/>
        <v>Wallace</v>
      </c>
    </row>
    <row r="3501" spans="2:18" x14ac:dyDescent="0.45">
      <c r="B3501" s="14" t="str">
        <f t="shared" si="324"/>
        <v>40913440920</v>
      </c>
      <c r="C3501" s="5">
        <v>40913</v>
      </c>
      <c r="D3501" s="2" t="s">
        <v>804</v>
      </c>
      <c r="E3501" s="14">
        <f t="shared" si="325"/>
        <v>0</v>
      </c>
      <c r="F3501" s="2">
        <v>4</v>
      </c>
      <c r="G3501" s="19">
        <v>41.94</v>
      </c>
      <c r="H3501" s="20">
        <v>0.05</v>
      </c>
      <c r="I3501" s="6"/>
      <c r="J3501" s="5">
        <v>40920</v>
      </c>
      <c r="K3501" s="25">
        <v>-26.174000000000003</v>
      </c>
      <c r="L3501" s="2" t="s">
        <v>467</v>
      </c>
      <c r="M3501" s="14">
        <f>+VLOOKUP(L3501,Customers!$C$3:$D$797,2,FALSE)</f>
        <v>5</v>
      </c>
      <c r="N3501" s="14">
        <f>+INDEX(Customers!$B$2:$D$797,MATCH(TF_Database!L3501,Customers!$C$2:$C$797,0),1)</f>
        <v>25312</v>
      </c>
      <c r="O3501" s="29">
        <f t="shared" si="326"/>
        <v>4</v>
      </c>
      <c r="P3501" s="29">
        <f t="shared" si="327"/>
        <v>9</v>
      </c>
      <c r="Q3501" s="14" t="str">
        <f t="shared" si="328"/>
        <v xml:space="preserve">Max </v>
      </c>
      <c r="R3501" s="14" t="str">
        <f t="shared" si="329"/>
        <v>Engle</v>
      </c>
    </row>
    <row r="3502" spans="2:18" x14ac:dyDescent="0.45">
      <c r="B3502" s="14" t="str">
        <f t="shared" si="324"/>
        <v>409131740920</v>
      </c>
      <c r="C3502" s="5">
        <v>40913</v>
      </c>
      <c r="D3502" s="2" t="s">
        <v>804</v>
      </c>
      <c r="E3502" s="14">
        <f t="shared" si="325"/>
        <v>0</v>
      </c>
      <c r="F3502" s="2">
        <v>17</v>
      </c>
      <c r="G3502" s="19">
        <v>89.25</v>
      </c>
      <c r="H3502" s="20">
        <v>0.01</v>
      </c>
      <c r="I3502" s="6"/>
      <c r="J3502" s="5">
        <v>40920</v>
      </c>
      <c r="K3502" s="25">
        <v>40.880000000000003</v>
      </c>
      <c r="L3502" s="2" t="s">
        <v>467</v>
      </c>
      <c r="M3502" s="14">
        <f>+VLOOKUP(L3502,Customers!$C$3:$D$797,2,FALSE)</f>
        <v>5</v>
      </c>
      <c r="N3502" s="14">
        <f>+INDEX(Customers!$B$2:$D$797,MATCH(TF_Database!L3502,Customers!$C$2:$C$797,0),1)</f>
        <v>25312</v>
      </c>
      <c r="O3502" s="29">
        <f t="shared" si="326"/>
        <v>4</v>
      </c>
      <c r="P3502" s="29">
        <f t="shared" si="327"/>
        <v>9</v>
      </c>
      <c r="Q3502" s="14" t="str">
        <f t="shared" si="328"/>
        <v xml:space="preserve">Max </v>
      </c>
      <c r="R3502" s="14" t="str">
        <f t="shared" si="329"/>
        <v>Engle</v>
      </c>
    </row>
    <row r="3503" spans="2:18" x14ac:dyDescent="0.45">
      <c r="B3503" s="14" t="str">
        <f t="shared" si="324"/>
        <v>40913740918</v>
      </c>
      <c r="C3503" s="5">
        <v>40913</v>
      </c>
      <c r="D3503" s="2" t="s">
        <v>804</v>
      </c>
      <c r="E3503" s="14">
        <f t="shared" si="325"/>
        <v>0</v>
      </c>
      <c r="F3503" s="2">
        <v>7</v>
      </c>
      <c r="G3503" s="19">
        <v>79.81</v>
      </c>
      <c r="H3503" s="20">
        <v>7.0000000000000007E-2</v>
      </c>
      <c r="I3503" s="6"/>
      <c r="J3503" s="5">
        <v>40918</v>
      </c>
      <c r="K3503" s="25">
        <v>-4.28</v>
      </c>
      <c r="L3503" s="2" t="s">
        <v>467</v>
      </c>
      <c r="M3503" s="14">
        <f>+VLOOKUP(L3503,Customers!$C$3:$D$797,2,FALSE)</f>
        <v>5</v>
      </c>
      <c r="N3503" s="14">
        <f>+INDEX(Customers!$B$2:$D$797,MATCH(TF_Database!L3503,Customers!$C$2:$C$797,0),1)</f>
        <v>25312</v>
      </c>
      <c r="O3503" s="29">
        <f t="shared" si="326"/>
        <v>4</v>
      </c>
      <c r="P3503" s="29">
        <f t="shared" si="327"/>
        <v>9</v>
      </c>
      <c r="Q3503" s="14" t="str">
        <f t="shared" si="328"/>
        <v xml:space="preserve">Max </v>
      </c>
      <c r="R3503" s="14" t="str">
        <f t="shared" si="329"/>
        <v>Engle</v>
      </c>
    </row>
    <row r="3504" spans="2:18" x14ac:dyDescent="0.45">
      <c r="B3504" s="14" t="str">
        <f t="shared" si="324"/>
        <v>404451540447</v>
      </c>
      <c r="C3504" s="5">
        <v>40445</v>
      </c>
      <c r="D3504" s="2" t="s">
        <v>810</v>
      </c>
      <c r="E3504" s="14">
        <f t="shared" si="325"/>
        <v>0</v>
      </c>
      <c r="F3504" s="2">
        <v>15</v>
      </c>
      <c r="G3504" s="19">
        <v>703.54</v>
      </c>
      <c r="H3504" s="20">
        <v>0.04</v>
      </c>
      <c r="I3504" s="6"/>
      <c r="J3504" s="5">
        <v>40447</v>
      </c>
      <c r="K3504" s="25">
        <v>138.46</v>
      </c>
      <c r="L3504" s="2" t="s">
        <v>468</v>
      </c>
      <c r="M3504" s="14">
        <f>+VLOOKUP(L3504,Customers!$C$3:$D$797,2,FALSE)</f>
        <v>2</v>
      </c>
      <c r="N3504" s="14">
        <f>+INDEX(Customers!$B$2:$D$797,MATCH(TF_Database!L3504,Customers!$C$2:$C$797,0),1)</f>
        <v>26545</v>
      </c>
      <c r="O3504" s="29">
        <f t="shared" si="326"/>
        <v>5</v>
      </c>
      <c r="P3504" s="29">
        <f t="shared" si="327"/>
        <v>10</v>
      </c>
      <c r="Q3504" s="14" t="str">
        <f t="shared" si="328"/>
        <v xml:space="preserve">Fred </v>
      </c>
      <c r="R3504" s="14" t="str">
        <f t="shared" si="329"/>
        <v>Chung</v>
      </c>
    </row>
    <row r="3505" spans="2:18" x14ac:dyDescent="0.45">
      <c r="B3505" s="14" t="str">
        <f t="shared" si="324"/>
        <v>40445640448</v>
      </c>
      <c r="C3505" s="5">
        <v>40445</v>
      </c>
      <c r="D3505" s="2" t="s">
        <v>810</v>
      </c>
      <c r="E3505" s="14">
        <f t="shared" si="325"/>
        <v>0</v>
      </c>
      <c r="F3505" s="2">
        <v>6</v>
      </c>
      <c r="G3505" s="19">
        <v>65.930000000000007</v>
      </c>
      <c r="H3505" s="20">
        <v>0.04</v>
      </c>
      <c r="I3505" s="6"/>
      <c r="J3505" s="5">
        <v>40448</v>
      </c>
      <c r="K3505" s="25">
        <v>11.06</v>
      </c>
      <c r="L3505" s="2" t="s">
        <v>468</v>
      </c>
      <c r="M3505" s="14">
        <f>+VLOOKUP(L3505,Customers!$C$3:$D$797,2,FALSE)</f>
        <v>2</v>
      </c>
      <c r="N3505" s="14">
        <f>+INDEX(Customers!$B$2:$D$797,MATCH(TF_Database!L3505,Customers!$C$2:$C$797,0),1)</f>
        <v>26545</v>
      </c>
      <c r="O3505" s="29">
        <f t="shared" si="326"/>
        <v>5</v>
      </c>
      <c r="P3505" s="29">
        <f t="shared" si="327"/>
        <v>10</v>
      </c>
      <c r="Q3505" s="14" t="str">
        <f t="shared" si="328"/>
        <v xml:space="preserve">Fred </v>
      </c>
      <c r="R3505" s="14" t="str">
        <f t="shared" si="329"/>
        <v>Chung</v>
      </c>
    </row>
    <row r="3506" spans="2:18" x14ac:dyDescent="0.45">
      <c r="B3506" s="14" t="str">
        <f t="shared" si="324"/>
        <v>404452740447</v>
      </c>
      <c r="C3506" s="5">
        <v>40445</v>
      </c>
      <c r="D3506" s="2" t="s">
        <v>810</v>
      </c>
      <c r="E3506" s="14">
        <f t="shared" si="325"/>
        <v>0</v>
      </c>
      <c r="F3506" s="2">
        <v>27</v>
      </c>
      <c r="G3506" s="19">
        <v>67.3</v>
      </c>
      <c r="H3506" s="20">
        <v>0.02</v>
      </c>
      <c r="I3506" s="6"/>
      <c r="J3506" s="5">
        <v>40447</v>
      </c>
      <c r="K3506" s="25">
        <v>-115.38</v>
      </c>
      <c r="L3506" s="2" t="s">
        <v>468</v>
      </c>
      <c r="M3506" s="14">
        <f>+VLOOKUP(L3506,Customers!$C$3:$D$797,2,FALSE)</f>
        <v>2</v>
      </c>
      <c r="N3506" s="14">
        <f>+INDEX(Customers!$B$2:$D$797,MATCH(TF_Database!L3506,Customers!$C$2:$C$797,0),1)</f>
        <v>26545</v>
      </c>
      <c r="O3506" s="29">
        <f t="shared" si="326"/>
        <v>5</v>
      </c>
      <c r="P3506" s="29">
        <f t="shared" si="327"/>
        <v>10</v>
      </c>
      <c r="Q3506" s="14" t="str">
        <f t="shared" si="328"/>
        <v xml:space="preserve">Fred </v>
      </c>
      <c r="R3506" s="14" t="str">
        <f t="shared" si="329"/>
        <v>Chung</v>
      </c>
    </row>
    <row r="3507" spans="2:18" x14ac:dyDescent="0.45">
      <c r="B3507" s="14" t="str">
        <f t="shared" si="324"/>
        <v>405892340591</v>
      </c>
      <c r="C3507" s="5">
        <v>40589</v>
      </c>
      <c r="D3507" s="2" t="s">
        <v>810</v>
      </c>
      <c r="E3507" s="14">
        <f t="shared" si="325"/>
        <v>0</v>
      </c>
      <c r="F3507" s="2">
        <v>23</v>
      </c>
      <c r="G3507" s="19">
        <v>138.16999999999999</v>
      </c>
      <c r="H3507" s="20">
        <v>0</v>
      </c>
      <c r="I3507" s="6"/>
      <c r="J3507" s="5">
        <v>40591</v>
      </c>
      <c r="K3507" s="25">
        <v>-1.0900000000000001</v>
      </c>
      <c r="L3507" s="2" t="s">
        <v>469</v>
      </c>
      <c r="M3507" s="14">
        <f>+VLOOKUP(L3507,Customers!$C$3:$D$797,2,FALSE)</f>
        <v>2</v>
      </c>
      <c r="N3507" s="14">
        <f>+INDEX(Customers!$B$2:$D$797,MATCH(TF_Database!L3507,Customers!$C$2:$C$797,0),1)</f>
        <v>5815</v>
      </c>
      <c r="O3507" s="29">
        <f t="shared" si="326"/>
        <v>7</v>
      </c>
      <c r="P3507" s="29">
        <f t="shared" si="327"/>
        <v>11</v>
      </c>
      <c r="Q3507" s="14" t="str">
        <f t="shared" si="328"/>
        <v xml:space="preserve">Dennis </v>
      </c>
      <c r="R3507" s="14" t="str">
        <f t="shared" si="329"/>
        <v>Kane</v>
      </c>
    </row>
    <row r="3508" spans="2:18" x14ac:dyDescent="0.45">
      <c r="B3508" s="14" t="str">
        <f t="shared" si="324"/>
        <v>40265340272</v>
      </c>
      <c r="C3508" s="5">
        <v>40265</v>
      </c>
      <c r="D3508" s="2" t="s">
        <v>804</v>
      </c>
      <c r="E3508" s="14">
        <f t="shared" si="325"/>
        <v>0</v>
      </c>
      <c r="F3508" s="2">
        <v>3</v>
      </c>
      <c r="G3508" s="19">
        <v>261.94</v>
      </c>
      <c r="H3508" s="20">
        <v>0.06</v>
      </c>
      <c r="I3508" s="6"/>
      <c r="J3508" s="5">
        <v>40272</v>
      </c>
      <c r="K3508" s="25">
        <v>-219.77940000000001</v>
      </c>
      <c r="L3508" s="2" t="s">
        <v>470</v>
      </c>
      <c r="M3508" s="14">
        <f>+VLOOKUP(L3508,Customers!$C$3:$D$797,2,FALSE)</f>
        <v>3</v>
      </c>
      <c r="N3508" s="14">
        <f>+INDEX(Customers!$B$2:$D$797,MATCH(TF_Database!L3508,Customers!$C$2:$C$797,0),1)</f>
        <v>27051</v>
      </c>
      <c r="O3508" s="29">
        <f t="shared" si="326"/>
        <v>8</v>
      </c>
      <c r="P3508" s="29">
        <f t="shared" si="327"/>
        <v>17</v>
      </c>
      <c r="Q3508" s="14" t="str">
        <f t="shared" si="328"/>
        <v xml:space="preserve">Phillip </v>
      </c>
      <c r="R3508" s="14" t="str">
        <f t="shared" si="329"/>
        <v>Flathmann</v>
      </c>
    </row>
    <row r="3509" spans="2:18" x14ac:dyDescent="0.45">
      <c r="B3509" s="14" t="str">
        <f t="shared" si="324"/>
        <v>402654740270</v>
      </c>
      <c r="C3509" s="5">
        <v>40265</v>
      </c>
      <c r="D3509" s="2" t="s">
        <v>804</v>
      </c>
      <c r="E3509" s="14">
        <f t="shared" si="325"/>
        <v>0</v>
      </c>
      <c r="F3509" s="2">
        <v>47</v>
      </c>
      <c r="G3509" s="19">
        <v>9574.82</v>
      </c>
      <c r="H3509" s="20">
        <v>0.08</v>
      </c>
      <c r="I3509" s="6"/>
      <c r="J3509" s="5">
        <v>40270</v>
      </c>
      <c r="K3509" s="25">
        <v>-505.98447900000014</v>
      </c>
      <c r="L3509" s="2" t="s">
        <v>470</v>
      </c>
      <c r="M3509" s="14">
        <f>+VLOOKUP(L3509,Customers!$C$3:$D$797,2,FALSE)</f>
        <v>3</v>
      </c>
      <c r="N3509" s="14">
        <f>+INDEX(Customers!$B$2:$D$797,MATCH(TF_Database!L3509,Customers!$C$2:$C$797,0),1)</f>
        <v>27051</v>
      </c>
      <c r="O3509" s="29">
        <f t="shared" si="326"/>
        <v>8</v>
      </c>
      <c r="P3509" s="29">
        <f t="shared" si="327"/>
        <v>17</v>
      </c>
      <c r="Q3509" s="14" t="str">
        <f t="shared" si="328"/>
        <v xml:space="preserve">Phillip </v>
      </c>
      <c r="R3509" s="14" t="str">
        <f t="shared" si="329"/>
        <v>Flathmann</v>
      </c>
    </row>
    <row r="3510" spans="2:18" x14ac:dyDescent="0.45">
      <c r="B3510" s="14" t="str">
        <f t="shared" si="324"/>
        <v>409015040902</v>
      </c>
      <c r="C3510" s="5">
        <v>40901</v>
      </c>
      <c r="D3510" s="2" t="s">
        <v>810</v>
      </c>
      <c r="E3510" s="14">
        <f t="shared" si="325"/>
        <v>0</v>
      </c>
      <c r="F3510" s="2">
        <v>50</v>
      </c>
      <c r="G3510" s="19">
        <v>510.56</v>
      </c>
      <c r="H3510" s="20">
        <v>0.05</v>
      </c>
      <c r="I3510" s="6"/>
      <c r="J3510" s="5">
        <v>40902</v>
      </c>
      <c r="K3510" s="25">
        <v>-29.4</v>
      </c>
      <c r="L3510" s="2" t="s">
        <v>471</v>
      </c>
      <c r="M3510" s="14">
        <f>+VLOOKUP(L3510,Customers!$C$3:$D$797,2,FALSE)</f>
        <v>4</v>
      </c>
      <c r="N3510" s="14">
        <f>+INDEX(Customers!$B$2:$D$797,MATCH(TF_Database!L3510,Customers!$C$2:$C$797,0),1)</f>
        <v>20576</v>
      </c>
      <c r="O3510" s="29">
        <f t="shared" si="326"/>
        <v>7</v>
      </c>
      <c r="P3510" s="29">
        <f t="shared" si="327"/>
        <v>12</v>
      </c>
      <c r="Q3510" s="14" t="str">
        <f t="shared" si="328"/>
        <v xml:space="preserve">Mathew </v>
      </c>
      <c r="R3510" s="14" t="str">
        <f t="shared" si="329"/>
        <v>Reese</v>
      </c>
    </row>
    <row r="3511" spans="2:18" x14ac:dyDescent="0.45">
      <c r="B3511" s="14" t="str">
        <f t="shared" si="324"/>
        <v>409011840902</v>
      </c>
      <c r="C3511" s="5">
        <v>40901</v>
      </c>
      <c r="D3511" s="2" t="s">
        <v>810</v>
      </c>
      <c r="E3511" s="14">
        <f t="shared" si="325"/>
        <v>0</v>
      </c>
      <c r="F3511" s="2">
        <v>18</v>
      </c>
      <c r="G3511" s="19">
        <v>389.52</v>
      </c>
      <c r="H3511" s="20">
        <v>0.05</v>
      </c>
      <c r="I3511" s="6"/>
      <c r="J3511" s="5">
        <v>40902</v>
      </c>
      <c r="K3511" s="25">
        <v>116.37</v>
      </c>
      <c r="L3511" s="2" t="s">
        <v>471</v>
      </c>
      <c r="M3511" s="14">
        <f>+VLOOKUP(L3511,Customers!$C$3:$D$797,2,FALSE)</f>
        <v>4</v>
      </c>
      <c r="N3511" s="14">
        <f>+INDEX(Customers!$B$2:$D$797,MATCH(TF_Database!L3511,Customers!$C$2:$C$797,0),1)</f>
        <v>20576</v>
      </c>
      <c r="O3511" s="29">
        <f t="shared" si="326"/>
        <v>7</v>
      </c>
      <c r="P3511" s="29">
        <f t="shared" si="327"/>
        <v>12</v>
      </c>
      <c r="Q3511" s="14" t="str">
        <f t="shared" si="328"/>
        <v xml:space="preserve">Mathew </v>
      </c>
      <c r="R3511" s="14" t="str">
        <f t="shared" si="329"/>
        <v>Reese</v>
      </c>
    </row>
    <row r="3512" spans="2:18" x14ac:dyDescent="0.45">
      <c r="B3512" s="14" t="str">
        <f t="shared" si="324"/>
        <v>400541240054</v>
      </c>
      <c r="C3512" s="5">
        <v>40054</v>
      </c>
      <c r="D3512" s="2" t="s">
        <v>804</v>
      </c>
      <c r="E3512" s="14">
        <f t="shared" si="325"/>
        <v>0</v>
      </c>
      <c r="F3512" s="2">
        <v>12</v>
      </c>
      <c r="G3512" s="19">
        <v>33.43</v>
      </c>
      <c r="H3512" s="20">
        <v>0.06</v>
      </c>
      <c r="I3512" s="6"/>
      <c r="J3512" s="5">
        <v>40054</v>
      </c>
      <c r="K3512" s="25">
        <v>8.4700000000000006</v>
      </c>
      <c r="L3512" s="2" t="s">
        <v>472</v>
      </c>
      <c r="M3512" s="14">
        <f>+VLOOKUP(L3512,Customers!$C$3:$D$797,2,FALSE)</f>
        <v>4</v>
      </c>
      <c r="N3512" s="14">
        <f>+INDEX(Customers!$B$2:$D$797,MATCH(TF_Database!L3512,Customers!$C$2:$C$797,0),1)</f>
        <v>2440</v>
      </c>
      <c r="O3512" s="29">
        <f t="shared" si="326"/>
        <v>7</v>
      </c>
      <c r="P3512" s="29">
        <f t="shared" si="327"/>
        <v>10</v>
      </c>
      <c r="Q3512" s="14" t="str">
        <f t="shared" si="328"/>
        <v xml:space="preserve">Stuart </v>
      </c>
      <c r="R3512" s="14" t="str">
        <f t="shared" si="329"/>
        <v>Van</v>
      </c>
    </row>
    <row r="3513" spans="2:18" x14ac:dyDescent="0.45">
      <c r="B3513" s="14" t="str">
        <f t="shared" si="324"/>
        <v>402174440218</v>
      </c>
      <c r="C3513" s="5">
        <v>40217</v>
      </c>
      <c r="D3513" s="2" t="s">
        <v>810</v>
      </c>
      <c r="E3513" s="14">
        <f t="shared" si="325"/>
        <v>0</v>
      </c>
      <c r="F3513" s="2">
        <v>44</v>
      </c>
      <c r="G3513" s="19">
        <v>12296.49</v>
      </c>
      <c r="H3513" s="20">
        <v>0.01</v>
      </c>
      <c r="I3513" s="6"/>
      <c r="J3513" s="5">
        <v>40218</v>
      </c>
      <c r="K3513" s="25">
        <v>-416.7</v>
      </c>
      <c r="L3513" s="2" t="s">
        <v>473</v>
      </c>
      <c r="M3513" s="14">
        <f>+VLOOKUP(L3513,Customers!$C$3:$D$797,2,FALSE)</f>
        <v>5</v>
      </c>
      <c r="N3513" s="14">
        <f>+INDEX(Customers!$B$2:$D$797,MATCH(TF_Database!L3513,Customers!$C$2:$C$797,0),1)</f>
        <v>898</v>
      </c>
      <c r="O3513" s="29">
        <f t="shared" si="326"/>
        <v>7</v>
      </c>
      <c r="P3513" s="29">
        <f t="shared" si="327"/>
        <v>13</v>
      </c>
      <c r="Q3513" s="14" t="str">
        <f t="shared" si="328"/>
        <v xml:space="preserve">Brenda </v>
      </c>
      <c r="R3513" s="14" t="str">
        <f t="shared" si="329"/>
        <v>Bowman</v>
      </c>
    </row>
    <row r="3514" spans="2:18" x14ac:dyDescent="0.45">
      <c r="B3514" s="14" t="str">
        <f t="shared" si="324"/>
        <v>402171840219</v>
      </c>
      <c r="C3514" s="5">
        <v>40217</v>
      </c>
      <c r="D3514" s="2" t="s">
        <v>810</v>
      </c>
      <c r="E3514" s="14">
        <f t="shared" si="325"/>
        <v>0</v>
      </c>
      <c r="F3514" s="2">
        <v>18</v>
      </c>
      <c r="G3514" s="19">
        <v>128.13</v>
      </c>
      <c r="H3514" s="20">
        <v>0.03</v>
      </c>
      <c r="I3514" s="6"/>
      <c r="J3514" s="5">
        <v>40219</v>
      </c>
      <c r="K3514" s="25">
        <v>-34.909999999999997</v>
      </c>
      <c r="L3514" s="2" t="s">
        <v>473</v>
      </c>
      <c r="M3514" s="14">
        <f>+VLOOKUP(L3514,Customers!$C$3:$D$797,2,FALSE)</f>
        <v>5</v>
      </c>
      <c r="N3514" s="14">
        <f>+INDEX(Customers!$B$2:$D$797,MATCH(TF_Database!L3514,Customers!$C$2:$C$797,0),1)</f>
        <v>898</v>
      </c>
      <c r="O3514" s="29">
        <f t="shared" si="326"/>
        <v>7</v>
      </c>
      <c r="P3514" s="29">
        <f t="shared" si="327"/>
        <v>13</v>
      </c>
      <c r="Q3514" s="14" t="str">
        <f t="shared" si="328"/>
        <v xml:space="preserve">Brenda </v>
      </c>
      <c r="R3514" s="14" t="str">
        <f t="shared" si="329"/>
        <v>Bowman</v>
      </c>
    </row>
    <row r="3515" spans="2:18" x14ac:dyDescent="0.45">
      <c r="B3515" s="14" t="str">
        <f t="shared" si="324"/>
        <v>405401740557</v>
      </c>
      <c r="C3515" s="5">
        <v>40540</v>
      </c>
      <c r="D3515" s="2" t="s">
        <v>804</v>
      </c>
      <c r="E3515" s="14">
        <f t="shared" si="325"/>
        <v>0</v>
      </c>
      <c r="F3515" s="2">
        <v>17</v>
      </c>
      <c r="G3515" s="19">
        <v>959.08899999999994</v>
      </c>
      <c r="H3515" s="20">
        <v>0.06</v>
      </c>
      <c r="I3515" s="6"/>
      <c r="J3515" s="5">
        <v>40557</v>
      </c>
      <c r="K3515" s="25">
        <v>124.99199999999999</v>
      </c>
      <c r="L3515" s="2" t="s">
        <v>85</v>
      </c>
      <c r="M3515" s="14">
        <f>+VLOOKUP(L3515,Customers!$C$3:$D$797,2,FALSE)</f>
        <v>4</v>
      </c>
      <c r="N3515" s="14">
        <f>+INDEX(Customers!$B$2:$D$797,MATCH(TF_Database!L3515,Customers!$C$2:$C$797,0),1)</f>
        <v>5916</v>
      </c>
      <c r="O3515" s="29">
        <f t="shared" si="326"/>
        <v>6</v>
      </c>
      <c r="P3515" s="29">
        <f t="shared" si="327"/>
        <v>16</v>
      </c>
      <c r="Q3515" s="14" t="str">
        <f t="shared" si="328"/>
        <v xml:space="preserve">Logan </v>
      </c>
      <c r="R3515" s="14" t="str">
        <f t="shared" si="329"/>
        <v>Haushalter</v>
      </c>
    </row>
    <row r="3516" spans="2:18" x14ac:dyDescent="0.45">
      <c r="B3516" s="14" t="str">
        <f t="shared" si="324"/>
        <v>401141840116</v>
      </c>
      <c r="C3516" s="5">
        <v>40114</v>
      </c>
      <c r="D3516" s="2" t="s">
        <v>811</v>
      </c>
      <c r="E3516" s="14">
        <f t="shared" si="325"/>
        <v>0</v>
      </c>
      <c r="F3516" s="2">
        <v>18</v>
      </c>
      <c r="G3516" s="19">
        <v>5459.32</v>
      </c>
      <c r="H3516" s="20">
        <v>0.03</v>
      </c>
      <c r="I3516" s="6"/>
      <c r="J3516" s="5">
        <v>40116</v>
      </c>
      <c r="K3516" s="25">
        <v>1603.12</v>
      </c>
      <c r="L3516" s="2" t="s">
        <v>465</v>
      </c>
      <c r="M3516" s="14">
        <f>+VLOOKUP(L3516,Customers!$C$3:$D$797,2,FALSE)</f>
        <v>4</v>
      </c>
      <c r="N3516" s="14">
        <f>+INDEX(Customers!$B$2:$D$797,MATCH(TF_Database!L3516,Customers!$C$2:$C$797,0),1)</f>
        <v>21103</v>
      </c>
      <c r="O3516" s="29">
        <f t="shared" si="326"/>
        <v>6</v>
      </c>
      <c r="P3516" s="29">
        <f t="shared" si="327"/>
        <v>12</v>
      </c>
      <c r="Q3516" s="14" t="str">
        <f t="shared" si="328"/>
        <v xml:space="preserve">Sheri </v>
      </c>
      <c r="R3516" s="14" t="str">
        <f t="shared" si="329"/>
        <v>Gordon</v>
      </c>
    </row>
    <row r="3517" spans="2:18" x14ac:dyDescent="0.45">
      <c r="B3517" s="14" t="str">
        <f t="shared" si="324"/>
        <v>401143740116</v>
      </c>
      <c r="C3517" s="5">
        <v>40114</v>
      </c>
      <c r="D3517" s="2" t="s">
        <v>811</v>
      </c>
      <c r="E3517" s="14">
        <f t="shared" si="325"/>
        <v>0</v>
      </c>
      <c r="F3517" s="2">
        <v>37</v>
      </c>
      <c r="G3517" s="19">
        <v>1793.42</v>
      </c>
      <c r="H3517" s="20">
        <v>0.06</v>
      </c>
      <c r="I3517" s="6"/>
      <c r="J3517" s="5">
        <v>40116</v>
      </c>
      <c r="K3517" s="25">
        <v>21.5</v>
      </c>
      <c r="L3517" s="2" t="s">
        <v>465</v>
      </c>
      <c r="M3517" s="14">
        <f>+VLOOKUP(L3517,Customers!$C$3:$D$797,2,FALSE)</f>
        <v>4</v>
      </c>
      <c r="N3517" s="14">
        <f>+INDEX(Customers!$B$2:$D$797,MATCH(TF_Database!L3517,Customers!$C$2:$C$797,0),1)</f>
        <v>21103</v>
      </c>
      <c r="O3517" s="29">
        <f t="shared" si="326"/>
        <v>6</v>
      </c>
      <c r="P3517" s="29">
        <f t="shared" si="327"/>
        <v>12</v>
      </c>
      <c r="Q3517" s="14" t="str">
        <f t="shared" si="328"/>
        <v xml:space="preserve">Sheri </v>
      </c>
      <c r="R3517" s="14" t="str">
        <f t="shared" si="329"/>
        <v>Gordon</v>
      </c>
    </row>
    <row r="3518" spans="2:18" x14ac:dyDescent="0.45">
      <c r="B3518" s="14" t="str">
        <f t="shared" si="324"/>
        <v>401143240115</v>
      </c>
      <c r="C3518" s="5">
        <v>40114</v>
      </c>
      <c r="D3518" s="2" t="s">
        <v>811</v>
      </c>
      <c r="E3518" s="14">
        <f t="shared" si="325"/>
        <v>0</v>
      </c>
      <c r="F3518" s="2">
        <v>32</v>
      </c>
      <c r="G3518" s="19">
        <v>3080.07</v>
      </c>
      <c r="H3518" s="20">
        <v>0.1</v>
      </c>
      <c r="I3518" s="6"/>
      <c r="J3518" s="5">
        <v>40115</v>
      </c>
      <c r="K3518" s="25">
        <v>1480.15</v>
      </c>
      <c r="L3518" s="2" t="s">
        <v>465</v>
      </c>
      <c r="M3518" s="14">
        <f>+VLOOKUP(L3518,Customers!$C$3:$D$797,2,FALSE)</f>
        <v>4</v>
      </c>
      <c r="N3518" s="14">
        <f>+INDEX(Customers!$B$2:$D$797,MATCH(TF_Database!L3518,Customers!$C$2:$C$797,0),1)</f>
        <v>21103</v>
      </c>
      <c r="O3518" s="29">
        <f t="shared" si="326"/>
        <v>6</v>
      </c>
      <c r="P3518" s="29">
        <f t="shared" si="327"/>
        <v>12</v>
      </c>
      <c r="Q3518" s="14" t="str">
        <f t="shared" si="328"/>
        <v xml:space="preserve">Sheri </v>
      </c>
      <c r="R3518" s="14" t="str">
        <f t="shared" si="329"/>
        <v>Gordon</v>
      </c>
    </row>
    <row r="3519" spans="2:18" x14ac:dyDescent="0.45">
      <c r="B3519" s="14" t="str">
        <f t="shared" si="324"/>
        <v>404401040442</v>
      </c>
      <c r="C3519" s="5">
        <v>40440</v>
      </c>
      <c r="D3519" s="2" t="s">
        <v>804</v>
      </c>
      <c r="E3519" s="14">
        <f t="shared" si="325"/>
        <v>0</v>
      </c>
      <c r="F3519" s="2">
        <v>10</v>
      </c>
      <c r="G3519" s="19">
        <v>149.25</v>
      </c>
      <c r="H3519" s="20">
        <v>0.08</v>
      </c>
      <c r="I3519" s="6"/>
      <c r="J3519" s="5">
        <v>40442</v>
      </c>
      <c r="K3519" s="25">
        <v>-26.8065</v>
      </c>
      <c r="L3519" s="2" t="s">
        <v>464</v>
      </c>
      <c r="M3519" s="14">
        <f>+VLOOKUP(L3519,Customers!$C$3:$D$797,2,FALSE)</f>
        <v>5</v>
      </c>
      <c r="N3519" s="14">
        <f>+INDEX(Customers!$B$2:$D$797,MATCH(TF_Database!L3519,Customers!$C$2:$C$797,0),1)</f>
        <v>14619</v>
      </c>
      <c r="O3519" s="29">
        <f t="shared" si="326"/>
        <v>5</v>
      </c>
      <c r="P3519" s="29">
        <f t="shared" si="327"/>
        <v>14</v>
      </c>
      <c r="Q3519" s="14" t="str">
        <f t="shared" si="328"/>
        <v xml:space="preserve">John </v>
      </c>
      <c r="R3519" s="14" t="str">
        <f t="shared" si="329"/>
        <v>Stevenson</v>
      </c>
    </row>
    <row r="3520" spans="2:18" x14ac:dyDescent="0.45">
      <c r="B3520" s="14" t="str">
        <f t="shared" si="324"/>
        <v>40440140442</v>
      </c>
      <c r="C3520" s="5">
        <v>40440</v>
      </c>
      <c r="D3520" s="2" t="s">
        <v>804</v>
      </c>
      <c r="E3520" s="14">
        <f t="shared" si="325"/>
        <v>0</v>
      </c>
      <c r="F3520" s="2">
        <v>1</v>
      </c>
      <c r="G3520" s="19">
        <v>10.14</v>
      </c>
      <c r="H3520" s="20">
        <v>0.04</v>
      </c>
      <c r="I3520" s="6"/>
      <c r="J3520" s="5">
        <v>40442</v>
      </c>
      <c r="K3520" s="25">
        <v>-7.6130000000000004</v>
      </c>
      <c r="L3520" s="2" t="s">
        <v>464</v>
      </c>
      <c r="M3520" s="14">
        <f>+VLOOKUP(L3520,Customers!$C$3:$D$797,2,FALSE)</f>
        <v>5</v>
      </c>
      <c r="N3520" s="14">
        <f>+INDEX(Customers!$B$2:$D$797,MATCH(TF_Database!L3520,Customers!$C$2:$C$797,0),1)</f>
        <v>14619</v>
      </c>
      <c r="O3520" s="29">
        <f t="shared" si="326"/>
        <v>5</v>
      </c>
      <c r="P3520" s="29">
        <f t="shared" si="327"/>
        <v>14</v>
      </c>
      <c r="Q3520" s="14" t="str">
        <f t="shared" si="328"/>
        <v xml:space="preserve">John </v>
      </c>
      <c r="R3520" s="14" t="str">
        <f t="shared" si="329"/>
        <v>Stevenson</v>
      </c>
    </row>
    <row r="3521" spans="2:18" x14ac:dyDescent="0.45">
      <c r="B3521" s="14" t="str">
        <f t="shared" si="324"/>
        <v>411443741145</v>
      </c>
      <c r="C3521" s="5">
        <v>41144</v>
      </c>
      <c r="D3521" s="2" t="s">
        <v>810</v>
      </c>
      <c r="E3521" s="14">
        <f t="shared" si="325"/>
        <v>0</v>
      </c>
      <c r="F3521" s="2">
        <v>37</v>
      </c>
      <c r="G3521" s="19">
        <v>1199.7</v>
      </c>
      <c r="H3521" s="20">
        <v>0.01</v>
      </c>
      <c r="I3521" s="6"/>
      <c r="J3521" s="5">
        <v>41145</v>
      </c>
      <c r="K3521" s="25">
        <v>3.22</v>
      </c>
      <c r="L3521" s="2" t="s">
        <v>470</v>
      </c>
      <c r="M3521" s="14">
        <f>+VLOOKUP(L3521,Customers!$C$3:$D$797,2,FALSE)</f>
        <v>3</v>
      </c>
      <c r="N3521" s="14">
        <f>+INDEX(Customers!$B$2:$D$797,MATCH(TF_Database!L3521,Customers!$C$2:$C$797,0),1)</f>
        <v>27051</v>
      </c>
      <c r="O3521" s="29">
        <f t="shared" si="326"/>
        <v>8</v>
      </c>
      <c r="P3521" s="29">
        <f t="shared" si="327"/>
        <v>17</v>
      </c>
      <c r="Q3521" s="14" t="str">
        <f t="shared" si="328"/>
        <v xml:space="preserve">Phillip </v>
      </c>
      <c r="R3521" s="14" t="str">
        <f t="shared" si="329"/>
        <v>Flathmann</v>
      </c>
    </row>
    <row r="3522" spans="2:18" x14ac:dyDescent="0.45">
      <c r="B3522" s="14" t="str">
        <f t="shared" si="324"/>
        <v>400932540094</v>
      </c>
      <c r="C3522" s="5">
        <v>40093</v>
      </c>
      <c r="D3522" s="2" t="s">
        <v>810</v>
      </c>
      <c r="E3522" s="14">
        <f t="shared" si="325"/>
        <v>0</v>
      </c>
      <c r="F3522" s="2">
        <v>25</v>
      </c>
      <c r="G3522" s="19">
        <v>670.39</v>
      </c>
      <c r="H3522" s="20">
        <v>0.03</v>
      </c>
      <c r="I3522" s="6"/>
      <c r="J3522" s="5">
        <v>40094</v>
      </c>
      <c r="K3522" s="25">
        <v>-82.26</v>
      </c>
      <c r="L3522" s="2" t="s">
        <v>471</v>
      </c>
      <c r="M3522" s="14">
        <f>+VLOOKUP(L3522,Customers!$C$3:$D$797,2,FALSE)</f>
        <v>4</v>
      </c>
      <c r="N3522" s="14">
        <f>+INDEX(Customers!$B$2:$D$797,MATCH(TF_Database!L3522,Customers!$C$2:$C$797,0),1)</f>
        <v>20576</v>
      </c>
      <c r="O3522" s="29">
        <f t="shared" si="326"/>
        <v>7</v>
      </c>
      <c r="P3522" s="29">
        <f t="shared" si="327"/>
        <v>12</v>
      </c>
      <c r="Q3522" s="14" t="str">
        <f t="shared" si="328"/>
        <v xml:space="preserve">Mathew </v>
      </c>
      <c r="R3522" s="14" t="str">
        <f t="shared" si="329"/>
        <v>Reese</v>
      </c>
    </row>
    <row r="3523" spans="2:18" x14ac:dyDescent="0.45">
      <c r="B3523" s="14" t="str">
        <f t="shared" si="324"/>
        <v>400933240094</v>
      </c>
      <c r="C3523" s="5">
        <v>40093</v>
      </c>
      <c r="D3523" s="2" t="s">
        <v>810</v>
      </c>
      <c r="E3523" s="14">
        <f t="shared" si="325"/>
        <v>0</v>
      </c>
      <c r="F3523" s="2">
        <v>32</v>
      </c>
      <c r="G3523" s="19">
        <v>5618.4</v>
      </c>
      <c r="H3523" s="20">
        <v>0.1</v>
      </c>
      <c r="I3523" s="6"/>
      <c r="J3523" s="5">
        <v>40094</v>
      </c>
      <c r="K3523" s="25">
        <v>1314.12</v>
      </c>
      <c r="L3523" s="2" t="s">
        <v>471</v>
      </c>
      <c r="M3523" s="14">
        <f>+VLOOKUP(L3523,Customers!$C$3:$D$797,2,FALSE)</f>
        <v>4</v>
      </c>
      <c r="N3523" s="14">
        <f>+INDEX(Customers!$B$2:$D$797,MATCH(TF_Database!L3523,Customers!$C$2:$C$797,0),1)</f>
        <v>20576</v>
      </c>
      <c r="O3523" s="29">
        <f t="shared" si="326"/>
        <v>7</v>
      </c>
      <c r="P3523" s="29">
        <f t="shared" si="327"/>
        <v>12</v>
      </c>
      <c r="Q3523" s="14" t="str">
        <f t="shared" si="328"/>
        <v xml:space="preserve">Mathew </v>
      </c>
      <c r="R3523" s="14" t="str">
        <f t="shared" si="329"/>
        <v>Reese</v>
      </c>
    </row>
    <row r="3524" spans="2:18" x14ac:dyDescent="0.45">
      <c r="B3524" s="14" t="str">
        <f t="shared" si="324"/>
        <v>400934240095</v>
      </c>
      <c r="C3524" s="5">
        <v>40093</v>
      </c>
      <c r="D3524" s="2" t="s">
        <v>810</v>
      </c>
      <c r="E3524" s="14">
        <f t="shared" si="325"/>
        <v>0</v>
      </c>
      <c r="F3524" s="2">
        <v>42</v>
      </c>
      <c r="G3524" s="19">
        <v>5450.6</v>
      </c>
      <c r="H3524" s="20">
        <v>0.1</v>
      </c>
      <c r="I3524" s="6"/>
      <c r="J3524" s="5">
        <v>40095</v>
      </c>
      <c r="K3524" s="25">
        <v>10.86</v>
      </c>
      <c r="L3524" s="2" t="s">
        <v>471</v>
      </c>
      <c r="M3524" s="14">
        <f>+VLOOKUP(L3524,Customers!$C$3:$D$797,2,FALSE)</f>
        <v>4</v>
      </c>
      <c r="N3524" s="14">
        <f>+INDEX(Customers!$B$2:$D$797,MATCH(TF_Database!L3524,Customers!$C$2:$C$797,0),1)</f>
        <v>20576</v>
      </c>
      <c r="O3524" s="29">
        <f t="shared" si="326"/>
        <v>7</v>
      </c>
      <c r="P3524" s="29">
        <f t="shared" si="327"/>
        <v>12</v>
      </c>
      <c r="Q3524" s="14" t="str">
        <f t="shared" si="328"/>
        <v xml:space="preserve">Mathew </v>
      </c>
      <c r="R3524" s="14" t="str">
        <f t="shared" si="329"/>
        <v>Reese</v>
      </c>
    </row>
    <row r="3525" spans="2:18" x14ac:dyDescent="0.45">
      <c r="B3525" s="14" t="str">
        <f t="shared" si="324"/>
        <v>402421540243</v>
      </c>
      <c r="C3525" s="5">
        <v>40242</v>
      </c>
      <c r="D3525" s="2" t="s">
        <v>808</v>
      </c>
      <c r="E3525" s="14">
        <f t="shared" si="325"/>
        <v>0</v>
      </c>
      <c r="F3525" s="2">
        <v>15</v>
      </c>
      <c r="G3525" s="19">
        <v>441.58</v>
      </c>
      <c r="H3525" s="20">
        <v>7.0000000000000007E-2</v>
      </c>
      <c r="I3525" s="6"/>
      <c r="J3525" s="5">
        <v>40243</v>
      </c>
      <c r="K3525" s="25">
        <v>117.39</v>
      </c>
      <c r="L3525" s="2" t="s">
        <v>471</v>
      </c>
      <c r="M3525" s="14">
        <f>+VLOOKUP(L3525,Customers!$C$3:$D$797,2,FALSE)</f>
        <v>4</v>
      </c>
      <c r="N3525" s="14">
        <f>+INDEX(Customers!$B$2:$D$797,MATCH(TF_Database!L3525,Customers!$C$2:$C$797,0),1)</f>
        <v>20576</v>
      </c>
      <c r="O3525" s="29">
        <f t="shared" si="326"/>
        <v>7</v>
      </c>
      <c r="P3525" s="29">
        <f t="shared" si="327"/>
        <v>12</v>
      </c>
      <c r="Q3525" s="14" t="str">
        <f t="shared" si="328"/>
        <v xml:space="preserve">Mathew </v>
      </c>
      <c r="R3525" s="14" t="str">
        <f t="shared" si="329"/>
        <v>Reese</v>
      </c>
    </row>
    <row r="3526" spans="2:18" x14ac:dyDescent="0.45">
      <c r="B3526" s="14" t="str">
        <f t="shared" si="324"/>
        <v>409383640940</v>
      </c>
      <c r="C3526" s="5">
        <v>40938</v>
      </c>
      <c r="D3526" s="2" t="s">
        <v>811</v>
      </c>
      <c r="E3526" s="14">
        <f t="shared" si="325"/>
        <v>0</v>
      </c>
      <c r="F3526" s="2">
        <v>36</v>
      </c>
      <c r="G3526" s="19">
        <v>1644.22</v>
      </c>
      <c r="H3526" s="20">
        <v>0.05</v>
      </c>
      <c r="I3526" s="6"/>
      <c r="J3526" s="5">
        <v>40940</v>
      </c>
      <c r="K3526" s="25">
        <v>563.09</v>
      </c>
      <c r="L3526" s="2" t="s">
        <v>119</v>
      </c>
      <c r="M3526" s="14">
        <f>+VLOOKUP(L3526,Customers!$C$3:$D$797,2,FALSE)</f>
        <v>1</v>
      </c>
      <c r="N3526" s="14">
        <f>+INDEX(Customers!$B$2:$D$797,MATCH(TF_Database!L3526,Customers!$C$2:$C$797,0),1)</f>
        <v>27827</v>
      </c>
      <c r="O3526" s="29">
        <f t="shared" si="326"/>
        <v>7</v>
      </c>
      <c r="P3526" s="29">
        <f t="shared" si="327"/>
        <v>11</v>
      </c>
      <c r="Q3526" s="14" t="str">
        <f t="shared" si="328"/>
        <v xml:space="preserve">Daniel </v>
      </c>
      <c r="R3526" s="14" t="str">
        <f t="shared" si="329"/>
        <v>Lacy</v>
      </c>
    </row>
    <row r="3527" spans="2:18" x14ac:dyDescent="0.45">
      <c r="B3527" s="14" t="str">
        <f t="shared" ref="B3527:B3590" si="330">+CONCATENATE(C3527,F3527,J3527)</f>
        <v>40562840564</v>
      </c>
      <c r="C3527" s="5">
        <v>40562</v>
      </c>
      <c r="D3527" s="2" t="s">
        <v>808</v>
      </c>
      <c r="E3527" s="14">
        <f t="shared" ref="E3527:E3590" si="331">+IF(D3527="High",1,0)</f>
        <v>0</v>
      </c>
      <c r="F3527" s="2">
        <v>8</v>
      </c>
      <c r="G3527" s="19">
        <v>40.26</v>
      </c>
      <c r="H3527" s="20">
        <v>0.01</v>
      </c>
      <c r="I3527" s="6"/>
      <c r="J3527" s="5">
        <v>40564</v>
      </c>
      <c r="K3527" s="25">
        <v>-27.44</v>
      </c>
      <c r="L3527" s="2" t="s">
        <v>458</v>
      </c>
      <c r="M3527" s="14">
        <f>+VLOOKUP(L3527,Customers!$C$3:$D$797,2,FALSE)</f>
        <v>3</v>
      </c>
      <c r="N3527" s="14">
        <f>+INDEX(Customers!$B$2:$D$797,MATCH(TF_Database!L3527,Customers!$C$2:$C$797,0),1)</f>
        <v>12056</v>
      </c>
      <c r="O3527" s="29">
        <f t="shared" ref="O3527:O3590" si="332">+SEARCH(" ",L3527)</f>
        <v>7</v>
      </c>
      <c r="P3527" s="29">
        <f t="shared" ref="P3527:P3590" si="333">+LEN(L3527)</f>
        <v>11</v>
      </c>
      <c r="Q3527" s="14" t="str">
        <f t="shared" ref="Q3527:Q3590" si="334">+LEFT(L3527,O3527)</f>
        <v xml:space="preserve">Dorris </v>
      </c>
      <c r="R3527" s="14" t="str">
        <f t="shared" ref="R3527:R3590" si="335">+RIGHT(L3527,P3527-O3527)</f>
        <v>Love</v>
      </c>
    </row>
    <row r="3528" spans="2:18" x14ac:dyDescent="0.45">
      <c r="B3528" s="14" t="str">
        <f t="shared" si="330"/>
        <v>399964539998</v>
      </c>
      <c r="C3528" s="5">
        <v>39996</v>
      </c>
      <c r="D3528" s="2" t="s">
        <v>810</v>
      </c>
      <c r="E3528" s="14">
        <f t="shared" si="331"/>
        <v>0</v>
      </c>
      <c r="F3528" s="2">
        <v>45</v>
      </c>
      <c r="G3528" s="19">
        <v>4629.67</v>
      </c>
      <c r="H3528" s="20">
        <v>0.04</v>
      </c>
      <c r="I3528" s="6"/>
      <c r="J3528" s="5">
        <v>39998</v>
      </c>
      <c r="K3528" s="25">
        <v>2860.71</v>
      </c>
      <c r="L3528" s="2" t="s">
        <v>466</v>
      </c>
      <c r="M3528" s="14">
        <f>+VLOOKUP(L3528,Customers!$C$3:$D$797,2,FALSE)</f>
        <v>1</v>
      </c>
      <c r="N3528" s="14">
        <f>+INDEX(Customers!$B$2:$D$797,MATCH(TF_Database!L3528,Customers!$C$2:$C$797,0),1)</f>
        <v>19203</v>
      </c>
      <c r="O3528" s="29">
        <f t="shared" si="332"/>
        <v>4</v>
      </c>
      <c r="P3528" s="29">
        <f t="shared" si="333"/>
        <v>11</v>
      </c>
      <c r="Q3528" s="14" t="str">
        <f t="shared" si="334"/>
        <v xml:space="preserve">Ben </v>
      </c>
      <c r="R3528" s="14" t="str">
        <f t="shared" si="335"/>
        <v>Wallace</v>
      </c>
    </row>
    <row r="3529" spans="2:18" x14ac:dyDescent="0.45">
      <c r="B3529" s="14" t="str">
        <f t="shared" si="330"/>
        <v>409462840946</v>
      </c>
      <c r="C3529" s="5">
        <v>40946</v>
      </c>
      <c r="D3529" s="2" t="s">
        <v>808</v>
      </c>
      <c r="E3529" s="14">
        <f t="shared" si="331"/>
        <v>0</v>
      </c>
      <c r="F3529" s="2">
        <v>28</v>
      </c>
      <c r="G3529" s="19">
        <v>1650.4110000000001</v>
      </c>
      <c r="H3529" s="20">
        <v>0.03</v>
      </c>
      <c r="I3529" s="6"/>
      <c r="J3529" s="5">
        <v>40946</v>
      </c>
      <c r="K3529" s="25">
        <v>335.07900000000001</v>
      </c>
      <c r="L3529" s="2" t="s">
        <v>468</v>
      </c>
      <c r="M3529" s="14">
        <f>+VLOOKUP(L3529,Customers!$C$3:$D$797,2,FALSE)</f>
        <v>2</v>
      </c>
      <c r="N3529" s="14">
        <f>+INDEX(Customers!$B$2:$D$797,MATCH(TF_Database!L3529,Customers!$C$2:$C$797,0),1)</f>
        <v>26545</v>
      </c>
      <c r="O3529" s="29">
        <f t="shared" si="332"/>
        <v>5</v>
      </c>
      <c r="P3529" s="29">
        <f t="shared" si="333"/>
        <v>10</v>
      </c>
      <c r="Q3529" s="14" t="str">
        <f t="shared" si="334"/>
        <v xml:space="preserve">Fred </v>
      </c>
      <c r="R3529" s="14" t="str">
        <f t="shared" si="335"/>
        <v>Chung</v>
      </c>
    </row>
    <row r="3530" spans="2:18" x14ac:dyDescent="0.45">
      <c r="B3530" s="14" t="str">
        <f t="shared" si="330"/>
        <v>408553340858</v>
      </c>
      <c r="C3530" s="5">
        <v>40855</v>
      </c>
      <c r="D3530" s="2" t="s">
        <v>811</v>
      </c>
      <c r="E3530" s="14">
        <f t="shared" si="331"/>
        <v>0</v>
      </c>
      <c r="F3530" s="2">
        <v>33</v>
      </c>
      <c r="G3530" s="19">
        <v>240.27</v>
      </c>
      <c r="H3530" s="20">
        <v>7.0000000000000007E-2</v>
      </c>
      <c r="I3530" s="6"/>
      <c r="J3530" s="5">
        <v>40858</v>
      </c>
      <c r="K3530" s="25">
        <v>-269.80150000000003</v>
      </c>
      <c r="L3530" s="2" t="s">
        <v>469</v>
      </c>
      <c r="M3530" s="14">
        <f>+VLOOKUP(L3530,Customers!$C$3:$D$797,2,FALSE)</f>
        <v>2</v>
      </c>
      <c r="N3530" s="14">
        <f>+INDEX(Customers!$B$2:$D$797,MATCH(TF_Database!L3530,Customers!$C$2:$C$797,0),1)</f>
        <v>5815</v>
      </c>
      <c r="O3530" s="29">
        <f t="shared" si="332"/>
        <v>7</v>
      </c>
      <c r="P3530" s="29">
        <f t="shared" si="333"/>
        <v>11</v>
      </c>
      <c r="Q3530" s="14" t="str">
        <f t="shared" si="334"/>
        <v xml:space="preserve">Dennis </v>
      </c>
      <c r="R3530" s="14" t="str">
        <f t="shared" si="335"/>
        <v>Kane</v>
      </c>
    </row>
    <row r="3531" spans="2:18" x14ac:dyDescent="0.45">
      <c r="B3531" s="14" t="str">
        <f t="shared" si="330"/>
        <v>408552440856</v>
      </c>
      <c r="C3531" s="5">
        <v>40855</v>
      </c>
      <c r="D3531" s="2" t="s">
        <v>811</v>
      </c>
      <c r="E3531" s="14">
        <f t="shared" si="331"/>
        <v>0</v>
      </c>
      <c r="F3531" s="2">
        <v>24</v>
      </c>
      <c r="G3531" s="19">
        <v>6802.37</v>
      </c>
      <c r="H3531" s="20">
        <v>0.08</v>
      </c>
      <c r="I3531" s="6"/>
      <c r="J3531" s="5">
        <v>40856</v>
      </c>
      <c r="K3531" s="25">
        <v>459.5</v>
      </c>
      <c r="L3531" s="2" t="s">
        <v>469</v>
      </c>
      <c r="M3531" s="14">
        <f>+VLOOKUP(L3531,Customers!$C$3:$D$797,2,FALSE)</f>
        <v>2</v>
      </c>
      <c r="N3531" s="14">
        <f>+INDEX(Customers!$B$2:$D$797,MATCH(TF_Database!L3531,Customers!$C$2:$C$797,0),1)</f>
        <v>5815</v>
      </c>
      <c r="O3531" s="29">
        <f t="shared" si="332"/>
        <v>7</v>
      </c>
      <c r="P3531" s="29">
        <f t="shared" si="333"/>
        <v>11</v>
      </c>
      <c r="Q3531" s="14" t="str">
        <f t="shared" si="334"/>
        <v xml:space="preserve">Dennis </v>
      </c>
      <c r="R3531" s="14" t="str">
        <f t="shared" si="335"/>
        <v>Kane</v>
      </c>
    </row>
    <row r="3532" spans="2:18" x14ac:dyDescent="0.45">
      <c r="B3532" s="14" t="str">
        <f t="shared" si="330"/>
        <v>399113939912</v>
      </c>
      <c r="C3532" s="5">
        <v>39911</v>
      </c>
      <c r="D3532" s="2" t="s">
        <v>811</v>
      </c>
      <c r="E3532" s="14">
        <f t="shared" si="331"/>
        <v>0</v>
      </c>
      <c r="F3532" s="2">
        <v>39</v>
      </c>
      <c r="G3532" s="19">
        <v>1357.53</v>
      </c>
      <c r="H3532" s="20">
        <v>0.05</v>
      </c>
      <c r="I3532" s="6"/>
      <c r="J3532" s="5">
        <v>39912</v>
      </c>
      <c r="K3532" s="25">
        <v>562.91999999999996</v>
      </c>
      <c r="L3532" s="2" t="s">
        <v>472</v>
      </c>
      <c r="M3532" s="14">
        <f>+VLOOKUP(L3532,Customers!$C$3:$D$797,2,FALSE)</f>
        <v>4</v>
      </c>
      <c r="N3532" s="14">
        <f>+INDEX(Customers!$B$2:$D$797,MATCH(TF_Database!L3532,Customers!$C$2:$C$797,0),1)</f>
        <v>2440</v>
      </c>
      <c r="O3532" s="29">
        <f t="shared" si="332"/>
        <v>7</v>
      </c>
      <c r="P3532" s="29">
        <f t="shared" si="333"/>
        <v>10</v>
      </c>
      <c r="Q3532" s="14" t="str">
        <f t="shared" si="334"/>
        <v xml:space="preserve">Stuart </v>
      </c>
      <c r="R3532" s="14" t="str">
        <f t="shared" si="335"/>
        <v>Van</v>
      </c>
    </row>
    <row r="3533" spans="2:18" x14ac:dyDescent="0.45">
      <c r="B3533" s="14" t="str">
        <f t="shared" si="330"/>
        <v>408211240826</v>
      </c>
      <c r="C3533" s="5">
        <v>40821</v>
      </c>
      <c r="D3533" s="2" t="s">
        <v>804</v>
      </c>
      <c r="E3533" s="14">
        <f t="shared" si="331"/>
        <v>0</v>
      </c>
      <c r="F3533" s="2">
        <v>12</v>
      </c>
      <c r="G3533" s="19">
        <v>502.01</v>
      </c>
      <c r="H3533" s="20">
        <v>0.04</v>
      </c>
      <c r="I3533" s="6"/>
      <c r="J3533" s="5">
        <v>40826</v>
      </c>
      <c r="K3533" s="25">
        <v>159.72999999999999</v>
      </c>
      <c r="L3533" s="2" t="s">
        <v>474</v>
      </c>
      <c r="M3533" s="14">
        <f>+VLOOKUP(L3533,Customers!$C$3:$D$797,2,FALSE)</f>
        <v>1</v>
      </c>
      <c r="N3533" s="14">
        <f>+INDEX(Customers!$B$2:$D$797,MATCH(TF_Database!L3533,Customers!$C$2:$C$797,0),1)</f>
        <v>4128</v>
      </c>
      <c r="O3533" s="29">
        <f t="shared" si="332"/>
        <v>9</v>
      </c>
      <c r="P3533" s="29">
        <f t="shared" si="333"/>
        <v>17</v>
      </c>
      <c r="Q3533" s="14" t="str">
        <f t="shared" si="334"/>
        <v xml:space="preserve">Jennifer </v>
      </c>
      <c r="R3533" s="14" t="str">
        <f t="shared" si="335"/>
        <v>Ferguson</v>
      </c>
    </row>
    <row r="3534" spans="2:18" x14ac:dyDescent="0.45">
      <c r="B3534" s="14" t="str">
        <f t="shared" si="330"/>
        <v>398944439897</v>
      </c>
      <c r="C3534" s="5">
        <v>39894</v>
      </c>
      <c r="D3534" s="2" t="s">
        <v>808</v>
      </c>
      <c r="E3534" s="14">
        <f t="shared" si="331"/>
        <v>0</v>
      </c>
      <c r="F3534" s="2">
        <v>44</v>
      </c>
      <c r="G3534" s="19">
        <v>7312.86</v>
      </c>
      <c r="H3534" s="20">
        <v>0.03</v>
      </c>
      <c r="I3534" s="6"/>
      <c r="J3534" s="5">
        <v>39897</v>
      </c>
      <c r="K3534" s="25">
        <v>1279.3699999999999</v>
      </c>
      <c r="L3534" s="2" t="s">
        <v>460</v>
      </c>
      <c r="M3534" s="14">
        <f>+VLOOKUP(L3534,Customers!$C$3:$D$797,2,FALSE)</f>
        <v>3</v>
      </c>
      <c r="N3534" s="14">
        <f>+INDEX(Customers!$B$2:$D$797,MATCH(TF_Database!L3534,Customers!$C$2:$C$797,0),1)</f>
        <v>19327</v>
      </c>
      <c r="O3534" s="29">
        <f t="shared" si="332"/>
        <v>7</v>
      </c>
      <c r="P3534" s="29">
        <f t="shared" si="333"/>
        <v>12</v>
      </c>
      <c r="Q3534" s="14" t="str">
        <f t="shared" si="334"/>
        <v xml:space="preserve">Pamela </v>
      </c>
      <c r="R3534" s="14" t="str">
        <f t="shared" si="335"/>
        <v>Stobb</v>
      </c>
    </row>
    <row r="3535" spans="2:18" x14ac:dyDescent="0.45">
      <c r="B3535" s="14" t="str">
        <f t="shared" si="330"/>
        <v>398943939896</v>
      </c>
      <c r="C3535" s="5">
        <v>39894</v>
      </c>
      <c r="D3535" s="2" t="s">
        <v>808</v>
      </c>
      <c r="E3535" s="14">
        <f t="shared" si="331"/>
        <v>0</v>
      </c>
      <c r="F3535" s="2">
        <v>39</v>
      </c>
      <c r="G3535" s="19">
        <v>605.16</v>
      </c>
      <c r="H3535" s="20">
        <v>0.09</v>
      </c>
      <c r="I3535" s="6"/>
      <c r="J3535" s="5">
        <v>39896</v>
      </c>
      <c r="K3535" s="25">
        <v>154.65</v>
      </c>
      <c r="L3535" s="2" t="s">
        <v>460</v>
      </c>
      <c r="M3535" s="14">
        <f>+VLOOKUP(L3535,Customers!$C$3:$D$797,2,FALSE)</f>
        <v>3</v>
      </c>
      <c r="N3535" s="14">
        <f>+INDEX(Customers!$B$2:$D$797,MATCH(TF_Database!L3535,Customers!$C$2:$C$797,0),1)</f>
        <v>19327</v>
      </c>
      <c r="O3535" s="29">
        <f t="shared" si="332"/>
        <v>7</v>
      </c>
      <c r="P3535" s="29">
        <f t="shared" si="333"/>
        <v>12</v>
      </c>
      <c r="Q3535" s="14" t="str">
        <f t="shared" si="334"/>
        <v xml:space="preserve">Pamela </v>
      </c>
      <c r="R3535" s="14" t="str">
        <f t="shared" si="335"/>
        <v>Stobb</v>
      </c>
    </row>
    <row r="3536" spans="2:18" x14ac:dyDescent="0.45">
      <c r="B3536" s="14" t="str">
        <f t="shared" si="330"/>
        <v>403213340323</v>
      </c>
      <c r="C3536" s="5">
        <v>40321</v>
      </c>
      <c r="D3536" s="2" t="s">
        <v>806</v>
      </c>
      <c r="E3536" s="14">
        <f t="shared" si="331"/>
        <v>1</v>
      </c>
      <c r="F3536" s="2">
        <v>33</v>
      </c>
      <c r="G3536" s="19">
        <v>121</v>
      </c>
      <c r="H3536" s="20">
        <v>0.09</v>
      </c>
      <c r="I3536" s="6"/>
      <c r="J3536" s="5">
        <v>40323</v>
      </c>
      <c r="K3536" s="25">
        <v>51.21</v>
      </c>
      <c r="L3536" s="2" t="s">
        <v>475</v>
      </c>
      <c r="M3536" s="14">
        <f>+VLOOKUP(L3536,Customers!$C$3:$D$797,2,FALSE)</f>
        <v>3</v>
      </c>
      <c r="N3536" s="14">
        <f>+INDEX(Customers!$B$2:$D$797,MATCH(TF_Database!L3536,Customers!$C$2:$C$797,0),1)</f>
        <v>23497</v>
      </c>
      <c r="O3536" s="29">
        <f t="shared" si="332"/>
        <v>8</v>
      </c>
      <c r="P3536" s="29">
        <f t="shared" si="333"/>
        <v>13</v>
      </c>
      <c r="Q3536" s="14" t="str">
        <f t="shared" si="334"/>
        <v xml:space="preserve">Theresa </v>
      </c>
      <c r="R3536" s="14" t="str">
        <f t="shared" si="335"/>
        <v>Swint</v>
      </c>
    </row>
    <row r="3537" spans="2:18" x14ac:dyDescent="0.45">
      <c r="B3537" s="14" t="str">
        <f t="shared" si="330"/>
        <v>403212740323</v>
      </c>
      <c r="C3537" s="5">
        <v>40321</v>
      </c>
      <c r="D3537" s="2" t="s">
        <v>806</v>
      </c>
      <c r="E3537" s="14">
        <f t="shared" si="331"/>
        <v>1</v>
      </c>
      <c r="F3537" s="2">
        <v>27</v>
      </c>
      <c r="G3537" s="19">
        <v>1484.1849999999999</v>
      </c>
      <c r="H3537" s="20">
        <v>0.02</v>
      </c>
      <c r="I3537" s="6"/>
      <c r="J3537" s="5">
        <v>40323</v>
      </c>
      <c r="K3537" s="25">
        <v>239.24699999999999</v>
      </c>
      <c r="L3537" s="2" t="s">
        <v>475</v>
      </c>
      <c r="M3537" s="14">
        <f>+VLOOKUP(L3537,Customers!$C$3:$D$797,2,FALSE)</f>
        <v>3</v>
      </c>
      <c r="N3537" s="14">
        <f>+INDEX(Customers!$B$2:$D$797,MATCH(TF_Database!L3537,Customers!$C$2:$C$797,0),1)</f>
        <v>23497</v>
      </c>
      <c r="O3537" s="29">
        <f t="shared" si="332"/>
        <v>8</v>
      </c>
      <c r="P3537" s="29">
        <f t="shared" si="333"/>
        <v>13</v>
      </c>
      <c r="Q3537" s="14" t="str">
        <f t="shared" si="334"/>
        <v xml:space="preserve">Theresa </v>
      </c>
      <c r="R3537" s="14" t="str">
        <f t="shared" si="335"/>
        <v>Swint</v>
      </c>
    </row>
    <row r="3538" spans="2:18" x14ac:dyDescent="0.45">
      <c r="B3538" s="14" t="str">
        <f t="shared" si="330"/>
        <v>404573140458</v>
      </c>
      <c r="C3538" s="5">
        <v>40457</v>
      </c>
      <c r="D3538" s="2" t="s">
        <v>806</v>
      </c>
      <c r="E3538" s="14">
        <f t="shared" si="331"/>
        <v>1</v>
      </c>
      <c r="F3538" s="2">
        <v>31</v>
      </c>
      <c r="G3538" s="19">
        <v>1476.12</v>
      </c>
      <c r="H3538" s="20">
        <v>0.03</v>
      </c>
      <c r="I3538" s="6"/>
      <c r="J3538" s="5">
        <v>40458</v>
      </c>
      <c r="K3538" s="25">
        <v>-1401.1712000000002</v>
      </c>
      <c r="L3538" s="2" t="s">
        <v>462</v>
      </c>
      <c r="M3538" s="14">
        <f>+VLOOKUP(L3538,Customers!$C$3:$D$797,2,FALSE)</f>
        <v>2</v>
      </c>
      <c r="N3538" s="14">
        <f>+INDEX(Customers!$B$2:$D$797,MATCH(TF_Database!L3538,Customers!$C$2:$C$797,0),1)</f>
        <v>21116</v>
      </c>
      <c r="O3538" s="29">
        <f t="shared" si="332"/>
        <v>5</v>
      </c>
      <c r="P3538" s="29">
        <f t="shared" si="333"/>
        <v>11</v>
      </c>
      <c r="Q3538" s="14" t="str">
        <f t="shared" si="334"/>
        <v xml:space="preserve">Alan </v>
      </c>
      <c r="R3538" s="14" t="str">
        <f t="shared" si="335"/>
        <v>Haines</v>
      </c>
    </row>
    <row r="3539" spans="2:18" x14ac:dyDescent="0.45">
      <c r="B3539" s="14" t="str">
        <f t="shared" si="330"/>
        <v>404711340476</v>
      </c>
      <c r="C3539" s="5">
        <v>40471</v>
      </c>
      <c r="D3539" s="2" t="s">
        <v>804</v>
      </c>
      <c r="E3539" s="14">
        <f t="shared" si="331"/>
        <v>0</v>
      </c>
      <c r="F3539" s="2">
        <v>13</v>
      </c>
      <c r="G3539" s="19">
        <v>1764.97</v>
      </c>
      <c r="H3539" s="20">
        <v>7.0000000000000007E-2</v>
      </c>
      <c r="I3539" s="6"/>
      <c r="J3539" s="5">
        <v>40476</v>
      </c>
      <c r="K3539" s="25">
        <v>-383.5</v>
      </c>
      <c r="L3539" s="2" t="s">
        <v>462</v>
      </c>
      <c r="M3539" s="14">
        <f>+VLOOKUP(L3539,Customers!$C$3:$D$797,2,FALSE)</f>
        <v>2</v>
      </c>
      <c r="N3539" s="14">
        <f>+INDEX(Customers!$B$2:$D$797,MATCH(TF_Database!L3539,Customers!$C$2:$C$797,0),1)</f>
        <v>21116</v>
      </c>
      <c r="O3539" s="29">
        <f t="shared" si="332"/>
        <v>5</v>
      </c>
      <c r="P3539" s="29">
        <f t="shared" si="333"/>
        <v>11</v>
      </c>
      <c r="Q3539" s="14" t="str">
        <f t="shared" si="334"/>
        <v xml:space="preserve">Alan </v>
      </c>
      <c r="R3539" s="14" t="str">
        <f t="shared" si="335"/>
        <v>Haines</v>
      </c>
    </row>
    <row r="3540" spans="2:18" x14ac:dyDescent="0.45">
      <c r="B3540" s="14" t="str">
        <f t="shared" si="330"/>
        <v>404715040478</v>
      </c>
      <c r="C3540" s="5">
        <v>40471</v>
      </c>
      <c r="D3540" s="2" t="s">
        <v>804</v>
      </c>
      <c r="E3540" s="14">
        <f t="shared" si="331"/>
        <v>0</v>
      </c>
      <c r="F3540" s="2">
        <v>50</v>
      </c>
      <c r="G3540" s="19">
        <v>238.34</v>
      </c>
      <c r="H3540" s="20">
        <v>0.04</v>
      </c>
      <c r="I3540" s="6"/>
      <c r="J3540" s="5">
        <v>40478</v>
      </c>
      <c r="K3540" s="25">
        <v>-7.36</v>
      </c>
      <c r="L3540" s="2" t="s">
        <v>462</v>
      </c>
      <c r="M3540" s="14">
        <f>+VLOOKUP(L3540,Customers!$C$3:$D$797,2,FALSE)</f>
        <v>2</v>
      </c>
      <c r="N3540" s="14">
        <f>+INDEX(Customers!$B$2:$D$797,MATCH(TF_Database!L3540,Customers!$C$2:$C$797,0),1)</f>
        <v>21116</v>
      </c>
      <c r="O3540" s="29">
        <f t="shared" si="332"/>
        <v>5</v>
      </c>
      <c r="P3540" s="29">
        <f t="shared" si="333"/>
        <v>11</v>
      </c>
      <c r="Q3540" s="14" t="str">
        <f t="shared" si="334"/>
        <v xml:space="preserve">Alan </v>
      </c>
      <c r="R3540" s="14" t="str">
        <f t="shared" si="335"/>
        <v>Haines</v>
      </c>
    </row>
    <row r="3541" spans="2:18" x14ac:dyDescent="0.45">
      <c r="B3541" s="14" t="str">
        <f t="shared" si="330"/>
        <v>412444141245</v>
      </c>
      <c r="C3541" s="5">
        <v>41244</v>
      </c>
      <c r="D3541" s="2" t="s">
        <v>808</v>
      </c>
      <c r="E3541" s="14">
        <f t="shared" si="331"/>
        <v>0</v>
      </c>
      <c r="F3541" s="2">
        <v>41</v>
      </c>
      <c r="G3541" s="19">
        <v>3731.59</v>
      </c>
      <c r="H3541" s="20">
        <v>0</v>
      </c>
      <c r="I3541" s="6"/>
      <c r="J3541" s="5">
        <v>41245</v>
      </c>
      <c r="K3541" s="25">
        <v>-605.52</v>
      </c>
      <c r="L3541" s="2" t="s">
        <v>469</v>
      </c>
      <c r="M3541" s="14">
        <f>+VLOOKUP(L3541,Customers!$C$3:$D$797,2,FALSE)</f>
        <v>2</v>
      </c>
      <c r="N3541" s="14">
        <f>+INDEX(Customers!$B$2:$D$797,MATCH(TF_Database!L3541,Customers!$C$2:$C$797,0),1)</f>
        <v>5815</v>
      </c>
      <c r="O3541" s="29">
        <f t="shared" si="332"/>
        <v>7</v>
      </c>
      <c r="P3541" s="29">
        <f t="shared" si="333"/>
        <v>11</v>
      </c>
      <c r="Q3541" s="14" t="str">
        <f t="shared" si="334"/>
        <v xml:space="preserve">Dennis </v>
      </c>
      <c r="R3541" s="14" t="str">
        <f t="shared" si="335"/>
        <v>Kane</v>
      </c>
    </row>
    <row r="3542" spans="2:18" x14ac:dyDescent="0.45">
      <c r="B3542" s="14" t="str">
        <f t="shared" si="330"/>
        <v>41244941247</v>
      </c>
      <c r="C3542" s="5">
        <v>41244</v>
      </c>
      <c r="D3542" s="2" t="s">
        <v>808</v>
      </c>
      <c r="E3542" s="14">
        <f t="shared" si="331"/>
        <v>0</v>
      </c>
      <c r="F3542" s="2">
        <v>9</v>
      </c>
      <c r="G3542" s="19">
        <v>33367.85</v>
      </c>
      <c r="H3542" s="20">
        <v>0.01</v>
      </c>
      <c r="I3542" s="6"/>
      <c r="J3542" s="5">
        <v>41247</v>
      </c>
      <c r="K3542" s="25">
        <v>3992.52</v>
      </c>
      <c r="L3542" s="2" t="s">
        <v>469</v>
      </c>
      <c r="M3542" s="14">
        <f>+VLOOKUP(L3542,Customers!$C$3:$D$797,2,FALSE)</f>
        <v>2</v>
      </c>
      <c r="N3542" s="14">
        <f>+INDEX(Customers!$B$2:$D$797,MATCH(TF_Database!L3542,Customers!$C$2:$C$797,0),1)</f>
        <v>5815</v>
      </c>
      <c r="O3542" s="29">
        <f t="shared" si="332"/>
        <v>7</v>
      </c>
      <c r="P3542" s="29">
        <f t="shared" si="333"/>
        <v>11</v>
      </c>
      <c r="Q3542" s="14" t="str">
        <f t="shared" si="334"/>
        <v xml:space="preserve">Dennis </v>
      </c>
      <c r="R3542" s="14" t="str">
        <f t="shared" si="335"/>
        <v>Kane</v>
      </c>
    </row>
    <row r="3543" spans="2:18" x14ac:dyDescent="0.45">
      <c r="B3543" s="14" t="str">
        <f t="shared" si="330"/>
        <v>412444441244</v>
      </c>
      <c r="C3543" s="5">
        <v>41244</v>
      </c>
      <c r="D3543" s="2" t="s">
        <v>808</v>
      </c>
      <c r="E3543" s="14">
        <f t="shared" si="331"/>
        <v>0</v>
      </c>
      <c r="F3543" s="2">
        <v>44</v>
      </c>
      <c r="G3543" s="19">
        <v>1299.9100000000001</v>
      </c>
      <c r="H3543" s="20">
        <v>0.06</v>
      </c>
      <c r="I3543" s="6"/>
      <c r="J3543" s="5">
        <v>41244</v>
      </c>
      <c r="K3543" s="25">
        <v>439.26</v>
      </c>
      <c r="L3543" s="2" t="s">
        <v>469</v>
      </c>
      <c r="M3543" s="14">
        <f>+VLOOKUP(L3543,Customers!$C$3:$D$797,2,FALSE)</f>
        <v>2</v>
      </c>
      <c r="N3543" s="14">
        <f>+INDEX(Customers!$B$2:$D$797,MATCH(TF_Database!L3543,Customers!$C$2:$C$797,0),1)</f>
        <v>5815</v>
      </c>
      <c r="O3543" s="29">
        <f t="shared" si="332"/>
        <v>7</v>
      </c>
      <c r="P3543" s="29">
        <f t="shared" si="333"/>
        <v>11</v>
      </c>
      <c r="Q3543" s="14" t="str">
        <f t="shared" si="334"/>
        <v xml:space="preserve">Dennis </v>
      </c>
      <c r="R3543" s="14" t="str">
        <f t="shared" si="335"/>
        <v>Kane</v>
      </c>
    </row>
    <row r="3544" spans="2:18" x14ac:dyDescent="0.45">
      <c r="B3544" s="14" t="str">
        <f t="shared" si="330"/>
        <v>409824340983</v>
      </c>
      <c r="C3544" s="5">
        <v>40982</v>
      </c>
      <c r="D3544" s="2" t="s">
        <v>810</v>
      </c>
      <c r="E3544" s="14">
        <f t="shared" si="331"/>
        <v>0</v>
      </c>
      <c r="F3544" s="2">
        <v>43</v>
      </c>
      <c r="G3544" s="19">
        <v>2009.05</v>
      </c>
      <c r="H3544" s="20">
        <v>0.04</v>
      </c>
      <c r="I3544" s="6"/>
      <c r="J3544" s="5">
        <v>40983</v>
      </c>
      <c r="K3544" s="25">
        <v>33.988949999999996</v>
      </c>
      <c r="L3544" s="2" t="s">
        <v>473</v>
      </c>
      <c r="M3544" s="14">
        <f>+VLOOKUP(L3544,Customers!$C$3:$D$797,2,FALSE)</f>
        <v>5</v>
      </c>
      <c r="N3544" s="14">
        <f>+INDEX(Customers!$B$2:$D$797,MATCH(TF_Database!L3544,Customers!$C$2:$C$797,0),1)</f>
        <v>898</v>
      </c>
      <c r="O3544" s="29">
        <f t="shared" si="332"/>
        <v>7</v>
      </c>
      <c r="P3544" s="29">
        <f t="shared" si="333"/>
        <v>13</v>
      </c>
      <c r="Q3544" s="14" t="str">
        <f t="shared" si="334"/>
        <v xml:space="preserve">Brenda </v>
      </c>
      <c r="R3544" s="14" t="str">
        <f t="shared" si="335"/>
        <v>Bowman</v>
      </c>
    </row>
    <row r="3545" spans="2:18" x14ac:dyDescent="0.45">
      <c r="B3545" s="14" t="str">
        <f t="shared" si="330"/>
        <v>40864340866</v>
      </c>
      <c r="C3545" s="5">
        <v>40864</v>
      </c>
      <c r="D3545" s="2" t="s">
        <v>810</v>
      </c>
      <c r="E3545" s="14">
        <f t="shared" si="331"/>
        <v>0</v>
      </c>
      <c r="F3545" s="2">
        <v>3</v>
      </c>
      <c r="G3545" s="19">
        <v>3581.52</v>
      </c>
      <c r="H3545" s="20">
        <v>7.0000000000000007E-2</v>
      </c>
      <c r="I3545" s="6"/>
      <c r="J3545" s="5">
        <v>40866</v>
      </c>
      <c r="K3545" s="25">
        <v>-408.21550000000002</v>
      </c>
      <c r="L3545" s="2" t="s">
        <v>466</v>
      </c>
      <c r="M3545" s="14">
        <f>+VLOOKUP(L3545,Customers!$C$3:$D$797,2,FALSE)</f>
        <v>1</v>
      </c>
      <c r="N3545" s="14">
        <f>+INDEX(Customers!$B$2:$D$797,MATCH(TF_Database!L3545,Customers!$C$2:$C$797,0),1)</f>
        <v>19203</v>
      </c>
      <c r="O3545" s="29">
        <f t="shared" si="332"/>
        <v>4</v>
      </c>
      <c r="P3545" s="29">
        <f t="shared" si="333"/>
        <v>11</v>
      </c>
      <c r="Q3545" s="14" t="str">
        <f t="shared" si="334"/>
        <v xml:space="preserve">Ben </v>
      </c>
      <c r="R3545" s="14" t="str">
        <f t="shared" si="335"/>
        <v>Wallace</v>
      </c>
    </row>
    <row r="3546" spans="2:18" x14ac:dyDescent="0.45">
      <c r="B3546" s="14" t="str">
        <f t="shared" si="330"/>
        <v>408641340864</v>
      </c>
      <c r="C3546" s="5">
        <v>40864</v>
      </c>
      <c r="D3546" s="2" t="s">
        <v>810</v>
      </c>
      <c r="E3546" s="14">
        <f t="shared" si="331"/>
        <v>0</v>
      </c>
      <c r="F3546" s="2">
        <v>13</v>
      </c>
      <c r="G3546" s="19">
        <v>90.15</v>
      </c>
      <c r="H3546" s="20">
        <v>7.0000000000000007E-2</v>
      </c>
      <c r="I3546" s="6"/>
      <c r="J3546" s="5">
        <v>40864</v>
      </c>
      <c r="K3546" s="25">
        <v>33.049999999999997</v>
      </c>
      <c r="L3546" s="2" t="s">
        <v>466</v>
      </c>
      <c r="M3546" s="14">
        <f>+VLOOKUP(L3546,Customers!$C$3:$D$797,2,FALSE)</f>
        <v>1</v>
      </c>
      <c r="N3546" s="14">
        <f>+INDEX(Customers!$B$2:$D$797,MATCH(TF_Database!L3546,Customers!$C$2:$C$797,0),1)</f>
        <v>19203</v>
      </c>
      <c r="O3546" s="29">
        <f t="shared" si="332"/>
        <v>4</v>
      </c>
      <c r="P3546" s="29">
        <f t="shared" si="333"/>
        <v>11</v>
      </c>
      <c r="Q3546" s="14" t="str">
        <f t="shared" si="334"/>
        <v xml:space="preserve">Ben </v>
      </c>
      <c r="R3546" s="14" t="str">
        <f t="shared" si="335"/>
        <v>Wallace</v>
      </c>
    </row>
    <row r="3547" spans="2:18" x14ac:dyDescent="0.45">
      <c r="B3547" s="14" t="str">
        <f t="shared" si="330"/>
        <v>411201641122</v>
      </c>
      <c r="C3547" s="5">
        <v>41120</v>
      </c>
      <c r="D3547" s="2" t="s">
        <v>810</v>
      </c>
      <c r="E3547" s="14">
        <f t="shared" si="331"/>
        <v>0</v>
      </c>
      <c r="F3547" s="2">
        <v>16</v>
      </c>
      <c r="G3547" s="19">
        <v>113.25</v>
      </c>
      <c r="H3547" s="20">
        <v>0.03</v>
      </c>
      <c r="I3547" s="6"/>
      <c r="J3547" s="5">
        <v>41122</v>
      </c>
      <c r="K3547" s="25">
        <v>-43.43</v>
      </c>
      <c r="L3547" s="2" t="s">
        <v>85</v>
      </c>
      <c r="M3547" s="14">
        <f>+VLOOKUP(L3547,Customers!$C$3:$D$797,2,FALSE)</f>
        <v>4</v>
      </c>
      <c r="N3547" s="14">
        <f>+INDEX(Customers!$B$2:$D$797,MATCH(TF_Database!L3547,Customers!$C$2:$C$797,0),1)</f>
        <v>5916</v>
      </c>
      <c r="O3547" s="29">
        <f t="shared" si="332"/>
        <v>6</v>
      </c>
      <c r="P3547" s="29">
        <f t="shared" si="333"/>
        <v>16</v>
      </c>
      <c r="Q3547" s="14" t="str">
        <f t="shared" si="334"/>
        <v xml:space="preserve">Logan </v>
      </c>
      <c r="R3547" s="14" t="str">
        <f t="shared" si="335"/>
        <v>Haushalter</v>
      </c>
    </row>
    <row r="3548" spans="2:18" x14ac:dyDescent="0.45">
      <c r="B3548" s="14" t="str">
        <f t="shared" si="330"/>
        <v>404241040425</v>
      </c>
      <c r="C3548" s="5">
        <v>40424</v>
      </c>
      <c r="D3548" s="2" t="s">
        <v>811</v>
      </c>
      <c r="E3548" s="14">
        <f t="shared" si="331"/>
        <v>0</v>
      </c>
      <c r="F3548" s="2">
        <v>10</v>
      </c>
      <c r="G3548" s="19">
        <v>1642.43</v>
      </c>
      <c r="H3548" s="20">
        <v>0.02</v>
      </c>
      <c r="I3548" s="6"/>
      <c r="J3548" s="5">
        <v>40425</v>
      </c>
      <c r="K3548" s="25">
        <v>-423.2</v>
      </c>
      <c r="L3548" s="2" t="s">
        <v>469</v>
      </c>
      <c r="M3548" s="14">
        <f>+VLOOKUP(L3548,Customers!$C$3:$D$797,2,FALSE)</f>
        <v>2</v>
      </c>
      <c r="N3548" s="14">
        <f>+INDEX(Customers!$B$2:$D$797,MATCH(TF_Database!L3548,Customers!$C$2:$C$797,0),1)</f>
        <v>5815</v>
      </c>
      <c r="O3548" s="29">
        <f t="shared" si="332"/>
        <v>7</v>
      </c>
      <c r="P3548" s="29">
        <f t="shared" si="333"/>
        <v>11</v>
      </c>
      <c r="Q3548" s="14" t="str">
        <f t="shared" si="334"/>
        <v xml:space="preserve">Dennis </v>
      </c>
      <c r="R3548" s="14" t="str">
        <f t="shared" si="335"/>
        <v>Kane</v>
      </c>
    </row>
    <row r="3549" spans="2:18" x14ac:dyDescent="0.45">
      <c r="B3549" s="14" t="str">
        <f t="shared" si="330"/>
        <v>408172640819</v>
      </c>
      <c r="C3549" s="5">
        <v>40817</v>
      </c>
      <c r="D3549" s="2" t="s">
        <v>811</v>
      </c>
      <c r="E3549" s="14">
        <f t="shared" si="331"/>
        <v>0</v>
      </c>
      <c r="F3549" s="2">
        <v>26</v>
      </c>
      <c r="G3549" s="19">
        <v>6766.8559999999998</v>
      </c>
      <c r="H3549" s="20">
        <v>0.02</v>
      </c>
      <c r="I3549" s="6"/>
      <c r="J3549" s="5">
        <v>40819</v>
      </c>
      <c r="K3549" s="25">
        <v>-774.89068800000007</v>
      </c>
      <c r="L3549" s="2" t="s">
        <v>476</v>
      </c>
      <c r="M3549" s="14">
        <f>+VLOOKUP(L3549,Customers!$C$3:$D$797,2,FALSE)</f>
        <v>2</v>
      </c>
      <c r="N3549" s="14">
        <f>+INDEX(Customers!$B$2:$D$797,MATCH(TF_Database!L3549,Customers!$C$2:$C$797,0),1)</f>
        <v>31100</v>
      </c>
      <c r="O3549" s="29">
        <f t="shared" si="332"/>
        <v>10</v>
      </c>
      <c r="P3549" s="29">
        <f t="shared" si="333"/>
        <v>17</v>
      </c>
      <c r="Q3549" s="14" t="str">
        <f t="shared" si="334"/>
        <v xml:space="preserve">Katherine </v>
      </c>
      <c r="R3549" s="14" t="str">
        <f t="shared" si="335"/>
        <v>Nockton</v>
      </c>
    </row>
    <row r="3550" spans="2:18" x14ac:dyDescent="0.45">
      <c r="B3550" s="14" t="str">
        <f t="shared" si="330"/>
        <v>40386640388</v>
      </c>
      <c r="C3550" s="5">
        <v>40386</v>
      </c>
      <c r="D3550" s="2" t="s">
        <v>804</v>
      </c>
      <c r="E3550" s="14">
        <f t="shared" si="331"/>
        <v>0</v>
      </c>
      <c r="F3550" s="2">
        <v>6</v>
      </c>
      <c r="G3550" s="19">
        <v>652.33000000000004</v>
      </c>
      <c r="H3550" s="20">
        <v>0.09</v>
      </c>
      <c r="I3550" s="6"/>
      <c r="J3550" s="5">
        <v>40388</v>
      </c>
      <c r="K3550" s="25">
        <v>-227.51</v>
      </c>
      <c r="L3550" s="2" t="s">
        <v>477</v>
      </c>
      <c r="M3550" s="14">
        <f>+VLOOKUP(L3550,Customers!$C$3:$D$797,2,FALSE)</f>
        <v>4</v>
      </c>
      <c r="N3550" s="14">
        <f>+INDEX(Customers!$B$2:$D$797,MATCH(TF_Database!L3550,Customers!$C$2:$C$797,0),1)</f>
        <v>21806</v>
      </c>
      <c r="O3550" s="29">
        <f t="shared" si="332"/>
        <v>8</v>
      </c>
      <c r="P3550" s="29">
        <f t="shared" si="333"/>
        <v>16</v>
      </c>
      <c r="Q3550" s="14" t="str">
        <f t="shared" si="334"/>
        <v xml:space="preserve">Stewart </v>
      </c>
      <c r="R3550" s="14" t="str">
        <f t="shared" si="335"/>
        <v>Visinsky</v>
      </c>
    </row>
    <row r="3551" spans="2:18" x14ac:dyDescent="0.45">
      <c r="B3551" s="14" t="str">
        <f t="shared" si="330"/>
        <v>41024341026</v>
      </c>
      <c r="C3551" s="5">
        <v>41024</v>
      </c>
      <c r="D3551" s="2" t="s">
        <v>808</v>
      </c>
      <c r="E3551" s="14">
        <f t="shared" si="331"/>
        <v>0</v>
      </c>
      <c r="F3551" s="2">
        <v>3</v>
      </c>
      <c r="G3551" s="19">
        <v>3.96</v>
      </c>
      <c r="H3551" s="20">
        <v>0.1</v>
      </c>
      <c r="I3551" s="6"/>
      <c r="J3551" s="5">
        <v>41026</v>
      </c>
      <c r="K3551" s="25">
        <v>-1.72</v>
      </c>
      <c r="L3551" s="2" t="s">
        <v>478</v>
      </c>
      <c r="M3551" s="14">
        <f>+VLOOKUP(L3551,Customers!$C$3:$D$797,2,FALSE)</f>
        <v>2</v>
      </c>
      <c r="N3551" s="14">
        <f>+INDEX(Customers!$B$2:$D$797,MATCH(TF_Database!L3551,Customers!$C$2:$C$797,0),1)</f>
        <v>13738</v>
      </c>
      <c r="O3551" s="29">
        <f t="shared" si="332"/>
        <v>7</v>
      </c>
      <c r="P3551" s="29">
        <f t="shared" si="333"/>
        <v>12</v>
      </c>
      <c r="Q3551" s="14" t="str">
        <f t="shared" si="334"/>
        <v xml:space="preserve">Jeremy </v>
      </c>
      <c r="R3551" s="14" t="str">
        <f t="shared" si="335"/>
        <v>Farry</v>
      </c>
    </row>
    <row r="3552" spans="2:18" x14ac:dyDescent="0.45">
      <c r="B3552" s="14" t="str">
        <f t="shared" si="330"/>
        <v>411133241115</v>
      </c>
      <c r="C3552" s="5">
        <v>41113</v>
      </c>
      <c r="D3552" s="2" t="s">
        <v>811</v>
      </c>
      <c r="E3552" s="14">
        <f t="shared" si="331"/>
        <v>0</v>
      </c>
      <c r="F3552" s="2">
        <v>32</v>
      </c>
      <c r="G3552" s="19">
        <v>157.85</v>
      </c>
      <c r="H3552" s="20">
        <v>0.06</v>
      </c>
      <c r="I3552" s="6"/>
      <c r="J3552" s="5">
        <v>41115</v>
      </c>
      <c r="K3552" s="25">
        <v>22.54</v>
      </c>
      <c r="L3552" s="2" t="s">
        <v>479</v>
      </c>
      <c r="M3552" s="14">
        <f>+VLOOKUP(L3552,Customers!$C$3:$D$797,2,FALSE)</f>
        <v>3</v>
      </c>
      <c r="N3552" s="14">
        <f>+INDEX(Customers!$B$2:$D$797,MATCH(TF_Database!L3552,Customers!$C$2:$C$797,0),1)</f>
        <v>19686</v>
      </c>
      <c r="O3552" s="29">
        <f t="shared" si="332"/>
        <v>5</v>
      </c>
      <c r="P3552" s="29">
        <f t="shared" si="333"/>
        <v>11</v>
      </c>
      <c r="Q3552" s="14" t="str">
        <f t="shared" si="334"/>
        <v xml:space="preserve">Clay </v>
      </c>
      <c r="R3552" s="14" t="str">
        <f t="shared" si="335"/>
        <v>Ludtke</v>
      </c>
    </row>
    <row r="3553" spans="2:18" x14ac:dyDescent="0.45">
      <c r="B3553" s="14" t="str">
        <f t="shared" si="330"/>
        <v>403731740374</v>
      </c>
      <c r="C3553" s="5">
        <v>40373</v>
      </c>
      <c r="D3553" s="2" t="s">
        <v>808</v>
      </c>
      <c r="E3553" s="14">
        <f t="shared" si="331"/>
        <v>0</v>
      </c>
      <c r="F3553" s="2">
        <v>17</v>
      </c>
      <c r="G3553" s="19">
        <v>158.19</v>
      </c>
      <c r="H3553" s="20">
        <v>0.09</v>
      </c>
      <c r="I3553" s="6"/>
      <c r="J3553" s="5">
        <v>40374</v>
      </c>
      <c r="K3553" s="25">
        <v>-75.22</v>
      </c>
      <c r="L3553" s="2" t="s">
        <v>458</v>
      </c>
      <c r="M3553" s="14">
        <f>+VLOOKUP(L3553,Customers!$C$3:$D$797,2,FALSE)</f>
        <v>3</v>
      </c>
      <c r="N3553" s="14">
        <f>+INDEX(Customers!$B$2:$D$797,MATCH(TF_Database!L3553,Customers!$C$2:$C$797,0),1)</f>
        <v>12056</v>
      </c>
      <c r="O3553" s="29">
        <f t="shared" si="332"/>
        <v>7</v>
      </c>
      <c r="P3553" s="29">
        <f t="shared" si="333"/>
        <v>11</v>
      </c>
      <c r="Q3553" s="14" t="str">
        <f t="shared" si="334"/>
        <v xml:space="preserve">Dorris </v>
      </c>
      <c r="R3553" s="14" t="str">
        <f t="shared" si="335"/>
        <v>Love</v>
      </c>
    </row>
    <row r="3554" spans="2:18" x14ac:dyDescent="0.45">
      <c r="B3554" s="14" t="str">
        <f t="shared" si="330"/>
        <v>40150740152</v>
      </c>
      <c r="C3554" s="5">
        <v>40150</v>
      </c>
      <c r="D3554" s="2" t="s">
        <v>808</v>
      </c>
      <c r="E3554" s="14">
        <f t="shared" si="331"/>
        <v>0</v>
      </c>
      <c r="F3554" s="2">
        <v>7</v>
      </c>
      <c r="G3554" s="19">
        <v>34.659999999999997</v>
      </c>
      <c r="H3554" s="20">
        <v>0.06</v>
      </c>
      <c r="I3554" s="6"/>
      <c r="J3554" s="5">
        <v>40152</v>
      </c>
      <c r="K3554" s="25">
        <v>-20.87</v>
      </c>
      <c r="L3554" s="2" t="s">
        <v>480</v>
      </c>
      <c r="M3554" s="14">
        <f>+VLOOKUP(L3554,Customers!$C$3:$D$797,2,FALSE)</f>
        <v>1</v>
      </c>
      <c r="N3554" s="14">
        <f>+INDEX(Customers!$B$2:$D$797,MATCH(TF_Database!L3554,Customers!$C$2:$C$797,0),1)</f>
        <v>10315</v>
      </c>
      <c r="O3554" s="29">
        <f t="shared" si="332"/>
        <v>7</v>
      </c>
      <c r="P3554" s="29">
        <f t="shared" si="333"/>
        <v>15</v>
      </c>
      <c r="Q3554" s="14" t="str">
        <f t="shared" si="334"/>
        <v xml:space="preserve">Laurel </v>
      </c>
      <c r="R3554" s="14" t="str">
        <f t="shared" si="335"/>
        <v>Elliston</v>
      </c>
    </row>
    <row r="3555" spans="2:18" x14ac:dyDescent="0.45">
      <c r="B3555" s="14" t="str">
        <f t="shared" si="330"/>
        <v>410893941091</v>
      </c>
      <c r="C3555" s="5">
        <v>41089</v>
      </c>
      <c r="D3555" s="2" t="s">
        <v>806</v>
      </c>
      <c r="E3555" s="14">
        <f t="shared" si="331"/>
        <v>1</v>
      </c>
      <c r="F3555" s="2">
        <v>39</v>
      </c>
      <c r="G3555" s="19">
        <v>3755.43</v>
      </c>
      <c r="H3555" s="20">
        <v>7.0000000000000007E-2</v>
      </c>
      <c r="I3555" s="6"/>
      <c r="J3555" s="5">
        <v>41091</v>
      </c>
      <c r="K3555" s="25">
        <v>448.07</v>
      </c>
      <c r="L3555" s="2" t="s">
        <v>476</v>
      </c>
      <c r="M3555" s="14">
        <f>+VLOOKUP(L3555,Customers!$C$3:$D$797,2,FALSE)</f>
        <v>2</v>
      </c>
      <c r="N3555" s="14">
        <f>+INDEX(Customers!$B$2:$D$797,MATCH(TF_Database!L3555,Customers!$C$2:$C$797,0),1)</f>
        <v>31100</v>
      </c>
      <c r="O3555" s="29">
        <f t="shared" si="332"/>
        <v>10</v>
      </c>
      <c r="P3555" s="29">
        <f t="shared" si="333"/>
        <v>17</v>
      </c>
      <c r="Q3555" s="14" t="str">
        <f t="shared" si="334"/>
        <v xml:space="preserve">Katherine </v>
      </c>
      <c r="R3555" s="14" t="str">
        <f t="shared" si="335"/>
        <v>Nockton</v>
      </c>
    </row>
    <row r="3556" spans="2:18" x14ac:dyDescent="0.45">
      <c r="B3556" s="14" t="str">
        <f t="shared" si="330"/>
        <v>410893241091</v>
      </c>
      <c r="C3556" s="5">
        <v>41089</v>
      </c>
      <c r="D3556" s="2" t="s">
        <v>806</v>
      </c>
      <c r="E3556" s="14">
        <f t="shared" si="331"/>
        <v>1</v>
      </c>
      <c r="F3556" s="2">
        <v>32</v>
      </c>
      <c r="G3556" s="19">
        <v>347.93</v>
      </c>
      <c r="H3556" s="20">
        <v>0.1</v>
      </c>
      <c r="I3556" s="6"/>
      <c r="J3556" s="5">
        <v>41091</v>
      </c>
      <c r="K3556" s="25">
        <v>34.29</v>
      </c>
      <c r="L3556" s="2" t="s">
        <v>476</v>
      </c>
      <c r="M3556" s="14">
        <f>+VLOOKUP(L3556,Customers!$C$3:$D$797,2,FALSE)</f>
        <v>2</v>
      </c>
      <c r="N3556" s="14">
        <f>+INDEX(Customers!$B$2:$D$797,MATCH(TF_Database!L3556,Customers!$C$2:$C$797,0),1)</f>
        <v>31100</v>
      </c>
      <c r="O3556" s="29">
        <f t="shared" si="332"/>
        <v>10</v>
      </c>
      <c r="P3556" s="29">
        <f t="shared" si="333"/>
        <v>17</v>
      </c>
      <c r="Q3556" s="14" t="str">
        <f t="shared" si="334"/>
        <v xml:space="preserve">Katherine </v>
      </c>
      <c r="R3556" s="14" t="str">
        <f t="shared" si="335"/>
        <v>Nockton</v>
      </c>
    </row>
    <row r="3557" spans="2:18" x14ac:dyDescent="0.45">
      <c r="B3557" s="14" t="str">
        <f t="shared" si="330"/>
        <v>399731539975</v>
      </c>
      <c r="C3557" s="5">
        <v>39973</v>
      </c>
      <c r="D3557" s="2" t="s">
        <v>811</v>
      </c>
      <c r="E3557" s="14">
        <f t="shared" si="331"/>
        <v>0</v>
      </c>
      <c r="F3557" s="2">
        <v>15</v>
      </c>
      <c r="G3557" s="19">
        <v>138.84</v>
      </c>
      <c r="H3557" s="20">
        <v>0</v>
      </c>
      <c r="I3557" s="6"/>
      <c r="J3557" s="5">
        <v>39975</v>
      </c>
      <c r="K3557" s="25">
        <v>8.75</v>
      </c>
      <c r="L3557" s="2" t="s">
        <v>466</v>
      </c>
      <c r="M3557" s="14">
        <f>+VLOOKUP(L3557,Customers!$C$3:$D$797,2,FALSE)</f>
        <v>1</v>
      </c>
      <c r="N3557" s="14">
        <f>+INDEX(Customers!$B$2:$D$797,MATCH(TF_Database!L3557,Customers!$C$2:$C$797,0),1)</f>
        <v>19203</v>
      </c>
      <c r="O3557" s="29">
        <f t="shared" si="332"/>
        <v>4</v>
      </c>
      <c r="P3557" s="29">
        <f t="shared" si="333"/>
        <v>11</v>
      </c>
      <c r="Q3557" s="14" t="str">
        <f t="shared" si="334"/>
        <v xml:space="preserve">Ben </v>
      </c>
      <c r="R3557" s="14" t="str">
        <f t="shared" si="335"/>
        <v>Wallace</v>
      </c>
    </row>
    <row r="3558" spans="2:18" x14ac:dyDescent="0.45">
      <c r="B3558" s="14" t="str">
        <f t="shared" si="330"/>
        <v>408013640801</v>
      </c>
      <c r="C3558" s="5">
        <v>40801</v>
      </c>
      <c r="D3558" s="2" t="s">
        <v>808</v>
      </c>
      <c r="E3558" s="14">
        <f t="shared" si="331"/>
        <v>0</v>
      </c>
      <c r="F3558" s="2">
        <v>36</v>
      </c>
      <c r="G3558" s="19">
        <v>79.02</v>
      </c>
      <c r="H3558" s="20">
        <v>0.08</v>
      </c>
      <c r="I3558" s="6"/>
      <c r="J3558" s="5">
        <v>40801</v>
      </c>
      <c r="K3558" s="25">
        <v>-192.6825</v>
      </c>
      <c r="L3558" s="2" t="s">
        <v>469</v>
      </c>
      <c r="M3558" s="14">
        <f>+VLOOKUP(L3558,Customers!$C$3:$D$797,2,FALSE)</f>
        <v>2</v>
      </c>
      <c r="N3558" s="14">
        <f>+INDEX(Customers!$B$2:$D$797,MATCH(TF_Database!L3558,Customers!$C$2:$C$797,0),1)</f>
        <v>5815</v>
      </c>
      <c r="O3558" s="29">
        <f t="shared" si="332"/>
        <v>7</v>
      </c>
      <c r="P3558" s="29">
        <f t="shared" si="333"/>
        <v>11</v>
      </c>
      <c r="Q3558" s="14" t="str">
        <f t="shared" si="334"/>
        <v xml:space="preserve">Dennis </v>
      </c>
      <c r="R3558" s="14" t="str">
        <f t="shared" si="335"/>
        <v>Kane</v>
      </c>
    </row>
    <row r="3559" spans="2:18" x14ac:dyDescent="0.45">
      <c r="B3559" s="14" t="str">
        <f t="shared" si="330"/>
        <v>407663340770</v>
      </c>
      <c r="C3559" s="5">
        <v>40766</v>
      </c>
      <c r="D3559" s="2" t="s">
        <v>804</v>
      </c>
      <c r="E3559" s="14">
        <f t="shared" si="331"/>
        <v>0</v>
      </c>
      <c r="F3559" s="2">
        <v>33</v>
      </c>
      <c r="G3559" s="19">
        <v>1053.74</v>
      </c>
      <c r="H3559" s="20">
        <v>7.0000000000000007E-2</v>
      </c>
      <c r="I3559" s="6"/>
      <c r="J3559" s="5">
        <v>40770</v>
      </c>
      <c r="K3559" s="25">
        <v>359.53</v>
      </c>
      <c r="L3559" s="2" t="s">
        <v>461</v>
      </c>
      <c r="M3559" s="14">
        <f>+VLOOKUP(L3559,Customers!$C$3:$D$797,2,FALSE)</f>
        <v>1</v>
      </c>
      <c r="N3559" s="14">
        <f>+INDEX(Customers!$B$2:$D$797,MATCH(TF_Database!L3559,Customers!$C$2:$C$797,0),1)</f>
        <v>11181</v>
      </c>
      <c r="O3559" s="29">
        <f t="shared" si="332"/>
        <v>7</v>
      </c>
      <c r="P3559" s="29">
        <f t="shared" si="333"/>
        <v>15</v>
      </c>
      <c r="Q3559" s="14" t="str">
        <f t="shared" si="334"/>
        <v xml:space="preserve">Jasper </v>
      </c>
      <c r="R3559" s="14" t="str">
        <f t="shared" si="335"/>
        <v>Cacioppo</v>
      </c>
    </row>
    <row r="3560" spans="2:18" x14ac:dyDescent="0.45">
      <c r="B3560" s="14" t="str">
        <f t="shared" si="330"/>
        <v>408082040812</v>
      </c>
      <c r="C3560" s="5">
        <v>40808</v>
      </c>
      <c r="D3560" s="2" t="s">
        <v>804</v>
      </c>
      <c r="E3560" s="14">
        <f t="shared" si="331"/>
        <v>0</v>
      </c>
      <c r="F3560" s="2">
        <v>20</v>
      </c>
      <c r="G3560" s="19">
        <v>76.89</v>
      </c>
      <c r="H3560" s="20">
        <v>0.03</v>
      </c>
      <c r="I3560" s="6"/>
      <c r="J3560" s="5">
        <v>40812</v>
      </c>
      <c r="K3560" s="25">
        <v>31.64</v>
      </c>
      <c r="L3560" s="2" t="s">
        <v>475</v>
      </c>
      <c r="M3560" s="14">
        <f>+VLOOKUP(L3560,Customers!$C$3:$D$797,2,FALSE)</f>
        <v>3</v>
      </c>
      <c r="N3560" s="14">
        <f>+INDEX(Customers!$B$2:$D$797,MATCH(TF_Database!L3560,Customers!$C$2:$C$797,0),1)</f>
        <v>23497</v>
      </c>
      <c r="O3560" s="29">
        <f t="shared" si="332"/>
        <v>8</v>
      </c>
      <c r="P3560" s="29">
        <f t="shared" si="333"/>
        <v>13</v>
      </c>
      <c r="Q3560" s="14" t="str">
        <f t="shared" si="334"/>
        <v xml:space="preserve">Theresa </v>
      </c>
      <c r="R3560" s="14" t="str">
        <f t="shared" si="335"/>
        <v>Swint</v>
      </c>
    </row>
    <row r="3561" spans="2:18" x14ac:dyDescent="0.45">
      <c r="B3561" s="14" t="str">
        <f t="shared" si="330"/>
        <v>408362940837</v>
      </c>
      <c r="C3561" s="5">
        <v>40836</v>
      </c>
      <c r="D3561" s="2" t="s">
        <v>808</v>
      </c>
      <c r="E3561" s="14">
        <f t="shared" si="331"/>
        <v>0</v>
      </c>
      <c r="F3561" s="2">
        <v>29</v>
      </c>
      <c r="G3561" s="19">
        <v>230.77</v>
      </c>
      <c r="H3561" s="20">
        <v>0.09</v>
      </c>
      <c r="I3561" s="6"/>
      <c r="J3561" s="5">
        <v>40837</v>
      </c>
      <c r="K3561" s="25">
        <v>-146.24</v>
      </c>
      <c r="L3561" s="2" t="s">
        <v>461</v>
      </c>
      <c r="M3561" s="14">
        <f>+VLOOKUP(L3561,Customers!$C$3:$D$797,2,FALSE)</f>
        <v>1</v>
      </c>
      <c r="N3561" s="14">
        <f>+INDEX(Customers!$B$2:$D$797,MATCH(TF_Database!L3561,Customers!$C$2:$C$797,0),1)</f>
        <v>11181</v>
      </c>
      <c r="O3561" s="29">
        <f t="shared" si="332"/>
        <v>7</v>
      </c>
      <c r="P3561" s="29">
        <f t="shared" si="333"/>
        <v>15</v>
      </c>
      <c r="Q3561" s="14" t="str">
        <f t="shared" si="334"/>
        <v xml:space="preserve">Jasper </v>
      </c>
      <c r="R3561" s="14" t="str">
        <f t="shared" si="335"/>
        <v>Cacioppo</v>
      </c>
    </row>
    <row r="3562" spans="2:18" x14ac:dyDescent="0.45">
      <c r="B3562" s="14" t="str">
        <f t="shared" si="330"/>
        <v>408363140838</v>
      </c>
      <c r="C3562" s="5">
        <v>40836</v>
      </c>
      <c r="D3562" s="2" t="s">
        <v>808</v>
      </c>
      <c r="E3562" s="14">
        <f t="shared" si="331"/>
        <v>0</v>
      </c>
      <c r="F3562" s="2">
        <v>31</v>
      </c>
      <c r="G3562" s="19">
        <v>507.58</v>
      </c>
      <c r="H3562" s="20">
        <v>0.01</v>
      </c>
      <c r="I3562" s="6"/>
      <c r="J3562" s="5">
        <v>40838</v>
      </c>
      <c r="K3562" s="25">
        <v>-131.59</v>
      </c>
      <c r="L3562" s="2" t="s">
        <v>461</v>
      </c>
      <c r="M3562" s="14">
        <f>+VLOOKUP(L3562,Customers!$C$3:$D$797,2,FALSE)</f>
        <v>1</v>
      </c>
      <c r="N3562" s="14">
        <f>+INDEX(Customers!$B$2:$D$797,MATCH(TF_Database!L3562,Customers!$C$2:$C$797,0),1)</f>
        <v>11181</v>
      </c>
      <c r="O3562" s="29">
        <f t="shared" si="332"/>
        <v>7</v>
      </c>
      <c r="P3562" s="29">
        <f t="shared" si="333"/>
        <v>15</v>
      </c>
      <c r="Q3562" s="14" t="str">
        <f t="shared" si="334"/>
        <v xml:space="preserve">Jasper </v>
      </c>
      <c r="R3562" s="14" t="str">
        <f t="shared" si="335"/>
        <v>Cacioppo</v>
      </c>
    </row>
    <row r="3563" spans="2:18" x14ac:dyDescent="0.45">
      <c r="B3563" s="14" t="str">
        <f t="shared" si="330"/>
        <v>40532440533</v>
      </c>
      <c r="C3563" s="5">
        <v>40532</v>
      </c>
      <c r="D3563" s="2" t="s">
        <v>810</v>
      </c>
      <c r="E3563" s="14">
        <f t="shared" si="331"/>
        <v>0</v>
      </c>
      <c r="F3563" s="2">
        <v>4</v>
      </c>
      <c r="G3563" s="19">
        <v>15.7</v>
      </c>
      <c r="H3563" s="20">
        <v>0.01</v>
      </c>
      <c r="I3563" s="6"/>
      <c r="J3563" s="5">
        <v>40533</v>
      </c>
      <c r="K3563" s="25">
        <v>0.71</v>
      </c>
      <c r="L3563" s="2" t="s">
        <v>470</v>
      </c>
      <c r="M3563" s="14">
        <f>+VLOOKUP(L3563,Customers!$C$3:$D$797,2,FALSE)</f>
        <v>3</v>
      </c>
      <c r="N3563" s="14">
        <f>+INDEX(Customers!$B$2:$D$797,MATCH(TF_Database!L3563,Customers!$C$2:$C$797,0),1)</f>
        <v>27051</v>
      </c>
      <c r="O3563" s="29">
        <f t="shared" si="332"/>
        <v>8</v>
      </c>
      <c r="P3563" s="29">
        <f t="shared" si="333"/>
        <v>17</v>
      </c>
      <c r="Q3563" s="14" t="str">
        <f t="shared" si="334"/>
        <v xml:space="preserve">Phillip </v>
      </c>
      <c r="R3563" s="14" t="str">
        <f t="shared" si="335"/>
        <v>Flathmann</v>
      </c>
    </row>
    <row r="3564" spans="2:18" x14ac:dyDescent="0.45">
      <c r="B3564" s="14" t="str">
        <f t="shared" si="330"/>
        <v>398681239870</v>
      </c>
      <c r="C3564" s="5">
        <v>39868</v>
      </c>
      <c r="D3564" s="2" t="s">
        <v>811</v>
      </c>
      <c r="E3564" s="14">
        <f t="shared" si="331"/>
        <v>0</v>
      </c>
      <c r="F3564" s="2">
        <v>12</v>
      </c>
      <c r="G3564" s="19">
        <v>580.46</v>
      </c>
      <c r="H3564" s="20">
        <v>0.03</v>
      </c>
      <c r="I3564" s="6"/>
      <c r="J3564" s="5">
        <v>39870</v>
      </c>
      <c r="K3564" s="25">
        <v>108.96</v>
      </c>
      <c r="L3564" s="2" t="s">
        <v>60</v>
      </c>
      <c r="M3564" s="14">
        <f>+VLOOKUP(L3564,Customers!$C$3:$D$797,2,FALSE)</f>
        <v>1</v>
      </c>
      <c r="N3564" s="14">
        <f>+INDEX(Customers!$B$2:$D$797,MATCH(TF_Database!L3564,Customers!$C$2:$C$797,0),1)</f>
        <v>27510</v>
      </c>
      <c r="O3564" s="29">
        <f t="shared" si="332"/>
        <v>7</v>
      </c>
      <c r="P3564" s="29">
        <f t="shared" si="333"/>
        <v>15</v>
      </c>
      <c r="Q3564" s="14" t="str">
        <f t="shared" si="334"/>
        <v xml:space="preserve">Jeremy </v>
      </c>
      <c r="R3564" s="14" t="str">
        <f t="shared" si="335"/>
        <v>Lonsdale</v>
      </c>
    </row>
    <row r="3565" spans="2:18" x14ac:dyDescent="0.45">
      <c r="B3565" s="14" t="str">
        <f t="shared" si="330"/>
        <v>408051740807</v>
      </c>
      <c r="C3565" s="5">
        <v>40805</v>
      </c>
      <c r="D3565" s="2" t="s">
        <v>806</v>
      </c>
      <c r="E3565" s="14">
        <f t="shared" si="331"/>
        <v>1</v>
      </c>
      <c r="F3565" s="2">
        <v>17</v>
      </c>
      <c r="G3565" s="19">
        <v>351.25</v>
      </c>
      <c r="H3565" s="20">
        <v>0.01</v>
      </c>
      <c r="I3565" s="6"/>
      <c r="J3565" s="5">
        <v>40807</v>
      </c>
      <c r="K3565" s="25">
        <v>80.73</v>
      </c>
      <c r="L3565" s="2" t="s">
        <v>475</v>
      </c>
      <c r="M3565" s="14">
        <f>+VLOOKUP(L3565,Customers!$C$3:$D$797,2,FALSE)</f>
        <v>3</v>
      </c>
      <c r="N3565" s="14">
        <f>+INDEX(Customers!$B$2:$D$797,MATCH(TF_Database!L3565,Customers!$C$2:$C$797,0),1)</f>
        <v>23497</v>
      </c>
      <c r="O3565" s="29">
        <f t="shared" si="332"/>
        <v>8</v>
      </c>
      <c r="P3565" s="29">
        <f t="shared" si="333"/>
        <v>13</v>
      </c>
      <c r="Q3565" s="14" t="str">
        <f t="shared" si="334"/>
        <v xml:space="preserve">Theresa </v>
      </c>
      <c r="R3565" s="14" t="str">
        <f t="shared" si="335"/>
        <v>Swint</v>
      </c>
    </row>
    <row r="3566" spans="2:18" x14ac:dyDescent="0.45">
      <c r="B3566" s="14" t="str">
        <f t="shared" si="330"/>
        <v>402443740246</v>
      </c>
      <c r="C3566" s="5">
        <v>40244</v>
      </c>
      <c r="D3566" s="2" t="s">
        <v>808</v>
      </c>
      <c r="E3566" s="14">
        <f t="shared" si="331"/>
        <v>0</v>
      </c>
      <c r="F3566" s="2">
        <v>37</v>
      </c>
      <c r="G3566" s="19">
        <v>281.58999999999997</v>
      </c>
      <c r="H3566" s="20">
        <v>7.0000000000000007E-2</v>
      </c>
      <c r="I3566" s="6"/>
      <c r="J3566" s="5">
        <v>40246</v>
      </c>
      <c r="K3566" s="25">
        <v>-6.39</v>
      </c>
      <c r="L3566" s="2" t="s">
        <v>467</v>
      </c>
      <c r="M3566" s="14">
        <f>+VLOOKUP(L3566,Customers!$C$3:$D$797,2,FALSE)</f>
        <v>5</v>
      </c>
      <c r="N3566" s="14">
        <f>+INDEX(Customers!$B$2:$D$797,MATCH(TF_Database!L3566,Customers!$C$2:$C$797,0),1)</f>
        <v>25312</v>
      </c>
      <c r="O3566" s="29">
        <f t="shared" si="332"/>
        <v>4</v>
      </c>
      <c r="P3566" s="29">
        <f t="shared" si="333"/>
        <v>9</v>
      </c>
      <c r="Q3566" s="14" t="str">
        <f t="shared" si="334"/>
        <v xml:space="preserve">Max </v>
      </c>
      <c r="R3566" s="14" t="str">
        <f t="shared" si="335"/>
        <v>Engle</v>
      </c>
    </row>
    <row r="3567" spans="2:18" x14ac:dyDescent="0.45">
      <c r="B3567" s="14" t="str">
        <f t="shared" si="330"/>
        <v>401064440107</v>
      </c>
      <c r="C3567" s="5">
        <v>40106</v>
      </c>
      <c r="D3567" s="2" t="s">
        <v>810</v>
      </c>
      <c r="E3567" s="14">
        <f t="shared" si="331"/>
        <v>0</v>
      </c>
      <c r="F3567" s="2">
        <v>44</v>
      </c>
      <c r="G3567" s="19">
        <v>161.80000000000001</v>
      </c>
      <c r="H3567" s="20">
        <v>0.06</v>
      </c>
      <c r="I3567" s="6"/>
      <c r="J3567" s="5">
        <v>40107</v>
      </c>
      <c r="K3567" s="25">
        <v>21.335000000000001</v>
      </c>
      <c r="L3567" s="2" t="s">
        <v>462</v>
      </c>
      <c r="M3567" s="14">
        <f>+VLOOKUP(L3567,Customers!$C$3:$D$797,2,FALSE)</f>
        <v>2</v>
      </c>
      <c r="N3567" s="14">
        <f>+INDEX(Customers!$B$2:$D$797,MATCH(TF_Database!L3567,Customers!$C$2:$C$797,0),1)</f>
        <v>21116</v>
      </c>
      <c r="O3567" s="29">
        <f t="shared" si="332"/>
        <v>5</v>
      </c>
      <c r="P3567" s="29">
        <f t="shared" si="333"/>
        <v>11</v>
      </c>
      <c r="Q3567" s="14" t="str">
        <f t="shared" si="334"/>
        <v xml:space="preserve">Alan </v>
      </c>
      <c r="R3567" s="14" t="str">
        <f t="shared" si="335"/>
        <v>Haines</v>
      </c>
    </row>
    <row r="3568" spans="2:18" x14ac:dyDescent="0.45">
      <c r="B3568" s="14" t="str">
        <f t="shared" si="330"/>
        <v>401063740107</v>
      </c>
      <c r="C3568" s="5">
        <v>40106</v>
      </c>
      <c r="D3568" s="2" t="s">
        <v>810</v>
      </c>
      <c r="E3568" s="14">
        <f t="shared" si="331"/>
        <v>0</v>
      </c>
      <c r="F3568" s="2">
        <v>37</v>
      </c>
      <c r="G3568" s="19">
        <v>64.36</v>
      </c>
      <c r="H3568" s="20">
        <v>0.06</v>
      </c>
      <c r="I3568" s="6"/>
      <c r="J3568" s="5">
        <v>40107</v>
      </c>
      <c r="K3568" s="25">
        <v>-1.53</v>
      </c>
      <c r="L3568" s="2" t="s">
        <v>462</v>
      </c>
      <c r="M3568" s="14">
        <f>+VLOOKUP(L3568,Customers!$C$3:$D$797,2,FALSE)</f>
        <v>2</v>
      </c>
      <c r="N3568" s="14">
        <f>+INDEX(Customers!$B$2:$D$797,MATCH(TF_Database!L3568,Customers!$C$2:$C$797,0),1)</f>
        <v>21116</v>
      </c>
      <c r="O3568" s="29">
        <f t="shared" si="332"/>
        <v>5</v>
      </c>
      <c r="P3568" s="29">
        <f t="shared" si="333"/>
        <v>11</v>
      </c>
      <c r="Q3568" s="14" t="str">
        <f t="shared" si="334"/>
        <v xml:space="preserve">Alan </v>
      </c>
      <c r="R3568" s="14" t="str">
        <f t="shared" si="335"/>
        <v>Haines</v>
      </c>
    </row>
    <row r="3569" spans="2:18" x14ac:dyDescent="0.45">
      <c r="B3569" s="14" t="str">
        <f t="shared" si="330"/>
        <v>407634940768</v>
      </c>
      <c r="C3569" s="5">
        <v>40763</v>
      </c>
      <c r="D3569" s="2" t="s">
        <v>804</v>
      </c>
      <c r="E3569" s="14">
        <f t="shared" si="331"/>
        <v>0</v>
      </c>
      <c r="F3569" s="2">
        <v>49</v>
      </c>
      <c r="G3569" s="19">
        <v>450.66</v>
      </c>
      <c r="H3569" s="20">
        <v>0.01</v>
      </c>
      <c r="I3569" s="6"/>
      <c r="J3569" s="5">
        <v>40768</v>
      </c>
      <c r="K3569" s="25">
        <v>-115.1</v>
      </c>
      <c r="L3569" s="2" t="s">
        <v>481</v>
      </c>
      <c r="M3569" s="14">
        <f>+VLOOKUP(L3569,Customers!$C$3:$D$797,2,FALSE)</f>
        <v>1</v>
      </c>
      <c r="N3569" s="14">
        <f>+INDEX(Customers!$B$2:$D$797,MATCH(TF_Database!L3569,Customers!$C$2:$C$797,0),1)</f>
        <v>28692</v>
      </c>
      <c r="O3569" s="29">
        <f t="shared" si="332"/>
        <v>6</v>
      </c>
      <c r="P3569" s="29">
        <f t="shared" si="333"/>
        <v>12</v>
      </c>
      <c r="Q3569" s="14" t="str">
        <f t="shared" si="334"/>
        <v xml:space="preserve">Mitch </v>
      </c>
      <c r="R3569" s="14" t="str">
        <f t="shared" si="335"/>
        <v>Webber</v>
      </c>
    </row>
    <row r="3570" spans="2:18" x14ac:dyDescent="0.45">
      <c r="B3570" s="14" t="str">
        <f t="shared" si="330"/>
        <v>405381740565</v>
      </c>
      <c r="C3570" s="5">
        <v>40538</v>
      </c>
      <c r="D3570" s="2" t="s">
        <v>804</v>
      </c>
      <c r="E3570" s="14">
        <f t="shared" si="331"/>
        <v>0</v>
      </c>
      <c r="F3570" s="2">
        <v>17</v>
      </c>
      <c r="G3570" s="19">
        <v>213.06</v>
      </c>
      <c r="H3570" s="20">
        <v>0.03</v>
      </c>
      <c r="I3570" s="6"/>
      <c r="J3570" s="5">
        <v>40565</v>
      </c>
      <c r="K3570" s="25">
        <v>-31.74</v>
      </c>
      <c r="L3570" s="2" t="s">
        <v>449</v>
      </c>
      <c r="M3570" s="14">
        <f>+VLOOKUP(L3570,Customers!$C$3:$D$797,2,FALSE)</f>
        <v>1</v>
      </c>
      <c r="N3570" s="14">
        <f>+INDEX(Customers!$B$2:$D$797,MATCH(TF_Database!L3570,Customers!$C$2:$C$797,0),1)</f>
        <v>9261</v>
      </c>
      <c r="O3570" s="29">
        <f t="shared" si="332"/>
        <v>4</v>
      </c>
      <c r="P3570" s="29">
        <f t="shared" si="333"/>
        <v>11</v>
      </c>
      <c r="Q3570" s="14" t="str">
        <f t="shared" si="334"/>
        <v xml:space="preserve">Tom </v>
      </c>
      <c r="R3570" s="14" t="str">
        <f t="shared" si="335"/>
        <v>Stivers</v>
      </c>
    </row>
    <row r="3571" spans="2:18" x14ac:dyDescent="0.45">
      <c r="B3571" s="14" t="str">
        <f t="shared" si="330"/>
        <v>40538740569</v>
      </c>
      <c r="C3571" s="5">
        <v>40538</v>
      </c>
      <c r="D3571" s="2" t="s">
        <v>804</v>
      </c>
      <c r="E3571" s="14">
        <f t="shared" si="331"/>
        <v>0</v>
      </c>
      <c r="F3571" s="2">
        <v>7</v>
      </c>
      <c r="G3571" s="19">
        <v>1126.4880000000001</v>
      </c>
      <c r="H3571" s="20">
        <v>0.08</v>
      </c>
      <c r="I3571" s="6"/>
      <c r="J3571" s="5">
        <v>40569</v>
      </c>
      <c r="K3571" s="25">
        <v>-557.95299999999997</v>
      </c>
      <c r="L3571" s="2" t="s">
        <v>449</v>
      </c>
      <c r="M3571" s="14">
        <f>+VLOOKUP(L3571,Customers!$C$3:$D$797,2,FALSE)</f>
        <v>1</v>
      </c>
      <c r="N3571" s="14">
        <f>+INDEX(Customers!$B$2:$D$797,MATCH(TF_Database!L3571,Customers!$C$2:$C$797,0),1)</f>
        <v>9261</v>
      </c>
      <c r="O3571" s="29">
        <f t="shared" si="332"/>
        <v>4</v>
      </c>
      <c r="P3571" s="29">
        <f t="shared" si="333"/>
        <v>11</v>
      </c>
      <c r="Q3571" s="14" t="str">
        <f t="shared" si="334"/>
        <v xml:space="preserve">Tom </v>
      </c>
      <c r="R3571" s="14" t="str">
        <f t="shared" si="335"/>
        <v>Stivers</v>
      </c>
    </row>
    <row r="3572" spans="2:18" x14ac:dyDescent="0.45">
      <c r="B3572" s="14" t="str">
        <f t="shared" si="330"/>
        <v>410683141069</v>
      </c>
      <c r="C3572" s="5">
        <v>41068</v>
      </c>
      <c r="D3572" s="2" t="s">
        <v>806</v>
      </c>
      <c r="E3572" s="14">
        <f t="shared" si="331"/>
        <v>1</v>
      </c>
      <c r="F3572" s="2">
        <v>31</v>
      </c>
      <c r="G3572" s="19">
        <v>310.45999999999998</v>
      </c>
      <c r="H3572" s="20">
        <v>0</v>
      </c>
      <c r="I3572" s="6"/>
      <c r="J3572" s="5">
        <v>41069</v>
      </c>
      <c r="K3572" s="25">
        <v>-182.52</v>
      </c>
      <c r="L3572" s="2" t="s">
        <v>471</v>
      </c>
      <c r="M3572" s="14">
        <f>+VLOOKUP(L3572,Customers!$C$3:$D$797,2,FALSE)</f>
        <v>4</v>
      </c>
      <c r="N3572" s="14">
        <f>+INDEX(Customers!$B$2:$D$797,MATCH(TF_Database!L3572,Customers!$C$2:$C$797,0),1)</f>
        <v>20576</v>
      </c>
      <c r="O3572" s="29">
        <f t="shared" si="332"/>
        <v>7</v>
      </c>
      <c r="P3572" s="29">
        <f t="shared" si="333"/>
        <v>12</v>
      </c>
      <c r="Q3572" s="14" t="str">
        <f t="shared" si="334"/>
        <v xml:space="preserve">Mathew </v>
      </c>
      <c r="R3572" s="14" t="str">
        <f t="shared" si="335"/>
        <v>Reese</v>
      </c>
    </row>
    <row r="3573" spans="2:18" x14ac:dyDescent="0.45">
      <c r="B3573" s="14" t="str">
        <f t="shared" si="330"/>
        <v>40938540940</v>
      </c>
      <c r="C3573" s="5">
        <v>40938</v>
      </c>
      <c r="D3573" s="2" t="s">
        <v>810</v>
      </c>
      <c r="E3573" s="14">
        <f t="shared" si="331"/>
        <v>0</v>
      </c>
      <c r="F3573" s="2">
        <v>5</v>
      </c>
      <c r="G3573" s="19">
        <v>141.97550000000001</v>
      </c>
      <c r="H3573" s="20">
        <v>0.09</v>
      </c>
      <c r="I3573" s="6"/>
      <c r="J3573" s="5">
        <v>40940</v>
      </c>
      <c r="K3573" s="25">
        <v>-88.935000000000002</v>
      </c>
      <c r="L3573" s="2" t="s">
        <v>223</v>
      </c>
      <c r="M3573" s="14">
        <f>+VLOOKUP(L3573,Customers!$C$3:$D$797,2,FALSE)</f>
        <v>5</v>
      </c>
      <c r="N3573" s="14">
        <f>+INDEX(Customers!$B$2:$D$797,MATCH(TF_Database!L3573,Customers!$C$2:$C$797,0),1)</f>
        <v>3086</v>
      </c>
      <c r="O3573" s="29">
        <f t="shared" si="332"/>
        <v>8</v>
      </c>
      <c r="P3573" s="29">
        <f t="shared" si="333"/>
        <v>15</v>
      </c>
      <c r="Q3573" s="14" t="str">
        <f t="shared" si="334"/>
        <v xml:space="preserve">Shirley </v>
      </c>
      <c r="R3573" s="14" t="str">
        <f t="shared" si="335"/>
        <v>Schmidt</v>
      </c>
    </row>
    <row r="3574" spans="2:18" x14ac:dyDescent="0.45">
      <c r="B3574" s="14" t="str">
        <f t="shared" si="330"/>
        <v>40602940603</v>
      </c>
      <c r="C3574" s="5">
        <v>40602</v>
      </c>
      <c r="D3574" s="2" t="s">
        <v>811</v>
      </c>
      <c r="E3574" s="14">
        <f t="shared" si="331"/>
        <v>0</v>
      </c>
      <c r="F3574" s="2">
        <v>9</v>
      </c>
      <c r="G3574" s="19">
        <v>53.18</v>
      </c>
      <c r="H3574" s="20">
        <v>0.09</v>
      </c>
      <c r="I3574" s="6"/>
      <c r="J3574" s="5">
        <v>40603</v>
      </c>
      <c r="K3574" s="25">
        <v>-46.1265</v>
      </c>
      <c r="L3574" s="2" t="s">
        <v>482</v>
      </c>
      <c r="M3574" s="14">
        <f>+VLOOKUP(L3574,Customers!$C$3:$D$797,2,FALSE)</f>
        <v>3</v>
      </c>
      <c r="N3574" s="14">
        <f>+INDEX(Customers!$B$2:$D$797,MATCH(TF_Database!L3574,Customers!$C$2:$C$797,0),1)</f>
        <v>6167</v>
      </c>
      <c r="O3574" s="29">
        <f t="shared" si="332"/>
        <v>6</v>
      </c>
      <c r="P3574" s="29">
        <f t="shared" si="333"/>
        <v>12</v>
      </c>
      <c r="Q3574" s="14" t="str">
        <f t="shared" si="334"/>
        <v xml:space="preserve">Carol </v>
      </c>
      <c r="R3574" s="14" t="str">
        <f t="shared" si="335"/>
        <v>Triggs</v>
      </c>
    </row>
    <row r="3575" spans="2:18" x14ac:dyDescent="0.45">
      <c r="B3575" s="14" t="str">
        <f t="shared" si="330"/>
        <v>398523839853</v>
      </c>
      <c r="C3575" s="5">
        <v>39852</v>
      </c>
      <c r="D3575" s="2" t="s">
        <v>810</v>
      </c>
      <c r="E3575" s="14">
        <f t="shared" si="331"/>
        <v>0</v>
      </c>
      <c r="F3575" s="2">
        <v>38</v>
      </c>
      <c r="G3575" s="19">
        <v>607.41999999999996</v>
      </c>
      <c r="H3575" s="20">
        <v>0.03</v>
      </c>
      <c r="I3575" s="6"/>
      <c r="J3575" s="5">
        <v>39853</v>
      </c>
      <c r="K3575" s="25">
        <v>-254.13850000000002</v>
      </c>
      <c r="L3575" s="2" t="s">
        <v>440</v>
      </c>
      <c r="M3575" s="14">
        <f>+VLOOKUP(L3575,Customers!$C$3:$D$797,2,FALSE)</f>
        <v>1</v>
      </c>
      <c r="N3575" s="14">
        <f>+INDEX(Customers!$B$2:$D$797,MATCH(TF_Database!L3575,Customers!$C$2:$C$797,0),1)</f>
        <v>2580</v>
      </c>
      <c r="O3575" s="29">
        <f t="shared" si="332"/>
        <v>6</v>
      </c>
      <c r="P3575" s="29">
        <f t="shared" si="333"/>
        <v>15</v>
      </c>
      <c r="Q3575" s="14" t="str">
        <f t="shared" si="334"/>
        <v xml:space="preserve">Helen </v>
      </c>
      <c r="R3575" s="14" t="str">
        <f t="shared" si="335"/>
        <v>Wasserman</v>
      </c>
    </row>
    <row r="3576" spans="2:18" x14ac:dyDescent="0.45">
      <c r="B3576" s="14" t="str">
        <f t="shared" si="330"/>
        <v>411712441173</v>
      </c>
      <c r="C3576" s="5">
        <v>41171</v>
      </c>
      <c r="D3576" s="2" t="s">
        <v>811</v>
      </c>
      <c r="E3576" s="14">
        <f t="shared" si="331"/>
        <v>0</v>
      </c>
      <c r="F3576" s="2">
        <v>24</v>
      </c>
      <c r="G3576" s="19">
        <v>76.06</v>
      </c>
      <c r="H3576" s="20">
        <v>0.02</v>
      </c>
      <c r="I3576" s="6"/>
      <c r="J3576" s="5">
        <v>41173</v>
      </c>
      <c r="K3576" s="25">
        <v>30.03</v>
      </c>
      <c r="L3576" s="2" t="s">
        <v>85</v>
      </c>
      <c r="M3576" s="14">
        <f>+VLOOKUP(L3576,Customers!$C$3:$D$797,2,FALSE)</f>
        <v>4</v>
      </c>
      <c r="N3576" s="14">
        <f>+INDEX(Customers!$B$2:$D$797,MATCH(TF_Database!L3576,Customers!$C$2:$C$797,0),1)</f>
        <v>5916</v>
      </c>
      <c r="O3576" s="29">
        <f t="shared" si="332"/>
        <v>6</v>
      </c>
      <c r="P3576" s="29">
        <f t="shared" si="333"/>
        <v>16</v>
      </c>
      <c r="Q3576" s="14" t="str">
        <f t="shared" si="334"/>
        <v xml:space="preserve">Logan </v>
      </c>
      <c r="R3576" s="14" t="str">
        <f t="shared" si="335"/>
        <v>Haushalter</v>
      </c>
    </row>
    <row r="3577" spans="2:18" x14ac:dyDescent="0.45">
      <c r="B3577" s="14" t="str">
        <f t="shared" si="330"/>
        <v>408413040848</v>
      </c>
      <c r="C3577" s="5">
        <v>40841</v>
      </c>
      <c r="D3577" s="2" t="s">
        <v>804</v>
      </c>
      <c r="E3577" s="14">
        <f t="shared" si="331"/>
        <v>0</v>
      </c>
      <c r="F3577" s="2">
        <v>30</v>
      </c>
      <c r="G3577" s="19">
        <v>396.6</v>
      </c>
      <c r="H3577" s="20">
        <v>0.08</v>
      </c>
      <c r="I3577" s="6"/>
      <c r="J3577" s="5">
        <v>40848</v>
      </c>
      <c r="K3577" s="25">
        <v>-148.26</v>
      </c>
      <c r="L3577" s="2" t="s">
        <v>481</v>
      </c>
      <c r="M3577" s="14">
        <f>+VLOOKUP(L3577,Customers!$C$3:$D$797,2,FALSE)</f>
        <v>1</v>
      </c>
      <c r="N3577" s="14">
        <f>+INDEX(Customers!$B$2:$D$797,MATCH(TF_Database!L3577,Customers!$C$2:$C$797,0),1)</f>
        <v>28692</v>
      </c>
      <c r="O3577" s="29">
        <f t="shared" si="332"/>
        <v>6</v>
      </c>
      <c r="P3577" s="29">
        <f t="shared" si="333"/>
        <v>12</v>
      </c>
      <c r="Q3577" s="14" t="str">
        <f t="shared" si="334"/>
        <v xml:space="preserve">Mitch </v>
      </c>
      <c r="R3577" s="14" t="str">
        <f t="shared" si="335"/>
        <v>Webber</v>
      </c>
    </row>
    <row r="3578" spans="2:18" x14ac:dyDescent="0.45">
      <c r="B3578" s="14" t="str">
        <f t="shared" si="330"/>
        <v>408413240845</v>
      </c>
      <c r="C3578" s="5">
        <v>40841</v>
      </c>
      <c r="D3578" s="2" t="s">
        <v>804</v>
      </c>
      <c r="E3578" s="14">
        <f t="shared" si="331"/>
        <v>0</v>
      </c>
      <c r="F3578" s="2">
        <v>32</v>
      </c>
      <c r="G3578" s="19">
        <v>6902.51</v>
      </c>
      <c r="H3578" s="20">
        <v>0.04</v>
      </c>
      <c r="I3578" s="6"/>
      <c r="J3578" s="5">
        <v>40845</v>
      </c>
      <c r="K3578" s="25">
        <v>-513.79042000000004</v>
      </c>
      <c r="L3578" s="2" t="s">
        <v>481</v>
      </c>
      <c r="M3578" s="14">
        <f>+VLOOKUP(L3578,Customers!$C$3:$D$797,2,FALSE)</f>
        <v>1</v>
      </c>
      <c r="N3578" s="14">
        <f>+INDEX(Customers!$B$2:$D$797,MATCH(TF_Database!L3578,Customers!$C$2:$C$797,0),1)</f>
        <v>28692</v>
      </c>
      <c r="O3578" s="29">
        <f t="shared" si="332"/>
        <v>6</v>
      </c>
      <c r="P3578" s="29">
        <f t="shared" si="333"/>
        <v>12</v>
      </c>
      <c r="Q3578" s="14" t="str">
        <f t="shared" si="334"/>
        <v xml:space="preserve">Mitch </v>
      </c>
      <c r="R3578" s="14" t="str">
        <f t="shared" si="335"/>
        <v>Webber</v>
      </c>
    </row>
    <row r="3579" spans="2:18" x14ac:dyDescent="0.45">
      <c r="B3579" s="14" t="str">
        <f t="shared" si="330"/>
        <v>401463140147</v>
      </c>
      <c r="C3579" s="5">
        <v>40146</v>
      </c>
      <c r="D3579" s="2" t="s">
        <v>806</v>
      </c>
      <c r="E3579" s="14">
        <f t="shared" si="331"/>
        <v>1</v>
      </c>
      <c r="F3579" s="2">
        <v>31</v>
      </c>
      <c r="G3579" s="19">
        <v>180.7</v>
      </c>
      <c r="H3579" s="20">
        <v>0.1</v>
      </c>
      <c r="I3579" s="6"/>
      <c r="J3579" s="5">
        <v>40147</v>
      </c>
      <c r="K3579" s="25">
        <v>-94.61</v>
      </c>
      <c r="L3579" s="2" t="s">
        <v>469</v>
      </c>
      <c r="M3579" s="14">
        <f>+VLOOKUP(L3579,Customers!$C$3:$D$797,2,FALSE)</f>
        <v>2</v>
      </c>
      <c r="N3579" s="14">
        <f>+INDEX(Customers!$B$2:$D$797,MATCH(TF_Database!L3579,Customers!$C$2:$C$797,0),1)</f>
        <v>5815</v>
      </c>
      <c r="O3579" s="29">
        <f t="shared" si="332"/>
        <v>7</v>
      </c>
      <c r="P3579" s="29">
        <f t="shared" si="333"/>
        <v>11</v>
      </c>
      <c r="Q3579" s="14" t="str">
        <f t="shared" si="334"/>
        <v xml:space="preserve">Dennis </v>
      </c>
      <c r="R3579" s="14" t="str">
        <f t="shared" si="335"/>
        <v>Kane</v>
      </c>
    </row>
    <row r="3580" spans="2:18" x14ac:dyDescent="0.45">
      <c r="B3580" s="14" t="str">
        <f t="shared" si="330"/>
        <v>401462640148</v>
      </c>
      <c r="C3580" s="5">
        <v>40146</v>
      </c>
      <c r="D3580" s="2" t="s">
        <v>806</v>
      </c>
      <c r="E3580" s="14">
        <f t="shared" si="331"/>
        <v>1</v>
      </c>
      <c r="F3580" s="2">
        <v>26</v>
      </c>
      <c r="G3580" s="19">
        <v>67.400000000000006</v>
      </c>
      <c r="H3580" s="20">
        <v>7.0000000000000007E-2</v>
      </c>
      <c r="I3580" s="6"/>
      <c r="J3580" s="5">
        <v>40148</v>
      </c>
      <c r="K3580" s="25">
        <v>22.71</v>
      </c>
      <c r="L3580" s="2" t="s">
        <v>469</v>
      </c>
      <c r="M3580" s="14">
        <f>+VLOOKUP(L3580,Customers!$C$3:$D$797,2,FALSE)</f>
        <v>2</v>
      </c>
      <c r="N3580" s="14">
        <f>+INDEX(Customers!$B$2:$D$797,MATCH(TF_Database!L3580,Customers!$C$2:$C$797,0),1)</f>
        <v>5815</v>
      </c>
      <c r="O3580" s="29">
        <f t="shared" si="332"/>
        <v>7</v>
      </c>
      <c r="P3580" s="29">
        <f t="shared" si="333"/>
        <v>11</v>
      </c>
      <c r="Q3580" s="14" t="str">
        <f t="shared" si="334"/>
        <v xml:space="preserve">Dennis </v>
      </c>
      <c r="R3580" s="14" t="str">
        <f t="shared" si="335"/>
        <v>Kane</v>
      </c>
    </row>
    <row r="3581" spans="2:18" x14ac:dyDescent="0.45">
      <c r="B3581" s="14" t="str">
        <f t="shared" si="330"/>
        <v>411111641112</v>
      </c>
      <c r="C3581" s="5">
        <v>41111</v>
      </c>
      <c r="D3581" s="2" t="s">
        <v>808</v>
      </c>
      <c r="E3581" s="14">
        <f t="shared" si="331"/>
        <v>0</v>
      </c>
      <c r="F3581" s="2">
        <v>16</v>
      </c>
      <c r="G3581" s="19">
        <v>466.94749999999999</v>
      </c>
      <c r="H3581" s="20">
        <v>0.1</v>
      </c>
      <c r="I3581" s="6"/>
      <c r="J3581" s="5">
        <v>41112</v>
      </c>
      <c r="K3581" s="25">
        <v>82.817999999999998</v>
      </c>
      <c r="L3581" s="2" t="s">
        <v>144</v>
      </c>
      <c r="M3581" s="14">
        <f>+VLOOKUP(L3581,Customers!$C$3:$D$797,2,FALSE)</f>
        <v>2</v>
      </c>
      <c r="N3581" s="14">
        <f>+INDEX(Customers!$B$2:$D$797,MATCH(TF_Database!L3581,Customers!$C$2:$C$797,0),1)</f>
        <v>3876</v>
      </c>
      <c r="O3581" s="29">
        <f t="shared" si="332"/>
        <v>7</v>
      </c>
      <c r="P3581" s="29">
        <f t="shared" si="333"/>
        <v>12</v>
      </c>
      <c r="Q3581" s="14" t="str">
        <f t="shared" si="334"/>
        <v xml:space="preserve">Justin </v>
      </c>
      <c r="R3581" s="14" t="str">
        <f t="shared" si="335"/>
        <v>Hirsh</v>
      </c>
    </row>
    <row r="3582" spans="2:18" x14ac:dyDescent="0.45">
      <c r="B3582" s="14" t="str">
        <f t="shared" si="330"/>
        <v>40198540199</v>
      </c>
      <c r="C3582" s="5">
        <v>40198</v>
      </c>
      <c r="D3582" s="2" t="s">
        <v>811</v>
      </c>
      <c r="E3582" s="14">
        <f t="shared" si="331"/>
        <v>0</v>
      </c>
      <c r="F3582" s="2">
        <v>5</v>
      </c>
      <c r="G3582" s="19">
        <v>1253.8900000000001</v>
      </c>
      <c r="H3582" s="20">
        <v>0.09</v>
      </c>
      <c r="I3582" s="6"/>
      <c r="J3582" s="5">
        <v>40199</v>
      </c>
      <c r="K3582" s="25">
        <v>-577.47989999999993</v>
      </c>
      <c r="L3582" s="2" t="s">
        <v>150</v>
      </c>
      <c r="M3582" s="14">
        <f>+VLOOKUP(L3582,Customers!$C$3:$D$797,2,FALSE)</f>
        <v>3</v>
      </c>
      <c r="N3582" s="14">
        <f>+INDEX(Customers!$B$2:$D$797,MATCH(TF_Database!L3582,Customers!$C$2:$C$797,0),1)</f>
        <v>8868</v>
      </c>
      <c r="O3582" s="29">
        <f t="shared" si="332"/>
        <v>5</v>
      </c>
      <c r="P3582" s="29">
        <f t="shared" si="333"/>
        <v>11</v>
      </c>
      <c r="Q3582" s="14" t="str">
        <f t="shared" si="334"/>
        <v xml:space="preserve">Bill </v>
      </c>
      <c r="R3582" s="14" t="str">
        <f t="shared" si="335"/>
        <v>Eplett</v>
      </c>
    </row>
    <row r="3583" spans="2:18" x14ac:dyDescent="0.45">
      <c r="B3583" s="14" t="str">
        <f t="shared" si="330"/>
        <v>405772840584</v>
      </c>
      <c r="C3583" s="5">
        <v>40577</v>
      </c>
      <c r="D3583" s="2" t="s">
        <v>804</v>
      </c>
      <c r="E3583" s="14">
        <f t="shared" si="331"/>
        <v>0</v>
      </c>
      <c r="F3583" s="2">
        <v>28</v>
      </c>
      <c r="G3583" s="19">
        <v>1103.67</v>
      </c>
      <c r="H3583" s="20">
        <v>0.04</v>
      </c>
      <c r="I3583" s="6"/>
      <c r="J3583" s="5">
        <v>40584</v>
      </c>
      <c r="K3583" s="25">
        <v>253.61</v>
      </c>
      <c r="L3583" s="2" t="s">
        <v>483</v>
      </c>
      <c r="M3583" s="14">
        <f>+VLOOKUP(L3583,Customers!$C$3:$D$797,2,FALSE)</f>
        <v>4</v>
      </c>
      <c r="N3583" s="14">
        <f>+INDEX(Customers!$B$2:$D$797,MATCH(TF_Database!L3583,Customers!$C$2:$C$797,0),1)</f>
        <v>5993</v>
      </c>
      <c r="O3583" s="29">
        <f t="shared" si="332"/>
        <v>7</v>
      </c>
      <c r="P3583" s="29">
        <f t="shared" si="333"/>
        <v>18</v>
      </c>
      <c r="Q3583" s="14" t="str">
        <f t="shared" si="334"/>
        <v xml:space="preserve">Justin </v>
      </c>
      <c r="R3583" s="14" t="str">
        <f t="shared" si="335"/>
        <v>MacKendrick</v>
      </c>
    </row>
    <row r="3584" spans="2:18" x14ac:dyDescent="0.45">
      <c r="B3584" s="14" t="str">
        <f t="shared" si="330"/>
        <v>399612839961</v>
      </c>
      <c r="C3584" s="5">
        <v>39961</v>
      </c>
      <c r="D3584" s="2" t="s">
        <v>810</v>
      </c>
      <c r="E3584" s="14">
        <f t="shared" si="331"/>
        <v>0</v>
      </c>
      <c r="F3584" s="2">
        <v>28</v>
      </c>
      <c r="G3584" s="19">
        <v>1062.69</v>
      </c>
      <c r="H3584" s="20">
        <v>0.01</v>
      </c>
      <c r="I3584" s="6"/>
      <c r="J3584" s="5">
        <v>39961</v>
      </c>
      <c r="K3584" s="25">
        <v>401.8</v>
      </c>
      <c r="L3584" s="2" t="s">
        <v>185</v>
      </c>
      <c r="M3584" s="14">
        <f>+VLOOKUP(L3584,Customers!$C$3:$D$797,2,FALSE)</f>
        <v>2</v>
      </c>
      <c r="N3584" s="14">
        <f>+INDEX(Customers!$B$2:$D$797,MATCH(TF_Database!L3584,Customers!$C$2:$C$797,0),1)</f>
        <v>6161</v>
      </c>
      <c r="O3584" s="29">
        <f t="shared" si="332"/>
        <v>6</v>
      </c>
      <c r="P3584" s="29">
        <f t="shared" si="333"/>
        <v>14</v>
      </c>
      <c r="Q3584" s="14" t="str">
        <f t="shared" si="334"/>
        <v xml:space="preserve">Aaron </v>
      </c>
      <c r="R3584" s="14" t="str">
        <f t="shared" si="335"/>
        <v>Smayling</v>
      </c>
    </row>
    <row r="3585" spans="2:18" x14ac:dyDescent="0.45">
      <c r="B3585" s="14" t="str">
        <f t="shared" si="330"/>
        <v>41246341246</v>
      </c>
      <c r="C3585" s="5">
        <v>41246</v>
      </c>
      <c r="D3585" s="2" t="s">
        <v>804</v>
      </c>
      <c r="E3585" s="14">
        <f t="shared" si="331"/>
        <v>0</v>
      </c>
      <c r="F3585" s="2">
        <v>3</v>
      </c>
      <c r="G3585" s="19">
        <v>912.35</v>
      </c>
      <c r="H3585" s="20">
        <v>7.0000000000000007E-2</v>
      </c>
      <c r="I3585" s="6"/>
      <c r="J3585" s="5">
        <v>41246</v>
      </c>
      <c r="K3585" s="25">
        <v>-379.22</v>
      </c>
      <c r="L3585" s="2" t="s">
        <v>474</v>
      </c>
      <c r="M3585" s="14">
        <f>+VLOOKUP(L3585,Customers!$C$3:$D$797,2,FALSE)</f>
        <v>1</v>
      </c>
      <c r="N3585" s="14">
        <f>+INDEX(Customers!$B$2:$D$797,MATCH(TF_Database!L3585,Customers!$C$2:$C$797,0),1)</f>
        <v>4128</v>
      </c>
      <c r="O3585" s="29">
        <f t="shared" si="332"/>
        <v>9</v>
      </c>
      <c r="P3585" s="29">
        <f t="shared" si="333"/>
        <v>17</v>
      </c>
      <c r="Q3585" s="14" t="str">
        <f t="shared" si="334"/>
        <v xml:space="preserve">Jennifer </v>
      </c>
      <c r="R3585" s="14" t="str">
        <f t="shared" si="335"/>
        <v>Ferguson</v>
      </c>
    </row>
    <row r="3586" spans="2:18" x14ac:dyDescent="0.45">
      <c r="B3586" s="14" t="str">
        <f t="shared" si="330"/>
        <v>411754041177</v>
      </c>
      <c r="C3586" s="5">
        <v>41175</v>
      </c>
      <c r="D3586" s="2" t="s">
        <v>810</v>
      </c>
      <c r="E3586" s="14">
        <f t="shared" si="331"/>
        <v>0</v>
      </c>
      <c r="F3586" s="2">
        <v>40</v>
      </c>
      <c r="G3586" s="19">
        <v>6147.24</v>
      </c>
      <c r="H3586" s="20">
        <v>0.05</v>
      </c>
      <c r="I3586" s="6"/>
      <c r="J3586" s="5">
        <v>41177</v>
      </c>
      <c r="K3586" s="25">
        <v>632.98</v>
      </c>
      <c r="L3586" s="2" t="s">
        <v>477</v>
      </c>
      <c r="M3586" s="14">
        <f>+VLOOKUP(L3586,Customers!$C$3:$D$797,2,FALSE)</f>
        <v>4</v>
      </c>
      <c r="N3586" s="14">
        <f>+INDEX(Customers!$B$2:$D$797,MATCH(TF_Database!L3586,Customers!$C$2:$C$797,0),1)</f>
        <v>21806</v>
      </c>
      <c r="O3586" s="29">
        <f t="shared" si="332"/>
        <v>8</v>
      </c>
      <c r="P3586" s="29">
        <f t="shared" si="333"/>
        <v>16</v>
      </c>
      <c r="Q3586" s="14" t="str">
        <f t="shared" si="334"/>
        <v xml:space="preserve">Stewart </v>
      </c>
      <c r="R3586" s="14" t="str">
        <f t="shared" si="335"/>
        <v>Visinsky</v>
      </c>
    </row>
    <row r="3587" spans="2:18" x14ac:dyDescent="0.45">
      <c r="B3587" s="14" t="str">
        <f t="shared" si="330"/>
        <v>39907839908</v>
      </c>
      <c r="C3587" s="5">
        <v>39907</v>
      </c>
      <c r="D3587" s="2" t="s">
        <v>806</v>
      </c>
      <c r="E3587" s="14">
        <f t="shared" si="331"/>
        <v>1</v>
      </c>
      <c r="F3587" s="2">
        <v>8</v>
      </c>
      <c r="G3587" s="19">
        <v>70.55</v>
      </c>
      <c r="H3587" s="20">
        <v>0</v>
      </c>
      <c r="I3587" s="6"/>
      <c r="J3587" s="5">
        <v>39908</v>
      </c>
      <c r="K3587" s="25">
        <v>-66.170999999999992</v>
      </c>
      <c r="L3587" s="2" t="s">
        <v>470</v>
      </c>
      <c r="M3587" s="14">
        <f>+VLOOKUP(L3587,Customers!$C$3:$D$797,2,FALSE)</f>
        <v>3</v>
      </c>
      <c r="N3587" s="14">
        <f>+INDEX(Customers!$B$2:$D$797,MATCH(TF_Database!L3587,Customers!$C$2:$C$797,0),1)</f>
        <v>27051</v>
      </c>
      <c r="O3587" s="29">
        <f t="shared" si="332"/>
        <v>8</v>
      </c>
      <c r="P3587" s="29">
        <f t="shared" si="333"/>
        <v>17</v>
      </c>
      <c r="Q3587" s="14" t="str">
        <f t="shared" si="334"/>
        <v xml:space="preserve">Phillip </v>
      </c>
      <c r="R3587" s="14" t="str">
        <f t="shared" si="335"/>
        <v>Flathmann</v>
      </c>
    </row>
    <row r="3588" spans="2:18" x14ac:dyDescent="0.45">
      <c r="B3588" s="14" t="str">
        <f t="shared" si="330"/>
        <v>404912040492</v>
      </c>
      <c r="C3588" s="5">
        <v>40491</v>
      </c>
      <c r="D3588" s="2" t="s">
        <v>811</v>
      </c>
      <c r="E3588" s="14">
        <f t="shared" si="331"/>
        <v>0</v>
      </c>
      <c r="F3588" s="2">
        <v>20</v>
      </c>
      <c r="G3588" s="19">
        <v>34.94</v>
      </c>
      <c r="H3588" s="20">
        <v>0.05</v>
      </c>
      <c r="I3588" s="6"/>
      <c r="J3588" s="5">
        <v>40492</v>
      </c>
      <c r="K3588" s="25">
        <v>-30.7</v>
      </c>
      <c r="L3588" s="2" t="s">
        <v>484</v>
      </c>
      <c r="M3588" s="14">
        <f>+VLOOKUP(L3588,Customers!$C$3:$D$797,2,FALSE)</f>
        <v>2</v>
      </c>
      <c r="N3588" s="14">
        <f>+INDEX(Customers!$B$2:$D$797,MATCH(TF_Database!L3588,Customers!$C$2:$C$797,0),1)</f>
        <v>21300</v>
      </c>
      <c r="O3588" s="29">
        <f t="shared" si="332"/>
        <v>6</v>
      </c>
      <c r="P3588" s="29">
        <f t="shared" si="333"/>
        <v>11</v>
      </c>
      <c r="Q3588" s="14" t="str">
        <f t="shared" si="334"/>
        <v xml:space="preserve">Sarah </v>
      </c>
      <c r="R3588" s="14" t="str">
        <f t="shared" si="335"/>
        <v>Brown</v>
      </c>
    </row>
    <row r="3589" spans="2:18" x14ac:dyDescent="0.45">
      <c r="B3589" s="14" t="str">
        <f t="shared" si="330"/>
        <v>398994639901</v>
      </c>
      <c r="C3589" s="5">
        <v>39899</v>
      </c>
      <c r="D3589" s="2" t="s">
        <v>810</v>
      </c>
      <c r="E3589" s="14">
        <f t="shared" si="331"/>
        <v>0</v>
      </c>
      <c r="F3589" s="2">
        <v>46</v>
      </c>
      <c r="G3589" s="19">
        <v>9304.2000000000007</v>
      </c>
      <c r="H3589" s="20">
        <v>0.08</v>
      </c>
      <c r="I3589" s="6"/>
      <c r="J3589" s="5">
        <v>39901</v>
      </c>
      <c r="K3589" s="25">
        <v>1981.17</v>
      </c>
      <c r="L3589" s="2" t="s">
        <v>474</v>
      </c>
      <c r="M3589" s="14">
        <f>+VLOOKUP(L3589,Customers!$C$3:$D$797,2,FALSE)</f>
        <v>1</v>
      </c>
      <c r="N3589" s="14">
        <f>+INDEX(Customers!$B$2:$D$797,MATCH(TF_Database!L3589,Customers!$C$2:$C$797,0),1)</f>
        <v>4128</v>
      </c>
      <c r="O3589" s="29">
        <f t="shared" si="332"/>
        <v>9</v>
      </c>
      <c r="P3589" s="29">
        <f t="shared" si="333"/>
        <v>17</v>
      </c>
      <c r="Q3589" s="14" t="str">
        <f t="shared" si="334"/>
        <v xml:space="preserve">Jennifer </v>
      </c>
      <c r="R3589" s="14" t="str">
        <f t="shared" si="335"/>
        <v>Ferguson</v>
      </c>
    </row>
    <row r="3590" spans="2:18" x14ac:dyDescent="0.45">
      <c r="B3590" s="14" t="str">
        <f t="shared" si="330"/>
        <v>398993139901</v>
      </c>
      <c r="C3590" s="5">
        <v>39899</v>
      </c>
      <c r="D3590" s="2" t="s">
        <v>810</v>
      </c>
      <c r="E3590" s="14">
        <f t="shared" si="331"/>
        <v>0</v>
      </c>
      <c r="F3590" s="2">
        <v>31</v>
      </c>
      <c r="G3590" s="19">
        <v>1685.05</v>
      </c>
      <c r="H3590" s="20">
        <v>0.1</v>
      </c>
      <c r="I3590" s="6"/>
      <c r="J3590" s="5">
        <v>39901</v>
      </c>
      <c r="K3590" s="25">
        <v>518.07000000000005</v>
      </c>
      <c r="L3590" s="2" t="s">
        <v>474</v>
      </c>
      <c r="M3590" s="14">
        <f>+VLOOKUP(L3590,Customers!$C$3:$D$797,2,FALSE)</f>
        <v>1</v>
      </c>
      <c r="N3590" s="14">
        <f>+INDEX(Customers!$B$2:$D$797,MATCH(TF_Database!L3590,Customers!$C$2:$C$797,0),1)</f>
        <v>4128</v>
      </c>
      <c r="O3590" s="29">
        <f t="shared" si="332"/>
        <v>9</v>
      </c>
      <c r="P3590" s="29">
        <f t="shared" si="333"/>
        <v>17</v>
      </c>
      <c r="Q3590" s="14" t="str">
        <f t="shared" si="334"/>
        <v xml:space="preserve">Jennifer </v>
      </c>
      <c r="R3590" s="14" t="str">
        <f t="shared" si="335"/>
        <v>Ferguson</v>
      </c>
    </row>
    <row r="3591" spans="2:18" x14ac:dyDescent="0.45">
      <c r="B3591" s="14" t="str">
        <f t="shared" ref="B3591:B3654" si="336">+CONCATENATE(C3591,F3591,J3591)</f>
        <v>39899339900</v>
      </c>
      <c r="C3591" s="5">
        <v>39899</v>
      </c>
      <c r="D3591" s="2" t="s">
        <v>810</v>
      </c>
      <c r="E3591" s="14">
        <f t="shared" ref="E3591:E3654" si="337">+IF(D3591="High",1,0)</f>
        <v>0</v>
      </c>
      <c r="F3591" s="2">
        <v>3</v>
      </c>
      <c r="G3591" s="19">
        <v>57.48</v>
      </c>
      <c r="H3591" s="20">
        <v>0</v>
      </c>
      <c r="I3591" s="6"/>
      <c r="J3591" s="5">
        <v>39900</v>
      </c>
      <c r="K3591" s="25">
        <v>-28.09</v>
      </c>
      <c r="L3591" s="2" t="s">
        <v>474</v>
      </c>
      <c r="M3591" s="14">
        <f>+VLOOKUP(L3591,Customers!$C$3:$D$797,2,FALSE)</f>
        <v>1</v>
      </c>
      <c r="N3591" s="14">
        <f>+INDEX(Customers!$B$2:$D$797,MATCH(TF_Database!L3591,Customers!$C$2:$C$797,0),1)</f>
        <v>4128</v>
      </c>
      <c r="O3591" s="29">
        <f t="shared" ref="O3591:O3654" si="338">+SEARCH(" ",L3591)</f>
        <v>9</v>
      </c>
      <c r="P3591" s="29">
        <f t="shared" ref="P3591:P3654" si="339">+LEN(L3591)</f>
        <v>17</v>
      </c>
      <c r="Q3591" s="14" t="str">
        <f t="shared" ref="Q3591:Q3654" si="340">+LEFT(L3591,O3591)</f>
        <v xml:space="preserve">Jennifer </v>
      </c>
      <c r="R3591" s="14" t="str">
        <f t="shared" ref="R3591:R3654" si="341">+RIGHT(L3591,P3591-O3591)</f>
        <v>Ferguson</v>
      </c>
    </row>
    <row r="3592" spans="2:18" x14ac:dyDescent="0.45">
      <c r="B3592" s="14" t="str">
        <f t="shared" si="336"/>
        <v>400412440043</v>
      </c>
      <c r="C3592" s="5">
        <v>40041</v>
      </c>
      <c r="D3592" s="2" t="s">
        <v>810</v>
      </c>
      <c r="E3592" s="14">
        <f t="shared" si="337"/>
        <v>0</v>
      </c>
      <c r="F3592" s="2">
        <v>24</v>
      </c>
      <c r="G3592" s="19">
        <v>4276.0960000000005</v>
      </c>
      <c r="H3592" s="20">
        <v>0</v>
      </c>
      <c r="I3592" s="6"/>
      <c r="J3592" s="5">
        <v>40043</v>
      </c>
      <c r="K3592" s="25">
        <v>-505.98447900000014</v>
      </c>
      <c r="L3592" s="2" t="s">
        <v>474</v>
      </c>
      <c r="M3592" s="14">
        <f>+VLOOKUP(L3592,Customers!$C$3:$D$797,2,FALSE)</f>
        <v>1</v>
      </c>
      <c r="N3592" s="14">
        <f>+INDEX(Customers!$B$2:$D$797,MATCH(TF_Database!L3592,Customers!$C$2:$C$797,0),1)</f>
        <v>4128</v>
      </c>
      <c r="O3592" s="29">
        <f t="shared" si="338"/>
        <v>9</v>
      </c>
      <c r="P3592" s="29">
        <f t="shared" si="339"/>
        <v>17</v>
      </c>
      <c r="Q3592" s="14" t="str">
        <f t="shared" si="340"/>
        <v xml:space="preserve">Jennifer </v>
      </c>
      <c r="R3592" s="14" t="str">
        <f t="shared" si="341"/>
        <v>Ferguson</v>
      </c>
    </row>
    <row r="3593" spans="2:18" x14ac:dyDescent="0.45">
      <c r="B3593" s="14" t="str">
        <f t="shared" si="336"/>
        <v>401884640188</v>
      </c>
      <c r="C3593" s="5">
        <v>40188</v>
      </c>
      <c r="D3593" s="2" t="s">
        <v>804</v>
      </c>
      <c r="E3593" s="14">
        <f t="shared" si="337"/>
        <v>0</v>
      </c>
      <c r="F3593" s="2">
        <v>46</v>
      </c>
      <c r="G3593" s="19">
        <v>21390.44</v>
      </c>
      <c r="H3593" s="20">
        <v>0.09</v>
      </c>
      <c r="I3593" s="6"/>
      <c r="J3593" s="5">
        <v>40188</v>
      </c>
      <c r="K3593" s="25">
        <v>5365.43</v>
      </c>
      <c r="L3593" s="2" t="s">
        <v>483</v>
      </c>
      <c r="M3593" s="14">
        <f>+VLOOKUP(L3593,Customers!$C$3:$D$797,2,FALSE)</f>
        <v>4</v>
      </c>
      <c r="N3593" s="14">
        <f>+INDEX(Customers!$B$2:$D$797,MATCH(TF_Database!L3593,Customers!$C$2:$C$797,0),1)</f>
        <v>5993</v>
      </c>
      <c r="O3593" s="29">
        <f t="shared" si="338"/>
        <v>7</v>
      </c>
      <c r="P3593" s="29">
        <f t="shared" si="339"/>
        <v>18</v>
      </c>
      <c r="Q3593" s="14" t="str">
        <f t="shared" si="340"/>
        <v xml:space="preserve">Justin </v>
      </c>
      <c r="R3593" s="14" t="str">
        <f t="shared" si="341"/>
        <v>MacKendrick</v>
      </c>
    </row>
    <row r="3594" spans="2:18" x14ac:dyDescent="0.45">
      <c r="B3594" s="14" t="str">
        <f t="shared" si="336"/>
        <v>40188740193</v>
      </c>
      <c r="C3594" s="5">
        <v>40188</v>
      </c>
      <c r="D3594" s="2" t="s">
        <v>804</v>
      </c>
      <c r="E3594" s="14">
        <f t="shared" si="337"/>
        <v>0</v>
      </c>
      <c r="F3594" s="2">
        <v>7</v>
      </c>
      <c r="G3594" s="19">
        <v>169.75</v>
      </c>
      <c r="H3594" s="20">
        <v>0.09</v>
      </c>
      <c r="I3594" s="6"/>
      <c r="J3594" s="5">
        <v>40193</v>
      </c>
      <c r="K3594" s="25">
        <v>-194.85</v>
      </c>
      <c r="L3594" s="2" t="s">
        <v>483</v>
      </c>
      <c r="M3594" s="14">
        <f>+VLOOKUP(L3594,Customers!$C$3:$D$797,2,FALSE)</f>
        <v>4</v>
      </c>
      <c r="N3594" s="14">
        <f>+INDEX(Customers!$B$2:$D$797,MATCH(TF_Database!L3594,Customers!$C$2:$C$797,0),1)</f>
        <v>5993</v>
      </c>
      <c r="O3594" s="29">
        <f t="shared" si="338"/>
        <v>7</v>
      </c>
      <c r="P3594" s="29">
        <f t="shared" si="339"/>
        <v>18</v>
      </c>
      <c r="Q3594" s="14" t="str">
        <f t="shared" si="340"/>
        <v xml:space="preserve">Justin </v>
      </c>
      <c r="R3594" s="14" t="str">
        <f t="shared" si="341"/>
        <v>MacKendrick</v>
      </c>
    </row>
    <row r="3595" spans="2:18" x14ac:dyDescent="0.45">
      <c r="B3595" s="14" t="str">
        <f t="shared" si="336"/>
        <v>403752140382</v>
      </c>
      <c r="C3595" s="5">
        <v>40375</v>
      </c>
      <c r="D3595" s="2" t="s">
        <v>804</v>
      </c>
      <c r="E3595" s="14">
        <f t="shared" si="337"/>
        <v>0</v>
      </c>
      <c r="F3595" s="2">
        <v>21</v>
      </c>
      <c r="G3595" s="19">
        <v>7981.2</v>
      </c>
      <c r="H3595" s="20">
        <v>0.02</v>
      </c>
      <c r="I3595" s="6"/>
      <c r="J3595" s="5">
        <v>40382</v>
      </c>
      <c r="K3595" s="25">
        <v>-592.5205000000002</v>
      </c>
      <c r="L3595" s="2" t="s">
        <v>457</v>
      </c>
      <c r="M3595" s="14">
        <f>+VLOOKUP(L3595,Customers!$C$3:$D$797,2,FALSE)</f>
        <v>3</v>
      </c>
      <c r="N3595" s="14">
        <f>+INDEX(Customers!$B$2:$D$797,MATCH(TF_Database!L3595,Customers!$C$2:$C$797,0),1)</f>
        <v>21065</v>
      </c>
      <c r="O3595" s="29">
        <f t="shared" si="338"/>
        <v>5</v>
      </c>
      <c r="P3595" s="29">
        <f t="shared" si="339"/>
        <v>10</v>
      </c>
      <c r="Q3595" s="14" t="str">
        <f t="shared" si="340"/>
        <v xml:space="preserve">Anne </v>
      </c>
      <c r="R3595" s="14" t="str">
        <f t="shared" si="341"/>
        <v>Pryor</v>
      </c>
    </row>
    <row r="3596" spans="2:18" x14ac:dyDescent="0.45">
      <c r="B3596" s="14" t="str">
        <f t="shared" si="336"/>
        <v>40683640684</v>
      </c>
      <c r="C3596" s="5">
        <v>40683</v>
      </c>
      <c r="D3596" s="2" t="s">
        <v>808</v>
      </c>
      <c r="E3596" s="14">
        <f t="shared" si="337"/>
        <v>0</v>
      </c>
      <c r="F3596" s="2">
        <v>6</v>
      </c>
      <c r="G3596" s="19">
        <v>205.24</v>
      </c>
      <c r="H3596" s="20">
        <v>0.01</v>
      </c>
      <c r="I3596" s="6"/>
      <c r="J3596" s="5">
        <v>40684</v>
      </c>
      <c r="K3596" s="25">
        <v>-135.51</v>
      </c>
      <c r="L3596" s="2" t="s">
        <v>467</v>
      </c>
      <c r="M3596" s="14">
        <f>+VLOOKUP(L3596,Customers!$C$3:$D$797,2,FALSE)</f>
        <v>5</v>
      </c>
      <c r="N3596" s="14">
        <f>+INDEX(Customers!$B$2:$D$797,MATCH(TF_Database!L3596,Customers!$C$2:$C$797,0),1)</f>
        <v>25312</v>
      </c>
      <c r="O3596" s="29">
        <f t="shared" si="338"/>
        <v>4</v>
      </c>
      <c r="P3596" s="29">
        <f t="shared" si="339"/>
        <v>9</v>
      </c>
      <c r="Q3596" s="14" t="str">
        <f t="shared" si="340"/>
        <v xml:space="preserve">Max </v>
      </c>
      <c r="R3596" s="14" t="str">
        <f t="shared" si="341"/>
        <v>Engle</v>
      </c>
    </row>
    <row r="3597" spans="2:18" x14ac:dyDescent="0.45">
      <c r="B3597" s="14" t="str">
        <f t="shared" si="336"/>
        <v>406833640684</v>
      </c>
      <c r="C3597" s="5">
        <v>40683</v>
      </c>
      <c r="D3597" s="2" t="s">
        <v>808</v>
      </c>
      <c r="E3597" s="14">
        <f t="shared" si="337"/>
        <v>0</v>
      </c>
      <c r="F3597" s="2">
        <v>36</v>
      </c>
      <c r="G3597" s="19">
        <v>825.82</v>
      </c>
      <c r="H3597" s="20">
        <v>0</v>
      </c>
      <c r="I3597" s="6"/>
      <c r="J3597" s="5">
        <v>40684</v>
      </c>
      <c r="K3597" s="25">
        <v>-1049.26</v>
      </c>
      <c r="L3597" s="2" t="s">
        <v>467</v>
      </c>
      <c r="M3597" s="14">
        <f>+VLOOKUP(L3597,Customers!$C$3:$D$797,2,FALSE)</f>
        <v>5</v>
      </c>
      <c r="N3597" s="14">
        <f>+INDEX(Customers!$B$2:$D$797,MATCH(TF_Database!L3597,Customers!$C$2:$C$797,0),1)</f>
        <v>25312</v>
      </c>
      <c r="O3597" s="29">
        <f t="shared" si="338"/>
        <v>4</v>
      </c>
      <c r="P3597" s="29">
        <f t="shared" si="339"/>
        <v>9</v>
      </c>
      <c r="Q3597" s="14" t="str">
        <f t="shared" si="340"/>
        <v xml:space="preserve">Max </v>
      </c>
      <c r="R3597" s="14" t="str">
        <f t="shared" si="341"/>
        <v>Engle</v>
      </c>
    </row>
    <row r="3598" spans="2:18" x14ac:dyDescent="0.45">
      <c r="B3598" s="14" t="str">
        <f t="shared" si="336"/>
        <v>400113140015</v>
      </c>
      <c r="C3598" s="5">
        <v>40011</v>
      </c>
      <c r="D3598" s="2" t="s">
        <v>804</v>
      </c>
      <c r="E3598" s="14">
        <f t="shared" si="337"/>
        <v>0</v>
      </c>
      <c r="F3598" s="2">
        <v>31</v>
      </c>
      <c r="G3598" s="19">
        <v>60.64</v>
      </c>
      <c r="H3598" s="20">
        <v>0.05</v>
      </c>
      <c r="I3598" s="6"/>
      <c r="J3598" s="5">
        <v>40015</v>
      </c>
      <c r="K3598" s="25">
        <v>-66.62</v>
      </c>
      <c r="L3598" s="2" t="s">
        <v>457</v>
      </c>
      <c r="M3598" s="14">
        <f>+VLOOKUP(L3598,Customers!$C$3:$D$797,2,FALSE)</f>
        <v>3</v>
      </c>
      <c r="N3598" s="14">
        <f>+INDEX(Customers!$B$2:$D$797,MATCH(TF_Database!L3598,Customers!$C$2:$C$797,0),1)</f>
        <v>21065</v>
      </c>
      <c r="O3598" s="29">
        <f t="shared" si="338"/>
        <v>5</v>
      </c>
      <c r="P3598" s="29">
        <f t="shared" si="339"/>
        <v>10</v>
      </c>
      <c r="Q3598" s="14" t="str">
        <f t="shared" si="340"/>
        <v xml:space="preserve">Anne </v>
      </c>
      <c r="R3598" s="14" t="str">
        <f t="shared" si="341"/>
        <v>Pryor</v>
      </c>
    </row>
    <row r="3599" spans="2:18" x14ac:dyDescent="0.45">
      <c r="B3599" s="14" t="str">
        <f t="shared" si="336"/>
        <v>400324840032</v>
      </c>
      <c r="C3599" s="5">
        <v>40032</v>
      </c>
      <c r="D3599" s="2" t="s">
        <v>808</v>
      </c>
      <c r="E3599" s="14">
        <f t="shared" si="337"/>
        <v>0</v>
      </c>
      <c r="F3599" s="2">
        <v>48</v>
      </c>
      <c r="G3599" s="19">
        <v>2482.0340000000001</v>
      </c>
      <c r="H3599" s="20">
        <v>0.08</v>
      </c>
      <c r="I3599" s="6"/>
      <c r="J3599" s="5">
        <v>40032</v>
      </c>
      <c r="K3599" s="25">
        <v>421.89299999999997</v>
      </c>
      <c r="L3599" s="2" t="s">
        <v>469</v>
      </c>
      <c r="M3599" s="14">
        <f>+VLOOKUP(L3599,Customers!$C$3:$D$797,2,FALSE)</f>
        <v>2</v>
      </c>
      <c r="N3599" s="14">
        <f>+INDEX(Customers!$B$2:$D$797,MATCH(TF_Database!L3599,Customers!$C$2:$C$797,0),1)</f>
        <v>5815</v>
      </c>
      <c r="O3599" s="29">
        <f t="shared" si="338"/>
        <v>7</v>
      </c>
      <c r="P3599" s="29">
        <f t="shared" si="339"/>
        <v>11</v>
      </c>
      <c r="Q3599" s="14" t="str">
        <f t="shared" si="340"/>
        <v xml:space="preserve">Dennis </v>
      </c>
      <c r="R3599" s="14" t="str">
        <f t="shared" si="341"/>
        <v>Kane</v>
      </c>
    </row>
    <row r="3600" spans="2:18" x14ac:dyDescent="0.45">
      <c r="B3600" s="14" t="str">
        <f t="shared" si="336"/>
        <v>411061641115</v>
      </c>
      <c r="C3600" s="5">
        <v>41106</v>
      </c>
      <c r="D3600" s="2" t="s">
        <v>804</v>
      </c>
      <c r="E3600" s="14">
        <f t="shared" si="337"/>
        <v>0</v>
      </c>
      <c r="F3600" s="2">
        <v>16</v>
      </c>
      <c r="G3600" s="19">
        <v>9695.84</v>
      </c>
      <c r="H3600" s="20">
        <v>0</v>
      </c>
      <c r="I3600" s="6"/>
      <c r="J3600" s="5">
        <v>41115</v>
      </c>
      <c r="K3600" s="25">
        <v>2752.11</v>
      </c>
      <c r="L3600" s="2" t="s">
        <v>461</v>
      </c>
      <c r="M3600" s="14">
        <f>+VLOOKUP(L3600,Customers!$C$3:$D$797,2,FALSE)</f>
        <v>1</v>
      </c>
      <c r="N3600" s="14">
        <f>+INDEX(Customers!$B$2:$D$797,MATCH(TF_Database!L3600,Customers!$C$2:$C$797,0),1)</f>
        <v>11181</v>
      </c>
      <c r="O3600" s="29">
        <f t="shared" si="338"/>
        <v>7</v>
      </c>
      <c r="P3600" s="29">
        <f t="shared" si="339"/>
        <v>15</v>
      </c>
      <c r="Q3600" s="14" t="str">
        <f t="shared" si="340"/>
        <v xml:space="preserve">Jasper </v>
      </c>
      <c r="R3600" s="14" t="str">
        <f t="shared" si="341"/>
        <v>Cacioppo</v>
      </c>
    </row>
    <row r="3601" spans="2:18" x14ac:dyDescent="0.45">
      <c r="B3601" s="14" t="str">
        <f t="shared" si="336"/>
        <v>411063641115</v>
      </c>
      <c r="C3601" s="5">
        <v>41106</v>
      </c>
      <c r="D3601" s="2" t="s">
        <v>804</v>
      </c>
      <c r="E3601" s="14">
        <f t="shared" si="337"/>
        <v>0</v>
      </c>
      <c r="F3601" s="2">
        <v>36</v>
      </c>
      <c r="G3601" s="19">
        <v>246.79</v>
      </c>
      <c r="H3601" s="20">
        <v>0.01</v>
      </c>
      <c r="I3601" s="6"/>
      <c r="J3601" s="5">
        <v>41115</v>
      </c>
      <c r="K3601" s="25">
        <v>-90.08</v>
      </c>
      <c r="L3601" s="2" t="s">
        <v>461</v>
      </c>
      <c r="M3601" s="14">
        <f>+VLOOKUP(L3601,Customers!$C$3:$D$797,2,FALSE)</f>
        <v>1</v>
      </c>
      <c r="N3601" s="14">
        <f>+INDEX(Customers!$B$2:$D$797,MATCH(TF_Database!L3601,Customers!$C$2:$C$797,0),1)</f>
        <v>11181</v>
      </c>
      <c r="O3601" s="29">
        <f t="shared" si="338"/>
        <v>7</v>
      </c>
      <c r="P3601" s="29">
        <f t="shared" si="339"/>
        <v>15</v>
      </c>
      <c r="Q3601" s="14" t="str">
        <f t="shared" si="340"/>
        <v xml:space="preserve">Jasper </v>
      </c>
      <c r="R3601" s="14" t="str">
        <f t="shared" si="341"/>
        <v>Cacioppo</v>
      </c>
    </row>
    <row r="3602" spans="2:18" x14ac:dyDescent="0.45">
      <c r="B3602" s="14" t="str">
        <f t="shared" si="336"/>
        <v>411063941115</v>
      </c>
      <c r="C3602" s="5">
        <v>41106</v>
      </c>
      <c r="D3602" s="2" t="s">
        <v>804</v>
      </c>
      <c r="E3602" s="14">
        <f t="shared" si="337"/>
        <v>0</v>
      </c>
      <c r="F3602" s="2">
        <v>39</v>
      </c>
      <c r="G3602" s="19">
        <v>777.78</v>
      </c>
      <c r="H3602" s="20">
        <v>0.01</v>
      </c>
      <c r="I3602" s="6"/>
      <c r="J3602" s="5">
        <v>41115</v>
      </c>
      <c r="K3602" s="25">
        <v>237.75</v>
      </c>
      <c r="L3602" s="2" t="s">
        <v>461</v>
      </c>
      <c r="M3602" s="14">
        <f>+VLOOKUP(L3602,Customers!$C$3:$D$797,2,FALSE)</f>
        <v>1</v>
      </c>
      <c r="N3602" s="14">
        <f>+INDEX(Customers!$B$2:$D$797,MATCH(TF_Database!L3602,Customers!$C$2:$C$797,0),1)</f>
        <v>11181</v>
      </c>
      <c r="O3602" s="29">
        <f t="shared" si="338"/>
        <v>7</v>
      </c>
      <c r="P3602" s="29">
        <f t="shared" si="339"/>
        <v>15</v>
      </c>
      <c r="Q3602" s="14" t="str">
        <f t="shared" si="340"/>
        <v xml:space="preserve">Jasper </v>
      </c>
      <c r="R3602" s="14" t="str">
        <f t="shared" si="341"/>
        <v>Cacioppo</v>
      </c>
    </row>
    <row r="3603" spans="2:18" x14ac:dyDescent="0.45">
      <c r="B3603" s="14" t="str">
        <f t="shared" si="336"/>
        <v>39968339970</v>
      </c>
      <c r="C3603" s="5">
        <v>39968</v>
      </c>
      <c r="D3603" s="2" t="s">
        <v>808</v>
      </c>
      <c r="E3603" s="14">
        <f t="shared" si="337"/>
        <v>0</v>
      </c>
      <c r="F3603" s="2">
        <v>3</v>
      </c>
      <c r="G3603" s="19">
        <v>3029.97</v>
      </c>
      <c r="H3603" s="20">
        <v>0</v>
      </c>
      <c r="I3603" s="6"/>
      <c r="J3603" s="5">
        <v>39970</v>
      </c>
      <c r="K3603" s="25">
        <v>-1819.9964999999997</v>
      </c>
      <c r="L3603" s="2" t="s">
        <v>481</v>
      </c>
      <c r="M3603" s="14">
        <f>+VLOOKUP(L3603,Customers!$C$3:$D$797,2,FALSE)</f>
        <v>1</v>
      </c>
      <c r="N3603" s="14">
        <f>+INDEX(Customers!$B$2:$D$797,MATCH(TF_Database!L3603,Customers!$C$2:$C$797,0),1)</f>
        <v>28692</v>
      </c>
      <c r="O3603" s="29">
        <f t="shared" si="338"/>
        <v>6</v>
      </c>
      <c r="P3603" s="29">
        <f t="shared" si="339"/>
        <v>12</v>
      </c>
      <c r="Q3603" s="14" t="str">
        <f t="shared" si="340"/>
        <v xml:space="preserve">Mitch </v>
      </c>
      <c r="R3603" s="14" t="str">
        <f t="shared" si="341"/>
        <v>Webber</v>
      </c>
    </row>
    <row r="3604" spans="2:18" x14ac:dyDescent="0.45">
      <c r="B3604" s="14" t="str">
        <f t="shared" si="336"/>
        <v>399683439969</v>
      </c>
      <c r="C3604" s="5">
        <v>39968</v>
      </c>
      <c r="D3604" s="2" t="s">
        <v>808</v>
      </c>
      <c r="E3604" s="14">
        <f t="shared" si="337"/>
        <v>0</v>
      </c>
      <c r="F3604" s="2">
        <v>34</v>
      </c>
      <c r="G3604" s="19">
        <v>241.04</v>
      </c>
      <c r="H3604" s="20">
        <v>0.05</v>
      </c>
      <c r="I3604" s="6"/>
      <c r="J3604" s="5">
        <v>39969</v>
      </c>
      <c r="K3604" s="25">
        <v>-28.2</v>
      </c>
      <c r="L3604" s="2" t="s">
        <v>481</v>
      </c>
      <c r="M3604" s="14">
        <f>+VLOOKUP(L3604,Customers!$C$3:$D$797,2,FALSE)</f>
        <v>1</v>
      </c>
      <c r="N3604" s="14">
        <f>+INDEX(Customers!$B$2:$D$797,MATCH(TF_Database!L3604,Customers!$C$2:$C$797,0),1)</f>
        <v>28692</v>
      </c>
      <c r="O3604" s="29">
        <f t="shared" si="338"/>
        <v>6</v>
      </c>
      <c r="P3604" s="29">
        <f t="shared" si="339"/>
        <v>12</v>
      </c>
      <c r="Q3604" s="14" t="str">
        <f t="shared" si="340"/>
        <v xml:space="preserve">Mitch </v>
      </c>
      <c r="R3604" s="14" t="str">
        <f t="shared" si="341"/>
        <v>Webber</v>
      </c>
    </row>
    <row r="3605" spans="2:18" x14ac:dyDescent="0.45">
      <c r="B3605" s="14" t="str">
        <f t="shared" si="336"/>
        <v>40985540988</v>
      </c>
      <c r="C3605" s="5">
        <v>40985</v>
      </c>
      <c r="D3605" s="2" t="s">
        <v>810</v>
      </c>
      <c r="E3605" s="14">
        <f t="shared" si="337"/>
        <v>0</v>
      </c>
      <c r="F3605" s="2">
        <v>5</v>
      </c>
      <c r="G3605" s="19">
        <v>44.17</v>
      </c>
      <c r="H3605" s="20">
        <v>0.02</v>
      </c>
      <c r="I3605" s="6"/>
      <c r="J3605" s="5">
        <v>40988</v>
      </c>
      <c r="K3605" s="25">
        <v>23.41</v>
      </c>
      <c r="L3605" s="2" t="s">
        <v>472</v>
      </c>
      <c r="M3605" s="14">
        <f>+VLOOKUP(L3605,Customers!$C$3:$D$797,2,FALSE)</f>
        <v>4</v>
      </c>
      <c r="N3605" s="14">
        <f>+INDEX(Customers!$B$2:$D$797,MATCH(TF_Database!L3605,Customers!$C$2:$C$797,0),1)</f>
        <v>2440</v>
      </c>
      <c r="O3605" s="29">
        <f t="shared" si="338"/>
        <v>7</v>
      </c>
      <c r="P3605" s="29">
        <f t="shared" si="339"/>
        <v>10</v>
      </c>
      <c r="Q3605" s="14" t="str">
        <f t="shared" si="340"/>
        <v xml:space="preserve">Stuart </v>
      </c>
      <c r="R3605" s="14" t="str">
        <f t="shared" si="341"/>
        <v>Van</v>
      </c>
    </row>
    <row r="3606" spans="2:18" x14ac:dyDescent="0.45">
      <c r="B3606" s="14" t="str">
        <f t="shared" si="336"/>
        <v>409853740987</v>
      </c>
      <c r="C3606" s="5">
        <v>40985</v>
      </c>
      <c r="D3606" s="2" t="s">
        <v>810</v>
      </c>
      <c r="E3606" s="14">
        <f t="shared" si="337"/>
        <v>0</v>
      </c>
      <c r="F3606" s="2">
        <v>37</v>
      </c>
      <c r="G3606" s="19">
        <v>192.92</v>
      </c>
      <c r="H3606" s="20">
        <v>0.09</v>
      </c>
      <c r="I3606" s="6"/>
      <c r="J3606" s="5">
        <v>40987</v>
      </c>
      <c r="K3606" s="25">
        <v>74.58</v>
      </c>
      <c r="L3606" s="2" t="s">
        <v>472</v>
      </c>
      <c r="M3606" s="14">
        <f>+VLOOKUP(L3606,Customers!$C$3:$D$797,2,FALSE)</f>
        <v>4</v>
      </c>
      <c r="N3606" s="14">
        <f>+INDEX(Customers!$B$2:$D$797,MATCH(TF_Database!L3606,Customers!$C$2:$C$797,0),1)</f>
        <v>2440</v>
      </c>
      <c r="O3606" s="29">
        <f t="shared" si="338"/>
        <v>7</v>
      </c>
      <c r="P3606" s="29">
        <f t="shared" si="339"/>
        <v>10</v>
      </c>
      <c r="Q3606" s="14" t="str">
        <f t="shared" si="340"/>
        <v xml:space="preserve">Stuart </v>
      </c>
      <c r="R3606" s="14" t="str">
        <f t="shared" si="341"/>
        <v>Van</v>
      </c>
    </row>
    <row r="3607" spans="2:18" x14ac:dyDescent="0.45">
      <c r="B3607" s="14" t="str">
        <f t="shared" si="336"/>
        <v>401881140189</v>
      </c>
      <c r="C3607" s="5">
        <v>40188</v>
      </c>
      <c r="D3607" s="2" t="s">
        <v>810</v>
      </c>
      <c r="E3607" s="14">
        <f t="shared" si="337"/>
        <v>0</v>
      </c>
      <c r="F3607" s="2">
        <v>11</v>
      </c>
      <c r="G3607" s="19">
        <v>1091.47</v>
      </c>
      <c r="H3607" s="20">
        <v>0.04</v>
      </c>
      <c r="I3607" s="6"/>
      <c r="J3607" s="5">
        <v>40189</v>
      </c>
      <c r="K3607" s="25">
        <v>160.47999999999999</v>
      </c>
      <c r="L3607" s="2" t="s">
        <v>85</v>
      </c>
      <c r="M3607" s="14">
        <f>+VLOOKUP(L3607,Customers!$C$3:$D$797,2,FALSE)</f>
        <v>4</v>
      </c>
      <c r="N3607" s="14">
        <f>+INDEX(Customers!$B$2:$D$797,MATCH(TF_Database!L3607,Customers!$C$2:$C$797,0),1)</f>
        <v>5916</v>
      </c>
      <c r="O3607" s="29">
        <f t="shared" si="338"/>
        <v>6</v>
      </c>
      <c r="P3607" s="29">
        <f t="shared" si="339"/>
        <v>16</v>
      </c>
      <c r="Q3607" s="14" t="str">
        <f t="shared" si="340"/>
        <v xml:space="preserve">Logan </v>
      </c>
      <c r="R3607" s="14" t="str">
        <f t="shared" si="341"/>
        <v>Haushalter</v>
      </c>
    </row>
    <row r="3608" spans="2:18" x14ac:dyDescent="0.45">
      <c r="B3608" s="14" t="str">
        <f t="shared" si="336"/>
        <v>401883540188</v>
      </c>
      <c r="C3608" s="5">
        <v>40188</v>
      </c>
      <c r="D3608" s="2" t="s">
        <v>810</v>
      </c>
      <c r="E3608" s="14">
        <f t="shared" si="337"/>
        <v>0</v>
      </c>
      <c r="F3608" s="2">
        <v>35</v>
      </c>
      <c r="G3608" s="19">
        <v>112.59</v>
      </c>
      <c r="H3608" s="20">
        <v>0.09</v>
      </c>
      <c r="I3608" s="6"/>
      <c r="J3608" s="5">
        <v>40188</v>
      </c>
      <c r="K3608" s="25">
        <v>-126.7</v>
      </c>
      <c r="L3608" s="2" t="s">
        <v>85</v>
      </c>
      <c r="M3608" s="14">
        <f>+VLOOKUP(L3608,Customers!$C$3:$D$797,2,FALSE)</f>
        <v>4</v>
      </c>
      <c r="N3608" s="14">
        <f>+INDEX(Customers!$B$2:$D$797,MATCH(TF_Database!L3608,Customers!$C$2:$C$797,0),1)</f>
        <v>5916</v>
      </c>
      <c r="O3608" s="29">
        <f t="shared" si="338"/>
        <v>6</v>
      </c>
      <c r="P3608" s="29">
        <f t="shared" si="339"/>
        <v>16</v>
      </c>
      <c r="Q3608" s="14" t="str">
        <f t="shared" si="340"/>
        <v xml:space="preserve">Logan </v>
      </c>
      <c r="R3608" s="14" t="str">
        <f t="shared" si="341"/>
        <v>Haushalter</v>
      </c>
    </row>
    <row r="3609" spans="2:18" x14ac:dyDescent="0.45">
      <c r="B3609" s="14" t="str">
        <f t="shared" si="336"/>
        <v>40661340661</v>
      </c>
      <c r="C3609" s="5">
        <v>40661</v>
      </c>
      <c r="D3609" s="2" t="s">
        <v>811</v>
      </c>
      <c r="E3609" s="14">
        <f t="shared" si="337"/>
        <v>0</v>
      </c>
      <c r="F3609" s="2">
        <v>3</v>
      </c>
      <c r="G3609" s="19">
        <v>210.5025</v>
      </c>
      <c r="H3609" s="20">
        <v>0.04</v>
      </c>
      <c r="I3609" s="6"/>
      <c r="J3609" s="5">
        <v>40661</v>
      </c>
      <c r="K3609" s="25">
        <v>-315.32600000000002</v>
      </c>
      <c r="L3609" s="2" t="s">
        <v>150</v>
      </c>
      <c r="M3609" s="14">
        <f>+VLOOKUP(L3609,Customers!$C$3:$D$797,2,FALSE)</f>
        <v>3</v>
      </c>
      <c r="N3609" s="14">
        <f>+INDEX(Customers!$B$2:$D$797,MATCH(TF_Database!L3609,Customers!$C$2:$C$797,0),1)</f>
        <v>8868</v>
      </c>
      <c r="O3609" s="29">
        <f t="shared" si="338"/>
        <v>5</v>
      </c>
      <c r="P3609" s="29">
        <f t="shared" si="339"/>
        <v>11</v>
      </c>
      <c r="Q3609" s="14" t="str">
        <f t="shared" si="340"/>
        <v xml:space="preserve">Bill </v>
      </c>
      <c r="R3609" s="14" t="str">
        <f t="shared" si="341"/>
        <v>Eplett</v>
      </c>
    </row>
    <row r="3610" spans="2:18" x14ac:dyDescent="0.45">
      <c r="B3610" s="14" t="str">
        <f t="shared" si="336"/>
        <v>411545041156</v>
      </c>
      <c r="C3610" s="5">
        <v>41154</v>
      </c>
      <c r="D3610" s="2" t="s">
        <v>804</v>
      </c>
      <c r="E3610" s="14">
        <f t="shared" si="337"/>
        <v>0</v>
      </c>
      <c r="F3610" s="2">
        <v>50</v>
      </c>
      <c r="G3610" s="19">
        <v>230.63</v>
      </c>
      <c r="H3610" s="20">
        <v>0.1</v>
      </c>
      <c r="I3610" s="6"/>
      <c r="J3610" s="5">
        <v>41156</v>
      </c>
      <c r="K3610" s="25">
        <v>-39.71</v>
      </c>
      <c r="L3610" s="2" t="s">
        <v>485</v>
      </c>
      <c r="M3610" s="14">
        <f>+VLOOKUP(L3610,Customers!$C$3:$D$797,2,FALSE)</f>
        <v>1</v>
      </c>
      <c r="N3610" s="14">
        <f>+INDEX(Customers!$B$2:$D$797,MATCH(TF_Database!L3610,Customers!$C$2:$C$797,0),1)</f>
        <v>7932</v>
      </c>
      <c r="O3610" s="29">
        <f t="shared" si="338"/>
        <v>5</v>
      </c>
      <c r="P3610" s="29">
        <f t="shared" si="339"/>
        <v>10</v>
      </c>
      <c r="Q3610" s="14" t="str">
        <f t="shared" si="340"/>
        <v xml:space="preserve">Tony </v>
      </c>
      <c r="R3610" s="14" t="str">
        <f t="shared" si="341"/>
        <v>Sayre</v>
      </c>
    </row>
    <row r="3611" spans="2:18" x14ac:dyDescent="0.45">
      <c r="B3611" s="14" t="str">
        <f t="shared" si="336"/>
        <v>411542241158</v>
      </c>
      <c r="C3611" s="5">
        <v>41154</v>
      </c>
      <c r="D3611" s="2" t="s">
        <v>804</v>
      </c>
      <c r="E3611" s="14">
        <f t="shared" si="337"/>
        <v>0</v>
      </c>
      <c r="F3611" s="2">
        <v>22</v>
      </c>
      <c r="G3611" s="19">
        <v>80.790000000000006</v>
      </c>
      <c r="H3611" s="20">
        <v>0.1</v>
      </c>
      <c r="I3611" s="6"/>
      <c r="J3611" s="5">
        <v>41158</v>
      </c>
      <c r="K3611" s="25">
        <v>25.18</v>
      </c>
      <c r="L3611" s="2" t="s">
        <v>485</v>
      </c>
      <c r="M3611" s="14">
        <f>+VLOOKUP(L3611,Customers!$C$3:$D$797,2,FALSE)</f>
        <v>1</v>
      </c>
      <c r="N3611" s="14">
        <f>+INDEX(Customers!$B$2:$D$797,MATCH(TF_Database!L3611,Customers!$C$2:$C$797,0),1)</f>
        <v>7932</v>
      </c>
      <c r="O3611" s="29">
        <f t="shared" si="338"/>
        <v>5</v>
      </c>
      <c r="P3611" s="29">
        <f t="shared" si="339"/>
        <v>10</v>
      </c>
      <c r="Q3611" s="14" t="str">
        <f t="shared" si="340"/>
        <v xml:space="preserve">Tony </v>
      </c>
      <c r="R3611" s="14" t="str">
        <f t="shared" si="341"/>
        <v>Sayre</v>
      </c>
    </row>
    <row r="3612" spans="2:18" x14ac:dyDescent="0.45">
      <c r="B3612" s="14" t="str">
        <f t="shared" si="336"/>
        <v>40387840389</v>
      </c>
      <c r="C3612" s="5">
        <v>40387</v>
      </c>
      <c r="D3612" s="2" t="s">
        <v>811</v>
      </c>
      <c r="E3612" s="14">
        <f t="shared" si="337"/>
        <v>0</v>
      </c>
      <c r="F3612" s="2">
        <v>8</v>
      </c>
      <c r="G3612" s="19">
        <v>1095.27</v>
      </c>
      <c r="H3612" s="20">
        <v>0.03</v>
      </c>
      <c r="I3612" s="6"/>
      <c r="J3612" s="5">
        <v>40389</v>
      </c>
      <c r="K3612" s="25">
        <v>-281.22380000000004</v>
      </c>
      <c r="L3612" s="2" t="s">
        <v>412</v>
      </c>
      <c r="M3612" s="14">
        <f>+VLOOKUP(L3612,Customers!$C$3:$D$797,2,FALSE)</f>
        <v>5</v>
      </c>
      <c r="N3612" s="14">
        <f>+INDEX(Customers!$B$2:$D$797,MATCH(TF_Database!L3612,Customers!$C$2:$C$797,0),1)</f>
        <v>31845</v>
      </c>
      <c r="O3612" s="29">
        <f t="shared" si="338"/>
        <v>6</v>
      </c>
      <c r="P3612" s="29">
        <f t="shared" si="339"/>
        <v>14</v>
      </c>
      <c r="Q3612" s="14" t="str">
        <f t="shared" si="340"/>
        <v xml:space="preserve">Karen </v>
      </c>
      <c r="R3612" s="14" t="str">
        <f t="shared" si="341"/>
        <v>Ferguson</v>
      </c>
    </row>
    <row r="3613" spans="2:18" x14ac:dyDescent="0.45">
      <c r="B3613" s="14" t="str">
        <f t="shared" si="336"/>
        <v>410793441081</v>
      </c>
      <c r="C3613" s="5">
        <v>41079</v>
      </c>
      <c r="D3613" s="2" t="s">
        <v>811</v>
      </c>
      <c r="E3613" s="14">
        <f t="shared" si="337"/>
        <v>0</v>
      </c>
      <c r="F3613" s="2">
        <v>34</v>
      </c>
      <c r="G3613" s="19">
        <v>9522.1200000000008</v>
      </c>
      <c r="H3613" s="20">
        <v>0.04</v>
      </c>
      <c r="I3613" s="6"/>
      <c r="J3613" s="5">
        <v>41081</v>
      </c>
      <c r="K3613" s="25">
        <v>171.3</v>
      </c>
      <c r="L3613" s="2" t="s">
        <v>412</v>
      </c>
      <c r="M3613" s="14">
        <f>+VLOOKUP(L3613,Customers!$C$3:$D$797,2,FALSE)</f>
        <v>5</v>
      </c>
      <c r="N3613" s="14">
        <f>+INDEX(Customers!$B$2:$D$797,MATCH(TF_Database!L3613,Customers!$C$2:$C$797,0),1)</f>
        <v>31845</v>
      </c>
      <c r="O3613" s="29">
        <f t="shared" si="338"/>
        <v>6</v>
      </c>
      <c r="P3613" s="29">
        <f t="shared" si="339"/>
        <v>14</v>
      </c>
      <c r="Q3613" s="14" t="str">
        <f t="shared" si="340"/>
        <v xml:space="preserve">Karen </v>
      </c>
      <c r="R3613" s="14" t="str">
        <f t="shared" si="341"/>
        <v>Ferguson</v>
      </c>
    </row>
    <row r="3614" spans="2:18" x14ac:dyDescent="0.45">
      <c r="B3614" s="14" t="str">
        <f t="shared" si="336"/>
        <v>410791641080</v>
      </c>
      <c r="C3614" s="5">
        <v>41079</v>
      </c>
      <c r="D3614" s="2" t="s">
        <v>811</v>
      </c>
      <c r="E3614" s="14">
        <f t="shared" si="337"/>
        <v>0</v>
      </c>
      <c r="F3614" s="2">
        <v>16</v>
      </c>
      <c r="G3614" s="19">
        <v>1985.6935000000001</v>
      </c>
      <c r="H3614" s="20">
        <v>0.1</v>
      </c>
      <c r="I3614" s="6"/>
      <c r="J3614" s="5">
        <v>41080</v>
      </c>
      <c r="K3614" s="25">
        <v>35.649000000000001</v>
      </c>
      <c r="L3614" s="2" t="s">
        <v>412</v>
      </c>
      <c r="M3614" s="14">
        <f>+VLOOKUP(L3614,Customers!$C$3:$D$797,2,FALSE)</f>
        <v>5</v>
      </c>
      <c r="N3614" s="14">
        <f>+INDEX(Customers!$B$2:$D$797,MATCH(TF_Database!L3614,Customers!$C$2:$C$797,0),1)</f>
        <v>31845</v>
      </c>
      <c r="O3614" s="29">
        <f t="shared" si="338"/>
        <v>6</v>
      </c>
      <c r="P3614" s="29">
        <f t="shared" si="339"/>
        <v>14</v>
      </c>
      <c r="Q3614" s="14" t="str">
        <f t="shared" si="340"/>
        <v xml:space="preserve">Karen </v>
      </c>
      <c r="R3614" s="14" t="str">
        <f t="shared" si="341"/>
        <v>Ferguson</v>
      </c>
    </row>
    <row r="3615" spans="2:18" x14ac:dyDescent="0.45">
      <c r="B3615" s="14" t="str">
        <f t="shared" si="336"/>
        <v>401773740184</v>
      </c>
      <c r="C3615" s="5">
        <v>40177</v>
      </c>
      <c r="D3615" s="2" t="s">
        <v>804</v>
      </c>
      <c r="E3615" s="14">
        <f t="shared" si="337"/>
        <v>0</v>
      </c>
      <c r="F3615" s="2">
        <v>37</v>
      </c>
      <c r="G3615" s="19">
        <v>1420.89</v>
      </c>
      <c r="H3615" s="20">
        <v>0.06</v>
      </c>
      <c r="I3615" s="6"/>
      <c r="J3615" s="5">
        <v>40184</v>
      </c>
      <c r="K3615" s="25">
        <v>389.67</v>
      </c>
      <c r="L3615" s="2" t="s">
        <v>85</v>
      </c>
      <c r="M3615" s="14">
        <f>+VLOOKUP(L3615,Customers!$C$3:$D$797,2,FALSE)</f>
        <v>4</v>
      </c>
      <c r="N3615" s="14">
        <f>+INDEX(Customers!$B$2:$D$797,MATCH(TF_Database!L3615,Customers!$C$2:$C$797,0),1)</f>
        <v>5916</v>
      </c>
      <c r="O3615" s="29">
        <f t="shared" si="338"/>
        <v>6</v>
      </c>
      <c r="P3615" s="29">
        <f t="shared" si="339"/>
        <v>16</v>
      </c>
      <c r="Q3615" s="14" t="str">
        <f t="shared" si="340"/>
        <v xml:space="preserve">Logan </v>
      </c>
      <c r="R3615" s="14" t="str">
        <f t="shared" si="341"/>
        <v>Haushalter</v>
      </c>
    </row>
    <row r="3616" spans="2:18" x14ac:dyDescent="0.45">
      <c r="B3616" s="14" t="str">
        <f t="shared" si="336"/>
        <v>401774840186</v>
      </c>
      <c r="C3616" s="5">
        <v>40177</v>
      </c>
      <c r="D3616" s="2" t="s">
        <v>804</v>
      </c>
      <c r="E3616" s="14">
        <f t="shared" si="337"/>
        <v>0</v>
      </c>
      <c r="F3616" s="2">
        <v>48</v>
      </c>
      <c r="G3616" s="19">
        <v>27820.34</v>
      </c>
      <c r="H3616" s="20">
        <v>0.08</v>
      </c>
      <c r="I3616" s="6"/>
      <c r="J3616" s="5">
        <v>40186</v>
      </c>
      <c r="K3616" s="25">
        <v>11630.146000000001</v>
      </c>
      <c r="L3616" s="2" t="s">
        <v>85</v>
      </c>
      <c r="M3616" s="14">
        <f>+VLOOKUP(L3616,Customers!$C$3:$D$797,2,FALSE)</f>
        <v>4</v>
      </c>
      <c r="N3616" s="14">
        <f>+INDEX(Customers!$B$2:$D$797,MATCH(TF_Database!L3616,Customers!$C$2:$C$797,0),1)</f>
        <v>5916</v>
      </c>
      <c r="O3616" s="29">
        <f t="shared" si="338"/>
        <v>6</v>
      </c>
      <c r="P3616" s="29">
        <f t="shared" si="339"/>
        <v>16</v>
      </c>
      <c r="Q3616" s="14" t="str">
        <f t="shared" si="340"/>
        <v xml:space="preserve">Logan </v>
      </c>
      <c r="R3616" s="14" t="str">
        <f t="shared" si="341"/>
        <v>Haushalter</v>
      </c>
    </row>
    <row r="3617" spans="2:18" x14ac:dyDescent="0.45">
      <c r="B3617" s="14" t="str">
        <f t="shared" si="336"/>
        <v>401771140182</v>
      </c>
      <c r="C3617" s="5">
        <v>40177</v>
      </c>
      <c r="D3617" s="2" t="s">
        <v>804</v>
      </c>
      <c r="E3617" s="14">
        <f t="shared" si="337"/>
        <v>0</v>
      </c>
      <c r="F3617" s="2">
        <v>11</v>
      </c>
      <c r="G3617" s="19">
        <v>45.18</v>
      </c>
      <c r="H3617" s="20">
        <v>0.1</v>
      </c>
      <c r="I3617" s="6"/>
      <c r="J3617" s="5">
        <v>40182</v>
      </c>
      <c r="K3617" s="25">
        <v>-10.77</v>
      </c>
      <c r="L3617" s="2" t="s">
        <v>85</v>
      </c>
      <c r="M3617" s="14">
        <f>+VLOOKUP(L3617,Customers!$C$3:$D$797,2,FALSE)</f>
        <v>4</v>
      </c>
      <c r="N3617" s="14">
        <f>+INDEX(Customers!$B$2:$D$797,MATCH(TF_Database!L3617,Customers!$C$2:$C$797,0),1)</f>
        <v>5916</v>
      </c>
      <c r="O3617" s="29">
        <f t="shared" si="338"/>
        <v>6</v>
      </c>
      <c r="P3617" s="29">
        <f t="shared" si="339"/>
        <v>16</v>
      </c>
      <c r="Q3617" s="14" t="str">
        <f t="shared" si="340"/>
        <v xml:space="preserve">Logan </v>
      </c>
      <c r="R3617" s="14" t="str">
        <f t="shared" si="341"/>
        <v>Haushalter</v>
      </c>
    </row>
    <row r="3618" spans="2:18" x14ac:dyDescent="0.45">
      <c r="B3618" s="14" t="str">
        <f t="shared" si="336"/>
        <v>40509940511</v>
      </c>
      <c r="C3618" s="5">
        <v>40509</v>
      </c>
      <c r="D3618" s="2" t="s">
        <v>806</v>
      </c>
      <c r="E3618" s="14">
        <f t="shared" si="337"/>
        <v>1</v>
      </c>
      <c r="F3618" s="2">
        <v>9</v>
      </c>
      <c r="G3618" s="19">
        <v>65.67</v>
      </c>
      <c r="H3618" s="20">
        <v>0.02</v>
      </c>
      <c r="I3618" s="6"/>
      <c r="J3618" s="5">
        <v>40511</v>
      </c>
      <c r="K3618" s="25">
        <v>-35.200000000000003</v>
      </c>
      <c r="L3618" s="2" t="s">
        <v>85</v>
      </c>
      <c r="M3618" s="14">
        <f>+VLOOKUP(L3618,Customers!$C$3:$D$797,2,FALSE)</f>
        <v>4</v>
      </c>
      <c r="N3618" s="14">
        <f>+INDEX(Customers!$B$2:$D$797,MATCH(TF_Database!L3618,Customers!$C$2:$C$797,0),1)</f>
        <v>5916</v>
      </c>
      <c r="O3618" s="29">
        <f t="shared" si="338"/>
        <v>6</v>
      </c>
      <c r="P3618" s="29">
        <f t="shared" si="339"/>
        <v>16</v>
      </c>
      <c r="Q3618" s="14" t="str">
        <f t="shared" si="340"/>
        <v xml:space="preserve">Logan </v>
      </c>
      <c r="R3618" s="14" t="str">
        <f t="shared" si="341"/>
        <v>Haushalter</v>
      </c>
    </row>
    <row r="3619" spans="2:18" x14ac:dyDescent="0.45">
      <c r="B3619" s="14" t="str">
        <f t="shared" si="336"/>
        <v>40986140986</v>
      </c>
      <c r="C3619" s="5">
        <v>40986</v>
      </c>
      <c r="D3619" s="2" t="s">
        <v>810</v>
      </c>
      <c r="E3619" s="14">
        <f t="shared" si="337"/>
        <v>0</v>
      </c>
      <c r="F3619" s="2">
        <v>1</v>
      </c>
      <c r="G3619" s="19">
        <v>10.23</v>
      </c>
      <c r="H3619" s="20">
        <v>0.1</v>
      </c>
      <c r="I3619" s="6"/>
      <c r="J3619" s="5">
        <v>40986</v>
      </c>
      <c r="K3619" s="25">
        <v>-4.22</v>
      </c>
      <c r="L3619" s="2" t="s">
        <v>482</v>
      </c>
      <c r="M3619" s="14">
        <f>+VLOOKUP(L3619,Customers!$C$3:$D$797,2,FALSE)</f>
        <v>3</v>
      </c>
      <c r="N3619" s="14">
        <f>+INDEX(Customers!$B$2:$D$797,MATCH(TF_Database!L3619,Customers!$C$2:$C$797,0),1)</f>
        <v>6167</v>
      </c>
      <c r="O3619" s="29">
        <f t="shared" si="338"/>
        <v>6</v>
      </c>
      <c r="P3619" s="29">
        <f t="shared" si="339"/>
        <v>12</v>
      </c>
      <c r="Q3619" s="14" t="str">
        <f t="shared" si="340"/>
        <v xml:space="preserve">Carol </v>
      </c>
      <c r="R3619" s="14" t="str">
        <f t="shared" si="341"/>
        <v>Triggs</v>
      </c>
    </row>
    <row r="3620" spans="2:18" x14ac:dyDescent="0.45">
      <c r="B3620" s="14" t="str">
        <f t="shared" si="336"/>
        <v>409162340917</v>
      </c>
      <c r="C3620" s="5">
        <v>40916</v>
      </c>
      <c r="D3620" s="2" t="s">
        <v>808</v>
      </c>
      <c r="E3620" s="14">
        <f t="shared" si="337"/>
        <v>0</v>
      </c>
      <c r="F3620" s="2">
        <v>23</v>
      </c>
      <c r="G3620" s="19">
        <v>202.84</v>
      </c>
      <c r="H3620" s="20">
        <v>0.05</v>
      </c>
      <c r="I3620" s="6"/>
      <c r="J3620" s="5">
        <v>40917</v>
      </c>
      <c r="K3620" s="25">
        <v>-19.481000000000002</v>
      </c>
      <c r="L3620" s="2" t="s">
        <v>486</v>
      </c>
      <c r="M3620" s="14">
        <f>+VLOOKUP(L3620,Customers!$C$3:$D$797,2,FALSE)</f>
        <v>5</v>
      </c>
      <c r="N3620" s="14">
        <f>+INDEX(Customers!$B$2:$D$797,MATCH(TF_Database!L3620,Customers!$C$2:$C$797,0),1)</f>
        <v>17377</v>
      </c>
      <c r="O3620" s="29">
        <f t="shared" si="338"/>
        <v>7</v>
      </c>
      <c r="P3620" s="29">
        <f t="shared" si="339"/>
        <v>12</v>
      </c>
      <c r="Q3620" s="14" t="str">
        <f t="shared" si="340"/>
        <v xml:space="preserve">Dionis </v>
      </c>
      <c r="R3620" s="14" t="str">
        <f t="shared" si="341"/>
        <v>Lloyd</v>
      </c>
    </row>
    <row r="3621" spans="2:18" x14ac:dyDescent="0.45">
      <c r="B3621" s="14" t="str">
        <f t="shared" si="336"/>
        <v>40916540918</v>
      </c>
      <c r="C3621" s="5">
        <v>40916</v>
      </c>
      <c r="D3621" s="2" t="s">
        <v>808</v>
      </c>
      <c r="E3621" s="14">
        <f t="shared" si="337"/>
        <v>0</v>
      </c>
      <c r="F3621" s="2">
        <v>5</v>
      </c>
      <c r="G3621" s="19">
        <v>78.39</v>
      </c>
      <c r="H3621" s="20">
        <v>0.01</v>
      </c>
      <c r="I3621" s="6"/>
      <c r="J3621" s="5">
        <v>40918</v>
      </c>
      <c r="K3621" s="25">
        <v>-5.16</v>
      </c>
      <c r="L3621" s="2" t="s">
        <v>486</v>
      </c>
      <c r="M3621" s="14">
        <f>+VLOOKUP(L3621,Customers!$C$3:$D$797,2,FALSE)</f>
        <v>5</v>
      </c>
      <c r="N3621" s="14">
        <f>+INDEX(Customers!$B$2:$D$797,MATCH(TF_Database!L3621,Customers!$C$2:$C$797,0),1)</f>
        <v>17377</v>
      </c>
      <c r="O3621" s="29">
        <f t="shared" si="338"/>
        <v>7</v>
      </c>
      <c r="P3621" s="29">
        <f t="shared" si="339"/>
        <v>12</v>
      </c>
      <c r="Q3621" s="14" t="str">
        <f t="shared" si="340"/>
        <v xml:space="preserve">Dionis </v>
      </c>
      <c r="R3621" s="14" t="str">
        <f t="shared" si="341"/>
        <v>Lloyd</v>
      </c>
    </row>
    <row r="3622" spans="2:18" x14ac:dyDescent="0.45">
      <c r="B3622" s="14" t="str">
        <f t="shared" si="336"/>
        <v>409163640917</v>
      </c>
      <c r="C3622" s="5">
        <v>40916</v>
      </c>
      <c r="D3622" s="2" t="s">
        <v>808</v>
      </c>
      <c r="E3622" s="14">
        <f t="shared" si="337"/>
        <v>0</v>
      </c>
      <c r="F3622" s="2">
        <v>36</v>
      </c>
      <c r="G3622" s="19">
        <v>251.34</v>
      </c>
      <c r="H3622" s="20">
        <v>0.1</v>
      </c>
      <c r="I3622" s="6"/>
      <c r="J3622" s="5">
        <v>40917</v>
      </c>
      <c r="K3622" s="25">
        <v>-162.196</v>
      </c>
      <c r="L3622" s="2" t="s">
        <v>486</v>
      </c>
      <c r="M3622" s="14">
        <f>+VLOOKUP(L3622,Customers!$C$3:$D$797,2,FALSE)</f>
        <v>5</v>
      </c>
      <c r="N3622" s="14">
        <f>+INDEX(Customers!$B$2:$D$797,MATCH(TF_Database!L3622,Customers!$C$2:$C$797,0),1)</f>
        <v>17377</v>
      </c>
      <c r="O3622" s="29">
        <f t="shared" si="338"/>
        <v>7</v>
      </c>
      <c r="P3622" s="29">
        <f t="shared" si="339"/>
        <v>12</v>
      </c>
      <c r="Q3622" s="14" t="str">
        <f t="shared" si="340"/>
        <v xml:space="preserve">Dionis </v>
      </c>
      <c r="R3622" s="14" t="str">
        <f t="shared" si="341"/>
        <v>Lloyd</v>
      </c>
    </row>
    <row r="3623" spans="2:18" x14ac:dyDescent="0.45">
      <c r="B3623" s="14" t="str">
        <f t="shared" si="336"/>
        <v>40542540542</v>
      </c>
      <c r="C3623" s="5">
        <v>40542</v>
      </c>
      <c r="D3623" s="2" t="s">
        <v>810</v>
      </c>
      <c r="E3623" s="14">
        <f t="shared" si="337"/>
        <v>0</v>
      </c>
      <c r="F3623" s="2">
        <v>5</v>
      </c>
      <c r="G3623" s="19">
        <v>53.66</v>
      </c>
      <c r="H3623" s="20">
        <v>0.09</v>
      </c>
      <c r="I3623" s="6"/>
      <c r="J3623" s="5">
        <v>40542</v>
      </c>
      <c r="K3623" s="25">
        <v>5.69</v>
      </c>
      <c r="L3623" s="2" t="s">
        <v>457</v>
      </c>
      <c r="M3623" s="14">
        <f>+VLOOKUP(L3623,Customers!$C$3:$D$797,2,FALSE)</f>
        <v>3</v>
      </c>
      <c r="N3623" s="14">
        <f>+INDEX(Customers!$B$2:$D$797,MATCH(TF_Database!L3623,Customers!$C$2:$C$797,0),1)</f>
        <v>21065</v>
      </c>
      <c r="O3623" s="29">
        <f t="shared" si="338"/>
        <v>5</v>
      </c>
      <c r="P3623" s="29">
        <f t="shared" si="339"/>
        <v>10</v>
      </c>
      <c r="Q3623" s="14" t="str">
        <f t="shared" si="340"/>
        <v xml:space="preserve">Anne </v>
      </c>
      <c r="R3623" s="14" t="str">
        <f t="shared" si="341"/>
        <v>Pryor</v>
      </c>
    </row>
    <row r="3624" spans="2:18" x14ac:dyDescent="0.45">
      <c r="B3624" s="14" t="str">
        <f t="shared" si="336"/>
        <v>411683341170</v>
      </c>
      <c r="C3624" s="5">
        <v>41168</v>
      </c>
      <c r="D3624" s="2" t="s">
        <v>806</v>
      </c>
      <c r="E3624" s="14">
        <f t="shared" si="337"/>
        <v>1</v>
      </c>
      <c r="F3624" s="2">
        <v>33</v>
      </c>
      <c r="G3624" s="19">
        <v>67.849999999999994</v>
      </c>
      <c r="H3624" s="20">
        <v>0.05</v>
      </c>
      <c r="I3624" s="6"/>
      <c r="J3624" s="5">
        <v>41170</v>
      </c>
      <c r="K3624" s="25">
        <v>1.05</v>
      </c>
      <c r="L3624" s="2" t="s">
        <v>459</v>
      </c>
      <c r="M3624" s="14">
        <f>+VLOOKUP(L3624,Customers!$C$3:$D$797,2,FALSE)</f>
        <v>3</v>
      </c>
      <c r="N3624" s="14">
        <f>+INDEX(Customers!$B$2:$D$797,MATCH(TF_Database!L3624,Customers!$C$2:$C$797,0),1)</f>
        <v>7403</v>
      </c>
      <c r="O3624" s="29">
        <f t="shared" si="338"/>
        <v>9</v>
      </c>
      <c r="P3624" s="29">
        <f t="shared" si="339"/>
        <v>15</v>
      </c>
      <c r="Q3624" s="14" t="str">
        <f t="shared" si="340"/>
        <v xml:space="preserve">Caroline </v>
      </c>
      <c r="R3624" s="14" t="str">
        <f t="shared" si="341"/>
        <v>Jumper</v>
      </c>
    </row>
    <row r="3625" spans="2:18" x14ac:dyDescent="0.45">
      <c r="B3625" s="14" t="str">
        <f t="shared" si="336"/>
        <v>40884140886</v>
      </c>
      <c r="C3625" s="5">
        <v>40884</v>
      </c>
      <c r="D3625" s="2" t="s">
        <v>810</v>
      </c>
      <c r="E3625" s="14">
        <f t="shared" si="337"/>
        <v>0</v>
      </c>
      <c r="F3625" s="2">
        <v>1</v>
      </c>
      <c r="G3625" s="19">
        <v>36.4</v>
      </c>
      <c r="H3625" s="20">
        <v>0.06</v>
      </c>
      <c r="I3625" s="6"/>
      <c r="J3625" s="5">
        <v>40886</v>
      </c>
      <c r="K3625" s="25">
        <v>-41.561</v>
      </c>
      <c r="L3625" s="2" t="s">
        <v>482</v>
      </c>
      <c r="M3625" s="14">
        <f>+VLOOKUP(L3625,Customers!$C$3:$D$797,2,FALSE)</f>
        <v>3</v>
      </c>
      <c r="N3625" s="14">
        <f>+INDEX(Customers!$B$2:$D$797,MATCH(TF_Database!L3625,Customers!$C$2:$C$797,0),1)</f>
        <v>6167</v>
      </c>
      <c r="O3625" s="29">
        <f t="shared" si="338"/>
        <v>6</v>
      </c>
      <c r="P3625" s="29">
        <f t="shared" si="339"/>
        <v>12</v>
      </c>
      <c r="Q3625" s="14" t="str">
        <f t="shared" si="340"/>
        <v xml:space="preserve">Carol </v>
      </c>
      <c r="R3625" s="14" t="str">
        <f t="shared" si="341"/>
        <v>Triggs</v>
      </c>
    </row>
    <row r="3626" spans="2:18" x14ac:dyDescent="0.45">
      <c r="B3626" s="14" t="str">
        <f t="shared" si="336"/>
        <v>408843640886</v>
      </c>
      <c r="C3626" s="5">
        <v>40884</v>
      </c>
      <c r="D3626" s="2" t="s">
        <v>810</v>
      </c>
      <c r="E3626" s="14">
        <f t="shared" si="337"/>
        <v>0</v>
      </c>
      <c r="F3626" s="2">
        <v>36</v>
      </c>
      <c r="G3626" s="19">
        <v>176.35</v>
      </c>
      <c r="H3626" s="20">
        <v>0.04</v>
      </c>
      <c r="I3626" s="6"/>
      <c r="J3626" s="5">
        <v>40886</v>
      </c>
      <c r="K3626" s="25">
        <v>73.05</v>
      </c>
      <c r="L3626" s="2" t="s">
        <v>482</v>
      </c>
      <c r="M3626" s="14">
        <f>+VLOOKUP(L3626,Customers!$C$3:$D$797,2,FALSE)</f>
        <v>3</v>
      </c>
      <c r="N3626" s="14">
        <f>+INDEX(Customers!$B$2:$D$797,MATCH(TF_Database!L3626,Customers!$C$2:$C$797,0),1)</f>
        <v>6167</v>
      </c>
      <c r="O3626" s="29">
        <f t="shared" si="338"/>
        <v>6</v>
      </c>
      <c r="P3626" s="29">
        <f t="shared" si="339"/>
        <v>12</v>
      </c>
      <c r="Q3626" s="14" t="str">
        <f t="shared" si="340"/>
        <v xml:space="preserve">Carol </v>
      </c>
      <c r="R3626" s="14" t="str">
        <f t="shared" si="341"/>
        <v>Triggs</v>
      </c>
    </row>
    <row r="3627" spans="2:18" x14ac:dyDescent="0.45">
      <c r="B3627" s="14" t="str">
        <f t="shared" si="336"/>
        <v>412703041273</v>
      </c>
      <c r="C3627" s="5">
        <v>41270</v>
      </c>
      <c r="D3627" s="2" t="s">
        <v>804</v>
      </c>
      <c r="E3627" s="14">
        <f t="shared" si="337"/>
        <v>0</v>
      </c>
      <c r="F3627" s="2">
        <v>30</v>
      </c>
      <c r="G3627" s="19">
        <v>15337.58</v>
      </c>
      <c r="H3627" s="20">
        <v>0.1</v>
      </c>
      <c r="I3627" s="6"/>
      <c r="J3627" s="5">
        <v>41273</v>
      </c>
      <c r="K3627" s="25">
        <v>6670.4089999999997</v>
      </c>
      <c r="L3627" s="2" t="s">
        <v>462</v>
      </c>
      <c r="M3627" s="14">
        <f>+VLOOKUP(L3627,Customers!$C$3:$D$797,2,FALSE)</f>
        <v>2</v>
      </c>
      <c r="N3627" s="14">
        <f>+INDEX(Customers!$B$2:$D$797,MATCH(TF_Database!L3627,Customers!$C$2:$C$797,0),1)</f>
        <v>21116</v>
      </c>
      <c r="O3627" s="29">
        <f t="shared" si="338"/>
        <v>5</v>
      </c>
      <c r="P3627" s="29">
        <f t="shared" si="339"/>
        <v>11</v>
      </c>
      <c r="Q3627" s="14" t="str">
        <f t="shared" si="340"/>
        <v xml:space="preserve">Alan </v>
      </c>
      <c r="R3627" s="14" t="str">
        <f t="shared" si="341"/>
        <v>Haines</v>
      </c>
    </row>
    <row r="3628" spans="2:18" x14ac:dyDescent="0.45">
      <c r="B3628" s="14" t="str">
        <f t="shared" si="336"/>
        <v>412704241272</v>
      </c>
      <c r="C3628" s="5">
        <v>41270</v>
      </c>
      <c r="D3628" s="2" t="s">
        <v>804</v>
      </c>
      <c r="E3628" s="14">
        <f t="shared" si="337"/>
        <v>0</v>
      </c>
      <c r="F3628" s="2">
        <v>42</v>
      </c>
      <c r="G3628" s="19">
        <v>3883.4714999999997</v>
      </c>
      <c r="H3628" s="20">
        <v>0.1</v>
      </c>
      <c r="I3628" s="6"/>
      <c r="J3628" s="5">
        <v>41272</v>
      </c>
      <c r="K3628" s="25">
        <v>707.16599999999994</v>
      </c>
      <c r="L3628" s="2" t="s">
        <v>462</v>
      </c>
      <c r="M3628" s="14">
        <f>+VLOOKUP(L3628,Customers!$C$3:$D$797,2,FALSE)</f>
        <v>2</v>
      </c>
      <c r="N3628" s="14">
        <f>+INDEX(Customers!$B$2:$D$797,MATCH(TF_Database!L3628,Customers!$C$2:$C$797,0),1)</f>
        <v>21116</v>
      </c>
      <c r="O3628" s="29">
        <f t="shared" si="338"/>
        <v>5</v>
      </c>
      <c r="P3628" s="29">
        <f t="shared" si="339"/>
        <v>11</v>
      </c>
      <c r="Q3628" s="14" t="str">
        <f t="shared" si="340"/>
        <v xml:space="preserve">Alan </v>
      </c>
      <c r="R3628" s="14" t="str">
        <f t="shared" si="341"/>
        <v>Haines</v>
      </c>
    </row>
    <row r="3629" spans="2:18" x14ac:dyDescent="0.45">
      <c r="B3629" s="14" t="str">
        <f t="shared" si="336"/>
        <v>398863839887</v>
      </c>
      <c r="C3629" s="5">
        <v>39886</v>
      </c>
      <c r="D3629" s="2" t="s">
        <v>811</v>
      </c>
      <c r="E3629" s="14">
        <f t="shared" si="337"/>
        <v>0</v>
      </c>
      <c r="F3629" s="2">
        <v>38</v>
      </c>
      <c r="G3629" s="19">
        <v>5679.59</v>
      </c>
      <c r="H3629" s="20">
        <v>0.09</v>
      </c>
      <c r="I3629" s="6"/>
      <c r="J3629" s="5">
        <v>39887</v>
      </c>
      <c r="K3629" s="25">
        <v>-1763.7477000000003</v>
      </c>
      <c r="L3629" s="2" t="s">
        <v>482</v>
      </c>
      <c r="M3629" s="14">
        <f>+VLOOKUP(L3629,Customers!$C$3:$D$797,2,FALSE)</f>
        <v>3</v>
      </c>
      <c r="N3629" s="14">
        <f>+INDEX(Customers!$B$2:$D$797,MATCH(TF_Database!L3629,Customers!$C$2:$C$797,0),1)</f>
        <v>6167</v>
      </c>
      <c r="O3629" s="29">
        <f t="shared" si="338"/>
        <v>6</v>
      </c>
      <c r="P3629" s="29">
        <f t="shared" si="339"/>
        <v>12</v>
      </c>
      <c r="Q3629" s="14" t="str">
        <f t="shared" si="340"/>
        <v xml:space="preserve">Carol </v>
      </c>
      <c r="R3629" s="14" t="str">
        <f t="shared" si="341"/>
        <v>Triggs</v>
      </c>
    </row>
    <row r="3630" spans="2:18" x14ac:dyDescent="0.45">
      <c r="B3630" s="14" t="str">
        <f t="shared" si="336"/>
        <v>399242639924</v>
      </c>
      <c r="C3630" s="5">
        <v>39924</v>
      </c>
      <c r="D3630" s="2" t="s">
        <v>806</v>
      </c>
      <c r="E3630" s="14">
        <f t="shared" si="337"/>
        <v>1</v>
      </c>
      <c r="F3630" s="2">
        <v>26</v>
      </c>
      <c r="G3630" s="19">
        <v>1029.29</v>
      </c>
      <c r="H3630" s="20">
        <v>0.06</v>
      </c>
      <c r="I3630" s="6"/>
      <c r="J3630" s="5">
        <v>39924</v>
      </c>
      <c r="K3630" s="25">
        <v>109.16</v>
      </c>
      <c r="L3630" s="2" t="s">
        <v>487</v>
      </c>
      <c r="M3630" s="14">
        <f>+VLOOKUP(L3630,Customers!$C$3:$D$797,2,FALSE)</f>
        <v>1</v>
      </c>
      <c r="N3630" s="14">
        <f>+INDEX(Customers!$B$2:$D$797,MATCH(TF_Database!L3630,Customers!$C$2:$C$797,0),1)</f>
        <v>27652</v>
      </c>
      <c r="O3630" s="29">
        <f t="shared" si="338"/>
        <v>8</v>
      </c>
      <c r="P3630" s="29">
        <f t="shared" si="339"/>
        <v>15</v>
      </c>
      <c r="Q3630" s="14" t="str">
        <f t="shared" si="340"/>
        <v xml:space="preserve">Lindsay </v>
      </c>
      <c r="R3630" s="14" t="str">
        <f t="shared" si="341"/>
        <v>Castell</v>
      </c>
    </row>
    <row r="3631" spans="2:18" x14ac:dyDescent="0.45">
      <c r="B3631" s="14" t="str">
        <f t="shared" si="336"/>
        <v>40999141001</v>
      </c>
      <c r="C3631" s="5">
        <v>40999</v>
      </c>
      <c r="D3631" s="2" t="s">
        <v>808</v>
      </c>
      <c r="E3631" s="14">
        <f t="shared" si="337"/>
        <v>0</v>
      </c>
      <c r="F3631" s="2">
        <v>1</v>
      </c>
      <c r="G3631" s="19">
        <v>184.18</v>
      </c>
      <c r="H3631" s="20">
        <v>0.08</v>
      </c>
      <c r="I3631" s="6"/>
      <c r="J3631" s="5">
        <v>41001</v>
      </c>
      <c r="K3631" s="25">
        <v>-112.44</v>
      </c>
      <c r="L3631" s="2" t="s">
        <v>470</v>
      </c>
      <c r="M3631" s="14">
        <f>+VLOOKUP(L3631,Customers!$C$3:$D$797,2,FALSE)</f>
        <v>3</v>
      </c>
      <c r="N3631" s="14">
        <f>+INDEX(Customers!$B$2:$D$797,MATCH(TF_Database!L3631,Customers!$C$2:$C$797,0),1)</f>
        <v>27051</v>
      </c>
      <c r="O3631" s="29">
        <f t="shared" si="338"/>
        <v>8</v>
      </c>
      <c r="P3631" s="29">
        <f t="shared" si="339"/>
        <v>17</v>
      </c>
      <c r="Q3631" s="14" t="str">
        <f t="shared" si="340"/>
        <v xml:space="preserve">Phillip </v>
      </c>
      <c r="R3631" s="14" t="str">
        <f t="shared" si="341"/>
        <v>Flathmann</v>
      </c>
    </row>
    <row r="3632" spans="2:18" x14ac:dyDescent="0.45">
      <c r="B3632" s="14" t="str">
        <f t="shared" si="336"/>
        <v>412723641272</v>
      </c>
      <c r="C3632" s="5">
        <v>41272</v>
      </c>
      <c r="D3632" s="2" t="s">
        <v>810</v>
      </c>
      <c r="E3632" s="14">
        <f t="shared" si="337"/>
        <v>0</v>
      </c>
      <c r="F3632" s="2">
        <v>36</v>
      </c>
      <c r="G3632" s="19">
        <v>12690.33</v>
      </c>
      <c r="H3632" s="20">
        <v>0.08</v>
      </c>
      <c r="I3632" s="6"/>
      <c r="J3632" s="5">
        <v>41272</v>
      </c>
      <c r="K3632" s="25">
        <v>5045.3024999999998</v>
      </c>
      <c r="L3632" s="2" t="s">
        <v>85</v>
      </c>
      <c r="M3632" s="14">
        <f>+VLOOKUP(L3632,Customers!$C$3:$D$797,2,FALSE)</f>
        <v>4</v>
      </c>
      <c r="N3632" s="14">
        <f>+INDEX(Customers!$B$2:$D$797,MATCH(TF_Database!L3632,Customers!$C$2:$C$797,0),1)</f>
        <v>5916</v>
      </c>
      <c r="O3632" s="29">
        <f t="shared" si="338"/>
        <v>6</v>
      </c>
      <c r="P3632" s="29">
        <f t="shared" si="339"/>
        <v>16</v>
      </c>
      <c r="Q3632" s="14" t="str">
        <f t="shared" si="340"/>
        <v xml:space="preserve">Logan </v>
      </c>
      <c r="R3632" s="14" t="str">
        <f t="shared" si="341"/>
        <v>Haushalter</v>
      </c>
    </row>
    <row r="3633" spans="2:18" x14ac:dyDescent="0.45">
      <c r="B3633" s="14" t="str">
        <f t="shared" si="336"/>
        <v>40406740413</v>
      </c>
      <c r="C3633" s="5">
        <v>40406</v>
      </c>
      <c r="D3633" s="2" t="s">
        <v>804</v>
      </c>
      <c r="E3633" s="14">
        <f t="shared" si="337"/>
        <v>0</v>
      </c>
      <c r="F3633" s="2">
        <v>7</v>
      </c>
      <c r="G3633" s="19">
        <v>4667.28</v>
      </c>
      <c r="H3633" s="20">
        <v>0.09</v>
      </c>
      <c r="I3633" s="6"/>
      <c r="J3633" s="5">
        <v>40413</v>
      </c>
      <c r="K3633" s="25">
        <v>-362.88</v>
      </c>
      <c r="L3633" s="2" t="s">
        <v>459</v>
      </c>
      <c r="M3633" s="14">
        <f>+VLOOKUP(L3633,Customers!$C$3:$D$797,2,FALSE)</f>
        <v>3</v>
      </c>
      <c r="N3633" s="14">
        <f>+INDEX(Customers!$B$2:$D$797,MATCH(TF_Database!L3633,Customers!$C$2:$C$797,0),1)</f>
        <v>7403</v>
      </c>
      <c r="O3633" s="29">
        <f t="shared" si="338"/>
        <v>9</v>
      </c>
      <c r="P3633" s="29">
        <f t="shared" si="339"/>
        <v>15</v>
      </c>
      <c r="Q3633" s="14" t="str">
        <f t="shared" si="340"/>
        <v xml:space="preserve">Caroline </v>
      </c>
      <c r="R3633" s="14" t="str">
        <f t="shared" si="341"/>
        <v>Jumper</v>
      </c>
    </row>
    <row r="3634" spans="2:18" x14ac:dyDescent="0.45">
      <c r="B3634" s="14" t="str">
        <f t="shared" si="336"/>
        <v>402072840209</v>
      </c>
      <c r="C3634" s="5">
        <v>40207</v>
      </c>
      <c r="D3634" s="2" t="s">
        <v>810</v>
      </c>
      <c r="E3634" s="14">
        <f t="shared" si="337"/>
        <v>0</v>
      </c>
      <c r="F3634" s="2">
        <v>28</v>
      </c>
      <c r="G3634" s="19">
        <v>5155.07</v>
      </c>
      <c r="H3634" s="20">
        <v>0.06</v>
      </c>
      <c r="I3634" s="6"/>
      <c r="J3634" s="5">
        <v>40209</v>
      </c>
      <c r="K3634" s="25">
        <v>368.79</v>
      </c>
      <c r="L3634" s="2" t="s">
        <v>459</v>
      </c>
      <c r="M3634" s="14">
        <f>+VLOOKUP(L3634,Customers!$C$3:$D$797,2,FALSE)</f>
        <v>3</v>
      </c>
      <c r="N3634" s="14">
        <f>+INDEX(Customers!$B$2:$D$797,MATCH(TF_Database!L3634,Customers!$C$2:$C$797,0),1)</f>
        <v>7403</v>
      </c>
      <c r="O3634" s="29">
        <f t="shared" si="338"/>
        <v>9</v>
      </c>
      <c r="P3634" s="29">
        <f t="shared" si="339"/>
        <v>15</v>
      </c>
      <c r="Q3634" s="14" t="str">
        <f t="shared" si="340"/>
        <v xml:space="preserve">Caroline </v>
      </c>
      <c r="R3634" s="14" t="str">
        <f t="shared" si="341"/>
        <v>Jumper</v>
      </c>
    </row>
    <row r="3635" spans="2:18" x14ac:dyDescent="0.45">
      <c r="B3635" s="14" t="str">
        <f t="shared" si="336"/>
        <v>401753940176</v>
      </c>
      <c r="C3635" s="5">
        <v>40175</v>
      </c>
      <c r="D3635" s="2" t="s">
        <v>810</v>
      </c>
      <c r="E3635" s="14">
        <f t="shared" si="337"/>
        <v>0</v>
      </c>
      <c r="F3635" s="2">
        <v>39</v>
      </c>
      <c r="G3635" s="19">
        <v>16468.55</v>
      </c>
      <c r="H3635" s="20">
        <v>0.08</v>
      </c>
      <c r="I3635" s="6"/>
      <c r="J3635" s="5">
        <v>40176</v>
      </c>
      <c r="K3635" s="25">
        <v>5638.75</v>
      </c>
      <c r="L3635" s="2" t="s">
        <v>469</v>
      </c>
      <c r="M3635" s="14">
        <f>+VLOOKUP(L3635,Customers!$C$3:$D$797,2,FALSE)</f>
        <v>2</v>
      </c>
      <c r="N3635" s="14">
        <f>+INDEX(Customers!$B$2:$D$797,MATCH(TF_Database!L3635,Customers!$C$2:$C$797,0),1)</f>
        <v>5815</v>
      </c>
      <c r="O3635" s="29">
        <f t="shared" si="338"/>
        <v>7</v>
      </c>
      <c r="P3635" s="29">
        <f t="shared" si="339"/>
        <v>11</v>
      </c>
      <c r="Q3635" s="14" t="str">
        <f t="shared" si="340"/>
        <v xml:space="preserve">Dennis </v>
      </c>
      <c r="R3635" s="14" t="str">
        <f t="shared" si="341"/>
        <v>Kane</v>
      </c>
    </row>
    <row r="3636" spans="2:18" x14ac:dyDescent="0.45">
      <c r="B3636" s="14" t="str">
        <f t="shared" si="336"/>
        <v>410364841037</v>
      </c>
      <c r="C3636" s="5">
        <v>41036</v>
      </c>
      <c r="D3636" s="2" t="s">
        <v>810</v>
      </c>
      <c r="E3636" s="14">
        <f t="shared" si="337"/>
        <v>0</v>
      </c>
      <c r="F3636" s="2">
        <v>48</v>
      </c>
      <c r="G3636" s="19">
        <v>335.64</v>
      </c>
      <c r="H3636" s="20">
        <v>0.02</v>
      </c>
      <c r="I3636" s="6"/>
      <c r="J3636" s="5">
        <v>41037</v>
      </c>
      <c r="K3636" s="25">
        <v>80.13</v>
      </c>
      <c r="L3636" s="2" t="s">
        <v>449</v>
      </c>
      <c r="M3636" s="14">
        <f>+VLOOKUP(L3636,Customers!$C$3:$D$797,2,FALSE)</f>
        <v>1</v>
      </c>
      <c r="N3636" s="14">
        <f>+INDEX(Customers!$B$2:$D$797,MATCH(TF_Database!L3636,Customers!$C$2:$C$797,0),1)</f>
        <v>9261</v>
      </c>
      <c r="O3636" s="29">
        <f t="shared" si="338"/>
        <v>4</v>
      </c>
      <c r="P3636" s="29">
        <f t="shared" si="339"/>
        <v>11</v>
      </c>
      <c r="Q3636" s="14" t="str">
        <f t="shared" si="340"/>
        <v xml:space="preserve">Tom </v>
      </c>
      <c r="R3636" s="14" t="str">
        <f t="shared" si="341"/>
        <v>Stivers</v>
      </c>
    </row>
    <row r="3637" spans="2:18" x14ac:dyDescent="0.45">
      <c r="B3637" s="14" t="str">
        <f t="shared" si="336"/>
        <v>404352340437</v>
      </c>
      <c r="C3637" s="5">
        <v>40435</v>
      </c>
      <c r="D3637" s="2" t="s">
        <v>808</v>
      </c>
      <c r="E3637" s="14">
        <f t="shared" si="337"/>
        <v>0</v>
      </c>
      <c r="F3637" s="2">
        <v>23</v>
      </c>
      <c r="G3637" s="19">
        <v>872.97</v>
      </c>
      <c r="H3637" s="20">
        <v>0.1</v>
      </c>
      <c r="I3637" s="6"/>
      <c r="J3637" s="5">
        <v>40437</v>
      </c>
      <c r="K3637" s="25">
        <v>-22.63</v>
      </c>
      <c r="L3637" s="2" t="s">
        <v>459</v>
      </c>
      <c r="M3637" s="14">
        <f>+VLOOKUP(L3637,Customers!$C$3:$D$797,2,FALSE)</f>
        <v>3</v>
      </c>
      <c r="N3637" s="14">
        <f>+INDEX(Customers!$B$2:$D$797,MATCH(TF_Database!L3637,Customers!$C$2:$C$797,0),1)</f>
        <v>7403</v>
      </c>
      <c r="O3637" s="29">
        <f t="shared" si="338"/>
        <v>9</v>
      </c>
      <c r="P3637" s="29">
        <f t="shared" si="339"/>
        <v>15</v>
      </c>
      <c r="Q3637" s="14" t="str">
        <f t="shared" si="340"/>
        <v xml:space="preserve">Caroline </v>
      </c>
      <c r="R3637" s="14" t="str">
        <f t="shared" si="341"/>
        <v>Jumper</v>
      </c>
    </row>
    <row r="3638" spans="2:18" x14ac:dyDescent="0.45">
      <c r="B3638" s="14" t="str">
        <f t="shared" si="336"/>
        <v>404351940437</v>
      </c>
      <c r="C3638" s="5">
        <v>40435</v>
      </c>
      <c r="D3638" s="2" t="s">
        <v>808</v>
      </c>
      <c r="E3638" s="14">
        <f t="shared" si="337"/>
        <v>0</v>
      </c>
      <c r="F3638" s="2">
        <v>19</v>
      </c>
      <c r="G3638" s="19">
        <v>545.71</v>
      </c>
      <c r="H3638" s="20">
        <v>0.1</v>
      </c>
      <c r="I3638" s="6"/>
      <c r="J3638" s="5">
        <v>40437</v>
      </c>
      <c r="K3638" s="25">
        <v>-35.47</v>
      </c>
      <c r="L3638" s="2" t="s">
        <v>459</v>
      </c>
      <c r="M3638" s="14">
        <f>+VLOOKUP(L3638,Customers!$C$3:$D$797,2,FALSE)</f>
        <v>3</v>
      </c>
      <c r="N3638" s="14">
        <f>+INDEX(Customers!$B$2:$D$797,MATCH(TF_Database!L3638,Customers!$C$2:$C$797,0),1)</f>
        <v>7403</v>
      </c>
      <c r="O3638" s="29">
        <f t="shared" si="338"/>
        <v>9</v>
      </c>
      <c r="P3638" s="29">
        <f t="shared" si="339"/>
        <v>15</v>
      </c>
      <c r="Q3638" s="14" t="str">
        <f t="shared" si="340"/>
        <v xml:space="preserve">Caroline </v>
      </c>
      <c r="R3638" s="14" t="str">
        <f t="shared" si="341"/>
        <v>Jumper</v>
      </c>
    </row>
    <row r="3639" spans="2:18" x14ac:dyDescent="0.45">
      <c r="B3639" s="14" t="str">
        <f t="shared" si="336"/>
        <v>40768740770</v>
      </c>
      <c r="C3639" s="5">
        <v>40768</v>
      </c>
      <c r="D3639" s="2" t="s">
        <v>811</v>
      </c>
      <c r="E3639" s="14">
        <f t="shared" si="337"/>
        <v>0</v>
      </c>
      <c r="F3639" s="2">
        <v>7</v>
      </c>
      <c r="G3639" s="19">
        <v>261.17</v>
      </c>
      <c r="H3639" s="20">
        <v>0.03</v>
      </c>
      <c r="I3639" s="6"/>
      <c r="J3639" s="5">
        <v>40770</v>
      </c>
      <c r="K3639" s="25">
        <v>-78.84</v>
      </c>
      <c r="L3639" s="2" t="s">
        <v>474</v>
      </c>
      <c r="M3639" s="14">
        <f>+VLOOKUP(L3639,Customers!$C$3:$D$797,2,FALSE)</f>
        <v>1</v>
      </c>
      <c r="N3639" s="14">
        <f>+INDEX(Customers!$B$2:$D$797,MATCH(TF_Database!L3639,Customers!$C$2:$C$797,0),1)</f>
        <v>4128</v>
      </c>
      <c r="O3639" s="29">
        <f t="shared" si="338"/>
        <v>9</v>
      </c>
      <c r="P3639" s="29">
        <f t="shared" si="339"/>
        <v>17</v>
      </c>
      <c r="Q3639" s="14" t="str">
        <f t="shared" si="340"/>
        <v xml:space="preserve">Jennifer </v>
      </c>
      <c r="R3639" s="14" t="str">
        <f t="shared" si="341"/>
        <v>Ferguson</v>
      </c>
    </row>
    <row r="3640" spans="2:18" x14ac:dyDescent="0.45">
      <c r="B3640" s="14" t="str">
        <f t="shared" si="336"/>
        <v>399812639983</v>
      </c>
      <c r="C3640" s="5">
        <v>39981</v>
      </c>
      <c r="D3640" s="2" t="s">
        <v>804</v>
      </c>
      <c r="E3640" s="14">
        <f t="shared" si="337"/>
        <v>0</v>
      </c>
      <c r="F3640" s="2">
        <v>26</v>
      </c>
      <c r="G3640" s="19">
        <v>342.4</v>
      </c>
      <c r="H3640" s="20">
        <v>0</v>
      </c>
      <c r="I3640" s="6"/>
      <c r="J3640" s="5">
        <v>39983</v>
      </c>
      <c r="K3640" s="25">
        <v>-14.06</v>
      </c>
      <c r="L3640" s="2" t="s">
        <v>472</v>
      </c>
      <c r="M3640" s="14">
        <f>+VLOOKUP(L3640,Customers!$C$3:$D$797,2,FALSE)</f>
        <v>4</v>
      </c>
      <c r="N3640" s="14">
        <f>+INDEX(Customers!$B$2:$D$797,MATCH(TF_Database!L3640,Customers!$C$2:$C$797,0),1)</f>
        <v>2440</v>
      </c>
      <c r="O3640" s="29">
        <f t="shared" si="338"/>
        <v>7</v>
      </c>
      <c r="P3640" s="29">
        <f t="shared" si="339"/>
        <v>10</v>
      </c>
      <c r="Q3640" s="14" t="str">
        <f t="shared" si="340"/>
        <v xml:space="preserve">Stuart </v>
      </c>
      <c r="R3640" s="14" t="str">
        <f t="shared" si="341"/>
        <v>Van</v>
      </c>
    </row>
    <row r="3641" spans="2:18" x14ac:dyDescent="0.45">
      <c r="B3641" s="14" t="str">
        <f t="shared" si="336"/>
        <v>408792540880</v>
      </c>
      <c r="C3641" s="5">
        <v>40879</v>
      </c>
      <c r="D3641" s="2" t="s">
        <v>810</v>
      </c>
      <c r="E3641" s="14">
        <f t="shared" si="337"/>
        <v>0</v>
      </c>
      <c r="F3641" s="2">
        <v>25</v>
      </c>
      <c r="G3641" s="19">
        <v>450.28</v>
      </c>
      <c r="H3641" s="20">
        <v>0.09</v>
      </c>
      <c r="I3641" s="6"/>
      <c r="J3641" s="5">
        <v>40880</v>
      </c>
      <c r="K3641" s="25">
        <v>-12.3453</v>
      </c>
      <c r="L3641" s="2" t="s">
        <v>480</v>
      </c>
      <c r="M3641" s="14">
        <f>+VLOOKUP(L3641,Customers!$C$3:$D$797,2,FALSE)</f>
        <v>1</v>
      </c>
      <c r="N3641" s="14">
        <f>+INDEX(Customers!$B$2:$D$797,MATCH(TF_Database!L3641,Customers!$C$2:$C$797,0),1)</f>
        <v>10315</v>
      </c>
      <c r="O3641" s="29">
        <f t="shared" si="338"/>
        <v>7</v>
      </c>
      <c r="P3641" s="29">
        <f t="shared" si="339"/>
        <v>15</v>
      </c>
      <c r="Q3641" s="14" t="str">
        <f t="shared" si="340"/>
        <v xml:space="preserve">Laurel </v>
      </c>
      <c r="R3641" s="14" t="str">
        <f t="shared" si="341"/>
        <v>Elliston</v>
      </c>
    </row>
    <row r="3642" spans="2:18" x14ac:dyDescent="0.45">
      <c r="B3642" s="14" t="str">
        <f t="shared" si="336"/>
        <v>404825040483</v>
      </c>
      <c r="C3642" s="5">
        <v>40482</v>
      </c>
      <c r="D3642" s="2" t="s">
        <v>806</v>
      </c>
      <c r="E3642" s="14">
        <f t="shared" si="337"/>
        <v>1</v>
      </c>
      <c r="F3642" s="2">
        <v>50</v>
      </c>
      <c r="G3642" s="19">
        <v>929.81</v>
      </c>
      <c r="H3642" s="20">
        <v>0.09</v>
      </c>
      <c r="I3642" s="6"/>
      <c r="J3642" s="5">
        <v>40483</v>
      </c>
      <c r="K3642" s="25">
        <v>-188.41</v>
      </c>
      <c r="L3642" s="2" t="s">
        <v>437</v>
      </c>
      <c r="M3642" s="14">
        <f>+VLOOKUP(L3642,Customers!$C$3:$D$797,2,FALSE)</f>
        <v>3</v>
      </c>
      <c r="N3642" s="14">
        <f>+INDEX(Customers!$B$2:$D$797,MATCH(TF_Database!L3642,Customers!$C$2:$C$797,0),1)</f>
        <v>11789</v>
      </c>
      <c r="O3642" s="29">
        <f t="shared" si="338"/>
        <v>6</v>
      </c>
      <c r="P3642" s="29">
        <f t="shared" si="339"/>
        <v>17</v>
      </c>
      <c r="Q3642" s="14" t="str">
        <f t="shared" si="340"/>
        <v xml:space="preserve">Jason </v>
      </c>
      <c r="R3642" s="14" t="str">
        <f t="shared" si="341"/>
        <v>Klamczynski</v>
      </c>
    </row>
    <row r="3643" spans="2:18" x14ac:dyDescent="0.45">
      <c r="B3643" s="14" t="str">
        <f t="shared" si="336"/>
        <v>408933140900</v>
      </c>
      <c r="C3643" s="5">
        <v>40893</v>
      </c>
      <c r="D3643" s="2" t="s">
        <v>804</v>
      </c>
      <c r="E3643" s="14">
        <f t="shared" si="337"/>
        <v>0</v>
      </c>
      <c r="F3643" s="2">
        <v>31</v>
      </c>
      <c r="G3643" s="19">
        <v>1359.74</v>
      </c>
      <c r="H3643" s="20">
        <v>0.01</v>
      </c>
      <c r="I3643" s="6"/>
      <c r="J3643" s="5">
        <v>40900</v>
      </c>
      <c r="K3643" s="25">
        <v>202.33</v>
      </c>
      <c r="L3643" s="2" t="s">
        <v>488</v>
      </c>
      <c r="M3643" s="14">
        <f>+VLOOKUP(L3643,Customers!$C$3:$D$797,2,FALSE)</f>
        <v>5</v>
      </c>
      <c r="N3643" s="14">
        <f>+INDEX(Customers!$B$2:$D$797,MATCH(TF_Database!L3643,Customers!$C$2:$C$797,0),1)</f>
        <v>30311</v>
      </c>
      <c r="O3643" s="29">
        <f t="shared" si="338"/>
        <v>8</v>
      </c>
      <c r="P3643" s="29">
        <f t="shared" si="339"/>
        <v>12</v>
      </c>
      <c r="Q3643" s="14" t="str">
        <f t="shared" si="340"/>
        <v xml:space="preserve">Michael </v>
      </c>
      <c r="R3643" s="14" t="str">
        <f t="shared" si="341"/>
        <v>Chen</v>
      </c>
    </row>
    <row r="3644" spans="2:18" x14ac:dyDescent="0.45">
      <c r="B3644" s="14" t="str">
        <f t="shared" si="336"/>
        <v>408933840895</v>
      </c>
      <c r="C3644" s="5">
        <v>40893</v>
      </c>
      <c r="D3644" s="2" t="s">
        <v>804</v>
      </c>
      <c r="E3644" s="14">
        <f t="shared" si="337"/>
        <v>0</v>
      </c>
      <c r="F3644" s="2">
        <v>38</v>
      </c>
      <c r="G3644" s="19">
        <v>5228.2</v>
      </c>
      <c r="H3644" s="20">
        <v>0</v>
      </c>
      <c r="I3644" s="6"/>
      <c r="J3644" s="5">
        <v>40895</v>
      </c>
      <c r="K3644" s="25">
        <v>-691.52</v>
      </c>
      <c r="L3644" s="2" t="s">
        <v>488</v>
      </c>
      <c r="M3644" s="14">
        <f>+VLOOKUP(L3644,Customers!$C$3:$D$797,2,FALSE)</f>
        <v>5</v>
      </c>
      <c r="N3644" s="14">
        <f>+INDEX(Customers!$B$2:$D$797,MATCH(TF_Database!L3644,Customers!$C$2:$C$797,0),1)</f>
        <v>30311</v>
      </c>
      <c r="O3644" s="29">
        <f t="shared" si="338"/>
        <v>8</v>
      </c>
      <c r="P3644" s="29">
        <f t="shared" si="339"/>
        <v>12</v>
      </c>
      <c r="Q3644" s="14" t="str">
        <f t="shared" si="340"/>
        <v xml:space="preserve">Michael </v>
      </c>
      <c r="R3644" s="14" t="str">
        <f t="shared" si="341"/>
        <v>Chen</v>
      </c>
    </row>
    <row r="3645" spans="2:18" x14ac:dyDescent="0.45">
      <c r="B3645" s="14" t="str">
        <f t="shared" si="336"/>
        <v>408934140895</v>
      </c>
      <c r="C3645" s="5">
        <v>40893</v>
      </c>
      <c r="D3645" s="2" t="s">
        <v>804</v>
      </c>
      <c r="E3645" s="14">
        <f t="shared" si="337"/>
        <v>0</v>
      </c>
      <c r="F3645" s="2">
        <v>41</v>
      </c>
      <c r="G3645" s="19">
        <v>7174.9435000000003</v>
      </c>
      <c r="H3645" s="20">
        <v>0.02</v>
      </c>
      <c r="I3645" s="6"/>
      <c r="J3645" s="5">
        <v>40895</v>
      </c>
      <c r="K3645" s="25">
        <v>2373.2370000000001</v>
      </c>
      <c r="L3645" s="2" t="s">
        <v>488</v>
      </c>
      <c r="M3645" s="14">
        <f>+VLOOKUP(L3645,Customers!$C$3:$D$797,2,FALSE)</f>
        <v>5</v>
      </c>
      <c r="N3645" s="14">
        <f>+INDEX(Customers!$B$2:$D$797,MATCH(TF_Database!L3645,Customers!$C$2:$C$797,0),1)</f>
        <v>30311</v>
      </c>
      <c r="O3645" s="29">
        <f t="shared" si="338"/>
        <v>8</v>
      </c>
      <c r="P3645" s="29">
        <f t="shared" si="339"/>
        <v>12</v>
      </c>
      <c r="Q3645" s="14" t="str">
        <f t="shared" si="340"/>
        <v xml:space="preserve">Michael </v>
      </c>
      <c r="R3645" s="14" t="str">
        <f t="shared" si="341"/>
        <v>Chen</v>
      </c>
    </row>
    <row r="3646" spans="2:18" x14ac:dyDescent="0.45">
      <c r="B3646" s="14" t="str">
        <f t="shared" si="336"/>
        <v>398591339866</v>
      </c>
      <c r="C3646" s="5">
        <v>39859</v>
      </c>
      <c r="D3646" s="2" t="s">
        <v>804</v>
      </c>
      <c r="E3646" s="14">
        <f t="shared" si="337"/>
        <v>0</v>
      </c>
      <c r="F3646" s="2">
        <v>13</v>
      </c>
      <c r="G3646" s="19">
        <v>136.24</v>
      </c>
      <c r="H3646" s="20">
        <v>7.0000000000000007E-2</v>
      </c>
      <c r="I3646" s="6"/>
      <c r="J3646" s="5">
        <v>39866</v>
      </c>
      <c r="K3646" s="25">
        <v>-81.77</v>
      </c>
      <c r="L3646" s="2" t="s">
        <v>150</v>
      </c>
      <c r="M3646" s="14">
        <f>+VLOOKUP(L3646,Customers!$C$3:$D$797,2,FALSE)</f>
        <v>3</v>
      </c>
      <c r="N3646" s="14">
        <f>+INDEX(Customers!$B$2:$D$797,MATCH(TF_Database!L3646,Customers!$C$2:$C$797,0),1)</f>
        <v>8868</v>
      </c>
      <c r="O3646" s="29">
        <f t="shared" si="338"/>
        <v>5</v>
      </c>
      <c r="P3646" s="29">
        <f t="shared" si="339"/>
        <v>11</v>
      </c>
      <c r="Q3646" s="14" t="str">
        <f t="shared" si="340"/>
        <v xml:space="preserve">Bill </v>
      </c>
      <c r="R3646" s="14" t="str">
        <f t="shared" si="341"/>
        <v>Eplett</v>
      </c>
    </row>
    <row r="3647" spans="2:18" x14ac:dyDescent="0.45">
      <c r="B3647" s="14" t="str">
        <f t="shared" si="336"/>
        <v>411163141123</v>
      </c>
      <c r="C3647" s="5">
        <v>41116</v>
      </c>
      <c r="D3647" s="2" t="s">
        <v>804</v>
      </c>
      <c r="E3647" s="14">
        <f t="shared" si="337"/>
        <v>0</v>
      </c>
      <c r="F3647" s="2">
        <v>31</v>
      </c>
      <c r="G3647" s="19">
        <v>454.58</v>
      </c>
      <c r="H3647" s="20">
        <v>7.0000000000000007E-2</v>
      </c>
      <c r="I3647" s="6"/>
      <c r="J3647" s="5">
        <v>41123</v>
      </c>
      <c r="K3647" s="25">
        <v>-118.75</v>
      </c>
      <c r="L3647" s="2" t="s">
        <v>119</v>
      </c>
      <c r="M3647" s="14">
        <f>+VLOOKUP(L3647,Customers!$C$3:$D$797,2,FALSE)</f>
        <v>1</v>
      </c>
      <c r="N3647" s="14">
        <f>+INDEX(Customers!$B$2:$D$797,MATCH(TF_Database!L3647,Customers!$C$2:$C$797,0),1)</f>
        <v>27827</v>
      </c>
      <c r="O3647" s="29">
        <f t="shared" si="338"/>
        <v>7</v>
      </c>
      <c r="P3647" s="29">
        <f t="shared" si="339"/>
        <v>11</v>
      </c>
      <c r="Q3647" s="14" t="str">
        <f t="shared" si="340"/>
        <v xml:space="preserve">Daniel </v>
      </c>
      <c r="R3647" s="14" t="str">
        <f t="shared" si="341"/>
        <v>Lacy</v>
      </c>
    </row>
    <row r="3648" spans="2:18" x14ac:dyDescent="0.45">
      <c r="B3648" s="14" t="str">
        <f t="shared" si="336"/>
        <v>411452441147</v>
      </c>
      <c r="C3648" s="5">
        <v>41145</v>
      </c>
      <c r="D3648" s="2" t="s">
        <v>806</v>
      </c>
      <c r="E3648" s="14">
        <f t="shared" si="337"/>
        <v>1</v>
      </c>
      <c r="F3648" s="2">
        <v>24</v>
      </c>
      <c r="G3648" s="19">
        <v>550.67999999999995</v>
      </c>
      <c r="H3648" s="20">
        <v>0.08</v>
      </c>
      <c r="I3648" s="6"/>
      <c r="J3648" s="5">
        <v>41147</v>
      </c>
      <c r="K3648" s="25">
        <v>-134.63</v>
      </c>
      <c r="L3648" s="2" t="s">
        <v>485</v>
      </c>
      <c r="M3648" s="14">
        <f>+VLOOKUP(L3648,Customers!$C$3:$D$797,2,FALSE)</f>
        <v>1</v>
      </c>
      <c r="N3648" s="14">
        <f>+INDEX(Customers!$B$2:$D$797,MATCH(TF_Database!L3648,Customers!$C$2:$C$797,0),1)</f>
        <v>7932</v>
      </c>
      <c r="O3648" s="29">
        <f t="shared" si="338"/>
        <v>5</v>
      </c>
      <c r="P3648" s="29">
        <f t="shared" si="339"/>
        <v>10</v>
      </c>
      <c r="Q3648" s="14" t="str">
        <f t="shared" si="340"/>
        <v xml:space="preserve">Tony </v>
      </c>
      <c r="R3648" s="14" t="str">
        <f t="shared" si="341"/>
        <v>Sayre</v>
      </c>
    </row>
    <row r="3649" spans="2:18" x14ac:dyDescent="0.45">
      <c r="B3649" s="14" t="str">
        <f t="shared" si="336"/>
        <v>411451841146</v>
      </c>
      <c r="C3649" s="5">
        <v>41145</v>
      </c>
      <c r="D3649" s="2" t="s">
        <v>806</v>
      </c>
      <c r="E3649" s="14">
        <f t="shared" si="337"/>
        <v>1</v>
      </c>
      <c r="F3649" s="2">
        <v>18</v>
      </c>
      <c r="G3649" s="19">
        <v>120.96</v>
      </c>
      <c r="H3649" s="20">
        <v>0.02</v>
      </c>
      <c r="I3649" s="6"/>
      <c r="J3649" s="5">
        <v>41146</v>
      </c>
      <c r="K3649" s="25">
        <v>-53.69</v>
      </c>
      <c r="L3649" s="2" t="s">
        <v>485</v>
      </c>
      <c r="M3649" s="14">
        <f>+VLOOKUP(L3649,Customers!$C$3:$D$797,2,FALSE)</f>
        <v>1</v>
      </c>
      <c r="N3649" s="14">
        <f>+INDEX(Customers!$B$2:$D$797,MATCH(TF_Database!L3649,Customers!$C$2:$C$797,0),1)</f>
        <v>7932</v>
      </c>
      <c r="O3649" s="29">
        <f t="shared" si="338"/>
        <v>5</v>
      </c>
      <c r="P3649" s="29">
        <f t="shared" si="339"/>
        <v>10</v>
      </c>
      <c r="Q3649" s="14" t="str">
        <f t="shared" si="340"/>
        <v xml:space="preserve">Tony </v>
      </c>
      <c r="R3649" s="14" t="str">
        <f t="shared" si="341"/>
        <v>Sayre</v>
      </c>
    </row>
    <row r="3650" spans="2:18" x14ac:dyDescent="0.45">
      <c r="B3650" s="14" t="str">
        <f t="shared" si="336"/>
        <v>405031940505</v>
      </c>
      <c r="C3650" s="5">
        <v>40503</v>
      </c>
      <c r="D3650" s="2" t="s">
        <v>811</v>
      </c>
      <c r="E3650" s="14">
        <f t="shared" si="337"/>
        <v>0</v>
      </c>
      <c r="F3650" s="2">
        <v>19</v>
      </c>
      <c r="G3650" s="19">
        <v>2569.6264999999999</v>
      </c>
      <c r="H3650" s="20">
        <v>0</v>
      </c>
      <c r="I3650" s="6"/>
      <c r="J3650" s="5">
        <v>40505</v>
      </c>
      <c r="K3650" s="25">
        <v>398.00700000000001</v>
      </c>
      <c r="L3650" s="2" t="s">
        <v>459</v>
      </c>
      <c r="M3650" s="14">
        <f>+VLOOKUP(L3650,Customers!$C$3:$D$797,2,FALSE)</f>
        <v>3</v>
      </c>
      <c r="N3650" s="14">
        <f>+INDEX(Customers!$B$2:$D$797,MATCH(TF_Database!L3650,Customers!$C$2:$C$797,0),1)</f>
        <v>7403</v>
      </c>
      <c r="O3650" s="29">
        <f t="shared" si="338"/>
        <v>9</v>
      </c>
      <c r="P3650" s="29">
        <f t="shared" si="339"/>
        <v>15</v>
      </c>
      <c r="Q3650" s="14" t="str">
        <f t="shared" si="340"/>
        <v xml:space="preserve">Caroline </v>
      </c>
      <c r="R3650" s="14" t="str">
        <f t="shared" si="341"/>
        <v>Jumper</v>
      </c>
    </row>
    <row r="3651" spans="2:18" x14ac:dyDescent="0.45">
      <c r="B3651" s="14" t="str">
        <f t="shared" si="336"/>
        <v>398842039885</v>
      </c>
      <c r="C3651" s="5">
        <v>39884</v>
      </c>
      <c r="D3651" s="2" t="s">
        <v>806</v>
      </c>
      <c r="E3651" s="14">
        <f t="shared" si="337"/>
        <v>1</v>
      </c>
      <c r="F3651" s="2">
        <v>20</v>
      </c>
      <c r="G3651" s="19">
        <v>1388.91</v>
      </c>
      <c r="H3651" s="20">
        <v>0.1</v>
      </c>
      <c r="I3651" s="6"/>
      <c r="J3651" s="5">
        <v>39885</v>
      </c>
      <c r="K3651" s="25">
        <v>-229.87</v>
      </c>
      <c r="L3651" s="2" t="s">
        <v>469</v>
      </c>
      <c r="M3651" s="14">
        <f>+VLOOKUP(L3651,Customers!$C$3:$D$797,2,FALSE)</f>
        <v>2</v>
      </c>
      <c r="N3651" s="14">
        <f>+INDEX(Customers!$B$2:$D$797,MATCH(TF_Database!L3651,Customers!$C$2:$C$797,0),1)</f>
        <v>5815</v>
      </c>
      <c r="O3651" s="29">
        <f t="shared" si="338"/>
        <v>7</v>
      </c>
      <c r="P3651" s="29">
        <f t="shared" si="339"/>
        <v>11</v>
      </c>
      <c r="Q3651" s="14" t="str">
        <f t="shared" si="340"/>
        <v xml:space="preserve">Dennis </v>
      </c>
      <c r="R3651" s="14" t="str">
        <f t="shared" si="341"/>
        <v>Kane</v>
      </c>
    </row>
    <row r="3652" spans="2:18" x14ac:dyDescent="0.45">
      <c r="B3652" s="14" t="str">
        <f t="shared" si="336"/>
        <v>398843439885</v>
      </c>
      <c r="C3652" s="5">
        <v>39884</v>
      </c>
      <c r="D3652" s="2" t="s">
        <v>806</v>
      </c>
      <c r="E3652" s="14">
        <f t="shared" si="337"/>
        <v>1</v>
      </c>
      <c r="F3652" s="2">
        <v>34</v>
      </c>
      <c r="G3652" s="19">
        <v>1806.65</v>
      </c>
      <c r="H3652" s="20">
        <v>0.05</v>
      </c>
      <c r="I3652" s="6"/>
      <c r="J3652" s="5">
        <v>39885</v>
      </c>
      <c r="K3652" s="25">
        <v>599.04</v>
      </c>
      <c r="L3652" s="2" t="s">
        <v>469</v>
      </c>
      <c r="M3652" s="14">
        <f>+VLOOKUP(L3652,Customers!$C$3:$D$797,2,FALSE)</f>
        <v>2</v>
      </c>
      <c r="N3652" s="14">
        <f>+INDEX(Customers!$B$2:$D$797,MATCH(TF_Database!L3652,Customers!$C$2:$C$797,0),1)</f>
        <v>5815</v>
      </c>
      <c r="O3652" s="29">
        <f t="shared" si="338"/>
        <v>7</v>
      </c>
      <c r="P3652" s="29">
        <f t="shared" si="339"/>
        <v>11</v>
      </c>
      <c r="Q3652" s="14" t="str">
        <f t="shared" si="340"/>
        <v xml:space="preserve">Dennis </v>
      </c>
      <c r="R3652" s="14" t="str">
        <f t="shared" si="341"/>
        <v>Kane</v>
      </c>
    </row>
    <row r="3653" spans="2:18" x14ac:dyDescent="0.45">
      <c r="B3653" s="14" t="str">
        <f t="shared" si="336"/>
        <v>409694640971</v>
      </c>
      <c r="C3653" s="5">
        <v>40969</v>
      </c>
      <c r="D3653" s="2" t="s">
        <v>806</v>
      </c>
      <c r="E3653" s="14">
        <f t="shared" si="337"/>
        <v>1</v>
      </c>
      <c r="F3653" s="2">
        <v>46</v>
      </c>
      <c r="G3653" s="19">
        <v>410.03</v>
      </c>
      <c r="H3653" s="20">
        <v>0.05</v>
      </c>
      <c r="I3653" s="6"/>
      <c r="J3653" s="5">
        <v>40971</v>
      </c>
      <c r="K3653" s="25">
        <v>-138.38999999999999</v>
      </c>
      <c r="L3653" s="2" t="s">
        <v>475</v>
      </c>
      <c r="M3653" s="14">
        <f>+VLOOKUP(L3653,Customers!$C$3:$D$797,2,FALSE)</f>
        <v>3</v>
      </c>
      <c r="N3653" s="14">
        <f>+INDEX(Customers!$B$2:$D$797,MATCH(TF_Database!L3653,Customers!$C$2:$C$797,0),1)</f>
        <v>23497</v>
      </c>
      <c r="O3653" s="29">
        <f t="shared" si="338"/>
        <v>8</v>
      </c>
      <c r="P3653" s="29">
        <f t="shared" si="339"/>
        <v>13</v>
      </c>
      <c r="Q3653" s="14" t="str">
        <f t="shared" si="340"/>
        <v xml:space="preserve">Theresa </v>
      </c>
      <c r="R3653" s="14" t="str">
        <f t="shared" si="341"/>
        <v>Swint</v>
      </c>
    </row>
    <row r="3654" spans="2:18" x14ac:dyDescent="0.45">
      <c r="B3654" s="14" t="str">
        <f t="shared" si="336"/>
        <v>411061741108</v>
      </c>
      <c r="C3654" s="5">
        <v>41106</v>
      </c>
      <c r="D3654" s="2" t="s">
        <v>808</v>
      </c>
      <c r="E3654" s="14">
        <f t="shared" si="337"/>
        <v>0</v>
      </c>
      <c r="F3654" s="2">
        <v>17</v>
      </c>
      <c r="G3654" s="19">
        <v>3801.27</v>
      </c>
      <c r="H3654" s="20">
        <v>0.02</v>
      </c>
      <c r="I3654" s="6"/>
      <c r="J3654" s="5">
        <v>41108</v>
      </c>
      <c r="K3654" s="25">
        <v>-861.30330000000004</v>
      </c>
      <c r="L3654" s="2" t="s">
        <v>475</v>
      </c>
      <c r="M3654" s="14">
        <f>+VLOOKUP(L3654,Customers!$C$3:$D$797,2,FALSE)</f>
        <v>3</v>
      </c>
      <c r="N3654" s="14">
        <f>+INDEX(Customers!$B$2:$D$797,MATCH(TF_Database!L3654,Customers!$C$2:$C$797,0),1)</f>
        <v>23497</v>
      </c>
      <c r="O3654" s="29">
        <f t="shared" si="338"/>
        <v>8</v>
      </c>
      <c r="P3654" s="29">
        <f t="shared" si="339"/>
        <v>13</v>
      </c>
      <c r="Q3654" s="14" t="str">
        <f t="shared" si="340"/>
        <v xml:space="preserve">Theresa </v>
      </c>
      <c r="R3654" s="14" t="str">
        <f t="shared" si="341"/>
        <v>Swint</v>
      </c>
    </row>
    <row r="3655" spans="2:18" x14ac:dyDescent="0.45">
      <c r="B3655" s="14" t="str">
        <f t="shared" ref="B3655:B3718" si="342">+CONCATENATE(C3655,F3655,J3655)</f>
        <v>405843140585</v>
      </c>
      <c r="C3655" s="5">
        <v>40584</v>
      </c>
      <c r="D3655" s="2" t="s">
        <v>811</v>
      </c>
      <c r="E3655" s="14">
        <f t="shared" ref="E3655:E3718" si="343">+IF(D3655="High",1,0)</f>
        <v>0</v>
      </c>
      <c r="F3655" s="2">
        <v>31</v>
      </c>
      <c r="G3655" s="19">
        <v>226.15</v>
      </c>
      <c r="H3655" s="20">
        <v>0.01</v>
      </c>
      <c r="I3655" s="6"/>
      <c r="J3655" s="5">
        <v>40585</v>
      </c>
      <c r="K3655" s="25">
        <v>35.979999999999997</v>
      </c>
      <c r="L3655" s="2" t="s">
        <v>485</v>
      </c>
      <c r="M3655" s="14">
        <f>+VLOOKUP(L3655,Customers!$C$3:$D$797,2,FALSE)</f>
        <v>1</v>
      </c>
      <c r="N3655" s="14">
        <f>+INDEX(Customers!$B$2:$D$797,MATCH(TF_Database!L3655,Customers!$C$2:$C$797,0),1)</f>
        <v>7932</v>
      </c>
      <c r="O3655" s="29">
        <f t="shared" ref="O3655:O3718" si="344">+SEARCH(" ",L3655)</f>
        <v>5</v>
      </c>
      <c r="P3655" s="29">
        <f t="shared" ref="P3655:P3718" si="345">+LEN(L3655)</f>
        <v>10</v>
      </c>
      <c r="Q3655" s="14" t="str">
        <f t="shared" ref="Q3655:Q3718" si="346">+LEFT(L3655,O3655)</f>
        <v xml:space="preserve">Tony </v>
      </c>
      <c r="R3655" s="14" t="str">
        <f t="shared" ref="R3655:R3718" si="347">+RIGHT(L3655,P3655-O3655)</f>
        <v>Sayre</v>
      </c>
    </row>
    <row r="3656" spans="2:18" x14ac:dyDescent="0.45">
      <c r="B3656" s="14" t="str">
        <f t="shared" si="342"/>
        <v>402673540276</v>
      </c>
      <c r="C3656" s="5">
        <v>40267</v>
      </c>
      <c r="D3656" s="2" t="s">
        <v>804</v>
      </c>
      <c r="E3656" s="14">
        <f t="shared" si="343"/>
        <v>0</v>
      </c>
      <c r="F3656" s="2">
        <v>35</v>
      </c>
      <c r="G3656" s="19">
        <v>1794.03</v>
      </c>
      <c r="H3656" s="20">
        <v>0.05</v>
      </c>
      <c r="I3656" s="6"/>
      <c r="J3656" s="5">
        <v>40276</v>
      </c>
      <c r="K3656" s="25">
        <v>196.21</v>
      </c>
      <c r="L3656" s="2" t="s">
        <v>119</v>
      </c>
      <c r="M3656" s="14">
        <f>+VLOOKUP(L3656,Customers!$C$3:$D$797,2,FALSE)</f>
        <v>1</v>
      </c>
      <c r="N3656" s="14">
        <f>+INDEX(Customers!$B$2:$D$797,MATCH(TF_Database!L3656,Customers!$C$2:$C$797,0),1)</f>
        <v>27827</v>
      </c>
      <c r="O3656" s="29">
        <f t="shared" si="344"/>
        <v>7</v>
      </c>
      <c r="P3656" s="29">
        <f t="shared" si="345"/>
        <v>11</v>
      </c>
      <c r="Q3656" s="14" t="str">
        <f t="shared" si="346"/>
        <v xml:space="preserve">Daniel </v>
      </c>
      <c r="R3656" s="14" t="str">
        <f t="shared" si="347"/>
        <v>Lacy</v>
      </c>
    </row>
    <row r="3657" spans="2:18" x14ac:dyDescent="0.45">
      <c r="B3657" s="14" t="str">
        <f t="shared" si="342"/>
        <v>409271340929</v>
      </c>
      <c r="C3657" s="5">
        <v>40927</v>
      </c>
      <c r="D3657" s="2" t="s">
        <v>804</v>
      </c>
      <c r="E3657" s="14">
        <f t="shared" si="343"/>
        <v>0</v>
      </c>
      <c r="F3657" s="2">
        <v>13</v>
      </c>
      <c r="G3657" s="19">
        <v>109.58</v>
      </c>
      <c r="H3657" s="20">
        <v>0</v>
      </c>
      <c r="I3657" s="6"/>
      <c r="J3657" s="5">
        <v>40929</v>
      </c>
      <c r="K3657" s="25">
        <v>31.32</v>
      </c>
      <c r="L3657" s="2" t="s">
        <v>185</v>
      </c>
      <c r="M3657" s="14">
        <f>+VLOOKUP(L3657,Customers!$C$3:$D$797,2,FALSE)</f>
        <v>2</v>
      </c>
      <c r="N3657" s="14">
        <f>+INDEX(Customers!$B$2:$D$797,MATCH(TF_Database!L3657,Customers!$C$2:$C$797,0),1)</f>
        <v>6161</v>
      </c>
      <c r="O3657" s="29">
        <f t="shared" si="344"/>
        <v>6</v>
      </c>
      <c r="P3657" s="29">
        <f t="shared" si="345"/>
        <v>14</v>
      </c>
      <c r="Q3657" s="14" t="str">
        <f t="shared" si="346"/>
        <v xml:space="preserve">Aaron </v>
      </c>
      <c r="R3657" s="14" t="str">
        <f t="shared" si="347"/>
        <v>Smayling</v>
      </c>
    </row>
    <row r="3658" spans="2:18" x14ac:dyDescent="0.45">
      <c r="B3658" s="14" t="str">
        <f t="shared" si="342"/>
        <v>41216641218</v>
      </c>
      <c r="C3658" s="5">
        <v>41216</v>
      </c>
      <c r="D3658" s="2" t="s">
        <v>808</v>
      </c>
      <c r="E3658" s="14">
        <f t="shared" si="343"/>
        <v>0</v>
      </c>
      <c r="F3658" s="2">
        <v>6</v>
      </c>
      <c r="G3658" s="19">
        <v>43.9</v>
      </c>
      <c r="H3658" s="20">
        <v>0.06</v>
      </c>
      <c r="I3658" s="6"/>
      <c r="J3658" s="5">
        <v>41218</v>
      </c>
      <c r="K3658" s="25">
        <v>12.74</v>
      </c>
      <c r="L3658" s="2" t="s">
        <v>437</v>
      </c>
      <c r="M3658" s="14">
        <f>+VLOOKUP(L3658,Customers!$C$3:$D$797,2,FALSE)</f>
        <v>3</v>
      </c>
      <c r="N3658" s="14">
        <f>+INDEX(Customers!$B$2:$D$797,MATCH(TF_Database!L3658,Customers!$C$2:$C$797,0),1)</f>
        <v>11789</v>
      </c>
      <c r="O3658" s="29">
        <f t="shared" si="344"/>
        <v>6</v>
      </c>
      <c r="P3658" s="29">
        <f t="shared" si="345"/>
        <v>17</v>
      </c>
      <c r="Q3658" s="14" t="str">
        <f t="shared" si="346"/>
        <v xml:space="preserve">Jason </v>
      </c>
      <c r="R3658" s="14" t="str">
        <f t="shared" si="347"/>
        <v>Klamczynski</v>
      </c>
    </row>
    <row r="3659" spans="2:18" x14ac:dyDescent="0.45">
      <c r="B3659" s="14" t="str">
        <f t="shared" si="342"/>
        <v>412165041216</v>
      </c>
      <c r="C3659" s="5">
        <v>41216</v>
      </c>
      <c r="D3659" s="2" t="s">
        <v>808</v>
      </c>
      <c r="E3659" s="14">
        <f t="shared" si="343"/>
        <v>0</v>
      </c>
      <c r="F3659" s="2">
        <v>50</v>
      </c>
      <c r="G3659" s="19">
        <v>236.28</v>
      </c>
      <c r="H3659" s="20">
        <v>0.05</v>
      </c>
      <c r="I3659" s="6"/>
      <c r="J3659" s="5">
        <v>41216</v>
      </c>
      <c r="K3659" s="25">
        <v>-34.06</v>
      </c>
      <c r="L3659" s="2" t="s">
        <v>437</v>
      </c>
      <c r="M3659" s="14">
        <f>+VLOOKUP(L3659,Customers!$C$3:$D$797,2,FALSE)</f>
        <v>3</v>
      </c>
      <c r="N3659" s="14">
        <f>+INDEX(Customers!$B$2:$D$797,MATCH(TF_Database!L3659,Customers!$C$2:$C$797,0),1)</f>
        <v>11789</v>
      </c>
      <c r="O3659" s="29">
        <f t="shared" si="344"/>
        <v>6</v>
      </c>
      <c r="P3659" s="29">
        <f t="shared" si="345"/>
        <v>17</v>
      </c>
      <c r="Q3659" s="14" t="str">
        <f t="shared" si="346"/>
        <v xml:space="preserve">Jason </v>
      </c>
      <c r="R3659" s="14" t="str">
        <f t="shared" si="347"/>
        <v>Klamczynski</v>
      </c>
    </row>
    <row r="3660" spans="2:18" x14ac:dyDescent="0.45">
      <c r="B3660" s="14" t="str">
        <f t="shared" si="342"/>
        <v>411423341143</v>
      </c>
      <c r="C3660" s="5">
        <v>41142</v>
      </c>
      <c r="D3660" s="2" t="s">
        <v>811</v>
      </c>
      <c r="E3660" s="14">
        <f t="shared" si="343"/>
        <v>0</v>
      </c>
      <c r="F3660" s="2">
        <v>33</v>
      </c>
      <c r="G3660" s="19">
        <v>136.79</v>
      </c>
      <c r="H3660" s="20">
        <v>0.06</v>
      </c>
      <c r="I3660" s="6"/>
      <c r="J3660" s="5">
        <v>41143</v>
      </c>
      <c r="K3660" s="25">
        <v>42.71</v>
      </c>
      <c r="L3660" s="2" t="s">
        <v>475</v>
      </c>
      <c r="M3660" s="14">
        <f>+VLOOKUP(L3660,Customers!$C$3:$D$797,2,FALSE)</f>
        <v>3</v>
      </c>
      <c r="N3660" s="14">
        <f>+INDEX(Customers!$B$2:$D$797,MATCH(TF_Database!L3660,Customers!$C$2:$C$797,0),1)</f>
        <v>23497</v>
      </c>
      <c r="O3660" s="29">
        <f t="shared" si="344"/>
        <v>8</v>
      </c>
      <c r="P3660" s="29">
        <f t="shared" si="345"/>
        <v>13</v>
      </c>
      <c r="Q3660" s="14" t="str">
        <f t="shared" si="346"/>
        <v xml:space="preserve">Theresa </v>
      </c>
      <c r="R3660" s="14" t="str">
        <f t="shared" si="347"/>
        <v>Swint</v>
      </c>
    </row>
    <row r="3661" spans="2:18" x14ac:dyDescent="0.45">
      <c r="B3661" s="14" t="str">
        <f t="shared" si="342"/>
        <v>411993141201</v>
      </c>
      <c r="C3661" s="5">
        <v>41199</v>
      </c>
      <c r="D3661" s="2" t="s">
        <v>811</v>
      </c>
      <c r="E3661" s="14">
        <f t="shared" si="343"/>
        <v>0</v>
      </c>
      <c r="F3661" s="2">
        <v>31</v>
      </c>
      <c r="G3661" s="19">
        <v>336.34</v>
      </c>
      <c r="H3661" s="20">
        <v>0.05</v>
      </c>
      <c r="I3661" s="6"/>
      <c r="J3661" s="5">
        <v>41201</v>
      </c>
      <c r="K3661" s="25">
        <v>-89.9</v>
      </c>
      <c r="L3661" s="2" t="s">
        <v>412</v>
      </c>
      <c r="M3661" s="14">
        <f>+VLOOKUP(L3661,Customers!$C$3:$D$797,2,FALSE)</f>
        <v>5</v>
      </c>
      <c r="N3661" s="14">
        <f>+INDEX(Customers!$B$2:$D$797,MATCH(TF_Database!L3661,Customers!$C$2:$C$797,0),1)</f>
        <v>31845</v>
      </c>
      <c r="O3661" s="29">
        <f t="shared" si="344"/>
        <v>6</v>
      </c>
      <c r="P3661" s="29">
        <f t="shared" si="345"/>
        <v>14</v>
      </c>
      <c r="Q3661" s="14" t="str">
        <f t="shared" si="346"/>
        <v xml:space="preserve">Karen </v>
      </c>
      <c r="R3661" s="14" t="str">
        <f t="shared" si="347"/>
        <v>Ferguson</v>
      </c>
    </row>
    <row r="3662" spans="2:18" x14ac:dyDescent="0.45">
      <c r="B3662" s="14" t="str">
        <f t="shared" si="342"/>
        <v>403034640312</v>
      </c>
      <c r="C3662" s="5">
        <v>40303</v>
      </c>
      <c r="D3662" s="2" t="s">
        <v>804</v>
      </c>
      <c r="E3662" s="14">
        <f t="shared" si="343"/>
        <v>0</v>
      </c>
      <c r="F3662" s="2">
        <v>46</v>
      </c>
      <c r="G3662" s="19">
        <v>1396.75</v>
      </c>
      <c r="H3662" s="20">
        <v>0.04</v>
      </c>
      <c r="I3662" s="6"/>
      <c r="J3662" s="5">
        <v>40312</v>
      </c>
      <c r="K3662" s="25">
        <v>-75.7</v>
      </c>
      <c r="L3662" s="2" t="s">
        <v>468</v>
      </c>
      <c r="M3662" s="14">
        <f>+VLOOKUP(L3662,Customers!$C$3:$D$797,2,FALSE)</f>
        <v>2</v>
      </c>
      <c r="N3662" s="14">
        <f>+INDEX(Customers!$B$2:$D$797,MATCH(TF_Database!L3662,Customers!$C$2:$C$797,0),1)</f>
        <v>26545</v>
      </c>
      <c r="O3662" s="29">
        <f t="shared" si="344"/>
        <v>5</v>
      </c>
      <c r="P3662" s="29">
        <f t="shared" si="345"/>
        <v>10</v>
      </c>
      <c r="Q3662" s="14" t="str">
        <f t="shared" si="346"/>
        <v xml:space="preserve">Fred </v>
      </c>
      <c r="R3662" s="14" t="str">
        <f t="shared" si="347"/>
        <v>Chung</v>
      </c>
    </row>
    <row r="3663" spans="2:18" x14ac:dyDescent="0.45">
      <c r="B3663" s="14" t="str">
        <f t="shared" si="342"/>
        <v>406152040619</v>
      </c>
      <c r="C3663" s="5">
        <v>40615</v>
      </c>
      <c r="D3663" s="2" t="s">
        <v>804</v>
      </c>
      <c r="E3663" s="14">
        <f t="shared" si="343"/>
        <v>0</v>
      </c>
      <c r="F3663" s="2">
        <v>20</v>
      </c>
      <c r="G3663" s="19">
        <v>159.71</v>
      </c>
      <c r="H3663" s="20">
        <v>0.1</v>
      </c>
      <c r="I3663" s="6"/>
      <c r="J3663" s="5">
        <v>40619</v>
      </c>
      <c r="K3663" s="25">
        <v>-114.4135</v>
      </c>
      <c r="L3663" s="2" t="s">
        <v>458</v>
      </c>
      <c r="M3663" s="14">
        <f>+VLOOKUP(L3663,Customers!$C$3:$D$797,2,FALSE)</f>
        <v>3</v>
      </c>
      <c r="N3663" s="14">
        <f>+INDEX(Customers!$B$2:$D$797,MATCH(TF_Database!L3663,Customers!$C$2:$C$797,0),1)</f>
        <v>12056</v>
      </c>
      <c r="O3663" s="29">
        <f t="shared" si="344"/>
        <v>7</v>
      </c>
      <c r="P3663" s="29">
        <f t="shared" si="345"/>
        <v>11</v>
      </c>
      <c r="Q3663" s="14" t="str">
        <f t="shared" si="346"/>
        <v xml:space="preserve">Dorris </v>
      </c>
      <c r="R3663" s="14" t="str">
        <f t="shared" si="347"/>
        <v>Love</v>
      </c>
    </row>
    <row r="3664" spans="2:18" x14ac:dyDescent="0.45">
      <c r="B3664" s="14" t="str">
        <f t="shared" si="342"/>
        <v>405813740583</v>
      </c>
      <c r="C3664" s="5">
        <v>40581</v>
      </c>
      <c r="D3664" s="2" t="s">
        <v>810</v>
      </c>
      <c r="E3664" s="14">
        <f t="shared" si="343"/>
        <v>0</v>
      </c>
      <c r="F3664" s="2">
        <v>37</v>
      </c>
      <c r="G3664" s="19">
        <v>187.37</v>
      </c>
      <c r="H3664" s="20">
        <v>0.01</v>
      </c>
      <c r="I3664" s="6"/>
      <c r="J3664" s="5">
        <v>40583</v>
      </c>
      <c r="K3664" s="25">
        <v>-85.007999999999996</v>
      </c>
      <c r="L3664" s="2" t="s">
        <v>459</v>
      </c>
      <c r="M3664" s="14">
        <f>+VLOOKUP(L3664,Customers!$C$3:$D$797,2,FALSE)</f>
        <v>3</v>
      </c>
      <c r="N3664" s="14">
        <f>+INDEX(Customers!$B$2:$D$797,MATCH(TF_Database!L3664,Customers!$C$2:$C$797,0),1)</f>
        <v>7403</v>
      </c>
      <c r="O3664" s="29">
        <f t="shared" si="344"/>
        <v>9</v>
      </c>
      <c r="P3664" s="29">
        <f t="shared" si="345"/>
        <v>15</v>
      </c>
      <c r="Q3664" s="14" t="str">
        <f t="shared" si="346"/>
        <v xml:space="preserve">Caroline </v>
      </c>
      <c r="R3664" s="14" t="str">
        <f t="shared" si="347"/>
        <v>Jumper</v>
      </c>
    </row>
    <row r="3665" spans="2:18" x14ac:dyDescent="0.45">
      <c r="B3665" s="14" t="str">
        <f t="shared" si="342"/>
        <v>400184340019</v>
      </c>
      <c r="C3665" s="5">
        <v>40018</v>
      </c>
      <c r="D3665" s="2" t="s">
        <v>811</v>
      </c>
      <c r="E3665" s="14">
        <f t="shared" si="343"/>
        <v>0</v>
      </c>
      <c r="F3665" s="2">
        <v>43</v>
      </c>
      <c r="G3665" s="19">
        <v>84.61</v>
      </c>
      <c r="H3665" s="20">
        <v>0.03</v>
      </c>
      <c r="I3665" s="6"/>
      <c r="J3665" s="5">
        <v>40019</v>
      </c>
      <c r="K3665" s="25">
        <v>-15.099500000000001</v>
      </c>
      <c r="L3665" s="2" t="s">
        <v>482</v>
      </c>
      <c r="M3665" s="14">
        <f>+VLOOKUP(L3665,Customers!$C$3:$D$797,2,FALSE)</f>
        <v>3</v>
      </c>
      <c r="N3665" s="14">
        <f>+INDEX(Customers!$B$2:$D$797,MATCH(TF_Database!L3665,Customers!$C$2:$C$797,0),1)</f>
        <v>6167</v>
      </c>
      <c r="O3665" s="29">
        <f t="shared" si="344"/>
        <v>6</v>
      </c>
      <c r="P3665" s="29">
        <f t="shared" si="345"/>
        <v>12</v>
      </c>
      <c r="Q3665" s="14" t="str">
        <f t="shared" si="346"/>
        <v xml:space="preserve">Carol </v>
      </c>
      <c r="R3665" s="14" t="str">
        <f t="shared" si="347"/>
        <v>Triggs</v>
      </c>
    </row>
    <row r="3666" spans="2:18" x14ac:dyDescent="0.45">
      <c r="B3666" s="14" t="str">
        <f t="shared" si="342"/>
        <v>40399340401</v>
      </c>
      <c r="C3666" s="5">
        <v>40399</v>
      </c>
      <c r="D3666" s="2" t="s">
        <v>806</v>
      </c>
      <c r="E3666" s="14">
        <f t="shared" si="343"/>
        <v>1</v>
      </c>
      <c r="F3666" s="2">
        <v>3</v>
      </c>
      <c r="G3666" s="19">
        <v>24.36</v>
      </c>
      <c r="H3666" s="20">
        <v>0.08</v>
      </c>
      <c r="I3666" s="6"/>
      <c r="J3666" s="5">
        <v>40401</v>
      </c>
      <c r="K3666" s="25">
        <v>10.039999999999999</v>
      </c>
      <c r="L3666" s="2" t="s">
        <v>475</v>
      </c>
      <c r="M3666" s="14">
        <f>+VLOOKUP(L3666,Customers!$C$3:$D$797,2,FALSE)</f>
        <v>3</v>
      </c>
      <c r="N3666" s="14">
        <f>+INDEX(Customers!$B$2:$D$797,MATCH(TF_Database!L3666,Customers!$C$2:$C$797,0),1)</f>
        <v>23497</v>
      </c>
      <c r="O3666" s="29">
        <f t="shared" si="344"/>
        <v>8</v>
      </c>
      <c r="P3666" s="29">
        <f t="shared" si="345"/>
        <v>13</v>
      </c>
      <c r="Q3666" s="14" t="str">
        <f t="shared" si="346"/>
        <v xml:space="preserve">Theresa </v>
      </c>
      <c r="R3666" s="14" t="str">
        <f t="shared" si="347"/>
        <v>Swint</v>
      </c>
    </row>
    <row r="3667" spans="2:18" x14ac:dyDescent="0.45">
      <c r="B3667" s="14" t="str">
        <f t="shared" si="342"/>
        <v>399182839918</v>
      </c>
      <c r="C3667" s="5">
        <v>39918</v>
      </c>
      <c r="D3667" s="2" t="s">
        <v>808</v>
      </c>
      <c r="E3667" s="14">
        <f t="shared" si="343"/>
        <v>0</v>
      </c>
      <c r="F3667" s="2">
        <v>28</v>
      </c>
      <c r="G3667" s="19">
        <v>443.73</v>
      </c>
      <c r="H3667" s="20">
        <v>0.01</v>
      </c>
      <c r="I3667" s="6"/>
      <c r="J3667" s="5">
        <v>39918</v>
      </c>
      <c r="K3667" s="25">
        <v>-200.85899999999998</v>
      </c>
      <c r="L3667" s="2" t="s">
        <v>461</v>
      </c>
      <c r="M3667" s="14">
        <f>+VLOOKUP(L3667,Customers!$C$3:$D$797,2,FALSE)</f>
        <v>1</v>
      </c>
      <c r="N3667" s="14">
        <f>+INDEX(Customers!$B$2:$D$797,MATCH(TF_Database!L3667,Customers!$C$2:$C$797,0),1)</f>
        <v>11181</v>
      </c>
      <c r="O3667" s="29">
        <f t="shared" si="344"/>
        <v>7</v>
      </c>
      <c r="P3667" s="29">
        <f t="shared" si="345"/>
        <v>15</v>
      </c>
      <c r="Q3667" s="14" t="str">
        <f t="shared" si="346"/>
        <v xml:space="preserve">Jasper </v>
      </c>
      <c r="R3667" s="14" t="str">
        <f t="shared" si="347"/>
        <v>Cacioppo</v>
      </c>
    </row>
    <row r="3668" spans="2:18" x14ac:dyDescent="0.45">
      <c r="B3668" s="14" t="str">
        <f t="shared" si="342"/>
        <v>40336640336</v>
      </c>
      <c r="C3668" s="5">
        <v>40336</v>
      </c>
      <c r="D3668" s="2" t="s">
        <v>810</v>
      </c>
      <c r="E3668" s="14">
        <f t="shared" si="343"/>
        <v>0</v>
      </c>
      <c r="F3668" s="2">
        <v>6</v>
      </c>
      <c r="G3668" s="19">
        <v>188.44</v>
      </c>
      <c r="H3668" s="20">
        <v>0.09</v>
      </c>
      <c r="I3668" s="6"/>
      <c r="J3668" s="5">
        <v>40336</v>
      </c>
      <c r="K3668" s="25">
        <v>17.57</v>
      </c>
      <c r="L3668" s="2" t="s">
        <v>469</v>
      </c>
      <c r="M3668" s="14">
        <f>+VLOOKUP(L3668,Customers!$C$3:$D$797,2,FALSE)</f>
        <v>2</v>
      </c>
      <c r="N3668" s="14">
        <f>+INDEX(Customers!$B$2:$D$797,MATCH(TF_Database!L3668,Customers!$C$2:$C$797,0),1)</f>
        <v>5815</v>
      </c>
      <c r="O3668" s="29">
        <f t="shared" si="344"/>
        <v>7</v>
      </c>
      <c r="P3668" s="29">
        <f t="shared" si="345"/>
        <v>11</v>
      </c>
      <c r="Q3668" s="14" t="str">
        <f t="shared" si="346"/>
        <v xml:space="preserve">Dennis </v>
      </c>
      <c r="R3668" s="14" t="str">
        <f t="shared" si="347"/>
        <v>Kane</v>
      </c>
    </row>
    <row r="3669" spans="2:18" x14ac:dyDescent="0.45">
      <c r="B3669" s="14" t="str">
        <f t="shared" si="342"/>
        <v>403361340337</v>
      </c>
      <c r="C3669" s="5">
        <v>40336</v>
      </c>
      <c r="D3669" s="2" t="s">
        <v>810</v>
      </c>
      <c r="E3669" s="14">
        <f t="shared" si="343"/>
        <v>0</v>
      </c>
      <c r="F3669" s="2">
        <v>13</v>
      </c>
      <c r="G3669" s="19">
        <v>1265.4969999999998</v>
      </c>
      <c r="H3669" s="20">
        <v>0.1</v>
      </c>
      <c r="I3669" s="6"/>
      <c r="J3669" s="5">
        <v>40337</v>
      </c>
      <c r="K3669" s="25">
        <v>-228.184</v>
      </c>
      <c r="L3669" s="2" t="s">
        <v>469</v>
      </c>
      <c r="M3669" s="14">
        <f>+VLOOKUP(L3669,Customers!$C$3:$D$797,2,FALSE)</f>
        <v>2</v>
      </c>
      <c r="N3669" s="14">
        <f>+INDEX(Customers!$B$2:$D$797,MATCH(TF_Database!L3669,Customers!$C$2:$C$797,0),1)</f>
        <v>5815</v>
      </c>
      <c r="O3669" s="29">
        <f t="shared" si="344"/>
        <v>7</v>
      </c>
      <c r="P3669" s="29">
        <f t="shared" si="345"/>
        <v>11</v>
      </c>
      <c r="Q3669" s="14" t="str">
        <f t="shared" si="346"/>
        <v xml:space="preserve">Dennis </v>
      </c>
      <c r="R3669" s="14" t="str">
        <f t="shared" si="347"/>
        <v>Kane</v>
      </c>
    </row>
    <row r="3670" spans="2:18" x14ac:dyDescent="0.45">
      <c r="B3670" s="14" t="str">
        <f t="shared" si="342"/>
        <v>406712340672</v>
      </c>
      <c r="C3670" s="5">
        <v>40671</v>
      </c>
      <c r="D3670" s="2" t="s">
        <v>810</v>
      </c>
      <c r="E3670" s="14">
        <f t="shared" si="343"/>
        <v>0</v>
      </c>
      <c r="F3670" s="2">
        <v>23</v>
      </c>
      <c r="G3670" s="19">
        <v>230.41</v>
      </c>
      <c r="H3670" s="20">
        <v>0.06</v>
      </c>
      <c r="I3670" s="6"/>
      <c r="J3670" s="5">
        <v>40672</v>
      </c>
      <c r="K3670" s="25">
        <v>94.39</v>
      </c>
      <c r="L3670" s="2" t="s">
        <v>471</v>
      </c>
      <c r="M3670" s="14">
        <f>+VLOOKUP(L3670,Customers!$C$3:$D$797,2,FALSE)</f>
        <v>4</v>
      </c>
      <c r="N3670" s="14">
        <f>+INDEX(Customers!$B$2:$D$797,MATCH(TF_Database!L3670,Customers!$C$2:$C$797,0),1)</f>
        <v>20576</v>
      </c>
      <c r="O3670" s="29">
        <f t="shared" si="344"/>
        <v>7</v>
      </c>
      <c r="P3670" s="29">
        <f t="shared" si="345"/>
        <v>12</v>
      </c>
      <c r="Q3670" s="14" t="str">
        <f t="shared" si="346"/>
        <v xml:space="preserve">Mathew </v>
      </c>
      <c r="R3670" s="14" t="str">
        <f t="shared" si="347"/>
        <v>Reese</v>
      </c>
    </row>
    <row r="3671" spans="2:18" x14ac:dyDescent="0.45">
      <c r="B3671" s="14" t="str">
        <f t="shared" si="342"/>
        <v>406714840672</v>
      </c>
      <c r="C3671" s="5">
        <v>40671</v>
      </c>
      <c r="D3671" s="2" t="s">
        <v>810</v>
      </c>
      <c r="E3671" s="14">
        <f t="shared" si="343"/>
        <v>0</v>
      </c>
      <c r="F3671" s="2">
        <v>48</v>
      </c>
      <c r="G3671" s="19">
        <v>5163.0105000000003</v>
      </c>
      <c r="H3671" s="20">
        <v>7.0000000000000007E-2</v>
      </c>
      <c r="I3671" s="6"/>
      <c r="J3671" s="5">
        <v>40672</v>
      </c>
      <c r="K3671" s="25">
        <v>1448.325</v>
      </c>
      <c r="L3671" s="2" t="s">
        <v>471</v>
      </c>
      <c r="M3671" s="14">
        <f>+VLOOKUP(L3671,Customers!$C$3:$D$797,2,FALSE)</f>
        <v>4</v>
      </c>
      <c r="N3671" s="14">
        <f>+INDEX(Customers!$B$2:$D$797,MATCH(TF_Database!L3671,Customers!$C$2:$C$797,0),1)</f>
        <v>20576</v>
      </c>
      <c r="O3671" s="29">
        <f t="shared" si="344"/>
        <v>7</v>
      </c>
      <c r="P3671" s="29">
        <f t="shared" si="345"/>
        <v>12</v>
      </c>
      <c r="Q3671" s="14" t="str">
        <f t="shared" si="346"/>
        <v xml:space="preserve">Mathew </v>
      </c>
      <c r="R3671" s="14" t="str">
        <f t="shared" si="347"/>
        <v>Reese</v>
      </c>
    </row>
    <row r="3672" spans="2:18" x14ac:dyDescent="0.45">
      <c r="B3672" s="14" t="str">
        <f t="shared" si="342"/>
        <v>411981041200</v>
      </c>
      <c r="C3672" s="5">
        <v>41198</v>
      </c>
      <c r="D3672" s="2" t="s">
        <v>806</v>
      </c>
      <c r="E3672" s="14">
        <f t="shared" si="343"/>
        <v>1</v>
      </c>
      <c r="F3672" s="2">
        <v>10</v>
      </c>
      <c r="G3672" s="19">
        <v>19.36</v>
      </c>
      <c r="H3672" s="20">
        <v>0</v>
      </c>
      <c r="I3672" s="6"/>
      <c r="J3672" s="5">
        <v>41200</v>
      </c>
      <c r="K3672" s="25">
        <v>-1.02</v>
      </c>
      <c r="L3672" s="2" t="s">
        <v>479</v>
      </c>
      <c r="M3672" s="14">
        <f>+VLOOKUP(L3672,Customers!$C$3:$D$797,2,FALSE)</f>
        <v>3</v>
      </c>
      <c r="N3672" s="14">
        <f>+INDEX(Customers!$B$2:$D$797,MATCH(TF_Database!L3672,Customers!$C$2:$C$797,0),1)</f>
        <v>19686</v>
      </c>
      <c r="O3672" s="29">
        <f t="shared" si="344"/>
        <v>5</v>
      </c>
      <c r="P3672" s="29">
        <f t="shared" si="345"/>
        <v>11</v>
      </c>
      <c r="Q3672" s="14" t="str">
        <f t="shared" si="346"/>
        <v xml:space="preserve">Clay </v>
      </c>
      <c r="R3672" s="14" t="str">
        <f t="shared" si="347"/>
        <v>Ludtke</v>
      </c>
    </row>
    <row r="3673" spans="2:18" x14ac:dyDescent="0.45">
      <c r="B3673" s="14" t="str">
        <f t="shared" si="342"/>
        <v>402263140226</v>
      </c>
      <c r="C3673" s="5">
        <v>40226</v>
      </c>
      <c r="D3673" s="2" t="s">
        <v>806</v>
      </c>
      <c r="E3673" s="14">
        <f t="shared" si="343"/>
        <v>1</v>
      </c>
      <c r="F3673" s="2">
        <v>31</v>
      </c>
      <c r="G3673" s="19">
        <v>538.29999999999995</v>
      </c>
      <c r="H3673" s="20">
        <v>0.03</v>
      </c>
      <c r="I3673" s="6"/>
      <c r="J3673" s="5">
        <v>40226</v>
      </c>
      <c r="K3673" s="25">
        <v>-63.98</v>
      </c>
      <c r="L3673" s="2" t="s">
        <v>486</v>
      </c>
      <c r="M3673" s="14">
        <f>+VLOOKUP(L3673,Customers!$C$3:$D$797,2,FALSE)</f>
        <v>5</v>
      </c>
      <c r="N3673" s="14">
        <f>+INDEX(Customers!$B$2:$D$797,MATCH(TF_Database!L3673,Customers!$C$2:$C$797,0),1)</f>
        <v>17377</v>
      </c>
      <c r="O3673" s="29">
        <f t="shared" si="344"/>
        <v>7</v>
      </c>
      <c r="P3673" s="29">
        <f t="shared" si="345"/>
        <v>12</v>
      </c>
      <c r="Q3673" s="14" t="str">
        <f t="shared" si="346"/>
        <v xml:space="preserve">Dionis </v>
      </c>
      <c r="R3673" s="14" t="str">
        <f t="shared" si="347"/>
        <v>Lloyd</v>
      </c>
    </row>
    <row r="3674" spans="2:18" x14ac:dyDescent="0.45">
      <c r="B3674" s="14" t="str">
        <f t="shared" si="342"/>
        <v>40149940149</v>
      </c>
      <c r="C3674" s="5">
        <v>40149</v>
      </c>
      <c r="D3674" s="2" t="s">
        <v>810</v>
      </c>
      <c r="E3674" s="14">
        <f t="shared" si="343"/>
        <v>0</v>
      </c>
      <c r="F3674" s="2">
        <v>9</v>
      </c>
      <c r="G3674" s="19">
        <v>61.43</v>
      </c>
      <c r="H3674" s="20">
        <v>0.09</v>
      </c>
      <c r="I3674" s="6"/>
      <c r="J3674" s="5">
        <v>40149</v>
      </c>
      <c r="K3674" s="25">
        <v>-42.975499999999997</v>
      </c>
      <c r="L3674" s="2" t="s">
        <v>457</v>
      </c>
      <c r="M3674" s="14">
        <f>+VLOOKUP(L3674,Customers!$C$3:$D$797,2,FALSE)</f>
        <v>3</v>
      </c>
      <c r="N3674" s="14">
        <f>+INDEX(Customers!$B$2:$D$797,MATCH(TF_Database!L3674,Customers!$C$2:$C$797,0),1)</f>
        <v>21065</v>
      </c>
      <c r="O3674" s="29">
        <f t="shared" si="344"/>
        <v>5</v>
      </c>
      <c r="P3674" s="29">
        <f t="shared" si="345"/>
        <v>10</v>
      </c>
      <c r="Q3674" s="14" t="str">
        <f t="shared" si="346"/>
        <v xml:space="preserve">Anne </v>
      </c>
      <c r="R3674" s="14" t="str">
        <f t="shared" si="347"/>
        <v>Pryor</v>
      </c>
    </row>
    <row r="3675" spans="2:18" x14ac:dyDescent="0.45">
      <c r="B3675" s="14" t="str">
        <f t="shared" si="342"/>
        <v>40149640149</v>
      </c>
      <c r="C3675" s="5">
        <v>40149</v>
      </c>
      <c r="D3675" s="2" t="s">
        <v>810</v>
      </c>
      <c r="E3675" s="14">
        <f t="shared" si="343"/>
        <v>0</v>
      </c>
      <c r="F3675" s="2">
        <v>6</v>
      </c>
      <c r="G3675" s="19">
        <v>129.5</v>
      </c>
      <c r="H3675" s="20">
        <v>0.02</v>
      </c>
      <c r="I3675" s="6"/>
      <c r="J3675" s="5">
        <v>40149</v>
      </c>
      <c r="K3675" s="25">
        <v>65.489999999999995</v>
      </c>
      <c r="L3675" s="2" t="s">
        <v>457</v>
      </c>
      <c r="M3675" s="14">
        <f>+VLOOKUP(L3675,Customers!$C$3:$D$797,2,FALSE)</f>
        <v>3</v>
      </c>
      <c r="N3675" s="14">
        <f>+INDEX(Customers!$B$2:$D$797,MATCH(TF_Database!L3675,Customers!$C$2:$C$797,0),1)</f>
        <v>21065</v>
      </c>
      <c r="O3675" s="29">
        <f t="shared" si="344"/>
        <v>5</v>
      </c>
      <c r="P3675" s="29">
        <f t="shared" si="345"/>
        <v>10</v>
      </c>
      <c r="Q3675" s="14" t="str">
        <f t="shared" si="346"/>
        <v xml:space="preserve">Anne </v>
      </c>
      <c r="R3675" s="14" t="str">
        <f t="shared" si="347"/>
        <v>Pryor</v>
      </c>
    </row>
    <row r="3676" spans="2:18" x14ac:dyDescent="0.45">
      <c r="B3676" s="14" t="str">
        <f t="shared" si="342"/>
        <v>401491040150</v>
      </c>
      <c r="C3676" s="5">
        <v>40149</v>
      </c>
      <c r="D3676" s="2" t="s">
        <v>810</v>
      </c>
      <c r="E3676" s="14">
        <f t="shared" si="343"/>
        <v>0</v>
      </c>
      <c r="F3676" s="2">
        <v>10</v>
      </c>
      <c r="G3676" s="19">
        <v>125.95</v>
      </c>
      <c r="H3676" s="20">
        <v>0</v>
      </c>
      <c r="I3676" s="6"/>
      <c r="J3676" s="5">
        <v>40150</v>
      </c>
      <c r="K3676" s="25">
        <v>15.73</v>
      </c>
      <c r="L3676" s="2" t="s">
        <v>457</v>
      </c>
      <c r="M3676" s="14">
        <f>+VLOOKUP(L3676,Customers!$C$3:$D$797,2,FALSE)</f>
        <v>3</v>
      </c>
      <c r="N3676" s="14">
        <f>+INDEX(Customers!$B$2:$D$797,MATCH(TF_Database!L3676,Customers!$C$2:$C$797,0),1)</f>
        <v>21065</v>
      </c>
      <c r="O3676" s="29">
        <f t="shared" si="344"/>
        <v>5</v>
      </c>
      <c r="P3676" s="29">
        <f t="shared" si="345"/>
        <v>10</v>
      </c>
      <c r="Q3676" s="14" t="str">
        <f t="shared" si="346"/>
        <v xml:space="preserve">Anne </v>
      </c>
      <c r="R3676" s="14" t="str">
        <f t="shared" si="347"/>
        <v>Pryor</v>
      </c>
    </row>
    <row r="3677" spans="2:18" x14ac:dyDescent="0.45">
      <c r="B3677" s="14" t="str">
        <f t="shared" si="342"/>
        <v>401494340150</v>
      </c>
      <c r="C3677" s="5">
        <v>40149</v>
      </c>
      <c r="D3677" s="2" t="s">
        <v>810</v>
      </c>
      <c r="E3677" s="14">
        <f t="shared" si="343"/>
        <v>0</v>
      </c>
      <c r="F3677" s="2">
        <v>43</v>
      </c>
      <c r="G3677" s="19">
        <v>90.93</v>
      </c>
      <c r="H3677" s="20">
        <v>0.05</v>
      </c>
      <c r="I3677" s="6"/>
      <c r="J3677" s="5">
        <v>40150</v>
      </c>
      <c r="K3677" s="25">
        <v>-72.5</v>
      </c>
      <c r="L3677" s="2" t="s">
        <v>457</v>
      </c>
      <c r="M3677" s="14">
        <f>+VLOOKUP(L3677,Customers!$C$3:$D$797,2,FALSE)</f>
        <v>3</v>
      </c>
      <c r="N3677" s="14">
        <f>+INDEX(Customers!$B$2:$D$797,MATCH(TF_Database!L3677,Customers!$C$2:$C$797,0),1)</f>
        <v>21065</v>
      </c>
      <c r="O3677" s="29">
        <f t="shared" si="344"/>
        <v>5</v>
      </c>
      <c r="P3677" s="29">
        <f t="shared" si="345"/>
        <v>10</v>
      </c>
      <c r="Q3677" s="14" t="str">
        <f t="shared" si="346"/>
        <v xml:space="preserve">Anne </v>
      </c>
      <c r="R3677" s="14" t="str">
        <f t="shared" si="347"/>
        <v>Pryor</v>
      </c>
    </row>
    <row r="3678" spans="2:18" x14ac:dyDescent="0.45">
      <c r="B3678" s="14" t="str">
        <f t="shared" si="342"/>
        <v>399462839948</v>
      </c>
      <c r="C3678" s="5">
        <v>39946</v>
      </c>
      <c r="D3678" s="2" t="s">
        <v>808</v>
      </c>
      <c r="E3678" s="14">
        <f t="shared" si="343"/>
        <v>0</v>
      </c>
      <c r="F3678" s="2">
        <v>28</v>
      </c>
      <c r="G3678" s="19">
        <v>865.35</v>
      </c>
      <c r="H3678" s="20">
        <v>0.06</v>
      </c>
      <c r="I3678" s="6"/>
      <c r="J3678" s="5">
        <v>39948</v>
      </c>
      <c r="K3678" s="25">
        <v>-159.25</v>
      </c>
      <c r="L3678" s="2" t="s">
        <v>458</v>
      </c>
      <c r="M3678" s="14">
        <f>+VLOOKUP(L3678,Customers!$C$3:$D$797,2,FALSE)</f>
        <v>3</v>
      </c>
      <c r="N3678" s="14">
        <f>+INDEX(Customers!$B$2:$D$797,MATCH(TF_Database!L3678,Customers!$C$2:$C$797,0),1)</f>
        <v>12056</v>
      </c>
      <c r="O3678" s="29">
        <f t="shared" si="344"/>
        <v>7</v>
      </c>
      <c r="P3678" s="29">
        <f t="shared" si="345"/>
        <v>11</v>
      </c>
      <c r="Q3678" s="14" t="str">
        <f t="shared" si="346"/>
        <v xml:space="preserve">Dorris </v>
      </c>
      <c r="R3678" s="14" t="str">
        <f t="shared" si="347"/>
        <v>Love</v>
      </c>
    </row>
    <row r="3679" spans="2:18" x14ac:dyDescent="0.45">
      <c r="B3679" s="14" t="str">
        <f t="shared" si="342"/>
        <v>399462239947</v>
      </c>
      <c r="C3679" s="5">
        <v>39946</v>
      </c>
      <c r="D3679" s="2" t="s">
        <v>808</v>
      </c>
      <c r="E3679" s="14">
        <f t="shared" si="343"/>
        <v>0</v>
      </c>
      <c r="F3679" s="2">
        <v>22</v>
      </c>
      <c r="G3679" s="19">
        <v>823.07</v>
      </c>
      <c r="H3679" s="20">
        <v>0.02</v>
      </c>
      <c r="I3679" s="6"/>
      <c r="J3679" s="5">
        <v>39947</v>
      </c>
      <c r="K3679" s="25">
        <v>318.25</v>
      </c>
      <c r="L3679" s="2" t="s">
        <v>458</v>
      </c>
      <c r="M3679" s="14">
        <f>+VLOOKUP(L3679,Customers!$C$3:$D$797,2,FALSE)</f>
        <v>3</v>
      </c>
      <c r="N3679" s="14">
        <f>+INDEX(Customers!$B$2:$D$797,MATCH(TF_Database!L3679,Customers!$C$2:$C$797,0),1)</f>
        <v>12056</v>
      </c>
      <c r="O3679" s="29">
        <f t="shared" si="344"/>
        <v>7</v>
      </c>
      <c r="P3679" s="29">
        <f t="shared" si="345"/>
        <v>11</v>
      </c>
      <c r="Q3679" s="14" t="str">
        <f t="shared" si="346"/>
        <v xml:space="preserve">Dorris </v>
      </c>
      <c r="R3679" s="14" t="str">
        <f t="shared" si="347"/>
        <v>Love</v>
      </c>
    </row>
    <row r="3680" spans="2:18" x14ac:dyDescent="0.45">
      <c r="B3680" s="14" t="str">
        <f t="shared" si="342"/>
        <v>400941640096</v>
      </c>
      <c r="C3680" s="5">
        <v>40094</v>
      </c>
      <c r="D3680" s="2" t="s">
        <v>808</v>
      </c>
      <c r="E3680" s="14">
        <f t="shared" si="343"/>
        <v>0</v>
      </c>
      <c r="F3680" s="2">
        <v>16</v>
      </c>
      <c r="G3680" s="19">
        <v>68.040000000000006</v>
      </c>
      <c r="H3680" s="20">
        <v>7.0000000000000007E-2</v>
      </c>
      <c r="I3680" s="6"/>
      <c r="J3680" s="5">
        <v>40096</v>
      </c>
      <c r="K3680" s="25">
        <v>-55.521999999999998</v>
      </c>
      <c r="L3680" s="2" t="s">
        <v>460</v>
      </c>
      <c r="M3680" s="14">
        <f>+VLOOKUP(L3680,Customers!$C$3:$D$797,2,FALSE)</f>
        <v>3</v>
      </c>
      <c r="N3680" s="14">
        <f>+INDEX(Customers!$B$2:$D$797,MATCH(TF_Database!L3680,Customers!$C$2:$C$797,0),1)</f>
        <v>19327</v>
      </c>
      <c r="O3680" s="29">
        <f t="shared" si="344"/>
        <v>7</v>
      </c>
      <c r="P3680" s="29">
        <f t="shared" si="345"/>
        <v>12</v>
      </c>
      <c r="Q3680" s="14" t="str">
        <f t="shared" si="346"/>
        <v xml:space="preserve">Pamela </v>
      </c>
      <c r="R3680" s="14" t="str">
        <f t="shared" si="347"/>
        <v>Stobb</v>
      </c>
    </row>
    <row r="3681" spans="2:18" x14ac:dyDescent="0.45">
      <c r="B3681" s="14" t="str">
        <f t="shared" si="342"/>
        <v>400942740094</v>
      </c>
      <c r="C3681" s="5">
        <v>40094</v>
      </c>
      <c r="D3681" s="2" t="s">
        <v>808</v>
      </c>
      <c r="E3681" s="14">
        <f t="shared" si="343"/>
        <v>0</v>
      </c>
      <c r="F3681" s="2">
        <v>27</v>
      </c>
      <c r="G3681" s="19">
        <v>331.17</v>
      </c>
      <c r="H3681" s="20">
        <v>7.0000000000000007E-2</v>
      </c>
      <c r="I3681" s="6"/>
      <c r="J3681" s="5">
        <v>40094</v>
      </c>
      <c r="K3681" s="25">
        <v>97.19</v>
      </c>
      <c r="L3681" s="2" t="s">
        <v>460</v>
      </c>
      <c r="M3681" s="14">
        <f>+VLOOKUP(L3681,Customers!$C$3:$D$797,2,FALSE)</f>
        <v>3</v>
      </c>
      <c r="N3681" s="14">
        <f>+INDEX(Customers!$B$2:$D$797,MATCH(TF_Database!L3681,Customers!$C$2:$C$797,0),1)</f>
        <v>19327</v>
      </c>
      <c r="O3681" s="29">
        <f t="shared" si="344"/>
        <v>7</v>
      </c>
      <c r="P3681" s="29">
        <f t="shared" si="345"/>
        <v>12</v>
      </c>
      <c r="Q3681" s="14" t="str">
        <f t="shared" si="346"/>
        <v xml:space="preserve">Pamela </v>
      </c>
      <c r="R3681" s="14" t="str">
        <f t="shared" si="347"/>
        <v>Stobb</v>
      </c>
    </row>
    <row r="3682" spans="2:18" x14ac:dyDescent="0.45">
      <c r="B3682" s="14" t="str">
        <f t="shared" si="342"/>
        <v>41160341161</v>
      </c>
      <c r="C3682" s="5">
        <v>41160</v>
      </c>
      <c r="D3682" s="2" t="s">
        <v>811</v>
      </c>
      <c r="E3682" s="14">
        <f t="shared" si="343"/>
        <v>0</v>
      </c>
      <c r="F3682" s="2">
        <v>3</v>
      </c>
      <c r="G3682" s="19">
        <v>26.13</v>
      </c>
      <c r="H3682" s="20">
        <v>0.1</v>
      </c>
      <c r="I3682" s="6"/>
      <c r="J3682" s="5">
        <v>41161</v>
      </c>
      <c r="K3682" s="25">
        <v>-10.61</v>
      </c>
      <c r="L3682" s="2" t="s">
        <v>480</v>
      </c>
      <c r="M3682" s="14">
        <f>+VLOOKUP(L3682,Customers!$C$3:$D$797,2,FALSE)</f>
        <v>1</v>
      </c>
      <c r="N3682" s="14">
        <f>+INDEX(Customers!$B$2:$D$797,MATCH(TF_Database!L3682,Customers!$C$2:$C$797,0),1)</f>
        <v>10315</v>
      </c>
      <c r="O3682" s="29">
        <f t="shared" si="344"/>
        <v>7</v>
      </c>
      <c r="P3682" s="29">
        <f t="shared" si="345"/>
        <v>15</v>
      </c>
      <c r="Q3682" s="14" t="str">
        <f t="shared" si="346"/>
        <v xml:space="preserve">Laurel </v>
      </c>
      <c r="R3682" s="14" t="str">
        <f t="shared" si="347"/>
        <v>Elliston</v>
      </c>
    </row>
    <row r="3683" spans="2:18" x14ac:dyDescent="0.45">
      <c r="B3683" s="14" t="str">
        <f t="shared" si="342"/>
        <v>41119941121</v>
      </c>
      <c r="C3683" s="5">
        <v>41119</v>
      </c>
      <c r="D3683" s="2" t="s">
        <v>804</v>
      </c>
      <c r="E3683" s="14">
        <f t="shared" si="343"/>
        <v>0</v>
      </c>
      <c r="F3683" s="2">
        <v>9</v>
      </c>
      <c r="G3683" s="19">
        <v>55.49</v>
      </c>
      <c r="H3683" s="20">
        <v>0.05</v>
      </c>
      <c r="I3683" s="6"/>
      <c r="J3683" s="5">
        <v>41121</v>
      </c>
      <c r="K3683" s="25">
        <v>7.23</v>
      </c>
      <c r="L3683" s="2" t="s">
        <v>489</v>
      </c>
      <c r="M3683" s="14">
        <f>+VLOOKUP(L3683,Customers!$C$3:$D$797,2,FALSE)</f>
        <v>5</v>
      </c>
      <c r="N3683" s="14">
        <f>+INDEX(Customers!$B$2:$D$797,MATCH(TF_Database!L3683,Customers!$C$2:$C$797,0),1)</f>
        <v>2224</v>
      </c>
      <c r="O3683" s="29">
        <f t="shared" si="344"/>
        <v>5</v>
      </c>
      <c r="P3683" s="29">
        <f t="shared" si="345"/>
        <v>13</v>
      </c>
      <c r="Q3683" s="14" t="str">
        <f t="shared" si="346"/>
        <v xml:space="preserve">Toby </v>
      </c>
      <c r="R3683" s="14" t="str">
        <f t="shared" si="347"/>
        <v>Carlisle</v>
      </c>
    </row>
    <row r="3684" spans="2:18" x14ac:dyDescent="0.45">
      <c r="B3684" s="14" t="str">
        <f t="shared" si="342"/>
        <v>409722440973</v>
      </c>
      <c r="C3684" s="5">
        <v>40972</v>
      </c>
      <c r="D3684" s="2" t="s">
        <v>811</v>
      </c>
      <c r="E3684" s="14">
        <f t="shared" si="343"/>
        <v>0</v>
      </c>
      <c r="F3684" s="2">
        <v>24</v>
      </c>
      <c r="G3684" s="19">
        <v>132.02000000000001</v>
      </c>
      <c r="H3684" s="20">
        <v>0.04</v>
      </c>
      <c r="I3684" s="6"/>
      <c r="J3684" s="5">
        <v>40973</v>
      </c>
      <c r="K3684" s="25">
        <v>-123.28</v>
      </c>
      <c r="L3684" s="2" t="s">
        <v>482</v>
      </c>
      <c r="M3684" s="14">
        <f>+VLOOKUP(L3684,Customers!$C$3:$D$797,2,FALSE)</f>
        <v>3</v>
      </c>
      <c r="N3684" s="14">
        <f>+INDEX(Customers!$B$2:$D$797,MATCH(TF_Database!L3684,Customers!$C$2:$C$797,0),1)</f>
        <v>6167</v>
      </c>
      <c r="O3684" s="29">
        <f t="shared" si="344"/>
        <v>6</v>
      </c>
      <c r="P3684" s="29">
        <f t="shared" si="345"/>
        <v>12</v>
      </c>
      <c r="Q3684" s="14" t="str">
        <f t="shared" si="346"/>
        <v xml:space="preserve">Carol </v>
      </c>
      <c r="R3684" s="14" t="str">
        <f t="shared" si="347"/>
        <v>Triggs</v>
      </c>
    </row>
    <row r="3685" spans="2:18" x14ac:dyDescent="0.45">
      <c r="B3685" s="14" t="str">
        <f t="shared" si="342"/>
        <v>407953940797</v>
      </c>
      <c r="C3685" s="5">
        <v>40795</v>
      </c>
      <c r="D3685" s="2" t="s">
        <v>804</v>
      </c>
      <c r="E3685" s="14">
        <f t="shared" si="343"/>
        <v>0</v>
      </c>
      <c r="F3685" s="2">
        <v>39</v>
      </c>
      <c r="G3685" s="19">
        <v>20596.580000000002</v>
      </c>
      <c r="H3685" s="20">
        <v>0.09</v>
      </c>
      <c r="I3685" s="6"/>
      <c r="J3685" s="5">
        <v>40797</v>
      </c>
      <c r="K3685" s="25">
        <v>-1331.5533660000001</v>
      </c>
      <c r="L3685" s="2" t="s">
        <v>466</v>
      </c>
      <c r="M3685" s="14">
        <f>+VLOOKUP(L3685,Customers!$C$3:$D$797,2,FALSE)</f>
        <v>1</v>
      </c>
      <c r="N3685" s="14">
        <f>+INDEX(Customers!$B$2:$D$797,MATCH(TF_Database!L3685,Customers!$C$2:$C$797,0),1)</f>
        <v>19203</v>
      </c>
      <c r="O3685" s="29">
        <f t="shared" si="344"/>
        <v>4</v>
      </c>
      <c r="P3685" s="29">
        <f t="shared" si="345"/>
        <v>11</v>
      </c>
      <c r="Q3685" s="14" t="str">
        <f t="shared" si="346"/>
        <v xml:space="preserve">Ben </v>
      </c>
      <c r="R3685" s="14" t="str">
        <f t="shared" si="347"/>
        <v>Wallace</v>
      </c>
    </row>
    <row r="3686" spans="2:18" x14ac:dyDescent="0.45">
      <c r="B3686" s="14" t="str">
        <f t="shared" si="342"/>
        <v>398343339836</v>
      </c>
      <c r="C3686" s="5">
        <v>39834</v>
      </c>
      <c r="D3686" s="2" t="s">
        <v>804</v>
      </c>
      <c r="E3686" s="14">
        <f t="shared" si="343"/>
        <v>0</v>
      </c>
      <c r="F3686" s="2">
        <v>33</v>
      </c>
      <c r="G3686" s="19">
        <v>139.97999999999999</v>
      </c>
      <c r="H3686" s="20">
        <v>7.0000000000000007E-2</v>
      </c>
      <c r="I3686" s="6"/>
      <c r="J3686" s="5">
        <v>39836</v>
      </c>
      <c r="K3686" s="25">
        <v>-140.54</v>
      </c>
      <c r="L3686" s="2" t="s">
        <v>185</v>
      </c>
      <c r="M3686" s="14">
        <f>+VLOOKUP(L3686,Customers!$C$3:$D$797,2,FALSE)</f>
        <v>2</v>
      </c>
      <c r="N3686" s="14">
        <f>+INDEX(Customers!$B$2:$D$797,MATCH(TF_Database!L3686,Customers!$C$2:$C$797,0),1)</f>
        <v>6161</v>
      </c>
      <c r="O3686" s="29">
        <f t="shared" si="344"/>
        <v>6</v>
      </c>
      <c r="P3686" s="29">
        <f t="shared" si="345"/>
        <v>14</v>
      </c>
      <c r="Q3686" s="14" t="str">
        <f t="shared" si="346"/>
        <v xml:space="preserve">Aaron </v>
      </c>
      <c r="R3686" s="14" t="str">
        <f t="shared" si="347"/>
        <v>Smayling</v>
      </c>
    </row>
    <row r="3687" spans="2:18" x14ac:dyDescent="0.45">
      <c r="B3687" s="14" t="str">
        <f t="shared" si="342"/>
        <v>401731540174</v>
      </c>
      <c r="C3687" s="5">
        <v>40173</v>
      </c>
      <c r="D3687" s="2" t="s">
        <v>811</v>
      </c>
      <c r="E3687" s="14">
        <f t="shared" si="343"/>
        <v>0</v>
      </c>
      <c r="F3687" s="2">
        <v>15</v>
      </c>
      <c r="G3687" s="19">
        <v>1393.39</v>
      </c>
      <c r="H3687" s="20">
        <v>0.08</v>
      </c>
      <c r="I3687" s="6"/>
      <c r="J3687" s="5">
        <v>40174</v>
      </c>
      <c r="K3687" s="25">
        <v>84.15</v>
      </c>
      <c r="L3687" s="2" t="s">
        <v>471</v>
      </c>
      <c r="M3687" s="14">
        <f>+VLOOKUP(L3687,Customers!$C$3:$D$797,2,FALSE)</f>
        <v>4</v>
      </c>
      <c r="N3687" s="14">
        <f>+INDEX(Customers!$B$2:$D$797,MATCH(TF_Database!L3687,Customers!$C$2:$C$797,0),1)</f>
        <v>20576</v>
      </c>
      <c r="O3687" s="29">
        <f t="shared" si="344"/>
        <v>7</v>
      </c>
      <c r="P3687" s="29">
        <f t="shared" si="345"/>
        <v>12</v>
      </c>
      <c r="Q3687" s="14" t="str">
        <f t="shared" si="346"/>
        <v xml:space="preserve">Mathew </v>
      </c>
      <c r="R3687" s="14" t="str">
        <f t="shared" si="347"/>
        <v>Reese</v>
      </c>
    </row>
    <row r="3688" spans="2:18" x14ac:dyDescent="0.45">
      <c r="B3688" s="14" t="str">
        <f t="shared" si="342"/>
        <v>401734240174</v>
      </c>
      <c r="C3688" s="5">
        <v>40173</v>
      </c>
      <c r="D3688" s="2" t="s">
        <v>811</v>
      </c>
      <c r="E3688" s="14">
        <f t="shared" si="343"/>
        <v>0</v>
      </c>
      <c r="F3688" s="2">
        <v>42</v>
      </c>
      <c r="G3688" s="19">
        <v>601.52</v>
      </c>
      <c r="H3688" s="20">
        <v>0</v>
      </c>
      <c r="I3688" s="6"/>
      <c r="J3688" s="5">
        <v>40174</v>
      </c>
      <c r="K3688" s="25">
        <v>171.98</v>
      </c>
      <c r="L3688" s="2" t="s">
        <v>471</v>
      </c>
      <c r="M3688" s="14">
        <f>+VLOOKUP(L3688,Customers!$C$3:$D$797,2,FALSE)</f>
        <v>4</v>
      </c>
      <c r="N3688" s="14">
        <f>+INDEX(Customers!$B$2:$D$797,MATCH(TF_Database!L3688,Customers!$C$2:$C$797,0),1)</f>
        <v>20576</v>
      </c>
      <c r="O3688" s="29">
        <f t="shared" si="344"/>
        <v>7</v>
      </c>
      <c r="P3688" s="29">
        <f t="shared" si="345"/>
        <v>12</v>
      </c>
      <c r="Q3688" s="14" t="str">
        <f t="shared" si="346"/>
        <v xml:space="preserve">Mathew </v>
      </c>
      <c r="R3688" s="14" t="str">
        <f t="shared" si="347"/>
        <v>Reese</v>
      </c>
    </row>
    <row r="3689" spans="2:18" x14ac:dyDescent="0.45">
      <c r="B3689" s="14" t="str">
        <f t="shared" si="342"/>
        <v>409472940948</v>
      </c>
      <c r="C3689" s="5">
        <v>40947</v>
      </c>
      <c r="D3689" s="2" t="s">
        <v>808</v>
      </c>
      <c r="E3689" s="14">
        <f t="shared" si="343"/>
        <v>0</v>
      </c>
      <c r="F3689" s="2">
        <v>29</v>
      </c>
      <c r="G3689" s="19">
        <v>169.61</v>
      </c>
      <c r="H3689" s="20">
        <v>0.1</v>
      </c>
      <c r="I3689" s="6"/>
      <c r="J3689" s="5">
        <v>40948</v>
      </c>
      <c r="K3689" s="25">
        <v>-211.05950000000001</v>
      </c>
      <c r="L3689" s="2" t="s">
        <v>462</v>
      </c>
      <c r="M3689" s="14">
        <f>+VLOOKUP(L3689,Customers!$C$3:$D$797,2,FALSE)</f>
        <v>2</v>
      </c>
      <c r="N3689" s="14">
        <f>+INDEX(Customers!$B$2:$D$797,MATCH(TF_Database!L3689,Customers!$C$2:$C$797,0),1)</f>
        <v>21116</v>
      </c>
      <c r="O3689" s="29">
        <f t="shared" si="344"/>
        <v>5</v>
      </c>
      <c r="P3689" s="29">
        <f t="shared" si="345"/>
        <v>11</v>
      </c>
      <c r="Q3689" s="14" t="str">
        <f t="shared" si="346"/>
        <v xml:space="preserve">Alan </v>
      </c>
      <c r="R3689" s="14" t="str">
        <f t="shared" si="347"/>
        <v>Haines</v>
      </c>
    </row>
    <row r="3690" spans="2:18" x14ac:dyDescent="0.45">
      <c r="B3690" s="14" t="str">
        <f t="shared" si="342"/>
        <v>409472440948</v>
      </c>
      <c r="C3690" s="5">
        <v>40947</v>
      </c>
      <c r="D3690" s="2" t="s">
        <v>808</v>
      </c>
      <c r="E3690" s="14">
        <f t="shared" si="343"/>
        <v>0</v>
      </c>
      <c r="F3690" s="2">
        <v>24</v>
      </c>
      <c r="G3690" s="19">
        <v>1247.9275</v>
      </c>
      <c r="H3690" s="20">
        <v>0.1</v>
      </c>
      <c r="I3690" s="6"/>
      <c r="J3690" s="5">
        <v>40948</v>
      </c>
      <c r="K3690" s="25">
        <v>186.417</v>
      </c>
      <c r="L3690" s="2" t="s">
        <v>462</v>
      </c>
      <c r="M3690" s="14">
        <f>+VLOOKUP(L3690,Customers!$C$3:$D$797,2,FALSE)</f>
        <v>2</v>
      </c>
      <c r="N3690" s="14">
        <f>+INDEX(Customers!$B$2:$D$797,MATCH(TF_Database!L3690,Customers!$C$2:$C$797,0),1)</f>
        <v>21116</v>
      </c>
      <c r="O3690" s="29">
        <f t="shared" si="344"/>
        <v>5</v>
      </c>
      <c r="P3690" s="29">
        <f t="shared" si="345"/>
        <v>11</v>
      </c>
      <c r="Q3690" s="14" t="str">
        <f t="shared" si="346"/>
        <v xml:space="preserve">Alan </v>
      </c>
      <c r="R3690" s="14" t="str">
        <f t="shared" si="347"/>
        <v>Haines</v>
      </c>
    </row>
    <row r="3691" spans="2:18" x14ac:dyDescent="0.45">
      <c r="B3691" s="14" t="str">
        <f t="shared" si="342"/>
        <v>39902239904</v>
      </c>
      <c r="C3691" s="5">
        <v>39902</v>
      </c>
      <c r="D3691" s="2" t="s">
        <v>811</v>
      </c>
      <c r="E3691" s="14">
        <f t="shared" si="343"/>
        <v>0</v>
      </c>
      <c r="F3691" s="2">
        <v>2</v>
      </c>
      <c r="G3691" s="19">
        <v>29.03</v>
      </c>
      <c r="H3691" s="20">
        <v>0.01</v>
      </c>
      <c r="I3691" s="6"/>
      <c r="J3691" s="5">
        <v>39904</v>
      </c>
      <c r="K3691" s="25">
        <v>-11.83</v>
      </c>
      <c r="L3691" s="2" t="s">
        <v>449</v>
      </c>
      <c r="M3691" s="14">
        <f>+VLOOKUP(L3691,Customers!$C$3:$D$797,2,FALSE)</f>
        <v>1</v>
      </c>
      <c r="N3691" s="14">
        <f>+INDEX(Customers!$B$2:$D$797,MATCH(TF_Database!L3691,Customers!$C$2:$C$797,0),1)</f>
        <v>9261</v>
      </c>
      <c r="O3691" s="29">
        <f t="shared" si="344"/>
        <v>4</v>
      </c>
      <c r="P3691" s="29">
        <f t="shared" si="345"/>
        <v>11</v>
      </c>
      <c r="Q3691" s="14" t="str">
        <f t="shared" si="346"/>
        <v xml:space="preserve">Tom </v>
      </c>
      <c r="R3691" s="14" t="str">
        <f t="shared" si="347"/>
        <v>Stivers</v>
      </c>
    </row>
    <row r="3692" spans="2:18" x14ac:dyDescent="0.45">
      <c r="B3692" s="14" t="str">
        <f t="shared" si="342"/>
        <v>402024240202</v>
      </c>
      <c r="C3692" s="5">
        <v>40202</v>
      </c>
      <c r="D3692" s="2" t="s">
        <v>806</v>
      </c>
      <c r="E3692" s="14">
        <f t="shared" si="343"/>
        <v>1</v>
      </c>
      <c r="F3692" s="2">
        <v>42</v>
      </c>
      <c r="G3692" s="19">
        <v>2252.2619999999997</v>
      </c>
      <c r="H3692" s="20">
        <v>0.1</v>
      </c>
      <c r="I3692" s="6"/>
      <c r="J3692" s="5">
        <v>40202</v>
      </c>
      <c r="K3692" s="25">
        <v>478.10700000000003</v>
      </c>
      <c r="L3692" s="2" t="s">
        <v>490</v>
      </c>
      <c r="M3692" s="14">
        <f>+VLOOKUP(L3692,Customers!$C$3:$D$797,2,FALSE)</f>
        <v>4</v>
      </c>
      <c r="N3692" s="14">
        <f>+INDEX(Customers!$B$2:$D$797,MATCH(TF_Database!L3692,Customers!$C$2:$C$797,0),1)</f>
        <v>20751</v>
      </c>
      <c r="O3692" s="29">
        <f t="shared" si="344"/>
        <v>4</v>
      </c>
      <c r="P3692" s="29">
        <f t="shared" si="345"/>
        <v>15</v>
      </c>
      <c r="Q3692" s="14" t="str">
        <f t="shared" si="346"/>
        <v xml:space="preserve">Ted </v>
      </c>
      <c r="R3692" s="14" t="str">
        <f t="shared" si="347"/>
        <v>Butterfield</v>
      </c>
    </row>
    <row r="3693" spans="2:18" x14ac:dyDescent="0.45">
      <c r="B3693" s="14" t="str">
        <f t="shared" si="342"/>
        <v>402024740203</v>
      </c>
      <c r="C3693" s="5">
        <v>40202</v>
      </c>
      <c r="D3693" s="2" t="s">
        <v>806</v>
      </c>
      <c r="E3693" s="14">
        <f t="shared" si="343"/>
        <v>1</v>
      </c>
      <c r="F3693" s="2">
        <v>47</v>
      </c>
      <c r="G3693" s="19">
        <v>279.01</v>
      </c>
      <c r="H3693" s="20">
        <v>0.05</v>
      </c>
      <c r="I3693" s="6"/>
      <c r="J3693" s="5">
        <v>40203</v>
      </c>
      <c r="K3693" s="25">
        <v>-136.84</v>
      </c>
      <c r="L3693" s="2" t="s">
        <v>490</v>
      </c>
      <c r="M3693" s="14">
        <f>+VLOOKUP(L3693,Customers!$C$3:$D$797,2,FALSE)</f>
        <v>4</v>
      </c>
      <c r="N3693" s="14">
        <f>+INDEX(Customers!$B$2:$D$797,MATCH(TF_Database!L3693,Customers!$C$2:$C$797,0),1)</f>
        <v>20751</v>
      </c>
      <c r="O3693" s="29">
        <f t="shared" si="344"/>
        <v>4</v>
      </c>
      <c r="P3693" s="29">
        <f t="shared" si="345"/>
        <v>15</v>
      </c>
      <c r="Q3693" s="14" t="str">
        <f t="shared" si="346"/>
        <v xml:space="preserve">Ted </v>
      </c>
      <c r="R3693" s="14" t="str">
        <f t="shared" si="347"/>
        <v>Butterfield</v>
      </c>
    </row>
    <row r="3694" spans="2:18" x14ac:dyDescent="0.45">
      <c r="B3694" s="14" t="str">
        <f t="shared" si="342"/>
        <v>406632140665</v>
      </c>
      <c r="C3694" s="5">
        <v>40663</v>
      </c>
      <c r="D3694" s="2" t="s">
        <v>811</v>
      </c>
      <c r="E3694" s="14">
        <f t="shared" si="343"/>
        <v>0</v>
      </c>
      <c r="F3694" s="2">
        <v>21</v>
      </c>
      <c r="G3694" s="19">
        <v>2561.6705000000002</v>
      </c>
      <c r="H3694" s="20">
        <v>0.08</v>
      </c>
      <c r="I3694" s="6"/>
      <c r="J3694" s="5">
        <v>40665</v>
      </c>
      <c r="K3694" s="25">
        <v>88.766999999999996</v>
      </c>
      <c r="L3694" s="2" t="s">
        <v>488</v>
      </c>
      <c r="M3694" s="14">
        <f>+VLOOKUP(L3694,Customers!$C$3:$D$797,2,FALSE)</f>
        <v>5</v>
      </c>
      <c r="N3694" s="14">
        <f>+INDEX(Customers!$B$2:$D$797,MATCH(TF_Database!L3694,Customers!$C$2:$C$797,0),1)</f>
        <v>30311</v>
      </c>
      <c r="O3694" s="29">
        <f t="shared" si="344"/>
        <v>8</v>
      </c>
      <c r="P3694" s="29">
        <f t="shared" si="345"/>
        <v>12</v>
      </c>
      <c r="Q3694" s="14" t="str">
        <f t="shared" si="346"/>
        <v xml:space="preserve">Michael </v>
      </c>
      <c r="R3694" s="14" t="str">
        <f t="shared" si="347"/>
        <v>Chen</v>
      </c>
    </row>
    <row r="3695" spans="2:18" x14ac:dyDescent="0.45">
      <c r="B3695" s="14" t="str">
        <f t="shared" si="342"/>
        <v>401252440126</v>
      </c>
      <c r="C3695" s="5">
        <v>40125</v>
      </c>
      <c r="D3695" s="2" t="s">
        <v>808</v>
      </c>
      <c r="E3695" s="14">
        <f t="shared" si="343"/>
        <v>0</v>
      </c>
      <c r="F3695" s="2">
        <v>24</v>
      </c>
      <c r="G3695" s="19">
        <v>2004.4</v>
      </c>
      <c r="H3695" s="20">
        <v>0.05</v>
      </c>
      <c r="I3695" s="6"/>
      <c r="J3695" s="5">
        <v>40126</v>
      </c>
      <c r="K3695" s="25">
        <v>544.29999999999995</v>
      </c>
      <c r="L3695" s="2" t="s">
        <v>469</v>
      </c>
      <c r="M3695" s="14">
        <f>+VLOOKUP(L3695,Customers!$C$3:$D$797,2,FALSE)</f>
        <v>2</v>
      </c>
      <c r="N3695" s="14">
        <f>+INDEX(Customers!$B$2:$D$797,MATCH(TF_Database!L3695,Customers!$C$2:$C$797,0),1)</f>
        <v>5815</v>
      </c>
      <c r="O3695" s="29">
        <f t="shared" si="344"/>
        <v>7</v>
      </c>
      <c r="P3695" s="29">
        <f t="shared" si="345"/>
        <v>11</v>
      </c>
      <c r="Q3695" s="14" t="str">
        <f t="shared" si="346"/>
        <v xml:space="preserve">Dennis </v>
      </c>
      <c r="R3695" s="14" t="str">
        <f t="shared" si="347"/>
        <v>Kane</v>
      </c>
    </row>
    <row r="3696" spans="2:18" x14ac:dyDescent="0.45">
      <c r="B3696" s="14" t="str">
        <f t="shared" si="342"/>
        <v>40496940497</v>
      </c>
      <c r="C3696" s="5">
        <v>40496</v>
      </c>
      <c r="D3696" s="2" t="s">
        <v>806</v>
      </c>
      <c r="E3696" s="14">
        <f t="shared" si="343"/>
        <v>1</v>
      </c>
      <c r="F3696" s="2">
        <v>9</v>
      </c>
      <c r="G3696" s="19">
        <v>96.52</v>
      </c>
      <c r="H3696" s="20">
        <v>0.1</v>
      </c>
      <c r="I3696" s="6"/>
      <c r="J3696" s="5">
        <v>40497</v>
      </c>
      <c r="K3696" s="25">
        <v>16.78</v>
      </c>
      <c r="L3696" s="2" t="s">
        <v>471</v>
      </c>
      <c r="M3696" s="14">
        <f>+VLOOKUP(L3696,Customers!$C$3:$D$797,2,FALSE)</f>
        <v>4</v>
      </c>
      <c r="N3696" s="14">
        <f>+INDEX(Customers!$B$2:$D$797,MATCH(TF_Database!L3696,Customers!$C$2:$C$797,0),1)</f>
        <v>20576</v>
      </c>
      <c r="O3696" s="29">
        <f t="shared" si="344"/>
        <v>7</v>
      </c>
      <c r="P3696" s="29">
        <f t="shared" si="345"/>
        <v>12</v>
      </c>
      <c r="Q3696" s="14" t="str">
        <f t="shared" si="346"/>
        <v xml:space="preserve">Mathew </v>
      </c>
      <c r="R3696" s="14" t="str">
        <f t="shared" si="347"/>
        <v>Reese</v>
      </c>
    </row>
    <row r="3697" spans="2:18" x14ac:dyDescent="0.45">
      <c r="B3697" s="14" t="str">
        <f t="shared" si="342"/>
        <v>40496440497</v>
      </c>
      <c r="C3697" s="5">
        <v>40496</v>
      </c>
      <c r="D3697" s="2" t="s">
        <v>806</v>
      </c>
      <c r="E3697" s="14">
        <f t="shared" si="343"/>
        <v>1</v>
      </c>
      <c r="F3697" s="2">
        <v>4</v>
      </c>
      <c r="G3697" s="19">
        <v>115.17</v>
      </c>
      <c r="H3697" s="20">
        <v>0.04</v>
      </c>
      <c r="I3697" s="6"/>
      <c r="J3697" s="5">
        <v>40497</v>
      </c>
      <c r="K3697" s="25">
        <v>40.93</v>
      </c>
      <c r="L3697" s="2" t="s">
        <v>471</v>
      </c>
      <c r="M3697" s="14">
        <f>+VLOOKUP(L3697,Customers!$C$3:$D$797,2,FALSE)</f>
        <v>4</v>
      </c>
      <c r="N3697" s="14">
        <f>+INDEX(Customers!$B$2:$D$797,MATCH(TF_Database!L3697,Customers!$C$2:$C$797,0),1)</f>
        <v>20576</v>
      </c>
      <c r="O3697" s="29">
        <f t="shared" si="344"/>
        <v>7</v>
      </c>
      <c r="P3697" s="29">
        <f t="shared" si="345"/>
        <v>12</v>
      </c>
      <c r="Q3697" s="14" t="str">
        <f t="shared" si="346"/>
        <v xml:space="preserve">Mathew </v>
      </c>
      <c r="R3697" s="14" t="str">
        <f t="shared" si="347"/>
        <v>Reese</v>
      </c>
    </row>
    <row r="3698" spans="2:18" x14ac:dyDescent="0.45">
      <c r="B3698" s="14" t="str">
        <f t="shared" si="342"/>
        <v>401584140159</v>
      </c>
      <c r="C3698" s="5">
        <v>40158</v>
      </c>
      <c r="D3698" s="2" t="s">
        <v>811</v>
      </c>
      <c r="E3698" s="14">
        <f t="shared" si="343"/>
        <v>0</v>
      </c>
      <c r="F3698" s="2">
        <v>41</v>
      </c>
      <c r="G3698" s="19">
        <v>222.65</v>
      </c>
      <c r="H3698" s="20">
        <v>0.02</v>
      </c>
      <c r="I3698" s="6"/>
      <c r="J3698" s="5">
        <v>40159</v>
      </c>
      <c r="K3698" s="25">
        <v>-131.16</v>
      </c>
      <c r="L3698" s="2" t="s">
        <v>449</v>
      </c>
      <c r="M3698" s="14">
        <f>+VLOOKUP(L3698,Customers!$C$3:$D$797,2,FALSE)</f>
        <v>1</v>
      </c>
      <c r="N3698" s="14">
        <f>+INDEX(Customers!$B$2:$D$797,MATCH(TF_Database!L3698,Customers!$C$2:$C$797,0),1)</f>
        <v>9261</v>
      </c>
      <c r="O3698" s="29">
        <f t="shared" si="344"/>
        <v>4</v>
      </c>
      <c r="P3698" s="29">
        <f t="shared" si="345"/>
        <v>11</v>
      </c>
      <c r="Q3698" s="14" t="str">
        <f t="shared" si="346"/>
        <v xml:space="preserve">Tom </v>
      </c>
      <c r="R3698" s="14" t="str">
        <f t="shared" si="347"/>
        <v>Stivers</v>
      </c>
    </row>
    <row r="3699" spans="2:18" x14ac:dyDescent="0.45">
      <c r="B3699" s="14" t="str">
        <f t="shared" si="342"/>
        <v>398293639831</v>
      </c>
      <c r="C3699" s="5">
        <v>39829</v>
      </c>
      <c r="D3699" s="2" t="s">
        <v>811</v>
      </c>
      <c r="E3699" s="14">
        <f t="shared" si="343"/>
        <v>0</v>
      </c>
      <c r="F3699" s="2">
        <v>36</v>
      </c>
      <c r="G3699" s="19">
        <v>76.48</v>
      </c>
      <c r="H3699" s="20">
        <v>0.09</v>
      </c>
      <c r="I3699" s="6"/>
      <c r="J3699" s="5">
        <v>39831</v>
      </c>
      <c r="K3699" s="25">
        <v>3.23</v>
      </c>
      <c r="L3699" s="2" t="s">
        <v>437</v>
      </c>
      <c r="M3699" s="14">
        <f>+VLOOKUP(L3699,Customers!$C$3:$D$797,2,FALSE)</f>
        <v>3</v>
      </c>
      <c r="N3699" s="14">
        <f>+INDEX(Customers!$B$2:$D$797,MATCH(TF_Database!L3699,Customers!$C$2:$C$797,0),1)</f>
        <v>11789</v>
      </c>
      <c r="O3699" s="29">
        <f t="shared" si="344"/>
        <v>6</v>
      </c>
      <c r="P3699" s="29">
        <f t="shared" si="345"/>
        <v>17</v>
      </c>
      <c r="Q3699" s="14" t="str">
        <f t="shared" si="346"/>
        <v xml:space="preserve">Jason </v>
      </c>
      <c r="R3699" s="14" t="str">
        <f t="shared" si="347"/>
        <v>Klamczynski</v>
      </c>
    </row>
    <row r="3700" spans="2:18" x14ac:dyDescent="0.45">
      <c r="B3700" s="14" t="str">
        <f t="shared" si="342"/>
        <v>39829239831</v>
      </c>
      <c r="C3700" s="5">
        <v>39829</v>
      </c>
      <c r="D3700" s="2" t="s">
        <v>811</v>
      </c>
      <c r="E3700" s="14">
        <f t="shared" si="343"/>
        <v>0</v>
      </c>
      <c r="F3700" s="2">
        <v>2</v>
      </c>
      <c r="G3700" s="19">
        <v>373.27</v>
      </c>
      <c r="H3700" s="20">
        <v>0.05</v>
      </c>
      <c r="I3700" s="6"/>
      <c r="J3700" s="5">
        <v>39831</v>
      </c>
      <c r="K3700" s="25">
        <v>-433.29014300000011</v>
      </c>
      <c r="L3700" s="2" t="s">
        <v>437</v>
      </c>
      <c r="M3700" s="14">
        <f>+VLOOKUP(L3700,Customers!$C$3:$D$797,2,FALSE)</f>
        <v>3</v>
      </c>
      <c r="N3700" s="14">
        <f>+INDEX(Customers!$B$2:$D$797,MATCH(TF_Database!L3700,Customers!$C$2:$C$797,0),1)</f>
        <v>11789</v>
      </c>
      <c r="O3700" s="29">
        <f t="shared" si="344"/>
        <v>6</v>
      </c>
      <c r="P3700" s="29">
        <f t="shared" si="345"/>
        <v>17</v>
      </c>
      <c r="Q3700" s="14" t="str">
        <f t="shared" si="346"/>
        <v xml:space="preserve">Jason </v>
      </c>
      <c r="R3700" s="14" t="str">
        <f t="shared" si="347"/>
        <v>Klamczynski</v>
      </c>
    </row>
    <row r="3701" spans="2:18" x14ac:dyDescent="0.45">
      <c r="B3701" s="14" t="str">
        <f t="shared" si="342"/>
        <v>399582439959</v>
      </c>
      <c r="C3701" s="5">
        <v>39958</v>
      </c>
      <c r="D3701" s="2" t="s">
        <v>808</v>
      </c>
      <c r="E3701" s="14">
        <f t="shared" si="343"/>
        <v>0</v>
      </c>
      <c r="F3701" s="2">
        <v>24</v>
      </c>
      <c r="G3701" s="19">
        <v>113.23</v>
      </c>
      <c r="H3701" s="20">
        <v>0.06</v>
      </c>
      <c r="I3701" s="6"/>
      <c r="J3701" s="5">
        <v>39959</v>
      </c>
      <c r="K3701" s="25">
        <v>-45.64</v>
      </c>
      <c r="L3701" s="2" t="s">
        <v>481</v>
      </c>
      <c r="M3701" s="14">
        <f>+VLOOKUP(L3701,Customers!$C$3:$D$797,2,FALSE)</f>
        <v>1</v>
      </c>
      <c r="N3701" s="14">
        <f>+INDEX(Customers!$B$2:$D$797,MATCH(TF_Database!L3701,Customers!$C$2:$C$797,0),1)</f>
        <v>28692</v>
      </c>
      <c r="O3701" s="29">
        <f t="shared" si="344"/>
        <v>6</v>
      </c>
      <c r="P3701" s="29">
        <f t="shared" si="345"/>
        <v>12</v>
      </c>
      <c r="Q3701" s="14" t="str">
        <f t="shared" si="346"/>
        <v xml:space="preserve">Mitch </v>
      </c>
      <c r="R3701" s="14" t="str">
        <f t="shared" si="347"/>
        <v>Webber</v>
      </c>
    </row>
    <row r="3702" spans="2:18" x14ac:dyDescent="0.45">
      <c r="B3702" s="14" t="str">
        <f t="shared" si="342"/>
        <v>399583439960</v>
      </c>
      <c r="C3702" s="5">
        <v>39958</v>
      </c>
      <c r="D3702" s="2" t="s">
        <v>808</v>
      </c>
      <c r="E3702" s="14">
        <f t="shared" si="343"/>
        <v>0</v>
      </c>
      <c r="F3702" s="2">
        <v>34</v>
      </c>
      <c r="G3702" s="19">
        <v>889.84</v>
      </c>
      <c r="H3702" s="20">
        <v>0.1</v>
      </c>
      <c r="I3702" s="6"/>
      <c r="J3702" s="5">
        <v>39960</v>
      </c>
      <c r="K3702" s="25">
        <v>204.49</v>
      </c>
      <c r="L3702" s="2" t="s">
        <v>481</v>
      </c>
      <c r="M3702" s="14">
        <f>+VLOOKUP(L3702,Customers!$C$3:$D$797,2,FALSE)</f>
        <v>1</v>
      </c>
      <c r="N3702" s="14">
        <f>+INDEX(Customers!$B$2:$D$797,MATCH(TF_Database!L3702,Customers!$C$2:$C$797,0),1)</f>
        <v>28692</v>
      </c>
      <c r="O3702" s="29">
        <f t="shared" si="344"/>
        <v>6</v>
      </c>
      <c r="P3702" s="29">
        <f t="shared" si="345"/>
        <v>12</v>
      </c>
      <c r="Q3702" s="14" t="str">
        <f t="shared" si="346"/>
        <v xml:space="preserve">Mitch </v>
      </c>
      <c r="R3702" s="14" t="str">
        <f t="shared" si="347"/>
        <v>Webber</v>
      </c>
    </row>
    <row r="3703" spans="2:18" x14ac:dyDescent="0.45">
      <c r="B3703" s="14" t="str">
        <f t="shared" si="342"/>
        <v>40000640002</v>
      </c>
      <c r="C3703" s="5">
        <v>40000</v>
      </c>
      <c r="D3703" s="2" t="s">
        <v>810</v>
      </c>
      <c r="E3703" s="14">
        <f t="shared" si="343"/>
        <v>0</v>
      </c>
      <c r="F3703" s="2">
        <v>6</v>
      </c>
      <c r="G3703" s="19">
        <v>63.61</v>
      </c>
      <c r="H3703" s="20">
        <v>0.01</v>
      </c>
      <c r="I3703" s="6"/>
      <c r="J3703" s="5">
        <v>40002</v>
      </c>
      <c r="K3703" s="25">
        <v>7.59</v>
      </c>
      <c r="L3703" s="2" t="s">
        <v>457</v>
      </c>
      <c r="M3703" s="14">
        <f>+VLOOKUP(L3703,Customers!$C$3:$D$797,2,FALSE)</f>
        <v>3</v>
      </c>
      <c r="N3703" s="14">
        <f>+INDEX(Customers!$B$2:$D$797,MATCH(TF_Database!L3703,Customers!$C$2:$C$797,0),1)</f>
        <v>21065</v>
      </c>
      <c r="O3703" s="29">
        <f t="shared" si="344"/>
        <v>5</v>
      </c>
      <c r="P3703" s="29">
        <f t="shared" si="345"/>
        <v>10</v>
      </c>
      <c r="Q3703" s="14" t="str">
        <f t="shared" si="346"/>
        <v xml:space="preserve">Anne </v>
      </c>
      <c r="R3703" s="14" t="str">
        <f t="shared" si="347"/>
        <v>Pryor</v>
      </c>
    </row>
    <row r="3704" spans="2:18" x14ac:dyDescent="0.45">
      <c r="B3704" s="14" t="str">
        <f t="shared" si="342"/>
        <v>40000940002</v>
      </c>
      <c r="C3704" s="5">
        <v>40000</v>
      </c>
      <c r="D3704" s="2" t="s">
        <v>810</v>
      </c>
      <c r="E3704" s="14">
        <f t="shared" si="343"/>
        <v>0</v>
      </c>
      <c r="F3704" s="2">
        <v>9</v>
      </c>
      <c r="G3704" s="19">
        <v>519.95349999999996</v>
      </c>
      <c r="H3704" s="20">
        <v>0</v>
      </c>
      <c r="I3704" s="6"/>
      <c r="J3704" s="5">
        <v>40002</v>
      </c>
      <c r="K3704" s="25">
        <v>-107.98699999999999</v>
      </c>
      <c r="L3704" s="2" t="s">
        <v>457</v>
      </c>
      <c r="M3704" s="14">
        <f>+VLOOKUP(L3704,Customers!$C$3:$D$797,2,FALSE)</f>
        <v>3</v>
      </c>
      <c r="N3704" s="14">
        <f>+INDEX(Customers!$B$2:$D$797,MATCH(TF_Database!L3704,Customers!$C$2:$C$797,0),1)</f>
        <v>21065</v>
      </c>
      <c r="O3704" s="29">
        <f t="shared" si="344"/>
        <v>5</v>
      </c>
      <c r="P3704" s="29">
        <f t="shared" si="345"/>
        <v>10</v>
      </c>
      <c r="Q3704" s="14" t="str">
        <f t="shared" si="346"/>
        <v xml:space="preserve">Anne </v>
      </c>
      <c r="R3704" s="14" t="str">
        <f t="shared" si="347"/>
        <v>Pryor</v>
      </c>
    </row>
    <row r="3705" spans="2:18" x14ac:dyDescent="0.45">
      <c r="B3705" s="14" t="str">
        <f t="shared" si="342"/>
        <v>400004140001</v>
      </c>
      <c r="C3705" s="5">
        <v>40000</v>
      </c>
      <c r="D3705" s="2" t="s">
        <v>810</v>
      </c>
      <c r="E3705" s="14">
        <f t="shared" si="343"/>
        <v>0</v>
      </c>
      <c r="F3705" s="2">
        <v>41</v>
      </c>
      <c r="G3705" s="19">
        <v>5636.3074999999999</v>
      </c>
      <c r="H3705" s="20">
        <v>0.04</v>
      </c>
      <c r="I3705" s="6"/>
      <c r="J3705" s="5">
        <v>40001</v>
      </c>
      <c r="K3705" s="25">
        <v>1595.673</v>
      </c>
      <c r="L3705" s="2" t="s">
        <v>457</v>
      </c>
      <c r="M3705" s="14">
        <f>+VLOOKUP(L3705,Customers!$C$3:$D$797,2,FALSE)</f>
        <v>3</v>
      </c>
      <c r="N3705" s="14">
        <f>+INDEX(Customers!$B$2:$D$797,MATCH(TF_Database!L3705,Customers!$C$2:$C$797,0),1)</f>
        <v>21065</v>
      </c>
      <c r="O3705" s="29">
        <f t="shared" si="344"/>
        <v>5</v>
      </c>
      <c r="P3705" s="29">
        <f t="shared" si="345"/>
        <v>10</v>
      </c>
      <c r="Q3705" s="14" t="str">
        <f t="shared" si="346"/>
        <v xml:space="preserve">Anne </v>
      </c>
      <c r="R3705" s="14" t="str">
        <f t="shared" si="347"/>
        <v>Pryor</v>
      </c>
    </row>
    <row r="3706" spans="2:18" x14ac:dyDescent="0.45">
      <c r="B3706" s="14" t="str">
        <f t="shared" si="342"/>
        <v>406075040609</v>
      </c>
      <c r="C3706" s="5">
        <v>40607</v>
      </c>
      <c r="D3706" s="2" t="s">
        <v>808</v>
      </c>
      <c r="E3706" s="14">
        <f t="shared" si="343"/>
        <v>0</v>
      </c>
      <c r="F3706" s="2">
        <v>50</v>
      </c>
      <c r="G3706" s="19">
        <v>7663.74</v>
      </c>
      <c r="H3706" s="20">
        <v>0</v>
      </c>
      <c r="I3706" s="6"/>
      <c r="J3706" s="5">
        <v>40609</v>
      </c>
      <c r="K3706" s="25">
        <v>-375.33210000000008</v>
      </c>
      <c r="L3706" s="2" t="s">
        <v>465</v>
      </c>
      <c r="M3706" s="14">
        <f>+VLOOKUP(L3706,Customers!$C$3:$D$797,2,FALSE)</f>
        <v>4</v>
      </c>
      <c r="N3706" s="14">
        <f>+INDEX(Customers!$B$2:$D$797,MATCH(TF_Database!L3706,Customers!$C$2:$C$797,0),1)</f>
        <v>21103</v>
      </c>
      <c r="O3706" s="29">
        <f t="shared" si="344"/>
        <v>6</v>
      </c>
      <c r="P3706" s="29">
        <f t="shared" si="345"/>
        <v>12</v>
      </c>
      <c r="Q3706" s="14" t="str">
        <f t="shared" si="346"/>
        <v xml:space="preserve">Sheri </v>
      </c>
      <c r="R3706" s="14" t="str">
        <f t="shared" si="347"/>
        <v>Gordon</v>
      </c>
    </row>
    <row r="3707" spans="2:18" x14ac:dyDescent="0.45">
      <c r="B3707" s="14" t="str">
        <f t="shared" si="342"/>
        <v>411773541178</v>
      </c>
      <c r="C3707" s="5">
        <v>41177</v>
      </c>
      <c r="D3707" s="2" t="s">
        <v>808</v>
      </c>
      <c r="E3707" s="14">
        <f t="shared" si="343"/>
        <v>0</v>
      </c>
      <c r="F3707" s="2">
        <v>35</v>
      </c>
      <c r="G3707" s="19">
        <v>224.58</v>
      </c>
      <c r="H3707" s="20">
        <v>0.03</v>
      </c>
      <c r="I3707" s="6"/>
      <c r="J3707" s="5">
        <v>41178</v>
      </c>
      <c r="K3707" s="25">
        <v>108.49</v>
      </c>
      <c r="L3707" s="2" t="s">
        <v>465</v>
      </c>
      <c r="M3707" s="14">
        <f>+VLOOKUP(L3707,Customers!$C$3:$D$797,2,FALSE)</f>
        <v>4</v>
      </c>
      <c r="N3707" s="14">
        <f>+INDEX(Customers!$B$2:$D$797,MATCH(TF_Database!L3707,Customers!$C$2:$C$797,0),1)</f>
        <v>21103</v>
      </c>
      <c r="O3707" s="29">
        <f t="shared" si="344"/>
        <v>6</v>
      </c>
      <c r="P3707" s="29">
        <f t="shared" si="345"/>
        <v>12</v>
      </c>
      <c r="Q3707" s="14" t="str">
        <f t="shared" si="346"/>
        <v xml:space="preserve">Sheri </v>
      </c>
      <c r="R3707" s="14" t="str">
        <f t="shared" si="347"/>
        <v>Gordon</v>
      </c>
    </row>
    <row r="3708" spans="2:18" x14ac:dyDescent="0.45">
      <c r="B3708" s="14" t="str">
        <f t="shared" si="342"/>
        <v>411773641179</v>
      </c>
      <c r="C3708" s="5">
        <v>41177</v>
      </c>
      <c r="D3708" s="2" t="s">
        <v>808</v>
      </c>
      <c r="E3708" s="14">
        <f t="shared" si="343"/>
        <v>0</v>
      </c>
      <c r="F3708" s="2">
        <v>36</v>
      </c>
      <c r="G3708" s="19">
        <v>138.59</v>
      </c>
      <c r="H3708" s="20">
        <v>0.01</v>
      </c>
      <c r="I3708" s="6"/>
      <c r="J3708" s="5">
        <v>41179</v>
      </c>
      <c r="K3708" s="25">
        <v>62.73</v>
      </c>
      <c r="L3708" s="2" t="s">
        <v>465</v>
      </c>
      <c r="M3708" s="14">
        <f>+VLOOKUP(L3708,Customers!$C$3:$D$797,2,FALSE)</f>
        <v>4</v>
      </c>
      <c r="N3708" s="14">
        <f>+INDEX(Customers!$B$2:$D$797,MATCH(TF_Database!L3708,Customers!$C$2:$C$797,0),1)</f>
        <v>21103</v>
      </c>
      <c r="O3708" s="29">
        <f t="shared" si="344"/>
        <v>6</v>
      </c>
      <c r="P3708" s="29">
        <f t="shared" si="345"/>
        <v>12</v>
      </c>
      <c r="Q3708" s="14" t="str">
        <f t="shared" si="346"/>
        <v xml:space="preserve">Sheri </v>
      </c>
      <c r="R3708" s="14" t="str">
        <f t="shared" si="347"/>
        <v>Gordon</v>
      </c>
    </row>
    <row r="3709" spans="2:18" x14ac:dyDescent="0.45">
      <c r="B3709" s="14" t="str">
        <f t="shared" si="342"/>
        <v>411771941180</v>
      </c>
      <c r="C3709" s="5">
        <v>41177</v>
      </c>
      <c r="D3709" s="2" t="s">
        <v>808</v>
      </c>
      <c r="E3709" s="14">
        <f t="shared" si="343"/>
        <v>0</v>
      </c>
      <c r="F3709" s="2">
        <v>19</v>
      </c>
      <c r="G3709" s="19">
        <v>97.06</v>
      </c>
      <c r="H3709" s="20">
        <v>0.05</v>
      </c>
      <c r="I3709" s="6"/>
      <c r="J3709" s="5">
        <v>41180</v>
      </c>
      <c r="K3709" s="25">
        <v>-7.36</v>
      </c>
      <c r="L3709" s="2" t="s">
        <v>465</v>
      </c>
      <c r="M3709" s="14">
        <f>+VLOOKUP(L3709,Customers!$C$3:$D$797,2,FALSE)</f>
        <v>4</v>
      </c>
      <c r="N3709" s="14">
        <f>+INDEX(Customers!$B$2:$D$797,MATCH(TF_Database!L3709,Customers!$C$2:$C$797,0),1)</f>
        <v>21103</v>
      </c>
      <c r="O3709" s="29">
        <f t="shared" si="344"/>
        <v>6</v>
      </c>
      <c r="P3709" s="29">
        <f t="shared" si="345"/>
        <v>12</v>
      </c>
      <c r="Q3709" s="14" t="str">
        <f t="shared" si="346"/>
        <v xml:space="preserve">Sheri </v>
      </c>
      <c r="R3709" s="14" t="str">
        <f t="shared" si="347"/>
        <v>Gordon</v>
      </c>
    </row>
    <row r="3710" spans="2:18" x14ac:dyDescent="0.45">
      <c r="B3710" s="14" t="str">
        <f t="shared" si="342"/>
        <v>406382340640</v>
      </c>
      <c r="C3710" s="5">
        <v>40638</v>
      </c>
      <c r="D3710" s="2" t="s">
        <v>811</v>
      </c>
      <c r="E3710" s="14">
        <f t="shared" si="343"/>
        <v>0</v>
      </c>
      <c r="F3710" s="2">
        <v>23</v>
      </c>
      <c r="G3710" s="19">
        <v>258.74</v>
      </c>
      <c r="H3710" s="20">
        <v>0.05</v>
      </c>
      <c r="I3710" s="6"/>
      <c r="J3710" s="5">
        <v>40640</v>
      </c>
      <c r="K3710" s="25">
        <v>10.8</v>
      </c>
      <c r="L3710" s="2" t="s">
        <v>466</v>
      </c>
      <c r="M3710" s="14">
        <f>+VLOOKUP(L3710,Customers!$C$3:$D$797,2,FALSE)</f>
        <v>1</v>
      </c>
      <c r="N3710" s="14">
        <f>+INDEX(Customers!$B$2:$D$797,MATCH(TF_Database!L3710,Customers!$C$2:$C$797,0),1)</f>
        <v>19203</v>
      </c>
      <c r="O3710" s="29">
        <f t="shared" si="344"/>
        <v>4</v>
      </c>
      <c r="P3710" s="29">
        <f t="shared" si="345"/>
        <v>11</v>
      </c>
      <c r="Q3710" s="14" t="str">
        <f t="shared" si="346"/>
        <v xml:space="preserve">Ben </v>
      </c>
      <c r="R3710" s="14" t="str">
        <f t="shared" si="347"/>
        <v>Wallace</v>
      </c>
    </row>
    <row r="3711" spans="2:18" x14ac:dyDescent="0.45">
      <c r="B3711" s="14" t="str">
        <f t="shared" si="342"/>
        <v>408884340888</v>
      </c>
      <c r="C3711" s="5">
        <v>40888</v>
      </c>
      <c r="D3711" s="2" t="s">
        <v>811</v>
      </c>
      <c r="E3711" s="14">
        <f t="shared" si="343"/>
        <v>0</v>
      </c>
      <c r="F3711" s="2">
        <v>43</v>
      </c>
      <c r="G3711" s="19">
        <v>12858.88</v>
      </c>
      <c r="H3711" s="20">
        <v>0.08</v>
      </c>
      <c r="I3711" s="6"/>
      <c r="J3711" s="5">
        <v>40888</v>
      </c>
      <c r="K3711" s="25">
        <v>4833.2700000000004</v>
      </c>
      <c r="L3711" s="2" t="s">
        <v>483</v>
      </c>
      <c r="M3711" s="14">
        <f>+VLOOKUP(L3711,Customers!$C$3:$D$797,2,FALSE)</f>
        <v>4</v>
      </c>
      <c r="N3711" s="14">
        <f>+INDEX(Customers!$B$2:$D$797,MATCH(TF_Database!L3711,Customers!$C$2:$C$797,0),1)</f>
        <v>5993</v>
      </c>
      <c r="O3711" s="29">
        <f t="shared" si="344"/>
        <v>7</v>
      </c>
      <c r="P3711" s="29">
        <f t="shared" si="345"/>
        <v>18</v>
      </c>
      <c r="Q3711" s="14" t="str">
        <f t="shared" si="346"/>
        <v xml:space="preserve">Justin </v>
      </c>
      <c r="R3711" s="14" t="str">
        <f t="shared" si="347"/>
        <v>MacKendrick</v>
      </c>
    </row>
    <row r="3712" spans="2:18" x14ac:dyDescent="0.45">
      <c r="B3712" s="14" t="str">
        <f t="shared" si="342"/>
        <v>408882840890</v>
      </c>
      <c r="C3712" s="5">
        <v>40888</v>
      </c>
      <c r="D3712" s="2" t="s">
        <v>811</v>
      </c>
      <c r="E3712" s="14">
        <f t="shared" si="343"/>
        <v>0</v>
      </c>
      <c r="F3712" s="2">
        <v>28</v>
      </c>
      <c r="G3712" s="19">
        <v>146.69</v>
      </c>
      <c r="H3712" s="20">
        <v>0</v>
      </c>
      <c r="I3712" s="6"/>
      <c r="J3712" s="5">
        <v>40890</v>
      </c>
      <c r="K3712" s="25">
        <v>-64.05</v>
      </c>
      <c r="L3712" s="2" t="s">
        <v>483</v>
      </c>
      <c r="M3712" s="14">
        <f>+VLOOKUP(L3712,Customers!$C$3:$D$797,2,FALSE)</f>
        <v>4</v>
      </c>
      <c r="N3712" s="14">
        <f>+INDEX(Customers!$B$2:$D$797,MATCH(TF_Database!L3712,Customers!$C$2:$C$797,0),1)</f>
        <v>5993</v>
      </c>
      <c r="O3712" s="29">
        <f t="shared" si="344"/>
        <v>7</v>
      </c>
      <c r="P3712" s="29">
        <f t="shared" si="345"/>
        <v>18</v>
      </c>
      <c r="Q3712" s="14" t="str">
        <f t="shared" si="346"/>
        <v xml:space="preserve">Justin </v>
      </c>
      <c r="R3712" s="14" t="str">
        <f t="shared" si="347"/>
        <v>MacKendrick</v>
      </c>
    </row>
    <row r="3713" spans="2:18" x14ac:dyDescent="0.45">
      <c r="B3713" s="14" t="str">
        <f t="shared" si="342"/>
        <v>408602840861</v>
      </c>
      <c r="C3713" s="5">
        <v>40860</v>
      </c>
      <c r="D3713" s="2" t="s">
        <v>808</v>
      </c>
      <c r="E3713" s="14">
        <f t="shared" si="343"/>
        <v>0</v>
      </c>
      <c r="F3713" s="2">
        <v>28</v>
      </c>
      <c r="G3713" s="19">
        <v>49.49</v>
      </c>
      <c r="H3713" s="20">
        <v>0.01</v>
      </c>
      <c r="I3713" s="6"/>
      <c r="J3713" s="5">
        <v>40861</v>
      </c>
      <c r="K3713" s="25">
        <v>-1.23</v>
      </c>
      <c r="L3713" s="2" t="s">
        <v>482</v>
      </c>
      <c r="M3713" s="14">
        <f>+VLOOKUP(L3713,Customers!$C$3:$D$797,2,FALSE)</f>
        <v>3</v>
      </c>
      <c r="N3713" s="14">
        <f>+INDEX(Customers!$B$2:$D$797,MATCH(TF_Database!L3713,Customers!$C$2:$C$797,0),1)</f>
        <v>6167</v>
      </c>
      <c r="O3713" s="29">
        <f t="shared" si="344"/>
        <v>6</v>
      </c>
      <c r="P3713" s="29">
        <f t="shared" si="345"/>
        <v>12</v>
      </c>
      <c r="Q3713" s="14" t="str">
        <f t="shared" si="346"/>
        <v xml:space="preserve">Carol </v>
      </c>
      <c r="R3713" s="14" t="str">
        <f t="shared" si="347"/>
        <v>Triggs</v>
      </c>
    </row>
    <row r="3714" spans="2:18" x14ac:dyDescent="0.45">
      <c r="B3714" s="14" t="str">
        <f t="shared" si="342"/>
        <v>408601140862</v>
      </c>
      <c r="C3714" s="5">
        <v>40860</v>
      </c>
      <c r="D3714" s="2" t="s">
        <v>808</v>
      </c>
      <c r="E3714" s="14">
        <f t="shared" si="343"/>
        <v>0</v>
      </c>
      <c r="F3714" s="2">
        <v>11</v>
      </c>
      <c r="G3714" s="19">
        <v>404.14949999999999</v>
      </c>
      <c r="H3714" s="20">
        <v>7.0000000000000007E-2</v>
      </c>
      <c r="I3714" s="6"/>
      <c r="J3714" s="5">
        <v>40862</v>
      </c>
      <c r="K3714" s="25">
        <v>-107.503</v>
      </c>
      <c r="L3714" s="2" t="s">
        <v>482</v>
      </c>
      <c r="M3714" s="14">
        <f>+VLOOKUP(L3714,Customers!$C$3:$D$797,2,FALSE)</f>
        <v>3</v>
      </c>
      <c r="N3714" s="14">
        <f>+INDEX(Customers!$B$2:$D$797,MATCH(TF_Database!L3714,Customers!$C$2:$C$797,0),1)</f>
        <v>6167</v>
      </c>
      <c r="O3714" s="29">
        <f t="shared" si="344"/>
        <v>6</v>
      </c>
      <c r="P3714" s="29">
        <f t="shared" si="345"/>
        <v>12</v>
      </c>
      <c r="Q3714" s="14" t="str">
        <f t="shared" si="346"/>
        <v xml:space="preserve">Carol </v>
      </c>
      <c r="R3714" s="14" t="str">
        <f t="shared" si="347"/>
        <v>Triggs</v>
      </c>
    </row>
    <row r="3715" spans="2:18" x14ac:dyDescent="0.45">
      <c r="B3715" s="14" t="str">
        <f t="shared" si="342"/>
        <v>405531740555</v>
      </c>
      <c r="C3715" s="5">
        <v>40553</v>
      </c>
      <c r="D3715" s="2" t="s">
        <v>811</v>
      </c>
      <c r="E3715" s="14">
        <f t="shared" si="343"/>
        <v>0</v>
      </c>
      <c r="F3715" s="2">
        <v>17</v>
      </c>
      <c r="G3715" s="19">
        <v>1782.68</v>
      </c>
      <c r="H3715" s="20">
        <v>0.08</v>
      </c>
      <c r="I3715" s="6"/>
      <c r="J3715" s="5">
        <v>40555</v>
      </c>
      <c r="K3715" s="25">
        <v>280.64</v>
      </c>
      <c r="L3715" s="2" t="s">
        <v>481</v>
      </c>
      <c r="M3715" s="14">
        <f>+VLOOKUP(L3715,Customers!$C$3:$D$797,2,FALSE)</f>
        <v>1</v>
      </c>
      <c r="N3715" s="14">
        <f>+INDEX(Customers!$B$2:$D$797,MATCH(TF_Database!L3715,Customers!$C$2:$C$797,0),1)</f>
        <v>28692</v>
      </c>
      <c r="O3715" s="29">
        <f t="shared" si="344"/>
        <v>6</v>
      </c>
      <c r="P3715" s="29">
        <f t="shared" si="345"/>
        <v>12</v>
      </c>
      <c r="Q3715" s="14" t="str">
        <f t="shared" si="346"/>
        <v xml:space="preserve">Mitch </v>
      </c>
      <c r="R3715" s="14" t="str">
        <f t="shared" si="347"/>
        <v>Webber</v>
      </c>
    </row>
    <row r="3716" spans="2:18" x14ac:dyDescent="0.45">
      <c r="B3716" s="14" t="str">
        <f t="shared" si="342"/>
        <v>402014840208</v>
      </c>
      <c r="C3716" s="5">
        <v>40201</v>
      </c>
      <c r="D3716" s="2" t="s">
        <v>804</v>
      </c>
      <c r="E3716" s="14">
        <f t="shared" si="343"/>
        <v>0</v>
      </c>
      <c r="F3716" s="2">
        <v>48</v>
      </c>
      <c r="G3716" s="19">
        <v>280.87</v>
      </c>
      <c r="H3716" s="20">
        <v>0.01</v>
      </c>
      <c r="I3716" s="6"/>
      <c r="J3716" s="5">
        <v>40208</v>
      </c>
      <c r="K3716" s="25">
        <v>-214.15299999999999</v>
      </c>
      <c r="L3716" s="2" t="s">
        <v>440</v>
      </c>
      <c r="M3716" s="14">
        <f>+VLOOKUP(L3716,Customers!$C$3:$D$797,2,FALSE)</f>
        <v>1</v>
      </c>
      <c r="N3716" s="14">
        <f>+INDEX(Customers!$B$2:$D$797,MATCH(TF_Database!L3716,Customers!$C$2:$C$797,0),1)</f>
        <v>2580</v>
      </c>
      <c r="O3716" s="29">
        <f t="shared" si="344"/>
        <v>6</v>
      </c>
      <c r="P3716" s="29">
        <f t="shared" si="345"/>
        <v>15</v>
      </c>
      <c r="Q3716" s="14" t="str">
        <f t="shared" si="346"/>
        <v xml:space="preserve">Helen </v>
      </c>
      <c r="R3716" s="14" t="str">
        <f t="shared" si="347"/>
        <v>Wasserman</v>
      </c>
    </row>
    <row r="3717" spans="2:18" x14ac:dyDescent="0.45">
      <c r="B3717" s="14" t="str">
        <f t="shared" si="342"/>
        <v>409564240963</v>
      </c>
      <c r="C3717" s="5">
        <v>40956</v>
      </c>
      <c r="D3717" s="2" t="s">
        <v>804</v>
      </c>
      <c r="E3717" s="14">
        <f t="shared" si="343"/>
        <v>0</v>
      </c>
      <c r="F3717" s="2">
        <v>42</v>
      </c>
      <c r="G3717" s="19">
        <v>5361.08</v>
      </c>
      <c r="H3717" s="20">
        <v>0</v>
      </c>
      <c r="I3717" s="6"/>
      <c r="J3717" s="5">
        <v>40963</v>
      </c>
      <c r="K3717" s="25">
        <v>1841.92</v>
      </c>
      <c r="L3717" s="2" t="s">
        <v>463</v>
      </c>
      <c r="M3717" s="14">
        <f>+VLOOKUP(L3717,Customers!$C$3:$D$797,2,FALSE)</f>
        <v>1</v>
      </c>
      <c r="N3717" s="14">
        <f>+INDEX(Customers!$B$2:$D$797,MATCH(TF_Database!L3717,Customers!$C$2:$C$797,0),1)</f>
        <v>1259</v>
      </c>
      <c r="O3717" s="29">
        <f t="shared" si="344"/>
        <v>8</v>
      </c>
      <c r="P3717" s="29">
        <f t="shared" si="345"/>
        <v>13</v>
      </c>
      <c r="Q3717" s="14" t="str">
        <f t="shared" si="346"/>
        <v xml:space="preserve">Deirdre </v>
      </c>
      <c r="R3717" s="14" t="str">
        <f t="shared" si="347"/>
        <v>Greer</v>
      </c>
    </row>
    <row r="3718" spans="2:18" x14ac:dyDescent="0.45">
      <c r="B3718" s="14" t="str">
        <f t="shared" si="342"/>
        <v>401291040131</v>
      </c>
      <c r="C3718" s="5">
        <v>40129</v>
      </c>
      <c r="D3718" s="2" t="s">
        <v>810</v>
      </c>
      <c r="E3718" s="14">
        <f t="shared" si="343"/>
        <v>0</v>
      </c>
      <c r="F3718" s="2">
        <v>10</v>
      </c>
      <c r="G3718" s="19">
        <v>670.03</v>
      </c>
      <c r="H3718" s="20">
        <v>0.01</v>
      </c>
      <c r="I3718" s="6"/>
      <c r="J3718" s="5">
        <v>40131</v>
      </c>
      <c r="K3718" s="25">
        <v>-326.47000000000003</v>
      </c>
      <c r="L3718" s="2" t="s">
        <v>457</v>
      </c>
      <c r="M3718" s="14">
        <f>+VLOOKUP(L3718,Customers!$C$3:$D$797,2,FALSE)</f>
        <v>3</v>
      </c>
      <c r="N3718" s="14">
        <f>+INDEX(Customers!$B$2:$D$797,MATCH(TF_Database!L3718,Customers!$C$2:$C$797,0),1)</f>
        <v>21065</v>
      </c>
      <c r="O3718" s="29">
        <f t="shared" si="344"/>
        <v>5</v>
      </c>
      <c r="P3718" s="29">
        <f t="shared" si="345"/>
        <v>10</v>
      </c>
      <c r="Q3718" s="14" t="str">
        <f t="shared" si="346"/>
        <v xml:space="preserve">Anne </v>
      </c>
      <c r="R3718" s="14" t="str">
        <f t="shared" si="347"/>
        <v>Pryor</v>
      </c>
    </row>
    <row r="3719" spans="2:18" x14ac:dyDescent="0.45">
      <c r="B3719" s="14" t="str">
        <f t="shared" ref="B3719:B3782" si="348">+CONCATENATE(C3719,F3719,J3719)</f>
        <v>403482840349</v>
      </c>
      <c r="C3719" s="5">
        <v>40348</v>
      </c>
      <c r="D3719" s="2" t="s">
        <v>808</v>
      </c>
      <c r="E3719" s="14">
        <f t="shared" ref="E3719:E3782" si="349">+IF(D3719="High",1,0)</f>
        <v>0</v>
      </c>
      <c r="F3719" s="2">
        <v>28</v>
      </c>
      <c r="G3719" s="19">
        <v>164.5</v>
      </c>
      <c r="H3719" s="20">
        <v>0.01</v>
      </c>
      <c r="I3719" s="6"/>
      <c r="J3719" s="5">
        <v>40349</v>
      </c>
      <c r="K3719" s="25">
        <v>62.68</v>
      </c>
      <c r="L3719" s="2" t="s">
        <v>460</v>
      </c>
      <c r="M3719" s="14">
        <f>+VLOOKUP(L3719,Customers!$C$3:$D$797,2,FALSE)</f>
        <v>3</v>
      </c>
      <c r="N3719" s="14">
        <f>+INDEX(Customers!$B$2:$D$797,MATCH(TF_Database!L3719,Customers!$C$2:$C$797,0),1)</f>
        <v>19327</v>
      </c>
      <c r="O3719" s="29">
        <f t="shared" ref="O3719:O3782" si="350">+SEARCH(" ",L3719)</f>
        <v>7</v>
      </c>
      <c r="P3719" s="29">
        <f t="shared" ref="P3719:P3782" si="351">+LEN(L3719)</f>
        <v>12</v>
      </c>
      <c r="Q3719" s="14" t="str">
        <f t="shared" ref="Q3719:Q3782" si="352">+LEFT(L3719,O3719)</f>
        <v xml:space="preserve">Pamela </v>
      </c>
      <c r="R3719" s="14" t="str">
        <f t="shared" ref="R3719:R3782" si="353">+RIGHT(L3719,P3719-O3719)</f>
        <v>Stobb</v>
      </c>
    </row>
    <row r="3720" spans="2:18" x14ac:dyDescent="0.45">
      <c r="B3720" s="14" t="str">
        <f t="shared" si="348"/>
        <v>412231241225</v>
      </c>
      <c r="C3720" s="5">
        <v>41223</v>
      </c>
      <c r="D3720" s="2" t="s">
        <v>811</v>
      </c>
      <c r="E3720" s="14">
        <f t="shared" si="349"/>
        <v>0</v>
      </c>
      <c r="F3720" s="2">
        <v>12</v>
      </c>
      <c r="G3720" s="19">
        <v>1769.74</v>
      </c>
      <c r="H3720" s="20">
        <v>7.0000000000000007E-2</v>
      </c>
      <c r="I3720" s="6"/>
      <c r="J3720" s="5">
        <v>41225</v>
      </c>
      <c r="K3720" s="25">
        <v>-333.69</v>
      </c>
      <c r="L3720" s="2" t="s">
        <v>491</v>
      </c>
      <c r="M3720" s="14">
        <f>+VLOOKUP(L3720,Customers!$C$3:$D$797,2,FALSE)</f>
        <v>3</v>
      </c>
      <c r="N3720" s="14">
        <f>+INDEX(Customers!$B$2:$D$797,MATCH(TF_Database!L3720,Customers!$C$2:$C$797,0),1)</f>
        <v>263</v>
      </c>
      <c r="O3720" s="29">
        <f t="shared" si="350"/>
        <v>5</v>
      </c>
      <c r="P3720" s="29">
        <f t="shared" si="351"/>
        <v>10</v>
      </c>
      <c r="Q3720" s="14" t="str">
        <f t="shared" si="352"/>
        <v xml:space="preserve">Nora </v>
      </c>
      <c r="R3720" s="14" t="str">
        <f t="shared" si="353"/>
        <v>Price</v>
      </c>
    </row>
    <row r="3721" spans="2:18" x14ac:dyDescent="0.45">
      <c r="B3721" s="14" t="str">
        <f t="shared" si="348"/>
        <v>412234241224</v>
      </c>
      <c r="C3721" s="5">
        <v>41223</v>
      </c>
      <c r="D3721" s="2" t="s">
        <v>811</v>
      </c>
      <c r="E3721" s="14">
        <f t="shared" si="349"/>
        <v>0</v>
      </c>
      <c r="F3721" s="2">
        <v>42</v>
      </c>
      <c r="G3721" s="19">
        <v>638.07000000000005</v>
      </c>
      <c r="H3721" s="20">
        <v>0.05</v>
      </c>
      <c r="I3721" s="6"/>
      <c r="J3721" s="5">
        <v>41224</v>
      </c>
      <c r="K3721" s="25">
        <v>278.89</v>
      </c>
      <c r="L3721" s="2" t="s">
        <v>491</v>
      </c>
      <c r="M3721" s="14">
        <f>+VLOOKUP(L3721,Customers!$C$3:$D$797,2,FALSE)</f>
        <v>3</v>
      </c>
      <c r="N3721" s="14">
        <f>+INDEX(Customers!$B$2:$D$797,MATCH(TF_Database!L3721,Customers!$C$2:$C$797,0),1)</f>
        <v>263</v>
      </c>
      <c r="O3721" s="29">
        <f t="shared" si="350"/>
        <v>5</v>
      </c>
      <c r="P3721" s="29">
        <f t="shared" si="351"/>
        <v>10</v>
      </c>
      <c r="Q3721" s="14" t="str">
        <f t="shared" si="352"/>
        <v xml:space="preserve">Nora </v>
      </c>
      <c r="R3721" s="14" t="str">
        <f t="shared" si="353"/>
        <v>Price</v>
      </c>
    </row>
    <row r="3722" spans="2:18" x14ac:dyDescent="0.45">
      <c r="B3722" s="14" t="str">
        <f t="shared" si="348"/>
        <v>406853840687</v>
      </c>
      <c r="C3722" s="5">
        <v>40685</v>
      </c>
      <c r="D3722" s="2" t="s">
        <v>806</v>
      </c>
      <c r="E3722" s="14">
        <f t="shared" si="349"/>
        <v>1</v>
      </c>
      <c r="F3722" s="2">
        <v>38</v>
      </c>
      <c r="G3722" s="19">
        <v>468.95</v>
      </c>
      <c r="H3722" s="20">
        <v>0.02</v>
      </c>
      <c r="I3722" s="6"/>
      <c r="J3722" s="5">
        <v>40687</v>
      </c>
      <c r="K3722" s="25">
        <v>-2.3804999999999996</v>
      </c>
      <c r="L3722" s="2" t="s">
        <v>85</v>
      </c>
      <c r="M3722" s="14">
        <f>+VLOOKUP(L3722,Customers!$C$3:$D$797,2,FALSE)</f>
        <v>4</v>
      </c>
      <c r="N3722" s="14">
        <f>+INDEX(Customers!$B$2:$D$797,MATCH(TF_Database!L3722,Customers!$C$2:$C$797,0),1)</f>
        <v>5916</v>
      </c>
      <c r="O3722" s="29">
        <f t="shared" si="350"/>
        <v>6</v>
      </c>
      <c r="P3722" s="29">
        <f t="shared" si="351"/>
        <v>16</v>
      </c>
      <c r="Q3722" s="14" t="str">
        <f t="shared" si="352"/>
        <v xml:space="preserve">Logan </v>
      </c>
      <c r="R3722" s="14" t="str">
        <f t="shared" si="353"/>
        <v>Haushalter</v>
      </c>
    </row>
    <row r="3723" spans="2:18" x14ac:dyDescent="0.45">
      <c r="B3723" s="14" t="str">
        <f t="shared" si="348"/>
        <v>404123840413</v>
      </c>
      <c r="C3723" s="5">
        <v>40412</v>
      </c>
      <c r="D3723" s="2" t="s">
        <v>806</v>
      </c>
      <c r="E3723" s="14">
        <f t="shared" si="349"/>
        <v>1</v>
      </c>
      <c r="F3723" s="2">
        <v>38</v>
      </c>
      <c r="G3723" s="19">
        <v>1142.4849999999999</v>
      </c>
      <c r="H3723" s="20">
        <v>0.09</v>
      </c>
      <c r="I3723" s="6"/>
      <c r="J3723" s="5">
        <v>40413</v>
      </c>
      <c r="K3723" s="25">
        <v>303.399</v>
      </c>
      <c r="L3723" s="2" t="s">
        <v>475</v>
      </c>
      <c r="M3723" s="14">
        <f>+VLOOKUP(L3723,Customers!$C$3:$D$797,2,FALSE)</f>
        <v>3</v>
      </c>
      <c r="N3723" s="14">
        <f>+INDEX(Customers!$B$2:$D$797,MATCH(TF_Database!L3723,Customers!$C$2:$C$797,0),1)</f>
        <v>23497</v>
      </c>
      <c r="O3723" s="29">
        <f t="shared" si="350"/>
        <v>8</v>
      </c>
      <c r="P3723" s="29">
        <f t="shared" si="351"/>
        <v>13</v>
      </c>
      <c r="Q3723" s="14" t="str">
        <f t="shared" si="352"/>
        <v xml:space="preserve">Theresa </v>
      </c>
      <c r="R3723" s="14" t="str">
        <f t="shared" si="353"/>
        <v>Swint</v>
      </c>
    </row>
    <row r="3724" spans="2:18" x14ac:dyDescent="0.45">
      <c r="B3724" s="14" t="str">
        <f t="shared" si="348"/>
        <v>411682041170</v>
      </c>
      <c r="C3724" s="5">
        <v>41168</v>
      </c>
      <c r="D3724" s="2" t="s">
        <v>811</v>
      </c>
      <c r="E3724" s="14">
        <f t="shared" si="349"/>
        <v>0</v>
      </c>
      <c r="F3724" s="2">
        <v>20</v>
      </c>
      <c r="G3724" s="19">
        <v>2104.991</v>
      </c>
      <c r="H3724" s="20">
        <v>0.09</v>
      </c>
      <c r="I3724" s="6"/>
      <c r="J3724" s="5">
        <v>41170</v>
      </c>
      <c r="K3724" s="25">
        <v>165.447</v>
      </c>
      <c r="L3724" s="2" t="s">
        <v>489</v>
      </c>
      <c r="M3724" s="14">
        <f>+VLOOKUP(L3724,Customers!$C$3:$D$797,2,FALSE)</f>
        <v>5</v>
      </c>
      <c r="N3724" s="14">
        <f>+INDEX(Customers!$B$2:$D$797,MATCH(TF_Database!L3724,Customers!$C$2:$C$797,0),1)</f>
        <v>2224</v>
      </c>
      <c r="O3724" s="29">
        <f t="shared" si="350"/>
        <v>5</v>
      </c>
      <c r="P3724" s="29">
        <f t="shared" si="351"/>
        <v>13</v>
      </c>
      <c r="Q3724" s="14" t="str">
        <f t="shared" si="352"/>
        <v xml:space="preserve">Toby </v>
      </c>
      <c r="R3724" s="14" t="str">
        <f t="shared" si="353"/>
        <v>Carlisle</v>
      </c>
    </row>
    <row r="3725" spans="2:18" x14ac:dyDescent="0.45">
      <c r="B3725" s="14" t="str">
        <f t="shared" si="348"/>
        <v>399971939999</v>
      </c>
      <c r="C3725" s="5">
        <v>39997</v>
      </c>
      <c r="D3725" s="2" t="s">
        <v>804</v>
      </c>
      <c r="E3725" s="14">
        <f t="shared" si="349"/>
        <v>0</v>
      </c>
      <c r="F3725" s="2">
        <v>19</v>
      </c>
      <c r="G3725" s="19">
        <v>28.34</v>
      </c>
      <c r="H3725" s="20">
        <v>0.09</v>
      </c>
      <c r="I3725" s="6"/>
      <c r="J3725" s="5">
        <v>39999</v>
      </c>
      <c r="K3725" s="25">
        <v>1.68</v>
      </c>
      <c r="L3725" s="2" t="s">
        <v>416</v>
      </c>
      <c r="M3725" s="14">
        <f>+VLOOKUP(L3725,Customers!$C$3:$D$797,2,FALSE)</f>
        <v>5</v>
      </c>
      <c r="N3725" s="14">
        <f>+INDEX(Customers!$B$2:$D$797,MATCH(TF_Database!L3725,Customers!$C$2:$C$797,0),1)</f>
        <v>12954</v>
      </c>
      <c r="O3725" s="29">
        <f t="shared" si="350"/>
        <v>4</v>
      </c>
      <c r="P3725" s="29">
        <f t="shared" si="351"/>
        <v>14</v>
      </c>
      <c r="Q3725" s="14" t="str">
        <f t="shared" si="352"/>
        <v xml:space="preserve">Liz </v>
      </c>
      <c r="R3725" s="14" t="str">
        <f t="shared" si="353"/>
        <v>Willingham</v>
      </c>
    </row>
    <row r="3726" spans="2:18" x14ac:dyDescent="0.45">
      <c r="B3726" s="14" t="str">
        <f t="shared" si="348"/>
        <v>411533541155</v>
      </c>
      <c r="C3726" s="5">
        <v>41153</v>
      </c>
      <c r="D3726" s="2" t="s">
        <v>811</v>
      </c>
      <c r="E3726" s="14">
        <f t="shared" si="349"/>
        <v>0</v>
      </c>
      <c r="F3726" s="2">
        <v>35</v>
      </c>
      <c r="G3726" s="19">
        <v>343.92</v>
      </c>
      <c r="H3726" s="20">
        <v>0.06</v>
      </c>
      <c r="I3726" s="6"/>
      <c r="J3726" s="5">
        <v>41155</v>
      </c>
      <c r="K3726" s="25">
        <v>154.54</v>
      </c>
      <c r="L3726" s="2" t="s">
        <v>484</v>
      </c>
      <c r="M3726" s="14">
        <f>+VLOOKUP(L3726,Customers!$C$3:$D$797,2,FALSE)</f>
        <v>2</v>
      </c>
      <c r="N3726" s="14">
        <f>+INDEX(Customers!$B$2:$D$797,MATCH(TF_Database!L3726,Customers!$C$2:$C$797,0),1)</f>
        <v>21300</v>
      </c>
      <c r="O3726" s="29">
        <f t="shared" si="350"/>
        <v>6</v>
      </c>
      <c r="P3726" s="29">
        <f t="shared" si="351"/>
        <v>11</v>
      </c>
      <c r="Q3726" s="14" t="str">
        <f t="shared" si="352"/>
        <v xml:space="preserve">Sarah </v>
      </c>
      <c r="R3726" s="14" t="str">
        <f t="shared" si="353"/>
        <v>Brown</v>
      </c>
    </row>
    <row r="3727" spans="2:18" x14ac:dyDescent="0.45">
      <c r="B3727" s="14" t="str">
        <f t="shared" si="348"/>
        <v>40240240241</v>
      </c>
      <c r="C3727" s="5">
        <v>40240</v>
      </c>
      <c r="D3727" s="2" t="s">
        <v>810</v>
      </c>
      <c r="E3727" s="14">
        <f t="shared" si="349"/>
        <v>0</v>
      </c>
      <c r="F3727" s="2">
        <v>2</v>
      </c>
      <c r="G3727" s="19">
        <v>7.75</v>
      </c>
      <c r="H3727" s="20">
        <v>0.03</v>
      </c>
      <c r="I3727" s="6"/>
      <c r="J3727" s="5">
        <v>40241</v>
      </c>
      <c r="K3727" s="25">
        <v>-5.27</v>
      </c>
      <c r="L3727" s="2" t="s">
        <v>473</v>
      </c>
      <c r="M3727" s="14">
        <f>+VLOOKUP(L3727,Customers!$C$3:$D$797,2,FALSE)</f>
        <v>5</v>
      </c>
      <c r="N3727" s="14">
        <f>+INDEX(Customers!$B$2:$D$797,MATCH(TF_Database!L3727,Customers!$C$2:$C$797,0),1)</f>
        <v>898</v>
      </c>
      <c r="O3727" s="29">
        <f t="shared" si="350"/>
        <v>7</v>
      </c>
      <c r="P3727" s="29">
        <f t="shared" si="351"/>
        <v>13</v>
      </c>
      <c r="Q3727" s="14" t="str">
        <f t="shared" si="352"/>
        <v xml:space="preserve">Brenda </v>
      </c>
      <c r="R3727" s="14" t="str">
        <f t="shared" si="353"/>
        <v>Bowman</v>
      </c>
    </row>
    <row r="3728" spans="2:18" x14ac:dyDescent="0.45">
      <c r="B3728" s="14" t="str">
        <f t="shared" si="348"/>
        <v>404834340483</v>
      </c>
      <c r="C3728" s="5">
        <v>40483</v>
      </c>
      <c r="D3728" s="2" t="s">
        <v>804</v>
      </c>
      <c r="E3728" s="14">
        <f t="shared" si="349"/>
        <v>0</v>
      </c>
      <c r="F3728" s="2">
        <v>43</v>
      </c>
      <c r="G3728" s="19">
        <v>2433.5300000000002</v>
      </c>
      <c r="H3728" s="20">
        <v>0.02</v>
      </c>
      <c r="I3728" s="6"/>
      <c r="J3728" s="5">
        <v>40483</v>
      </c>
      <c r="K3728" s="25">
        <v>946.7</v>
      </c>
      <c r="L3728" s="2" t="s">
        <v>480</v>
      </c>
      <c r="M3728" s="14">
        <f>+VLOOKUP(L3728,Customers!$C$3:$D$797,2,FALSE)</f>
        <v>1</v>
      </c>
      <c r="N3728" s="14">
        <f>+INDEX(Customers!$B$2:$D$797,MATCH(TF_Database!L3728,Customers!$C$2:$C$797,0),1)</f>
        <v>10315</v>
      </c>
      <c r="O3728" s="29">
        <f t="shared" si="350"/>
        <v>7</v>
      </c>
      <c r="P3728" s="29">
        <f t="shared" si="351"/>
        <v>15</v>
      </c>
      <c r="Q3728" s="14" t="str">
        <f t="shared" si="352"/>
        <v xml:space="preserve">Laurel </v>
      </c>
      <c r="R3728" s="14" t="str">
        <f t="shared" si="353"/>
        <v>Elliston</v>
      </c>
    </row>
    <row r="3729" spans="2:18" x14ac:dyDescent="0.45">
      <c r="B3729" s="14" t="str">
        <f t="shared" si="348"/>
        <v>404832640485</v>
      </c>
      <c r="C3729" s="5">
        <v>40483</v>
      </c>
      <c r="D3729" s="2" t="s">
        <v>804</v>
      </c>
      <c r="E3729" s="14">
        <f t="shared" si="349"/>
        <v>0</v>
      </c>
      <c r="F3729" s="2">
        <v>26</v>
      </c>
      <c r="G3729" s="19">
        <v>1368.03</v>
      </c>
      <c r="H3729" s="20">
        <v>0.04</v>
      </c>
      <c r="I3729" s="6"/>
      <c r="J3729" s="5">
        <v>40485</v>
      </c>
      <c r="K3729" s="25">
        <v>27.51</v>
      </c>
      <c r="L3729" s="2" t="s">
        <v>480</v>
      </c>
      <c r="M3729" s="14">
        <f>+VLOOKUP(L3729,Customers!$C$3:$D$797,2,FALSE)</f>
        <v>1</v>
      </c>
      <c r="N3729" s="14">
        <f>+INDEX(Customers!$B$2:$D$797,MATCH(TF_Database!L3729,Customers!$C$2:$C$797,0),1)</f>
        <v>10315</v>
      </c>
      <c r="O3729" s="29">
        <f t="shared" si="350"/>
        <v>7</v>
      </c>
      <c r="P3729" s="29">
        <f t="shared" si="351"/>
        <v>15</v>
      </c>
      <c r="Q3729" s="14" t="str">
        <f t="shared" si="352"/>
        <v xml:space="preserve">Laurel </v>
      </c>
      <c r="R3729" s="14" t="str">
        <f t="shared" si="353"/>
        <v>Elliston</v>
      </c>
    </row>
    <row r="3730" spans="2:18" x14ac:dyDescent="0.45">
      <c r="B3730" s="14" t="str">
        <f t="shared" si="348"/>
        <v>404834140485</v>
      </c>
      <c r="C3730" s="5">
        <v>40483</v>
      </c>
      <c r="D3730" s="2" t="s">
        <v>804</v>
      </c>
      <c r="E3730" s="14">
        <f t="shared" si="349"/>
        <v>0</v>
      </c>
      <c r="F3730" s="2">
        <v>41</v>
      </c>
      <c r="G3730" s="19">
        <v>260.64</v>
      </c>
      <c r="H3730" s="20">
        <v>0.08</v>
      </c>
      <c r="I3730" s="6"/>
      <c r="J3730" s="5">
        <v>40485</v>
      </c>
      <c r="K3730" s="25">
        <v>-106.21</v>
      </c>
      <c r="L3730" s="2" t="s">
        <v>480</v>
      </c>
      <c r="M3730" s="14">
        <f>+VLOOKUP(L3730,Customers!$C$3:$D$797,2,FALSE)</f>
        <v>1</v>
      </c>
      <c r="N3730" s="14">
        <f>+INDEX(Customers!$B$2:$D$797,MATCH(TF_Database!L3730,Customers!$C$2:$C$797,0),1)</f>
        <v>10315</v>
      </c>
      <c r="O3730" s="29">
        <f t="shared" si="350"/>
        <v>7</v>
      </c>
      <c r="P3730" s="29">
        <f t="shared" si="351"/>
        <v>15</v>
      </c>
      <c r="Q3730" s="14" t="str">
        <f t="shared" si="352"/>
        <v xml:space="preserve">Laurel </v>
      </c>
      <c r="R3730" s="14" t="str">
        <f t="shared" si="353"/>
        <v>Elliston</v>
      </c>
    </row>
    <row r="3731" spans="2:18" x14ac:dyDescent="0.45">
      <c r="B3731" s="14" t="str">
        <f t="shared" si="348"/>
        <v>404833240483</v>
      </c>
      <c r="C3731" s="5">
        <v>40483</v>
      </c>
      <c r="D3731" s="2" t="s">
        <v>804</v>
      </c>
      <c r="E3731" s="14">
        <f t="shared" si="349"/>
        <v>0</v>
      </c>
      <c r="F3731" s="2">
        <v>32</v>
      </c>
      <c r="G3731" s="19">
        <v>1250.4264999999998</v>
      </c>
      <c r="H3731" s="20">
        <v>0.02</v>
      </c>
      <c r="I3731" s="6"/>
      <c r="J3731" s="5">
        <v>40483</v>
      </c>
      <c r="K3731" s="25">
        <v>303.3</v>
      </c>
      <c r="L3731" s="2" t="s">
        <v>480</v>
      </c>
      <c r="M3731" s="14">
        <f>+VLOOKUP(L3731,Customers!$C$3:$D$797,2,FALSE)</f>
        <v>1</v>
      </c>
      <c r="N3731" s="14">
        <f>+INDEX(Customers!$B$2:$D$797,MATCH(TF_Database!L3731,Customers!$C$2:$C$797,0),1)</f>
        <v>10315</v>
      </c>
      <c r="O3731" s="29">
        <f t="shared" si="350"/>
        <v>7</v>
      </c>
      <c r="P3731" s="29">
        <f t="shared" si="351"/>
        <v>15</v>
      </c>
      <c r="Q3731" s="14" t="str">
        <f t="shared" si="352"/>
        <v xml:space="preserve">Laurel </v>
      </c>
      <c r="R3731" s="14" t="str">
        <f t="shared" si="353"/>
        <v>Elliston</v>
      </c>
    </row>
    <row r="3732" spans="2:18" x14ac:dyDescent="0.45">
      <c r="B3732" s="14" t="str">
        <f t="shared" si="348"/>
        <v>400462040049</v>
      </c>
      <c r="C3732" s="5">
        <v>40046</v>
      </c>
      <c r="D3732" s="2" t="s">
        <v>806</v>
      </c>
      <c r="E3732" s="14">
        <f t="shared" si="349"/>
        <v>1</v>
      </c>
      <c r="F3732" s="2">
        <v>20</v>
      </c>
      <c r="G3732" s="19">
        <v>3878.49</v>
      </c>
      <c r="H3732" s="20">
        <v>0.09</v>
      </c>
      <c r="I3732" s="6"/>
      <c r="J3732" s="5">
        <v>40049</v>
      </c>
      <c r="K3732" s="25">
        <v>1397.86</v>
      </c>
      <c r="L3732" s="2" t="s">
        <v>487</v>
      </c>
      <c r="M3732" s="14">
        <f>+VLOOKUP(L3732,Customers!$C$3:$D$797,2,FALSE)</f>
        <v>1</v>
      </c>
      <c r="N3732" s="14">
        <f>+INDEX(Customers!$B$2:$D$797,MATCH(TF_Database!L3732,Customers!$C$2:$C$797,0),1)</f>
        <v>27652</v>
      </c>
      <c r="O3732" s="29">
        <f t="shared" si="350"/>
        <v>8</v>
      </c>
      <c r="P3732" s="29">
        <f t="shared" si="351"/>
        <v>15</v>
      </c>
      <c r="Q3732" s="14" t="str">
        <f t="shared" si="352"/>
        <v xml:space="preserve">Lindsay </v>
      </c>
      <c r="R3732" s="14" t="str">
        <f t="shared" si="353"/>
        <v>Castell</v>
      </c>
    </row>
    <row r="3733" spans="2:18" x14ac:dyDescent="0.45">
      <c r="B3733" s="14" t="str">
        <f t="shared" si="348"/>
        <v>402523640252</v>
      </c>
      <c r="C3733" s="5">
        <v>40252</v>
      </c>
      <c r="D3733" s="2" t="s">
        <v>804</v>
      </c>
      <c r="E3733" s="14">
        <f t="shared" si="349"/>
        <v>0</v>
      </c>
      <c r="F3733" s="2">
        <v>36</v>
      </c>
      <c r="G3733" s="19">
        <v>580.04</v>
      </c>
      <c r="H3733" s="20">
        <v>0.09</v>
      </c>
      <c r="I3733" s="6"/>
      <c r="J3733" s="5">
        <v>40252</v>
      </c>
      <c r="K3733" s="25">
        <v>-31.86</v>
      </c>
      <c r="L3733" s="2" t="s">
        <v>458</v>
      </c>
      <c r="M3733" s="14">
        <f>+VLOOKUP(L3733,Customers!$C$3:$D$797,2,FALSE)</f>
        <v>3</v>
      </c>
      <c r="N3733" s="14">
        <f>+INDEX(Customers!$B$2:$D$797,MATCH(TF_Database!L3733,Customers!$C$2:$C$797,0),1)</f>
        <v>12056</v>
      </c>
      <c r="O3733" s="29">
        <f t="shared" si="350"/>
        <v>7</v>
      </c>
      <c r="P3733" s="29">
        <f t="shared" si="351"/>
        <v>11</v>
      </c>
      <c r="Q3733" s="14" t="str">
        <f t="shared" si="352"/>
        <v xml:space="preserve">Dorris </v>
      </c>
      <c r="R3733" s="14" t="str">
        <f t="shared" si="353"/>
        <v>Love</v>
      </c>
    </row>
    <row r="3734" spans="2:18" x14ac:dyDescent="0.45">
      <c r="B3734" s="14" t="str">
        <f t="shared" si="348"/>
        <v>411084241110</v>
      </c>
      <c r="C3734" s="5">
        <v>41108</v>
      </c>
      <c r="D3734" s="2" t="s">
        <v>811</v>
      </c>
      <c r="E3734" s="14">
        <f t="shared" si="349"/>
        <v>0</v>
      </c>
      <c r="F3734" s="2">
        <v>42</v>
      </c>
      <c r="G3734" s="19">
        <v>1392.77</v>
      </c>
      <c r="H3734" s="20">
        <v>0</v>
      </c>
      <c r="I3734" s="6"/>
      <c r="J3734" s="5">
        <v>41110</v>
      </c>
      <c r="K3734" s="25">
        <v>-1981.5510000000002</v>
      </c>
      <c r="L3734" s="2" t="s">
        <v>457</v>
      </c>
      <c r="M3734" s="14">
        <f>+VLOOKUP(L3734,Customers!$C$3:$D$797,2,FALSE)</f>
        <v>3</v>
      </c>
      <c r="N3734" s="14">
        <f>+INDEX(Customers!$B$2:$D$797,MATCH(TF_Database!L3734,Customers!$C$2:$C$797,0),1)</f>
        <v>21065</v>
      </c>
      <c r="O3734" s="29">
        <f t="shared" si="350"/>
        <v>5</v>
      </c>
      <c r="P3734" s="29">
        <f t="shared" si="351"/>
        <v>10</v>
      </c>
      <c r="Q3734" s="14" t="str">
        <f t="shared" si="352"/>
        <v xml:space="preserve">Anne </v>
      </c>
      <c r="R3734" s="14" t="str">
        <f t="shared" si="353"/>
        <v>Pryor</v>
      </c>
    </row>
    <row r="3735" spans="2:18" x14ac:dyDescent="0.45">
      <c r="B3735" s="14" t="str">
        <f t="shared" si="348"/>
        <v>402301240231</v>
      </c>
      <c r="C3735" s="5">
        <v>40230</v>
      </c>
      <c r="D3735" s="2" t="s">
        <v>811</v>
      </c>
      <c r="E3735" s="14">
        <f t="shared" si="349"/>
        <v>0</v>
      </c>
      <c r="F3735" s="2">
        <v>12</v>
      </c>
      <c r="G3735" s="19">
        <v>1940.21</v>
      </c>
      <c r="H3735" s="20">
        <v>0.09</v>
      </c>
      <c r="I3735" s="6"/>
      <c r="J3735" s="5">
        <v>40231</v>
      </c>
      <c r="K3735" s="25">
        <v>-215.33599999999998</v>
      </c>
      <c r="L3735" s="2" t="s">
        <v>457</v>
      </c>
      <c r="M3735" s="14">
        <f>+VLOOKUP(L3735,Customers!$C$3:$D$797,2,FALSE)</f>
        <v>3</v>
      </c>
      <c r="N3735" s="14">
        <f>+INDEX(Customers!$B$2:$D$797,MATCH(TF_Database!L3735,Customers!$C$2:$C$797,0),1)</f>
        <v>21065</v>
      </c>
      <c r="O3735" s="29">
        <f t="shared" si="350"/>
        <v>5</v>
      </c>
      <c r="P3735" s="29">
        <f t="shared" si="351"/>
        <v>10</v>
      </c>
      <c r="Q3735" s="14" t="str">
        <f t="shared" si="352"/>
        <v xml:space="preserve">Anne </v>
      </c>
      <c r="R3735" s="14" t="str">
        <f t="shared" si="353"/>
        <v>Pryor</v>
      </c>
    </row>
    <row r="3736" spans="2:18" x14ac:dyDescent="0.45">
      <c r="B3736" s="14" t="str">
        <f t="shared" si="348"/>
        <v>402304440231</v>
      </c>
      <c r="C3736" s="5">
        <v>40230</v>
      </c>
      <c r="D3736" s="2" t="s">
        <v>811</v>
      </c>
      <c r="E3736" s="14">
        <f t="shared" si="349"/>
        <v>0</v>
      </c>
      <c r="F3736" s="2">
        <v>44</v>
      </c>
      <c r="G3736" s="19">
        <v>1717.21</v>
      </c>
      <c r="H3736" s="20">
        <v>0.08</v>
      </c>
      <c r="I3736" s="6"/>
      <c r="J3736" s="5">
        <v>40231</v>
      </c>
      <c r="K3736" s="25">
        <v>176.13</v>
      </c>
      <c r="L3736" s="2" t="s">
        <v>457</v>
      </c>
      <c r="M3736" s="14">
        <f>+VLOOKUP(L3736,Customers!$C$3:$D$797,2,FALSE)</f>
        <v>3</v>
      </c>
      <c r="N3736" s="14">
        <f>+INDEX(Customers!$B$2:$D$797,MATCH(TF_Database!L3736,Customers!$C$2:$C$797,0),1)</f>
        <v>21065</v>
      </c>
      <c r="O3736" s="29">
        <f t="shared" si="350"/>
        <v>5</v>
      </c>
      <c r="P3736" s="29">
        <f t="shared" si="351"/>
        <v>10</v>
      </c>
      <c r="Q3736" s="14" t="str">
        <f t="shared" si="352"/>
        <v xml:space="preserve">Anne </v>
      </c>
      <c r="R3736" s="14" t="str">
        <f t="shared" si="353"/>
        <v>Pryor</v>
      </c>
    </row>
    <row r="3737" spans="2:18" x14ac:dyDescent="0.45">
      <c r="B3737" s="14" t="str">
        <f t="shared" si="348"/>
        <v>409194040921</v>
      </c>
      <c r="C3737" s="5">
        <v>40919</v>
      </c>
      <c r="D3737" s="2" t="s">
        <v>806</v>
      </c>
      <c r="E3737" s="14">
        <f t="shared" si="349"/>
        <v>1</v>
      </c>
      <c r="F3737" s="2">
        <v>40</v>
      </c>
      <c r="G3737" s="19">
        <v>250.13</v>
      </c>
      <c r="H3737" s="20">
        <v>0.01</v>
      </c>
      <c r="I3737" s="6"/>
      <c r="J3737" s="5">
        <v>40921</v>
      </c>
      <c r="K3737" s="25">
        <v>61.97</v>
      </c>
      <c r="L3737" s="2" t="s">
        <v>462</v>
      </c>
      <c r="M3737" s="14">
        <f>+VLOOKUP(L3737,Customers!$C$3:$D$797,2,FALSE)</f>
        <v>2</v>
      </c>
      <c r="N3737" s="14">
        <f>+INDEX(Customers!$B$2:$D$797,MATCH(TF_Database!L3737,Customers!$C$2:$C$797,0),1)</f>
        <v>21116</v>
      </c>
      <c r="O3737" s="29">
        <f t="shared" si="350"/>
        <v>5</v>
      </c>
      <c r="P3737" s="29">
        <f t="shared" si="351"/>
        <v>11</v>
      </c>
      <c r="Q3737" s="14" t="str">
        <f t="shared" si="352"/>
        <v xml:space="preserve">Alan </v>
      </c>
      <c r="R3737" s="14" t="str">
        <f t="shared" si="353"/>
        <v>Haines</v>
      </c>
    </row>
    <row r="3738" spans="2:18" x14ac:dyDescent="0.45">
      <c r="B3738" s="14" t="str">
        <f t="shared" si="348"/>
        <v>399062939908</v>
      </c>
      <c r="C3738" s="5">
        <v>39906</v>
      </c>
      <c r="D3738" s="2" t="s">
        <v>806</v>
      </c>
      <c r="E3738" s="14">
        <f t="shared" si="349"/>
        <v>1</v>
      </c>
      <c r="F3738" s="2">
        <v>29</v>
      </c>
      <c r="G3738" s="19">
        <v>1958.32</v>
      </c>
      <c r="H3738" s="20">
        <v>0</v>
      </c>
      <c r="I3738" s="6"/>
      <c r="J3738" s="5">
        <v>39908</v>
      </c>
      <c r="K3738" s="25">
        <v>632.29</v>
      </c>
      <c r="L3738" s="2" t="s">
        <v>491</v>
      </c>
      <c r="M3738" s="14">
        <f>+VLOOKUP(L3738,Customers!$C$3:$D$797,2,FALSE)</f>
        <v>3</v>
      </c>
      <c r="N3738" s="14">
        <f>+INDEX(Customers!$B$2:$D$797,MATCH(TF_Database!L3738,Customers!$C$2:$C$797,0),1)</f>
        <v>263</v>
      </c>
      <c r="O3738" s="29">
        <f t="shared" si="350"/>
        <v>5</v>
      </c>
      <c r="P3738" s="29">
        <f t="shared" si="351"/>
        <v>10</v>
      </c>
      <c r="Q3738" s="14" t="str">
        <f t="shared" si="352"/>
        <v xml:space="preserve">Nora </v>
      </c>
      <c r="R3738" s="14" t="str">
        <f t="shared" si="353"/>
        <v>Price</v>
      </c>
    </row>
    <row r="3739" spans="2:18" x14ac:dyDescent="0.45">
      <c r="B3739" s="14" t="str">
        <f t="shared" si="348"/>
        <v>400712540073</v>
      </c>
      <c r="C3739" s="5">
        <v>40071</v>
      </c>
      <c r="D3739" s="2" t="s">
        <v>808</v>
      </c>
      <c r="E3739" s="14">
        <f t="shared" si="349"/>
        <v>0</v>
      </c>
      <c r="F3739" s="2">
        <v>25</v>
      </c>
      <c r="G3739" s="19">
        <v>81.760000000000005</v>
      </c>
      <c r="H3739" s="20">
        <v>0.06</v>
      </c>
      <c r="I3739" s="6"/>
      <c r="J3739" s="5">
        <v>40073</v>
      </c>
      <c r="K3739" s="25">
        <v>8.5299999999999994</v>
      </c>
      <c r="L3739" s="2" t="s">
        <v>478</v>
      </c>
      <c r="M3739" s="14">
        <f>+VLOOKUP(L3739,Customers!$C$3:$D$797,2,FALSE)</f>
        <v>2</v>
      </c>
      <c r="N3739" s="14">
        <f>+INDEX(Customers!$B$2:$D$797,MATCH(TF_Database!L3739,Customers!$C$2:$C$797,0),1)</f>
        <v>13738</v>
      </c>
      <c r="O3739" s="29">
        <f t="shared" si="350"/>
        <v>7</v>
      </c>
      <c r="P3739" s="29">
        <f t="shared" si="351"/>
        <v>12</v>
      </c>
      <c r="Q3739" s="14" t="str">
        <f t="shared" si="352"/>
        <v xml:space="preserve">Jeremy </v>
      </c>
      <c r="R3739" s="14" t="str">
        <f t="shared" si="353"/>
        <v>Farry</v>
      </c>
    </row>
    <row r="3740" spans="2:18" x14ac:dyDescent="0.45">
      <c r="B3740" s="14" t="str">
        <f t="shared" si="348"/>
        <v>40067440068</v>
      </c>
      <c r="C3740" s="5">
        <v>40067</v>
      </c>
      <c r="D3740" s="2" t="s">
        <v>811</v>
      </c>
      <c r="E3740" s="14">
        <f t="shared" si="349"/>
        <v>0</v>
      </c>
      <c r="F3740" s="2">
        <v>4</v>
      </c>
      <c r="G3740" s="19">
        <v>28.15</v>
      </c>
      <c r="H3740" s="20">
        <v>0.09</v>
      </c>
      <c r="I3740" s="6"/>
      <c r="J3740" s="5">
        <v>40068</v>
      </c>
      <c r="K3740" s="25">
        <v>-10.09</v>
      </c>
      <c r="L3740" s="2" t="s">
        <v>440</v>
      </c>
      <c r="M3740" s="14">
        <f>+VLOOKUP(L3740,Customers!$C$3:$D$797,2,FALSE)</f>
        <v>1</v>
      </c>
      <c r="N3740" s="14">
        <f>+INDEX(Customers!$B$2:$D$797,MATCH(TF_Database!L3740,Customers!$C$2:$C$797,0),1)</f>
        <v>2580</v>
      </c>
      <c r="O3740" s="29">
        <f t="shared" si="350"/>
        <v>6</v>
      </c>
      <c r="P3740" s="29">
        <f t="shared" si="351"/>
        <v>15</v>
      </c>
      <c r="Q3740" s="14" t="str">
        <f t="shared" si="352"/>
        <v xml:space="preserve">Helen </v>
      </c>
      <c r="R3740" s="14" t="str">
        <f t="shared" si="353"/>
        <v>Wasserman</v>
      </c>
    </row>
    <row r="3741" spans="2:18" x14ac:dyDescent="0.45">
      <c r="B3741" s="14" t="str">
        <f t="shared" si="348"/>
        <v>400673740069</v>
      </c>
      <c r="C3741" s="5">
        <v>40067</v>
      </c>
      <c r="D3741" s="2" t="s">
        <v>811</v>
      </c>
      <c r="E3741" s="14">
        <f t="shared" si="349"/>
        <v>0</v>
      </c>
      <c r="F3741" s="2">
        <v>37</v>
      </c>
      <c r="G3741" s="19">
        <v>558.77</v>
      </c>
      <c r="H3741" s="20">
        <v>0.03</v>
      </c>
      <c r="I3741" s="6"/>
      <c r="J3741" s="5">
        <v>40069</v>
      </c>
      <c r="K3741" s="25">
        <v>-92.87</v>
      </c>
      <c r="L3741" s="2" t="s">
        <v>440</v>
      </c>
      <c r="M3741" s="14">
        <f>+VLOOKUP(L3741,Customers!$C$3:$D$797,2,FALSE)</f>
        <v>1</v>
      </c>
      <c r="N3741" s="14">
        <f>+INDEX(Customers!$B$2:$D$797,MATCH(TF_Database!L3741,Customers!$C$2:$C$797,0),1)</f>
        <v>2580</v>
      </c>
      <c r="O3741" s="29">
        <f t="shared" si="350"/>
        <v>6</v>
      </c>
      <c r="P3741" s="29">
        <f t="shared" si="351"/>
        <v>15</v>
      </c>
      <c r="Q3741" s="14" t="str">
        <f t="shared" si="352"/>
        <v xml:space="preserve">Helen </v>
      </c>
      <c r="R3741" s="14" t="str">
        <f t="shared" si="353"/>
        <v>Wasserman</v>
      </c>
    </row>
    <row r="3742" spans="2:18" x14ac:dyDescent="0.45">
      <c r="B3742" s="14" t="str">
        <f t="shared" si="348"/>
        <v>400852940086</v>
      </c>
      <c r="C3742" s="5">
        <v>40085</v>
      </c>
      <c r="D3742" s="2" t="s">
        <v>810</v>
      </c>
      <c r="E3742" s="14">
        <f t="shared" si="349"/>
        <v>0</v>
      </c>
      <c r="F3742" s="2">
        <v>29</v>
      </c>
      <c r="G3742" s="19">
        <v>209.3</v>
      </c>
      <c r="H3742" s="20">
        <v>7.0000000000000007E-2</v>
      </c>
      <c r="I3742" s="6"/>
      <c r="J3742" s="5">
        <v>40086</v>
      </c>
      <c r="K3742" s="25">
        <v>30.49</v>
      </c>
      <c r="L3742" s="2" t="s">
        <v>469</v>
      </c>
      <c r="M3742" s="14">
        <f>+VLOOKUP(L3742,Customers!$C$3:$D$797,2,FALSE)</f>
        <v>2</v>
      </c>
      <c r="N3742" s="14">
        <f>+INDEX(Customers!$B$2:$D$797,MATCH(TF_Database!L3742,Customers!$C$2:$C$797,0),1)</f>
        <v>5815</v>
      </c>
      <c r="O3742" s="29">
        <f t="shared" si="350"/>
        <v>7</v>
      </c>
      <c r="P3742" s="29">
        <f t="shared" si="351"/>
        <v>11</v>
      </c>
      <c r="Q3742" s="14" t="str">
        <f t="shared" si="352"/>
        <v xml:space="preserve">Dennis </v>
      </c>
      <c r="R3742" s="14" t="str">
        <f t="shared" si="353"/>
        <v>Kane</v>
      </c>
    </row>
    <row r="3743" spans="2:18" x14ac:dyDescent="0.45">
      <c r="B3743" s="14" t="str">
        <f t="shared" si="348"/>
        <v>410263441031</v>
      </c>
      <c r="C3743" s="5">
        <v>41026</v>
      </c>
      <c r="D3743" s="2" t="s">
        <v>804</v>
      </c>
      <c r="E3743" s="14">
        <f t="shared" si="349"/>
        <v>0</v>
      </c>
      <c r="F3743" s="2">
        <v>34</v>
      </c>
      <c r="G3743" s="19">
        <v>61.45</v>
      </c>
      <c r="H3743" s="20">
        <v>0.06</v>
      </c>
      <c r="I3743" s="6"/>
      <c r="J3743" s="5">
        <v>41031</v>
      </c>
      <c r="K3743" s="25">
        <v>0.62</v>
      </c>
      <c r="L3743" s="2" t="s">
        <v>416</v>
      </c>
      <c r="M3743" s="14">
        <f>+VLOOKUP(L3743,Customers!$C$3:$D$797,2,FALSE)</f>
        <v>5</v>
      </c>
      <c r="N3743" s="14">
        <f>+INDEX(Customers!$B$2:$D$797,MATCH(TF_Database!L3743,Customers!$C$2:$C$797,0),1)</f>
        <v>12954</v>
      </c>
      <c r="O3743" s="29">
        <f t="shared" si="350"/>
        <v>4</v>
      </c>
      <c r="P3743" s="29">
        <f t="shared" si="351"/>
        <v>14</v>
      </c>
      <c r="Q3743" s="14" t="str">
        <f t="shared" si="352"/>
        <v xml:space="preserve">Liz </v>
      </c>
      <c r="R3743" s="14" t="str">
        <f t="shared" si="353"/>
        <v>Willingham</v>
      </c>
    </row>
    <row r="3744" spans="2:18" x14ac:dyDescent="0.45">
      <c r="B3744" s="14" t="str">
        <f t="shared" si="348"/>
        <v>405863540588</v>
      </c>
      <c r="C3744" s="5">
        <v>40586</v>
      </c>
      <c r="D3744" s="2" t="s">
        <v>808</v>
      </c>
      <c r="E3744" s="14">
        <f t="shared" si="349"/>
        <v>0</v>
      </c>
      <c r="F3744" s="2">
        <v>35</v>
      </c>
      <c r="G3744" s="19">
        <v>5407.9</v>
      </c>
      <c r="H3744" s="20">
        <v>0.01</v>
      </c>
      <c r="I3744" s="6"/>
      <c r="J3744" s="5">
        <v>40588</v>
      </c>
      <c r="K3744" s="25">
        <v>-352.78986600000002</v>
      </c>
      <c r="L3744" s="2" t="s">
        <v>457</v>
      </c>
      <c r="M3744" s="14">
        <f>+VLOOKUP(L3744,Customers!$C$3:$D$797,2,FALSE)</f>
        <v>3</v>
      </c>
      <c r="N3744" s="14">
        <f>+INDEX(Customers!$B$2:$D$797,MATCH(TF_Database!L3744,Customers!$C$2:$C$797,0),1)</f>
        <v>21065</v>
      </c>
      <c r="O3744" s="29">
        <f t="shared" si="350"/>
        <v>5</v>
      </c>
      <c r="P3744" s="29">
        <f t="shared" si="351"/>
        <v>10</v>
      </c>
      <c r="Q3744" s="14" t="str">
        <f t="shared" si="352"/>
        <v xml:space="preserve">Anne </v>
      </c>
      <c r="R3744" s="14" t="str">
        <f t="shared" si="353"/>
        <v>Pryor</v>
      </c>
    </row>
    <row r="3745" spans="2:18" x14ac:dyDescent="0.45">
      <c r="B3745" s="14" t="str">
        <f t="shared" si="348"/>
        <v>401784740178</v>
      </c>
      <c r="C3745" s="5">
        <v>40178</v>
      </c>
      <c r="D3745" s="2" t="s">
        <v>808</v>
      </c>
      <c r="E3745" s="14">
        <f t="shared" si="349"/>
        <v>0</v>
      </c>
      <c r="F3745" s="2">
        <v>47</v>
      </c>
      <c r="G3745" s="19">
        <v>8216.5929999999989</v>
      </c>
      <c r="H3745" s="20">
        <v>0.01</v>
      </c>
      <c r="I3745" s="6"/>
      <c r="J3745" s="5">
        <v>40178</v>
      </c>
      <c r="K3745" s="25">
        <v>2463.462</v>
      </c>
      <c r="L3745" s="2" t="s">
        <v>488</v>
      </c>
      <c r="M3745" s="14">
        <f>+VLOOKUP(L3745,Customers!$C$3:$D$797,2,FALSE)</f>
        <v>5</v>
      </c>
      <c r="N3745" s="14">
        <f>+INDEX(Customers!$B$2:$D$797,MATCH(TF_Database!L3745,Customers!$C$2:$C$797,0),1)</f>
        <v>30311</v>
      </c>
      <c r="O3745" s="29">
        <f t="shared" si="350"/>
        <v>8</v>
      </c>
      <c r="P3745" s="29">
        <f t="shared" si="351"/>
        <v>12</v>
      </c>
      <c r="Q3745" s="14" t="str">
        <f t="shared" si="352"/>
        <v xml:space="preserve">Michael </v>
      </c>
      <c r="R3745" s="14" t="str">
        <f t="shared" si="353"/>
        <v>Chen</v>
      </c>
    </row>
    <row r="3746" spans="2:18" x14ac:dyDescent="0.45">
      <c r="B3746" s="14" t="str">
        <f t="shared" si="348"/>
        <v>401781040180</v>
      </c>
      <c r="C3746" s="5">
        <v>40178</v>
      </c>
      <c r="D3746" s="2" t="s">
        <v>808</v>
      </c>
      <c r="E3746" s="14">
        <f t="shared" si="349"/>
        <v>0</v>
      </c>
      <c r="F3746" s="2">
        <v>10</v>
      </c>
      <c r="G3746" s="19">
        <v>130.36000000000001</v>
      </c>
      <c r="H3746" s="20">
        <v>0.06</v>
      </c>
      <c r="I3746" s="6"/>
      <c r="J3746" s="5">
        <v>40180</v>
      </c>
      <c r="K3746" s="25">
        <v>2.431</v>
      </c>
      <c r="L3746" s="2" t="s">
        <v>488</v>
      </c>
      <c r="M3746" s="14">
        <f>+VLOOKUP(L3746,Customers!$C$3:$D$797,2,FALSE)</f>
        <v>5</v>
      </c>
      <c r="N3746" s="14">
        <f>+INDEX(Customers!$B$2:$D$797,MATCH(TF_Database!L3746,Customers!$C$2:$C$797,0),1)</f>
        <v>30311</v>
      </c>
      <c r="O3746" s="29">
        <f t="shared" si="350"/>
        <v>8</v>
      </c>
      <c r="P3746" s="29">
        <f t="shared" si="351"/>
        <v>12</v>
      </c>
      <c r="Q3746" s="14" t="str">
        <f t="shared" si="352"/>
        <v xml:space="preserve">Michael </v>
      </c>
      <c r="R3746" s="14" t="str">
        <f t="shared" si="353"/>
        <v>Chen</v>
      </c>
    </row>
    <row r="3747" spans="2:18" x14ac:dyDescent="0.45">
      <c r="B3747" s="14" t="str">
        <f t="shared" si="348"/>
        <v>40178140180</v>
      </c>
      <c r="C3747" s="5">
        <v>40178</v>
      </c>
      <c r="D3747" s="2" t="s">
        <v>808</v>
      </c>
      <c r="E3747" s="14">
        <f t="shared" si="349"/>
        <v>0</v>
      </c>
      <c r="F3747" s="2">
        <v>1</v>
      </c>
      <c r="G3747" s="19">
        <v>200.57</v>
      </c>
      <c r="H3747" s="20">
        <v>0</v>
      </c>
      <c r="I3747" s="6"/>
      <c r="J3747" s="5">
        <v>40180</v>
      </c>
      <c r="K3747" s="25">
        <v>-83.63</v>
      </c>
      <c r="L3747" s="2" t="s">
        <v>488</v>
      </c>
      <c r="M3747" s="14">
        <f>+VLOOKUP(L3747,Customers!$C$3:$D$797,2,FALSE)</f>
        <v>5</v>
      </c>
      <c r="N3747" s="14">
        <f>+INDEX(Customers!$B$2:$D$797,MATCH(TF_Database!L3747,Customers!$C$2:$C$797,0),1)</f>
        <v>30311</v>
      </c>
      <c r="O3747" s="29">
        <f t="shared" si="350"/>
        <v>8</v>
      </c>
      <c r="P3747" s="29">
        <f t="shared" si="351"/>
        <v>12</v>
      </c>
      <c r="Q3747" s="14" t="str">
        <f t="shared" si="352"/>
        <v xml:space="preserve">Michael </v>
      </c>
      <c r="R3747" s="14" t="str">
        <f t="shared" si="353"/>
        <v>Chen</v>
      </c>
    </row>
    <row r="3748" spans="2:18" x14ac:dyDescent="0.45">
      <c r="B3748" s="14" t="str">
        <f t="shared" si="348"/>
        <v>404411340443</v>
      </c>
      <c r="C3748" s="5">
        <v>40441</v>
      </c>
      <c r="D3748" s="2" t="s">
        <v>808</v>
      </c>
      <c r="E3748" s="14">
        <f t="shared" si="349"/>
        <v>0</v>
      </c>
      <c r="F3748" s="2">
        <v>13</v>
      </c>
      <c r="G3748" s="19">
        <v>80</v>
      </c>
      <c r="H3748" s="20">
        <v>0.03</v>
      </c>
      <c r="I3748" s="6"/>
      <c r="J3748" s="5">
        <v>40443</v>
      </c>
      <c r="K3748" s="25">
        <v>10.96</v>
      </c>
      <c r="L3748" s="2" t="s">
        <v>457</v>
      </c>
      <c r="M3748" s="14">
        <f>+VLOOKUP(L3748,Customers!$C$3:$D$797,2,FALSE)</f>
        <v>3</v>
      </c>
      <c r="N3748" s="14">
        <f>+INDEX(Customers!$B$2:$D$797,MATCH(TF_Database!L3748,Customers!$C$2:$C$797,0),1)</f>
        <v>21065</v>
      </c>
      <c r="O3748" s="29">
        <f t="shared" si="350"/>
        <v>5</v>
      </c>
      <c r="P3748" s="29">
        <f t="shared" si="351"/>
        <v>10</v>
      </c>
      <c r="Q3748" s="14" t="str">
        <f t="shared" si="352"/>
        <v xml:space="preserve">Anne </v>
      </c>
      <c r="R3748" s="14" t="str">
        <f t="shared" si="353"/>
        <v>Pryor</v>
      </c>
    </row>
    <row r="3749" spans="2:18" x14ac:dyDescent="0.45">
      <c r="B3749" s="14" t="str">
        <f t="shared" si="348"/>
        <v>40441840442</v>
      </c>
      <c r="C3749" s="5">
        <v>40441</v>
      </c>
      <c r="D3749" s="2" t="s">
        <v>808</v>
      </c>
      <c r="E3749" s="14">
        <f t="shared" si="349"/>
        <v>0</v>
      </c>
      <c r="F3749" s="2">
        <v>8</v>
      </c>
      <c r="G3749" s="19">
        <v>137.41999999999999</v>
      </c>
      <c r="H3749" s="20">
        <v>0.04</v>
      </c>
      <c r="I3749" s="6"/>
      <c r="J3749" s="5">
        <v>40442</v>
      </c>
      <c r="K3749" s="25">
        <v>-24.86</v>
      </c>
      <c r="L3749" s="2" t="s">
        <v>457</v>
      </c>
      <c r="M3749" s="14">
        <f>+VLOOKUP(L3749,Customers!$C$3:$D$797,2,FALSE)</f>
        <v>3</v>
      </c>
      <c r="N3749" s="14">
        <f>+INDEX(Customers!$B$2:$D$797,MATCH(TF_Database!L3749,Customers!$C$2:$C$797,0),1)</f>
        <v>21065</v>
      </c>
      <c r="O3749" s="29">
        <f t="shared" si="350"/>
        <v>5</v>
      </c>
      <c r="P3749" s="29">
        <f t="shared" si="351"/>
        <v>10</v>
      </c>
      <c r="Q3749" s="14" t="str">
        <f t="shared" si="352"/>
        <v xml:space="preserve">Anne </v>
      </c>
      <c r="R3749" s="14" t="str">
        <f t="shared" si="353"/>
        <v>Pryor</v>
      </c>
    </row>
    <row r="3750" spans="2:18" x14ac:dyDescent="0.45">
      <c r="B3750" s="14" t="str">
        <f t="shared" si="348"/>
        <v>409972840999</v>
      </c>
      <c r="C3750" s="5">
        <v>40997</v>
      </c>
      <c r="D3750" s="2" t="s">
        <v>810</v>
      </c>
      <c r="E3750" s="14">
        <f t="shared" si="349"/>
        <v>0</v>
      </c>
      <c r="F3750" s="2">
        <v>28</v>
      </c>
      <c r="G3750" s="19">
        <v>174.1</v>
      </c>
      <c r="H3750" s="20">
        <v>0.1</v>
      </c>
      <c r="I3750" s="6"/>
      <c r="J3750" s="5">
        <v>40999</v>
      </c>
      <c r="K3750" s="25">
        <v>-162.75</v>
      </c>
      <c r="L3750" s="2" t="s">
        <v>459</v>
      </c>
      <c r="M3750" s="14">
        <f>+VLOOKUP(L3750,Customers!$C$3:$D$797,2,FALSE)</f>
        <v>3</v>
      </c>
      <c r="N3750" s="14">
        <f>+INDEX(Customers!$B$2:$D$797,MATCH(TF_Database!L3750,Customers!$C$2:$C$797,0),1)</f>
        <v>7403</v>
      </c>
      <c r="O3750" s="29">
        <f t="shared" si="350"/>
        <v>9</v>
      </c>
      <c r="P3750" s="29">
        <f t="shared" si="351"/>
        <v>15</v>
      </c>
      <c r="Q3750" s="14" t="str">
        <f t="shared" si="352"/>
        <v xml:space="preserve">Caroline </v>
      </c>
      <c r="R3750" s="14" t="str">
        <f t="shared" si="353"/>
        <v>Jumper</v>
      </c>
    </row>
    <row r="3751" spans="2:18" x14ac:dyDescent="0.45">
      <c r="B3751" s="14" t="str">
        <f t="shared" si="348"/>
        <v>409973240999</v>
      </c>
      <c r="C3751" s="5">
        <v>40997</v>
      </c>
      <c r="D3751" s="2" t="s">
        <v>810</v>
      </c>
      <c r="E3751" s="14">
        <f t="shared" si="349"/>
        <v>0</v>
      </c>
      <c r="F3751" s="2">
        <v>32</v>
      </c>
      <c r="G3751" s="19">
        <v>693.17</v>
      </c>
      <c r="H3751" s="20">
        <v>7.0000000000000007E-2</v>
      </c>
      <c r="I3751" s="6"/>
      <c r="J3751" s="5">
        <v>40999</v>
      </c>
      <c r="K3751" s="25">
        <v>-59.83</v>
      </c>
      <c r="L3751" s="2" t="s">
        <v>459</v>
      </c>
      <c r="M3751" s="14">
        <f>+VLOOKUP(L3751,Customers!$C$3:$D$797,2,FALSE)</f>
        <v>3</v>
      </c>
      <c r="N3751" s="14">
        <f>+INDEX(Customers!$B$2:$D$797,MATCH(TF_Database!L3751,Customers!$C$2:$C$797,0),1)</f>
        <v>7403</v>
      </c>
      <c r="O3751" s="29">
        <f t="shared" si="350"/>
        <v>9</v>
      </c>
      <c r="P3751" s="29">
        <f t="shared" si="351"/>
        <v>15</v>
      </c>
      <c r="Q3751" s="14" t="str">
        <f t="shared" si="352"/>
        <v xml:space="preserve">Caroline </v>
      </c>
      <c r="R3751" s="14" t="str">
        <f t="shared" si="353"/>
        <v>Jumper</v>
      </c>
    </row>
    <row r="3752" spans="2:18" x14ac:dyDescent="0.45">
      <c r="B3752" s="14" t="str">
        <f t="shared" si="348"/>
        <v>408194040821</v>
      </c>
      <c r="C3752" s="5">
        <v>40819</v>
      </c>
      <c r="D3752" s="2" t="s">
        <v>806</v>
      </c>
      <c r="E3752" s="14">
        <f t="shared" si="349"/>
        <v>1</v>
      </c>
      <c r="F3752" s="2">
        <v>40</v>
      </c>
      <c r="G3752" s="19">
        <v>115.51</v>
      </c>
      <c r="H3752" s="20">
        <v>0</v>
      </c>
      <c r="I3752" s="6"/>
      <c r="J3752" s="5">
        <v>40821</v>
      </c>
      <c r="K3752" s="25">
        <v>5.54</v>
      </c>
      <c r="L3752" s="2" t="s">
        <v>491</v>
      </c>
      <c r="M3752" s="14">
        <f>+VLOOKUP(L3752,Customers!$C$3:$D$797,2,FALSE)</f>
        <v>3</v>
      </c>
      <c r="N3752" s="14">
        <f>+INDEX(Customers!$B$2:$D$797,MATCH(TF_Database!L3752,Customers!$C$2:$C$797,0),1)</f>
        <v>263</v>
      </c>
      <c r="O3752" s="29">
        <f t="shared" si="350"/>
        <v>5</v>
      </c>
      <c r="P3752" s="29">
        <f t="shared" si="351"/>
        <v>10</v>
      </c>
      <c r="Q3752" s="14" t="str">
        <f t="shared" si="352"/>
        <v xml:space="preserve">Nora </v>
      </c>
      <c r="R3752" s="14" t="str">
        <f t="shared" si="353"/>
        <v>Price</v>
      </c>
    </row>
    <row r="3753" spans="2:18" x14ac:dyDescent="0.45">
      <c r="B3753" s="14" t="str">
        <f t="shared" si="348"/>
        <v>408873140888</v>
      </c>
      <c r="C3753" s="5">
        <v>40887</v>
      </c>
      <c r="D3753" s="2" t="s">
        <v>811</v>
      </c>
      <c r="E3753" s="14">
        <f t="shared" si="349"/>
        <v>0</v>
      </c>
      <c r="F3753" s="2">
        <v>31</v>
      </c>
      <c r="G3753" s="19">
        <v>187.13</v>
      </c>
      <c r="H3753" s="20">
        <v>0.02</v>
      </c>
      <c r="I3753" s="6"/>
      <c r="J3753" s="5">
        <v>40888</v>
      </c>
      <c r="K3753" s="25">
        <v>-60.83</v>
      </c>
      <c r="L3753" s="2" t="s">
        <v>466</v>
      </c>
      <c r="M3753" s="14">
        <f>+VLOOKUP(L3753,Customers!$C$3:$D$797,2,FALSE)</f>
        <v>1</v>
      </c>
      <c r="N3753" s="14">
        <f>+INDEX(Customers!$B$2:$D$797,MATCH(TF_Database!L3753,Customers!$C$2:$C$797,0),1)</f>
        <v>19203</v>
      </c>
      <c r="O3753" s="29">
        <f t="shared" si="350"/>
        <v>4</v>
      </c>
      <c r="P3753" s="29">
        <f t="shared" si="351"/>
        <v>11</v>
      </c>
      <c r="Q3753" s="14" t="str">
        <f t="shared" si="352"/>
        <v xml:space="preserve">Ben </v>
      </c>
      <c r="R3753" s="14" t="str">
        <f t="shared" si="353"/>
        <v>Wallace</v>
      </c>
    </row>
    <row r="3754" spans="2:18" x14ac:dyDescent="0.45">
      <c r="B3754" s="14" t="str">
        <f t="shared" si="348"/>
        <v>401892740191</v>
      </c>
      <c r="C3754" s="5">
        <v>40189</v>
      </c>
      <c r="D3754" s="2" t="s">
        <v>804</v>
      </c>
      <c r="E3754" s="14">
        <f t="shared" si="349"/>
        <v>0</v>
      </c>
      <c r="F3754" s="2">
        <v>27</v>
      </c>
      <c r="G3754" s="19">
        <v>360.7</v>
      </c>
      <c r="H3754" s="20">
        <v>0</v>
      </c>
      <c r="I3754" s="6"/>
      <c r="J3754" s="5">
        <v>40191</v>
      </c>
      <c r="K3754" s="25">
        <v>146.166</v>
      </c>
      <c r="L3754" s="2" t="s">
        <v>482</v>
      </c>
      <c r="M3754" s="14">
        <f>+VLOOKUP(L3754,Customers!$C$3:$D$797,2,FALSE)</f>
        <v>3</v>
      </c>
      <c r="N3754" s="14">
        <f>+INDEX(Customers!$B$2:$D$797,MATCH(TF_Database!L3754,Customers!$C$2:$C$797,0),1)</f>
        <v>6167</v>
      </c>
      <c r="O3754" s="29">
        <f t="shared" si="350"/>
        <v>6</v>
      </c>
      <c r="P3754" s="29">
        <f t="shared" si="351"/>
        <v>12</v>
      </c>
      <c r="Q3754" s="14" t="str">
        <f t="shared" si="352"/>
        <v xml:space="preserve">Carol </v>
      </c>
      <c r="R3754" s="14" t="str">
        <f t="shared" si="353"/>
        <v>Triggs</v>
      </c>
    </row>
    <row r="3755" spans="2:18" x14ac:dyDescent="0.45">
      <c r="B3755" s="14" t="str">
        <f t="shared" si="348"/>
        <v>411303141132</v>
      </c>
      <c r="C3755" s="5">
        <v>41130</v>
      </c>
      <c r="D3755" s="2" t="s">
        <v>806</v>
      </c>
      <c r="E3755" s="14">
        <f t="shared" si="349"/>
        <v>1</v>
      </c>
      <c r="F3755" s="2">
        <v>31</v>
      </c>
      <c r="G3755" s="19">
        <v>7323.78</v>
      </c>
      <c r="H3755" s="20">
        <v>0.04</v>
      </c>
      <c r="I3755" s="6"/>
      <c r="J3755" s="5">
        <v>41132</v>
      </c>
      <c r="K3755" s="25">
        <v>573.54999999999995</v>
      </c>
      <c r="L3755" s="2" t="s">
        <v>486</v>
      </c>
      <c r="M3755" s="14">
        <f>+VLOOKUP(L3755,Customers!$C$3:$D$797,2,FALSE)</f>
        <v>5</v>
      </c>
      <c r="N3755" s="14">
        <f>+INDEX(Customers!$B$2:$D$797,MATCH(TF_Database!L3755,Customers!$C$2:$C$797,0),1)</f>
        <v>17377</v>
      </c>
      <c r="O3755" s="29">
        <f t="shared" si="350"/>
        <v>7</v>
      </c>
      <c r="P3755" s="29">
        <f t="shared" si="351"/>
        <v>12</v>
      </c>
      <c r="Q3755" s="14" t="str">
        <f t="shared" si="352"/>
        <v xml:space="preserve">Dionis </v>
      </c>
      <c r="R3755" s="14" t="str">
        <f t="shared" si="353"/>
        <v>Lloyd</v>
      </c>
    </row>
    <row r="3756" spans="2:18" x14ac:dyDescent="0.45">
      <c r="B3756" s="14" t="str">
        <f t="shared" si="348"/>
        <v>412562141257</v>
      </c>
      <c r="C3756" s="5">
        <v>41256</v>
      </c>
      <c r="D3756" s="2" t="s">
        <v>808</v>
      </c>
      <c r="E3756" s="14">
        <f t="shared" si="349"/>
        <v>0</v>
      </c>
      <c r="F3756" s="2">
        <v>21</v>
      </c>
      <c r="G3756" s="19">
        <v>1537.5</v>
      </c>
      <c r="H3756" s="20">
        <v>0.04</v>
      </c>
      <c r="I3756" s="6"/>
      <c r="J3756" s="5">
        <v>41257</v>
      </c>
      <c r="K3756" s="25">
        <v>-531.91999999999996</v>
      </c>
      <c r="L3756" s="2" t="s">
        <v>472</v>
      </c>
      <c r="M3756" s="14">
        <f>+VLOOKUP(L3756,Customers!$C$3:$D$797,2,FALSE)</f>
        <v>4</v>
      </c>
      <c r="N3756" s="14">
        <f>+INDEX(Customers!$B$2:$D$797,MATCH(TF_Database!L3756,Customers!$C$2:$C$797,0),1)</f>
        <v>2440</v>
      </c>
      <c r="O3756" s="29">
        <f t="shared" si="350"/>
        <v>7</v>
      </c>
      <c r="P3756" s="29">
        <f t="shared" si="351"/>
        <v>10</v>
      </c>
      <c r="Q3756" s="14" t="str">
        <f t="shared" si="352"/>
        <v xml:space="preserve">Stuart </v>
      </c>
      <c r="R3756" s="14" t="str">
        <f t="shared" si="353"/>
        <v>Van</v>
      </c>
    </row>
    <row r="3757" spans="2:18" x14ac:dyDescent="0.45">
      <c r="B3757" s="14" t="str">
        <f t="shared" si="348"/>
        <v>400314640035</v>
      </c>
      <c r="C3757" s="5">
        <v>40031</v>
      </c>
      <c r="D3757" s="2" t="s">
        <v>804</v>
      </c>
      <c r="E3757" s="14">
        <f t="shared" si="349"/>
        <v>0</v>
      </c>
      <c r="F3757" s="2">
        <v>46</v>
      </c>
      <c r="G3757" s="19">
        <v>259.25</v>
      </c>
      <c r="H3757" s="20">
        <v>0.1</v>
      </c>
      <c r="I3757" s="6"/>
      <c r="J3757" s="5">
        <v>40035</v>
      </c>
      <c r="K3757" s="25">
        <v>-64.03</v>
      </c>
      <c r="L3757" s="2" t="s">
        <v>461</v>
      </c>
      <c r="M3757" s="14">
        <f>+VLOOKUP(L3757,Customers!$C$3:$D$797,2,FALSE)</f>
        <v>1</v>
      </c>
      <c r="N3757" s="14">
        <f>+INDEX(Customers!$B$2:$D$797,MATCH(TF_Database!L3757,Customers!$C$2:$C$797,0),1)</f>
        <v>11181</v>
      </c>
      <c r="O3757" s="29">
        <f t="shared" si="350"/>
        <v>7</v>
      </c>
      <c r="P3757" s="29">
        <f t="shared" si="351"/>
        <v>15</v>
      </c>
      <c r="Q3757" s="14" t="str">
        <f t="shared" si="352"/>
        <v xml:space="preserve">Jasper </v>
      </c>
      <c r="R3757" s="14" t="str">
        <f t="shared" si="353"/>
        <v>Cacioppo</v>
      </c>
    </row>
    <row r="3758" spans="2:18" x14ac:dyDescent="0.45">
      <c r="B3758" s="14" t="str">
        <f t="shared" si="348"/>
        <v>407093540711</v>
      </c>
      <c r="C3758" s="5">
        <v>40709</v>
      </c>
      <c r="D3758" s="2" t="s">
        <v>806</v>
      </c>
      <c r="E3758" s="14">
        <f t="shared" si="349"/>
        <v>1</v>
      </c>
      <c r="F3758" s="2">
        <v>35</v>
      </c>
      <c r="G3758" s="19">
        <v>99.13</v>
      </c>
      <c r="H3758" s="20">
        <v>0.09</v>
      </c>
      <c r="I3758" s="6"/>
      <c r="J3758" s="5">
        <v>40711</v>
      </c>
      <c r="K3758" s="25">
        <v>23.74</v>
      </c>
      <c r="L3758" s="2" t="s">
        <v>468</v>
      </c>
      <c r="M3758" s="14">
        <f>+VLOOKUP(L3758,Customers!$C$3:$D$797,2,FALSE)</f>
        <v>2</v>
      </c>
      <c r="N3758" s="14">
        <f>+INDEX(Customers!$B$2:$D$797,MATCH(TF_Database!L3758,Customers!$C$2:$C$797,0),1)</f>
        <v>26545</v>
      </c>
      <c r="O3758" s="29">
        <f t="shared" si="350"/>
        <v>5</v>
      </c>
      <c r="P3758" s="29">
        <f t="shared" si="351"/>
        <v>10</v>
      </c>
      <c r="Q3758" s="14" t="str">
        <f t="shared" si="352"/>
        <v xml:space="preserve">Fred </v>
      </c>
      <c r="R3758" s="14" t="str">
        <f t="shared" si="353"/>
        <v>Chung</v>
      </c>
    </row>
    <row r="3759" spans="2:18" x14ac:dyDescent="0.45">
      <c r="B3759" s="14" t="str">
        <f t="shared" si="348"/>
        <v>404131840415</v>
      </c>
      <c r="C3759" s="5">
        <v>40413</v>
      </c>
      <c r="D3759" s="2" t="s">
        <v>811</v>
      </c>
      <c r="E3759" s="14">
        <f t="shared" si="349"/>
        <v>0</v>
      </c>
      <c r="F3759" s="2">
        <v>18</v>
      </c>
      <c r="G3759" s="19">
        <v>274.32</v>
      </c>
      <c r="H3759" s="20">
        <v>0.01</v>
      </c>
      <c r="I3759" s="6"/>
      <c r="J3759" s="5">
        <v>40415</v>
      </c>
      <c r="K3759" s="25">
        <v>-58.24</v>
      </c>
      <c r="L3759" s="2" t="s">
        <v>473</v>
      </c>
      <c r="M3759" s="14">
        <f>+VLOOKUP(L3759,Customers!$C$3:$D$797,2,FALSE)</f>
        <v>5</v>
      </c>
      <c r="N3759" s="14">
        <f>+INDEX(Customers!$B$2:$D$797,MATCH(TF_Database!L3759,Customers!$C$2:$C$797,0),1)</f>
        <v>898</v>
      </c>
      <c r="O3759" s="29">
        <f t="shared" si="350"/>
        <v>7</v>
      </c>
      <c r="P3759" s="29">
        <f t="shared" si="351"/>
        <v>13</v>
      </c>
      <c r="Q3759" s="14" t="str">
        <f t="shared" si="352"/>
        <v xml:space="preserve">Brenda </v>
      </c>
      <c r="R3759" s="14" t="str">
        <f t="shared" si="353"/>
        <v>Bowman</v>
      </c>
    </row>
    <row r="3760" spans="2:18" x14ac:dyDescent="0.45">
      <c r="B3760" s="14" t="str">
        <f t="shared" si="348"/>
        <v>405842640584</v>
      </c>
      <c r="C3760" s="5">
        <v>40584</v>
      </c>
      <c r="D3760" s="2" t="s">
        <v>804</v>
      </c>
      <c r="E3760" s="14">
        <f t="shared" si="349"/>
        <v>0</v>
      </c>
      <c r="F3760" s="2">
        <v>26</v>
      </c>
      <c r="G3760" s="19">
        <v>171.14</v>
      </c>
      <c r="H3760" s="20">
        <v>0.02</v>
      </c>
      <c r="I3760" s="6"/>
      <c r="J3760" s="5">
        <v>40584</v>
      </c>
      <c r="K3760" s="25">
        <v>-1172.75</v>
      </c>
      <c r="L3760" s="2" t="s">
        <v>150</v>
      </c>
      <c r="M3760" s="14">
        <f>+VLOOKUP(L3760,Customers!$C$3:$D$797,2,FALSE)</f>
        <v>3</v>
      </c>
      <c r="N3760" s="14">
        <f>+INDEX(Customers!$B$2:$D$797,MATCH(TF_Database!L3760,Customers!$C$2:$C$797,0),1)</f>
        <v>8868</v>
      </c>
      <c r="O3760" s="29">
        <f t="shared" si="350"/>
        <v>5</v>
      </c>
      <c r="P3760" s="29">
        <f t="shared" si="351"/>
        <v>11</v>
      </c>
      <c r="Q3760" s="14" t="str">
        <f t="shared" si="352"/>
        <v xml:space="preserve">Bill </v>
      </c>
      <c r="R3760" s="14" t="str">
        <f t="shared" si="353"/>
        <v>Eplett</v>
      </c>
    </row>
    <row r="3761" spans="2:18" x14ac:dyDescent="0.45">
      <c r="B3761" s="14" t="str">
        <f t="shared" si="348"/>
        <v>405324340535</v>
      </c>
      <c r="C3761" s="5">
        <v>40532</v>
      </c>
      <c r="D3761" s="2" t="s">
        <v>806</v>
      </c>
      <c r="E3761" s="14">
        <f t="shared" si="349"/>
        <v>1</v>
      </c>
      <c r="F3761" s="2">
        <v>43</v>
      </c>
      <c r="G3761" s="19">
        <v>7731.09</v>
      </c>
      <c r="H3761" s="20">
        <v>0</v>
      </c>
      <c r="I3761" s="6"/>
      <c r="J3761" s="5">
        <v>40535</v>
      </c>
      <c r="K3761" s="25">
        <v>-222.17</v>
      </c>
      <c r="L3761" s="2" t="s">
        <v>440</v>
      </c>
      <c r="M3761" s="14">
        <f>+VLOOKUP(L3761,Customers!$C$3:$D$797,2,FALSE)</f>
        <v>1</v>
      </c>
      <c r="N3761" s="14">
        <f>+INDEX(Customers!$B$2:$D$797,MATCH(TF_Database!L3761,Customers!$C$2:$C$797,0),1)</f>
        <v>2580</v>
      </c>
      <c r="O3761" s="29">
        <f t="shared" si="350"/>
        <v>6</v>
      </c>
      <c r="P3761" s="29">
        <f t="shared" si="351"/>
        <v>15</v>
      </c>
      <c r="Q3761" s="14" t="str">
        <f t="shared" si="352"/>
        <v xml:space="preserve">Helen </v>
      </c>
      <c r="R3761" s="14" t="str">
        <f t="shared" si="353"/>
        <v>Wasserman</v>
      </c>
    </row>
    <row r="3762" spans="2:18" x14ac:dyDescent="0.45">
      <c r="B3762" s="14" t="str">
        <f t="shared" si="348"/>
        <v>405323340534</v>
      </c>
      <c r="C3762" s="5">
        <v>40532</v>
      </c>
      <c r="D3762" s="2" t="s">
        <v>806</v>
      </c>
      <c r="E3762" s="14">
        <f t="shared" si="349"/>
        <v>1</v>
      </c>
      <c r="F3762" s="2">
        <v>33</v>
      </c>
      <c r="G3762" s="19">
        <v>10162.576000000001</v>
      </c>
      <c r="H3762" s="20">
        <v>0.08</v>
      </c>
      <c r="I3762" s="6"/>
      <c r="J3762" s="5">
        <v>40534</v>
      </c>
      <c r="K3762" s="25">
        <v>-969.0483660000001</v>
      </c>
      <c r="L3762" s="2" t="s">
        <v>440</v>
      </c>
      <c r="M3762" s="14">
        <f>+VLOOKUP(L3762,Customers!$C$3:$D$797,2,FALSE)</f>
        <v>1</v>
      </c>
      <c r="N3762" s="14">
        <f>+INDEX(Customers!$B$2:$D$797,MATCH(TF_Database!L3762,Customers!$C$2:$C$797,0),1)</f>
        <v>2580</v>
      </c>
      <c r="O3762" s="29">
        <f t="shared" si="350"/>
        <v>6</v>
      </c>
      <c r="P3762" s="29">
        <f t="shared" si="351"/>
        <v>15</v>
      </c>
      <c r="Q3762" s="14" t="str">
        <f t="shared" si="352"/>
        <v xml:space="preserve">Helen </v>
      </c>
      <c r="R3762" s="14" t="str">
        <f t="shared" si="353"/>
        <v>Wasserman</v>
      </c>
    </row>
    <row r="3763" spans="2:18" x14ac:dyDescent="0.45">
      <c r="B3763" s="14" t="str">
        <f t="shared" si="348"/>
        <v>405323340535</v>
      </c>
      <c r="C3763" s="5">
        <v>40532</v>
      </c>
      <c r="D3763" s="2" t="s">
        <v>806</v>
      </c>
      <c r="E3763" s="14">
        <f t="shared" si="349"/>
        <v>1</v>
      </c>
      <c r="F3763" s="2">
        <v>33</v>
      </c>
      <c r="G3763" s="19">
        <v>5834.6464999999998</v>
      </c>
      <c r="H3763" s="20">
        <v>0.01</v>
      </c>
      <c r="I3763" s="6"/>
      <c r="J3763" s="5">
        <v>40535</v>
      </c>
      <c r="K3763" s="25">
        <v>1619.6579999999999</v>
      </c>
      <c r="L3763" s="2" t="s">
        <v>440</v>
      </c>
      <c r="M3763" s="14">
        <f>+VLOOKUP(L3763,Customers!$C$3:$D$797,2,FALSE)</f>
        <v>1</v>
      </c>
      <c r="N3763" s="14">
        <f>+INDEX(Customers!$B$2:$D$797,MATCH(TF_Database!L3763,Customers!$C$2:$C$797,0),1)</f>
        <v>2580</v>
      </c>
      <c r="O3763" s="29">
        <f t="shared" si="350"/>
        <v>6</v>
      </c>
      <c r="P3763" s="29">
        <f t="shared" si="351"/>
        <v>15</v>
      </c>
      <c r="Q3763" s="14" t="str">
        <f t="shared" si="352"/>
        <v xml:space="preserve">Helen </v>
      </c>
      <c r="R3763" s="14" t="str">
        <f t="shared" si="353"/>
        <v>Wasserman</v>
      </c>
    </row>
    <row r="3764" spans="2:18" x14ac:dyDescent="0.45">
      <c r="B3764" s="14" t="str">
        <f t="shared" si="348"/>
        <v>412001941207</v>
      </c>
      <c r="C3764" s="5">
        <v>41200</v>
      </c>
      <c r="D3764" s="2" t="s">
        <v>804</v>
      </c>
      <c r="E3764" s="14">
        <f t="shared" si="349"/>
        <v>0</v>
      </c>
      <c r="F3764" s="2">
        <v>19</v>
      </c>
      <c r="G3764" s="19">
        <v>86.48</v>
      </c>
      <c r="H3764" s="20">
        <v>0.1</v>
      </c>
      <c r="I3764" s="6"/>
      <c r="J3764" s="5">
        <v>41207</v>
      </c>
      <c r="K3764" s="25">
        <v>33.58</v>
      </c>
      <c r="L3764" s="2" t="s">
        <v>416</v>
      </c>
      <c r="M3764" s="14">
        <f>+VLOOKUP(L3764,Customers!$C$3:$D$797,2,FALSE)</f>
        <v>5</v>
      </c>
      <c r="N3764" s="14">
        <f>+INDEX(Customers!$B$2:$D$797,MATCH(TF_Database!L3764,Customers!$C$2:$C$797,0),1)</f>
        <v>12954</v>
      </c>
      <c r="O3764" s="29">
        <f t="shared" si="350"/>
        <v>4</v>
      </c>
      <c r="P3764" s="29">
        <f t="shared" si="351"/>
        <v>14</v>
      </c>
      <c r="Q3764" s="14" t="str">
        <f t="shared" si="352"/>
        <v xml:space="preserve">Liz </v>
      </c>
      <c r="R3764" s="14" t="str">
        <f t="shared" si="353"/>
        <v>Willingham</v>
      </c>
    </row>
    <row r="3765" spans="2:18" x14ac:dyDescent="0.45">
      <c r="B3765" s="14" t="str">
        <f t="shared" si="348"/>
        <v>404382840440</v>
      </c>
      <c r="C3765" s="5">
        <v>40438</v>
      </c>
      <c r="D3765" s="2" t="s">
        <v>806</v>
      </c>
      <c r="E3765" s="14">
        <f t="shared" si="349"/>
        <v>1</v>
      </c>
      <c r="F3765" s="2">
        <v>28</v>
      </c>
      <c r="G3765" s="19">
        <v>327.95</v>
      </c>
      <c r="H3765" s="20">
        <v>0</v>
      </c>
      <c r="I3765" s="6"/>
      <c r="J3765" s="5">
        <v>40440</v>
      </c>
      <c r="K3765" s="25">
        <v>43.6815</v>
      </c>
      <c r="L3765" s="2" t="s">
        <v>223</v>
      </c>
      <c r="M3765" s="14">
        <f>+VLOOKUP(L3765,Customers!$C$3:$D$797,2,FALSE)</f>
        <v>5</v>
      </c>
      <c r="N3765" s="14">
        <f>+INDEX(Customers!$B$2:$D$797,MATCH(TF_Database!L3765,Customers!$C$2:$C$797,0),1)</f>
        <v>3086</v>
      </c>
      <c r="O3765" s="29">
        <f t="shared" si="350"/>
        <v>8</v>
      </c>
      <c r="P3765" s="29">
        <f t="shared" si="351"/>
        <v>15</v>
      </c>
      <c r="Q3765" s="14" t="str">
        <f t="shared" si="352"/>
        <v xml:space="preserve">Shirley </v>
      </c>
      <c r="R3765" s="14" t="str">
        <f t="shared" si="353"/>
        <v>Schmidt</v>
      </c>
    </row>
    <row r="3766" spans="2:18" x14ac:dyDescent="0.45">
      <c r="B3766" s="14" t="str">
        <f t="shared" si="348"/>
        <v>404384740440</v>
      </c>
      <c r="C3766" s="5">
        <v>40438</v>
      </c>
      <c r="D3766" s="2" t="s">
        <v>806</v>
      </c>
      <c r="E3766" s="14">
        <f t="shared" si="349"/>
        <v>1</v>
      </c>
      <c r="F3766" s="2">
        <v>47</v>
      </c>
      <c r="G3766" s="19">
        <v>5606.91</v>
      </c>
      <c r="H3766" s="20">
        <v>0.06</v>
      </c>
      <c r="I3766" s="6"/>
      <c r="J3766" s="5">
        <v>40440</v>
      </c>
      <c r="K3766" s="25">
        <v>-300.854983</v>
      </c>
      <c r="L3766" s="2" t="s">
        <v>223</v>
      </c>
      <c r="M3766" s="14">
        <f>+VLOOKUP(L3766,Customers!$C$3:$D$797,2,FALSE)</f>
        <v>5</v>
      </c>
      <c r="N3766" s="14">
        <f>+INDEX(Customers!$B$2:$D$797,MATCH(TF_Database!L3766,Customers!$C$2:$C$797,0),1)</f>
        <v>3086</v>
      </c>
      <c r="O3766" s="29">
        <f t="shared" si="350"/>
        <v>8</v>
      </c>
      <c r="P3766" s="29">
        <f t="shared" si="351"/>
        <v>15</v>
      </c>
      <c r="Q3766" s="14" t="str">
        <f t="shared" si="352"/>
        <v xml:space="preserve">Shirley </v>
      </c>
      <c r="R3766" s="14" t="str">
        <f t="shared" si="353"/>
        <v>Schmidt</v>
      </c>
    </row>
    <row r="3767" spans="2:18" x14ac:dyDescent="0.45">
      <c r="B3767" s="14" t="str">
        <f t="shared" si="348"/>
        <v>40505140506</v>
      </c>
      <c r="C3767" s="5">
        <v>40505</v>
      </c>
      <c r="D3767" s="2" t="s">
        <v>810</v>
      </c>
      <c r="E3767" s="14">
        <f t="shared" si="349"/>
        <v>0</v>
      </c>
      <c r="F3767" s="2">
        <v>1</v>
      </c>
      <c r="G3767" s="19">
        <v>129.88</v>
      </c>
      <c r="H3767" s="20">
        <v>0.1</v>
      </c>
      <c r="I3767" s="6"/>
      <c r="J3767" s="5">
        <v>40506</v>
      </c>
      <c r="K3767" s="25">
        <v>-89.9</v>
      </c>
      <c r="L3767" s="2" t="s">
        <v>370</v>
      </c>
      <c r="M3767" s="14">
        <f>+VLOOKUP(L3767,Customers!$C$3:$D$797,2,FALSE)</f>
        <v>4</v>
      </c>
      <c r="N3767" s="14">
        <f>+INDEX(Customers!$B$2:$D$797,MATCH(TF_Database!L3767,Customers!$C$2:$C$797,0),1)</f>
        <v>16955</v>
      </c>
      <c r="O3767" s="29">
        <f t="shared" si="350"/>
        <v>9</v>
      </c>
      <c r="P3767" s="29">
        <f t="shared" si="351"/>
        <v>15</v>
      </c>
      <c r="Q3767" s="14" t="str">
        <f t="shared" si="352"/>
        <v xml:space="preserve">Muhammed </v>
      </c>
      <c r="R3767" s="14" t="str">
        <f t="shared" si="353"/>
        <v>Yedwab</v>
      </c>
    </row>
    <row r="3768" spans="2:18" x14ac:dyDescent="0.45">
      <c r="B3768" s="14" t="str">
        <f t="shared" si="348"/>
        <v>410152341016</v>
      </c>
      <c r="C3768" s="5">
        <v>41015</v>
      </c>
      <c r="D3768" s="2" t="s">
        <v>806</v>
      </c>
      <c r="E3768" s="14">
        <f t="shared" si="349"/>
        <v>1</v>
      </c>
      <c r="F3768" s="2">
        <v>23</v>
      </c>
      <c r="G3768" s="19">
        <v>86.53</v>
      </c>
      <c r="H3768" s="20">
        <v>0.05</v>
      </c>
      <c r="I3768" s="6"/>
      <c r="J3768" s="5">
        <v>41016</v>
      </c>
      <c r="K3768" s="25">
        <v>35.619999999999997</v>
      </c>
      <c r="L3768" s="2" t="s">
        <v>479</v>
      </c>
      <c r="M3768" s="14">
        <f>+VLOOKUP(L3768,Customers!$C$3:$D$797,2,FALSE)</f>
        <v>3</v>
      </c>
      <c r="N3768" s="14">
        <f>+INDEX(Customers!$B$2:$D$797,MATCH(TF_Database!L3768,Customers!$C$2:$C$797,0),1)</f>
        <v>19686</v>
      </c>
      <c r="O3768" s="29">
        <f t="shared" si="350"/>
        <v>5</v>
      </c>
      <c r="P3768" s="29">
        <f t="shared" si="351"/>
        <v>11</v>
      </c>
      <c r="Q3768" s="14" t="str">
        <f t="shared" si="352"/>
        <v xml:space="preserve">Clay </v>
      </c>
      <c r="R3768" s="14" t="str">
        <f t="shared" si="353"/>
        <v>Ludtke</v>
      </c>
    </row>
    <row r="3769" spans="2:18" x14ac:dyDescent="0.45">
      <c r="B3769" s="14" t="str">
        <f t="shared" si="348"/>
        <v>407752040777</v>
      </c>
      <c r="C3769" s="5">
        <v>40775</v>
      </c>
      <c r="D3769" s="2" t="s">
        <v>806</v>
      </c>
      <c r="E3769" s="14">
        <f t="shared" si="349"/>
        <v>1</v>
      </c>
      <c r="F3769" s="2">
        <v>20</v>
      </c>
      <c r="G3769" s="19">
        <v>269.66000000000003</v>
      </c>
      <c r="H3769" s="20">
        <v>0.02</v>
      </c>
      <c r="I3769" s="6"/>
      <c r="J3769" s="5">
        <v>40777</v>
      </c>
      <c r="K3769" s="25">
        <v>-59.13</v>
      </c>
      <c r="L3769" s="2" t="s">
        <v>488</v>
      </c>
      <c r="M3769" s="14">
        <f>+VLOOKUP(L3769,Customers!$C$3:$D$797,2,FALSE)</f>
        <v>5</v>
      </c>
      <c r="N3769" s="14">
        <f>+INDEX(Customers!$B$2:$D$797,MATCH(TF_Database!L3769,Customers!$C$2:$C$797,0),1)</f>
        <v>30311</v>
      </c>
      <c r="O3769" s="29">
        <f t="shared" si="350"/>
        <v>8</v>
      </c>
      <c r="P3769" s="29">
        <f t="shared" si="351"/>
        <v>12</v>
      </c>
      <c r="Q3769" s="14" t="str">
        <f t="shared" si="352"/>
        <v xml:space="preserve">Michael </v>
      </c>
      <c r="R3769" s="14" t="str">
        <f t="shared" si="353"/>
        <v>Chen</v>
      </c>
    </row>
    <row r="3770" spans="2:18" x14ac:dyDescent="0.45">
      <c r="B3770" s="14" t="str">
        <f t="shared" si="348"/>
        <v>40894440903</v>
      </c>
      <c r="C3770" s="5">
        <v>40894</v>
      </c>
      <c r="D3770" s="2" t="s">
        <v>804</v>
      </c>
      <c r="E3770" s="14">
        <f t="shared" si="349"/>
        <v>0</v>
      </c>
      <c r="F3770" s="2">
        <v>4</v>
      </c>
      <c r="G3770" s="19">
        <v>28.34</v>
      </c>
      <c r="H3770" s="20">
        <v>0.01</v>
      </c>
      <c r="I3770" s="6"/>
      <c r="J3770" s="5">
        <v>40903</v>
      </c>
      <c r="K3770" s="25">
        <v>-18.55</v>
      </c>
      <c r="L3770" s="2" t="s">
        <v>416</v>
      </c>
      <c r="M3770" s="14">
        <f>+VLOOKUP(L3770,Customers!$C$3:$D$797,2,FALSE)</f>
        <v>5</v>
      </c>
      <c r="N3770" s="14">
        <f>+INDEX(Customers!$B$2:$D$797,MATCH(TF_Database!L3770,Customers!$C$2:$C$797,0),1)</f>
        <v>12954</v>
      </c>
      <c r="O3770" s="29">
        <f t="shared" si="350"/>
        <v>4</v>
      </c>
      <c r="P3770" s="29">
        <f t="shared" si="351"/>
        <v>14</v>
      </c>
      <c r="Q3770" s="14" t="str">
        <f t="shared" si="352"/>
        <v xml:space="preserve">Liz </v>
      </c>
      <c r="R3770" s="14" t="str">
        <f t="shared" si="353"/>
        <v>Willingham</v>
      </c>
    </row>
    <row r="3771" spans="2:18" x14ac:dyDescent="0.45">
      <c r="B3771" s="14" t="str">
        <f t="shared" si="348"/>
        <v>40894740894</v>
      </c>
      <c r="C3771" s="5">
        <v>40894</v>
      </c>
      <c r="D3771" s="2" t="s">
        <v>804</v>
      </c>
      <c r="E3771" s="14">
        <f t="shared" si="349"/>
        <v>0</v>
      </c>
      <c r="F3771" s="2">
        <v>7</v>
      </c>
      <c r="G3771" s="19">
        <v>405.33949999999999</v>
      </c>
      <c r="H3771" s="20">
        <v>0.01</v>
      </c>
      <c r="I3771" s="6"/>
      <c r="J3771" s="5">
        <v>40894</v>
      </c>
      <c r="K3771" s="25">
        <v>-147.88399999999999</v>
      </c>
      <c r="L3771" s="2" t="s">
        <v>416</v>
      </c>
      <c r="M3771" s="14">
        <f>+VLOOKUP(L3771,Customers!$C$3:$D$797,2,FALSE)</f>
        <v>5</v>
      </c>
      <c r="N3771" s="14">
        <f>+INDEX(Customers!$B$2:$D$797,MATCH(TF_Database!L3771,Customers!$C$2:$C$797,0),1)</f>
        <v>12954</v>
      </c>
      <c r="O3771" s="29">
        <f t="shared" si="350"/>
        <v>4</v>
      </c>
      <c r="P3771" s="29">
        <f t="shared" si="351"/>
        <v>14</v>
      </c>
      <c r="Q3771" s="14" t="str">
        <f t="shared" si="352"/>
        <v xml:space="preserve">Liz </v>
      </c>
      <c r="R3771" s="14" t="str">
        <f t="shared" si="353"/>
        <v>Willingham</v>
      </c>
    </row>
    <row r="3772" spans="2:18" x14ac:dyDescent="0.45">
      <c r="B3772" s="14" t="str">
        <f t="shared" si="348"/>
        <v>399271139928</v>
      </c>
      <c r="C3772" s="5">
        <v>39927</v>
      </c>
      <c r="D3772" s="2" t="s">
        <v>806</v>
      </c>
      <c r="E3772" s="14">
        <f t="shared" si="349"/>
        <v>1</v>
      </c>
      <c r="F3772" s="2">
        <v>11</v>
      </c>
      <c r="G3772" s="19">
        <v>113.19</v>
      </c>
      <c r="H3772" s="20">
        <v>0.04</v>
      </c>
      <c r="I3772" s="6"/>
      <c r="J3772" s="5">
        <v>39928</v>
      </c>
      <c r="K3772" s="25">
        <v>-53.25</v>
      </c>
      <c r="L3772" s="2" t="s">
        <v>458</v>
      </c>
      <c r="M3772" s="14">
        <f>+VLOOKUP(L3772,Customers!$C$3:$D$797,2,FALSE)</f>
        <v>3</v>
      </c>
      <c r="N3772" s="14">
        <f>+INDEX(Customers!$B$2:$D$797,MATCH(TF_Database!L3772,Customers!$C$2:$C$797,0),1)</f>
        <v>12056</v>
      </c>
      <c r="O3772" s="29">
        <f t="shared" si="350"/>
        <v>7</v>
      </c>
      <c r="P3772" s="29">
        <f t="shared" si="351"/>
        <v>11</v>
      </c>
      <c r="Q3772" s="14" t="str">
        <f t="shared" si="352"/>
        <v xml:space="preserve">Dorris </v>
      </c>
      <c r="R3772" s="14" t="str">
        <f t="shared" si="353"/>
        <v>Love</v>
      </c>
    </row>
    <row r="3773" spans="2:18" x14ac:dyDescent="0.45">
      <c r="B3773" s="14" t="str">
        <f t="shared" si="348"/>
        <v>399271339928</v>
      </c>
      <c r="C3773" s="5">
        <v>39927</v>
      </c>
      <c r="D3773" s="2" t="s">
        <v>806</v>
      </c>
      <c r="E3773" s="14">
        <f t="shared" si="349"/>
        <v>1</v>
      </c>
      <c r="F3773" s="2">
        <v>13</v>
      </c>
      <c r="G3773" s="19">
        <v>196.04</v>
      </c>
      <c r="H3773" s="20">
        <v>0.04</v>
      </c>
      <c r="I3773" s="6"/>
      <c r="J3773" s="5">
        <v>39928</v>
      </c>
      <c r="K3773" s="25">
        <v>2.125</v>
      </c>
      <c r="L3773" s="2" t="s">
        <v>458</v>
      </c>
      <c r="M3773" s="14">
        <f>+VLOOKUP(L3773,Customers!$C$3:$D$797,2,FALSE)</f>
        <v>3</v>
      </c>
      <c r="N3773" s="14">
        <f>+INDEX(Customers!$B$2:$D$797,MATCH(TF_Database!L3773,Customers!$C$2:$C$797,0),1)</f>
        <v>12056</v>
      </c>
      <c r="O3773" s="29">
        <f t="shared" si="350"/>
        <v>7</v>
      </c>
      <c r="P3773" s="29">
        <f t="shared" si="351"/>
        <v>11</v>
      </c>
      <c r="Q3773" s="14" t="str">
        <f t="shared" si="352"/>
        <v xml:space="preserve">Dorris </v>
      </c>
      <c r="R3773" s="14" t="str">
        <f t="shared" si="353"/>
        <v>Love</v>
      </c>
    </row>
    <row r="3774" spans="2:18" x14ac:dyDescent="0.45">
      <c r="B3774" s="14" t="str">
        <f t="shared" si="348"/>
        <v>399272839930</v>
      </c>
      <c r="C3774" s="5">
        <v>39927</v>
      </c>
      <c r="D3774" s="2" t="s">
        <v>806</v>
      </c>
      <c r="E3774" s="14">
        <f t="shared" si="349"/>
        <v>1</v>
      </c>
      <c r="F3774" s="2">
        <v>28</v>
      </c>
      <c r="G3774" s="19">
        <v>140.02000000000001</v>
      </c>
      <c r="H3774" s="20">
        <v>0.03</v>
      </c>
      <c r="I3774" s="6"/>
      <c r="J3774" s="5">
        <v>39930</v>
      </c>
      <c r="K3774" s="25">
        <v>66.709999999999994</v>
      </c>
      <c r="L3774" s="2" t="s">
        <v>458</v>
      </c>
      <c r="M3774" s="14">
        <f>+VLOOKUP(L3774,Customers!$C$3:$D$797,2,FALSE)</f>
        <v>3</v>
      </c>
      <c r="N3774" s="14">
        <f>+INDEX(Customers!$B$2:$D$797,MATCH(TF_Database!L3774,Customers!$C$2:$C$797,0),1)</f>
        <v>12056</v>
      </c>
      <c r="O3774" s="29">
        <f t="shared" si="350"/>
        <v>7</v>
      </c>
      <c r="P3774" s="29">
        <f t="shared" si="351"/>
        <v>11</v>
      </c>
      <c r="Q3774" s="14" t="str">
        <f t="shared" si="352"/>
        <v xml:space="preserve">Dorris </v>
      </c>
      <c r="R3774" s="14" t="str">
        <f t="shared" si="353"/>
        <v>Love</v>
      </c>
    </row>
    <row r="3775" spans="2:18" x14ac:dyDescent="0.45">
      <c r="B3775" s="14" t="str">
        <f t="shared" si="348"/>
        <v>411234841125</v>
      </c>
      <c r="C3775" s="5">
        <v>41123</v>
      </c>
      <c r="D3775" s="2" t="s">
        <v>811</v>
      </c>
      <c r="E3775" s="14">
        <f t="shared" si="349"/>
        <v>0</v>
      </c>
      <c r="F3775" s="2">
        <v>48</v>
      </c>
      <c r="G3775" s="19">
        <v>2006.38</v>
      </c>
      <c r="H3775" s="20">
        <v>0</v>
      </c>
      <c r="I3775" s="6"/>
      <c r="J3775" s="5">
        <v>41125</v>
      </c>
      <c r="K3775" s="25">
        <v>840.46</v>
      </c>
      <c r="L3775" s="2" t="s">
        <v>483</v>
      </c>
      <c r="M3775" s="14">
        <f>+VLOOKUP(L3775,Customers!$C$3:$D$797,2,FALSE)</f>
        <v>4</v>
      </c>
      <c r="N3775" s="14">
        <f>+INDEX(Customers!$B$2:$D$797,MATCH(TF_Database!L3775,Customers!$C$2:$C$797,0),1)</f>
        <v>5993</v>
      </c>
      <c r="O3775" s="29">
        <f t="shared" si="350"/>
        <v>7</v>
      </c>
      <c r="P3775" s="29">
        <f t="shared" si="351"/>
        <v>18</v>
      </c>
      <c r="Q3775" s="14" t="str">
        <f t="shared" si="352"/>
        <v xml:space="preserve">Justin </v>
      </c>
      <c r="R3775" s="14" t="str">
        <f t="shared" si="353"/>
        <v>MacKendrick</v>
      </c>
    </row>
    <row r="3776" spans="2:18" x14ac:dyDescent="0.45">
      <c r="B3776" s="14" t="str">
        <f t="shared" si="348"/>
        <v>41050741054</v>
      </c>
      <c r="C3776" s="5">
        <v>41050</v>
      </c>
      <c r="D3776" s="2" t="s">
        <v>804</v>
      </c>
      <c r="E3776" s="14">
        <f t="shared" si="349"/>
        <v>0</v>
      </c>
      <c r="F3776" s="2">
        <v>7</v>
      </c>
      <c r="G3776" s="19">
        <v>1134.05</v>
      </c>
      <c r="H3776" s="20">
        <v>0.08</v>
      </c>
      <c r="I3776" s="6"/>
      <c r="J3776" s="5">
        <v>41054</v>
      </c>
      <c r="K3776" s="25">
        <v>149.49799999999999</v>
      </c>
      <c r="L3776" s="2" t="s">
        <v>469</v>
      </c>
      <c r="M3776" s="14">
        <f>+VLOOKUP(L3776,Customers!$C$3:$D$797,2,FALSE)</f>
        <v>2</v>
      </c>
      <c r="N3776" s="14">
        <f>+INDEX(Customers!$B$2:$D$797,MATCH(TF_Database!L3776,Customers!$C$2:$C$797,0),1)</f>
        <v>5815</v>
      </c>
      <c r="O3776" s="29">
        <f t="shared" si="350"/>
        <v>7</v>
      </c>
      <c r="P3776" s="29">
        <f t="shared" si="351"/>
        <v>11</v>
      </c>
      <c r="Q3776" s="14" t="str">
        <f t="shared" si="352"/>
        <v xml:space="preserve">Dennis </v>
      </c>
      <c r="R3776" s="14" t="str">
        <f t="shared" si="353"/>
        <v>Kane</v>
      </c>
    </row>
    <row r="3777" spans="2:18" x14ac:dyDescent="0.45">
      <c r="B3777" s="14" t="str">
        <f t="shared" si="348"/>
        <v>410502841059</v>
      </c>
      <c r="C3777" s="5">
        <v>41050</v>
      </c>
      <c r="D3777" s="2" t="s">
        <v>804</v>
      </c>
      <c r="E3777" s="14">
        <f t="shared" si="349"/>
        <v>0</v>
      </c>
      <c r="F3777" s="2">
        <v>28</v>
      </c>
      <c r="G3777" s="19">
        <v>1470.0495000000001</v>
      </c>
      <c r="H3777" s="20">
        <v>0.1</v>
      </c>
      <c r="I3777" s="6"/>
      <c r="J3777" s="5">
        <v>41059</v>
      </c>
      <c r="K3777" s="25">
        <v>185.94</v>
      </c>
      <c r="L3777" s="2" t="s">
        <v>469</v>
      </c>
      <c r="M3777" s="14">
        <f>+VLOOKUP(L3777,Customers!$C$3:$D$797,2,FALSE)</f>
        <v>2</v>
      </c>
      <c r="N3777" s="14">
        <f>+INDEX(Customers!$B$2:$D$797,MATCH(TF_Database!L3777,Customers!$C$2:$C$797,0),1)</f>
        <v>5815</v>
      </c>
      <c r="O3777" s="29">
        <f t="shared" si="350"/>
        <v>7</v>
      </c>
      <c r="P3777" s="29">
        <f t="shared" si="351"/>
        <v>11</v>
      </c>
      <c r="Q3777" s="14" t="str">
        <f t="shared" si="352"/>
        <v xml:space="preserve">Dennis </v>
      </c>
      <c r="R3777" s="14" t="str">
        <f t="shared" si="353"/>
        <v>Kane</v>
      </c>
    </row>
    <row r="3778" spans="2:18" x14ac:dyDescent="0.45">
      <c r="B3778" s="14" t="str">
        <f t="shared" si="348"/>
        <v>403864740388</v>
      </c>
      <c r="C3778" s="5">
        <v>40386</v>
      </c>
      <c r="D3778" s="2" t="s">
        <v>808</v>
      </c>
      <c r="E3778" s="14">
        <f t="shared" si="349"/>
        <v>0</v>
      </c>
      <c r="F3778" s="2">
        <v>47</v>
      </c>
      <c r="G3778" s="19">
        <v>1020.88</v>
      </c>
      <c r="H3778" s="20">
        <v>0.08</v>
      </c>
      <c r="I3778" s="6"/>
      <c r="J3778" s="5">
        <v>40388</v>
      </c>
      <c r="K3778" s="25">
        <v>173.94</v>
      </c>
      <c r="L3778" s="2" t="s">
        <v>457</v>
      </c>
      <c r="M3778" s="14">
        <f>+VLOOKUP(L3778,Customers!$C$3:$D$797,2,FALSE)</f>
        <v>3</v>
      </c>
      <c r="N3778" s="14">
        <f>+INDEX(Customers!$B$2:$D$797,MATCH(TF_Database!L3778,Customers!$C$2:$C$797,0),1)</f>
        <v>21065</v>
      </c>
      <c r="O3778" s="29">
        <f t="shared" si="350"/>
        <v>5</v>
      </c>
      <c r="P3778" s="29">
        <f t="shared" si="351"/>
        <v>10</v>
      </c>
      <c r="Q3778" s="14" t="str">
        <f t="shared" si="352"/>
        <v xml:space="preserve">Anne </v>
      </c>
      <c r="R3778" s="14" t="str">
        <f t="shared" si="353"/>
        <v>Pryor</v>
      </c>
    </row>
    <row r="3779" spans="2:18" x14ac:dyDescent="0.45">
      <c r="B3779" s="14" t="str">
        <f t="shared" si="348"/>
        <v>405474140548</v>
      </c>
      <c r="C3779" s="5">
        <v>40547</v>
      </c>
      <c r="D3779" s="2" t="s">
        <v>808</v>
      </c>
      <c r="E3779" s="14">
        <f t="shared" si="349"/>
        <v>0</v>
      </c>
      <c r="F3779" s="2">
        <v>41</v>
      </c>
      <c r="G3779" s="19">
        <v>11883.2</v>
      </c>
      <c r="H3779" s="20">
        <v>0.1</v>
      </c>
      <c r="I3779" s="6"/>
      <c r="J3779" s="5">
        <v>40548</v>
      </c>
      <c r="K3779" s="25">
        <v>4160.88</v>
      </c>
      <c r="L3779" s="2" t="s">
        <v>458</v>
      </c>
      <c r="M3779" s="14">
        <f>+VLOOKUP(L3779,Customers!$C$3:$D$797,2,FALSE)</f>
        <v>3</v>
      </c>
      <c r="N3779" s="14">
        <f>+INDEX(Customers!$B$2:$D$797,MATCH(TF_Database!L3779,Customers!$C$2:$C$797,0),1)</f>
        <v>12056</v>
      </c>
      <c r="O3779" s="29">
        <f t="shared" si="350"/>
        <v>7</v>
      </c>
      <c r="P3779" s="29">
        <f t="shared" si="351"/>
        <v>11</v>
      </c>
      <c r="Q3779" s="14" t="str">
        <f t="shared" si="352"/>
        <v xml:space="preserve">Dorris </v>
      </c>
      <c r="R3779" s="14" t="str">
        <f t="shared" si="353"/>
        <v>Love</v>
      </c>
    </row>
    <row r="3780" spans="2:18" x14ac:dyDescent="0.45">
      <c r="B3780" s="14" t="str">
        <f t="shared" si="348"/>
        <v>41028641030</v>
      </c>
      <c r="C3780" s="5">
        <v>41028</v>
      </c>
      <c r="D3780" s="2" t="s">
        <v>806</v>
      </c>
      <c r="E3780" s="14">
        <f t="shared" si="349"/>
        <v>1</v>
      </c>
      <c r="F3780" s="2">
        <v>6</v>
      </c>
      <c r="G3780" s="19">
        <v>120.38</v>
      </c>
      <c r="H3780" s="20">
        <v>0.09</v>
      </c>
      <c r="I3780" s="6"/>
      <c r="J3780" s="5">
        <v>41030</v>
      </c>
      <c r="K3780" s="25">
        <v>-29.77</v>
      </c>
      <c r="L3780" s="2" t="s">
        <v>150</v>
      </c>
      <c r="M3780" s="14">
        <f>+VLOOKUP(L3780,Customers!$C$3:$D$797,2,FALSE)</f>
        <v>3</v>
      </c>
      <c r="N3780" s="14">
        <f>+INDEX(Customers!$B$2:$D$797,MATCH(TF_Database!L3780,Customers!$C$2:$C$797,0),1)</f>
        <v>8868</v>
      </c>
      <c r="O3780" s="29">
        <f t="shared" si="350"/>
        <v>5</v>
      </c>
      <c r="P3780" s="29">
        <f t="shared" si="351"/>
        <v>11</v>
      </c>
      <c r="Q3780" s="14" t="str">
        <f t="shared" si="352"/>
        <v xml:space="preserve">Bill </v>
      </c>
      <c r="R3780" s="14" t="str">
        <f t="shared" si="353"/>
        <v>Eplett</v>
      </c>
    </row>
    <row r="3781" spans="2:18" x14ac:dyDescent="0.45">
      <c r="B3781" s="14" t="str">
        <f t="shared" si="348"/>
        <v>398773639877</v>
      </c>
      <c r="C3781" s="5">
        <v>39877</v>
      </c>
      <c r="D3781" s="2" t="s">
        <v>810</v>
      </c>
      <c r="E3781" s="14">
        <f t="shared" si="349"/>
        <v>0</v>
      </c>
      <c r="F3781" s="2">
        <v>36</v>
      </c>
      <c r="G3781" s="19">
        <v>2051.8235</v>
      </c>
      <c r="H3781" s="20">
        <v>0.01</v>
      </c>
      <c r="I3781" s="6"/>
      <c r="J3781" s="5">
        <v>39877</v>
      </c>
      <c r="K3781" s="25">
        <v>350.36099999999999</v>
      </c>
      <c r="L3781" s="2" t="s">
        <v>150</v>
      </c>
      <c r="M3781" s="14">
        <f>+VLOOKUP(L3781,Customers!$C$3:$D$797,2,FALSE)</f>
        <v>3</v>
      </c>
      <c r="N3781" s="14">
        <f>+INDEX(Customers!$B$2:$D$797,MATCH(TF_Database!L3781,Customers!$C$2:$C$797,0),1)</f>
        <v>8868</v>
      </c>
      <c r="O3781" s="29">
        <f t="shared" si="350"/>
        <v>5</v>
      </c>
      <c r="P3781" s="29">
        <f t="shared" si="351"/>
        <v>11</v>
      </c>
      <c r="Q3781" s="14" t="str">
        <f t="shared" si="352"/>
        <v xml:space="preserve">Bill </v>
      </c>
      <c r="R3781" s="14" t="str">
        <f t="shared" si="353"/>
        <v>Eplett</v>
      </c>
    </row>
    <row r="3782" spans="2:18" x14ac:dyDescent="0.45">
      <c r="B3782" s="14" t="str">
        <f t="shared" si="348"/>
        <v>412182241219</v>
      </c>
      <c r="C3782" s="5">
        <v>41218</v>
      </c>
      <c r="D3782" s="2" t="s">
        <v>806</v>
      </c>
      <c r="E3782" s="14">
        <f t="shared" si="349"/>
        <v>1</v>
      </c>
      <c r="F3782" s="2">
        <v>22</v>
      </c>
      <c r="G3782" s="19">
        <v>621.21</v>
      </c>
      <c r="H3782" s="20">
        <v>7.0000000000000007E-2</v>
      </c>
      <c r="I3782" s="6"/>
      <c r="J3782" s="5">
        <v>41219</v>
      </c>
      <c r="K3782" s="25">
        <v>-42.35</v>
      </c>
      <c r="L3782" s="2" t="s">
        <v>458</v>
      </c>
      <c r="M3782" s="14">
        <f>+VLOOKUP(L3782,Customers!$C$3:$D$797,2,FALSE)</f>
        <v>3</v>
      </c>
      <c r="N3782" s="14">
        <f>+INDEX(Customers!$B$2:$D$797,MATCH(TF_Database!L3782,Customers!$C$2:$C$797,0),1)</f>
        <v>12056</v>
      </c>
      <c r="O3782" s="29">
        <f t="shared" si="350"/>
        <v>7</v>
      </c>
      <c r="P3782" s="29">
        <f t="shared" si="351"/>
        <v>11</v>
      </c>
      <c r="Q3782" s="14" t="str">
        <f t="shared" si="352"/>
        <v xml:space="preserve">Dorris </v>
      </c>
      <c r="R3782" s="14" t="str">
        <f t="shared" si="353"/>
        <v>Love</v>
      </c>
    </row>
    <row r="3783" spans="2:18" x14ac:dyDescent="0.45">
      <c r="B3783" s="14" t="str">
        <f t="shared" ref="B3783:B3846" si="354">+CONCATENATE(C3783,F3783,J3783)</f>
        <v>41104241111</v>
      </c>
      <c r="C3783" s="5">
        <v>41104</v>
      </c>
      <c r="D3783" s="2" t="s">
        <v>804</v>
      </c>
      <c r="E3783" s="14">
        <f t="shared" ref="E3783:E3846" si="355">+IF(D3783="High",1,0)</f>
        <v>0</v>
      </c>
      <c r="F3783" s="2">
        <v>2</v>
      </c>
      <c r="G3783" s="19">
        <v>13.29</v>
      </c>
      <c r="H3783" s="20">
        <v>0.08</v>
      </c>
      <c r="I3783" s="6"/>
      <c r="J3783" s="5">
        <v>41111</v>
      </c>
      <c r="K3783" s="25">
        <v>-10.327</v>
      </c>
      <c r="L3783" s="2" t="s">
        <v>477</v>
      </c>
      <c r="M3783" s="14">
        <f>+VLOOKUP(L3783,Customers!$C$3:$D$797,2,FALSE)</f>
        <v>4</v>
      </c>
      <c r="N3783" s="14">
        <f>+INDEX(Customers!$B$2:$D$797,MATCH(TF_Database!L3783,Customers!$C$2:$C$797,0),1)</f>
        <v>21806</v>
      </c>
      <c r="O3783" s="29">
        <f t="shared" ref="O3783:O3846" si="356">+SEARCH(" ",L3783)</f>
        <v>8</v>
      </c>
      <c r="P3783" s="29">
        <f t="shared" ref="P3783:P3846" si="357">+LEN(L3783)</f>
        <v>16</v>
      </c>
      <c r="Q3783" s="14" t="str">
        <f t="shared" ref="Q3783:Q3846" si="358">+LEFT(L3783,O3783)</f>
        <v xml:space="preserve">Stewart </v>
      </c>
      <c r="R3783" s="14" t="str">
        <f t="shared" ref="R3783:R3846" si="359">+RIGHT(L3783,P3783-O3783)</f>
        <v>Visinsky</v>
      </c>
    </row>
    <row r="3784" spans="2:18" x14ac:dyDescent="0.45">
      <c r="B3784" s="14" t="str">
        <f t="shared" si="354"/>
        <v>40480740481</v>
      </c>
      <c r="C3784" s="5">
        <v>40480</v>
      </c>
      <c r="D3784" s="2" t="s">
        <v>811</v>
      </c>
      <c r="E3784" s="14">
        <f t="shared" si="355"/>
        <v>0</v>
      </c>
      <c r="F3784" s="2">
        <v>7</v>
      </c>
      <c r="G3784" s="19">
        <v>2423.06</v>
      </c>
      <c r="H3784" s="20">
        <v>0.06</v>
      </c>
      <c r="I3784" s="6"/>
      <c r="J3784" s="5">
        <v>40481</v>
      </c>
      <c r="K3784" s="25">
        <v>-94.26560000000002</v>
      </c>
      <c r="L3784" s="2" t="s">
        <v>473</v>
      </c>
      <c r="M3784" s="14">
        <f>+VLOOKUP(L3784,Customers!$C$3:$D$797,2,FALSE)</f>
        <v>5</v>
      </c>
      <c r="N3784" s="14">
        <f>+INDEX(Customers!$B$2:$D$797,MATCH(TF_Database!L3784,Customers!$C$2:$C$797,0),1)</f>
        <v>898</v>
      </c>
      <c r="O3784" s="29">
        <f t="shared" si="356"/>
        <v>7</v>
      </c>
      <c r="P3784" s="29">
        <f t="shared" si="357"/>
        <v>13</v>
      </c>
      <c r="Q3784" s="14" t="str">
        <f t="shared" si="358"/>
        <v xml:space="preserve">Brenda </v>
      </c>
      <c r="R3784" s="14" t="str">
        <f t="shared" si="359"/>
        <v>Bowman</v>
      </c>
    </row>
    <row r="3785" spans="2:18" x14ac:dyDescent="0.45">
      <c r="B3785" s="14" t="str">
        <f t="shared" si="354"/>
        <v>408762540877</v>
      </c>
      <c r="C3785" s="5">
        <v>40876</v>
      </c>
      <c r="D3785" s="2" t="s">
        <v>811</v>
      </c>
      <c r="E3785" s="14">
        <f t="shared" si="355"/>
        <v>0</v>
      </c>
      <c r="F3785" s="2">
        <v>25</v>
      </c>
      <c r="G3785" s="19">
        <v>667.64</v>
      </c>
      <c r="H3785" s="20">
        <v>0.08</v>
      </c>
      <c r="I3785" s="6"/>
      <c r="J3785" s="5">
        <v>40877</v>
      </c>
      <c r="K3785" s="25">
        <v>-57.53</v>
      </c>
      <c r="L3785" s="2" t="s">
        <v>473</v>
      </c>
      <c r="M3785" s="14">
        <f>+VLOOKUP(L3785,Customers!$C$3:$D$797,2,FALSE)</f>
        <v>5</v>
      </c>
      <c r="N3785" s="14">
        <f>+INDEX(Customers!$B$2:$D$797,MATCH(TF_Database!L3785,Customers!$C$2:$C$797,0),1)</f>
        <v>898</v>
      </c>
      <c r="O3785" s="29">
        <f t="shared" si="356"/>
        <v>7</v>
      </c>
      <c r="P3785" s="29">
        <f t="shared" si="357"/>
        <v>13</v>
      </c>
      <c r="Q3785" s="14" t="str">
        <f t="shared" si="358"/>
        <v xml:space="preserve">Brenda </v>
      </c>
      <c r="R3785" s="14" t="str">
        <f t="shared" si="359"/>
        <v>Bowman</v>
      </c>
    </row>
    <row r="3786" spans="2:18" x14ac:dyDescent="0.45">
      <c r="B3786" s="14" t="str">
        <f t="shared" si="354"/>
        <v>40268940269</v>
      </c>
      <c r="C3786" s="5">
        <v>40268</v>
      </c>
      <c r="D3786" s="2" t="s">
        <v>808</v>
      </c>
      <c r="E3786" s="14">
        <f t="shared" si="355"/>
        <v>0</v>
      </c>
      <c r="F3786" s="2">
        <v>9</v>
      </c>
      <c r="G3786" s="19">
        <v>98.24</v>
      </c>
      <c r="H3786" s="20">
        <v>0.04</v>
      </c>
      <c r="I3786" s="6"/>
      <c r="J3786" s="5">
        <v>40269</v>
      </c>
      <c r="K3786" s="25">
        <v>-10.38</v>
      </c>
      <c r="L3786" s="2" t="s">
        <v>458</v>
      </c>
      <c r="M3786" s="14">
        <f>+VLOOKUP(L3786,Customers!$C$3:$D$797,2,FALSE)</f>
        <v>3</v>
      </c>
      <c r="N3786" s="14">
        <f>+INDEX(Customers!$B$2:$D$797,MATCH(TF_Database!L3786,Customers!$C$2:$C$797,0),1)</f>
        <v>12056</v>
      </c>
      <c r="O3786" s="29">
        <f t="shared" si="356"/>
        <v>7</v>
      </c>
      <c r="P3786" s="29">
        <f t="shared" si="357"/>
        <v>11</v>
      </c>
      <c r="Q3786" s="14" t="str">
        <f t="shared" si="358"/>
        <v xml:space="preserve">Dorris </v>
      </c>
      <c r="R3786" s="14" t="str">
        <f t="shared" si="359"/>
        <v>Love</v>
      </c>
    </row>
    <row r="3787" spans="2:18" x14ac:dyDescent="0.45">
      <c r="B3787" s="14" t="str">
        <f t="shared" si="354"/>
        <v>412724041273</v>
      </c>
      <c r="C3787" s="5">
        <v>41272</v>
      </c>
      <c r="D3787" s="2" t="s">
        <v>806</v>
      </c>
      <c r="E3787" s="14">
        <f t="shared" si="355"/>
        <v>1</v>
      </c>
      <c r="F3787" s="2">
        <v>40</v>
      </c>
      <c r="G3787" s="19">
        <v>181.8</v>
      </c>
      <c r="H3787" s="20">
        <v>0.05</v>
      </c>
      <c r="I3787" s="6"/>
      <c r="J3787" s="5">
        <v>41273</v>
      </c>
      <c r="K3787" s="25">
        <v>-144.739</v>
      </c>
      <c r="L3787" s="2" t="s">
        <v>223</v>
      </c>
      <c r="M3787" s="14">
        <f>+VLOOKUP(L3787,Customers!$C$3:$D$797,2,FALSE)</f>
        <v>5</v>
      </c>
      <c r="N3787" s="14">
        <f>+INDEX(Customers!$B$2:$D$797,MATCH(TF_Database!L3787,Customers!$C$2:$C$797,0),1)</f>
        <v>3086</v>
      </c>
      <c r="O3787" s="29">
        <f t="shared" si="356"/>
        <v>8</v>
      </c>
      <c r="P3787" s="29">
        <f t="shared" si="357"/>
        <v>15</v>
      </c>
      <c r="Q3787" s="14" t="str">
        <f t="shared" si="358"/>
        <v xml:space="preserve">Shirley </v>
      </c>
      <c r="R3787" s="14" t="str">
        <f t="shared" si="359"/>
        <v>Schmidt</v>
      </c>
    </row>
    <row r="3788" spans="2:18" x14ac:dyDescent="0.45">
      <c r="B3788" s="14" t="str">
        <f t="shared" si="354"/>
        <v>409393540943</v>
      </c>
      <c r="C3788" s="5">
        <v>40939</v>
      </c>
      <c r="D3788" s="2" t="s">
        <v>804</v>
      </c>
      <c r="E3788" s="14">
        <f t="shared" si="355"/>
        <v>0</v>
      </c>
      <c r="F3788" s="2">
        <v>35</v>
      </c>
      <c r="G3788" s="19">
        <v>648.58000000000004</v>
      </c>
      <c r="H3788" s="20">
        <v>0.05</v>
      </c>
      <c r="I3788" s="6"/>
      <c r="J3788" s="5">
        <v>40943</v>
      </c>
      <c r="K3788" s="25">
        <v>182.63</v>
      </c>
      <c r="L3788" s="2" t="s">
        <v>474</v>
      </c>
      <c r="M3788" s="14">
        <f>+VLOOKUP(L3788,Customers!$C$3:$D$797,2,FALSE)</f>
        <v>1</v>
      </c>
      <c r="N3788" s="14">
        <f>+INDEX(Customers!$B$2:$D$797,MATCH(TF_Database!L3788,Customers!$C$2:$C$797,0),1)</f>
        <v>4128</v>
      </c>
      <c r="O3788" s="29">
        <f t="shared" si="356"/>
        <v>9</v>
      </c>
      <c r="P3788" s="29">
        <f t="shared" si="357"/>
        <v>17</v>
      </c>
      <c r="Q3788" s="14" t="str">
        <f t="shared" si="358"/>
        <v xml:space="preserve">Jennifer </v>
      </c>
      <c r="R3788" s="14" t="str">
        <f t="shared" si="359"/>
        <v>Ferguson</v>
      </c>
    </row>
    <row r="3789" spans="2:18" x14ac:dyDescent="0.45">
      <c r="B3789" s="14" t="str">
        <f t="shared" si="354"/>
        <v>409394340944</v>
      </c>
      <c r="C3789" s="5">
        <v>40939</v>
      </c>
      <c r="D3789" s="2" t="s">
        <v>804</v>
      </c>
      <c r="E3789" s="14">
        <f t="shared" si="355"/>
        <v>0</v>
      </c>
      <c r="F3789" s="2">
        <v>43</v>
      </c>
      <c r="G3789" s="19">
        <v>270.56</v>
      </c>
      <c r="H3789" s="20">
        <v>0.09</v>
      </c>
      <c r="I3789" s="6"/>
      <c r="J3789" s="5">
        <v>40944</v>
      </c>
      <c r="K3789" s="25">
        <v>-140.47999999999999</v>
      </c>
      <c r="L3789" s="2" t="s">
        <v>474</v>
      </c>
      <c r="M3789" s="14">
        <f>+VLOOKUP(L3789,Customers!$C$3:$D$797,2,FALSE)</f>
        <v>1</v>
      </c>
      <c r="N3789" s="14">
        <f>+INDEX(Customers!$B$2:$D$797,MATCH(TF_Database!L3789,Customers!$C$2:$C$797,0),1)</f>
        <v>4128</v>
      </c>
      <c r="O3789" s="29">
        <f t="shared" si="356"/>
        <v>9</v>
      </c>
      <c r="P3789" s="29">
        <f t="shared" si="357"/>
        <v>17</v>
      </c>
      <c r="Q3789" s="14" t="str">
        <f t="shared" si="358"/>
        <v xml:space="preserve">Jennifer </v>
      </c>
      <c r="R3789" s="14" t="str">
        <f t="shared" si="359"/>
        <v>Ferguson</v>
      </c>
    </row>
    <row r="3790" spans="2:18" x14ac:dyDescent="0.45">
      <c r="B3790" s="14" t="str">
        <f t="shared" si="354"/>
        <v>408483140850</v>
      </c>
      <c r="C3790" s="5">
        <v>40848</v>
      </c>
      <c r="D3790" s="2" t="s">
        <v>808</v>
      </c>
      <c r="E3790" s="14">
        <f t="shared" si="355"/>
        <v>0</v>
      </c>
      <c r="F3790" s="2">
        <v>31</v>
      </c>
      <c r="G3790" s="19">
        <v>233.2</v>
      </c>
      <c r="H3790" s="20">
        <v>0.04</v>
      </c>
      <c r="I3790" s="6"/>
      <c r="J3790" s="5">
        <v>40850</v>
      </c>
      <c r="K3790" s="25">
        <v>-48.07</v>
      </c>
      <c r="L3790" s="2" t="s">
        <v>95</v>
      </c>
      <c r="M3790" s="14">
        <f>+VLOOKUP(L3790,Customers!$C$3:$D$797,2,FALSE)</f>
        <v>4</v>
      </c>
      <c r="N3790" s="14">
        <f>+INDEX(Customers!$B$2:$D$797,MATCH(TF_Database!L3790,Customers!$C$2:$C$797,0),1)</f>
        <v>22851</v>
      </c>
      <c r="O3790" s="29">
        <f t="shared" si="356"/>
        <v>9</v>
      </c>
      <c r="P3790" s="29">
        <f t="shared" si="357"/>
        <v>15</v>
      </c>
      <c r="Q3790" s="14" t="str">
        <f t="shared" si="358"/>
        <v xml:space="preserve">Kimberly </v>
      </c>
      <c r="R3790" s="14" t="str">
        <f t="shared" si="359"/>
        <v>Carter</v>
      </c>
    </row>
    <row r="3791" spans="2:18" x14ac:dyDescent="0.45">
      <c r="B3791" s="14" t="str">
        <f t="shared" si="354"/>
        <v>408481640849</v>
      </c>
      <c r="C3791" s="5">
        <v>40848</v>
      </c>
      <c r="D3791" s="2" t="s">
        <v>808</v>
      </c>
      <c r="E3791" s="14">
        <f t="shared" si="355"/>
        <v>0</v>
      </c>
      <c r="F3791" s="2">
        <v>16</v>
      </c>
      <c r="G3791" s="19">
        <v>79.53</v>
      </c>
      <c r="H3791" s="20">
        <v>0.08</v>
      </c>
      <c r="I3791" s="6"/>
      <c r="J3791" s="5">
        <v>40849</v>
      </c>
      <c r="K3791" s="25">
        <v>-48.55</v>
      </c>
      <c r="L3791" s="2" t="s">
        <v>95</v>
      </c>
      <c r="M3791" s="14">
        <f>+VLOOKUP(L3791,Customers!$C$3:$D$797,2,FALSE)</f>
        <v>4</v>
      </c>
      <c r="N3791" s="14">
        <f>+INDEX(Customers!$B$2:$D$797,MATCH(TF_Database!L3791,Customers!$C$2:$C$797,0),1)</f>
        <v>22851</v>
      </c>
      <c r="O3791" s="29">
        <f t="shared" si="356"/>
        <v>9</v>
      </c>
      <c r="P3791" s="29">
        <f t="shared" si="357"/>
        <v>15</v>
      </c>
      <c r="Q3791" s="14" t="str">
        <f t="shared" si="358"/>
        <v xml:space="preserve">Kimberly </v>
      </c>
      <c r="R3791" s="14" t="str">
        <f t="shared" si="359"/>
        <v>Carter</v>
      </c>
    </row>
    <row r="3792" spans="2:18" x14ac:dyDescent="0.45">
      <c r="B3792" s="14" t="str">
        <f t="shared" si="354"/>
        <v>408484340849</v>
      </c>
      <c r="C3792" s="5">
        <v>40848</v>
      </c>
      <c r="D3792" s="2" t="s">
        <v>808</v>
      </c>
      <c r="E3792" s="14">
        <f t="shared" si="355"/>
        <v>0</v>
      </c>
      <c r="F3792" s="2">
        <v>43</v>
      </c>
      <c r="G3792" s="19">
        <v>1680.9769999999999</v>
      </c>
      <c r="H3792" s="20">
        <v>0.05</v>
      </c>
      <c r="I3792" s="6"/>
      <c r="J3792" s="5">
        <v>40849</v>
      </c>
      <c r="K3792" s="25">
        <v>383.09400000000005</v>
      </c>
      <c r="L3792" s="2" t="s">
        <v>95</v>
      </c>
      <c r="M3792" s="14">
        <f>+VLOOKUP(L3792,Customers!$C$3:$D$797,2,FALSE)</f>
        <v>4</v>
      </c>
      <c r="N3792" s="14">
        <f>+INDEX(Customers!$B$2:$D$797,MATCH(TF_Database!L3792,Customers!$C$2:$C$797,0),1)</f>
        <v>22851</v>
      </c>
      <c r="O3792" s="29">
        <f t="shared" si="356"/>
        <v>9</v>
      </c>
      <c r="P3792" s="29">
        <f t="shared" si="357"/>
        <v>15</v>
      </c>
      <c r="Q3792" s="14" t="str">
        <f t="shared" si="358"/>
        <v xml:space="preserve">Kimberly </v>
      </c>
      <c r="R3792" s="14" t="str">
        <f t="shared" si="359"/>
        <v>Carter</v>
      </c>
    </row>
    <row r="3793" spans="2:18" x14ac:dyDescent="0.45">
      <c r="B3793" s="14" t="str">
        <f t="shared" si="354"/>
        <v>412001941201</v>
      </c>
      <c r="C3793" s="5">
        <v>41200</v>
      </c>
      <c r="D3793" s="2" t="s">
        <v>808</v>
      </c>
      <c r="E3793" s="14">
        <f t="shared" si="355"/>
        <v>0</v>
      </c>
      <c r="F3793" s="2">
        <v>19</v>
      </c>
      <c r="G3793" s="19">
        <v>2002.4</v>
      </c>
      <c r="H3793" s="20">
        <v>0</v>
      </c>
      <c r="I3793" s="6"/>
      <c r="J3793" s="5">
        <v>41201</v>
      </c>
      <c r="K3793" s="25">
        <v>151.09</v>
      </c>
      <c r="L3793" s="2" t="s">
        <v>416</v>
      </c>
      <c r="M3793" s="14">
        <f>+VLOOKUP(L3793,Customers!$C$3:$D$797,2,FALSE)</f>
        <v>5</v>
      </c>
      <c r="N3793" s="14">
        <f>+INDEX(Customers!$B$2:$D$797,MATCH(TF_Database!L3793,Customers!$C$2:$C$797,0),1)</f>
        <v>12954</v>
      </c>
      <c r="O3793" s="29">
        <f t="shared" si="356"/>
        <v>4</v>
      </c>
      <c r="P3793" s="29">
        <f t="shared" si="357"/>
        <v>14</v>
      </c>
      <c r="Q3793" s="14" t="str">
        <f t="shared" si="358"/>
        <v xml:space="preserve">Liz </v>
      </c>
      <c r="R3793" s="14" t="str">
        <f t="shared" si="359"/>
        <v>Willingham</v>
      </c>
    </row>
    <row r="3794" spans="2:18" x14ac:dyDescent="0.45">
      <c r="B3794" s="14" t="str">
        <f t="shared" si="354"/>
        <v>40736540743</v>
      </c>
      <c r="C3794" s="5">
        <v>40736</v>
      </c>
      <c r="D3794" s="2" t="s">
        <v>804</v>
      </c>
      <c r="E3794" s="14">
        <f t="shared" si="355"/>
        <v>0</v>
      </c>
      <c r="F3794" s="2">
        <v>5</v>
      </c>
      <c r="G3794" s="19">
        <v>24.3</v>
      </c>
      <c r="H3794" s="20">
        <v>0.02</v>
      </c>
      <c r="I3794" s="6"/>
      <c r="J3794" s="5">
        <v>40743</v>
      </c>
      <c r="K3794" s="25">
        <v>3.14</v>
      </c>
      <c r="L3794" s="2" t="s">
        <v>199</v>
      </c>
      <c r="M3794" s="14">
        <f>+VLOOKUP(L3794,Customers!$C$3:$D$797,2,FALSE)</f>
        <v>1</v>
      </c>
      <c r="N3794" s="14">
        <f>+INDEX(Customers!$B$2:$D$797,MATCH(TF_Database!L3794,Customers!$C$2:$C$797,0),1)</f>
        <v>13791</v>
      </c>
      <c r="O3794" s="29">
        <f t="shared" si="356"/>
        <v>6</v>
      </c>
      <c r="P3794" s="29">
        <f t="shared" si="357"/>
        <v>14</v>
      </c>
      <c r="Q3794" s="14" t="str">
        <f t="shared" si="358"/>
        <v xml:space="preserve">Brian </v>
      </c>
      <c r="R3794" s="14" t="str">
        <f t="shared" si="359"/>
        <v>Thompson</v>
      </c>
    </row>
    <row r="3795" spans="2:18" x14ac:dyDescent="0.45">
      <c r="B3795" s="14" t="str">
        <f t="shared" si="354"/>
        <v>407361440741</v>
      </c>
      <c r="C3795" s="5">
        <v>40736</v>
      </c>
      <c r="D3795" s="2" t="s">
        <v>804</v>
      </c>
      <c r="E3795" s="14">
        <f t="shared" si="355"/>
        <v>0</v>
      </c>
      <c r="F3795" s="2">
        <v>14</v>
      </c>
      <c r="G3795" s="19">
        <v>322.61</v>
      </c>
      <c r="H3795" s="20">
        <v>0.02</v>
      </c>
      <c r="I3795" s="6"/>
      <c r="J3795" s="5">
        <v>40741</v>
      </c>
      <c r="K3795" s="25">
        <v>19.37</v>
      </c>
      <c r="L3795" s="2" t="s">
        <v>199</v>
      </c>
      <c r="M3795" s="14">
        <f>+VLOOKUP(L3795,Customers!$C$3:$D$797,2,FALSE)</f>
        <v>1</v>
      </c>
      <c r="N3795" s="14">
        <f>+INDEX(Customers!$B$2:$D$797,MATCH(TF_Database!L3795,Customers!$C$2:$C$797,0),1)</f>
        <v>13791</v>
      </c>
      <c r="O3795" s="29">
        <f t="shared" si="356"/>
        <v>6</v>
      </c>
      <c r="P3795" s="29">
        <f t="shared" si="357"/>
        <v>14</v>
      </c>
      <c r="Q3795" s="14" t="str">
        <f t="shared" si="358"/>
        <v xml:space="preserve">Brian </v>
      </c>
      <c r="R3795" s="14" t="str">
        <f t="shared" si="359"/>
        <v>Thompson</v>
      </c>
    </row>
    <row r="3796" spans="2:18" x14ac:dyDescent="0.45">
      <c r="B3796" s="14" t="str">
        <f t="shared" si="354"/>
        <v>40820240822</v>
      </c>
      <c r="C3796" s="5">
        <v>40820</v>
      </c>
      <c r="D3796" s="2" t="s">
        <v>811</v>
      </c>
      <c r="E3796" s="14">
        <f t="shared" si="355"/>
        <v>0</v>
      </c>
      <c r="F3796" s="2">
        <v>2</v>
      </c>
      <c r="G3796" s="19">
        <v>31.7</v>
      </c>
      <c r="H3796" s="20">
        <v>0.05</v>
      </c>
      <c r="I3796" s="6"/>
      <c r="J3796" s="5">
        <v>40822</v>
      </c>
      <c r="K3796" s="25">
        <v>-44.39</v>
      </c>
      <c r="L3796" s="2" t="s">
        <v>477</v>
      </c>
      <c r="M3796" s="14">
        <f>+VLOOKUP(L3796,Customers!$C$3:$D$797,2,FALSE)</f>
        <v>4</v>
      </c>
      <c r="N3796" s="14">
        <f>+INDEX(Customers!$B$2:$D$797,MATCH(TF_Database!L3796,Customers!$C$2:$C$797,0),1)</f>
        <v>21806</v>
      </c>
      <c r="O3796" s="29">
        <f t="shared" si="356"/>
        <v>8</v>
      </c>
      <c r="P3796" s="29">
        <f t="shared" si="357"/>
        <v>16</v>
      </c>
      <c r="Q3796" s="14" t="str">
        <f t="shared" si="358"/>
        <v xml:space="preserve">Stewart </v>
      </c>
      <c r="R3796" s="14" t="str">
        <f t="shared" si="359"/>
        <v>Visinsky</v>
      </c>
    </row>
    <row r="3797" spans="2:18" x14ac:dyDescent="0.45">
      <c r="B3797" s="14" t="str">
        <f t="shared" si="354"/>
        <v>40820340822</v>
      </c>
      <c r="C3797" s="5">
        <v>40820</v>
      </c>
      <c r="D3797" s="2" t="s">
        <v>811</v>
      </c>
      <c r="E3797" s="14">
        <f t="shared" si="355"/>
        <v>0</v>
      </c>
      <c r="F3797" s="2">
        <v>3</v>
      </c>
      <c r="G3797" s="19">
        <v>143.98149999999998</v>
      </c>
      <c r="H3797" s="20">
        <v>0.08</v>
      </c>
      <c r="I3797" s="6"/>
      <c r="J3797" s="5">
        <v>40822</v>
      </c>
      <c r="K3797" s="25">
        <v>-283.22800000000001</v>
      </c>
      <c r="L3797" s="2" t="s">
        <v>477</v>
      </c>
      <c r="M3797" s="14">
        <f>+VLOOKUP(L3797,Customers!$C$3:$D$797,2,FALSE)</f>
        <v>4</v>
      </c>
      <c r="N3797" s="14">
        <f>+INDEX(Customers!$B$2:$D$797,MATCH(TF_Database!L3797,Customers!$C$2:$C$797,0),1)</f>
        <v>21806</v>
      </c>
      <c r="O3797" s="29">
        <f t="shared" si="356"/>
        <v>8</v>
      </c>
      <c r="P3797" s="29">
        <f t="shared" si="357"/>
        <v>16</v>
      </c>
      <c r="Q3797" s="14" t="str">
        <f t="shared" si="358"/>
        <v xml:space="preserve">Stewart </v>
      </c>
      <c r="R3797" s="14" t="str">
        <f t="shared" si="359"/>
        <v>Visinsky</v>
      </c>
    </row>
    <row r="3798" spans="2:18" x14ac:dyDescent="0.45">
      <c r="B3798" s="14" t="str">
        <f t="shared" si="354"/>
        <v>408492040850</v>
      </c>
      <c r="C3798" s="5">
        <v>40849</v>
      </c>
      <c r="D3798" s="2" t="s">
        <v>810</v>
      </c>
      <c r="E3798" s="14">
        <f t="shared" si="355"/>
        <v>0</v>
      </c>
      <c r="F3798" s="2">
        <v>20</v>
      </c>
      <c r="G3798" s="19">
        <v>52.7</v>
      </c>
      <c r="H3798" s="20">
        <v>0.03</v>
      </c>
      <c r="I3798" s="6"/>
      <c r="J3798" s="5">
        <v>40850</v>
      </c>
      <c r="K3798" s="25">
        <v>-64.882999999999996</v>
      </c>
      <c r="L3798" s="2" t="s">
        <v>95</v>
      </c>
      <c r="M3798" s="14">
        <f>+VLOOKUP(L3798,Customers!$C$3:$D$797,2,FALSE)</f>
        <v>4</v>
      </c>
      <c r="N3798" s="14">
        <f>+INDEX(Customers!$B$2:$D$797,MATCH(TF_Database!L3798,Customers!$C$2:$C$797,0),1)</f>
        <v>22851</v>
      </c>
      <c r="O3798" s="29">
        <f t="shared" si="356"/>
        <v>9</v>
      </c>
      <c r="P3798" s="29">
        <f t="shared" si="357"/>
        <v>15</v>
      </c>
      <c r="Q3798" s="14" t="str">
        <f t="shared" si="358"/>
        <v xml:space="preserve">Kimberly </v>
      </c>
      <c r="R3798" s="14" t="str">
        <f t="shared" si="359"/>
        <v>Carter</v>
      </c>
    </row>
    <row r="3799" spans="2:18" x14ac:dyDescent="0.45">
      <c r="B3799" s="14" t="str">
        <f t="shared" si="354"/>
        <v>408051040807</v>
      </c>
      <c r="C3799" s="5">
        <v>40805</v>
      </c>
      <c r="D3799" s="2" t="s">
        <v>811</v>
      </c>
      <c r="E3799" s="14">
        <f t="shared" si="355"/>
        <v>0</v>
      </c>
      <c r="F3799" s="2">
        <v>10</v>
      </c>
      <c r="G3799" s="19">
        <v>1124.2440000000001</v>
      </c>
      <c r="H3799" s="20">
        <v>0.03</v>
      </c>
      <c r="I3799" s="6"/>
      <c r="J3799" s="5">
        <v>40807</v>
      </c>
      <c r="K3799" s="25">
        <v>-126.44499999999999</v>
      </c>
      <c r="L3799" s="2" t="s">
        <v>477</v>
      </c>
      <c r="M3799" s="14">
        <f>+VLOOKUP(L3799,Customers!$C$3:$D$797,2,FALSE)</f>
        <v>4</v>
      </c>
      <c r="N3799" s="14">
        <f>+INDEX(Customers!$B$2:$D$797,MATCH(TF_Database!L3799,Customers!$C$2:$C$797,0),1)</f>
        <v>21806</v>
      </c>
      <c r="O3799" s="29">
        <f t="shared" si="356"/>
        <v>8</v>
      </c>
      <c r="P3799" s="29">
        <f t="shared" si="357"/>
        <v>16</v>
      </c>
      <c r="Q3799" s="14" t="str">
        <f t="shared" si="358"/>
        <v xml:space="preserve">Stewart </v>
      </c>
      <c r="R3799" s="14" t="str">
        <f t="shared" si="359"/>
        <v>Visinsky</v>
      </c>
    </row>
    <row r="3800" spans="2:18" x14ac:dyDescent="0.45">
      <c r="B3800" s="14" t="str">
        <f t="shared" si="354"/>
        <v>408362340837</v>
      </c>
      <c r="C3800" s="5">
        <v>40836</v>
      </c>
      <c r="D3800" s="2" t="s">
        <v>811</v>
      </c>
      <c r="E3800" s="14">
        <f t="shared" si="355"/>
        <v>0</v>
      </c>
      <c r="F3800" s="2">
        <v>23</v>
      </c>
      <c r="G3800" s="19">
        <v>415.05500000000001</v>
      </c>
      <c r="H3800" s="20">
        <v>0.02</v>
      </c>
      <c r="I3800" s="6"/>
      <c r="J3800" s="5">
        <v>40837</v>
      </c>
      <c r="K3800" s="25">
        <v>-44.131999999999998</v>
      </c>
      <c r="L3800" s="2" t="s">
        <v>484</v>
      </c>
      <c r="M3800" s="14">
        <f>+VLOOKUP(L3800,Customers!$C$3:$D$797,2,FALSE)</f>
        <v>2</v>
      </c>
      <c r="N3800" s="14">
        <f>+INDEX(Customers!$B$2:$D$797,MATCH(TF_Database!L3800,Customers!$C$2:$C$797,0),1)</f>
        <v>21300</v>
      </c>
      <c r="O3800" s="29">
        <f t="shared" si="356"/>
        <v>6</v>
      </c>
      <c r="P3800" s="29">
        <f t="shared" si="357"/>
        <v>11</v>
      </c>
      <c r="Q3800" s="14" t="str">
        <f t="shared" si="358"/>
        <v xml:space="preserve">Sarah </v>
      </c>
      <c r="R3800" s="14" t="str">
        <f t="shared" si="359"/>
        <v>Brown</v>
      </c>
    </row>
    <row r="3801" spans="2:18" x14ac:dyDescent="0.45">
      <c r="B3801" s="14" t="str">
        <f t="shared" si="354"/>
        <v>411824041184</v>
      </c>
      <c r="C3801" s="5">
        <v>41182</v>
      </c>
      <c r="D3801" s="2" t="s">
        <v>804</v>
      </c>
      <c r="E3801" s="14">
        <f t="shared" si="355"/>
        <v>0</v>
      </c>
      <c r="F3801" s="2">
        <v>40</v>
      </c>
      <c r="G3801" s="19">
        <v>73.62</v>
      </c>
      <c r="H3801" s="20">
        <v>0.05</v>
      </c>
      <c r="I3801" s="6"/>
      <c r="J3801" s="5">
        <v>41184</v>
      </c>
      <c r="K3801" s="25">
        <v>0.86</v>
      </c>
      <c r="L3801" s="2" t="s">
        <v>482</v>
      </c>
      <c r="M3801" s="14">
        <f>+VLOOKUP(L3801,Customers!$C$3:$D$797,2,FALSE)</f>
        <v>3</v>
      </c>
      <c r="N3801" s="14">
        <f>+INDEX(Customers!$B$2:$D$797,MATCH(TF_Database!L3801,Customers!$C$2:$C$797,0),1)</f>
        <v>6167</v>
      </c>
      <c r="O3801" s="29">
        <f t="shared" si="356"/>
        <v>6</v>
      </c>
      <c r="P3801" s="29">
        <f t="shared" si="357"/>
        <v>12</v>
      </c>
      <c r="Q3801" s="14" t="str">
        <f t="shared" si="358"/>
        <v xml:space="preserve">Carol </v>
      </c>
      <c r="R3801" s="14" t="str">
        <f t="shared" si="359"/>
        <v>Triggs</v>
      </c>
    </row>
    <row r="3802" spans="2:18" x14ac:dyDescent="0.45">
      <c r="B3802" s="14" t="str">
        <f t="shared" si="354"/>
        <v>403593740359</v>
      </c>
      <c r="C3802" s="5">
        <v>40359</v>
      </c>
      <c r="D3802" s="2" t="s">
        <v>808</v>
      </c>
      <c r="E3802" s="14">
        <f t="shared" si="355"/>
        <v>0</v>
      </c>
      <c r="F3802" s="2">
        <v>37</v>
      </c>
      <c r="G3802" s="19">
        <v>1287.94</v>
      </c>
      <c r="H3802" s="20">
        <v>0.06</v>
      </c>
      <c r="I3802" s="6"/>
      <c r="J3802" s="5">
        <v>40359</v>
      </c>
      <c r="K3802" s="25">
        <v>140.35</v>
      </c>
      <c r="L3802" s="2" t="s">
        <v>471</v>
      </c>
      <c r="M3802" s="14">
        <f>+VLOOKUP(L3802,Customers!$C$3:$D$797,2,FALSE)</f>
        <v>4</v>
      </c>
      <c r="N3802" s="14">
        <f>+INDEX(Customers!$B$2:$D$797,MATCH(TF_Database!L3802,Customers!$C$2:$C$797,0),1)</f>
        <v>20576</v>
      </c>
      <c r="O3802" s="29">
        <f t="shared" si="356"/>
        <v>7</v>
      </c>
      <c r="P3802" s="29">
        <f t="shared" si="357"/>
        <v>12</v>
      </c>
      <c r="Q3802" s="14" t="str">
        <f t="shared" si="358"/>
        <v xml:space="preserve">Mathew </v>
      </c>
      <c r="R3802" s="14" t="str">
        <f t="shared" si="359"/>
        <v>Reese</v>
      </c>
    </row>
    <row r="3803" spans="2:18" x14ac:dyDescent="0.45">
      <c r="B3803" s="14" t="str">
        <f t="shared" si="354"/>
        <v>403593940361</v>
      </c>
      <c r="C3803" s="5">
        <v>40359</v>
      </c>
      <c r="D3803" s="2" t="s">
        <v>808</v>
      </c>
      <c r="E3803" s="14">
        <f t="shared" si="355"/>
        <v>0</v>
      </c>
      <c r="F3803" s="2">
        <v>39</v>
      </c>
      <c r="G3803" s="19">
        <v>585.36</v>
      </c>
      <c r="H3803" s="20">
        <v>7.0000000000000007E-2</v>
      </c>
      <c r="I3803" s="6"/>
      <c r="J3803" s="5">
        <v>40361</v>
      </c>
      <c r="K3803" s="25">
        <v>269.26</v>
      </c>
      <c r="L3803" s="2" t="s">
        <v>471</v>
      </c>
      <c r="M3803" s="14">
        <f>+VLOOKUP(L3803,Customers!$C$3:$D$797,2,FALSE)</f>
        <v>4</v>
      </c>
      <c r="N3803" s="14">
        <f>+INDEX(Customers!$B$2:$D$797,MATCH(TF_Database!L3803,Customers!$C$2:$C$797,0),1)</f>
        <v>20576</v>
      </c>
      <c r="O3803" s="29">
        <f t="shared" si="356"/>
        <v>7</v>
      </c>
      <c r="P3803" s="29">
        <f t="shared" si="357"/>
        <v>12</v>
      </c>
      <c r="Q3803" s="14" t="str">
        <f t="shared" si="358"/>
        <v xml:space="preserve">Mathew </v>
      </c>
      <c r="R3803" s="14" t="str">
        <f t="shared" si="359"/>
        <v>Reese</v>
      </c>
    </row>
    <row r="3804" spans="2:18" x14ac:dyDescent="0.45">
      <c r="B3804" s="14" t="str">
        <f t="shared" si="354"/>
        <v>411692241171</v>
      </c>
      <c r="C3804" s="5">
        <v>41169</v>
      </c>
      <c r="D3804" s="2" t="s">
        <v>808</v>
      </c>
      <c r="E3804" s="14">
        <f t="shared" si="355"/>
        <v>0</v>
      </c>
      <c r="F3804" s="2">
        <v>22</v>
      </c>
      <c r="G3804" s="19">
        <v>11022.53</v>
      </c>
      <c r="H3804" s="20">
        <v>0.06</v>
      </c>
      <c r="I3804" s="6"/>
      <c r="J3804" s="5">
        <v>41171</v>
      </c>
      <c r="K3804" s="25">
        <v>1869.86</v>
      </c>
      <c r="L3804" s="2" t="s">
        <v>492</v>
      </c>
      <c r="M3804" s="14">
        <f>+VLOOKUP(L3804,Customers!$C$3:$D$797,2,FALSE)</f>
        <v>4</v>
      </c>
      <c r="N3804" s="14">
        <f>+INDEX(Customers!$B$2:$D$797,MATCH(TF_Database!L3804,Customers!$C$2:$C$797,0),1)</f>
        <v>25096</v>
      </c>
      <c r="O3804" s="29">
        <f t="shared" si="356"/>
        <v>8</v>
      </c>
      <c r="P3804" s="29">
        <f t="shared" si="357"/>
        <v>15</v>
      </c>
      <c r="Q3804" s="14" t="str">
        <f t="shared" si="358"/>
        <v xml:space="preserve">Shirley </v>
      </c>
      <c r="R3804" s="14" t="str">
        <f t="shared" si="359"/>
        <v>Daniels</v>
      </c>
    </row>
    <row r="3805" spans="2:18" x14ac:dyDescent="0.45">
      <c r="B3805" s="14" t="str">
        <f t="shared" si="354"/>
        <v>411692541169</v>
      </c>
      <c r="C3805" s="5">
        <v>41169</v>
      </c>
      <c r="D3805" s="2" t="s">
        <v>808</v>
      </c>
      <c r="E3805" s="14">
        <f t="shared" si="355"/>
        <v>0</v>
      </c>
      <c r="F3805" s="2">
        <v>25</v>
      </c>
      <c r="G3805" s="19">
        <v>377.37</v>
      </c>
      <c r="H3805" s="20">
        <v>0.04</v>
      </c>
      <c r="I3805" s="6"/>
      <c r="J3805" s="5">
        <v>41169</v>
      </c>
      <c r="K3805" s="25">
        <v>151.4</v>
      </c>
      <c r="L3805" s="2" t="s">
        <v>492</v>
      </c>
      <c r="M3805" s="14">
        <f>+VLOOKUP(L3805,Customers!$C$3:$D$797,2,FALSE)</f>
        <v>4</v>
      </c>
      <c r="N3805" s="14">
        <f>+INDEX(Customers!$B$2:$D$797,MATCH(TF_Database!L3805,Customers!$C$2:$C$797,0),1)</f>
        <v>25096</v>
      </c>
      <c r="O3805" s="29">
        <f t="shared" si="356"/>
        <v>8</v>
      </c>
      <c r="P3805" s="29">
        <f t="shared" si="357"/>
        <v>15</v>
      </c>
      <c r="Q3805" s="14" t="str">
        <f t="shared" si="358"/>
        <v xml:space="preserve">Shirley </v>
      </c>
      <c r="R3805" s="14" t="str">
        <f t="shared" si="359"/>
        <v>Daniels</v>
      </c>
    </row>
    <row r="3806" spans="2:18" x14ac:dyDescent="0.45">
      <c r="B3806" s="14" t="str">
        <f t="shared" si="354"/>
        <v>411694741170</v>
      </c>
      <c r="C3806" s="5">
        <v>41169</v>
      </c>
      <c r="D3806" s="2" t="s">
        <v>808</v>
      </c>
      <c r="E3806" s="14">
        <f t="shared" si="355"/>
        <v>0</v>
      </c>
      <c r="F3806" s="2">
        <v>47</v>
      </c>
      <c r="G3806" s="19">
        <v>1200.7</v>
      </c>
      <c r="H3806" s="20">
        <v>0.06</v>
      </c>
      <c r="I3806" s="6"/>
      <c r="J3806" s="5">
        <v>41170</v>
      </c>
      <c r="K3806" s="25">
        <v>-37.270000000000003</v>
      </c>
      <c r="L3806" s="2" t="s">
        <v>492</v>
      </c>
      <c r="M3806" s="14">
        <f>+VLOOKUP(L3806,Customers!$C$3:$D$797,2,FALSE)</f>
        <v>4</v>
      </c>
      <c r="N3806" s="14">
        <f>+INDEX(Customers!$B$2:$D$797,MATCH(TF_Database!L3806,Customers!$C$2:$C$797,0),1)</f>
        <v>25096</v>
      </c>
      <c r="O3806" s="29">
        <f t="shared" si="356"/>
        <v>8</v>
      </c>
      <c r="P3806" s="29">
        <f t="shared" si="357"/>
        <v>15</v>
      </c>
      <c r="Q3806" s="14" t="str">
        <f t="shared" si="358"/>
        <v xml:space="preserve">Shirley </v>
      </c>
      <c r="R3806" s="14" t="str">
        <f t="shared" si="359"/>
        <v>Daniels</v>
      </c>
    </row>
    <row r="3807" spans="2:18" x14ac:dyDescent="0.45">
      <c r="B3807" s="14" t="str">
        <f t="shared" si="354"/>
        <v>399611139962</v>
      </c>
      <c r="C3807" s="5">
        <v>39961</v>
      </c>
      <c r="D3807" s="2" t="s">
        <v>811</v>
      </c>
      <c r="E3807" s="14">
        <f t="shared" si="355"/>
        <v>0</v>
      </c>
      <c r="F3807" s="2">
        <v>11</v>
      </c>
      <c r="G3807" s="19">
        <v>73.62</v>
      </c>
      <c r="H3807" s="20">
        <v>0.03</v>
      </c>
      <c r="I3807" s="6"/>
      <c r="J3807" s="5">
        <v>39962</v>
      </c>
      <c r="K3807" s="25">
        <v>-23.5</v>
      </c>
      <c r="L3807" s="2" t="s">
        <v>465</v>
      </c>
      <c r="M3807" s="14">
        <f>+VLOOKUP(L3807,Customers!$C$3:$D$797,2,FALSE)</f>
        <v>4</v>
      </c>
      <c r="N3807" s="14">
        <f>+INDEX(Customers!$B$2:$D$797,MATCH(TF_Database!L3807,Customers!$C$2:$C$797,0),1)</f>
        <v>21103</v>
      </c>
      <c r="O3807" s="29">
        <f t="shared" si="356"/>
        <v>6</v>
      </c>
      <c r="P3807" s="29">
        <f t="shared" si="357"/>
        <v>12</v>
      </c>
      <c r="Q3807" s="14" t="str">
        <f t="shared" si="358"/>
        <v xml:space="preserve">Sheri </v>
      </c>
      <c r="R3807" s="14" t="str">
        <f t="shared" si="359"/>
        <v>Gordon</v>
      </c>
    </row>
    <row r="3808" spans="2:18" x14ac:dyDescent="0.45">
      <c r="B3808" s="14" t="str">
        <f t="shared" si="354"/>
        <v>40950340957</v>
      </c>
      <c r="C3808" s="5">
        <v>40950</v>
      </c>
      <c r="D3808" s="2" t="s">
        <v>804</v>
      </c>
      <c r="E3808" s="14">
        <f t="shared" si="355"/>
        <v>0</v>
      </c>
      <c r="F3808" s="2">
        <v>3</v>
      </c>
      <c r="G3808" s="19">
        <v>110</v>
      </c>
      <c r="H3808" s="20">
        <v>0.02</v>
      </c>
      <c r="I3808" s="6"/>
      <c r="J3808" s="5">
        <v>40957</v>
      </c>
      <c r="K3808" s="25">
        <v>-24.425999999999998</v>
      </c>
      <c r="L3808" s="2" t="s">
        <v>492</v>
      </c>
      <c r="M3808" s="14">
        <f>+VLOOKUP(L3808,Customers!$C$3:$D$797,2,FALSE)</f>
        <v>4</v>
      </c>
      <c r="N3808" s="14">
        <f>+INDEX(Customers!$B$2:$D$797,MATCH(TF_Database!L3808,Customers!$C$2:$C$797,0),1)</f>
        <v>25096</v>
      </c>
      <c r="O3808" s="29">
        <f t="shared" si="356"/>
        <v>8</v>
      </c>
      <c r="P3808" s="29">
        <f t="shared" si="357"/>
        <v>15</v>
      </c>
      <c r="Q3808" s="14" t="str">
        <f t="shared" si="358"/>
        <v xml:space="preserve">Shirley </v>
      </c>
      <c r="R3808" s="14" t="str">
        <f t="shared" si="359"/>
        <v>Daniels</v>
      </c>
    </row>
    <row r="3809" spans="2:18" x14ac:dyDescent="0.45">
      <c r="B3809" s="14" t="str">
        <f t="shared" si="354"/>
        <v>409503540957</v>
      </c>
      <c r="C3809" s="5">
        <v>40950</v>
      </c>
      <c r="D3809" s="2" t="s">
        <v>804</v>
      </c>
      <c r="E3809" s="14">
        <f t="shared" si="355"/>
        <v>0</v>
      </c>
      <c r="F3809" s="2">
        <v>35</v>
      </c>
      <c r="G3809" s="19">
        <v>186.89</v>
      </c>
      <c r="H3809" s="20">
        <v>0.02</v>
      </c>
      <c r="I3809" s="6"/>
      <c r="J3809" s="5">
        <v>40957</v>
      </c>
      <c r="K3809" s="25">
        <v>-153.19999999999999</v>
      </c>
      <c r="L3809" s="2" t="s">
        <v>492</v>
      </c>
      <c r="M3809" s="14">
        <f>+VLOOKUP(L3809,Customers!$C$3:$D$797,2,FALSE)</f>
        <v>4</v>
      </c>
      <c r="N3809" s="14">
        <f>+INDEX(Customers!$B$2:$D$797,MATCH(TF_Database!L3809,Customers!$C$2:$C$797,0),1)</f>
        <v>25096</v>
      </c>
      <c r="O3809" s="29">
        <f t="shared" si="356"/>
        <v>8</v>
      </c>
      <c r="P3809" s="29">
        <f t="shared" si="357"/>
        <v>15</v>
      </c>
      <c r="Q3809" s="14" t="str">
        <f t="shared" si="358"/>
        <v xml:space="preserve">Shirley </v>
      </c>
      <c r="R3809" s="14" t="str">
        <f t="shared" si="359"/>
        <v>Daniels</v>
      </c>
    </row>
    <row r="3810" spans="2:18" x14ac:dyDescent="0.45">
      <c r="B3810" s="14" t="str">
        <f t="shared" si="354"/>
        <v>410413441042</v>
      </c>
      <c r="C3810" s="5">
        <v>41041</v>
      </c>
      <c r="D3810" s="2" t="s">
        <v>806</v>
      </c>
      <c r="E3810" s="14">
        <f t="shared" si="355"/>
        <v>1</v>
      </c>
      <c r="F3810" s="2">
        <v>34</v>
      </c>
      <c r="G3810" s="19">
        <v>1132.32</v>
      </c>
      <c r="H3810" s="20">
        <v>0.1</v>
      </c>
      <c r="I3810" s="6"/>
      <c r="J3810" s="5">
        <v>41042</v>
      </c>
      <c r="K3810" s="25">
        <v>77.45</v>
      </c>
      <c r="L3810" s="2" t="s">
        <v>479</v>
      </c>
      <c r="M3810" s="14">
        <f>+VLOOKUP(L3810,Customers!$C$3:$D$797,2,FALSE)</f>
        <v>3</v>
      </c>
      <c r="N3810" s="14">
        <f>+INDEX(Customers!$B$2:$D$797,MATCH(TF_Database!L3810,Customers!$C$2:$C$797,0),1)</f>
        <v>19686</v>
      </c>
      <c r="O3810" s="29">
        <f t="shared" si="356"/>
        <v>5</v>
      </c>
      <c r="P3810" s="29">
        <f t="shared" si="357"/>
        <v>11</v>
      </c>
      <c r="Q3810" s="14" t="str">
        <f t="shared" si="358"/>
        <v xml:space="preserve">Clay </v>
      </c>
      <c r="R3810" s="14" t="str">
        <f t="shared" si="359"/>
        <v>Ludtke</v>
      </c>
    </row>
    <row r="3811" spans="2:18" x14ac:dyDescent="0.45">
      <c r="B3811" s="14" t="str">
        <f t="shared" si="354"/>
        <v>41041841043</v>
      </c>
      <c r="C3811" s="5">
        <v>41041</v>
      </c>
      <c r="D3811" s="2" t="s">
        <v>806</v>
      </c>
      <c r="E3811" s="14">
        <f t="shared" si="355"/>
        <v>1</v>
      </c>
      <c r="F3811" s="2">
        <v>8</v>
      </c>
      <c r="G3811" s="19">
        <v>593.64</v>
      </c>
      <c r="H3811" s="20">
        <v>0.02</v>
      </c>
      <c r="I3811" s="6"/>
      <c r="J3811" s="5">
        <v>41043</v>
      </c>
      <c r="K3811" s="25">
        <v>65.246849999999995</v>
      </c>
      <c r="L3811" s="2" t="s">
        <v>479</v>
      </c>
      <c r="M3811" s="14">
        <f>+VLOOKUP(L3811,Customers!$C$3:$D$797,2,FALSE)</f>
        <v>3</v>
      </c>
      <c r="N3811" s="14">
        <f>+INDEX(Customers!$B$2:$D$797,MATCH(TF_Database!L3811,Customers!$C$2:$C$797,0),1)</f>
        <v>19686</v>
      </c>
      <c r="O3811" s="29">
        <f t="shared" si="356"/>
        <v>5</v>
      </c>
      <c r="P3811" s="29">
        <f t="shared" si="357"/>
        <v>11</v>
      </c>
      <c r="Q3811" s="14" t="str">
        <f t="shared" si="358"/>
        <v xml:space="preserve">Clay </v>
      </c>
      <c r="R3811" s="14" t="str">
        <f t="shared" si="359"/>
        <v>Ludtke</v>
      </c>
    </row>
    <row r="3812" spans="2:18" x14ac:dyDescent="0.45">
      <c r="B3812" s="14" t="str">
        <f t="shared" si="354"/>
        <v>410414541043</v>
      </c>
      <c r="C3812" s="5">
        <v>41041</v>
      </c>
      <c r="D3812" s="2" t="s">
        <v>806</v>
      </c>
      <c r="E3812" s="14">
        <f t="shared" si="355"/>
        <v>1</v>
      </c>
      <c r="F3812" s="2">
        <v>45</v>
      </c>
      <c r="G3812" s="19">
        <v>2438.3694999999998</v>
      </c>
      <c r="H3812" s="20">
        <v>0.1</v>
      </c>
      <c r="I3812" s="6"/>
      <c r="J3812" s="5">
        <v>41043</v>
      </c>
      <c r="K3812" s="25">
        <v>317.19600000000003</v>
      </c>
      <c r="L3812" s="2" t="s">
        <v>479</v>
      </c>
      <c r="M3812" s="14">
        <f>+VLOOKUP(L3812,Customers!$C$3:$D$797,2,FALSE)</f>
        <v>3</v>
      </c>
      <c r="N3812" s="14">
        <f>+INDEX(Customers!$B$2:$D$797,MATCH(TF_Database!L3812,Customers!$C$2:$C$797,0),1)</f>
        <v>19686</v>
      </c>
      <c r="O3812" s="29">
        <f t="shared" si="356"/>
        <v>5</v>
      </c>
      <c r="P3812" s="29">
        <f t="shared" si="357"/>
        <v>11</v>
      </c>
      <c r="Q3812" s="14" t="str">
        <f t="shared" si="358"/>
        <v xml:space="preserve">Clay </v>
      </c>
      <c r="R3812" s="14" t="str">
        <f t="shared" si="359"/>
        <v>Ludtke</v>
      </c>
    </row>
    <row r="3813" spans="2:18" x14ac:dyDescent="0.45">
      <c r="B3813" s="14" t="str">
        <f t="shared" si="354"/>
        <v>402123440214</v>
      </c>
      <c r="C3813" s="5">
        <v>40212</v>
      </c>
      <c r="D3813" s="2" t="s">
        <v>806</v>
      </c>
      <c r="E3813" s="14">
        <f t="shared" si="355"/>
        <v>1</v>
      </c>
      <c r="F3813" s="2">
        <v>34</v>
      </c>
      <c r="G3813" s="19">
        <v>232.41550000000001</v>
      </c>
      <c r="H3813" s="20">
        <v>0.05</v>
      </c>
      <c r="I3813" s="6"/>
      <c r="J3813" s="5">
        <v>40214</v>
      </c>
      <c r="K3813" s="25">
        <v>-110.59400000000001</v>
      </c>
      <c r="L3813" s="2" t="s">
        <v>486</v>
      </c>
      <c r="M3813" s="14">
        <f>+VLOOKUP(L3813,Customers!$C$3:$D$797,2,FALSE)</f>
        <v>5</v>
      </c>
      <c r="N3813" s="14">
        <f>+INDEX(Customers!$B$2:$D$797,MATCH(TF_Database!L3813,Customers!$C$2:$C$797,0),1)</f>
        <v>17377</v>
      </c>
      <c r="O3813" s="29">
        <f t="shared" si="356"/>
        <v>7</v>
      </c>
      <c r="P3813" s="29">
        <f t="shared" si="357"/>
        <v>12</v>
      </c>
      <c r="Q3813" s="14" t="str">
        <f t="shared" si="358"/>
        <v xml:space="preserve">Dionis </v>
      </c>
      <c r="R3813" s="14" t="str">
        <f t="shared" si="359"/>
        <v>Lloyd</v>
      </c>
    </row>
    <row r="3814" spans="2:18" x14ac:dyDescent="0.45">
      <c r="B3814" s="14" t="str">
        <f t="shared" si="354"/>
        <v>41086841088</v>
      </c>
      <c r="C3814" s="5">
        <v>41086</v>
      </c>
      <c r="D3814" s="2" t="s">
        <v>810</v>
      </c>
      <c r="E3814" s="14">
        <f t="shared" si="355"/>
        <v>0</v>
      </c>
      <c r="F3814" s="2">
        <v>8</v>
      </c>
      <c r="G3814" s="19">
        <v>71.099999999999994</v>
      </c>
      <c r="H3814" s="20">
        <v>0.03</v>
      </c>
      <c r="I3814" s="6"/>
      <c r="J3814" s="5">
        <v>41088</v>
      </c>
      <c r="K3814" s="25">
        <v>2.2865000000000002</v>
      </c>
      <c r="L3814" s="2" t="s">
        <v>468</v>
      </c>
      <c r="M3814" s="14">
        <f>+VLOOKUP(L3814,Customers!$C$3:$D$797,2,FALSE)</f>
        <v>2</v>
      </c>
      <c r="N3814" s="14">
        <f>+INDEX(Customers!$B$2:$D$797,MATCH(TF_Database!L3814,Customers!$C$2:$C$797,0),1)</f>
        <v>26545</v>
      </c>
      <c r="O3814" s="29">
        <f t="shared" si="356"/>
        <v>5</v>
      </c>
      <c r="P3814" s="29">
        <f t="shared" si="357"/>
        <v>10</v>
      </c>
      <c r="Q3814" s="14" t="str">
        <f t="shared" si="358"/>
        <v xml:space="preserve">Fred </v>
      </c>
      <c r="R3814" s="14" t="str">
        <f t="shared" si="359"/>
        <v>Chung</v>
      </c>
    </row>
    <row r="3815" spans="2:18" x14ac:dyDescent="0.45">
      <c r="B3815" s="14" t="str">
        <f t="shared" si="354"/>
        <v>401472140154</v>
      </c>
      <c r="C3815" s="5">
        <v>40147</v>
      </c>
      <c r="D3815" s="2" t="s">
        <v>804</v>
      </c>
      <c r="E3815" s="14">
        <f t="shared" si="355"/>
        <v>0</v>
      </c>
      <c r="F3815" s="2">
        <v>21</v>
      </c>
      <c r="G3815" s="19">
        <v>470.79</v>
      </c>
      <c r="H3815" s="20">
        <v>0.04</v>
      </c>
      <c r="I3815" s="6"/>
      <c r="J3815" s="5">
        <v>40154</v>
      </c>
      <c r="K3815" s="25">
        <v>-80.108999999999995</v>
      </c>
      <c r="L3815" s="2" t="s">
        <v>486</v>
      </c>
      <c r="M3815" s="14">
        <f>+VLOOKUP(L3815,Customers!$C$3:$D$797,2,FALSE)</f>
        <v>5</v>
      </c>
      <c r="N3815" s="14">
        <f>+INDEX(Customers!$B$2:$D$797,MATCH(TF_Database!L3815,Customers!$C$2:$C$797,0),1)</f>
        <v>17377</v>
      </c>
      <c r="O3815" s="29">
        <f t="shared" si="356"/>
        <v>7</v>
      </c>
      <c r="P3815" s="29">
        <f t="shared" si="357"/>
        <v>12</v>
      </c>
      <c r="Q3815" s="14" t="str">
        <f t="shared" si="358"/>
        <v xml:space="preserve">Dionis </v>
      </c>
      <c r="R3815" s="14" t="str">
        <f t="shared" si="359"/>
        <v>Lloyd</v>
      </c>
    </row>
    <row r="3816" spans="2:18" x14ac:dyDescent="0.45">
      <c r="B3816" s="14" t="str">
        <f t="shared" si="354"/>
        <v>40147640147</v>
      </c>
      <c r="C3816" s="5">
        <v>40147</v>
      </c>
      <c r="D3816" s="2" t="s">
        <v>804</v>
      </c>
      <c r="E3816" s="14">
        <f t="shared" si="355"/>
        <v>0</v>
      </c>
      <c r="F3816" s="2">
        <v>6</v>
      </c>
      <c r="G3816" s="19">
        <v>36.56</v>
      </c>
      <c r="H3816" s="20">
        <v>7.0000000000000007E-2</v>
      </c>
      <c r="I3816" s="6"/>
      <c r="J3816" s="5">
        <v>40147</v>
      </c>
      <c r="K3816" s="25">
        <v>6.22</v>
      </c>
      <c r="L3816" s="2" t="s">
        <v>486</v>
      </c>
      <c r="M3816" s="14">
        <f>+VLOOKUP(L3816,Customers!$C$3:$D$797,2,FALSE)</f>
        <v>5</v>
      </c>
      <c r="N3816" s="14">
        <f>+INDEX(Customers!$B$2:$D$797,MATCH(TF_Database!L3816,Customers!$C$2:$C$797,0),1)</f>
        <v>17377</v>
      </c>
      <c r="O3816" s="29">
        <f t="shared" si="356"/>
        <v>7</v>
      </c>
      <c r="P3816" s="29">
        <f t="shared" si="357"/>
        <v>12</v>
      </c>
      <c r="Q3816" s="14" t="str">
        <f t="shared" si="358"/>
        <v xml:space="preserve">Dionis </v>
      </c>
      <c r="R3816" s="14" t="str">
        <f t="shared" si="359"/>
        <v>Lloyd</v>
      </c>
    </row>
    <row r="3817" spans="2:18" x14ac:dyDescent="0.45">
      <c r="B3817" s="14" t="str">
        <f t="shared" si="354"/>
        <v>40147340149</v>
      </c>
      <c r="C3817" s="5">
        <v>40147</v>
      </c>
      <c r="D3817" s="2" t="s">
        <v>804</v>
      </c>
      <c r="E3817" s="14">
        <f t="shared" si="355"/>
        <v>0</v>
      </c>
      <c r="F3817" s="2">
        <v>3</v>
      </c>
      <c r="G3817" s="19">
        <v>55.17</v>
      </c>
      <c r="H3817" s="20">
        <v>0.06</v>
      </c>
      <c r="I3817" s="6"/>
      <c r="J3817" s="5">
        <v>40149</v>
      </c>
      <c r="K3817" s="25">
        <v>46.84</v>
      </c>
      <c r="L3817" s="2" t="s">
        <v>486</v>
      </c>
      <c r="M3817" s="14">
        <f>+VLOOKUP(L3817,Customers!$C$3:$D$797,2,FALSE)</f>
        <v>5</v>
      </c>
      <c r="N3817" s="14">
        <f>+INDEX(Customers!$B$2:$D$797,MATCH(TF_Database!L3817,Customers!$C$2:$C$797,0),1)</f>
        <v>17377</v>
      </c>
      <c r="O3817" s="29">
        <f t="shared" si="356"/>
        <v>7</v>
      </c>
      <c r="P3817" s="29">
        <f t="shared" si="357"/>
        <v>12</v>
      </c>
      <c r="Q3817" s="14" t="str">
        <f t="shared" si="358"/>
        <v xml:space="preserve">Dionis </v>
      </c>
      <c r="R3817" s="14" t="str">
        <f t="shared" si="359"/>
        <v>Lloyd</v>
      </c>
    </row>
    <row r="3818" spans="2:18" x14ac:dyDescent="0.45">
      <c r="B3818" s="14" t="str">
        <f t="shared" si="354"/>
        <v>405643540566</v>
      </c>
      <c r="C3818" s="5">
        <v>40564</v>
      </c>
      <c r="D3818" s="2" t="s">
        <v>810</v>
      </c>
      <c r="E3818" s="14">
        <f t="shared" si="355"/>
        <v>0</v>
      </c>
      <c r="F3818" s="2">
        <v>35</v>
      </c>
      <c r="G3818" s="19">
        <v>422.25</v>
      </c>
      <c r="H3818" s="20">
        <v>0.06</v>
      </c>
      <c r="I3818" s="6"/>
      <c r="J3818" s="5">
        <v>40566</v>
      </c>
      <c r="K3818" s="25">
        <v>-116.02</v>
      </c>
      <c r="L3818" s="2" t="s">
        <v>462</v>
      </c>
      <c r="M3818" s="14">
        <f>+VLOOKUP(L3818,Customers!$C$3:$D$797,2,FALSE)</f>
        <v>2</v>
      </c>
      <c r="N3818" s="14">
        <f>+INDEX(Customers!$B$2:$D$797,MATCH(TF_Database!L3818,Customers!$C$2:$C$797,0),1)</f>
        <v>21116</v>
      </c>
      <c r="O3818" s="29">
        <f t="shared" si="356"/>
        <v>5</v>
      </c>
      <c r="P3818" s="29">
        <f t="shared" si="357"/>
        <v>11</v>
      </c>
      <c r="Q3818" s="14" t="str">
        <f t="shared" si="358"/>
        <v xml:space="preserve">Alan </v>
      </c>
      <c r="R3818" s="14" t="str">
        <f t="shared" si="359"/>
        <v>Haines</v>
      </c>
    </row>
    <row r="3819" spans="2:18" x14ac:dyDescent="0.45">
      <c r="B3819" s="14" t="str">
        <f t="shared" si="354"/>
        <v>400294440032</v>
      </c>
      <c r="C3819" s="5">
        <v>40029</v>
      </c>
      <c r="D3819" s="2" t="s">
        <v>808</v>
      </c>
      <c r="E3819" s="14">
        <f t="shared" si="355"/>
        <v>0</v>
      </c>
      <c r="F3819" s="2">
        <v>44</v>
      </c>
      <c r="G3819" s="19">
        <v>357.48</v>
      </c>
      <c r="H3819" s="20">
        <v>0.01</v>
      </c>
      <c r="I3819" s="6"/>
      <c r="J3819" s="5">
        <v>40032</v>
      </c>
      <c r="K3819" s="25">
        <v>160.02000000000001</v>
      </c>
      <c r="L3819" s="2" t="s">
        <v>484</v>
      </c>
      <c r="M3819" s="14">
        <f>+VLOOKUP(L3819,Customers!$C$3:$D$797,2,FALSE)</f>
        <v>2</v>
      </c>
      <c r="N3819" s="14">
        <f>+INDEX(Customers!$B$2:$D$797,MATCH(TF_Database!L3819,Customers!$C$2:$C$797,0),1)</f>
        <v>21300</v>
      </c>
      <c r="O3819" s="29">
        <f t="shared" si="356"/>
        <v>6</v>
      </c>
      <c r="P3819" s="29">
        <f t="shared" si="357"/>
        <v>11</v>
      </c>
      <c r="Q3819" s="14" t="str">
        <f t="shared" si="358"/>
        <v xml:space="preserve">Sarah </v>
      </c>
      <c r="R3819" s="14" t="str">
        <f t="shared" si="359"/>
        <v>Brown</v>
      </c>
    </row>
    <row r="3820" spans="2:18" x14ac:dyDescent="0.45">
      <c r="B3820" s="14" t="str">
        <f t="shared" si="354"/>
        <v>399554539958</v>
      </c>
      <c r="C3820" s="5">
        <v>39955</v>
      </c>
      <c r="D3820" s="2" t="s">
        <v>808</v>
      </c>
      <c r="E3820" s="14">
        <f t="shared" si="355"/>
        <v>0</v>
      </c>
      <c r="F3820" s="2">
        <v>45</v>
      </c>
      <c r="G3820" s="19">
        <v>1206.1500000000001</v>
      </c>
      <c r="H3820" s="20">
        <v>0.03</v>
      </c>
      <c r="I3820" s="6"/>
      <c r="J3820" s="5">
        <v>39958</v>
      </c>
      <c r="K3820" s="25">
        <v>304.2</v>
      </c>
      <c r="L3820" s="2" t="s">
        <v>471</v>
      </c>
      <c r="M3820" s="14">
        <f>+VLOOKUP(L3820,Customers!$C$3:$D$797,2,FALSE)</f>
        <v>4</v>
      </c>
      <c r="N3820" s="14">
        <f>+INDEX(Customers!$B$2:$D$797,MATCH(TF_Database!L3820,Customers!$C$2:$C$797,0),1)</f>
        <v>20576</v>
      </c>
      <c r="O3820" s="29">
        <f t="shared" si="356"/>
        <v>7</v>
      </c>
      <c r="P3820" s="29">
        <f t="shared" si="357"/>
        <v>12</v>
      </c>
      <c r="Q3820" s="14" t="str">
        <f t="shared" si="358"/>
        <v xml:space="preserve">Mathew </v>
      </c>
      <c r="R3820" s="14" t="str">
        <f t="shared" si="359"/>
        <v>Reese</v>
      </c>
    </row>
    <row r="3821" spans="2:18" x14ac:dyDescent="0.45">
      <c r="B3821" s="14" t="str">
        <f t="shared" si="354"/>
        <v>399554439955</v>
      </c>
      <c r="C3821" s="5">
        <v>39955</v>
      </c>
      <c r="D3821" s="2" t="s">
        <v>808</v>
      </c>
      <c r="E3821" s="14">
        <f t="shared" si="355"/>
        <v>0</v>
      </c>
      <c r="F3821" s="2">
        <v>44</v>
      </c>
      <c r="G3821" s="19">
        <v>941.99</v>
      </c>
      <c r="H3821" s="20">
        <v>0.1</v>
      </c>
      <c r="I3821" s="6"/>
      <c r="J3821" s="5">
        <v>39955</v>
      </c>
      <c r="K3821" s="25">
        <v>-2111.36</v>
      </c>
      <c r="L3821" s="2" t="s">
        <v>471</v>
      </c>
      <c r="M3821" s="14">
        <f>+VLOOKUP(L3821,Customers!$C$3:$D$797,2,FALSE)</f>
        <v>4</v>
      </c>
      <c r="N3821" s="14">
        <f>+INDEX(Customers!$B$2:$D$797,MATCH(TF_Database!L3821,Customers!$C$2:$C$797,0),1)</f>
        <v>20576</v>
      </c>
      <c r="O3821" s="29">
        <f t="shared" si="356"/>
        <v>7</v>
      </c>
      <c r="P3821" s="29">
        <f t="shared" si="357"/>
        <v>12</v>
      </c>
      <c r="Q3821" s="14" t="str">
        <f t="shared" si="358"/>
        <v xml:space="preserve">Mathew </v>
      </c>
      <c r="R3821" s="14" t="str">
        <f t="shared" si="359"/>
        <v>Reese</v>
      </c>
    </row>
    <row r="3822" spans="2:18" x14ac:dyDescent="0.45">
      <c r="B3822" s="14" t="str">
        <f t="shared" si="354"/>
        <v>407052040707</v>
      </c>
      <c r="C3822" s="5">
        <v>40705</v>
      </c>
      <c r="D3822" s="2" t="s">
        <v>808</v>
      </c>
      <c r="E3822" s="14">
        <f t="shared" si="355"/>
        <v>0</v>
      </c>
      <c r="F3822" s="2">
        <v>20</v>
      </c>
      <c r="G3822" s="19">
        <v>137.97</v>
      </c>
      <c r="H3822" s="20">
        <v>0.06</v>
      </c>
      <c r="I3822" s="6"/>
      <c r="J3822" s="5">
        <v>40707</v>
      </c>
      <c r="K3822" s="25">
        <v>-123.94</v>
      </c>
      <c r="L3822" s="2" t="s">
        <v>486</v>
      </c>
      <c r="M3822" s="14">
        <f>+VLOOKUP(L3822,Customers!$C$3:$D$797,2,FALSE)</f>
        <v>5</v>
      </c>
      <c r="N3822" s="14">
        <f>+INDEX(Customers!$B$2:$D$797,MATCH(TF_Database!L3822,Customers!$C$2:$C$797,0),1)</f>
        <v>17377</v>
      </c>
      <c r="O3822" s="29">
        <f t="shared" si="356"/>
        <v>7</v>
      </c>
      <c r="P3822" s="29">
        <f t="shared" si="357"/>
        <v>12</v>
      </c>
      <c r="Q3822" s="14" t="str">
        <f t="shared" si="358"/>
        <v xml:space="preserve">Dionis </v>
      </c>
      <c r="R3822" s="14" t="str">
        <f t="shared" si="359"/>
        <v>Lloyd</v>
      </c>
    </row>
    <row r="3823" spans="2:18" x14ac:dyDescent="0.45">
      <c r="B3823" s="14" t="str">
        <f t="shared" si="354"/>
        <v>398962339897</v>
      </c>
      <c r="C3823" s="5">
        <v>39896</v>
      </c>
      <c r="D3823" s="2" t="s">
        <v>810</v>
      </c>
      <c r="E3823" s="14">
        <f t="shared" si="355"/>
        <v>0</v>
      </c>
      <c r="F3823" s="2">
        <v>23</v>
      </c>
      <c r="G3823" s="19">
        <v>2527.7919999999999</v>
      </c>
      <c r="H3823" s="20">
        <v>0.09</v>
      </c>
      <c r="I3823" s="6"/>
      <c r="J3823" s="5">
        <v>39897</v>
      </c>
      <c r="K3823" s="25">
        <v>-335.31712500000003</v>
      </c>
      <c r="L3823" s="2" t="s">
        <v>486</v>
      </c>
      <c r="M3823" s="14">
        <f>+VLOOKUP(L3823,Customers!$C$3:$D$797,2,FALSE)</f>
        <v>5</v>
      </c>
      <c r="N3823" s="14">
        <f>+INDEX(Customers!$B$2:$D$797,MATCH(TF_Database!L3823,Customers!$C$2:$C$797,0),1)</f>
        <v>17377</v>
      </c>
      <c r="O3823" s="29">
        <f t="shared" si="356"/>
        <v>7</v>
      </c>
      <c r="P3823" s="29">
        <f t="shared" si="357"/>
        <v>12</v>
      </c>
      <c r="Q3823" s="14" t="str">
        <f t="shared" si="358"/>
        <v xml:space="preserve">Dionis </v>
      </c>
      <c r="R3823" s="14" t="str">
        <f t="shared" si="359"/>
        <v>Lloyd</v>
      </c>
    </row>
    <row r="3824" spans="2:18" x14ac:dyDescent="0.45">
      <c r="B3824" s="14" t="str">
        <f t="shared" si="354"/>
        <v>402923540293</v>
      </c>
      <c r="C3824" s="5">
        <v>40292</v>
      </c>
      <c r="D3824" s="2" t="s">
        <v>811</v>
      </c>
      <c r="E3824" s="14">
        <f t="shared" si="355"/>
        <v>0</v>
      </c>
      <c r="F3824" s="2">
        <v>35</v>
      </c>
      <c r="G3824" s="19">
        <v>6130.9</v>
      </c>
      <c r="H3824" s="20">
        <v>0.03</v>
      </c>
      <c r="I3824" s="6"/>
      <c r="J3824" s="5">
        <v>40293</v>
      </c>
      <c r="K3824" s="25">
        <v>583.15</v>
      </c>
      <c r="L3824" s="2" t="s">
        <v>493</v>
      </c>
      <c r="M3824" s="14">
        <f>+VLOOKUP(L3824,Customers!$C$3:$D$797,2,FALSE)</f>
        <v>3</v>
      </c>
      <c r="N3824" s="14">
        <f>+INDEX(Customers!$B$2:$D$797,MATCH(TF_Database!L3824,Customers!$C$2:$C$797,0),1)</f>
        <v>12667</v>
      </c>
      <c r="O3824" s="29">
        <f t="shared" si="356"/>
        <v>7</v>
      </c>
      <c r="P3824" s="29">
        <f t="shared" si="357"/>
        <v>13</v>
      </c>
      <c r="Q3824" s="14" t="str">
        <f t="shared" si="358"/>
        <v xml:space="preserve">Arthur </v>
      </c>
      <c r="R3824" s="14" t="str">
        <f t="shared" si="359"/>
        <v>Gainer</v>
      </c>
    </row>
    <row r="3825" spans="2:18" x14ac:dyDescent="0.45">
      <c r="B3825" s="14" t="str">
        <f t="shared" si="354"/>
        <v>402921040294</v>
      </c>
      <c r="C3825" s="5">
        <v>40292</v>
      </c>
      <c r="D3825" s="2" t="s">
        <v>811</v>
      </c>
      <c r="E3825" s="14">
        <f t="shared" si="355"/>
        <v>0</v>
      </c>
      <c r="F3825" s="2">
        <v>10</v>
      </c>
      <c r="G3825" s="19">
        <v>193.20500000000001</v>
      </c>
      <c r="H3825" s="20">
        <v>0</v>
      </c>
      <c r="I3825" s="6"/>
      <c r="J3825" s="5">
        <v>40294</v>
      </c>
      <c r="K3825" s="25">
        <v>-52.239000000000004</v>
      </c>
      <c r="L3825" s="2" t="s">
        <v>493</v>
      </c>
      <c r="M3825" s="14">
        <f>+VLOOKUP(L3825,Customers!$C$3:$D$797,2,FALSE)</f>
        <v>3</v>
      </c>
      <c r="N3825" s="14">
        <f>+INDEX(Customers!$B$2:$D$797,MATCH(TF_Database!L3825,Customers!$C$2:$C$797,0),1)</f>
        <v>12667</v>
      </c>
      <c r="O3825" s="29">
        <f t="shared" si="356"/>
        <v>7</v>
      </c>
      <c r="P3825" s="29">
        <f t="shared" si="357"/>
        <v>13</v>
      </c>
      <c r="Q3825" s="14" t="str">
        <f t="shared" si="358"/>
        <v xml:space="preserve">Arthur </v>
      </c>
      <c r="R3825" s="14" t="str">
        <f t="shared" si="359"/>
        <v>Gainer</v>
      </c>
    </row>
    <row r="3826" spans="2:18" x14ac:dyDescent="0.45">
      <c r="B3826" s="14" t="str">
        <f t="shared" si="354"/>
        <v>409702740971</v>
      </c>
      <c r="C3826" s="5">
        <v>40970</v>
      </c>
      <c r="D3826" s="2" t="s">
        <v>806</v>
      </c>
      <c r="E3826" s="14">
        <f t="shared" si="355"/>
        <v>1</v>
      </c>
      <c r="F3826" s="2">
        <v>27</v>
      </c>
      <c r="G3826" s="19">
        <v>14300.26</v>
      </c>
      <c r="H3826" s="20">
        <v>0.01</v>
      </c>
      <c r="I3826" s="6"/>
      <c r="J3826" s="5">
        <v>40971</v>
      </c>
      <c r="K3826" s="25">
        <v>6279.18</v>
      </c>
      <c r="L3826" s="2" t="s">
        <v>464</v>
      </c>
      <c r="M3826" s="14">
        <f>+VLOOKUP(L3826,Customers!$C$3:$D$797,2,FALSE)</f>
        <v>5</v>
      </c>
      <c r="N3826" s="14">
        <f>+INDEX(Customers!$B$2:$D$797,MATCH(TF_Database!L3826,Customers!$C$2:$C$797,0),1)</f>
        <v>14619</v>
      </c>
      <c r="O3826" s="29">
        <f t="shared" si="356"/>
        <v>5</v>
      </c>
      <c r="P3826" s="29">
        <f t="shared" si="357"/>
        <v>14</v>
      </c>
      <c r="Q3826" s="14" t="str">
        <f t="shared" si="358"/>
        <v xml:space="preserve">John </v>
      </c>
      <c r="R3826" s="14" t="str">
        <f t="shared" si="359"/>
        <v>Stevenson</v>
      </c>
    </row>
    <row r="3827" spans="2:18" x14ac:dyDescent="0.45">
      <c r="B3827" s="14" t="str">
        <f t="shared" si="354"/>
        <v>40970340970</v>
      </c>
      <c r="C3827" s="5">
        <v>40970</v>
      </c>
      <c r="D3827" s="2" t="s">
        <v>806</v>
      </c>
      <c r="E3827" s="14">
        <f t="shared" si="355"/>
        <v>1</v>
      </c>
      <c r="F3827" s="2">
        <v>3</v>
      </c>
      <c r="G3827" s="19">
        <v>62.88</v>
      </c>
      <c r="H3827" s="20">
        <v>0.09</v>
      </c>
      <c r="I3827" s="6"/>
      <c r="J3827" s="5">
        <v>40970</v>
      </c>
      <c r="K3827" s="25">
        <v>-25.96</v>
      </c>
      <c r="L3827" s="2" t="s">
        <v>464</v>
      </c>
      <c r="M3827" s="14">
        <f>+VLOOKUP(L3827,Customers!$C$3:$D$797,2,FALSE)</f>
        <v>5</v>
      </c>
      <c r="N3827" s="14">
        <f>+INDEX(Customers!$B$2:$D$797,MATCH(TF_Database!L3827,Customers!$C$2:$C$797,0),1)</f>
        <v>14619</v>
      </c>
      <c r="O3827" s="29">
        <f t="shared" si="356"/>
        <v>5</v>
      </c>
      <c r="P3827" s="29">
        <f t="shared" si="357"/>
        <v>14</v>
      </c>
      <c r="Q3827" s="14" t="str">
        <f t="shared" si="358"/>
        <v xml:space="preserve">John </v>
      </c>
      <c r="R3827" s="14" t="str">
        <f t="shared" si="359"/>
        <v>Stevenson</v>
      </c>
    </row>
    <row r="3828" spans="2:18" x14ac:dyDescent="0.45">
      <c r="B3828" s="14" t="str">
        <f t="shared" si="354"/>
        <v>398561339859</v>
      </c>
      <c r="C3828" s="5">
        <v>39856</v>
      </c>
      <c r="D3828" s="2" t="s">
        <v>806</v>
      </c>
      <c r="E3828" s="14">
        <f t="shared" si="355"/>
        <v>1</v>
      </c>
      <c r="F3828" s="2">
        <v>13</v>
      </c>
      <c r="G3828" s="19">
        <v>197.61</v>
      </c>
      <c r="H3828" s="20">
        <v>0.08</v>
      </c>
      <c r="I3828" s="6"/>
      <c r="J3828" s="5">
        <v>39859</v>
      </c>
      <c r="K3828" s="25">
        <v>3.4595000000000002</v>
      </c>
      <c r="L3828" s="2" t="s">
        <v>185</v>
      </c>
      <c r="M3828" s="14">
        <f>+VLOOKUP(L3828,Customers!$C$3:$D$797,2,FALSE)</f>
        <v>2</v>
      </c>
      <c r="N3828" s="14">
        <f>+INDEX(Customers!$B$2:$D$797,MATCH(TF_Database!L3828,Customers!$C$2:$C$797,0),1)</f>
        <v>6161</v>
      </c>
      <c r="O3828" s="29">
        <f t="shared" si="356"/>
        <v>6</v>
      </c>
      <c r="P3828" s="29">
        <f t="shared" si="357"/>
        <v>14</v>
      </c>
      <c r="Q3828" s="14" t="str">
        <f t="shared" si="358"/>
        <v xml:space="preserve">Aaron </v>
      </c>
      <c r="R3828" s="14" t="str">
        <f t="shared" si="359"/>
        <v>Smayling</v>
      </c>
    </row>
    <row r="3829" spans="2:18" x14ac:dyDescent="0.45">
      <c r="B3829" s="14" t="str">
        <f t="shared" si="354"/>
        <v>398563839858</v>
      </c>
      <c r="C3829" s="5">
        <v>39856</v>
      </c>
      <c r="D3829" s="2" t="s">
        <v>806</v>
      </c>
      <c r="E3829" s="14">
        <f t="shared" si="355"/>
        <v>1</v>
      </c>
      <c r="F3829" s="2">
        <v>38</v>
      </c>
      <c r="G3829" s="19">
        <v>3594.7434999999996</v>
      </c>
      <c r="H3829" s="20">
        <v>0.05</v>
      </c>
      <c r="I3829" s="6"/>
      <c r="J3829" s="5">
        <v>39858</v>
      </c>
      <c r="K3829" s="25">
        <v>1016.973</v>
      </c>
      <c r="L3829" s="2" t="s">
        <v>185</v>
      </c>
      <c r="M3829" s="14">
        <f>+VLOOKUP(L3829,Customers!$C$3:$D$797,2,FALSE)</f>
        <v>2</v>
      </c>
      <c r="N3829" s="14">
        <f>+INDEX(Customers!$B$2:$D$797,MATCH(TF_Database!L3829,Customers!$C$2:$C$797,0),1)</f>
        <v>6161</v>
      </c>
      <c r="O3829" s="29">
        <f t="shared" si="356"/>
        <v>6</v>
      </c>
      <c r="P3829" s="29">
        <f t="shared" si="357"/>
        <v>14</v>
      </c>
      <c r="Q3829" s="14" t="str">
        <f t="shared" si="358"/>
        <v xml:space="preserve">Aaron </v>
      </c>
      <c r="R3829" s="14" t="str">
        <f t="shared" si="359"/>
        <v>Smayling</v>
      </c>
    </row>
    <row r="3830" spans="2:18" x14ac:dyDescent="0.45">
      <c r="B3830" s="14" t="str">
        <f t="shared" si="354"/>
        <v>40175740176</v>
      </c>
      <c r="C3830" s="5">
        <v>40175</v>
      </c>
      <c r="D3830" s="2" t="s">
        <v>806</v>
      </c>
      <c r="E3830" s="14">
        <f t="shared" si="355"/>
        <v>1</v>
      </c>
      <c r="F3830" s="2">
        <v>7</v>
      </c>
      <c r="G3830" s="19">
        <v>235.98</v>
      </c>
      <c r="H3830" s="20">
        <v>0.02</v>
      </c>
      <c r="I3830" s="6"/>
      <c r="J3830" s="5">
        <v>40176</v>
      </c>
      <c r="K3830" s="25">
        <v>-32.28</v>
      </c>
      <c r="L3830" s="2" t="s">
        <v>464</v>
      </c>
      <c r="M3830" s="14">
        <f>+VLOOKUP(L3830,Customers!$C$3:$D$797,2,FALSE)</f>
        <v>5</v>
      </c>
      <c r="N3830" s="14">
        <f>+INDEX(Customers!$B$2:$D$797,MATCH(TF_Database!L3830,Customers!$C$2:$C$797,0),1)</f>
        <v>14619</v>
      </c>
      <c r="O3830" s="29">
        <f t="shared" si="356"/>
        <v>5</v>
      </c>
      <c r="P3830" s="29">
        <f t="shared" si="357"/>
        <v>14</v>
      </c>
      <c r="Q3830" s="14" t="str">
        <f t="shared" si="358"/>
        <v xml:space="preserve">John </v>
      </c>
      <c r="R3830" s="14" t="str">
        <f t="shared" si="359"/>
        <v>Stevenson</v>
      </c>
    </row>
    <row r="3831" spans="2:18" x14ac:dyDescent="0.45">
      <c r="B3831" s="14" t="str">
        <f t="shared" si="354"/>
        <v>40567440569</v>
      </c>
      <c r="C3831" s="5">
        <v>40567</v>
      </c>
      <c r="D3831" s="2" t="s">
        <v>806</v>
      </c>
      <c r="E3831" s="14">
        <f t="shared" si="355"/>
        <v>1</v>
      </c>
      <c r="F3831" s="2">
        <v>4</v>
      </c>
      <c r="G3831" s="19">
        <v>14.96</v>
      </c>
      <c r="H3831" s="20">
        <v>0.02</v>
      </c>
      <c r="I3831" s="6"/>
      <c r="J3831" s="5">
        <v>40569</v>
      </c>
      <c r="K3831" s="25">
        <v>-3.0000000000000249E-2</v>
      </c>
      <c r="L3831" s="2" t="s">
        <v>366</v>
      </c>
      <c r="M3831" s="14">
        <f>+VLOOKUP(L3831,Customers!$C$3:$D$797,2,FALSE)</f>
        <v>1</v>
      </c>
      <c r="N3831" s="14">
        <f>+INDEX(Customers!$B$2:$D$797,MATCH(TF_Database!L3831,Customers!$C$2:$C$797,0),1)</f>
        <v>25701</v>
      </c>
      <c r="O3831" s="29">
        <f t="shared" si="356"/>
        <v>6</v>
      </c>
      <c r="P3831" s="29">
        <f t="shared" si="357"/>
        <v>12</v>
      </c>
      <c r="Q3831" s="14" t="str">
        <f t="shared" si="358"/>
        <v xml:space="preserve">Tracy </v>
      </c>
      <c r="R3831" s="14" t="str">
        <f t="shared" si="359"/>
        <v>Poddar</v>
      </c>
    </row>
    <row r="3832" spans="2:18" x14ac:dyDescent="0.45">
      <c r="B3832" s="14" t="str">
        <f t="shared" si="354"/>
        <v>404472040452</v>
      </c>
      <c r="C3832" s="5">
        <v>40447</v>
      </c>
      <c r="D3832" s="2" t="s">
        <v>804</v>
      </c>
      <c r="E3832" s="14">
        <f t="shared" si="355"/>
        <v>0</v>
      </c>
      <c r="F3832" s="2">
        <v>20</v>
      </c>
      <c r="G3832" s="19">
        <v>1156.6714999999999</v>
      </c>
      <c r="H3832" s="20">
        <v>0.01</v>
      </c>
      <c r="I3832" s="6"/>
      <c r="J3832" s="5">
        <v>40452</v>
      </c>
      <c r="K3832" s="25">
        <v>88.524000000000001</v>
      </c>
      <c r="L3832" s="2" t="s">
        <v>494</v>
      </c>
      <c r="M3832" s="14">
        <f>+VLOOKUP(L3832,Customers!$C$3:$D$797,2,FALSE)</f>
        <v>5</v>
      </c>
      <c r="N3832" s="14">
        <f>+INDEX(Customers!$B$2:$D$797,MATCH(TF_Database!L3832,Customers!$C$2:$C$797,0),1)</f>
        <v>5939</v>
      </c>
      <c r="O3832" s="29">
        <f t="shared" si="356"/>
        <v>7</v>
      </c>
      <c r="P3832" s="29">
        <f t="shared" si="357"/>
        <v>14</v>
      </c>
      <c r="Q3832" s="14" t="str">
        <f t="shared" si="358"/>
        <v xml:space="preserve">Stuart </v>
      </c>
      <c r="R3832" s="14" t="str">
        <f t="shared" si="359"/>
        <v>Calhoun</v>
      </c>
    </row>
    <row r="3833" spans="2:18" x14ac:dyDescent="0.45">
      <c r="B3833" s="14" t="str">
        <f t="shared" si="354"/>
        <v>406633340663</v>
      </c>
      <c r="C3833" s="5">
        <v>40663</v>
      </c>
      <c r="D3833" s="2" t="s">
        <v>806</v>
      </c>
      <c r="E3833" s="14">
        <f t="shared" si="355"/>
        <v>1</v>
      </c>
      <c r="F3833" s="2">
        <v>33</v>
      </c>
      <c r="G3833" s="19">
        <v>5437.92</v>
      </c>
      <c r="H3833" s="20">
        <v>0</v>
      </c>
      <c r="I3833" s="6"/>
      <c r="J3833" s="5">
        <v>40663</v>
      </c>
      <c r="K3833" s="25">
        <v>-684.57</v>
      </c>
      <c r="L3833" s="2" t="s">
        <v>495</v>
      </c>
      <c r="M3833" s="14">
        <f>+VLOOKUP(L3833,Customers!$C$3:$D$797,2,FALSE)</f>
        <v>1</v>
      </c>
      <c r="N3833" s="14">
        <f>+INDEX(Customers!$B$2:$D$797,MATCH(TF_Database!L3833,Customers!$C$2:$C$797,0),1)</f>
        <v>7736</v>
      </c>
      <c r="O3833" s="29">
        <f t="shared" si="356"/>
        <v>7</v>
      </c>
      <c r="P3833" s="29">
        <f t="shared" si="357"/>
        <v>14</v>
      </c>
      <c r="Q3833" s="14" t="str">
        <f t="shared" si="358"/>
        <v xml:space="preserve">Arthur </v>
      </c>
      <c r="R3833" s="14" t="str">
        <f t="shared" si="359"/>
        <v>Prichep</v>
      </c>
    </row>
    <row r="3834" spans="2:18" x14ac:dyDescent="0.45">
      <c r="B3834" s="14" t="str">
        <f t="shared" si="354"/>
        <v>402044740206</v>
      </c>
      <c r="C3834" s="5">
        <v>40204</v>
      </c>
      <c r="D3834" s="2" t="s">
        <v>811</v>
      </c>
      <c r="E3834" s="14">
        <f t="shared" si="355"/>
        <v>0</v>
      </c>
      <c r="F3834" s="2">
        <v>47</v>
      </c>
      <c r="G3834" s="19">
        <v>840.04</v>
      </c>
      <c r="H3834" s="20">
        <v>0.04</v>
      </c>
      <c r="I3834" s="6"/>
      <c r="J3834" s="5">
        <v>40206</v>
      </c>
      <c r="K3834" s="25">
        <v>-131.27000000000001</v>
      </c>
      <c r="L3834" s="2" t="s">
        <v>495</v>
      </c>
      <c r="M3834" s="14">
        <f>+VLOOKUP(L3834,Customers!$C$3:$D$797,2,FALSE)</f>
        <v>1</v>
      </c>
      <c r="N3834" s="14">
        <f>+INDEX(Customers!$B$2:$D$797,MATCH(TF_Database!L3834,Customers!$C$2:$C$797,0),1)</f>
        <v>7736</v>
      </c>
      <c r="O3834" s="29">
        <f t="shared" si="356"/>
        <v>7</v>
      </c>
      <c r="P3834" s="29">
        <f t="shared" si="357"/>
        <v>14</v>
      </c>
      <c r="Q3834" s="14" t="str">
        <f t="shared" si="358"/>
        <v xml:space="preserve">Arthur </v>
      </c>
      <c r="R3834" s="14" t="str">
        <f t="shared" si="359"/>
        <v>Prichep</v>
      </c>
    </row>
    <row r="3835" spans="2:18" x14ac:dyDescent="0.45">
      <c r="B3835" s="14" t="str">
        <f t="shared" si="354"/>
        <v>405473340549</v>
      </c>
      <c r="C3835" s="5">
        <v>40547</v>
      </c>
      <c r="D3835" s="2" t="s">
        <v>811</v>
      </c>
      <c r="E3835" s="14">
        <f t="shared" si="355"/>
        <v>0</v>
      </c>
      <c r="F3835" s="2">
        <v>33</v>
      </c>
      <c r="G3835" s="19">
        <v>378.6</v>
      </c>
      <c r="H3835" s="20">
        <v>0.08</v>
      </c>
      <c r="I3835" s="6"/>
      <c r="J3835" s="5">
        <v>40549</v>
      </c>
      <c r="K3835" s="25">
        <v>12.724500000000001</v>
      </c>
      <c r="L3835" s="2" t="s">
        <v>496</v>
      </c>
      <c r="M3835" s="14">
        <f>+VLOOKUP(L3835,Customers!$C$3:$D$797,2,FALSE)</f>
        <v>1</v>
      </c>
      <c r="N3835" s="14">
        <f>+INDEX(Customers!$B$2:$D$797,MATCH(TF_Database!L3835,Customers!$C$2:$C$797,0),1)</f>
        <v>13760</v>
      </c>
      <c r="O3835" s="29">
        <f t="shared" si="356"/>
        <v>5</v>
      </c>
      <c r="P3835" s="29">
        <f t="shared" si="357"/>
        <v>11</v>
      </c>
      <c r="Q3835" s="14" t="str">
        <f t="shared" si="358"/>
        <v xml:space="preserve">Kean </v>
      </c>
      <c r="R3835" s="14" t="str">
        <f t="shared" si="359"/>
        <v>Nguyen</v>
      </c>
    </row>
    <row r="3836" spans="2:18" x14ac:dyDescent="0.45">
      <c r="B3836" s="14" t="str">
        <f t="shared" si="354"/>
        <v>40547240547</v>
      </c>
      <c r="C3836" s="5">
        <v>40547</v>
      </c>
      <c r="D3836" s="2" t="s">
        <v>811</v>
      </c>
      <c r="E3836" s="14">
        <f t="shared" si="355"/>
        <v>0</v>
      </c>
      <c r="F3836" s="2">
        <v>2</v>
      </c>
      <c r="G3836" s="19">
        <v>38.5</v>
      </c>
      <c r="H3836" s="20">
        <v>0.09</v>
      </c>
      <c r="I3836" s="6"/>
      <c r="J3836" s="5">
        <v>40547</v>
      </c>
      <c r="K3836" s="25">
        <v>-52.139099999999999</v>
      </c>
      <c r="L3836" s="2" t="s">
        <v>496</v>
      </c>
      <c r="M3836" s="14">
        <f>+VLOOKUP(L3836,Customers!$C$3:$D$797,2,FALSE)</f>
        <v>1</v>
      </c>
      <c r="N3836" s="14">
        <f>+INDEX(Customers!$B$2:$D$797,MATCH(TF_Database!L3836,Customers!$C$2:$C$797,0),1)</f>
        <v>13760</v>
      </c>
      <c r="O3836" s="29">
        <f t="shared" si="356"/>
        <v>5</v>
      </c>
      <c r="P3836" s="29">
        <f t="shared" si="357"/>
        <v>11</v>
      </c>
      <c r="Q3836" s="14" t="str">
        <f t="shared" si="358"/>
        <v xml:space="preserve">Kean </v>
      </c>
      <c r="R3836" s="14" t="str">
        <f t="shared" si="359"/>
        <v>Nguyen</v>
      </c>
    </row>
    <row r="3837" spans="2:18" x14ac:dyDescent="0.45">
      <c r="B3837" s="14" t="str">
        <f t="shared" si="354"/>
        <v>400764640077</v>
      </c>
      <c r="C3837" s="5">
        <v>40076</v>
      </c>
      <c r="D3837" s="2" t="s">
        <v>810</v>
      </c>
      <c r="E3837" s="14">
        <f t="shared" si="355"/>
        <v>0</v>
      </c>
      <c r="F3837" s="2">
        <v>46</v>
      </c>
      <c r="G3837" s="19">
        <v>605.97</v>
      </c>
      <c r="H3837" s="20">
        <v>7.0000000000000007E-2</v>
      </c>
      <c r="I3837" s="6"/>
      <c r="J3837" s="5">
        <v>40077</v>
      </c>
      <c r="K3837" s="25">
        <v>-22.72</v>
      </c>
      <c r="L3837" s="2" t="s">
        <v>497</v>
      </c>
      <c r="M3837" s="14">
        <f>+VLOOKUP(L3837,Customers!$C$3:$D$797,2,FALSE)</f>
        <v>1</v>
      </c>
      <c r="N3837" s="14">
        <f>+INDEX(Customers!$B$2:$D$797,MATCH(TF_Database!L3837,Customers!$C$2:$C$797,0),1)</f>
        <v>3288</v>
      </c>
      <c r="O3837" s="29">
        <f t="shared" si="356"/>
        <v>4</v>
      </c>
      <c r="P3837" s="29">
        <f t="shared" si="357"/>
        <v>8</v>
      </c>
      <c r="Q3837" s="14" t="str">
        <f t="shared" si="358"/>
        <v xml:space="preserve">Jim </v>
      </c>
      <c r="R3837" s="14" t="str">
        <f t="shared" si="359"/>
        <v>Kriz</v>
      </c>
    </row>
    <row r="3838" spans="2:18" x14ac:dyDescent="0.45">
      <c r="B3838" s="14" t="str">
        <f t="shared" si="354"/>
        <v>406774240684</v>
      </c>
      <c r="C3838" s="5">
        <v>40677</v>
      </c>
      <c r="D3838" s="2" t="s">
        <v>804</v>
      </c>
      <c r="E3838" s="14">
        <f t="shared" si="355"/>
        <v>0</v>
      </c>
      <c r="F3838" s="2">
        <v>42</v>
      </c>
      <c r="G3838" s="19">
        <v>11230.25</v>
      </c>
      <c r="H3838" s="20">
        <v>7.0000000000000007E-2</v>
      </c>
      <c r="I3838" s="6"/>
      <c r="J3838" s="5">
        <v>40684</v>
      </c>
      <c r="K3838" s="25">
        <v>-679.0443660000002</v>
      </c>
      <c r="L3838" s="2" t="s">
        <v>236</v>
      </c>
      <c r="M3838" s="14">
        <f>+VLOOKUP(L3838,Customers!$C$3:$D$797,2,FALSE)</f>
        <v>1</v>
      </c>
      <c r="N3838" s="14">
        <f>+INDEX(Customers!$B$2:$D$797,MATCH(TF_Database!L3838,Customers!$C$2:$C$797,0),1)</f>
        <v>18117</v>
      </c>
      <c r="O3838" s="29">
        <f t="shared" si="356"/>
        <v>4</v>
      </c>
      <c r="P3838" s="29">
        <f t="shared" si="357"/>
        <v>13</v>
      </c>
      <c r="Q3838" s="14" t="str">
        <f t="shared" si="358"/>
        <v xml:space="preserve">Jas </v>
      </c>
      <c r="R3838" s="14" t="str">
        <f t="shared" si="359"/>
        <v>O'Carroll</v>
      </c>
    </row>
    <row r="3839" spans="2:18" x14ac:dyDescent="0.45">
      <c r="B3839" s="14" t="str">
        <f t="shared" si="354"/>
        <v>408044840805</v>
      </c>
      <c r="C3839" s="5">
        <v>40804</v>
      </c>
      <c r="D3839" s="2" t="s">
        <v>808</v>
      </c>
      <c r="E3839" s="14">
        <f t="shared" si="355"/>
        <v>0</v>
      </c>
      <c r="F3839" s="2">
        <v>48</v>
      </c>
      <c r="G3839" s="19">
        <v>5340.5</v>
      </c>
      <c r="H3839" s="20">
        <v>0.01</v>
      </c>
      <c r="I3839" s="6"/>
      <c r="J3839" s="5">
        <v>40805</v>
      </c>
      <c r="K3839" s="25">
        <v>1215.28</v>
      </c>
      <c r="L3839" s="2" t="s">
        <v>494</v>
      </c>
      <c r="M3839" s="14">
        <f>+VLOOKUP(L3839,Customers!$C$3:$D$797,2,FALSE)</f>
        <v>5</v>
      </c>
      <c r="N3839" s="14">
        <f>+INDEX(Customers!$B$2:$D$797,MATCH(TF_Database!L3839,Customers!$C$2:$C$797,0),1)</f>
        <v>5939</v>
      </c>
      <c r="O3839" s="29">
        <f t="shared" si="356"/>
        <v>7</v>
      </c>
      <c r="P3839" s="29">
        <f t="shared" si="357"/>
        <v>14</v>
      </c>
      <c r="Q3839" s="14" t="str">
        <f t="shared" si="358"/>
        <v xml:space="preserve">Stuart </v>
      </c>
      <c r="R3839" s="14" t="str">
        <f t="shared" si="359"/>
        <v>Calhoun</v>
      </c>
    </row>
    <row r="3840" spans="2:18" x14ac:dyDescent="0.45">
      <c r="B3840" s="14" t="str">
        <f t="shared" si="354"/>
        <v>404642940466</v>
      </c>
      <c r="C3840" s="5">
        <v>40464</v>
      </c>
      <c r="D3840" s="2" t="s">
        <v>810</v>
      </c>
      <c r="E3840" s="14">
        <f t="shared" si="355"/>
        <v>0</v>
      </c>
      <c r="F3840" s="2">
        <v>29</v>
      </c>
      <c r="G3840" s="19">
        <v>4345.8599999999997</v>
      </c>
      <c r="H3840" s="20">
        <v>0.09</v>
      </c>
      <c r="I3840" s="6"/>
      <c r="J3840" s="5">
        <v>40466</v>
      </c>
      <c r="K3840" s="25">
        <v>126.62</v>
      </c>
      <c r="L3840" s="2" t="s">
        <v>498</v>
      </c>
      <c r="M3840" s="14">
        <f>+VLOOKUP(L3840,Customers!$C$3:$D$797,2,FALSE)</f>
        <v>1</v>
      </c>
      <c r="N3840" s="14">
        <f>+INDEX(Customers!$B$2:$D$797,MATCH(TF_Database!L3840,Customers!$C$2:$C$797,0),1)</f>
        <v>14259</v>
      </c>
      <c r="O3840" s="29">
        <f t="shared" si="356"/>
        <v>7</v>
      </c>
      <c r="P3840" s="29">
        <f t="shared" si="357"/>
        <v>11</v>
      </c>
      <c r="Q3840" s="14" t="str">
        <f t="shared" si="358"/>
        <v xml:space="preserve">Harold </v>
      </c>
      <c r="R3840" s="14" t="str">
        <f t="shared" si="359"/>
        <v>Ryan</v>
      </c>
    </row>
    <row r="3841" spans="2:18" x14ac:dyDescent="0.45">
      <c r="B3841" s="14" t="str">
        <f t="shared" si="354"/>
        <v>399402639942</v>
      </c>
      <c r="C3841" s="5">
        <v>39940</v>
      </c>
      <c r="D3841" s="2" t="s">
        <v>806</v>
      </c>
      <c r="E3841" s="14">
        <f t="shared" si="355"/>
        <v>1</v>
      </c>
      <c r="F3841" s="2">
        <v>26</v>
      </c>
      <c r="G3841" s="19">
        <v>755.60749999999996</v>
      </c>
      <c r="H3841" s="20">
        <v>0.05</v>
      </c>
      <c r="I3841" s="6"/>
      <c r="J3841" s="5">
        <v>39942</v>
      </c>
      <c r="K3841" s="25">
        <v>149.166</v>
      </c>
      <c r="L3841" s="2" t="s">
        <v>499</v>
      </c>
      <c r="M3841" s="14">
        <f>+VLOOKUP(L3841,Customers!$C$3:$D$797,2,FALSE)</f>
        <v>4</v>
      </c>
      <c r="N3841" s="14">
        <f>+INDEX(Customers!$B$2:$D$797,MATCH(TF_Database!L3841,Customers!$C$2:$C$797,0),1)</f>
        <v>24182</v>
      </c>
      <c r="O3841" s="29">
        <f t="shared" si="356"/>
        <v>5</v>
      </c>
      <c r="P3841" s="29">
        <f t="shared" si="357"/>
        <v>10</v>
      </c>
      <c r="Q3841" s="14" t="str">
        <f t="shared" si="358"/>
        <v xml:space="preserve">John </v>
      </c>
      <c r="R3841" s="14" t="str">
        <f t="shared" si="359"/>
        <v>Lucas</v>
      </c>
    </row>
    <row r="3842" spans="2:18" x14ac:dyDescent="0.45">
      <c r="B3842" s="14" t="str">
        <f t="shared" si="354"/>
        <v>398872439887</v>
      </c>
      <c r="C3842" s="5">
        <v>39887</v>
      </c>
      <c r="D3842" s="2" t="s">
        <v>806</v>
      </c>
      <c r="E3842" s="14">
        <f t="shared" si="355"/>
        <v>1</v>
      </c>
      <c r="F3842" s="2">
        <v>24</v>
      </c>
      <c r="G3842" s="19">
        <v>7287.55</v>
      </c>
      <c r="H3842" s="20">
        <v>0.04</v>
      </c>
      <c r="I3842" s="6"/>
      <c r="J3842" s="5">
        <v>39887</v>
      </c>
      <c r="K3842" s="25">
        <v>-715.7782060000003</v>
      </c>
      <c r="L3842" s="2" t="s">
        <v>500</v>
      </c>
      <c r="M3842" s="14">
        <f>+VLOOKUP(L3842,Customers!$C$3:$D$797,2,FALSE)</f>
        <v>3</v>
      </c>
      <c r="N3842" s="14">
        <f>+INDEX(Customers!$B$2:$D$797,MATCH(TF_Database!L3842,Customers!$C$2:$C$797,0),1)</f>
        <v>31354</v>
      </c>
      <c r="O3842" s="29">
        <f t="shared" si="356"/>
        <v>10</v>
      </c>
      <c r="P3842" s="29">
        <f t="shared" si="357"/>
        <v>15</v>
      </c>
      <c r="Q3842" s="14" t="str">
        <f t="shared" si="358"/>
        <v xml:space="preserve">Alejandro </v>
      </c>
      <c r="R3842" s="14" t="str">
        <f t="shared" si="359"/>
        <v>Grove</v>
      </c>
    </row>
    <row r="3843" spans="2:18" x14ac:dyDescent="0.45">
      <c r="B3843" s="14" t="str">
        <f t="shared" si="354"/>
        <v>405111340511</v>
      </c>
      <c r="C3843" s="5">
        <v>40511</v>
      </c>
      <c r="D3843" s="2" t="s">
        <v>810</v>
      </c>
      <c r="E3843" s="14">
        <f t="shared" si="355"/>
        <v>0</v>
      </c>
      <c r="F3843" s="2">
        <v>13</v>
      </c>
      <c r="G3843" s="19">
        <v>137.63999999999999</v>
      </c>
      <c r="H3843" s="20">
        <v>0.06</v>
      </c>
      <c r="I3843" s="6"/>
      <c r="J3843" s="5">
        <v>40511</v>
      </c>
      <c r="K3843" s="25">
        <v>19.592500000000001</v>
      </c>
      <c r="L3843" s="2" t="s">
        <v>501</v>
      </c>
      <c r="M3843" s="14">
        <f>+VLOOKUP(L3843,Customers!$C$3:$D$797,2,FALSE)</f>
        <v>4</v>
      </c>
      <c r="N3843" s="14">
        <f>+INDEX(Customers!$B$2:$D$797,MATCH(TF_Database!L3843,Customers!$C$2:$C$797,0),1)</f>
        <v>20248</v>
      </c>
      <c r="O3843" s="29">
        <f t="shared" si="356"/>
        <v>4</v>
      </c>
      <c r="P3843" s="29">
        <f t="shared" si="357"/>
        <v>10</v>
      </c>
      <c r="Q3843" s="14" t="str">
        <f t="shared" si="358"/>
        <v xml:space="preserve">Sam </v>
      </c>
      <c r="R3843" s="14" t="str">
        <f t="shared" si="359"/>
        <v>Zeldin</v>
      </c>
    </row>
    <row r="3844" spans="2:18" x14ac:dyDescent="0.45">
      <c r="B3844" s="14" t="str">
        <f t="shared" si="354"/>
        <v>40192640193</v>
      </c>
      <c r="C3844" s="5">
        <v>40192</v>
      </c>
      <c r="D3844" s="2" t="s">
        <v>808</v>
      </c>
      <c r="E3844" s="14">
        <f t="shared" si="355"/>
        <v>0</v>
      </c>
      <c r="F3844" s="2">
        <v>6</v>
      </c>
      <c r="G3844" s="19">
        <v>40.31</v>
      </c>
      <c r="H3844" s="20">
        <v>0.08</v>
      </c>
      <c r="I3844" s="6"/>
      <c r="J3844" s="5">
        <v>40193</v>
      </c>
      <c r="K3844" s="25">
        <v>-32.270000000000003</v>
      </c>
      <c r="L3844" s="2" t="s">
        <v>501</v>
      </c>
      <c r="M3844" s="14">
        <f>+VLOOKUP(L3844,Customers!$C$3:$D$797,2,FALSE)</f>
        <v>4</v>
      </c>
      <c r="N3844" s="14">
        <f>+INDEX(Customers!$B$2:$D$797,MATCH(TF_Database!L3844,Customers!$C$2:$C$797,0),1)</f>
        <v>20248</v>
      </c>
      <c r="O3844" s="29">
        <f t="shared" si="356"/>
        <v>4</v>
      </c>
      <c r="P3844" s="29">
        <f t="shared" si="357"/>
        <v>10</v>
      </c>
      <c r="Q3844" s="14" t="str">
        <f t="shared" si="358"/>
        <v xml:space="preserve">Sam </v>
      </c>
      <c r="R3844" s="14" t="str">
        <f t="shared" si="359"/>
        <v>Zeldin</v>
      </c>
    </row>
    <row r="3845" spans="2:18" x14ac:dyDescent="0.45">
      <c r="B3845" s="14" t="str">
        <f t="shared" si="354"/>
        <v>404093640411</v>
      </c>
      <c r="C3845" s="5">
        <v>40409</v>
      </c>
      <c r="D3845" s="2" t="s">
        <v>811</v>
      </c>
      <c r="E3845" s="14">
        <f t="shared" si="355"/>
        <v>0</v>
      </c>
      <c r="F3845" s="2">
        <v>36</v>
      </c>
      <c r="G3845" s="19">
        <v>508.73</v>
      </c>
      <c r="H3845" s="20">
        <v>0.08</v>
      </c>
      <c r="I3845" s="6"/>
      <c r="J3845" s="5">
        <v>40411</v>
      </c>
      <c r="K3845" s="25">
        <v>-229.67</v>
      </c>
      <c r="L3845" s="2" t="s">
        <v>502</v>
      </c>
      <c r="M3845" s="14">
        <f>+VLOOKUP(L3845,Customers!$C$3:$D$797,2,FALSE)</f>
        <v>3</v>
      </c>
      <c r="N3845" s="14">
        <f>+INDEX(Customers!$B$2:$D$797,MATCH(TF_Database!L3845,Customers!$C$2:$C$797,0),1)</f>
        <v>26152</v>
      </c>
      <c r="O3845" s="29">
        <f t="shared" si="356"/>
        <v>6</v>
      </c>
      <c r="P3845" s="29">
        <f t="shared" si="357"/>
        <v>13</v>
      </c>
      <c r="Q3845" s="14" t="str">
        <f t="shared" si="358"/>
        <v xml:space="preserve">Sally </v>
      </c>
      <c r="R3845" s="14" t="str">
        <f t="shared" si="359"/>
        <v>Hughsby</v>
      </c>
    </row>
    <row r="3846" spans="2:18" x14ac:dyDescent="0.45">
      <c r="B3846" s="14" t="str">
        <f t="shared" si="354"/>
        <v>411563241157</v>
      </c>
      <c r="C3846" s="5">
        <v>41156</v>
      </c>
      <c r="D3846" s="2" t="s">
        <v>811</v>
      </c>
      <c r="E3846" s="14">
        <f t="shared" si="355"/>
        <v>0</v>
      </c>
      <c r="F3846" s="2">
        <v>32</v>
      </c>
      <c r="G3846" s="19">
        <v>731.22</v>
      </c>
      <c r="H3846" s="20">
        <v>0</v>
      </c>
      <c r="I3846" s="6"/>
      <c r="J3846" s="5">
        <v>41157</v>
      </c>
      <c r="K3846" s="25">
        <v>-84.07</v>
      </c>
      <c r="L3846" s="2" t="s">
        <v>498</v>
      </c>
      <c r="M3846" s="14">
        <f>+VLOOKUP(L3846,Customers!$C$3:$D$797,2,FALSE)</f>
        <v>1</v>
      </c>
      <c r="N3846" s="14">
        <f>+INDEX(Customers!$B$2:$D$797,MATCH(TF_Database!L3846,Customers!$C$2:$C$797,0),1)</f>
        <v>14259</v>
      </c>
      <c r="O3846" s="29">
        <f t="shared" si="356"/>
        <v>7</v>
      </c>
      <c r="P3846" s="29">
        <f t="shared" si="357"/>
        <v>11</v>
      </c>
      <c r="Q3846" s="14" t="str">
        <f t="shared" si="358"/>
        <v xml:space="preserve">Harold </v>
      </c>
      <c r="R3846" s="14" t="str">
        <f t="shared" si="359"/>
        <v>Ryan</v>
      </c>
    </row>
    <row r="3847" spans="2:18" x14ac:dyDescent="0.45">
      <c r="B3847" s="14" t="str">
        <f t="shared" ref="B3847:B3910" si="360">+CONCATENATE(C3847,F3847,J3847)</f>
        <v>411562341158</v>
      </c>
      <c r="C3847" s="5">
        <v>41156</v>
      </c>
      <c r="D3847" s="2" t="s">
        <v>811</v>
      </c>
      <c r="E3847" s="14">
        <f t="shared" ref="E3847:E3910" si="361">+IF(D3847="High",1,0)</f>
        <v>0</v>
      </c>
      <c r="F3847" s="2">
        <v>23</v>
      </c>
      <c r="G3847" s="19">
        <v>114.14</v>
      </c>
      <c r="H3847" s="20">
        <v>7.0000000000000007E-2</v>
      </c>
      <c r="I3847" s="6"/>
      <c r="J3847" s="5">
        <v>41158</v>
      </c>
      <c r="K3847" s="25">
        <v>-65.62</v>
      </c>
      <c r="L3847" s="2" t="s">
        <v>498</v>
      </c>
      <c r="M3847" s="14">
        <f>+VLOOKUP(L3847,Customers!$C$3:$D$797,2,FALSE)</f>
        <v>1</v>
      </c>
      <c r="N3847" s="14">
        <f>+INDEX(Customers!$B$2:$D$797,MATCH(TF_Database!L3847,Customers!$C$2:$C$797,0),1)</f>
        <v>14259</v>
      </c>
      <c r="O3847" s="29">
        <f t="shared" ref="O3847:O3910" si="362">+SEARCH(" ",L3847)</f>
        <v>7</v>
      </c>
      <c r="P3847" s="29">
        <f t="shared" ref="P3847:P3910" si="363">+LEN(L3847)</f>
        <v>11</v>
      </c>
      <c r="Q3847" s="14" t="str">
        <f t="shared" ref="Q3847:Q3910" si="364">+LEFT(L3847,O3847)</f>
        <v xml:space="preserve">Harold </v>
      </c>
      <c r="R3847" s="14" t="str">
        <f t="shared" ref="R3847:R3910" si="365">+RIGHT(L3847,P3847-O3847)</f>
        <v>Ryan</v>
      </c>
    </row>
    <row r="3848" spans="2:18" x14ac:dyDescent="0.45">
      <c r="B3848" s="14" t="str">
        <f t="shared" si="360"/>
        <v>399051639907</v>
      </c>
      <c r="C3848" s="5">
        <v>39905</v>
      </c>
      <c r="D3848" s="2" t="s">
        <v>806</v>
      </c>
      <c r="E3848" s="14">
        <f t="shared" si="361"/>
        <v>1</v>
      </c>
      <c r="F3848" s="2">
        <v>16</v>
      </c>
      <c r="G3848" s="19">
        <v>1427.67</v>
      </c>
      <c r="H3848" s="20">
        <v>0.04</v>
      </c>
      <c r="I3848" s="6"/>
      <c r="J3848" s="5">
        <v>39907</v>
      </c>
      <c r="K3848" s="25">
        <v>422.8</v>
      </c>
      <c r="L3848" s="2" t="s">
        <v>83</v>
      </c>
      <c r="M3848" s="14">
        <f>+VLOOKUP(L3848,Customers!$C$3:$D$797,2,FALSE)</f>
        <v>2</v>
      </c>
      <c r="N3848" s="14">
        <f>+INDEX(Customers!$B$2:$D$797,MATCH(TF_Database!L3848,Customers!$C$2:$C$797,0),1)</f>
        <v>24644</v>
      </c>
      <c r="O3848" s="29">
        <f t="shared" si="362"/>
        <v>7</v>
      </c>
      <c r="P3848" s="29">
        <f t="shared" si="363"/>
        <v>12</v>
      </c>
      <c r="Q3848" s="14" t="str">
        <f t="shared" si="364"/>
        <v xml:space="preserve">Philip </v>
      </c>
      <c r="R3848" s="14" t="str">
        <f t="shared" si="365"/>
        <v>Brown</v>
      </c>
    </row>
    <row r="3849" spans="2:18" x14ac:dyDescent="0.45">
      <c r="B3849" s="14" t="str">
        <f t="shared" si="360"/>
        <v>399051139907</v>
      </c>
      <c r="C3849" s="5">
        <v>39905</v>
      </c>
      <c r="D3849" s="2" t="s">
        <v>806</v>
      </c>
      <c r="E3849" s="14">
        <f t="shared" si="361"/>
        <v>1</v>
      </c>
      <c r="F3849" s="2">
        <v>11</v>
      </c>
      <c r="G3849" s="19">
        <v>499.26</v>
      </c>
      <c r="H3849" s="20">
        <v>0.09</v>
      </c>
      <c r="I3849" s="6"/>
      <c r="J3849" s="5">
        <v>39907</v>
      </c>
      <c r="K3849" s="25">
        <v>144.05000000000001</v>
      </c>
      <c r="L3849" s="2" t="s">
        <v>83</v>
      </c>
      <c r="M3849" s="14">
        <f>+VLOOKUP(L3849,Customers!$C$3:$D$797,2,FALSE)</f>
        <v>2</v>
      </c>
      <c r="N3849" s="14">
        <f>+INDEX(Customers!$B$2:$D$797,MATCH(TF_Database!L3849,Customers!$C$2:$C$797,0),1)</f>
        <v>24644</v>
      </c>
      <c r="O3849" s="29">
        <f t="shared" si="362"/>
        <v>7</v>
      </c>
      <c r="P3849" s="29">
        <f t="shared" si="363"/>
        <v>12</v>
      </c>
      <c r="Q3849" s="14" t="str">
        <f t="shared" si="364"/>
        <v xml:space="preserve">Philip </v>
      </c>
      <c r="R3849" s="14" t="str">
        <f t="shared" si="365"/>
        <v>Brown</v>
      </c>
    </row>
    <row r="3850" spans="2:18" x14ac:dyDescent="0.45">
      <c r="B3850" s="14" t="str">
        <f t="shared" si="360"/>
        <v>409453040945</v>
      </c>
      <c r="C3850" s="5">
        <v>40945</v>
      </c>
      <c r="D3850" s="2" t="s">
        <v>808</v>
      </c>
      <c r="E3850" s="14">
        <f t="shared" si="361"/>
        <v>0</v>
      </c>
      <c r="F3850" s="2">
        <v>30</v>
      </c>
      <c r="G3850" s="19">
        <v>736.3</v>
      </c>
      <c r="H3850" s="20">
        <v>0.03</v>
      </c>
      <c r="I3850" s="6"/>
      <c r="J3850" s="5">
        <v>40945</v>
      </c>
      <c r="K3850" s="25">
        <v>259.07150000000001</v>
      </c>
      <c r="L3850" s="2" t="s">
        <v>503</v>
      </c>
      <c r="M3850" s="14">
        <f>+VLOOKUP(L3850,Customers!$C$3:$D$797,2,FALSE)</f>
        <v>3</v>
      </c>
      <c r="N3850" s="14">
        <f>+INDEX(Customers!$B$2:$D$797,MATCH(TF_Database!L3850,Customers!$C$2:$C$797,0),1)</f>
        <v>5648</v>
      </c>
      <c r="O3850" s="29">
        <f t="shared" si="362"/>
        <v>5</v>
      </c>
      <c r="P3850" s="29">
        <f t="shared" si="363"/>
        <v>9</v>
      </c>
      <c r="Q3850" s="14" t="str">
        <f t="shared" si="364"/>
        <v xml:space="preserve">Jane </v>
      </c>
      <c r="R3850" s="14" t="str">
        <f t="shared" si="365"/>
        <v>Waco</v>
      </c>
    </row>
    <row r="3851" spans="2:18" x14ac:dyDescent="0.45">
      <c r="B3851" s="14" t="str">
        <f t="shared" si="360"/>
        <v>409455040945</v>
      </c>
      <c r="C3851" s="5">
        <v>40945</v>
      </c>
      <c r="D3851" s="2" t="s">
        <v>808</v>
      </c>
      <c r="E3851" s="14">
        <f t="shared" si="361"/>
        <v>0</v>
      </c>
      <c r="F3851" s="2">
        <v>50</v>
      </c>
      <c r="G3851" s="19">
        <v>346.06</v>
      </c>
      <c r="H3851" s="20">
        <v>0</v>
      </c>
      <c r="I3851" s="6"/>
      <c r="J3851" s="5">
        <v>40945</v>
      </c>
      <c r="K3851" s="25">
        <v>-76.540000000000006</v>
      </c>
      <c r="L3851" s="2" t="s">
        <v>503</v>
      </c>
      <c r="M3851" s="14">
        <f>+VLOOKUP(L3851,Customers!$C$3:$D$797,2,FALSE)</f>
        <v>3</v>
      </c>
      <c r="N3851" s="14">
        <f>+INDEX(Customers!$B$2:$D$797,MATCH(TF_Database!L3851,Customers!$C$2:$C$797,0),1)</f>
        <v>5648</v>
      </c>
      <c r="O3851" s="29">
        <f t="shared" si="362"/>
        <v>5</v>
      </c>
      <c r="P3851" s="29">
        <f t="shared" si="363"/>
        <v>9</v>
      </c>
      <c r="Q3851" s="14" t="str">
        <f t="shared" si="364"/>
        <v xml:space="preserve">Jane </v>
      </c>
      <c r="R3851" s="14" t="str">
        <f t="shared" si="365"/>
        <v>Waco</v>
      </c>
    </row>
    <row r="3852" spans="2:18" x14ac:dyDescent="0.45">
      <c r="B3852" s="14" t="str">
        <f t="shared" si="360"/>
        <v>411674241169</v>
      </c>
      <c r="C3852" s="5">
        <v>41167</v>
      </c>
      <c r="D3852" s="2" t="s">
        <v>808</v>
      </c>
      <c r="E3852" s="14">
        <f t="shared" si="361"/>
        <v>0</v>
      </c>
      <c r="F3852" s="2">
        <v>42</v>
      </c>
      <c r="G3852" s="19">
        <v>927.97</v>
      </c>
      <c r="H3852" s="20">
        <v>0.08</v>
      </c>
      <c r="I3852" s="6"/>
      <c r="J3852" s="5">
        <v>41169</v>
      </c>
      <c r="K3852" s="25">
        <v>162.16999999999999</v>
      </c>
      <c r="L3852" s="2" t="s">
        <v>504</v>
      </c>
      <c r="M3852" s="14">
        <f>+VLOOKUP(L3852,Customers!$C$3:$D$797,2,FALSE)</f>
        <v>4</v>
      </c>
      <c r="N3852" s="14">
        <f>+INDEX(Customers!$B$2:$D$797,MATCH(TF_Database!L3852,Customers!$C$2:$C$797,0),1)</f>
        <v>30769</v>
      </c>
      <c r="O3852" s="29">
        <f t="shared" si="362"/>
        <v>7</v>
      </c>
      <c r="P3852" s="29">
        <f t="shared" si="363"/>
        <v>15</v>
      </c>
      <c r="Q3852" s="14" t="str">
        <f t="shared" si="364"/>
        <v xml:space="preserve">Sandra </v>
      </c>
      <c r="R3852" s="14" t="str">
        <f t="shared" si="365"/>
        <v>Flanagan</v>
      </c>
    </row>
    <row r="3853" spans="2:18" x14ac:dyDescent="0.45">
      <c r="B3853" s="14" t="str">
        <f t="shared" si="360"/>
        <v>41167941167</v>
      </c>
      <c r="C3853" s="5">
        <v>41167</v>
      </c>
      <c r="D3853" s="2" t="s">
        <v>808</v>
      </c>
      <c r="E3853" s="14">
        <f t="shared" si="361"/>
        <v>0</v>
      </c>
      <c r="F3853" s="2">
        <v>9</v>
      </c>
      <c r="G3853" s="19">
        <v>59.05</v>
      </c>
      <c r="H3853" s="20">
        <v>0.08</v>
      </c>
      <c r="I3853" s="6"/>
      <c r="J3853" s="5">
        <v>41167</v>
      </c>
      <c r="K3853" s="25">
        <v>-24.09</v>
      </c>
      <c r="L3853" s="2" t="s">
        <v>504</v>
      </c>
      <c r="M3853" s="14">
        <f>+VLOOKUP(L3853,Customers!$C$3:$D$797,2,FALSE)</f>
        <v>4</v>
      </c>
      <c r="N3853" s="14">
        <f>+INDEX(Customers!$B$2:$D$797,MATCH(TF_Database!L3853,Customers!$C$2:$C$797,0),1)</f>
        <v>30769</v>
      </c>
      <c r="O3853" s="29">
        <f t="shared" si="362"/>
        <v>7</v>
      </c>
      <c r="P3853" s="29">
        <f t="shared" si="363"/>
        <v>15</v>
      </c>
      <c r="Q3853" s="14" t="str">
        <f t="shared" si="364"/>
        <v xml:space="preserve">Sandra </v>
      </c>
      <c r="R3853" s="14" t="str">
        <f t="shared" si="365"/>
        <v>Flanagan</v>
      </c>
    </row>
    <row r="3854" spans="2:18" x14ac:dyDescent="0.45">
      <c r="B3854" s="14" t="str">
        <f t="shared" si="360"/>
        <v>408182740820</v>
      </c>
      <c r="C3854" s="5">
        <v>40818</v>
      </c>
      <c r="D3854" s="2" t="s">
        <v>806</v>
      </c>
      <c r="E3854" s="14">
        <f t="shared" si="361"/>
        <v>1</v>
      </c>
      <c r="F3854" s="2">
        <v>27</v>
      </c>
      <c r="G3854" s="19">
        <v>153.22999999999999</v>
      </c>
      <c r="H3854" s="20">
        <v>0.08</v>
      </c>
      <c r="I3854" s="6"/>
      <c r="J3854" s="5">
        <v>40820</v>
      </c>
      <c r="K3854" s="25">
        <v>-95.15</v>
      </c>
      <c r="L3854" s="2" t="s">
        <v>505</v>
      </c>
      <c r="M3854" s="14">
        <f>+VLOOKUP(L3854,Customers!$C$3:$D$797,2,FALSE)</f>
        <v>5</v>
      </c>
      <c r="N3854" s="14">
        <f>+INDEX(Customers!$B$2:$D$797,MATCH(TF_Database!L3854,Customers!$C$2:$C$797,0),1)</f>
        <v>30314</v>
      </c>
      <c r="O3854" s="29">
        <f t="shared" si="362"/>
        <v>6</v>
      </c>
      <c r="P3854" s="29">
        <f t="shared" si="363"/>
        <v>12</v>
      </c>
      <c r="Q3854" s="14" t="str">
        <f t="shared" si="364"/>
        <v xml:space="preserve">Steve </v>
      </c>
      <c r="R3854" s="14" t="str">
        <f t="shared" si="365"/>
        <v>Nguyen</v>
      </c>
    </row>
    <row r="3855" spans="2:18" x14ac:dyDescent="0.45">
      <c r="B3855" s="14" t="str">
        <f t="shared" si="360"/>
        <v>40519340521</v>
      </c>
      <c r="C3855" s="5">
        <v>40519</v>
      </c>
      <c r="D3855" s="2" t="s">
        <v>810</v>
      </c>
      <c r="E3855" s="14">
        <f t="shared" si="361"/>
        <v>0</v>
      </c>
      <c r="F3855" s="2">
        <v>3</v>
      </c>
      <c r="G3855" s="19">
        <v>321.57</v>
      </c>
      <c r="H3855" s="20">
        <v>0.01</v>
      </c>
      <c r="I3855" s="6"/>
      <c r="J3855" s="5">
        <v>40521</v>
      </c>
      <c r="K3855" s="25">
        <v>-100.05</v>
      </c>
      <c r="L3855" s="2" t="s">
        <v>506</v>
      </c>
      <c r="M3855" s="14">
        <f>+VLOOKUP(L3855,Customers!$C$3:$D$797,2,FALSE)</f>
        <v>5</v>
      </c>
      <c r="N3855" s="14">
        <f>+INDEX(Customers!$B$2:$D$797,MATCH(TF_Database!L3855,Customers!$C$2:$C$797,0),1)</f>
        <v>10632</v>
      </c>
      <c r="O3855" s="29">
        <f t="shared" si="362"/>
        <v>8</v>
      </c>
      <c r="P3855" s="29">
        <f t="shared" si="363"/>
        <v>15</v>
      </c>
      <c r="Q3855" s="14" t="str">
        <f t="shared" si="364"/>
        <v xml:space="preserve">Herbert </v>
      </c>
      <c r="R3855" s="14" t="str">
        <f t="shared" si="365"/>
        <v>Flentye</v>
      </c>
    </row>
    <row r="3856" spans="2:18" x14ac:dyDescent="0.45">
      <c r="B3856" s="14" t="str">
        <f t="shared" si="360"/>
        <v>405191240520</v>
      </c>
      <c r="C3856" s="5">
        <v>40519</v>
      </c>
      <c r="D3856" s="2" t="s">
        <v>810</v>
      </c>
      <c r="E3856" s="14">
        <f t="shared" si="361"/>
        <v>0</v>
      </c>
      <c r="F3856" s="2">
        <v>12</v>
      </c>
      <c r="G3856" s="19">
        <v>1085.1600000000001</v>
      </c>
      <c r="H3856" s="20">
        <v>0.08</v>
      </c>
      <c r="I3856" s="6"/>
      <c r="J3856" s="5">
        <v>40520</v>
      </c>
      <c r="K3856" s="25">
        <v>-311.54000000000002</v>
      </c>
      <c r="L3856" s="2" t="s">
        <v>506</v>
      </c>
      <c r="M3856" s="14">
        <f>+VLOOKUP(L3856,Customers!$C$3:$D$797,2,FALSE)</f>
        <v>5</v>
      </c>
      <c r="N3856" s="14">
        <f>+INDEX(Customers!$B$2:$D$797,MATCH(TF_Database!L3856,Customers!$C$2:$C$797,0),1)</f>
        <v>10632</v>
      </c>
      <c r="O3856" s="29">
        <f t="shared" si="362"/>
        <v>8</v>
      </c>
      <c r="P3856" s="29">
        <f t="shared" si="363"/>
        <v>15</v>
      </c>
      <c r="Q3856" s="14" t="str">
        <f t="shared" si="364"/>
        <v xml:space="preserve">Herbert </v>
      </c>
      <c r="R3856" s="14" t="str">
        <f t="shared" si="365"/>
        <v>Flentye</v>
      </c>
    </row>
    <row r="3857" spans="2:18" x14ac:dyDescent="0.45">
      <c r="B3857" s="14" t="str">
        <f t="shared" si="360"/>
        <v>405463840547</v>
      </c>
      <c r="C3857" s="5">
        <v>40546</v>
      </c>
      <c r="D3857" s="2" t="s">
        <v>810</v>
      </c>
      <c r="E3857" s="14">
        <f t="shared" si="361"/>
        <v>0</v>
      </c>
      <c r="F3857" s="2">
        <v>38</v>
      </c>
      <c r="G3857" s="19">
        <v>1441.61</v>
      </c>
      <c r="H3857" s="20">
        <v>0.06</v>
      </c>
      <c r="I3857" s="6"/>
      <c r="J3857" s="5">
        <v>40547</v>
      </c>
      <c r="K3857" s="25">
        <v>624.84</v>
      </c>
      <c r="L3857" s="2" t="s">
        <v>236</v>
      </c>
      <c r="M3857" s="14">
        <f>+VLOOKUP(L3857,Customers!$C$3:$D$797,2,FALSE)</f>
        <v>1</v>
      </c>
      <c r="N3857" s="14">
        <f>+INDEX(Customers!$B$2:$D$797,MATCH(TF_Database!L3857,Customers!$C$2:$C$797,0),1)</f>
        <v>18117</v>
      </c>
      <c r="O3857" s="29">
        <f t="shared" si="362"/>
        <v>4</v>
      </c>
      <c r="P3857" s="29">
        <f t="shared" si="363"/>
        <v>13</v>
      </c>
      <c r="Q3857" s="14" t="str">
        <f t="shared" si="364"/>
        <v xml:space="preserve">Jas </v>
      </c>
      <c r="R3857" s="14" t="str">
        <f t="shared" si="365"/>
        <v>O'Carroll</v>
      </c>
    </row>
    <row r="3858" spans="2:18" x14ac:dyDescent="0.45">
      <c r="B3858" s="14" t="str">
        <f t="shared" si="360"/>
        <v>398211639821</v>
      </c>
      <c r="C3858" s="5">
        <v>39821</v>
      </c>
      <c r="D3858" s="2" t="s">
        <v>806</v>
      </c>
      <c r="E3858" s="14">
        <f t="shared" si="361"/>
        <v>1</v>
      </c>
      <c r="F3858" s="2">
        <v>16</v>
      </c>
      <c r="G3858" s="19">
        <v>64.290000000000006</v>
      </c>
      <c r="H3858" s="20">
        <v>7.0000000000000007E-2</v>
      </c>
      <c r="I3858" s="6"/>
      <c r="J3858" s="5">
        <v>39821</v>
      </c>
      <c r="K3858" s="25">
        <v>14.42</v>
      </c>
      <c r="L3858" s="2" t="s">
        <v>504</v>
      </c>
      <c r="M3858" s="14">
        <f>+VLOOKUP(L3858,Customers!$C$3:$D$797,2,FALSE)</f>
        <v>4</v>
      </c>
      <c r="N3858" s="14">
        <f>+INDEX(Customers!$B$2:$D$797,MATCH(TF_Database!L3858,Customers!$C$2:$C$797,0),1)</f>
        <v>30769</v>
      </c>
      <c r="O3858" s="29">
        <f t="shared" si="362"/>
        <v>7</v>
      </c>
      <c r="P3858" s="29">
        <f t="shared" si="363"/>
        <v>15</v>
      </c>
      <c r="Q3858" s="14" t="str">
        <f t="shared" si="364"/>
        <v xml:space="preserve">Sandra </v>
      </c>
      <c r="R3858" s="14" t="str">
        <f t="shared" si="365"/>
        <v>Flanagan</v>
      </c>
    </row>
    <row r="3859" spans="2:18" x14ac:dyDescent="0.45">
      <c r="B3859" s="14" t="str">
        <f t="shared" si="360"/>
        <v>39821339821</v>
      </c>
      <c r="C3859" s="5">
        <v>39821</v>
      </c>
      <c r="D3859" s="2" t="s">
        <v>806</v>
      </c>
      <c r="E3859" s="14">
        <f t="shared" si="361"/>
        <v>1</v>
      </c>
      <c r="F3859" s="2">
        <v>3</v>
      </c>
      <c r="G3859" s="19">
        <v>75.77</v>
      </c>
      <c r="H3859" s="20">
        <v>0.03</v>
      </c>
      <c r="I3859" s="6"/>
      <c r="J3859" s="5">
        <v>39821</v>
      </c>
      <c r="K3859" s="25">
        <v>64.25</v>
      </c>
      <c r="L3859" s="2" t="s">
        <v>504</v>
      </c>
      <c r="M3859" s="14">
        <f>+VLOOKUP(L3859,Customers!$C$3:$D$797,2,FALSE)</f>
        <v>4</v>
      </c>
      <c r="N3859" s="14">
        <f>+INDEX(Customers!$B$2:$D$797,MATCH(TF_Database!L3859,Customers!$C$2:$C$797,0),1)</f>
        <v>30769</v>
      </c>
      <c r="O3859" s="29">
        <f t="shared" si="362"/>
        <v>7</v>
      </c>
      <c r="P3859" s="29">
        <f t="shared" si="363"/>
        <v>15</v>
      </c>
      <c r="Q3859" s="14" t="str">
        <f t="shared" si="364"/>
        <v xml:space="preserve">Sandra </v>
      </c>
      <c r="R3859" s="14" t="str">
        <f t="shared" si="365"/>
        <v>Flanagan</v>
      </c>
    </row>
    <row r="3860" spans="2:18" x14ac:dyDescent="0.45">
      <c r="B3860" s="14" t="str">
        <f t="shared" si="360"/>
        <v>40838440839</v>
      </c>
      <c r="C3860" s="5">
        <v>40838</v>
      </c>
      <c r="D3860" s="2" t="s">
        <v>811</v>
      </c>
      <c r="E3860" s="14">
        <f t="shared" si="361"/>
        <v>0</v>
      </c>
      <c r="F3860" s="2">
        <v>4</v>
      </c>
      <c r="G3860" s="19">
        <v>640.21</v>
      </c>
      <c r="H3860" s="20">
        <v>7.0000000000000007E-2</v>
      </c>
      <c r="I3860" s="6"/>
      <c r="J3860" s="5">
        <v>40839</v>
      </c>
      <c r="K3860" s="25">
        <v>-388.51670000000001</v>
      </c>
      <c r="L3860" s="2" t="s">
        <v>504</v>
      </c>
      <c r="M3860" s="14">
        <f>+VLOOKUP(L3860,Customers!$C$3:$D$797,2,FALSE)</f>
        <v>4</v>
      </c>
      <c r="N3860" s="14">
        <f>+INDEX(Customers!$B$2:$D$797,MATCH(TF_Database!L3860,Customers!$C$2:$C$797,0),1)</f>
        <v>30769</v>
      </c>
      <c r="O3860" s="29">
        <f t="shared" si="362"/>
        <v>7</v>
      </c>
      <c r="P3860" s="29">
        <f t="shared" si="363"/>
        <v>15</v>
      </c>
      <c r="Q3860" s="14" t="str">
        <f t="shared" si="364"/>
        <v xml:space="preserve">Sandra </v>
      </c>
      <c r="R3860" s="14" t="str">
        <f t="shared" si="365"/>
        <v>Flanagan</v>
      </c>
    </row>
    <row r="3861" spans="2:18" x14ac:dyDescent="0.45">
      <c r="B3861" s="14" t="str">
        <f t="shared" si="360"/>
        <v>408404340845</v>
      </c>
      <c r="C3861" s="5">
        <v>40840</v>
      </c>
      <c r="D3861" s="2" t="s">
        <v>804</v>
      </c>
      <c r="E3861" s="14">
        <f t="shared" si="361"/>
        <v>0</v>
      </c>
      <c r="F3861" s="2">
        <v>43</v>
      </c>
      <c r="G3861" s="19">
        <v>6077.11</v>
      </c>
      <c r="H3861" s="20">
        <v>0.06</v>
      </c>
      <c r="I3861" s="6"/>
      <c r="J3861" s="5">
        <v>40845</v>
      </c>
      <c r="K3861" s="25">
        <v>-353.65987800000011</v>
      </c>
      <c r="L3861" s="2" t="s">
        <v>504</v>
      </c>
      <c r="M3861" s="14">
        <f>+VLOOKUP(L3861,Customers!$C$3:$D$797,2,FALSE)</f>
        <v>4</v>
      </c>
      <c r="N3861" s="14">
        <f>+INDEX(Customers!$B$2:$D$797,MATCH(TF_Database!L3861,Customers!$C$2:$C$797,0),1)</f>
        <v>30769</v>
      </c>
      <c r="O3861" s="29">
        <f t="shared" si="362"/>
        <v>7</v>
      </c>
      <c r="P3861" s="29">
        <f t="shared" si="363"/>
        <v>15</v>
      </c>
      <c r="Q3861" s="14" t="str">
        <f t="shared" si="364"/>
        <v xml:space="preserve">Sandra </v>
      </c>
      <c r="R3861" s="14" t="str">
        <f t="shared" si="365"/>
        <v>Flanagan</v>
      </c>
    </row>
    <row r="3862" spans="2:18" x14ac:dyDescent="0.45">
      <c r="B3862" s="14" t="str">
        <f t="shared" si="360"/>
        <v>408994840901</v>
      </c>
      <c r="C3862" s="5">
        <v>40899</v>
      </c>
      <c r="D3862" s="2" t="s">
        <v>811</v>
      </c>
      <c r="E3862" s="14">
        <f t="shared" si="361"/>
        <v>0</v>
      </c>
      <c r="F3862" s="2">
        <v>48</v>
      </c>
      <c r="G3862" s="19">
        <v>6746.3119999999999</v>
      </c>
      <c r="H3862" s="20">
        <v>7.0000000000000007E-2</v>
      </c>
      <c r="I3862" s="6"/>
      <c r="J3862" s="5">
        <v>40901</v>
      </c>
      <c r="K3862" s="25">
        <v>-433.29014300000011</v>
      </c>
      <c r="L3862" s="2" t="s">
        <v>416</v>
      </c>
      <c r="M3862" s="14">
        <f>+VLOOKUP(L3862,Customers!$C$3:$D$797,2,FALSE)</f>
        <v>5</v>
      </c>
      <c r="N3862" s="14">
        <f>+INDEX(Customers!$B$2:$D$797,MATCH(TF_Database!L3862,Customers!$C$2:$C$797,0),1)</f>
        <v>12954</v>
      </c>
      <c r="O3862" s="29">
        <f t="shared" si="362"/>
        <v>4</v>
      </c>
      <c r="P3862" s="29">
        <f t="shared" si="363"/>
        <v>14</v>
      </c>
      <c r="Q3862" s="14" t="str">
        <f t="shared" si="364"/>
        <v xml:space="preserve">Liz </v>
      </c>
      <c r="R3862" s="14" t="str">
        <f t="shared" si="365"/>
        <v>Willingham</v>
      </c>
    </row>
    <row r="3863" spans="2:18" x14ac:dyDescent="0.45">
      <c r="B3863" s="14" t="str">
        <f t="shared" si="360"/>
        <v>399422439942</v>
      </c>
      <c r="C3863" s="5">
        <v>39942</v>
      </c>
      <c r="D3863" s="2" t="s">
        <v>811</v>
      </c>
      <c r="E3863" s="14">
        <f t="shared" si="361"/>
        <v>0</v>
      </c>
      <c r="F3863" s="2">
        <v>24</v>
      </c>
      <c r="G3863" s="19">
        <v>159.43</v>
      </c>
      <c r="H3863" s="20">
        <v>0.05</v>
      </c>
      <c r="I3863" s="6"/>
      <c r="J3863" s="5">
        <v>39942</v>
      </c>
      <c r="K3863" s="25">
        <v>-120.59</v>
      </c>
      <c r="L3863" s="2" t="s">
        <v>502</v>
      </c>
      <c r="M3863" s="14">
        <f>+VLOOKUP(L3863,Customers!$C$3:$D$797,2,FALSE)</f>
        <v>3</v>
      </c>
      <c r="N3863" s="14">
        <f>+INDEX(Customers!$B$2:$D$797,MATCH(TF_Database!L3863,Customers!$C$2:$C$797,0),1)</f>
        <v>26152</v>
      </c>
      <c r="O3863" s="29">
        <f t="shared" si="362"/>
        <v>6</v>
      </c>
      <c r="P3863" s="29">
        <f t="shared" si="363"/>
        <v>13</v>
      </c>
      <c r="Q3863" s="14" t="str">
        <f t="shared" si="364"/>
        <v xml:space="preserve">Sally </v>
      </c>
      <c r="R3863" s="14" t="str">
        <f t="shared" si="365"/>
        <v>Hughsby</v>
      </c>
    </row>
    <row r="3864" spans="2:18" x14ac:dyDescent="0.45">
      <c r="B3864" s="14" t="str">
        <f t="shared" si="360"/>
        <v>403223040325</v>
      </c>
      <c r="C3864" s="5">
        <v>40322</v>
      </c>
      <c r="D3864" s="2" t="s">
        <v>808</v>
      </c>
      <c r="E3864" s="14">
        <f t="shared" si="361"/>
        <v>0</v>
      </c>
      <c r="F3864" s="2">
        <v>30</v>
      </c>
      <c r="G3864" s="19">
        <v>106.64</v>
      </c>
      <c r="H3864" s="20">
        <v>0.1</v>
      </c>
      <c r="I3864" s="6"/>
      <c r="J3864" s="5">
        <v>40325</v>
      </c>
      <c r="K3864" s="25">
        <v>-31.95</v>
      </c>
      <c r="L3864" s="2" t="s">
        <v>507</v>
      </c>
      <c r="M3864" s="14">
        <f>+VLOOKUP(L3864,Customers!$C$3:$D$797,2,FALSE)</f>
        <v>1</v>
      </c>
      <c r="N3864" s="14">
        <f>+INDEX(Customers!$B$2:$D$797,MATCH(TF_Database!L3864,Customers!$C$2:$C$797,0),1)</f>
        <v>21355</v>
      </c>
      <c r="O3864" s="29">
        <f t="shared" si="362"/>
        <v>7</v>
      </c>
      <c r="P3864" s="29">
        <f t="shared" si="363"/>
        <v>12</v>
      </c>
      <c r="Q3864" s="14" t="str">
        <f t="shared" si="364"/>
        <v xml:space="preserve">Xylona </v>
      </c>
      <c r="R3864" s="14" t="str">
        <f t="shared" si="365"/>
        <v>Price</v>
      </c>
    </row>
    <row r="3865" spans="2:18" x14ac:dyDescent="0.45">
      <c r="B3865" s="14" t="str">
        <f t="shared" si="360"/>
        <v>405854140587</v>
      </c>
      <c r="C3865" s="5">
        <v>40585</v>
      </c>
      <c r="D3865" s="2" t="s">
        <v>804</v>
      </c>
      <c r="E3865" s="14">
        <f t="shared" si="361"/>
        <v>0</v>
      </c>
      <c r="F3865" s="2">
        <v>41</v>
      </c>
      <c r="G3865" s="19">
        <v>17874.259999999998</v>
      </c>
      <c r="H3865" s="20">
        <v>0</v>
      </c>
      <c r="I3865" s="6"/>
      <c r="J3865" s="5">
        <v>40587</v>
      </c>
      <c r="K3865" s="25">
        <v>6247.95</v>
      </c>
      <c r="L3865" s="2" t="s">
        <v>499</v>
      </c>
      <c r="M3865" s="14">
        <f>+VLOOKUP(L3865,Customers!$C$3:$D$797,2,FALSE)</f>
        <v>4</v>
      </c>
      <c r="N3865" s="14">
        <f>+INDEX(Customers!$B$2:$D$797,MATCH(TF_Database!L3865,Customers!$C$2:$C$797,0),1)</f>
        <v>24182</v>
      </c>
      <c r="O3865" s="29">
        <f t="shared" si="362"/>
        <v>5</v>
      </c>
      <c r="P3865" s="29">
        <f t="shared" si="363"/>
        <v>10</v>
      </c>
      <c r="Q3865" s="14" t="str">
        <f t="shared" si="364"/>
        <v xml:space="preserve">John </v>
      </c>
      <c r="R3865" s="14" t="str">
        <f t="shared" si="365"/>
        <v>Lucas</v>
      </c>
    </row>
    <row r="3866" spans="2:18" x14ac:dyDescent="0.45">
      <c r="B3866" s="14" t="str">
        <f t="shared" si="360"/>
        <v>407661340768</v>
      </c>
      <c r="C3866" s="5">
        <v>40766</v>
      </c>
      <c r="D3866" s="2" t="s">
        <v>806</v>
      </c>
      <c r="E3866" s="14">
        <f t="shared" si="361"/>
        <v>1</v>
      </c>
      <c r="F3866" s="2">
        <v>13</v>
      </c>
      <c r="G3866" s="19">
        <v>2388.636</v>
      </c>
      <c r="H3866" s="20">
        <v>0.01</v>
      </c>
      <c r="I3866" s="6"/>
      <c r="J3866" s="5">
        <v>40768</v>
      </c>
      <c r="K3866" s="25">
        <v>190.99799999999999</v>
      </c>
      <c r="L3866" s="2" t="s">
        <v>508</v>
      </c>
      <c r="M3866" s="14">
        <f>+VLOOKUP(L3866,Customers!$C$3:$D$797,2,FALSE)</f>
        <v>4</v>
      </c>
      <c r="N3866" s="14">
        <f>+INDEX(Customers!$B$2:$D$797,MATCH(TF_Database!L3866,Customers!$C$2:$C$797,0),1)</f>
        <v>26057</v>
      </c>
      <c r="O3866" s="29">
        <f t="shared" si="362"/>
        <v>5</v>
      </c>
      <c r="P3866" s="29">
        <f t="shared" si="363"/>
        <v>13</v>
      </c>
      <c r="Q3866" s="14" t="str">
        <f t="shared" si="364"/>
        <v xml:space="preserve">Bill </v>
      </c>
      <c r="R3866" s="14" t="str">
        <f t="shared" si="365"/>
        <v>Overfelt</v>
      </c>
    </row>
    <row r="3867" spans="2:18" x14ac:dyDescent="0.45">
      <c r="B3867" s="14" t="str">
        <f t="shared" si="360"/>
        <v>40459840460</v>
      </c>
      <c r="C3867" s="5">
        <v>40459</v>
      </c>
      <c r="D3867" s="2" t="s">
        <v>808</v>
      </c>
      <c r="E3867" s="14">
        <f t="shared" si="361"/>
        <v>0</v>
      </c>
      <c r="F3867" s="2">
        <v>8</v>
      </c>
      <c r="G3867" s="19">
        <v>141.77000000000001</v>
      </c>
      <c r="H3867" s="20">
        <v>0.02</v>
      </c>
      <c r="I3867" s="6"/>
      <c r="J3867" s="5">
        <v>40460</v>
      </c>
      <c r="K3867" s="25">
        <v>-24.48</v>
      </c>
      <c r="L3867" s="2" t="s">
        <v>502</v>
      </c>
      <c r="M3867" s="14">
        <f>+VLOOKUP(L3867,Customers!$C$3:$D$797,2,FALSE)</f>
        <v>3</v>
      </c>
      <c r="N3867" s="14">
        <f>+INDEX(Customers!$B$2:$D$797,MATCH(TF_Database!L3867,Customers!$C$2:$C$797,0),1)</f>
        <v>26152</v>
      </c>
      <c r="O3867" s="29">
        <f t="shared" si="362"/>
        <v>6</v>
      </c>
      <c r="P3867" s="29">
        <f t="shared" si="363"/>
        <v>13</v>
      </c>
      <c r="Q3867" s="14" t="str">
        <f t="shared" si="364"/>
        <v xml:space="preserve">Sally </v>
      </c>
      <c r="R3867" s="14" t="str">
        <f t="shared" si="365"/>
        <v>Hughsby</v>
      </c>
    </row>
    <row r="3868" spans="2:18" x14ac:dyDescent="0.45">
      <c r="B3868" s="14" t="str">
        <f t="shared" si="360"/>
        <v>401342640134</v>
      </c>
      <c r="C3868" s="5">
        <v>40134</v>
      </c>
      <c r="D3868" s="2" t="s">
        <v>804</v>
      </c>
      <c r="E3868" s="14">
        <f t="shared" si="361"/>
        <v>0</v>
      </c>
      <c r="F3868" s="2">
        <v>26</v>
      </c>
      <c r="G3868" s="19">
        <v>4286.55</v>
      </c>
      <c r="H3868" s="20">
        <v>7.0000000000000007E-2</v>
      </c>
      <c r="I3868" s="6"/>
      <c r="J3868" s="5">
        <v>40134</v>
      </c>
      <c r="K3868" s="25">
        <v>1416.7035000000001</v>
      </c>
      <c r="L3868" s="2" t="s">
        <v>496</v>
      </c>
      <c r="M3868" s="14">
        <f>+VLOOKUP(L3868,Customers!$C$3:$D$797,2,FALSE)</f>
        <v>1</v>
      </c>
      <c r="N3868" s="14">
        <f>+INDEX(Customers!$B$2:$D$797,MATCH(TF_Database!L3868,Customers!$C$2:$C$797,0),1)</f>
        <v>13760</v>
      </c>
      <c r="O3868" s="29">
        <f t="shared" si="362"/>
        <v>5</v>
      </c>
      <c r="P3868" s="29">
        <f t="shared" si="363"/>
        <v>11</v>
      </c>
      <c r="Q3868" s="14" t="str">
        <f t="shared" si="364"/>
        <v xml:space="preserve">Kean </v>
      </c>
      <c r="R3868" s="14" t="str">
        <f t="shared" si="365"/>
        <v>Nguyen</v>
      </c>
    </row>
    <row r="3869" spans="2:18" x14ac:dyDescent="0.45">
      <c r="B3869" s="14" t="str">
        <f t="shared" si="360"/>
        <v>40134140143</v>
      </c>
      <c r="C3869" s="5">
        <v>40134</v>
      </c>
      <c r="D3869" s="2" t="s">
        <v>804</v>
      </c>
      <c r="E3869" s="14">
        <f t="shared" si="361"/>
        <v>0</v>
      </c>
      <c r="F3869" s="2">
        <v>1</v>
      </c>
      <c r="G3869" s="19">
        <v>8.34</v>
      </c>
      <c r="H3869" s="20">
        <v>0.09</v>
      </c>
      <c r="I3869" s="6"/>
      <c r="J3869" s="5">
        <v>40143</v>
      </c>
      <c r="K3869" s="25">
        <v>-3.44</v>
      </c>
      <c r="L3869" s="2" t="s">
        <v>496</v>
      </c>
      <c r="M3869" s="14">
        <f>+VLOOKUP(L3869,Customers!$C$3:$D$797,2,FALSE)</f>
        <v>1</v>
      </c>
      <c r="N3869" s="14">
        <f>+INDEX(Customers!$B$2:$D$797,MATCH(TF_Database!L3869,Customers!$C$2:$C$797,0),1)</f>
        <v>13760</v>
      </c>
      <c r="O3869" s="29">
        <f t="shared" si="362"/>
        <v>5</v>
      </c>
      <c r="P3869" s="29">
        <f t="shared" si="363"/>
        <v>11</v>
      </c>
      <c r="Q3869" s="14" t="str">
        <f t="shared" si="364"/>
        <v xml:space="preserve">Kean </v>
      </c>
      <c r="R3869" s="14" t="str">
        <f t="shared" si="365"/>
        <v>Nguyen</v>
      </c>
    </row>
    <row r="3870" spans="2:18" x14ac:dyDescent="0.45">
      <c r="B3870" s="14" t="str">
        <f t="shared" si="360"/>
        <v>406972740699</v>
      </c>
      <c r="C3870" s="5">
        <v>40697</v>
      </c>
      <c r="D3870" s="2" t="s">
        <v>810</v>
      </c>
      <c r="E3870" s="14">
        <f t="shared" si="361"/>
        <v>0</v>
      </c>
      <c r="F3870" s="2">
        <v>27</v>
      </c>
      <c r="G3870" s="19">
        <v>197.15</v>
      </c>
      <c r="H3870" s="20">
        <v>0</v>
      </c>
      <c r="I3870" s="6"/>
      <c r="J3870" s="5">
        <v>40699</v>
      </c>
      <c r="K3870" s="25">
        <v>-23.34</v>
      </c>
      <c r="L3870" s="2" t="s">
        <v>494</v>
      </c>
      <c r="M3870" s="14">
        <f>+VLOOKUP(L3870,Customers!$C$3:$D$797,2,FALSE)</f>
        <v>5</v>
      </c>
      <c r="N3870" s="14">
        <f>+INDEX(Customers!$B$2:$D$797,MATCH(TF_Database!L3870,Customers!$C$2:$C$797,0),1)</f>
        <v>5939</v>
      </c>
      <c r="O3870" s="29">
        <f t="shared" si="362"/>
        <v>7</v>
      </c>
      <c r="P3870" s="29">
        <f t="shared" si="363"/>
        <v>14</v>
      </c>
      <c r="Q3870" s="14" t="str">
        <f t="shared" si="364"/>
        <v xml:space="preserve">Stuart </v>
      </c>
      <c r="R3870" s="14" t="str">
        <f t="shared" si="365"/>
        <v>Calhoun</v>
      </c>
    </row>
    <row r="3871" spans="2:18" x14ac:dyDescent="0.45">
      <c r="B3871" s="14" t="str">
        <f t="shared" si="360"/>
        <v>409464140948</v>
      </c>
      <c r="C3871" s="5">
        <v>40946</v>
      </c>
      <c r="D3871" s="2" t="s">
        <v>808</v>
      </c>
      <c r="E3871" s="14">
        <f t="shared" si="361"/>
        <v>0</v>
      </c>
      <c r="F3871" s="2">
        <v>41</v>
      </c>
      <c r="G3871" s="19">
        <v>89.77</v>
      </c>
      <c r="H3871" s="20">
        <v>0.03</v>
      </c>
      <c r="I3871" s="6"/>
      <c r="J3871" s="5">
        <v>40948</v>
      </c>
      <c r="K3871" s="25">
        <v>9.92</v>
      </c>
      <c r="L3871" s="2" t="s">
        <v>151</v>
      </c>
      <c r="M3871" s="14">
        <f>+VLOOKUP(L3871,Customers!$C$3:$D$797,2,FALSE)</f>
        <v>3</v>
      </c>
      <c r="N3871" s="14">
        <f>+INDEX(Customers!$B$2:$D$797,MATCH(TF_Database!L3871,Customers!$C$2:$C$797,0),1)</f>
        <v>12130</v>
      </c>
      <c r="O3871" s="29">
        <f t="shared" si="362"/>
        <v>5</v>
      </c>
      <c r="P3871" s="29">
        <f t="shared" si="363"/>
        <v>10</v>
      </c>
      <c r="Q3871" s="14" t="str">
        <f t="shared" si="364"/>
        <v xml:space="preserve">John </v>
      </c>
      <c r="R3871" s="14" t="str">
        <f t="shared" si="365"/>
        <v>Grady</v>
      </c>
    </row>
    <row r="3872" spans="2:18" x14ac:dyDescent="0.45">
      <c r="B3872" s="14" t="str">
        <f t="shared" si="360"/>
        <v>407924540793</v>
      </c>
      <c r="C3872" s="5">
        <v>40792</v>
      </c>
      <c r="D3872" s="2" t="s">
        <v>806</v>
      </c>
      <c r="E3872" s="14">
        <f t="shared" si="361"/>
        <v>1</v>
      </c>
      <c r="F3872" s="2">
        <v>45</v>
      </c>
      <c r="G3872" s="19">
        <v>766.96349999999995</v>
      </c>
      <c r="H3872" s="20">
        <v>0.05</v>
      </c>
      <c r="I3872" s="6"/>
      <c r="J3872" s="5">
        <v>40793</v>
      </c>
      <c r="K3872" s="25">
        <v>-88.253</v>
      </c>
      <c r="L3872" s="2" t="s">
        <v>236</v>
      </c>
      <c r="M3872" s="14">
        <f>+VLOOKUP(L3872,Customers!$C$3:$D$797,2,FALSE)</f>
        <v>1</v>
      </c>
      <c r="N3872" s="14">
        <f>+INDEX(Customers!$B$2:$D$797,MATCH(TF_Database!L3872,Customers!$C$2:$C$797,0),1)</f>
        <v>18117</v>
      </c>
      <c r="O3872" s="29">
        <f t="shared" si="362"/>
        <v>4</v>
      </c>
      <c r="P3872" s="29">
        <f t="shared" si="363"/>
        <v>13</v>
      </c>
      <c r="Q3872" s="14" t="str">
        <f t="shared" si="364"/>
        <v xml:space="preserve">Jas </v>
      </c>
      <c r="R3872" s="14" t="str">
        <f t="shared" si="365"/>
        <v>O'Carroll</v>
      </c>
    </row>
    <row r="3873" spans="2:18" x14ac:dyDescent="0.45">
      <c r="B3873" s="14" t="str">
        <f t="shared" si="360"/>
        <v>405721140574</v>
      </c>
      <c r="C3873" s="5">
        <v>40572</v>
      </c>
      <c r="D3873" s="2" t="s">
        <v>806</v>
      </c>
      <c r="E3873" s="14">
        <f t="shared" si="361"/>
        <v>1</v>
      </c>
      <c r="F3873" s="2">
        <v>11</v>
      </c>
      <c r="G3873" s="19">
        <v>76.36</v>
      </c>
      <c r="H3873" s="20">
        <v>7.0000000000000007E-2</v>
      </c>
      <c r="I3873" s="6"/>
      <c r="J3873" s="5">
        <v>40574</v>
      </c>
      <c r="K3873" s="25">
        <v>-58.4</v>
      </c>
      <c r="L3873" s="2" t="s">
        <v>509</v>
      </c>
      <c r="M3873" s="14">
        <f>+VLOOKUP(L3873,Customers!$C$3:$D$797,2,FALSE)</f>
        <v>1</v>
      </c>
      <c r="N3873" s="14">
        <f>+INDEX(Customers!$B$2:$D$797,MATCH(TF_Database!L3873,Customers!$C$2:$C$797,0),1)</f>
        <v>22923</v>
      </c>
      <c r="O3873" s="29">
        <f t="shared" si="362"/>
        <v>7</v>
      </c>
      <c r="P3873" s="29">
        <f t="shared" si="363"/>
        <v>13</v>
      </c>
      <c r="Q3873" s="14" t="str">
        <f t="shared" si="364"/>
        <v xml:space="preserve">Robert </v>
      </c>
      <c r="R3873" s="14" t="str">
        <f t="shared" si="365"/>
        <v>Marley</v>
      </c>
    </row>
    <row r="3874" spans="2:18" x14ac:dyDescent="0.45">
      <c r="B3874" s="14" t="str">
        <f t="shared" si="360"/>
        <v>40572340574</v>
      </c>
      <c r="C3874" s="5">
        <v>40572</v>
      </c>
      <c r="D3874" s="2" t="s">
        <v>806</v>
      </c>
      <c r="E3874" s="14">
        <f t="shared" si="361"/>
        <v>1</v>
      </c>
      <c r="F3874" s="2">
        <v>3</v>
      </c>
      <c r="G3874" s="19">
        <v>309.9015</v>
      </c>
      <c r="H3874" s="20">
        <v>0.09</v>
      </c>
      <c r="I3874" s="6"/>
      <c r="J3874" s="5">
        <v>40574</v>
      </c>
      <c r="K3874" s="25">
        <v>-558.41499999999996</v>
      </c>
      <c r="L3874" s="2" t="s">
        <v>509</v>
      </c>
      <c r="M3874" s="14">
        <f>+VLOOKUP(L3874,Customers!$C$3:$D$797,2,FALSE)</f>
        <v>1</v>
      </c>
      <c r="N3874" s="14">
        <f>+INDEX(Customers!$B$2:$D$797,MATCH(TF_Database!L3874,Customers!$C$2:$C$797,0),1)</f>
        <v>22923</v>
      </c>
      <c r="O3874" s="29">
        <f t="shared" si="362"/>
        <v>7</v>
      </c>
      <c r="P3874" s="29">
        <f t="shared" si="363"/>
        <v>13</v>
      </c>
      <c r="Q3874" s="14" t="str">
        <f t="shared" si="364"/>
        <v xml:space="preserve">Robert </v>
      </c>
      <c r="R3874" s="14" t="str">
        <f t="shared" si="365"/>
        <v>Marley</v>
      </c>
    </row>
    <row r="3875" spans="2:18" x14ac:dyDescent="0.45">
      <c r="B3875" s="14" t="str">
        <f t="shared" si="360"/>
        <v>402444640246</v>
      </c>
      <c r="C3875" s="5">
        <v>40244</v>
      </c>
      <c r="D3875" s="2" t="s">
        <v>808</v>
      </c>
      <c r="E3875" s="14">
        <f t="shared" si="361"/>
        <v>0</v>
      </c>
      <c r="F3875" s="2">
        <v>46</v>
      </c>
      <c r="G3875" s="19">
        <v>3725.53</v>
      </c>
      <c r="H3875" s="20">
        <v>0</v>
      </c>
      <c r="I3875" s="6"/>
      <c r="J3875" s="5">
        <v>40246</v>
      </c>
      <c r="K3875" s="25">
        <v>748.67</v>
      </c>
      <c r="L3875" s="2" t="s">
        <v>499</v>
      </c>
      <c r="M3875" s="14">
        <f>+VLOOKUP(L3875,Customers!$C$3:$D$797,2,FALSE)</f>
        <v>4</v>
      </c>
      <c r="N3875" s="14">
        <f>+INDEX(Customers!$B$2:$D$797,MATCH(TF_Database!L3875,Customers!$C$2:$C$797,0),1)</f>
        <v>24182</v>
      </c>
      <c r="O3875" s="29">
        <f t="shared" si="362"/>
        <v>5</v>
      </c>
      <c r="P3875" s="29">
        <f t="shared" si="363"/>
        <v>10</v>
      </c>
      <c r="Q3875" s="14" t="str">
        <f t="shared" si="364"/>
        <v xml:space="preserve">John </v>
      </c>
      <c r="R3875" s="14" t="str">
        <f t="shared" si="365"/>
        <v>Lucas</v>
      </c>
    </row>
    <row r="3876" spans="2:18" x14ac:dyDescent="0.45">
      <c r="B3876" s="14" t="str">
        <f t="shared" si="360"/>
        <v>40236840241</v>
      </c>
      <c r="C3876" s="5">
        <v>40236</v>
      </c>
      <c r="D3876" s="2" t="s">
        <v>804</v>
      </c>
      <c r="E3876" s="14">
        <f t="shared" si="361"/>
        <v>0</v>
      </c>
      <c r="F3876" s="2">
        <v>8</v>
      </c>
      <c r="G3876" s="19">
        <v>103.75</v>
      </c>
      <c r="H3876" s="20">
        <v>0.01</v>
      </c>
      <c r="I3876" s="6"/>
      <c r="J3876" s="5">
        <v>40241</v>
      </c>
      <c r="K3876" s="25">
        <v>25.134499999999999</v>
      </c>
      <c r="L3876" s="2" t="s">
        <v>506</v>
      </c>
      <c r="M3876" s="14">
        <f>+VLOOKUP(L3876,Customers!$C$3:$D$797,2,FALSE)</f>
        <v>5</v>
      </c>
      <c r="N3876" s="14">
        <f>+INDEX(Customers!$B$2:$D$797,MATCH(TF_Database!L3876,Customers!$C$2:$C$797,0),1)</f>
        <v>10632</v>
      </c>
      <c r="O3876" s="29">
        <f t="shared" si="362"/>
        <v>8</v>
      </c>
      <c r="P3876" s="29">
        <f t="shared" si="363"/>
        <v>15</v>
      </c>
      <c r="Q3876" s="14" t="str">
        <f t="shared" si="364"/>
        <v xml:space="preserve">Herbert </v>
      </c>
      <c r="R3876" s="14" t="str">
        <f t="shared" si="365"/>
        <v>Flentye</v>
      </c>
    </row>
    <row r="3877" spans="2:18" x14ac:dyDescent="0.45">
      <c r="B3877" s="14" t="str">
        <f t="shared" si="360"/>
        <v>40236940240</v>
      </c>
      <c r="C3877" s="5">
        <v>40236</v>
      </c>
      <c r="D3877" s="2" t="s">
        <v>804</v>
      </c>
      <c r="E3877" s="14">
        <f t="shared" si="361"/>
        <v>0</v>
      </c>
      <c r="F3877" s="2">
        <v>9</v>
      </c>
      <c r="G3877" s="19">
        <v>855.86500000000001</v>
      </c>
      <c r="H3877" s="20">
        <v>0.04</v>
      </c>
      <c r="I3877" s="6"/>
      <c r="J3877" s="5">
        <v>40240</v>
      </c>
      <c r="K3877" s="25">
        <v>-153.923</v>
      </c>
      <c r="L3877" s="2" t="s">
        <v>506</v>
      </c>
      <c r="M3877" s="14">
        <f>+VLOOKUP(L3877,Customers!$C$3:$D$797,2,FALSE)</f>
        <v>5</v>
      </c>
      <c r="N3877" s="14">
        <f>+INDEX(Customers!$B$2:$D$797,MATCH(TF_Database!L3877,Customers!$C$2:$C$797,0),1)</f>
        <v>10632</v>
      </c>
      <c r="O3877" s="29">
        <f t="shared" si="362"/>
        <v>8</v>
      </c>
      <c r="P3877" s="29">
        <f t="shared" si="363"/>
        <v>15</v>
      </c>
      <c r="Q3877" s="14" t="str">
        <f t="shared" si="364"/>
        <v xml:space="preserve">Herbert </v>
      </c>
      <c r="R3877" s="14" t="str">
        <f t="shared" si="365"/>
        <v>Flentye</v>
      </c>
    </row>
    <row r="3878" spans="2:18" x14ac:dyDescent="0.45">
      <c r="B3878" s="14" t="str">
        <f t="shared" si="360"/>
        <v>400972540099</v>
      </c>
      <c r="C3878" s="5">
        <v>40097</v>
      </c>
      <c r="D3878" s="2" t="s">
        <v>806</v>
      </c>
      <c r="E3878" s="14">
        <f t="shared" si="361"/>
        <v>1</v>
      </c>
      <c r="F3878" s="2">
        <v>25</v>
      </c>
      <c r="G3878" s="19">
        <v>158.83000000000001</v>
      </c>
      <c r="H3878" s="20">
        <v>0</v>
      </c>
      <c r="I3878" s="6"/>
      <c r="J3878" s="5">
        <v>40099</v>
      </c>
      <c r="K3878" s="25">
        <v>-56.97</v>
      </c>
      <c r="L3878" s="2" t="s">
        <v>510</v>
      </c>
      <c r="M3878" s="14">
        <f>+VLOOKUP(L3878,Customers!$C$3:$D$797,2,FALSE)</f>
        <v>4</v>
      </c>
      <c r="N3878" s="14">
        <f>+INDEX(Customers!$B$2:$D$797,MATCH(TF_Database!L3878,Customers!$C$2:$C$797,0),1)</f>
        <v>16021</v>
      </c>
      <c r="O3878" s="29">
        <f t="shared" si="362"/>
        <v>5</v>
      </c>
      <c r="P3878" s="29">
        <f t="shared" si="363"/>
        <v>14</v>
      </c>
      <c r="Q3878" s="14" t="str">
        <f t="shared" si="364"/>
        <v xml:space="preserve">Mick </v>
      </c>
      <c r="R3878" s="14" t="str">
        <f t="shared" si="365"/>
        <v>Hernandez</v>
      </c>
    </row>
    <row r="3879" spans="2:18" x14ac:dyDescent="0.45">
      <c r="B3879" s="14" t="str">
        <f t="shared" si="360"/>
        <v>403542840356</v>
      </c>
      <c r="C3879" s="5">
        <v>40354</v>
      </c>
      <c r="D3879" s="2" t="s">
        <v>811</v>
      </c>
      <c r="E3879" s="14">
        <f t="shared" si="361"/>
        <v>0</v>
      </c>
      <c r="F3879" s="2">
        <v>28</v>
      </c>
      <c r="G3879" s="19">
        <v>193.16</v>
      </c>
      <c r="H3879" s="20">
        <v>0.03</v>
      </c>
      <c r="I3879" s="6"/>
      <c r="J3879" s="5">
        <v>40356</v>
      </c>
      <c r="K3879" s="25">
        <v>-71.73</v>
      </c>
      <c r="L3879" s="2" t="s">
        <v>502</v>
      </c>
      <c r="M3879" s="14">
        <f>+VLOOKUP(L3879,Customers!$C$3:$D$797,2,FALSE)</f>
        <v>3</v>
      </c>
      <c r="N3879" s="14">
        <f>+INDEX(Customers!$B$2:$D$797,MATCH(TF_Database!L3879,Customers!$C$2:$C$797,0),1)</f>
        <v>26152</v>
      </c>
      <c r="O3879" s="29">
        <f t="shared" si="362"/>
        <v>6</v>
      </c>
      <c r="P3879" s="29">
        <f t="shared" si="363"/>
        <v>13</v>
      </c>
      <c r="Q3879" s="14" t="str">
        <f t="shared" si="364"/>
        <v xml:space="preserve">Sally </v>
      </c>
      <c r="R3879" s="14" t="str">
        <f t="shared" si="365"/>
        <v>Hughsby</v>
      </c>
    </row>
    <row r="3880" spans="2:18" x14ac:dyDescent="0.45">
      <c r="B3880" s="14" t="str">
        <f t="shared" si="360"/>
        <v>410334041035</v>
      </c>
      <c r="C3880" s="5">
        <v>41033</v>
      </c>
      <c r="D3880" s="2" t="s">
        <v>804</v>
      </c>
      <c r="E3880" s="14">
        <f t="shared" si="361"/>
        <v>0</v>
      </c>
      <c r="F3880" s="2">
        <v>40</v>
      </c>
      <c r="G3880" s="19">
        <v>1757.43</v>
      </c>
      <c r="H3880" s="20">
        <v>0.02</v>
      </c>
      <c r="I3880" s="6"/>
      <c r="J3880" s="5">
        <v>41035</v>
      </c>
      <c r="K3880" s="25">
        <v>490.77</v>
      </c>
      <c r="L3880" s="2" t="s">
        <v>511</v>
      </c>
      <c r="M3880" s="14">
        <f>+VLOOKUP(L3880,Customers!$C$3:$D$797,2,FALSE)</f>
        <v>3</v>
      </c>
      <c r="N3880" s="14">
        <f>+INDEX(Customers!$B$2:$D$797,MATCH(TF_Database!L3880,Customers!$C$2:$C$797,0),1)</f>
        <v>10902</v>
      </c>
      <c r="O3880" s="29">
        <f t="shared" si="362"/>
        <v>4</v>
      </c>
      <c r="P3880" s="29">
        <f t="shared" si="363"/>
        <v>11</v>
      </c>
      <c r="Q3880" s="14" t="str">
        <f t="shared" si="364"/>
        <v xml:space="preserve">Guy </v>
      </c>
      <c r="R3880" s="14" t="str">
        <f t="shared" si="365"/>
        <v>Phonely</v>
      </c>
    </row>
    <row r="3881" spans="2:18" x14ac:dyDescent="0.45">
      <c r="B3881" s="14" t="str">
        <f t="shared" si="360"/>
        <v>41033841040</v>
      </c>
      <c r="C3881" s="5">
        <v>41033</v>
      </c>
      <c r="D3881" s="2" t="s">
        <v>804</v>
      </c>
      <c r="E3881" s="14">
        <f t="shared" si="361"/>
        <v>0</v>
      </c>
      <c r="F3881" s="2">
        <v>8</v>
      </c>
      <c r="G3881" s="19">
        <v>137.26</v>
      </c>
      <c r="H3881" s="20">
        <v>0.03</v>
      </c>
      <c r="I3881" s="6"/>
      <c r="J3881" s="5">
        <v>41040</v>
      </c>
      <c r="K3881" s="25">
        <v>-54.613500000000002</v>
      </c>
      <c r="L3881" s="2" t="s">
        <v>511</v>
      </c>
      <c r="M3881" s="14">
        <f>+VLOOKUP(L3881,Customers!$C$3:$D$797,2,FALSE)</f>
        <v>3</v>
      </c>
      <c r="N3881" s="14">
        <f>+INDEX(Customers!$B$2:$D$797,MATCH(TF_Database!L3881,Customers!$C$2:$C$797,0),1)</f>
        <v>10902</v>
      </c>
      <c r="O3881" s="29">
        <f t="shared" si="362"/>
        <v>4</v>
      </c>
      <c r="P3881" s="29">
        <f t="shared" si="363"/>
        <v>11</v>
      </c>
      <c r="Q3881" s="14" t="str">
        <f t="shared" si="364"/>
        <v xml:space="preserve">Guy </v>
      </c>
      <c r="R3881" s="14" t="str">
        <f t="shared" si="365"/>
        <v>Phonely</v>
      </c>
    </row>
    <row r="3882" spans="2:18" x14ac:dyDescent="0.45">
      <c r="B3882" s="14" t="str">
        <f t="shared" si="360"/>
        <v>410332041035</v>
      </c>
      <c r="C3882" s="5">
        <v>41033</v>
      </c>
      <c r="D3882" s="2" t="s">
        <v>804</v>
      </c>
      <c r="E3882" s="14">
        <f t="shared" si="361"/>
        <v>0</v>
      </c>
      <c r="F3882" s="2">
        <v>20</v>
      </c>
      <c r="G3882" s="19">
        <v>2913.1455000000001</v>
      </c>
      <c r="H3882" s="20">
        <v>0.09</v>
      </c>
      <c r="I3882" s="6"/>
      <c r="J3882" s="5">
        <v>41035</v>
      </c>
      <c r="K3882" s="25">
        <v>333.72</v>
      </c>
      <c r="L3882" s="2" t="s">
        <v>511</v>
      </c>
      <c r="M3882" s="14">
        <f>+VLOOKUP(L3882,Customers!$C$3:$D$797,2,FALSE)</f>
        <v>3</v>
      </c>
      <c r="N3882" s="14">
        <f>+INDEX(Customers!$B$2:$D$797,MATCH(TF_Database!L3882,Customers!$C$2:$C$797,0),1)</f>
        <v>10902</v>
      </c>
      <c r="O3882" s="29">
        <f t="shared" si="362"/>
        <v>4</v>
      </c>
      <c r="P3882" s="29">
        <f t="shared" si="363"/>
        <v>11</v>
      </c>
      <c r="Q3882" s="14" t="str">
        <f t="shared" si="364"/>
        <v xml:space="preserve">Guy </v>
      </c>
      <c r="R3882" s="14" t="str">
        <f t="shared" si="365"/>
        <v>Phonely</v>
      </c>
    </row>
    <row r="3883" spans="2:18" x14ac:dyDescent="0.45">
      <c r="B3883" s="14" t="str">
        <f t="shared" si="360"/>
        <v>40560740562</v>
      </c>
      <c r="C3883" s="5">
        <v>40560</v>
      </c>
      <c r="D3883" s="2" t="s">
        <v>810</v>
      </c>
      <c r="E3883" s="14">
        <f t="shared" si="361"/>
        <v>0</v>
      </c>
      <c r="F3883" s="2">
        <v>7</v>
      </c>
      <c r="G3883" s="19">
        <v>308.52</v>
      </c>
      <c r="H3883" s="20">
        <v>0.1</v>
      </c>
      <c r="I3883" s="6"/>
      <c r="J3883" s="5">
        <v>40562</v>
      </c>
      <c r="K3883" s="25">
        <v>-59.85</v>
      </c>
      <c r="L3883" s="2" t="s">
        <v>511</v>
      </c>
      <c r="M3883" s="14">
        <f>+VLOOKUP(L3883,Customers!$C$3:$D$797,2,FALSE)</f>
        <v>3</v>
      </c>
      <c r="N3883" s="14">
        <f>+INDEX(Customers!$B$2:$D$797,MATCH(TF_Database!L3883,Customers!$C$2:$C$797,0),1)</f>
        <v>10902</v>
      </c>
      <c r="O3883" s="29">
        <f t="shared" si="362"/>
        <v>4</v>
      </c>
      <c r="P3883" s="29">
        <f t="shared" si="363"/>
        <v>11</v>
      </c>
      <c r="Q3883" s="14" t="str">
        <f t="shared" si="364"/>
        <v xml:space="preserve">Guy </v>
      </c>
      <c r="R3883" s="14" t="str">
        <f t="shared" si="365"/>
        <v>Phonely</v>
      </c>
    </row>
    <row r="3884" spans="2:18" x14ac:dyDescent="0.45">
      <c r="B3884" s="14" t="str">
        <f t="shared" si="360"/>
        <v>405602940562</v>
      </c>
      <c r="C3884" s="5">
        <v>40560</v>
      </c>
      <c r="D3884" s="2" t="s">
        <v>810</v>
      </c>
      <c r="E3884" s="14">
        <f t="shared" si="361"/>
        <v>0</v>
      </c>
      <c r="F3884" s="2">
        <v>29</v>
      </c>
      <c r="G3884" s="19">
        <v>176.5</v>
      </c>
      <c r="H3884" s="20">
        <v>0.1</v>
      </c>
      <c r="I3884" s="6"/>
      <c r="J3884" s="5">
        <v>40562</v>
      </c>
      <c r="K3884" s="25">
        <v>-119.72</v>
      </c>
      <c r="L3884" s="2" t="s">
        <v>511</v>
      </c>
      <c r="M3884" s="14">
        <f>+VLOOKUP(L3884,Customers!$C$3:$D$797,2,FALSE)</f>
        <v>3</v>
      </c>
      <c r="N3884" s="14">
        <f>+INDEX(Customers!$B$2:$D$797,MATCH(TF_Database!L3884,Customers!$C$2:$C$797,0),1)</f>
        <v>10902</v>
      </c>
      <c r="O3884" s="29">
        <f t="shared" si="362"/>
        <v>4</v>
      </c>
      <c r="P3884" s="29">
        <f t="shared" si="363"/>
        <v>11</v>
      </c>
      <c r="Q3884" s="14" t="str">
        <f t="shared" si="364"/>
        <v xml:space="preserve">Guy </v>
      </c>
      <c r="R3884" s="14" t="str">
        <f t="shared" si="365"/>
        <v>Phonely</v>
      </c>
    </row>
    <row r="3885" spans="2:18" x14ac:dyDescent="0.45">
      <c r="B3885" s="14" t="str">
        <f t="shared" si="360"/>
        <v>409983741000</v>
      </c>
      <c r="C3885" s="5">
        <v>40998</v>
      </c>
      <c r="D3885" s="2" t="s">
        <v>811</v>
      </c>
      <c r="E3885" s="14">
        <f t="shared" si="361"/>
        <v>0</v>
      </c>
      <c r="F3885" s="2">
        <v>37</v>
      </c>
      <c r="G3885" s="19">
        <v>221.66</v>
      </c>
      <c r="H3885" s="20">
        <v>0.08</v>
      </c>
      <c r="I3885" s="6"/>
      <c r="J3885" s="5">
        <v>41000</v>
      </c>
      <c r="K3885" s="25">
        <v>-95.17</v>
      </c>
      <c r="L3885" s="2" t="s">
        <v>206</v>
      </c>
      <c r="M3885" s="14">
        <f>+VLOOKUP(L3885,Customers!$C$3:$D$797,2,FALSE)</f>
        <v>1</v>
      </c>
      <c r="N3885" s="14">
        <f>+INDEX(Customers!$B$2:$D$797,MATCH(TF_Database!L3885,Customers!$C$2:$C$797,0),1)</f>
        <v>30974</v>
      </c>
      <c r="O3885" s="29">
        <f t="shared" si="362"/>
        <v>6</v>
      </c>
      <c r="P3885" s="29">
        <f t="shared" si="363"/>
        <v>14</v>
      </c>
      <c r="Q3885" s="14" t="str">
        <f t="shared" si="364"/>
        <v xml:space="preserve">Janet </v>
      </c>
      <c r="R3885" s="14" t="str">
        <f t="shared" si="365"/>
        <v>Molinari</v>
      </c>
    </row>
    <row r="3886" spans="2:18" x14ac:dyDescent="0.45">
      <c r="B3886" s="14" t="str">
        <f t="shared" si="360"/>
        <v>409483340950</v>
      </c>
      <c r="C3886" s="5">
        <v>40948</v>
      </c>
      <c r="D3886" s="2" t="s">
        <v>811</v>
      </c>
      <c r="E3886" s="14">
        <f t="shared" si="361"/>
        <v>0</v>
      </c>
      <c r="F3886" s="2">
        <v>33</v>
      </c>
      <c r="G3886" s="19">
        <v>6170.02</v>
      </c>
      <c r="H3886" s="20">
        <v>0.03</v>
      </c>
      <c r="I3886" s="6"/>
      <c r="J3886" s="5">
        <v>40950</v>
      </c>
      <c r="K3886" s="25">
        <v>-433.29014300000011</v>
      </c>
      <c r="L3886" s="2" t="s">
        <v>512</v>
      </c>
      <c r="M3886" s="14">
        <f>+VLOOKUP(L3886,Customers!$C$3:$D$797,2,FALSE)</f>
        <v>3</v>
      </c>
      <c r="N3886" s="14">
        <f>+INDEX(Customers!$B$2:$D$797,MATCH(TF_Database!L3886,Customers!$C$2:$C$797,0),1)</f>
        <v>1983</v>
      </c>
      <c r="O3886" s="29">
        <f t="shared" si="362"/>
        <v>4</v>
      </c>
      <c r="P3886" s="29">
        <f t="shared" si="363"/>
        <v>10</v>
      </c>
      <c r="Q3886" s="14" t="str">
        <f t="shared" si="364"/>
        <v xml:space="preserve">Jay </v>
      </c>
      <c r="R3886" s="14" t="str">
        <f t="shared" si="365"/>
        <v>Kimmel</v>
      </c>
    </row>
    <row r="3887" spans="2:18" x14ac:dyDescent="0.45">
      <c r="B3887" s="14" t="str">
        <f t="shared" si="360"/>
        <v>411114241112</v>
      </c>
      <c r="C3887" s="5">
        <v>41111</v>
      </c>
      <c r="D3887" s="2" t="s">
        <v>811</v>
      </c>
      <c r="E3887" s="14">
        <f t="shared" si="361"/>
        <v>0</v>
      </c>
      <c r="F3887" s="2">
        <v>42</v>
      </c>
      <c r="G3887" s="19">
        <v>12270.3</v>
      </c>
      <c r="H3887" s="20">
        <v>7.0000000000000007E-2</v>
      </c>
      <c r="I3887" s="6"/>
      <c r="J3887" s="5">
        <v>41112</v>
      </c>
      <c r="K3887" s="25">
        <v>4842.3734999999997</v>
      </c>
      <c r="L3887" s="2" t="s">
        <v>513</v>
      </c>
      <c r="M3887" s="14">
        <f>+VLOOKUP(L3887,Customers!$C$3:$D$797,2,FALSE)</f>
        <v>3</v>
      </c>
      <c r="N3887" s="14">
        <f>+INDEX(Customers!$B$2:$D$797,MATCH(TF_Database!L3887,Customers!$C$2:$C$797,0),1)</f>
        <v>18398</v>
      </c>
      <c r="O3887" s="29">
        <f t="shared" si="362"/>
        <v>5</v>
      </c>
      <c r="P3887" s="29">
        <f t="shared" si="363"/>
        <v>12</v>
      </c>
      <c r="Q3887" s="14" t="str">
        <f t="shared" si="364"/>
        <v xml:space="preserve">Matt </v>
      </c>
      <c r="R3887" s="14" t="str">
        <f t="shared" si="365"/>
        <v>Connell</v>
      </c>
    </row>
    <row r="3888" spans="2:18" x14ac:dyDescent="0.45">
      <c r="B3888" s="14" t="str">
        <f t="shared" si="360"/>
        <v>41121141122</v>
      </c>
      <c r="C3888" s="5">
        <v>41121</v>
      </c>
      <c r="D3888" s="2" t="s">
        <v>808</v>
      </c>
      <c r="E3888" s="14">
        <f t="shared" si="361"/>
        <v>0</v>
      </c>
      <c r="F3888" s="2">
        <v>1</v>
      </c>
      <c r="G3888" s="19">
        <v>148.34400000000002</v>
      </c>
      <c r="H3888" s="20">
        <v>0.06</v>
      </c>
      <c r="I3888" s="6"/>
      <c r="J3888" s="5">
        <v>41122</v>
      </c>
      <c r="K3888" s="25">
        <v>25.20675</v>
      </c>
      <c r="L3888" s="2" t="s">
        <v>366</v>
      </c>
      <c r="M3888" s="14">
        <f>+VLOOKUP(L3888,Customers!$C$3:$D$797,2,FALSE)</f>
        <v>1</v>
      </c>
      <c r="N3888" s="14">
        <f>+INDEX(Customers!$B$2:$D$797,MATCH(TF_Database!L3888,Customers!$C$2:$C$797,0),1)</f>
        <v>25701</v>
      </c>
      <c r="O3888" s="29">
        <f t="shared" si="362"/>
        <v>6</v>
      </c>
      <c r="P3888" s="29">
        <f t="shared" si="363"/>
        <v>12</v>
      </c>
      <c r="Q3888" s="14" t="str">
        <f t="shared" si="364"/>
        <v xml:space="preserve">Tracy </v>
      </c>
      <c r="R3888" s="14" t="str">
        <f t="shared" si="365"/>
        <v>Poddar</v>
      </c>
    </row>
    <row r="3889" spans="2:18" x14ac:dyDescent="0.45">
      <c r="B3889" s="14" t="str">
        <f t="shared" si="360"/>
        <v>41161141163</v>
      </c>
      <c r="C3889" s="5">
        <v>41161</v>
      </c>
      <c r="D3889" s="2" t="s">
        <v>810</v>
      </c>
      <c r="E3889" s="14">
        <f t="shared" si="361"/>
        <v>0</v>
      </c>
      <c r="F3889" s="2">
        <v>1</v>
      </c>
      <c r="G3889" s="19">
        <v>40.29</v>
      </c>
      <c r="H3889" s="20">
        <v>0</v>
      </c>
      <c r="I3889" s="6"/>
      <c r="J3889" s="5">
        <v>41163</v>
      </c>
      <c r="K3889" s="25">
        <v>-82.13</v>
      </c>
      <c r="L3889" s="2" t="s">
        <v>366</v>
      </c>
      <c r="M3889" s="14">
        <f>+VLOOKUP(L3889,Customers!$C$3:$D$797,2,FALSE)</f>
        <v>1</v>
      </c>
      <c r="N3889" s="14">
        <f>+INDEX(Customers!$B$2:$D$797,MATCH(TF_Database!L3889,Customers!$C$2:$C$797,0),1)</f>
        <v>25701</v>
      </c>
      <c r="O3889" s="29">
        <f t="shared" si="362"/>
        <v>6</v>
      </c>
      <c r="P3889" s="29">
        <f t="shared" si="363"/>
        <v>12</v>
      </c>
      <c r="Q3889" s="14" t="str">
        <f t="shared" si="364"/>
        <v xml:space="preserve">Tracy </v>
      </c>
      <c r="R3889" s="14" t="str">
        <f t="shared" si="365"/>
        <v>Poddar</v>
      </c>
    </row>
    <row r="3890" spans="2:18" x14ac:dyDescent="0.45">
      <c r="B3890" s="14" t="str">
        <f t="shared" si="360"/>
        <v>411612041161</v>
      </c>
      <c r="C3890" s="5">
        <v>41161</v>
      </c>
      <c r="D3890" s="2" t="s">
        <v>810</v>
      </c>
      <c r="E3890" s="14">
        <f t="shared" si="361"/>
        <v>0</v>
      </c>
      <c r="F3890" s="2">
        <v>20</v>
      </c>
      <c r="G3890" s="19">
        <v>775.77</v>
      </c>
      <c r="H3890" s="20">
        <v>7.0000000000000007E-2</v>
      </c>
      <c r="I3890" s="6"/>
      <c r="J3890" s="5">
        <v>41161</v>
      </c>
      <c r="K3890" s="25">
        <v>179.37</v>
      </c>
      <c r="L3890" s="2" t="s">
        <v>366</v>
      </c>
      <c r="M3890" s="14">
        <f>+VLOOKUP(L3890,Customers!$C$3:$D$797,2,FALSE)</f>
        <v>1</v>
      </c>
      <c r="N3890" s="14">
        <f>+INDEX(Customers!$B$2:$D$797,MATCH(TF_Database!L3890,Customers!$C$2:$C$797,0),1)</f>
        <v>25701</v>
      </c>
      <c r="O3890" s="29">
        <f t="shared" si="362"/>
        <v>6</v>
      </c>
      <c r="P3890" s="29">
        <f t="shared" si="363"/>
        <v>12</v>
      </c>
      <c r="Q3890" s="14" t="str">
        <f t="shared" si="364"/>
        <v xml:space="preserve">Tracy </v>
      </c>
      <c r="R3890" s="14" t="str">
        <f t="shared" si="365"/>
        <v>Poddar</v>
      </c>
    </row>
    <row r="3891" spans="2:18" x14ac:dyDescent="0.45">
      <c r="B3891" s="14" t="str">
        <f t="shared" si="360"/>
        <v>406743640676</v>
      </c>
      <c r="C3891" s="5">
        <v>40674</v>
      </c>
      <c r="D3891" s="2" t="s">
        <v>811</v>
      </c>
      <c r="E3891" s="14">
        <f t="shared" si="361"/>
        <v>0</v>
      </c>
      <c r="F3891" s="2">
        <v>36</v>
      </c>
      <c r="G3891" s="19">
        <v>3436.9</v>
      </c>
      <c r="H3891" s="20">
        <v>0.03</v>
      </c>
      <c r="I3891" s="6"/>
      <c r="J3891" s="5">
        <v>40676</v>
      </c>
      <c r="K3891" s="25">
        <v>-398.11</v>
      </c>
      <c r="L3891" s="2" t="s">
        <v>512</v>
      </c>
      <c r="M3891" s="14">
        <f>+VLOOKUP(L3891,Customers!$C$3:$D$797,2,FALSE)</f>
        <v>3</v>
      </c>
      <c r="N3891" s="14">
        <f>+INDEX(Customers!$B$2:$D$797,MATCH(TF_Database!L3891,Customers!$C$2:$C$797,0),1)</f>
        <v>1983</v>
      </c>
      <c r="O3891" s="29">
        <f t="shared" si="362"/>
        <v>4</v>
      </c>
      <c r="P3891" s="29">
        <f t="shared" si="363"/>
        <v>10</v>
      </c>
      <c r="Q3891" s="14" t="str">
        <f t="shared" si="364"/>
        <v xml:space="preserve">Jay </v>
      </c>
      <c r="R3891" s="14" t="str">
        <f t="shared" si="365"/>
        <v>Kimmel</v>
      </c>
    </row>
    <row r="3892" spans="2:18" x14ac:dyDescent="0.45">
      <c r="B3892" s="14" t="str">
        <f t="shared" si="360"/>
        <v>40001840002</v>
      </c>
      <c r="C3892" s="5">
        <v>40001</v>
      </c>
      <c r="D3892" s="2" t="s">
        <v>810</v>
      </c>
      <c r="E3892" s="14">
        <f t="shared" si="361"/>
        <v>0</v>
      </c>
      <c r="F3892" s="2">
        <v>8</v>
      </c>
      <c r="G3892" s="19">
        <v>1187.01</v>
      </c>
      <c r="H3892" s="20">
        <v>0</v>
      </c>
      <c r="I3892" s="6"/>
      <c r="J3892" s="5">
        <v>40002</v>
      </c>
      <c r="K3892" s="25">
        <v>-203.27</v>
      </c>
      <c r="L3892" s="2" t="s">
        <v>505</v>
      </c>
      <c r="M3892" s="14">
        <f>+VLOOKUP(L3892,Customers!$C$3:$D$797,2,FALSE)</f>
        <v>5</v>
      </c>
      <c r="N3892" s="14">
        <f>+INDEX(Customers!$B$2:$D$797,MATCH(TF_Database!L3892,Customers!$C$2:$C$797,0),1)</f>
        <v>30314</v>
      </c>
      <c r="O3892" s="29">
        <f t="shared" si="362"/>
        <v>6</v>
      </c>
      <c r="P3892" s="29">
        <f t="shared" si="363"/>
        <v>12</v>
      </c>
      <c r="Q3892" s="14" t="str">
        <f t="shared" si="364"/>
        <v xml:space="preserve">Steve </v>
      </c>
      <c r="R3892" s="14" t="str">
        <f t="shared" si="365"/>
        <v>Nguyen</v>
      </c>
    </row>
    <row r="3893" spans="2:18" x14ac:dyDescent="0.45">
      <c r="B3893" s="14" t="str">
        <f t="shared" si="360"/>
        <v>399573139962</v>
      </c>
      <c r="C3893" s="5">
        <v>39957</v>
      </c>
      <c r="D3893" s="2" t="s">
        <v>804</v>
      </c>
      <c r="E3893" s="14">
        <f t="shared" si="361"/>
        <v>0</v>
      </c>
      <c r="F3893" s="2">
        <v>31</v>
      </c>
      <c r="G3893" s="19">
        <v>2360.4299999999998</v>
      </c>
      <c r="H3893" s="20">
        <v>0.1</v>
      </c>
      <c r="I3893" s="6"/>
      <c r="J3893" s="5">
        <v>39962</v>
      </c>
      <c r="K3893" s="25">
        <v>66.22</v>
      </c>
      <c r="L3893" s="2" t="s">
        <v>514</v>
      </c>
      <c r="M3893" s="14">
        <f>+VLOOKUP(L3893,Customers!$C$3:$D$797,2,FALSE)</f>
        <v>5</v>
      </c>
      <c r="N3893" s="14">
        <f>+INDEX(Customers!$B$2:$D$797,MATCH(TF_Database!L3893,Customers!$C$2:$C$797,0),1)</f>
        <v>25813</v>
      </c>
      <c r="O3893" s="29">
        <f t="shared" si="362"/>
        <v>6</v>
      </c>
      <c r="P3893" s="29">
        <f t="shared" si="363"/>
        <v>11</v>
      </c>
      <c r="Q3893" s="14" t="str">
        <f t="shared" si="364"/>
        <v xml:space="preserve">Vivek </v>
      </c>
      <c r="R3893" s="14" t="str">
        <f t="shared" si="365"/>
        <v>Grady</v>
      </c>
    </row>
    <row r="3894" spans="2:18" x14ac:dyDescent="0.45">
      <c r="B3894" s="14" t="str">
        <f t="shared" si="360"/>
        <v>399572239961</v>
      </c>
      <c r="C3894" s="5">
        <v>39957</v>
      </c>
      <c r="D3894" s="2" t="s">
        <v>804</v>
      </c>
      <c r="E3894" s="14">
        <f t="shared" si="361"/>
        <v>0</v>
      </c>
      <c r="F3894" s="2">
        <v>22</v>
      </c>
      <c r="G3894" s="19">
        <v>154.6</v>
      </c>
      <c r="H3894" s="20">
        <v>0.02</v>
      </c>
      <c r="I3894" s="6"/>
      <c r="J3894" s="5">
        <v>39961</v>
      </c>
      <c r="K3894" s="25">
        <v>-23.53</v>
      </c>
      <c r="L3894" s="2" t="s">
        <v>514</v>
      </c>
      <c r="M3894" s="14">
        <f>+VLOOKUP(L3894,Customers!$C$3:$D$797,2,FALSE)</f>
        <v>5</v>
      </c>
      <c r="N3894" s="14">
        <f>+INDEX(Customers!$B$2:$D$797,MATCH(TF_Database!L3894,Customers!$C$2:$C$797,0),1)</f>
        <v>25813</v>
      </c>
      <c r="O3894" s="29">
        <f t="shared" si="362"/>
        <v>6</v>
      </c>
      <c r="P3894" s="29">
        <f t="shared" si="363"/>
        <v>11</v>
      </c>
      <c r="Q3894" s="14" t="str">
        <f t="shared" si="364"/>
        <v xml:space="preserve">Vivek </v>
      </c>
      <c r="R3894" s="14" t="str">
        <f t="shared" si="365"/>
        <v>Grady</v>
      </c>
    </row>
    <row r="3895" spans="2:18" x14ac:dyDescent="0.45">
      <c r="B3895" s="14" t="str">
        <f t="shared" si="360"/>
        <v>402904640292</v>
      </c>
      <c r="C3895" s="5">
        <v>40290</v>
      </c>
      <c r="D3895" s="2" t="s">
        <v>808</v>
      </c>
      <c r="E3895" s="14">
        <f t="shared" si="361"/>
        <v>0</v>
      </c>
      <c r="F3895" s="2">
        <v>46</v>
      </c>
      <c r="G3895" s="19">
        <v>187.92</v>
      </c>
      <c r="H3895" s="20">
        <v>0.08</v>
      </c>
      <c r="I3895" s="6"/>
      <c r="J3895" s="5">
        <v>40292</v>
      </c>
      <c r="K3895" s="25">
        <v>-2149.8000000000002</v>
      </c>
      <c r="L3895" s="2" t="s">
        <v>515</v>
      </c>
      <c r="M3895" s="14">
        <f>+VLOOKUP(L3895,Customers!$C$3:$D$797,2,FALSE)</f>
        <v>2</v>
      </c>
      <c r="N3895" s="14">
        <f>+INDEX(Customers!$B$2:$D$797,MATCH(TF_Database!L3895,Customers!$C$2:$C$797,0),1)</f>
        <v>10432</v>
      </c>
      <c r="O3895" s="29">
        <f t="shared" si="362"/>
        <v>4</v>
      </c>
      <c r="P3895" s="29">
        <f t="shared" si="363"/>
        <v>10</v>
      </c>
      <c r="Q3895" s="14" t="str">
        <f t="shared" si="364"/>
        <v xml:space="preserve">Ben </v>
      </c>
      <c r="R3895" s="14" t="str">
        <f t="shared" si="365"/>
        <v>Ferrer</v>
      </c>
    </row>
    <row r="3896" spans="2:18" x14ac:dyDescent="0.45">
      <c r="B3896" s="14" t="str">
        <f t="shared" si="360"/>
        <v>402443640245</v>
      </c>
      <c r="C3896" s="5">
        <v>40244</v>
      </c>
      <c r="D3896" s="2" t="s">
        <v>806</v>
      </c>
      <c r="E3896" s="14">
        <f t="shared" si="361"/>
        <v>1</v>
      </c>
      <c r="F3896" s="2">
        <v>36</v>
      </c>
      <c r="G3896" s="19">
        <v>1211</v>
      </c>
      <c r="H3896" s="20">
        <v>0</v>
      </c>
      <c r="I3896" s="6"/>
      <c r="J3896" s="5">
        <v>40245</v>
      </c>
      <c r="K3896" s="25">
        <v>-27.99</v>
      </c>
      <c r="L3896" s="2" t="s">
        <v>507</v>
      </c>
      <c r="M3896" s="14">
        <f>+VLOOKUP(L3896,Customers!$C$3:$D$797,2,FALSE)</f>
        <v>1</v>
      </c>
      <c r="N3896" s="14">
        <f>+INDEX(Customers!$B$2:$D$797,MATCH(TF_Database!L3896,Customers!$C$2:$C$797,0),1)</f>
        <v>21355</v>
      </c>
      <c r="O3896" s="29">
        <f t="shared" si="362"/>
        <v>7</v>
      </c>
      <c r="P3896" s="29">
        <f t="shared" si="363"/>
        <v>12</v>
      </c>
      <c r="Q3896" s="14" t="str">
        <f t="shared" si="364"/>
        <v xml:space="preserve">Xylona </v>
      </c>
      <c r="R3896" s="14" t="str">
        <f t="shared" si="365"/>
        <v>Price</v>
      </c>
    </row>
    <row r="3897" spans="2:18" x14ac:dyDescent="0.45">
      <c r="B3897" s="14" t="str">
        <f t="shared" si="360"/>
        <v>402442840247</v>
      </c>
      <c r="C3897" s="5">
        <v>40244</v>
      </c>
      <c r="D3897" s="2" t="s">
        <v>806</v>
      </c>
      <c r="E3897" s="14">
        <f t="shared" si="361"/>
        <v>1</v>
      </c>
      <c r="F3897" s="2">
        <v>28</v>
      </c>
      <c r="G3897" s="19">
        <v>4924.1350000000002</v>
      </c>
      <c r="H3897" s="20">
        <v>7.0000000000000007E-2</v>
      </c>
      <c r="I3897" s="6"/>
      <c r="J3897" s="5">
        <v>40247</v>
      </c>
      <c r="K3897" s="25">
        <v>1049.5350000000001</v>
      </c>
      <c r="L3897" s="2" t="s">
        <v>507</v>
      </c>
      <c r="M3897" s="14">
        <f>+VLOOKUP(L3897,Customers!$C$3:$D$797,2,FALSE)</f>
        <v>1</v>
      </c>
      <c r="N3897" s="14">
        <f>+INDEX(Customers!$B$2:$D$797,MATCH(TF_Database!L3897,Customers!$C$2:$C$797,0),1)</f>
        <v>21355</v>
      </c>
      <c r="O3897" s="29">
        <f t="shared" si="362"/>
        <v>7</v>
      </c>
      <c r="P3897" s="29">
        <f t="shared" si="363"/>
        <v>12</v>
      </c>
      <c r="Q3897" s="14" t="str">
        <f t="shared" si="364"/>
        <v xml:space="preserve">Xylona </v>
      </c>
      <c r="R3897" s="14" t="str">
        <f t="shared" si="365"/>
        <v>Price</v>
      </c>
    </row>
    <row r="3898" spans="2:18" x14ac:dyDescent="0.45">
      <c r="B3898" s="14" t="str">
        <f t="shared" si="360"/>
        <v>404893540490</v>
      </c>
      <c r="C3898" s="5">
        <v>40489</v>
      </c>
      <c r="D3898" s="2" t="s">
        <v>810</v>
      </c>
      <c r="E3898" s="14">
        <f t="shared" si="361"/>
        <v>0</v>
      </c>
      <c r="F3898" s="2">
        <v>35</v>
      </c>
      <c r="G3898" s="19">
        <v>4890.58</v>
      </c>
      <c r="H3898" s="20">
        <v>0.05</v>
      </c>
      <c r="I3898" s="6"/>
      <c r="J3898" s="5">
        <v>40490</v>
      </c>
      <c r="K3898" s="25">
        <v>310.51</v>
      </c>
      <c r="L3898" s="2" t="s">
        <v>497</v>
      </c>
      <c r="M3898" s="14">
        <f>+VLOOKUP(L3898,Customers!$C$3:$D$797,2,FALSE)</f>
        <v>1</v>
      </c>
      <c r="N3898" s="14">
        <f>+INDEX(Customers!$B$2:$D$797,MATCH(TF_Database!L3898,Customers!$C$2:$C$797,0),1)</f>
        <v>3288</v>
      </c>
      <c r="O3898" s="29">
        <f t="shared" si="362"/>
        <v>4</v>
      </c>
      <c r="P3898" s="29">
        <f t="shared" si="363"/>
        <v>8</v>
      </c>
      <c r="Q3898" s="14" t="str">
        <f t="shared" si="364"/>
        <v xml:space="preserve">Jim </v>
      </c>
      <c r="R3898" s="14" t="str">
        <f t="shared" si="365"/>
        <v>Kriz</v>
      </c>
    </row>
    <row r="3899" spans="2:18" x14ac:dyDescent="0.45">
      <c r="B3899" s="14" t="str">
        <f t="shared" si="360"/>
        <v>402072940209</v>
      </c>
      <c r="C3899" s="5">
        <v>40207</v>
      </c>
      <c r="D3899" s="2" t="s">
        <v>811</v>
      </c>
      <c r="E3899" s="14">
        <f t="shared" si="361"/>
        <v>0</v>
      </c>
      <c r="F3899" s="2">
        <v>29</v>
      </c>
      <c r="G3899" s="19">
        <v>150.28</v>
      </c>
      <c r="H3899" s="20">
        <v>0.04</v>
      </c>
      <c r="I3899" s="6"/>
      <c r="J3899" s="5">
        <v>40209</v>
      </c>
      <c r="K3899" s="25">
        <v>-50.86</v>
      </c>
      <c r="L3899" s="2" t="s">
        <v>516</v>
      </c>
      <c r="M3899" s="14">
        <f>+VLOOKUP(L3899,Customers!$C$3:$D$797,2,FALSE)</f>
        <v>2</v>
      </c>
      <c r="N3899" s="14">
        <f>+INDEX(Customers!$B$2:$D$797,MATCH(TF_Database!L3899,Customers!$C$2:$C$797,0),1)</f>
        <v>19345</v>
      </c>
      <c r="O3899" s="29">
        <f t="shared" si="362"/>
        <v>6</v>
      </c>
      <c r="P3899" s="29">
        <f t="shared" si="363"/>
        <v>13</v>
      </c>
      <c r="Q3899" s="14" t="str">
        <f t="shared" si="364"/>
        <v xml:space="preserve">Karen </v>
      </c>
      <c r="R3899" s="14" t="str">
        <f t="shared" si="365"/>
        <v>Daniels</v>
      </c>
    </row>
    <row r="3900" spans="2:18" x14ac:dyDescent="0.45">
      <c r="B3900" s="14" t="str">
        <f t="shared" si="360"/>
        <v>401862440188</v>
      </c>
      <c r="C3900" s="5">
        <v>40186</v>
      </c>
      <c r="D3900" s="2" t="s">
        <v>806</v>
      </c>
      <c r="E3900" s="14">
        <f t="shared" si="361"/>
        <v>1</v>
      </c>
      <c r="F3900" s="2">
        <v>24</v>
      </c>
      <c r="G3900" s="19">
        <v>436.48349999999999</v>
      </c>
      <c r="H3900" s="20">
        <v>0.01</v>
      </c>
      <c r="I3900" s="6"/>
      <c r="J3900" s="5">
        <v>40188</v>
      </c>
      <c r="K3900" s="25">
        <v>0.8460000000000012</v>
      </c>
      <c r="L3900" s="2" t="s">
        <v>517</v>
      </c>
      <c r="M3900" s="14">
        <f>+VLOOKUP(L3900,Customers!$C$3:$D$797,2,FALSE)</f>
        <v>1</v>
      </c>
      <c r="N3900" s="14">
        <f>+INDEX(Customers!$B$2:$D$797,MATCH(TF_Database!L3900,Customers!$C$2:$C$797,0),1)</f>
        <v>30209</v>
      </c>
      <c r="O3900" s="29">
        <f t="shared" si="362"/>
        <v>7</v>
      </c>
      <c r="P3900" s="29">
        <f t="shared" si="363"/>
        <v>14</v>
      </c>
      <c r="Q3900" s="14" t="str">
        <f t="shared" si="364"/>
        <v xml:space="preserve">Pamela </v>
      </c>
      <c r="R3900" s="14" t="str">
        <f t="shared" si="365"/>
        <v>Coakley</v>
      </c>
    </row>
    <row r="3901" spans="2:18" x14ac:dyDescent="0.45">
      <c r="B3901" s="14" t="str">
        <f t="shared" si="360"/>
        <v>408164940818</v>
      </c>
      <c r="C3901" s="5">
        <v>40816</v>
      </c>
      <c r="D3901" s="2" t="s">
        <v>806</v>
      </c>
      <c r="E3901" s="14">
        <f t="shared" si="361"/>
        <v>1</v>
      </c>
      <c r="F3901" s="2">
        <v>49</v>
      </c>
      <c r="G3901" s="19">
        <v>682.77</v>
      </c>
      <c r="H3901" s="20">
        <v>0.05</v>
      </c>
      <c r="I3901" s="6"/>
      <c r="J3901" s="5">
        <v>40818</v>
      </c>
      <c r="K3901" s="25">
        <v>165.2</v>
      </c>
      <c r="L3901" s="2" t="s">
        <v>505</v>
      </c>
      <c r="M3901" s="14">
        <f>+VLOOKUP(L3901,Customers!$C$3:$D$797,2,FALSE)</f>
        <v>5</v>
      </c>
      <c r="N3901" s="14">
        <f>+INDEX(Customers!$B$2:$D$797,MATCH(TF_Database!L3901,Customers!$C$2:$C$797,0),1)</f>
        <v>30314</v>
      </c>
      <c r="O3901" s="29">
        <f t="shared" si="362"/>
        <v>6</v>
      </c>
      <c r="P3901" s="29">
        <f t="shared" si="363"/>
        <v>12</v>
      </c>
      <c r="Q3901" s="14" t="str">
        <f t="shared" si="364"/>
        <v xml:space="preserve">Steve </v>
      </c>
      <c r="R3901" s="14" t="str">
        <f t="shared" si="365"/>
        <v>Nguyen</v>
      </c>
    </row>
    <row r="3902" spans="2:18" x14ac:dyDescent="0.45">
      <c r="B3902" s="14" t="str">
        <f t="shared" si="360"/>
        <v>401033240107</v>
      </c>
      <c r="C3902" s="5">
        <v>40103</v>
      </c>
      <c r="D3902" s="2" t="s">
        <v>804</v>
      </c>
      <c r="E3902" s="14">
        <f t="shared" si="361"/>
        <v>0</v>
      </c>
      <c r="F3902" s="2">
        <v>32</v>
      </c>
      <c r="G3902" s="19">
        <v>2421.44</v>
      </c>
      <c r="H3902" s="20">
        <v>0.09</v>
      </c>
      <c r="I3902" s="6"/>
      <c r="J3902" s="5">
        <v>40107</v>
      </c>
      <c r="K3902" s="25">
        <v>-949.09</v>
      </c>
      <c r="L3902" s="2" t="s">
        <v>476</v>
      </c>
      <c r="M3902" s="14">
        <f>+VLOOKUP(L3902,Customers!$C$3:$D$797,2,FALSE)</f>
        <v>2</v>
      </c>
      <c r="N3902" s="14">
        <f>+INDEX(Customers!$B$2:$D$797,MATCH(TF_Database!L3902,Customers!$C$2:$C$797,0),1)</f>
        <v>31100</v>
      </c>
      <c r="O3902" s="29">
        <f t="shared" si="362"/>
        <v>10</v>
      </c>
      <c r="P3902" s="29">
        <f t="shared" si="363"/>
        <v>17</v>
      </c>
      <c r="Q3902" s="14" t="str">
        <f t="shared" si="364"/>
        <v xml:space="preserve">Katherine </v>
      </c>
      <c r="R3902" s="14" t="str">
        <f t="shared" si="365"/>
        <v>Nockton</v>
      </c>
    </row>
    <row r="3903" spans="2:18" x14ac:dyDescent="0.45">
      <c r="B3903" s="14" t="str">
        <f t="shared" si="360"/>
        <v>40771440773</v>
      </c>
      <c r="C3903" s="5">
        <v>40771</v>
      </c>
      <c r="D3903" s="2" t="s">
        <v>811</v>
      </c>
      <c r="E3903" s="14">
        <f t="shared" si="361"/>
        <v>0</v>
      </c>
      <c r="F3903" s="2">
        <v>4</v>
      </c>
      <c r="G3903" s="19">
        <v>14.75</v>
      </c>
      <c r="H3903" s="20">
        <v>0.03</v>
      </c>
      <c r="I3903" s="6"/>
      <c r="J3903" s="5">
        <v>40773</v>
      </c>
      <c r="K3903" s="25">
        <v>-2.4900000000000002</v>
      </c>
      <c r="L3903" s="2" t="s">
        <v>518</v>
      </c>
      <c r="M3903" s="14">
        <f>+VLOOKUP(L3903,Customers!$C$3:$D$797,2,FALSE)</f>
        <v>5</v>
      </c>
      <c r="N3903" s="14">
        <f>+INDEX(Customers!$B$2:$D$797,MATCH(TF_Database!L3903,Customers!$C$2:$C$797,0),1)</f>
        <v>19947</v>
      </c>
      <c r="O3903" s="29">
        <f t="shared" si="362"/>
        <v>6</v>
      </c>
      <c r="P3903" s="29">
        <f t="shared" si="363"/>
        <v>13</v>
      </c>
      <c r="Q3903" s="14" t="str">
        <f t="shared" si="364"/>
        <v xml:space="preserve">Denny </v>
      </c>
      <c r="R3903" s="14" t="str">
        <f t="shared" si="365"/>
        <v>Blanton</v>
      </c>
    </row>
    <row r="3904" spans="2:18" x14ac:dyDescent="0.45">
      <c r="B3904" s="14" t="str">
        <f t="shared" si="360"/>
        <v>401833140183</v>
      </c>
      <c r="C3904" s="5">
        <v>40183</v>
      </c>
      <c r="D3904" s="2" t="s">
        <v>806</v>
      </c>
      <c r="E3904" s="14">
        <f t="shared" si="361"/>
        <v>1</v>
      </c>
      <c r="F3904" s="2">
        <v>31</v>
      </c>
      <c r="G3904" s="19">
        <v>111.48</v>
      </c>
      <c r="H3904" s="20">
        <v>0.09</v>
      </c>
      <c r="I3904" s="6"/>
      <c r="J3904" s="5">
        <v>40183</v>
      </c>
      <c r="K3904" s="25">
        <v>29.57</v>
      </c>
      <c r="L3904" s="2" t="s">
        <v>505</v>
      </c>
      <c r="M3904" s="14">
        <f>+VLOOKUP(L3904,Customers!$C$3:$D$797,2,FALSE)</f>
        <v>5</v>
      </c>
      <c r="N3904" s="14">
        <f>+INDEX(Customers!$B$2:$D$797,MATCH(TF_Database!L3904,Customers!$C$2:$C$797,0),1)</f>
        <v>30314</v>
      </c>
      <c r="O3904" s="29">
        <f t="shared" si="362"/>
        <v>6</v>
      </c>
      <c r="P3904" s="29">
        <f t="shared" si="363"/>
        <v>12</v>
      </c>
      <c r="Q3904" s="14" t="str">
        <f t="shared" si="364"/>
        <v xml:space="preserve">Steve </v>
      </c>
      <c r="R3904" s="14" t="str">
        <f t="shared" si="365"/>
        <v>Nguyen</v>
      </c>
    </row>
    <row r="3905" spans="2:18" x14ac:dyDescent="0.45">
      <c r="B3905" s="14" t="str">
        <f t="shared" si="360"/>
        <v>401834440185</v>
      </c>
      <c r="C3905" s="5">
        <v>40183</v>
      </c>
      <c r="D3905" s="2" t="s">
        <v>806</v>
      </c>
      <c r="E3905" s="14">
        <f t="shared" si="361"/>
        <v>1</v>
      </c>
      <c r="F3905" s="2">
        <v>44</v>
      </c>
      <c r="G3905" s="19">
        <v>2322.8119999999999</v>
      </c>
      <c r="H3905" s="20">
        <v>0.1</v>
      </c>
      <c r="I3905" s="6"/>
      <c r="J3905" s="5">
        <v>40185</v>
      </c>
      <c r="K3905" s="25">
        <v>454.38299999999998</v>
      </c>
      <c r="L3905" s="2" t="s">
        <v>505</v>
      </c>
      <c r="M3905" s="14">
        <f>+VLOOKUP(L3905,Customers!$C$3:$D$797,2,FALSE)</f>
        <v>5</v>
      </c>
      <c r="N3905" s="14">
        <f>+INDEX(Customers!$B$2:$D$797,MATCH(TF_Database!L3905,Customers!$C$2:$C$797,0),1)</f>
        <v>30314</v>
      </c>
      <c r="O3905" s="29">
        <f t="shared" si="362"/>
        <v>6</v>
      </c>
      <c r="P3905" s="29">
        <f t="shared" si="363"/>
        <v>12</v>
      </c>
      <c r="Q3905" s="14" t="str">
        <f t="shared" si="364"/>
        <v xml:space="preserve">Steve </v>
      </c>
      <c r="R3905" s="14" t="str">
        <f t="shared" si="365"/>
        <v>Nguyen</v>
      </c>
    </row>
    <row r="3906" spans="2:18" x14ac:dyDescent="0.45">
      <c r="B3906" s="14" t="str">
        <f t="shared" si="360"/>
        <v>402962440300</v>
      </c>
      <c r="C3906" s="5">
        <v>40296</v>
      </c>
      <c r="D3906" s="2" t="s">
        <v>804</v>
      </c>
      <c r="E3906" s="14">
        <f t="shared" si="361"/>
        <v>0</v>
      </c>
      <c r="F3906" s="2">
        <v>24</v>
      </c>
      <c r="G3906" s="19">
        <v>391.23</v>
      </c>
      <c r="H3906" s="20">
        <v>7.0000000000000007E-2</v>
      </c>
      <c r="I3906" s="6"/>
      <c r="J3906" s="5">
        <v>40300</v>
      </c>
      <c r="K3906" s="25">
        <v>-27.98</v>
      </c>
      <c r="L3906" s="2" t="s">
        <v>509</v>
      </c>
      <c r="M3906" s="14">
        <f>+VLOOKUP(L3906,Customers!$C$3:$D$797,2,FALSE)</f>
        <v>1</v>
      </c>
      <c r="N3906" s="14">
        <f>+INDEX(Customers!$B$2:$D$797,MATCH(TF_Database!L3906,Customers!$C$2:$C$797,0),1)</f>
        <v>22923</v>
      </c>
      <c r="O3906" s="29">
        <f t="shared" si="362"/>
        <v>7</v>
      </c>
      <c r="P3906" s="29">
        <f t="shared" si="363"/>
        <v>13</v>
      </c>
      <c r="Q3906" s="14" t="str">
        <f t="shared" si="364"/>
        <v xml:space="preserve">Robert </v>
      </c>
      <c r="R3906" s="14" t="str">
        <f t="shared" si="365"/>
        <v>Marley</v>
      </c>
    </row>
    <row r="3907" spans="2:18" x14ac:dyDescent="0.45">
      <c r="B3907" s="14" t="str">
        <f t="shared" si="360"/>
        <v>404913340492</v>
      </c>
      <c r="C3907" s="5">
        <v>40491</v>
      </c>
      <c r="D3907" s="2" t="s">
        <v>806</v>
      </c>
      <c r="E3907" s="14">
        <f t="shared" si="361"/>
        <v>1</v>
      </c>
      <c r="F3907" s="2">
        <v>33</v>
      </c>
      <c r="G3907" s="19">
        <v>207.01</v>
      </c>
      <c r="H3907" s="20">
        <v>0.01</v>
      </c>
      <c r="I3907" s="6"/>
      <c r="J3907" s="5">
        <v>40492</v>
      </c>
      <c r="K3907" s="25">
        <v>-36.9</v>
      </c>
      <c r="L3907" s="2" t="s">
        <v>476</v>
      </c>
      <c r="M3907" s="14">
        <f>+VLOOKUP(L3907,Customers!$C$3:$D$797,2,FALSE)</f>
        <v>2</v>
      </c>
      <c r="N3907" s="14">
        <f>+INDEX(Customers!$B$2:$D$797,MATCH(TF_Database!L3907,Customers!$C$2:$C$797,0),1)</f>
        <v>31100</v>
      </c>
      <c r="O3907" s="29">
        <f t="shared" si="362"/>
        <v>10</v>
      </c>
      <c r="P3907" s="29">
        <f t="shared" si="363"/>
        <v>17</v>
      </c>
      <c r="Q3907" s="14" t="str">
        <f t="shared" si="364"/>
        <v xml:space="preserve">Katherine </v>
      </c>
      <c r="R3907" s="14" t="str">
        <f t="shared" si="365"/>
        <v>Nockton</v>
      </c>
    </row>
    <row r="3908" spans="2:18" x14ac:dyDescent="0.45">
      <c r="B3908" s="14" t="str">
        <f t="shared" si="360"/>
        <v>398404139842</v>
      </c>
      <c r="C3908" s="5">
        <v>39840</v>
      </c>
      <c r="D3908" s="2" t="s">
        <v>811</v>
      </c>
      <c r="E3908" s="14">
        <f t="shared" si="361"/>
        <v>0</v>
      </c>
      <c r="F3908" s="2">
        <v>41</v>
      </c>
      <c r="G3908" s="19">
        <v>1863.02</v>
      </c>
      <c r="H3908" s="20">
        <v>0.03</v>
      </c>
      <c r="I3908" s="6"/>
      <c r="J3908" s="5">
        <v>39842</v>
      </c>
      <c r="K3908" s="25">
        <v>360.63</v>
      </c>
      <c r="L3908" s="2" t="s">
        <v>221</v>
      </c>
      <c r="M3908" s="14">
        <f>+VLOOKUP(L3908,Customers!$C$3:$D$797,2,FALSE)</f>
        <v>2</v>
      </c>
      <c r="N3908" s="14">
        <f>+INDEX(Customers!$B$2:$D$797,MATCH(TF_Database!L3908,Customers!$C$2:$C$797,0),1)</f>
        <v>20753</v>
      </c>
      <c r="O3908" s="29">
        <f t="shared" si="362"/>
        <v>5</v>
      </c>
      <c r="P3908" s="29">
        <f t="shared" si="363"/>
        <v>14</v>
      </c>
      <c r="Q3908" s="14" t="str">
        <f t="shared" si="364"/>
        <v xml:space="preserve">Sean </v>
      </c>
      <c r="R3908" s="14" t="str">
        <f t="shared" si="365"/>
        <v>O'Donnell</v>
      </c>
    </row>
    <row r="3909" spans="2:18" x14ac:dyDescent="0.45">
      <c r="B3909" s="14" t="str">
        <f t="shared" si="360"/>
        <v>398405039843</v>
      </c>
      <c r="C3909" s="5">
        <v>39840</v>
      </c>
      <c r="D3909" s="2" t="s">
        <v>811</v>
      </c>
      <c r="E3909" s="14">
        <f t="shared" si="361"/>
        <v>0</v>
      </c>
      <c r="F3909" s="2">
        <v>50</v>
      </c>
      <c r="G3909" s="19">
        <v>55.89</v>
      </c>
      <c r="H3909" s="20">
        <v>0.06</v>
      </c>
      <c r="I3909" s="6"/>
      <c r="J3909" s="5">
        <v>39843</v>
      </c>
      <c r="K3909" s="25">
        <v>-3.05</v>
      </c>
      <c r="L3909" s="2" t="s">
        <v>221</v>
      </c>
      <c r="M3909" s="14">
        <f>+VLOOKUP(L3909,Customers!$C$3:$D$797,2,FALSE)</f>
        <v>2</v>
      </c>
      <c r="N3909" s="14">
        <f>+INDEX(Customers!$B$2:$D$797,MATCH(TF_Database!L3909,Customers!$C$2:$C$797,0),1)</f>
        <v>20753</v>
      </c>
      <c r="O3909" s="29">
        <f t="shared" si="362"/>
        <v>5</v>
      </c>
      <c r="P3909" s="29">
        <f t="shared" si="363"/>
        <v>14</v>
      </c>
      <c r="Q3909" s="14" t="str">
        <f t="shared" si="364"/>
        <v xml:space="preserve">Sean </v>
      </c>
      <c r="R3909" s="14" t="str">
        <f t="shared" si="365"/>
        <v>O'Donnell</v>
      </c>
    </row>
    <row r="3910" spans="2:18" x14ac:dyDescent="0.45">
      <c r="B3910" s="14" t="str">
        <f t="shared" si="360"/>
        <v>402581640259</v>
      </c>
      <c r="C3910" s="5">
        <v>40258</v>
      </c>
      <c r="D3910" s="2" t="s">
        <v>811</v>
      </c>
      <c r="E3910" s="14">
        <f t="shared" si="361"/>
        <v>0</v>
      </c>
      <c r="F3910" s="2">
        <v>16</v>
      </c>
      <c r="G3910" s="19">
        <v>838.81</v>
      </c>
      <c r="H3910" s="20">
        <v>0.09</v>
      </c>
      <c r="I3910" s="6"/>
      <c r="J3910" s="5">
        <v>40259</v>
      </c>
      <c r="K3910" s="25">
        <v>290.77</v>
      </c>
      <c r="L3910" s="2" t="s">
        <v>236</v>
      </c>
      <c r="M3910" s="14">
        <f>+VLOOKUP(L3910,Customers!$C$3:$D$797,2,FALSE)</f>
        <v>1</v>
      </c>
      <c r="N3910" s="14">
        <f>+INDEX(Customers!$B$2:$D$797,MATCH(TF_Database!L3910,Customers!$C$2:$C$797,0),1)</f>
        <v>18117</v>
      </c>
      <c r="O3910" s="29">
        <f t="shared" si="362"/>
        <v>4</v>
      </c>
      <c r="P3910" s="29">
        <f t="shared" si="363"/>
        <v>13</v>
      </c>
      <c r="Q3910" s="14" t="str">
        <f t="shared" si="364"/>
        <v xml:space="preserve">Jas </v>
      </c>
      <c r="R3910" s="14" t="str">
        <f t="shared" si="365"/>
        <v>O'Carroll</v>
      </c>
    </row>
    <row r="3911" spans="2:18" x14ac:dyDescent="0.45">
      <c r="B3911" s="14" t="str">
        <f t="shared" ref="B3911:B3974" si="366">+CONCATENATE(C3911,F3911,J3911)</f>
        <v>410401241040</v>
      </c>
      <c r="C3911" s="5">
        <v>41040</v>
      </c>
      <c r="D3911" s="2" t="s">
        <v>810</v>
      </c>
      <c r="E3911" s="14">
        <f t="shared" ref="E3911:E3974" si="367">+IF(D3911="High",1,0)</f>
        <v>0</v>
      </c>
      <c r="F3911" s="2">
        <v>12</v>
      </c>
      <c r="G3911" s="19">
        <v>94.39</v>
      </c>
      <c r="H3911" s="20">
        <v>0.04</v>
      </c>
      <c r="I3911" s="6"/>
      <c r="J3911" s="5">
        <v>41040</v>
      </c>
      <c r="K3911" s="25">
        <v>-29.486000000000001</v>
      </c>
      <c r="L3911" s="2" t="s">
        <v>304</v>
      </c>
      <c r="M3911" s="14">
        <f>+VLOOKUP(L3911,Customers!$C$3:$D$797,2,FALSE)</f>
        <v>5</v>
      </c>
      <c r="N3911" s="14">
        <f>+INDEX(Customers!$B$2:$D$797,MATCH(TF_Database!L3911,Customers!$C$2:$C$797,0),1)</f>
        <v>12676</v>
      </c>
      <c r="O3911" s="29">
        <f t="shared" ref="O3911:O3974" si="368">+SEARCH(" ",L3911)</f>
        <v>6</v>
      </c>
      <c r="P3911" s="29">
        <f t="shared" ref="P3911:P3974" si="369">+LEN(L3911)</f>
        <v>15</v>
      </c>
      <c r="Q3911" s="14" t="str">
        <f t="shared" ref="Q3911:Q3974" si="370">+LEFT(L3911,O3911)</f>
        <v xml:space="preserve">Chris </v>
      </c>
      <c r="R3911" s="14" t="str">
        <f t="shared" ref="R3911:R3974" si="371">+RIGHT(L3911,P3911-O3911)</f>
        <v>Selesnick</v>
      </c>
    </row>
    <row r="3912" spans="2:18" x14ac:dyDescent="0.45">
      <c r="B3912" s="14" t="str">
        <f t="shared" si="366"/>
        <v>398913939891</v>
      </c>
      <c r="C3912" s="5">
        <v>39891</v>
      </c>
      <c r="D3912" s="2" t="s">
        <v>806</v>
      </c>
      <c r="E3912" s="14">
        <f t="shared" si="367"/>
        <v>1</v>
      </c>
      <c r="F3912" s="2">
        <v>39</v>
      </c>
      <c r="G3912" s="19">
        <v>936.80199999999991</v>
      </c>
      <c r="H3912" s="20">
        <v>7.0000000000000007E-2</v>
      </c>
      <c r="I3912" s="6"/>
      <c r="J3912" s="5">
        <v>39891</v>
      </c>
      <c r="K3912" s="25">
        <v>-12.078000000000001</v>
      </c>
      <c r="L3912" s="2" t="s">
        <v>502</v>
      </c>
      <c r="M3912" s="14">
        <f>+VLOOKUP(L3912,Customers!$C$3:$D$797,2,FALSE)</f>
        <v>3</v>
      </c>
      <c r="N3912" s="14">
        <f>+INDEX(Customers!$B$2:$D$797,MATCH(TF_Database!L3912,Customers!$C$2:$C$797,0),1)</f>
        <v>26152</v>
      </c>
      <c r="O3912" s="29">
        <f t="shared" si="368"/>
        <v>6</v>
      </c>
      <c r="P3912" s="29">
        <f t="shared" si="369"/>
        <v>13</v>
      </c>
      <c r="Q3912" s="14" t="str">
        <f t="shared" si="370"/>
        <v xml:space="preserve">Sally </v>
      </c>
      <c r="R3912" s="14" t="str">
        <f t="shared" si="371"/>
        <v>Hughsby</v>
      </c>
    </row>
    <row r="3913" spans="2:18" x14ac:dyDescent="0.45">
      <c r="B3913" s="14" t="str">
        <f t="shared" si="366"/>
        <v>41075141077</v>
      </c>
      <c r="C3913" s="5">
        <v>41075</v>
      </c>
      <c r="D3913" s="2" t="s">
        <v>808</v>
      </c>
      <c r="E3913" s="14">
        <f t="shared" si="367"/>
        <v>0</v>
      </c>
      <c r="F3913" s="2">
        <v>1</v>
      </c>
      <c r="G3913" s="19">
        <v>379.8</v>
      </c>
      <c r="H3913" s="20">
        <v>0.02</v>
      </c>
      <c r="I3913" s="6"/>
      <c r="J3913" s="5">
        <v>41077</v>
      </c>
      <c r="K3913" s="25">
        <v>-183.09</v>
      </c>
      <c r="L3913" s="2" t="s">
        <v>502</v>
      </c>
      <c r="M3913" s="14">
        <f>+VLOOKUP(L3913,Customers!$C$3:$D$797,2,FALSE)</f>
        <v>3</v>
      </c>
      <c r="N3913" s="14">
        <f>+INDEX(Customers!$B$2:$D$797,MATCH(TF_Database!L3913,Customers!$C$2:$C$797,0),1)</f>
        <v>26152</v>
      </c>
      <c r="O3913" s="29">
        <f t="shared" si="368"/>
        <v>6</v>
      </c>
      <c r="P3913" s="29">
        <f t="shared" si="369"/>
        <v>13</v>
      </c>
      <c r="Q3913" s="14" t="str">
        <f t="shared" si="370"/>
        <v xml:space="preserve">Sally </v>
      </c>
      <c r="R3913" s="14" t="str">
        <f t="shared" si="371"/>
        <v>Hughsby</v>
      </c>
    </row>
    <row r="3914" spans="2:18" x14ac:dyDescent="0.45">
      <c r="B3914" s="14" t="str">
        <f t="shared" si="366"/>
        <v>410754841077</v>
      </c>
      <c r="C3914" s="5">
        <v>41075</v>
      </c>
      <c r="D3914" s="2" t="s">
        <v>808</v>
      </c>
      <c r="E3914" s="14">
        <f t="shared" si="367"/>
        <v>0</v>
      </c>
      <c r="F3914" s="2">
        <v>48</v>
      </c>
      <c r="G3914" s="19">
        <v>107.7</v>
      </c>
      <c r="H3914" s="20">
        <v>0.06</v>
      </c>
      <c r="I3914" s="6"/>
      <c r="J3914" s="5">
        <v>41077</v>
      </c>
      <c r="K3914" s="25">
        <v>14.97</v>
      </c>
      <c r="L3914" s="2" t="s">
        <v>502</v>
      </c>
      <c r="M3914" s="14">
        <f>+VLOOKUP(L3914,Customers!$C$3:$D$797,2,FALSE)</f>
        <v>3</v>
      </c>
      <c r="N3914" s="14">
        <f>+INDEX(Customers!$B$2:$D$797,MATCH(TF_Database!L3914,Customers!$C$2:$C$797,0),1)</f>
        <v>26152</v>
      </c>
      <c r="O3914" s="29">
        <f t="shared" si="368"/>
        <v>6</v>
      </c>
      <c r="P3914" s="29">
        <f t="shared" si="369"/>
        <v>13</v>
      </c>
      <c r="Q3914" s="14" t="str">
        <f t="shared" si="370"/>
        <v xml:space="preserve">Sally </v>
      </c>
      <c r="R3914" s="14" t="str">
        <f t="shared" si="371"/>
        <v>Hughsby</v>
      </c>
    </row>
    <row r="3915" spans="2:18" x14ac:dyDescent="0.45">
      <c r="B3915" s="14" t="str">
        <f t="shared" si="366"/>
        <v>398321839834</v>
      </c>
      <c r="C3915" s="5">
        <v>39832</v>
      </c>
      <c r="D3915" s="2" t="s">
        <v>811</v>
      </c>
      <c r="E3915" s="14">
        <f t="shared" si="367"/>
        <v>0</v>
      </c>
      <c r="F3915" s="2">
        <v>18</v>
      </c>
      <c r="G3915" s="19">
        <v>3568.45</v>
      </c>
      <c r="H3915" s="20">
        <v>0.09</v>
      </c>
      <c r="I3915" s="6"/>
      <c r="J3915" s="5">
        <v>39834</v>
      </c>
      <c r="K3915" s="25">
        <v>1081.6199999999999</v>
      </c>
      <c r="L3915" s="2" t="s">
        <v>494</v>
      </c>
      <c r="M3915" s="14">
        <f>+VLOOKUP(L3915,Customers!$C$3:$D$797,2,FALSE)</f>
        <v>5</v>
      </c>
      <c r="N3915" s="14">
        <f>+INDEX(Customers!$B$2:$D$797,MATCH(TF_Database!L3915,Customers!$C$2:$C$797,0),1)</f>
        <v>5939</v>
      </c>
      <c r="O3915" s="29">
        <f t="shared" si="368"/>
        <v>7</v>
      </c>
      <c r="P3915" s="29">
        <f t="shared" si="369"/>
        <v>14</v>
      </c>
      <c r="Q3915" s="14" t="str">
        <f t="shared" si="370"/>
        <v xml:space="preserve">Stuart </v>
      </c>
      <c r="R3915" s="14" t="str">
        <f t="shared" si="371"/>
        <v>Calhoun</v>
      </c>
    </row>
    <row r="3916" spans="2:18" x14ac:dyDescent="0.45">
      <c r="B3916" s="14" t="str">
        <f t="shared" si="366"/>
        <v>411114541112</v>
      </c>
      <c r="C3916" s="5">
        <v>41111</v>
      </c>
      <c r="D3916" s="2" t="s">
        <v>810</v>
      </c>
      <c r="E3916" s="14">
        <f t="shared" si="367"/>
        <v>0</v>
      </c>
      <c r="F3916" s="2">
        <v>45</v>
      </c>
      <c r="G3916" s="19">
        <v>2604.3150000000001</v>
      </c>
      <c r="H3916" s="20">
        <v>0</v>
      </c>
      <c r="I3916" s="6"/>
      <c r="J3916" s="5">
        <v>41112</v>
      </c>
      <c r="K3916" s="25">
        <v>750.87</v>
      </c>
      <c r="L3916" s="2" t="s">
        <v>496</v>
      </c>
      <c r="M3916" s="14">
        <f>+VLOOKUP(L3916,Customers!$C$3:$D$797,2,FALSE)</f>
        <v>1</v>
      </c>
      <c r="N3916" s="14">
        <f>+INDEX(Customers!$B$2:$D$797,MATCH(TF_Database!L3916,Customers!$C$2:$C$797,0),1)</f>
        <v>13760</v>
      </c>
      <c r="O3916" s="29">
        <f t="shared" si="368"/>
        <v>5</v>
      </c>
      <c r="P3916" s="29">
        <f t="shared" si="369"/>
        <v>11</v>
      </c>
      <c r="Q3916" s="14" t="str">
        <f t="shared" si="370"/>
        <v xml:space="preserve">Kean </v>
      </c>
      <c r="R3916" s="14" t="str">
        <f t="shared" si="371"/>
        <v>Nguyen</v>
      </c>
    </row>
    <row r="3917" spans="2:18" x14ac:dyDescent="0.45">
      <c r="B3917" s="14" t="str">
        <f t="shared" si="366"/>
        <v>404463740448</v>
      </c>
      <c r="C3917" s="5">
        <v>40446</v>
      </c>
      <c r="D3917" s="2" t="s">
        <v>804</v>
      </c>
      <c r="E3917" s="14">
        <f t="shared" si="367"/>
        <v>0</v>
      </c>
      <c r="F3917" s="2">
        <v>37</v>
      </c>
      <c r="G3917" s="19">
        <v>2911.64</v>
      </c>
      <c r="H3917" s="20">
        <v>0.02</v>
      </c>
      <c r="I3917" s="6"/>
      <c r="J3917" s="5">
        <v>40448</v>
      </c>
      <c r="K3917" s="25">
        <v>225.28</v>
      </c>
      <c r="L3917" s="2" t="s">
        <v>513</v>
      </c>
      <c r="M3917" s="14">
        <f>+VLOOKUP(L3917,Customers!$C$3:$D$797,2,FALSE)</f>
        <v>3</v>
      </c>
      <c r="N3917" s="14">
        <f>+INDEX(Customers!$B$2:$D$797,MATCH(TF_Database!L3917,Customers!$C$2:$C$797,0),1)</f>
        <v>18398</v>
      </c>
      <c r="O3917" s="29">
        <f t="shared" si="368"/>
        <v>5</v>
      </c>
      <c r="P3917" s="29">
        <f t="shared" si="369"/>
        <v>12</v>
      </c>
      <c r="Q3917" s="14" t="str">
        <f t="shared" si="370"/>
        <v xml:space="preserve">Matt </v>
      </c>
      <c r="R3917" s="14" t="str">
        <f t="shared" si="371"/>
        <v>Connell</v>
      </c>
    </row>
    <row r="3918" spans="2:18" x14ac:dyDescent="0.45">
      <c r="B3918" s="14" t="str">
        <f t="shared" si="366"/>
        <v>400501440052</v>
      </c>
      <c r="C3918" s="5">
        <v>40050</v>
      </c>
      <c r="D3918" s="2" t="s">
        <v>810</v>
      </c>
      <c r="E3918" s="14">
        <f t="shared" si="367"/>
        <v>0</v>
      </c>
      <c r="F3918" s="2">
        <v>14</v>
      </c>
      <c r="G3918" s="19">
        <v>36.520000000000003</v>
      </c>
      <c r="H3918" s="20">
        <v>7.0000000000000007E-2</v>
      </c>
      <c r="I3918" s="6"/>
      <c r="J3918" s="5">
        <v>40052</v>
      </c>
      <c r="K3918" s="25">
        <v>10.050000000000001</v>
      </c>
      <c r="L3918" s="2" t="s">
        <v>221</v>
      </c>
      <c r="M3918" s="14">
        <f>+VLOOKUP(L3918,Customers!$C$3:$D$797,2,FALSE)</f>
        <v>2</v>
      </c>
      <c r="N3918" s="14">
        <f>+INDEX(Customers!$B$2:$D$797,MATCH(TF_Database!L3918,Customers!$C$2:$C$797,0),1)</f>
        <v>20753</v>
      </c>
      <c r="O3918" s="29">
        <f t="shared" si="368"/>
        <v>5</v>
      </c>
      <c r="P3918" s="29">
        <f t="shared" si="369"/>
        <v>14</v>
      </c>
      <c r="Q3918" s="14" t="str">
        <f t="shared" si="370"/>
        <v xml:space="preserve">Sean </v>
      </c>
      <c r="R3918" s="14" t="str">
        <f t="shared" si="371"/>
        <v>O'Donnell</v>
      </c>
    </row>
    <row r="3919" spans="2:18" x14ac:dyDescent="0.45">
      <c r="B3919" s="14" t="str">
        <f t="shared" si="366"/>
        <v>411001041102</v>
      </c>
      <c r="C3919" s="5">
        <v>41100</v>
      </c>
      <c r="D3919" s="2" t="s">
        <v>804</v>
      </c>
      <c r="E3919" s="14">
        <f t="shared" si="367"/>
        <v>0</v>
      </c>
      <c r="F3919" s="2">
        <v>10</v>
      </c>
      <c r="G3919" s="19">
        <v>1077.28</v>
      </c>
      <c r="H3919" s="20">
        <v>0</v>
      </c>
      <c r="I3919" s="6"/>
      <c r="J3919" s="5">
        <v>41102</v>
      </c>
      <c r="K3919" s="25">
        <v>-486.12</v>
      </c>
      <c r="L3919" s="2" t="s">
        <v>514</v>
      </c>
      <c r="M3919" s="14">
        <f>+VLOOKUP(L3919,Customers!$C$3:$D$797,2,FALSE)</f>
        <v>5</v>
      </c>
      <c r="N3919" s="14">
        <f>+INDEX(Customers!$B$2:$D$797,MATCH(TF_Database!L3919,Customers!$C$2:$C$797,0),1)</f>
        <v>25813</v>
      </c>
      <c r="O3919" s="29">
        <f t="shared" si="368"/>
        <v>6</v>
      </c>
      <c r="P3919" s="29">
        <f t="shared" si="369"/>
        <v>11</v>
      </c>
      <c r="Q3919" s="14" t="str">
        <f t="shared" si="370"/>
        <v xml:space="preserve">Vivek </v>
      </c>
      <c r="R3919" s="14" t="str">
        <f t="shared" si="371"/>
        <v>Grady</v>
      </c>
    </row>
    <row r="3920" spans="2:18" x14ac:dyDescent="0.45">
      <c r="B3920" s="14" t="str">
        <f t="shared" si="366"/>
        <v>411001641104</v>
      </c>
      <c r="C3920" s="5">
        <v>41100</v>
      </c>
      <c r="D3920" s="2" t="s">
        <v>804</v>
      </c>
      <c r="E3920" s="14">
        <f t="shared" si="367"/>
        <v>0</v>
      </c>
      <c r="F3920" s="2">
        <v>16</v>
      </c>
      <c r="G3920" s="19">
        <v>61.52</v>
      </c>
      <c r="H3920" s="20">
        <v>0.02</v>
      </c>
      <c r="I3920" s="6"/>
      <c r="J3920" s="5">
        <v>41104</v>
      </c>
      <c r="K3920" s="25">
        <v>-8.89</v>
      </c>
      <c r="L3920" s="2" t="s">
        <v>514</v>
      </c>
      <c r="M3920" s="14">
        <f>+VLOOKUP(L3920,Customers!$C$3:$D$797,2,FALSE)</f>
        <v>5</v>
      </c>
      <c r="N3920" s="14">
        <f>+INDEX(Customers!$B$2:$D$797,MATCH(TF_Database!L3920,Customers!$C$2:$C$797,0),1)</f>
        <v>25813</v>
      </c>
      <c r="O3920" s="29">
        <f t="shared" si="368"/>
        <v>6</v>
      </c>
      <c r="P3920" s="29">
        <f t="shared" si="369"/>
        <v>11</v>
      </c>
      <c r="Q3920" s="14" t="str">
        <f t="shared" si="370"/>
        <v xml:space="preserve">Vivek </v>
      </c>
      <c r="R3920" s="14" t="str">
        <f t="shared" si="371"/>
        <v>Grady</v>
      </c>
    </row>
    <row r="3921" spans="2:18" x14ac:dyDescent="0.45">
      <c r="B3921" s="14" t="str">
        <f t="shared" si="366"/>
        <v>404312940433</v>
      </c>
      <c r="C3921" s="5">
        <v>40431</v>
      </c>
      <c r="D3921" s="2" t="s">
        <v>810</v>
      </c>
      <c r="E3921" s="14">
        <f t="shared" si="367"/>
        <v>0</v>
      </c>
      <c r="F3921" s="2">
        <v>29</v>
      </c>
      <c r="G3921" s="19">
        <v>1111.23</v>
      </c>
      <c r="H3921" s="20">
        <v>0.1</v>
      </c>
      <c r="I3921" s="6"/>
      <c r="J3921" s="5">
        <v>40433</v>
      </c>
      <c r="K3921" s="25">
        <v>21.6</v>
      </c>
      <c r="L3921" s="2" t="s">
        <v>511</v>
      </c>
      <c r="M3921" s="14">
        <f>+VLOOKUP(L3921,Customers!$C$3:$D$797,2,FALSE)</f>
        <v>3</v>
      </c>
      <c r="N3921" s="14">
        <f>+INDEX(Customers!$B$2:$D$797,MATCH(TF_Database!L3921,Customers!$C$2:$C$797,0),1)</f>
        <v>10902</v>
      </c>
      <c r="O3921" s="29">
        <f t="shared" si="368"/>
        <v>4</v>
      </c>
      <c r="P3921" s="29">
        <f t="shared" si="369"/>
        <v>11</v>
      </c>
      <c r="Q3921" s="14" t="str">
        <f t="shared" si="370"/>
        <v xml:space="preserve">Guy </v>
      </c>
      <c r="R3921" s="14" t="str">
        <f t="shared" si="371"/>
        <v>Phonely</v>
      </c>
    </row>
    <row r="3922" spans="2:18" x14ac:dyDescent="0.45">
      <c r="B3922" s="14" t="str">
        <f t="shared" si="366"/>
        <v>40386340388</v>
      </c>
      <c r="C3922" s="5">
        <v>40386</v>
      </c>
      <c r="D3922" s="2" t="s">
        <v>804</v>
      </c>
      <c r="E3922" s="14">
        <f t="shared" si="367"/>
        <v>0</v>
      </c>
      <c r="F3922" s="2">
        <v>3</v>
      </c>
      <c r="G3922" s="19">
        <v>64.5</v>
      </c>
      <c r="H3922" s="20">
        <v>0.05</v>
      </c>
      <c r="I3922" s="6"/>
      <c r="J3922" s="5">
        <v>40388</v>
      </c>
      <c r="K3922" s="25">
        <v>-55.11</v>
      </c>
      <c r="L3922" s="2" t="s">
        <v>518</v>
      </c>
      <c r="M3922" s="14">
        <f>+VLOOKUP(L3922,Customers!$C$3:$D$797,2,FALSE)</f>
        <v>5</v>
      </c>
      <c r="N3922" s="14">
        <f>+INDEX(Customers!$B$2:$D$797,MATCH(TF_Database!L3922,Customers!$C$2:$C$797,0),1)</f>
        <v>19947</v>
      </c>
      <c r="O3922" s="29">
        <f t="shared" si="368"/>
        <v>6</v>
      </c>
      <c r="P3922" s="29">
        <f t="shared" si="369"/>
        <v>13</v>
      </c>
      <c r="Q3922" s="14" t="str">
        <f t="shared" si="370"/>
        <v xml:space="preserve">Denny </v>
      </c>
      <c r="R3922" s="14" t="str">
        <f t="shared" si="371"/>
        <v>Blanton</v>
      </c>
    </row>
    <row r="3923" spans="2:18" x14ac:dyDescent="0.45">
      <c r="B3923" s="14" t="str">
        <f t="shared" si="366"/>
        <v>403862540388</v>
      </c>
      <c r="C3923" s="5">
        <v>40386</v>
      </c>
      <c r="D3923" s="2" t="s">
        <v>804</v>
      </c>
      <c r="E3923" s="14">
        <f t="shared" si="367"/>
        <v>0</v>
      </c>
      <c r="F3923" s="2">
        <v>25</v>
      </c>
      <c r="G3923" s="19">
        <v>9944.49</v>
      </c>
      <c r="H3923" s="20">
        <v>0.08</v>
      </c>
      <c r="I3923" s="6"/>
      <c r="J3923" s="5">
        <v>40388</v>
      </c>
      <c r="K3923" s="25">
        <v>-969.0483660000001</v>
      </c>
      <c r="L3923" s="2" t="s">
        <v>518</v>
      </c>
      <c r="M3923" s="14">
        <f>+VLOOKUP(L3923,Customers!$C$3:$D$797,2,FALSE)</f>
        <v>5</v>
      </c>
      <c r="N3923" s="14">
        <f>+INDEX(Customers!$B$2:$D$797,MATCH(TF_Database!L3923,Customers!$C$2:$C$797,0),1)</f>
        <v>19947</v>
      </c>
      <c r="O3923" s="29">
        <f t="shared" si="368"/>
        <v>6</v>
      </c>
      <c r="P3923" s="29">
        <f t="shared" si="369"/>
        <v>13</v>
      </c>
      <c r="Q3923" s="14" t="str">
        <f t="shared" si="370"/>
        <v xml:space="preserve">Denny </v>
      </c>
      <c r="R3923" s="14" t="str">
        <f t="shared" si="371"/>
        <v>Blanton</v>
      </c>
    </row>
    <row r="3924" spans="2:18" x14ac:dyDescent="0.45">
      <c r="B3924" s="14" t="str">
        <f t="shared" si="366"/>
        <v>40585140587</v>
      </c>
      <c r="C3924" s="5">
        <v>40585</v>
      </c>
      <c r="D3924" s="2" t="s">
        <v>811</v>
      </c>
      <c r="E3924" s="14">
        <f t="shared" si="367"/>
        <v>0</v>
      </c>
      <c r="F3924" s="2">
        <v>1</v>
      </c>
      <c r="G3924" s="19">
        <v>172.34</v>
      </c>
      <c r="H3924" s="20">
        <v>0</v>
      </c>
      <c r="I3924" s="6"/>
      <c r="J3924" s="5">
        <v>40587</v>
      </c>
      <c r="K3924" s="25">
        <v>-73.22</v>
      </c>
      <c r="L3924" s="2" t="s">
        <v>304</v>
      </c>
      <c r="M3924" s="14">
        <f>+VLOOKUP(L3924,Customers!$C$3:$D$797,2,FALSE)</f>
        <v>5</v>
      </c>
      <c r="N3924" s="14">
        <f>+INDEX(Customers!$B$2:$D$797,MATCH(TF_Database!L3924,Customers!$C$2:$C$797,0),1)</f>
        <v>12676</v>
      </c>
      <c r="O3924" s="29">
        <f t="shared" si="368"/>
        <v>6</v>
      </c>
      <c r="P3924" s="29">
        <f t="shared" si="369"/>
        <v>15</v>
      </c>
      <c r="Q3924" s="14" t="str">
        <f t="shared" si="370"/>
        <v xml:space="preserve">Chris </v>
      </c>
      <c r="R3924" s="14" t="str">
        <f t="shared" si="371"/>
        <v>Selesnick</v>
      </c>
    </row>
    <row r="3925" spans="2:18" x14ac:dyDescent="0.45">
      <c r="B3925" s="14" t="str">
        <f t="shared" si="366"/>
        <v>402831240285</v>
      </c>
      <c r="C3925" s="5">
        <v>40283</v>
      </c>
      <c r="D3925" s="2" t="s">
        <v>806</v>
      </c>
      <c r="E3925" s="14">
        <f t="shared" si="367"/>
        <v>1</v>
      </c>
      <c r="F3925" s="2">
        <v>12</v>
      </c>
      <c r="G3925" s="19">
        <v>816.23</v>
      </c>
      <c r="H3925" s="20">
        <v>0.05</v>
      </c>
      <c r="I3925" s="6"/>
      <c r="J3925" s="5">
        <v>40285</v>
      </c>
      <c r="K3925" s="25">
        <v>-353.71</v>
      </c>
      <c r="L3925" s="2" t="s">
        <v>519</v>
      </c>
      <c r="M3925" s="14">
        <f>+VLOOKUP(L3925,Customers!$C$3:$D$797,2,FALSE)</f>
        <v>3</v>
      </c>
      <c r="N3925" s="14">
        <f>+INDEX(Customers!$B$2:$D$797,MATCH(TF_Database!L3925,Customers!$C$2:$C$797,0),1)</f>
        <v>23450</v>
      </c>
      <c r="O3925" s="29">
        <f t="shared" si="368"/>
        <v>6</v>
      </c>
      <c r="P3925" s="29">
        <f t="shared" si="369"/>
        <v>15</v>
      </c>
      <c r="Q3925" s="14" t="str">
        <f t="shared" si="370"/>
        <v xml:space="preserve">Laura </v>
      </c>
      <c r="R3925" s="14" t="str">
        <f t="shared" si="371"/>
        <v>Armstrong</v>
      </c>
    </row>
    <row r="3926" spans="2:18" x14ac:dyDescent="0.45">
      <c r="B3926" s="14" t="str">
        <f t="shared" si="366"/>
        <v>406633340664</v>
      </c>
      <c r="C3926" s="5">
        <v>40663</v>
      </c>
      <c r="D3926" s="2" t="s">
        <v>811</v>
      </c>
      <c r="E3926" s="14">
        <f t="shared" si="367"/>
        <v>0</v>
      </c>
      <c r="F3926" s="2">
        <v>33</v>
      </c>
      <c r="G3926" s="19">
        <v>340.97</v>
      </c>
      <c r="H3926" s="20">
        <v>7.0000000000000007E-2</v>
      </c>
      <c r="I3926" s="6"/>
      <c r="J3926" s="5">
        <v>40664</v>
      </c>
      <c r="K3926" s="25">
        <v>-22.82</v>
      </c>
      <c r="L3926" s="2" t="s">
        <v>236</v>
      </c>
      <c r="M3926" s="14">
        <f>+VLOOKUP(L3926,Customers!$C$3:$D$797,2,FALSE)</f>
        <v>1</v>
      </c>
      <c r="N3926" s="14">
        <f>+INDEX(Customers!$B$2:$D$797,MATCH(TF_Database!L3926,Customers!$C$2:$C$797,0),1)</f>
        <v>18117</v>
      </c>
      <c r="O3926" s="29">
        <f t="shared" si="368"/>
        <v>4</v>
      </c>
      <c r="P3926" s="29">
        <f t="shared" si="369"/>
        <v>13</v>
      </c>
      <c r="Q3926" s="14" t="str">
        <f t="shared" si="370"/>
        <v xml:space="preserve">Jas </v>
      </c>
      <c r="R3926" s="14" t="str">
        <f t="shared" si="371"/>
        <v>O'Carroll</v>
      </c>
    </row>
    <row r="3927" spans="2:18" x14ac:dyDescent="0.45">
      <c r="B3927" s="14" t="str">
        <f t="shared" si="366"/>
        <v>406632240665</v>
      </c>
      <c r="C3927" s="5">
        <v>40663</v>
      </c>
      <c r="D3927" s="2" t="s">
        <v>811</v>
      </c>
      <c r="E3927" s="14">
        <f t="shared" si="367"/>
        <v>0</v>
      </c>
      <c r="F3927" s="2">
        <v>22</v>
      </c>
      <c r="G3927" s="19">
        <v>136.24</v>
      </c>
      <c r="H3927" s="20">
        <v>0.03</v>
      </c>
      <c r="I3927" s="6"/>
      <c r="J3927" s="5">
        <v>40665</v>
      </c>
      <c r="K3927" s="25">
        <v>-96.22</v>
      </c>
      <c r="L3927" s="2" t="s">
        <v>236</v>
      </c>
      <c r="M3927" s="14">
        <f>+VLOOKUP(L3927,Customers!$C$3:$D$797,2,FALSE)</f>
        <v>1</v>
      </c>
      <c r="N3927" s="14">
        <f>+INDEX(Customers!$B$2:$D$797,MATCH(TF_Database!L3927,Customers!$C$2:$C$797,0),1)</f>
        <v>18117</v>
      </c>
      <c r="O3927" s="29">
        <f t="shared" si="368"/>
        <v>4</v>
      </c>
      <c r="P3927" s="29">
        <f t="shared" si="369"/>
        <v>13</v>
      </c>
      <c r="Q3927" s="14" t="str">
        <f t="shared" si="370"/>
        <v xml:space="preserve">Jas </v>
      </c>
      <c r="R3927" s="14" t="str">
        <f t="shared" si="371"/>
        <v>O'Carroll</v>
      </c>
    </row>
    <row r="3928" spans="2:18" x14ac:dyDescent="0.45">
      <c r="B3928" s="14" t="str">
        <f t="shared" si="366"/>
        <v>410321441034</v>
      </c>
      <c r="C3928" s="5">
        <v>41032</v>
      </c>
      <c r="D3928" s="2" t="s">
        <v>811</v>
      </c>
      <c r="E3928" s="14">
        <f t="shared" si="367"/>
        <v>0</v>
      </c>
      <c r="F3928" s="2">
        <v>14</v>
      </c>
      <c r="G3928" s="19">
        <v>28.82</v>
      </c>
      <c r="H3928" s="20">
        <v>0.08</v>
      </c>
      <c r="I3928" s="6"/>
      <c r="J3928" s="5">
        <v>41034</v>
      </c>
      <c r="K3928" s="25">
        <v>-8.3605</v>
      </c>
      <c r="L3928" s="2" t="s">
        <v>505</v>
      </c>
      <c r="M3928" s="14">
        <f>+VLOOKUP(L3928,Customers!$C$3:$D$797,2,FALSE)</f>
        <v>5</v>
      </c>
      <c r="N3928" s="14">
        <f>+INDEX(Customers!$B$2:$D$797,MATCH(TF_Database!L3928,Customers!$C$2:$C$797,0),1)</f>
        <v>30314</v>
      </c>
      <c r="O3928" s="29">
        <f t="shared" si="368"/>
        <v>6</v>
      </c>
      <c r="P3928" s="29">
        <f t="shared" si="369"/>
        <v>12</v>
      </c>
      <c r="Q3928" s="14" t="str">
        <f t="shared" si="370"/>
        <v xml:space="preserve">Steve </v>
      </c>
      <c r="R3928" s="14" t="str">
        <f t="shared" si="371"/>
        <v>Nguyen</v>
      </c>
    </row>
    <row r="3929" spans="2:18" x14ac:dyDescent="0.45">
      <c r="B3929" s="14" t="str">
        <f t="shared" si="366"/>
        <v>398463139847</v>
      </c>
      <c r="C3929" s="5">
        <v>39846</v>
      </c>
      <c r="D3929" s="2" t="s">
        <v>811</v>
      </c>
      <c r="E3929" s="14">
        <f t="shared" si="367"/>
        <v>0</v>
      </c>
      <c r="F3929" s="2">
        <v>31</v>
      </c>
      <c r="G3929" s="19">
        <v>4713.25</v>
      </c>
      <c r="H3929" s="20">
        <v>0.1</v>
      </c>
      <c r="I3929" s="6"/>
      <c r="J3929" s="5">
        <v>39847</v>
      </c>
      <c r="K3929" s="25">
        <v>-372.48597100000006</v>
      </c>
      <c r="L3929" s="2" t="s">
        <v>508</v>
      </c>
      <c r="M3929" s="14">
        <f>+VLOOKUP(L3929,Customers!$C$3:$D$797,2,FALSE)</f>
        <v>4</v>
      </c>
      <c r="N3929" s="14">
        <f>+INDEX(Customers!$B$2:$D$797,MATCH(TF_Database!L3929,Customers!$C$2:$C$797,0),1)</f>
        <v>26057</v>
      </c>
      <c r="O3929" s="29">
        <f t="shared" si="368"/>
        <v>5</v>
      </c>
      <c r="P3929" s="29">
        <f t="shared" si="369"/>
        <v>13</v>
      </c>
      <c r="Q3929" s="14" t="str">
        <f t="shared" si="370"/>
        <v xml:space="preserve">Bill </v>
      </c>
      <c r="R3929" s="14" t="str">
        <f t="shared" si="371"/>
        <v>Overfelt</v>
      </c>
    </row>
    <row r="3930" spans="2:18" x14ac:dyDescent="0.45">
      <c r="B3930" s="14" t="str">
        <f t="shared" si="366"/>
        <v>40899340900</v>
      </c>
      <c r="C3930" s="5">
        <v>40899</v>
      </c>
      <c r="D3930" s="2" t="s">
        <v>806</v>
      </c>
      <c r="E3930" s="14">
        <f t="shared" si="367"/>
        <v>1</v>
      </c>
      <c r="F3930" s="2">
        <v>3</v>
      </c>
      <c r="G3930" s="19">
        <v>92.31</v>
      </c>
      <c r="H3930" s="20">
        <v>0</v>
      </c>
      <c r="I3930" s="6"/>
      <c r="J3930" s="5">
        <v>40900</v>
      </c>
      <c r="K3930" s="25">
        <v>-28.95</v>
      </c>
      <c r="L3930" s="2" t="s">
        <v>476</v>
      </c>
      <c r="M3930" s="14">
        <f>+VLOOKUP(L3930,Customers!$C$3:$D$797,2,FALSE)</f>
        <v>2</v>
      </c>
      <c r="N3930" s="14">
        <f>+INDEX(Customers!$B$2:$D$797,MATCH(TF_Database!L3930,Customers!$C$2:$C$797,0),1)</f>
        <v>31100</v>
      </c>
      <c r="O3930" s="29">
        <f t="shared" si="368"/>
        <v>10</v>
      </c>
      <c r="P3930" s="29">
        <f t="shared" si="369"/>
        <v>17</v>
      </c>
      <c r="Q3930" s="14" t="str">
        <f t="shared" si="370"/>
        <v xml:space="preserve">Katherine </v>
      </c>
      <c r="R3930" s="14" t="str">
        <f t="shared" si="371"/>
        <v>Nockton</v>
      </c>
    </row>
    <row r="3931" spans="2:18" x14ac:dyDescent="0.45">
      <c r="B3931" s="14" t="str">
        <f t="shared" si="366"/>
        <v>408994240900</v>
      </c>
      <c r="C3931" s="5">
        <v>40899</v>
      </c>
      <c r="D3931" s="2" t="s">
        <v>806</v>
      </c>
      <c r="E3931" s="14">
        <f t="shared" si="367"/>
        <v>1</v>
      </c>
      <c r="F3931" s="2">
        <v>42</v>
      </c>
      <c r="G3931" s="19">
        <v>116.94</v>
      </c>
      <c r="H3931" s="20">
        <v>0.06</v>
      </c>
      <c r="I3931" s="6"/>
      <c r="J3931" s="5">
        <v>40900</v>
      </c>
      <c r="K3931" s="25">
        <v>-10.01</v>
      </c>
      <c r="L3931" s="2" t="s">
        <v>476</v>
      </c>
      <c r="M3931" s="14">
        <f>+VLOOKUP(L3931,Customers!$C$3:$D$797,2,FALSE)</f>
        <v>2</v>
      </c>
      <c r="N3931" s="14">
        <f>+INDEX(Customers!$B$2:$D$797,MATCH(TF_Database!L3931,Customers!$C$2:$C$797,0),1)</f>
        <v>31100</v>
      </c>
      <c r="O3931" s="29">
        <f t="shared" si="368"/>
        <v>10</v>
      </c>
      <c r="P3931" s="29">
        <f t="shared" si="369"/>
        <v>17</v>
      </c>
      <c r="Q3931" s="14" t="str">
        <f t="shared" si="370"/>
        <v xml:space="preserve">Katherine </v>
      </c>
      <c r="R3931" s="14" t="str">
        <f t="shared" si="371"/>
        <v>Nockton</v>
      </c>
    </row>
    <row r="3932" spans="2:18" x14ac:dyDescent="0.45">
      <c r="B3932" s="14" t="str">
        <f t="shared" si="366"/>
        <v>400563540059</v>
      </c>
      <c r="C3932" s="5">
        <v>40056</v>
      </c>
      <c r="D3932" s="2" t="s">
        <v>808</v>
      </c>
      <c r="E3932" s="14">
        <f t="shared" si="367"/>
        <v>0</v>
      </c>
      <c r="F3932" s="2">
        <v>35</v>
      </c>
      <c r="G3932" s="19">
        <v>1271.1199999999999</v>
      </c>
      <c r="H3932" s="20">
        <v>0.05</v>
      </c>
      <c r="I3932" s="6"/>
      <c r="J3932" s="5">
        <v>40059</v>
      </c>
      <c r="K3932" s="25">
        <v>-62.82</v>
      </c>
      <c r="L3932" s="2" t="s">
        <v>504</v>
      </c>
      <c r="M3932" s="14">
        <f>+VLOOKUP(L3932,Customers!$C$3:$D$797,2,FALSE)</f>
        <v>4</v>
      </c>
      <c r="N3932" s="14">
        <f>+INDEX(Customers!$B$2:$D$797,MATCH(TF_Database!L3932,Customers!$C$2:$C$797,0),1)</f>
        <v>30769</v>
      </c>
      <c r="O3932" s="29">
        <f t="shared" si="368"/>
        <v>7</v>
      </c>
      <c r="P3932" s="29">
        <f t="shared" si="369"/>
        <v>15</v>
      </c>
      <c r="Q3932" s="14" t="str">
        <f t="shared" si="370"/>
        <v xml:space="preserve">Sandra </v>
      </c>
      <c r="R3932" s="14" t="str">
        <f t="shared" si="371"/>
        <v>Flanagan</v>
      </c>
    </row>
    <row r="3933" spans="2:18" x14ac:dyDescent="0.45">
      <c r="B3933" s="14" t="str">
        <f t="shared" si="366"/>
        <v>400561740058</v>
      </c>
      <c r="C3933" s="5">
        <v>40056</v>
      </c>
      <c r="D3933" s="2" t="s">
        <v>808</v>
      </c>
      <c r="E3933" s="14">
        <f t="shared" si="367"/>
        <v>0</v>
      </c>
      <c r="F3933" s="2">
        <v>17</v>
      </c>
      <c r="G3933" s="19">
        <v>58.5</v>
      </c>
      <c r="H3933" s="20">
        <v>0</v>
      </c>
      <c r="I3933" s="6"/>
      <c r="J3933" s="5">
        <v>40058</v>
      </c>
      <c r="K3933" s="25">
        <v>-25.26</v>
      </c>
      <c r="L3933" s="2" t="s">
        <v>504</v>
      </c>
      <c r="M3933" s="14">
        <f>+VLOOKUP(L3933,Customers!$C$3:$D$797,2,FALSE)</f>
        <v>4</v>
      </c>
      <c r="N3933" s="14">
        <f>+INDEX(Customers!$B$2:$D$797,MATCH(TF_Database!L3933,Customers!$C$2:$C$797,0),1)</f>
        <v>30769</v>
      </c>
      <c r="O3933" s="29">
        <f t="shared" si="368"/>
        <v>7</v>
      </c>
      <c r="P3933" s="29">
        <f t="shared" si="369"/>
        <v>15</v>
      </c>
      <c r="Q3933" s="14" t="str">
        <f t="shared" si="370"/>
        <v xml:space="preserve">Sandra </v>
      </c>
      <c r="R3933" s="14" t="str">
        <f t="shared" si="371"/>
        <v>Flanagan</v>
      </c>
    </row>
    <row r="3934" spans="2:18" x14ac:dyDescent="0.45">
      <c r="B3934" s="14" t="str">
        <f t="shared" si="366"/>
        <v>41054641056</v>
      </c>
      <c r="C3934" s="5">
        <v>41054</v>
      </c>
      <c r="D3934" s="2" t="s">
        <v>811</v>
      </c>
      <c r="E3934" s="14">
        <f t="shared" si="367"/>
        <v>0</v>
      </c>
      <c r="F3934" s="2">
        <v>6</v>
      </c>
      <c r="G3934" s="19">
        <v>53.72</v>
      </c>
      <c r="H3934" s="20">
        <v>0.1</v>
      </c>
      <c r="I3934" s="6"/>
      <c r="J3934" s="5">
        <v>41056</v>
      </c>
      <c r="K3934" s="25">
        <v>2.82</v>
      </c>
      <c r="L3934" s="2" t="s">
        <v>508</v>
      </c>
      <c r="M3934" s="14">
        <f>+VLOOKUP(L3934,Customers!$C$3:$D$797,2,FALSE)</f>
        <v>4</v>
      </c>
      <c r="N3934" s="14">
        <f>+INDEX(Customers!$B$2:$D$797,MATCH(TF_Database!L3934,Customers!$C$2:$C$797,0),1)</f>
        <v>26057</v>
      </c>
      <c r="O3934" s="29">
        <f t="shared" si="368"/>
        <v>5</v>
      </c>
      <c r="P3934" s="29">
        <f t="shared" si="369"/>
        <v>13</v>
      </c>
      <c r="Q3934" s="14" t="str">
        <f t="shared" si="370"/>
        <v xml:space="preserve">Bill </v>
      </c>
      <c r="R3934" s="14" t="str">
        <f t="shared" si="371"/>
        <v>Overfelt</v>
      </c>
    </row>
    <row r="3935" spans="2:18" x14ac:dyDescent="0.45">
      <c r="B3935" s="14" t="str">
        <f t="shared" si="366"/>
        <v>410543341056</v>
      </c>
      <c r="C3935" s="5">
        <v>41054</v>
      </c>
      <c r="D3935" s="2" t="s">
        <v>811</v>
      </c>
      <c r="E3935" s="14">
        <f t="shared" si="367"/>
        <v>0</v>
      </c>
      <c r="F3935" s="2">
        <v>33</v>
      </c>
      <c r="G3935" s="19">
        <v>1809.21</v>
      </c>
      <c r="H3935" s="20">
        <v>0.04</v>
      </c>
      <c r="I3935" s="6"/>
      <c r="J3935" s="5">
        <v>41056</v>
      </c>
      <c r="K3935" s="25">
        <v>454.49</v>
      </c>
      <c r="L3935" s="2" t="s">
        <v>508</v>
      </c>
      <c r="M3935" s="14">
        <f>+VLOOKUP(L3935,Customers!$C$3:$D$797,2,FALSE)</f>
        <v>4</v>
      </c>
      <c r="N3935" s="14">
        <f>+INDEX(Customers!$B$2:$D$797,MATCH(TF_Database!L3935,Customers!$C$2:$C$797,0),1)</f>
        <v>26057</v>
      </c>
      <c r="O3935" s="29">
        <f t="shared" si="368"/>
        <v>5</v>
      </c>
      <c r="P3935" s="29">
        <f t="shared" si="369"/>
        <v>13</v>
      </c>
      <c r="Q3935" s="14" t="str">
        <f t="shared" si="370"/>
        <v xml:space="preserve">Bill </v>
      </c>
      <c r="R3935" s="14" t="str">
        <f t="shared" si="371"/>
        <v>Overfelt</v>
      </c>
    </row>
    <row r="3936" spans="2:18" x14ac:dyDescent="0.45">
      <c r="B3936" s="14" t="str">
        <f t="shared" si="366"/>
        <v>410541741056</v>
      </c>
      <c r="C3936" s="5">
        <v>41054</v>
      </c>
      <c r="D3936" s="2" t="s">
        <v>811</v>
      </c>
      <c r="E3936" s="14">
        <f t="shared" si="367"/>
        <v>0</v>
      </c>
      <c r="F3936" s="2">
        <v>17</v>
      </c>
      <c r="G3936" s="19">
        <v>9150.09</v>
      </c>
      <c r="H3936" s="20">
        <v>0.1</v>
      </c>
      <c r="I3936" s="6"/>
      <c r="J3936" s="5">
        <v>41056</v>
      </c>
      <c r="K3936" s="25">
        <v>-1331.5533660000001</v>
      </c>
      <c r="L3936" s="2" t="s">
        <v>508</v>
      </c>
      <c r="M3936" s="14">
        <f>+VLOOKUP(L3936,Customers!$C$3:$D$797,2,FALSE)</f>
        <v>4</v>
      </c>
      <c r="N3936" s="14">
        <f>+INDEX(Customers!$B$2:$D$797,MATCH(TF_Database!L3936,Customers!$C$2:$C$797,0),1)</f>
        <v>26057</v>
      </c>
      <c r="O3936" s="29">
        <f t="shared" si="368"/>
        <v>5</v>
      </c>
      <c r="P3936" s="29">
        <f t="shared" si="369"/>
        <v>13</v>
      </c>
      <c r="Q3936" s="14" t="str">
        <f t="shared" si="370"/>
        <v xml:space="preserve">Bill </v>
      </c>
      <c r="R3936" s="14" t="str">
        <f t="shared" si="371"/>
        <v>Overfelt</v>
      </c>
    </row>
    <row r="3937" spans="2:18" x14ac:dyDescent="0.45">
      <c r="B3937" s="14" t="str">
        <f t="shared" si="366"/>
        <v>406073440608</v>
      </c>
      <c r="C3937" s="5">
        <v>40607</v>
      </c>
      <c r="D3937" s="2" t="s">
        <v>806</v>
      </c>
      <c r="E3937" s="14">
        <f t="shared" si="367"/>
        <v>1</v>
      </c>
      <c r="F3937" s="2">
        <v>34</v>
      </c>
      <c r="G3937" s="19">
        <v>306.3</v>
      </c>
      <c r="H3937" s="20">
        <v>7.0000000000000007E-2</v>
      </c>
      <c r="I3937" s="6"/>
      <c r="J3937" s="5">
        <v>40608</v>
      </c>
      <c r="K3937" s="25">
        <v>18.73</v>
      </c>
      <c r="L3937" s="2" t="s">
        <v>500</v>
      </c>
      <c r="M3937" s="14">
        <f>+VLOOKUP(L3937,Customers!$C$3:$D$797,2,FALSE)</f>
        <v>3</v>
      </c>
      <c r="N3937" s="14">
        <f>+INDEX(Customers!$B$2:$D$797,MATCH(TF_Database!L3937,Customers!$C$2:$C$797,0),1)</f>
        <v>31354</v>
      </c>
      <c r="O3937" s="29">
        <f t="shared" si="368"/>
        <v>10</v>
      </c>
      <c r="P3937" s="29">
        <f t="shared" si="369"/>
        <v>15</v>
      </c>
      <c r="Q3937" s="14" t="str">
        <f t="shared" si="370"/>
        <v xml:space="preserve">Alejandro </v>
      </c>
      <c r="R3937" s="14" t="str">
        <f t="shared" si="371"/>
        <v>Grove</v>
      </c>
    </row>
    <row r="3938" spans="2:18" x14ac:dyDescent="0.45">
      <c r="B3938" s="14" t="str">
        <f t="shared" si="366"/>
        <v>406074240608</v>
      </c>
      <c r="C3938" s="5">
        <v>40607</v>
      </c>
      <c r="D3938" s="2" t="s">
        <v>806</v>
      </c>
      <c r="E3938" s="14">
        <f t="shared" si="367"/>
        <v>1</v>
      </c>
      <c r="F3938" s="2">
        <v>42</v>
      </c>
      <c r="G3938" s="19">
        <v>163.98</v>
      </c>
      <c r="H3938" s="20">
        <v>0.01</v>
      </c>
      <c r="I3938" s="6"/>
      <c r="J3938" s="5">
        <v>40608</v>
      </c>
      <c r="K3938" s="25">
        <v>55.73</v>
      </c>
      <c r="L3938" s="2" t="s">
        <v>500</v>
      </c>
      <c r="M3938" s="14">
        <f>+VLOOKUP(L3938,Customers!$C$3:$D$797,2,FALSE)</f>
        <v>3</v>
      </c>
      <c r="N3938" s="14">
        <f>+INDEX(Customers!$B$2:$D$797,MATCH(TF_Database!L3938,Customers!$C$2:$C$797,0),1)</f>
        <v>31354</v>
      </c>
      <c r="O3938" s="29">
        <f t="shared" si="368"/>
        <v>10</v>
      </c>
      <c r="P3938" s="29">
        <f t="shared" si="369"/>
        <v>15</v>
      </c>
      <c r="Q3938" s="14" t="str">
        <f t="shared" si="370"/>
        <v xml:space="preserve">Alejandro </v>
      </c>
      <c r="R3938" s="14" t="str">
        <f t="shared" si="371"/>
        <v>Grove</v>
      </c>
    </row>
    <row r="3939" spans="2:18" x14ac:dyDescent="0.45">
      <c r="B3939" s="14" t="str">
        <f t="shared" si="366"/>
        <v>40280940289</v>
      </c>
      <c r="C3939" s="5">
        <v>40280</v>
      </c>
      <c r="D3939" s="2" t="s">
        <v>804</v>
      </c>
      <c r="E3939" s="14">
        <f t="shared" si="367"/>
        <v>0</v>
      </c>
      <c r="F3939" s="2">
        <v>9</v>
      </c>
      <c r="G3939" s="19">
        <v>495.1</v>
      </c>
      <c r="H3939" s="20">
        <v>0.04</v>
      </c>
      <c r="I3939" s="6"/>
      <c r="J3939" s="5">
        <v>40289</v>
      </c>
      <c r="K3939" s="25">
        <v>110.36</v>
      </c>
      <c r="L3939" s="2" t="s">
        <v>495</v>
      </c>
      <c r="M3939" s="14">
        <f>+VLOOKUP(L3939,Customers!$C$3:$D$797,2,FALSE)</f>
        <v>1</v>
      </c>
      <c r="N3939" s="14">
        <f>+INDEX(Customers!$B$2:$D$797,MATCH(TF_Database!L3939,Customers!$C$2:$C$797,0),1)</f>
        <v>7736</v>
      </c>
      <c r="O3939" s="29">
        <f t="shared" si="368"/>
        <v>7</v>
      </c>
      <c r="P3939" s="29">
        <f t="shared" si="369"/>
        <v>14</v>
      </c>
      <c r="Q3939" s="14" t="str">
        <f t="shared" si="370"/>
        <v xml:space="preserve">Arthur </v>
      </c>
      <c r="R3939" s="14" t="str">
        <f t="shared" si="371"/>
        <v>Prichep</v>
      </c>
    </row>
    <row r="3940" spans="2:18" x14ac:dyDescent="0.45">
      <c r="B3940" s="14" t="str">
        <f t="shared" si="366"/>
        <v>40752440754</v>
      </c>
      <c r="C3940" s="5">
        <v>40752</v>
      </c>
      <c r="D3940" s="2" t="s">
        <v>810</v>
      </c>
      <c r="E3940" s="14">
        <f t="shared" si="367"/>
        <v>0</v>
      </c>
      <c r="F3940" s="2">
        <v>4</v>
      </c>
      <c r="G3940" s="19">
        <v>559.75</v>
      </c>
      <c r="H3940" s="20">
        <v>7.0000000000000007E-2</v>
      </c>
      <c r="I3940" s="6"/>
      <c r="J3940" s="5">
        <v>40754</v>
      </c>
      <c r="K3940" s="25">
        <v>-331.08</v>
      </c>
      <c r="L3940" s="2" t="s">
        <v>514</v>
      </c>
      <c r="M3940" s="14">
        <f>+VLOOKUP(L3940,Customers!$C$3:$D$797,2,FALSE)</f>
        <v>5</v>
      </c>
      <c r="N3940" s="14">
        <f>+INDEX(Customers!$B$2:$D$797,MATCH(TF_Database!L3940,Customers!$C$2:$C$797,0),1)</f>
        <v>25813</v>
      </c>
      <c r="O3940" s="29">
        <f t="shared" si="368"/>
        <v>6</v>
      </c>
      <c r="P3940" s="29">
        <f t="shared" si="369"/>
        <v>11</v>
      </c>
      <c r="Q3940" s="14" t="str">
        <f t="shared" si="370"/>
        <v xml:space="preserve">Vivek </v>
      </c>
      <c r="R3940" s="14" t="str">
        <f t="shared" si="371"/>
        <v>Grady</v>
      </c>
    </row>
    <row r="3941" spans="2:18" x14ac:dyDescent="0.45">
      <c r="B3941" s="14" t="str">
        <f t="shared" si="366"/>
        <v>41210841211</v>
      </c>
      <c r="C3941" s="5">
        <v>41210</v>
      </c>
      <c r="D3941" s="2" t="s">
        <v>808</v>
      </c>
      <c r="E3941" s="14">
        <f t="shared" si="367"/>
        <v>0</v>
      </c>
      <c r="F3941" s="2">
        <v>8</v>
      </c>
      <c r="G3941" s="19">
        <v>1611.73</v>
      </c>
      <c r="H3941" s="20">
        <v>0.1</v>
      </c>
      <c r="I3941" s="6"/>
      <c r="J3941" s="5">
        <v>41211</v>
      </c>
      <c r="K3941" s="25">
        <v>-314.61</v>
      </c>
      <c r="L3941" s="2" t="s">
        <v>520</v>
      </c>
      <c r="M3941" s="14">
        <f>+VLOOKUP(L3941,Customers!$C$3:$D$797,2,FALSE)</f>
        <v>4</v>
      </c>
      <c r="N3941" s="14">
        <f>+INDEX(Customers!$B$2:$D$797,MATCH(TF_Database!L3941,Customers!$C$2:$C$797,0),1)</f>
        <v>9367</v>
      </c>
      <c r="O3941" s="29">
        <f t="shared" si="368"/>
        <v>8</v>
      </c>
      <c r="P3941" s="29">
        <f t="shared" si="369"/>
        <v>16</v>
      </c>
      <c r="Q3941" s="14" t="str">
        <f t="shared" si="370"/>
        <v xml:space="preserve">Lindsay </v>
      </c>
      <c r="R3941" s="14" t="str">
        <f t="shared" si="371"/>
        <v>Shagiari</v>
      </c>
    </row>
    <row r="3942" spans="2:18" x14ac:dyDescent="0.45">
      <c r="B3942" s="14" t="str">
        <f t="shared" si="366"/>
        <v>41210141213</v>
      </c>
      <c r="C3942" s="5">
        <v>41210</v>
      </c>
      <c r="D3942" s="2" t="s">
        <v>808</v>
      </c>
      <c r="E3942" s="14">
        <f t="shared" si="367"/>
        <v>0</v>
      </c>
      <c r="F3942" s="2">
        <v>1</v>
      </c>
      <c r="G3942" s="19">
        <v>1946.55</v>
      </c>
      <c r="H3942" s="20">
        <v>7.0000000000000007E-2</v>
      </c>
      <c r="I3942" s="6"/>
      <c r="J3942" s="5">
        <v>41213</v>
      </c>
      <c r="K3942" s="25">
        <v>-4017.6164999999996</v>
      </c>
      <c r="L3942" s="2" t="s">
        <v>520</v>
      </c>
      <c r="M3942" s="14">
        <f>+VLOOKUP(L3942,Customers!$C$3:$D$797,2,FALSE)</f>
        <v>4</v>
      </c>
      <c r="N3942" s="14">
        <f>+INDEX(Customers!$B$2:$D$797,MATCH(TF_Database!L3942,Customers!$C$2:$C$797,0),1)</f>
        <v>9367</v>
      </c>
      <c r="O3942" s="29">
        <f t="shared" si="368"/>
        <v>8</v>
      </c>
      <c r="P3942" s="29">
        <f t="shared" si="369"/>
        <v>16</v>
      </c>
      <c r="Q3942" s="14" t="str">
        <f t="shared" si="370"/>
        <v xml:space="preserve">Lindsay </v>
      </c>
      <c r="R3942" s="14" t="str">
        <f t="shared" si="371"/>
        <v>Shagiari</v>
      </c>
    </row>
    <row r="3943" spans="2:18" x14ac:dyDescent="0.45">
      <c r="B3943" s="14" t="str">
        <f t="shared" si="366"/>
        <v>41197541198</v>
      </c>
      <c r="C3943" s="5">
        <v>41197</v>
      </c>
      <c r="D3943" s="2" t="s">
        <v>806</v>
      </c>
      <c r="E3943" s="14">
        <f t="shared" si="367"/>
        <v>1</v>
      </c>
      <c r="F3943" s="2">
        <v>5</v>
      </c>
      <c r="G3943" s="19">
        <v>474.79300000000001</v>
      </c>
      <c r="H3943" s="20">
        <v>0.09</v>
      </c>
      <c r="I3943" s="6"/>
      <c r="J3943" s="5">
        <v>41198</v>
      </c>
      <c r="K3943" s="25">
        <v>-407.26400000000001</v>
      </c>
      <c r="L3943" s="2" t="s">
        <v>495</v>
      </c>
      <c r="M3943" s="14">
        <f>+VLOOKUP(L3943,Customers!$C$3:$D$797,2,FALSE)</f>
        <v>1</v>
      </c>
      <c r="N3943" s="14">
        <f>+INDEX(Customers!$B$2:$D$797,MATCH(TF_Database!L3943,Customers!$C$2:$C$797,0),1)</f>
        <v>7736</v>
      </c>
      <c r="O3943" s="29">
        <f t="shared" si="368"/>
        <v>7</v>
      </c>
      <c r="P3943" s="29">
        <f t="shared" si="369"/>
        <v>14</v>
      </c>
      <c r="Q3943" s="14" t="str">
        <f t="shared" si="370"/>
        <v xml:space="preserve">Arthur </v>
      </c>
      <c r="R3943" s="14" t="str">
        <f t="shared" si="371"/>
        <v>Prichep</v>
      </c>
    </row>
    <row r="3944" spans="2:18" x14ac:dyDescent="0.45">
      <c r="B3944" s="14" t="str">
        <f t="shared" si="366"/>
        <v>412492841253</v>
      </c>
      <c r="C3944" s="5">
        <v>41249</v>
      </c>
      <c r="D3944" s="2" t="s">
        <v>804</v>
      </c>
      <c r="E3944" s="14">
        <f t="shared" si="367"/>
        <v>0</v>
      </c>
      <c r="F3944" s="2">
        <v>28</v>
      </c>
      <c r="G3944" s="19">
        <v>120.98</v>
      </c>
      <c r="H3944" s="20">
        <v>0</v>
      </c>
      <c r="I3944" s="6"/>
      <c r="J3944" s="5">
        <v>41253</v>
      </c>
      <c r="K3944" s="25">
        <v>-92.850999999999999</v>
      </c>
      <c r="L3944" s="2" t="s">
        <v>507</v>
      </c>
      <c r="M3944" s="14">
        <f>+VLOOKUP(L3944,Customers!$C$3:$D$797,2,FALSE)</f>
        <v>1</v>
      </c>
      <c r="N3944" s="14">
        <f>+INDEX(Customers!$B$2:$D$797,MATCH(TF_Database!L3944,Customers!$C$2:$C$797,0),1)</f>
        <v>21355</v>
      </c>
      <c r="O3944" s="29">
        <f t="shared" si="368"/>
        <v>7</v>
      </c>
      <c r="P3944" s="29">
        <f t="shared" si="369"/>
        <v>12</v>
      </c>
      <c r="Q3944" s="14" t="str">
        <f t="shared" si="370"/>
        <v xml:space="preserve">Xylona </v>
      </c>
      <c r="R3944" s="14" t="str">
        <f t="shared" si="371"/>
        <v>Price</v>
      </c>
    </row>
    <row r="3945" spans="2:18" x14ac:dyDescent="0.45">
      <c r="B3945" s="14" t="str">
        <f t="shared" si="366"/>
        <v>412491441256</v>
      </c>
      <c r="C3945" s="5">
        <v>41249</v>
      </c>
      <c r="D3945" s="2" t="s">
        <v>804</v>
      </c>
      <c r="E3945" s="14">
        <f t="shared" si="367"/>
        <v>0</v>
      </c>
      <c r="F3945" s="2">
        <v>14</v>
      </c>
      <c r="G3945" s="19">
        <v>1082.6600000000001</v>
      </c>
      <c r="H3945" s="20">
        <v>0.08</v>
      </c>
      <c r="I3945" s="6"/>
      <c r="J3945" s="5">
        <v>41256</v>
      </c>
      <c r="K3945" s="25">
        <v>-256.93</v>
      </c>
      <c r="L3945" s="2" t="s">
        <v>507</v>
      </c>
      <c r="M3945" s="14">
        <f>+VLOOKUP(L3945,Customers!$C$3:$D$797,2,FALSE)</f>
        <v>1</v>
      </c>
      <c r="N3945" s="14">
        <f>+INDEX(Customers!$B$2:$D$797,MATCH(TF_Database!L3945,Customers!$C$2:$C$797,0),1)</f>
        <v>21355</v>
      </c>
      <c r="O3945" s="29">
        <f t="shared" si="368"/>
        <v>7</v>
      </c>
      <c r="P3945" s="29">
        <f t="shared" si="369"/>
        <v>12</v>
      </c>
      <c r="Q3945" s="14" t="str">
        <f t="shared" si="370"/>
        <v xml:space="preserve">Xylona </v>
      </c>
      <c r="R3945" s="14" t="str">
        <f t="shared" si="371"/>
        <v>Price</v>
      </c>
    </row>
    <row r="3946" spans="2:18" x14ac:dyDescent="0.45">
      <c r="B3946" s="14" t="str">
        <f t="shared" si="366"/>
        <v>410354641039</v>
      </c>
      <c r="C3946" s="5">
        <v>41035</v>
      </c>
      <c r="D3946" s="2" t="s">
        <v>804</v>
      </c>
      <c r="E3946" s="14">
        <f t="shared" si="367"/>
        <v>0</v>
      </c>
      <c r="F3946" s="2">
        <v>46</v>
      </c>
      <c r="G3946" s="19">
        <v>4744.6400000000003</v>
      </c>
      <c r="H3946" s="20">
        <v>0.04</v>
      </c>
      <c r="I3946" s="6"/>
      <c r="J3946" s="5">
        <v>41039</v>
      </c>
      <c r="K3946" s="25">
        <v>1033.3800000000001</v>
      </c>
      <c r="L3946" s="2" t="s">
        <v>514</v>
      </c>
      <c r="M3946" s="14">
        <f>+VLOOKUP(L3946,Customers!$C$3:$D$797,2,FALSE)</f>
        <v>5</v>
      </c>
      <c r="N3946" s="14">
        <f>+INDEX(Customers!$B$2:$D$797,MATCH(TF_Database!L3946,Customers!$C$2:$C$797,0),1)</f>
        <v>25813</v>
      </c>
      <c r="O3946" s="29">
        <f t="shared" si="368"/>
        <v>6</v>
      </c>
      <c r="P3946" s="29">
        <f t="shared" si="369"/>
        <v>11</v>
      </c>
      <c r="Q3946" s="14" t="str">
        <f t="shared" si="370"/>
        <v xml:space="preserve">Vivek </v>
      </c>
      <c r="R3946" s="14" t="str">
        <f t="shared" si="371"/>
        <v>Grady</v>
      </c>
    </row>
    <row r="3947" spans="2:18" x14ac:dyDescent="0.45">
      <c r="B3947" s="14" t="str">
        <f t="shared" si="366"/>
        <v>41035241035</v>
      </c>
      <c r="C3947" s="5">
        <v>41035</v>
      </c>
      <c r="D3947" s="2" t="s">
        <v>804</v>
      </c>
      <c r="E3947" s="14">
        <f t="shared" si="367"/>
        <v>0</v>
      </c>
      <c r="F3947" s="2">
        <v>2</v>
      </c>
      <c r="G3947" s="19">
        <v>40.825499999999998</v>
      </c>
      <c r="H3947" s="20">
        <v>0.01</v>
      </c>
      <c r="I3947" s="6"/>
      <c r="J3947" s="5">
        <v>41035</v>
      </c>
      <c r="K3947" s="25">
        <v>-99.978999999999999</v>
      </c>
      <c r="L3947" s="2" t="s">
        <v>514</v>
      </c>
      <c r="M3947" s="14">
        <f>+VLOOKUP(L3947,Customers!$C$3:$D$797,2,FALSE)</f>
        <v>5</v>
      </c>
      <c r="N3947" s="14">
        <f>+INDEX(Customers!$B$2:$D$797,MATCH(TF_Database!L3947,Customers!$C$2:$C$797,0),1)</f>
        <v>25813</v>
      </c>
      <c r="O3947" s="29">
        <f t="shared" si="368"/>
        <v>6</v>
      </c>
      <c r="P3947" s="29">
        <f t="shared" si="369"/>
        <v>11</v>
      </c>
      <c r="Q3947" s="14" t="str">
        <f t="shared" si="370"/>
        <v xml:space="preserve">Vivek </v>
      </c>
      <c r="R3947" s="14" t="str">
        <f t="shared" si="371"/>
        <v>Grady</v>
      </c>
    </row>
    <row r="3948" spans="2:18" x14ac:dyDescent="0.45">
      <c r="B3948" s="14" t="str">
        <f t="shared" si="366"/>
        <v>410354141042</v>
      </c>
      <c r="C3948" s="5">
        <v>41035</v>
      </c>
      <c r="D3948" s="2" t="s">
        <v>804</v>
      </c>
      <c r="E3948" s="14">
        <f t="shared" si="367"/>
        <v>0</v>
      </c>
      <c r="F3948" s="2">
        <v>41</v>
      </c>
      <c r="G3948" s="19">
        <v>607.13</v>
      </c>
      <c r="H3948" s="20">
        <v>0.1</v>
      </c>
      <c r="I3948" s="6"/>
      <c r="J3948" s="5">
        <v>41042</v>
      </c>
      <c r="K3948" s="25">
        <v>274.66000000000003</v>
      </c>
      <c r="L3948" s="2" t="s">
        <v>514</v>
      </c>
      <c r="M3948" s="14">
        <f>+VLOOKUP(L3948,Customers!$C$3:$D$797,2,FALSE)</f>
        <v>5</v>
      </c>
      <c r="N3948" s="14">
        <f>+INDEX(Customers!$B$2:$D$797,MATCH(TF_Database!L3948,Customers!$C$2:$C$797,0),1)</f>
        <v>25813</v>
      </c>
      <c r="O3948" s="29">
        <f t="shared" si="368"/>
        <v>6</v>
      </c>
      <c r="P3948" s="29">
        <f t="shared" si="369"/>
        <v>11</v>
      </c>
      <c r="Q3948" s="14" t="str">
        <f t="shared" si="370"/>
        <v xml:space="preserve">Vivek </v>
      </c>
      <c r="R3948" s="14" t="str">
        <f t="shared" si="371"/>
        <v>Grady</v>
      </c>
    </row>
    <row r="3949" spans="2:18" x14ac:dyDescent="0.45">
      <c r="B3949" s="14" t="str">
        <f t="shared" si="366"/>
        <v>410353141040</v>
      </c>
      <c r="C3949" s="5">
        <v>41035</v>
      </c>
      <c r="D3949" s="2" t="s">
        <v>804</v>
      </c>
      <c r="E3949" s="14">
        <f t="shared" si="367"/>
        <v>0</v>
      </c>
      <c r="F3949" s="2">
        <v>31</v>
      </c>
      <c r="G3949" s="19">
        <v>34.22</v>
      </c>
      <c r="H3949" s="20">
        <v>7.0000000000000007E-2</v>
      </c>
      <c r="I3949" s="6"/>
      <c r="J3949" s="5">
        <v>41040</v>
      </c>
      <c r="K3949" s="25">
        <v>-3.19</v>
      </c>
      <c r="L3949" s="2" t="s">
        <v>514</v>
      </c>
      <c r="M3949" s="14">
        <f>+VLOOKUP(L3949,Customers!$C$3:$D$797,2,FALSE)</f>
        <v>5</v>
      </c>
      <c r="N3949" s="14">
        <f>+INDEX(Customers!$B$2:$D$797,MATCH(TF_Database!L3949,Customers!$C$2:$C$797,0),1)</f>
        <v>25813</v>
      </c>
      <c r="O3949" s="29">
        <f t="shared" si="368"/>
        <v>6</v>
      </c>
      <c r="P3949" s="29">
        <f t="shared" si="369"/>
        <v>11</v>
      </c>
      <c r="Q3949" s="14" t="str">
        <f t="shared" si="370"/>
        <v xml:space="preserve">Vivek </v>
      </c>
      <c r="R3949" s="14" t="str">
        <f t="shared" si="371"/>
        <v>Grady</v>
      </c>
    </row>
    <row r="3950" spans="2:18" x14ac:dyDescent="0.45">
      <c r="B3950" s="14" t="str">
        <f t="shared" si="366"/>
        <v>399691439970</v>
      </c>
      <c r="C3950" s="5">
        <v>39969</v>
      </c>
      <c r="D3950" s="2" t="s">
        <v>806</v>
      </c>
      <c r="E3950" s="14">
        <f t="shared" si="367"/>
        <v>1</v>
      </c>
      <c r="F3950" s="2">
        <v>14</v>
      </c>
      <c r="G3950" s="19">
        <v>4998.03</v>
      </c>
      <c r="H3950" s="20">
        <v>0.09</v>
      </c>
      <c r="I3950" s="6"/>
      <c r="J3950" s="5">
        <v>39970</v>
      </c>
      <c r="K3950" s="25">
        <v>1092.94</v>
      </c>
      <c r="L3950" s="2" t="s">
        <v>502</v>
      </c>
      <c r="M3950" s="14">
        <f>+VLOOKUP(L3950,Customers!$C$3:$D$797,2,FALSE)</f>
        <v>3</v>
      </c>
      <c r="N3950" s="14">
        <f>+INDEX(Customers!$B$2:$D$797,MATCH(TF_Database!L3950,Customers!$C$2:$C$797,0),1)</f>
        <v>26152</v>
      </c>
      <c r="O3950" s="29">
        <f t="shared" si="368"/>
        <v>6</v>
      </c>
      <c r="P3950" s="29">
        <f t="shared" si="369"/>
        <v>13</v>
      </c>
      <c r="Q3950" s="14" t="str">
        <f t="shared" si="370"/>
        <v xml:space="preserve">Sally </v>
      </c>
      <c r="R3950" s="14" t="str">
        <f t="shared" si="371"/>
        <v>Hughsby</v>
      </c>
    </row>
    <row r="3951" spans="2:18" x14ac:dyDescent="0.45">
      <c r="B3951" s="14" t="str">
        <f t="shared" si="366"/>
        <v>403391440339</v>
      </c>
      <c r="C3951" s="5">
        <v>40339</v>
      </c>
      <c r="D3951" s="2" t="s">
        <v>808</v>
      </c>
      <c r="E3951" s="14">
        <f t="shared" si="367"/>
        <v>0</v>
      </c>
      <c r="F3951" s="2">
        <v>14</v>
      </c>
      <c r="G3951" s="19">
        <v>323.11</v>
      </c>
      <c r="H3951" s="20">
        <v>0</v>
      </c>
      <c r="I3951" s="6"/>
      <c r="J3951" s="5">
        <v>40339</v>
      </c>
      <c r="K3951" s="25">
        <v>41.522500000000001</v>
      </c>
      <c r="L3951" s="2" t="s">
        <v>505</v>
      </c>
      <c r="M3951" s="14">
        <f>+VLOOKUP(L3951,Customers!$C$3:$D$797,2,FALSE)</f>
        <v>5</v>
      </c>
      <c r="N3951" s="14">
        <f>+INDEX(Customers!$B$2:$D$797,MATCH(TF_Database!L3951,Customers!$C$2:$C$797,0),1)</f>
        <v>30314</v>
      </c>
      <c r="O3951" s="29">
        <f t="shared" si="368"/>
        <v>6</v>
      </c>
      <c r="P3951" s="29">
        <f t="shared" si="369"/>
        <v>12</v>
      </c>
      <c r="Q3951" s="14" t="str">
        <f t="shared" si="370"/>
        <v xml:space="preserve">Steve </v>
      </c>
      <c r="R3951" s="14" t="str">
        <f t="shared" si="371"/>
        <v>Nguyen</v>
      </c>
    </row>
    <row r="3952" spans="2:18" x14ac:dyDescent="0.45">
      <c r="B3952" s="14" t="str">
        <f t="shared" si="366"/>
        <v>403391140340</v>
      </c>
      <c r="C3952" s="5">
        <v>40339</v>
      </c>
      <c r="D3952" s="2" t="s">
        <v>808</v>
      </c>
      <c r="E3952" s="14">
        <f t="shared" si="367"/>
        <v>0</v>
      </c>
      <c r="F3952" s="2">
        <v>11</v>
      </c>
      <c r="G3952" s="19">
        <v>65.099999999999994</v>
      </c>
      <c r="H3952" s="20">
        <v>0.03</v>
      </c>
      <c r="I3952" s="6"/>
      <c r="J3952" s="5">
        <v>40340</v>
      </c>
      <c r="K3952" s="25">
        <v>13.31</v>
      </c>
      <c r="L3952" s="2" t="s">
        <v>505</v>
      </c>
      <c r="M3952" s="14">
        <f>+VLOOKUP(L3952,Customers!$C$3:$D$797,2,FALSE)</f>
        <v>5</v>
      </c>
      <c r="N3952" s="14">
        <f>+INDEX(Customers!$B$2:$D$797,MATCH(TF_Database!L3952,Customers!$C$2:$C$797,0),1)</f>
        <v>30314</v>
      </c>
      <c r="O3952" s="29">
        <f t="shared" si="368"/>
        <v>6</v>
      </c>
      <c r="P3952" s="29">
        <f t="shared" si="369"/>
        <v>12</v>
      </c>
      <c r="Q3952" s="14" t="str">
        <f t="shared" si="370"/>
        <v xml:space="preserve">Steve </v>
      </c>
      <c r="R3952" s="14" t="str">
        <f t="shared" si="371"/>
        <v>Nguyen</v>
      </c>
    </row>
    <row r="3953" spans="2:18" x14ac:dyDescent="0.45">
      <c r="B3953" s="14" t="str">
        <f t="shared" si="366"/>
        <v>403391940341</v>
      </c>
      <c r="C3953" s="5">
        <v>40339</v>
      </c>
      <c r="D3953" s="2" t="s">
        <v>808</v>
      </c>
      <c r="E3953" s="14">
        <f t="shared" si="367"/>
        <v>0</v>
      </c>
      <c r="F3953" s="2">
        <v>19</v>
      </c>
      <c r="G3953" s="19">
        <v>163.75</v>
      </c>
      <c r="H3953" s="20">
        <v>0</v>
      </c>
      <c r="I3953" s="6"/>
      <c r="J3953" s="5">
        <v>40341</v>
      </c>
      <c r="K3953" s="25">
        <v>23.61</v>
      </c>
      <c r="L3953" s="2" t="s">
        <v>505</v>
      </c>
      <c r="M3953" s="14">
        <f>+VLOOKUP(L3953,Customers!$C$3:$D$797,2,FALSE)</f>
        <v>5</v>
      </c>
      <c r="N3953" s="14">
        <f>+INDEX(Customers!$B$2:$D$797,MATCH(TF_Database!L3953,Customers!$C$2:$C$797,0),1)</f>
        <v>30314</v>
      </c>
      <c r="O3953" s="29">
        <f t="shared" si="368"/>
        <v>6</v>
      </c>
      <c r="P3953" s="29">
        <f t="shared" si="369"/>
        <v>12</v>
      </c>
      <c r="Q3953" s="14" t="str">
        <f t="shared" si="370"/>
        <v xml:space="preserve">Steve </v>
      </c>
      <c r="R3953" s="14" t="str">
        <f t="shared" si="371"/>
        <v>Nguyen</v>
      </c>
    </row>
    <row r="3954" spans="2:18" x14ac:dyDescent="0.45">
      <c r="B3954" s="14" t="str">
        <f t="shared" si="366"/>
        <v>403581740360</v>
      </c>
      <c r="C3954" s="5">
        <v>40358</v>
      </c>
      <c r="D3954" s="2" t="s">
        <v>811</v>
      </c>
      <c r="E3954" s="14">
        <f t="shared" si="367"/>
        <v>0</v>
      </c>
      <c r="F3954" s="2">
        <v>17</v>
      </c>
      <c r="G3954" s="19">
        <v>90.93</v>
      </c>
      <c r="H3954" s="20">
        <v>0.02</v>
      </c>
      <c r="I3954" s="6"/>
      <c r="J3954" s="5">
        <v>40360</v>
      </c>
      <c r="K3954" s="25">
        <v>14.19</v>
      </c>
      <c r="L3954" s="2" t="s">
        <v>499</v>
      </c>
      <c r="M3954" s="14">
        <f>+VLOOKUP(L3954,Customers!$C$3:$D$797,2,FALSE)</f>
        <v>4</v>
      </c>
      <c r="N3954" s="14">
        <f>+INDEX(Customers!$B$2:$D$797,MATCH(TF_Database!L3954,Customers!$C$2:$C$797,0),1)</f>
        <v>24182</v>
      </c>
      <c r="O3954" s="29">
        <f t="shared" si="368"/>
        <v>5</v>
      </c>
      <c r="P3954" s="29">
        <f t="shared" si="369"/>
        <v>10</v>
      </c>
      <c r="Q3954" s="14" t="str">
        <f t="shared" si="370"/>
        <v xml:space="preserve">John </v>
      </c>
      <c r="R3954" s="14" t="str">
        <f t="shared" si="371"/>
        <v>Lucas</v>
      </c>
    </row>
    <row r="3955" spans="2:18" x14ac:dyDescent="0.45">
      <c r="B3955" s="14" t="str">
        <f t="shared" si="366"/>
        <v>403583540360</v>
      </c>
      <c r="C3955" s="5">
        <v>40358</v>
      </c>
      <c r="D3955" s="2" t="s">
        <v>811</v>
      </c>
      <c r="E3955" s="14">
        <f t="shared" si="367"/>
        <v>0</v>
      </c>
      <c r="F3955" s="2">
        <v>35</v>
      </c>
      <c r="G3955" s="19">
        <v>6170.9120000000003</v>
      </c>
      <c r="H3955" s="20">
        <v>0.04</v>
      </c>
      <c r="I3955" s="6"/>
      <c r="J3955" s="5">
        <v>40360</v>
      </c>
      <c r="K3955" s="25">
        <v>-528.65312500000005</v>
      </c>
      <c r="L3955" s="2" t="s">
        <v>499</v>
      </c>
      <c r="M3955" s="14">
        <f>+VLOOKUP(L3955,Customers!$C$3:$D$797,2,FALSE)</f>
        <v>4</v>
      </c>
      <c r="N3955" s="14">
        <f>+INDEX(Customers!$B$2:$D$797,MATCH(TF_Database!L3955,Customers!$C$2:$C$797,0),1)</f>
        <v>24182</v>
      </c>
      <c r="O3955" s="29">
        <f t="shared" si="368"/>
        <v>5</v>
      </c>
      <c r="P3955" s="29">
        <f t="shared" si="369"/>
        <v>10</v>
      </c>
      <c r="Q3955" s="14" t="str">
        <f t="shared" si="370"/>
        <v xml:space="preserve">John </v>
      </c>
      <c r="R3955" s="14" t="str">
        <f t="shared" si="371"/>
        <v>Lucas</v>
      </c>
    </row>
    <row r="3956" spans="2:18" x14ac:dyDescent="0.45">
      <c r="B3956" s="14" t="str">
        <f t="shared" si="366"/>
        <v>39957839958</v>
      </c>
      <c r="C3956" s="5">
        <v>39957</v>
      </c>
      <c r="D3956" s="2" t="s">
        <v>806</v>
      </c>
      <c r="E3956" s="14">
        <f t="shared" si="367"/>
        <v>1</v>
      </c>
      <c r="F3956" s="2">
        <v>8</v>
      </c>
      <c r="G3956" s="19">
        <v>319.62</v>
      </c>
      <c r="H3956" s="20">
        <v>0.08</v>
      </c>
      <c r="I3956" s="6"/>
      <c r="J3956" s="5">
        <v>39958</v>
      </c>
      <c r="K3956" s="25">
        <v>-16.64</v>
      </c>
      <c r="L3956" s="2" t="s">
        <v>494</v>
      </c>
      <c r="M3956" s="14">
        <f>+VLOOKUP(L3956,Customers!$C$3:$D$797,2,FALSE)</f>
        <v>5</v>
      </c>
      <c r="N3956" s="14">
        <f>+INDEX(Customers!$B$2:$D$797,MATCH(TF_Database!L3956,Customers!$C$2:$C$797,0),1)</f>
        <v>5939</v>
      </c>
      <c r="O3956" s="29">
        <f t="shared" si="368"/>
        <v>7</v>
      </c>
      <c r="P3956" s="29">
        <f t="shared" si="369"/>
        <v>14</v>
      </c>
      <c r="Q3956" s="14" t="str">
        <f t="shared" si="370"/>
        <v xml:space="preserve">Stuart </v>
      </c>
      <c r="R3956" s="14" t="str">
        <f t="shared" si="371"/>
        <v>Calhoun</v>
      </c>
    </row>
    <row r="3957" spans="2:18" x14ac:dyDescent="0.45">
      <c r="B3957" s="14" t="str">
        <f t="shared" si="366"/>
        <v>399573239958</v>
      </c>
      <c r="C3957" s="5">
        <v>39957</v>
      </c>
      <c r="D3957" s="2" t="s">
        <v>806</v>
      </c>
      <c r="E3957" s="14">
        <f t="shared" si="367"/>
        <v>1</v>
      </c>
      <c r="F3957" s="2">
        <v>32</v>
      </c>
      <c r="G3957" s="19">
        <v>263.39</v>
      </c>
      <c r="H3957" s="20">
        <v>0.08</v>
      </c>
      <c r="I3957" s="6"/>
      <c r="J3957" s="5">
        <v>39958</v>
      </c>
      <c r="K3957" s="25">
        <v>-59.73</v>
      </c>
      <c r="L3957" s="2" t="s">
        <v>494</v>
      </c>
      <c r="M3957" s="14">
        <f>+VLOOKUP(L3957,Customers!$C$3:$D$797,2,FALSE)</f>
        <v>5</v>
      </c>
      <c r="N3957" s="14">
        <f>+INDEX(Customers!$B$2:$D$797,MATCH(TF_Database!L3957,Customers!$C$2:$C$797,0),1)</f>
        <v>5939</v>
      </c>
      <c r="O3957" s="29">
        <f t="shared" si="368"/>
        <v>7</v>
      </c>
      <c r="P3957" s="29">
        <f t="shared" si="369"/>
        <v>14</v>
      </c>
      <c r="Q3957" s="14" t="str">
        <f t="shared" si="370"/>
        <v xml:space="preserve">Stuart </v>
      </c>
      <c r="R3957" s="14" t="str">
        <f t="shared" si="371"/>
        <v>Calhoun</v>
      </c>
    </row>
    <row r="3958" spans="2:18" x14ac:dyDescent="0.45">
      <c r="B3958" s="14" t="str">
        <f t="shared" si="366"/>
        <v>399572639958</v>
      </c>
      <c r="C3958" s="5">
        <v>39957</v>
      </c>
      <c r="D3958" s="2" t="s">
        <v>806</v>
      </c>
      <c r="E3958" s="14">
        <f t="shared" si="367"/>
        <v>1</v>
      </c>
      <c r="F3958" s="2">
        <v>26</v>
      </c>
      <c r="G3958" s="19">
        <v>7208.8</v>
      </c>
      <c r="H3958" s="20">
        <v>0.02</v>
      </c>
      <c r="I3958" s="6"/>
      <c r="J3958" s="5">
        <v>39958</v>
      </c>
      <c r="K3958" s="25">
        <v>-633.44123700000023</v>
      </c>
      <c r="L3958" s="2" t="s">
        <v>494</v>
      </c>
      <c r="M3958" s="14">
        <f>+VLOOKUP(L3958,Customers!$C$3:$D$797,2,FALSE)</f>
        <v>5</v>
      </c>
      <c r="N3958" s="14">
        <f>+INDEX(Customers!$B$2:$D$797,MATCH(TF_Database!L3958,Customers!$C$2:$C$797,0),1)</f>
        <v>5939</v>
      </c>
      <c r="O3958" s="29">
        <f t="shared" si="368"/>
        <v>7</v>
      </c>
      <c r="P3958" s="29">
        <f t="shared" si="369"/>
        <v>14</v>
      </c>
      <c r="Q3958" s="14" t="str">
        <f t="shared" si="370"/>
        <v xml:space="preserve">Stuart </v>
      </c>
      <c r="R3958" s="14" t="str">
        <f t="shared" si="371"/>
        <v>Calhoun</v>
      </c>
    </row>
    <row r="3959" spans="2:18" x14ac:dyDescent="0.45">
      <c r="B3959" s="14" t="str">
        <f t="shared" si="366"/>
        <v>402974540298</v>
      </c>
      <c r="C3959" s="5">
        <v>40297</v>
      </c>
      <c r="D3959" s="2" t="s">
        <v>806</v>
      </c>
      <c r="E3959" s="14">
        <f t="shared" si="367"/>
        <v>1</v>
      </c>
      <c r="F3959" s="2">
        <v>45</v>
      </c>
      <c r="G3959" s="19">
        <v>101.57</v>
      </c>
      <c r="H3959" s="20">
        <v>0.01</v>
      </c>
      <c r="I3959" s="6"/>
      <c r="J3959" s="5">
        <v>40298</v>
      </c>
      <c r="K3959" s="25">
        <v>-5.9915000000000003</v>
      </c>
      <c r="L3959" s="2" t="s">
        <v>496</v>
      </c>
      <c r="M3959" s="14">
        <f>+VLOOKUP(L3959,Customers!$C$3:$D$797,2,FALSE)</f>
        <v>1</v>
      </c>
      <c r="N3959" s="14">
        <f>+INDEX(Customers!$B$2:$D$797,MATCH(TF_Database!L3959,Customers!$C$2:$C$797,0),1)</f>
        <v>13760</v>
      </c>
      <c r="O3959" s="29">
        <f t="shared" si="368"/>
        <v>5</v>
      </c>
      <c r="P3959" s="29">
        <f t="shared" si="369"/>
        <v>11</v>
      </c>
      <c r="Q3959" s="14" t="str">
        <f t="shared" si="370"/>
        <v xml:space="preserve">Kean </v>
      </c>
      <c r="R3959" s="14" t="str">
        <f t="shared" si="371"/>
        <v>Nguyen</v>
      </c>
    </row>
    <row r="3960" spans="2:18" x14ac:dyDescent="0.45">
      <c r="B3960" s="14" t="str">
        <f t="shared" si="366"/>
        <v>41066241068</v>
      </c>
      <c r="C3960" s="5">
        <v>41066</v>
      </c>
      <c r="D3960" s="2" t="s">
        <v>804</v>
      </c>
      <c r="E3960" s="14">
        <f t="shared" si="367"/>
        <v>0</v>
      </c>
      <c r="F3960" s="2">
        <v>2</v>
      </c>
      <c r="G3960" s="19">
        <v>107.67</v>
      </c>
      <c r="H3960" s="20">
        <v>0.1</v>
      </c>
      <c r="I3960" s="6"/>
      <c r="J3960" s="5">
        <v>41068</v>
      </c>
      <c r="K3960" s="25">
        <v>-234.66</v>
      </c>
      <c r="L3960" s="2" t="s">
        <v>476</v>
      </c>
      <c r="M3960" s="14">
        <f>+VLOOKUP(L3960,Customers!$C$3:$D$797,2,FALSE)</f>
        <v>2</v>
      </c>
      <c r="N3960" s="14">
        <f>+INDEX(Customers!$B$2:$D$797,MATCH(TF_Database!L3960,Customers!$C$2:$C$797,0),1)</f>
        <v>31100</v>
      </c>
      <c r="O3960" s="29">
        <f t="shared" si="368"/>
        <v>10</v>
      </c>
      <c r="P3960" s="29">
        <f t="shared" si="369"/>
        <v>17</v>
      </c>
      <c r="Q3960" s="14" t="str">
        <f t="shared" si="370"/>
        <v xml:space="preserve">Katherine </v>
      </c>
      <c r="R3960" s="14" t="str">
        <f t="shared" si="371"/>
        <v>Nockton</v>
      </c>
    </row>
    <row r="3961" spans="2:18" x14ac:dyDescent="0.45">
      <c r="B3961" s="14" t="str">
        <f t="shared" si="366"/>
        <v>410283041030</v>
      </c>
      <c r="C3961" s="5">
        <v>41028</v>
      </c>
      <c r="D3961" s="2" t="s">
        <v>810</v>
      </c>
      <c r="E3961" s="14">
        <f t="shared" si="367"/>
        <v>0</v>
      </c>
      <c r="F3961" s="2">
        <v>30</v>
      </c>
      <c r="G3961" s="19">
        <v>2368.1679999999997</v>
      </c>
      <c r="H3961" s="20">
        <v>0</v>
      </c>
      <c r="I3961" s="6"/>
      <c r="J3961" s="5">
        <v>41030</v>
      </c>
      <c r="K3961" s="25">
        <v>1181.2950000000001</v>
      </c>
      <c r="L3961" s="2" t="s">
        <v>515</v>
      </c>
      <c r="M3961" s="14">
        <f>+VLOOKUP(L3961,Customers!$C$3:$D$797,2,FALSE)</f>
        <v>2</v>
      </c>
      <c r="N3961" s="14">
        <f>+INDEX(Customers!$B$2:$D$797,MATCH(TF_Database!L3961,Customers!$C$2:$C$797,0),1)</f>
        <v>10432</v>
      </c>
      <c r="O3961" s="29">
        <f t="shared" si="368"/>
        <v>4</v>
      </c>
      <c r="P3961" s="29">
        <f t="shared" si="369"/>
        <v>10</v>
      </c>
      <c r="Q3961" s="14" t="str">
        <f t="shared" si="370"/>
        <v xml:space="preserve">Ben </v>
      </c>
      <c r="R3961" s="14" t="str">
        <f t="shared" si="371"/>
        <v>Ferrer</v>
      </c>
    </row>
    <row r="3962" spans="2:18" x14ac:dyDescent="0.45">
      <c r="B3962" s="14" t="str">
        <f t="shared" si="366"/>
        <v>40670740671</v>
      </c>
      <c r="C3962" s="5">
        <v>40670</v>
      </c>
      <c r="D3962" s="2" t="s">
        <v>808</v>
      </c>
      <c r="E3962" s="14">
        <f t="shared" si="367"/>
        <v>0</v>
      </c>
      <c r="F3962" s="2">
        <v>7</v>
      </c>
      <c r="G3962" s="19">
        <v>33.99</v>
      </c>
      <c r="H3962" s="20">
        <v>0.09</v>
      </c>
      <c r="I3962" s="6"/>
      <c r="J3962" s="5">
        <v>40671</v>
      </c>
      <c r="K3962" s="25">
        <v>-25.86</v>
      </c>
      <c r="L3962" s="2" t="s">
        <v>206</v>
      </c>
      <c r="M3962" s="14">
        <f>+VLOOKUP(L3962,Customers!$C$3:$D$797,2,FALSE)</f>
        <v>1</v>
      </c>
      <c r="N3962" s="14">
        <f>+INDEX(Customers!$B$2:$D$797,MATCH(TF_Database!L3962,Customers!$C$2:$C$797,0),1)</f>
        <v>30974</v>
      </c>
      <c r="O3962" s="29">
        <f t="shared" si="368"/>
        <v>6</v>
      </c>
      <c r="P3962" s="29">
        <f t="shared" si="369"/>
        <v>14</v>
      </c>
      <c r="Q3962" s="14" t="str">
        <f t="shared" si="370"/>
        <v xml:space="preserve">Janet </v>
      </c>
      <c r="R3962" s="14" t="str">
        <f t="shared" si="371"/>
        <v>Molinari</v>
      </c>
    </row>
    <row r="3963" spans="2:18" x14ac:dyDescent="0.45">
      <c r="B3963" s="14" t="str">
        <f t="shared" si="366"/>
        <v>40481540483</v>
      </c>
      <c r="C3963" s="5">
        <v>40481</v>
      </c>
      <c r="D3963" s="2" t="s">
        <v>811</v>
      </c>
      <c r="E3963" s="14">
        <f t="shared" si="367"/>
        <v>0</v>
      </c>
      <c r="F3963" s="2">
        <v>5</v>
      </c>
      <c r="G3963" s="19">
        <v>78.790000000000006</v>
      </c>
      <c r="H3963" s="20">
        <v>0.03</v>
      </c>
      <c r="I3963" s="6"/>
      <c r="J3963" s="5">
        <v>40483</v>
      </c>
      <c r="K3963" s="25">
        <v>-21.29</v>
      </c>
      <c r="L3963" s="2" t="s">
        <v>502</v>
      </c>
      <c r="M3963" s="14">
        <f>+VLOOKUP(L3963,Customers!$C$3:$D$797,2,FALSE)</f>
        <v>3</v>
      </c>
      <c r="N3963" s="14">
        <f>+INDEX(Customers!$B$2:$D$797,MATCH(TF_Database!L3963,Customers!$C$2:$C$797,0),1)</f>
        <v>26152</v>
      </c>
      <c r="O3963" s="29">
        <f t="shared" si="368"/>
        <v>6</v>
      </c>
      <c r="P3963" s="29">
        <f t="shared" si="369"/>
        <v>13</v>
      </c>
      <c r="Q3963" s="14" t="str">
        <f t="shared" si="370"/>
        <v xml:space="preserve">Sally </v>
      </c>
      <c r="R3963" s="14" t="str">
        <f t="shared" si="371"/>
        <v>Hughsby</v>
      </c>
    </row>
    <row r="3964" spans="2:18" x14ac:dyDescent="0.45">
      <c r="B3964" s="14" t="str">
        <f t="shared" si="366"/>
        <v>40481940483</v>
      </c>
      <c r="C3964" s="5">
        <v>40481</v>
      </c>
      <c r="D3964" s="2" t="s">
        <v>811</v>
      </c>
      <c r="E3964" s="14">
        <f t="shared" si="367"/>
        <v>0</v>
      </c>
      <c r="F3964" s="2">
        <v>9</v>
      </c>
      <c r="G3964" s="19">
        <v>3928.25</v>
      </c>
      <c r="H3964" s="20">
        <v>0.04</v>
      </c>
      <c r="I3964" s="6"/>
      <c r="J3964" s="5">
        <v>40483</v>
      </c>
      <c r="K3964" s="25">
        <v>1343.2465</v>
      </c>
      <c r="L3964" s="2" t="s">
        <v>502</v>
      </c>
      <c r="M3964" s="14">
        <f>+VLOOKUP(L3964,Customers!$C$3:$D$797,2,FALSE)</f>
        <v>3</v>
      </c>
      <c r="N3964" s="14">
        <f>+INDEX(Customers!$B$2:$D$797,MATCH(TF_Database!L3964,Customers!$C$2:$C$797,0),1)</f>
        <v>26152</v>
      </c>
      <c r="O3964" s="29">
        <f t="shared" si="368"/>
        <v>6</v>
      </c>
      <c r="P3964" s="29">
        <f t="shared" si="369"/>
        <v>13</v>
      </c>
      <c r="Q3964" s="14" t="str">
        <f t="shared" si="370"/>
        <v xml:space="preserve">Sally </v>
      </c>
      <c r="R3964" s="14" t="str">
        <f t="shared" si="371"/>
        <v>Hughsby</v>
      </c>
    </row>
    <row r="3965" spans="2:18" x14ac:dyDescent="0.45">
      <c r="B3965" s="14" t="str">
        <f t="shared" si="366"/>
        <v>411972941199</v>
      </c>
      <c r="C3965" s="5">
        <v>41197</v>
      </c>
      <c r="D3965" s="2" t="s">
        <v>811</v>
      </c>
      <c r="E3965" s="14">
        <f t="shared" si="367"/>
        <v>0</v>
      </c>
      <c r="F3965" s="2">
        <v>29</v>
      </c>
      <c r="G3965" s="19">
        <v>195.21</v>
      </c>
      <c r="H3965" s="20">
        <v>7.0000000000000007E-2</v>
      </c>
      <c r="I3965" s="6"/>
      <c r="J3965" s="5">
        <v>41199</v>
      </c>
      <c r="K3965" s="25">
        <v>16.399999999999999</v>
      </c>
      <c r="L3965" s="2" t="s">
        <v>513</v>
      </c>
      <c r="M3965" s="14">
        <f>+VLOOKUP(L3965,Customers!$C$3:$D$797,2,FALSE)</f>
        <v>3</v>
      </c>
      <c r="N3965" s="14">
        <f>+INDEX(Customers!$B$2:$D$797,MATCH(TF_Database!L3965,Customers!$C$2:$C$797,0),1)</f>
        <v>18398</v>
      </c>
      <c r="O3965" s="29">
        <f t="shared" si="368"/>
        <v>5</v>
      </c>
      <c r="P3965" s="29">
        <f t="shared" si="369"/>
        <v>12</v>
      </c>
      <c r="Q3965" s="14" t="str">
        <f t="shared" si="370"/>
        <v xml:space="preserve">Matt </v>
      </c>
      <c r="R3965" s="14" t="str">
        <f t="shared" si="371"/>
        <v>Connell</v>
      </c>
    </row>
    <row r="3966" spans="2:18" x14ac:dyDescent="0.45">
      <c r="B3966" s="14" t="str">
        <f t="shared" si="366"/>
        <v>410234741023</v>
      </c>
      <c r="C3966" s="5">
        <v>41023</v>
      </c>
      <c r="D3966" s="2" t="s">
        <v>811</v>
      </c>
      <c r="E3966" s="14">
        <f t="shared" si="367"/>
        <v>0</v>
      </c>
      <c r="F3966" s="2">
        <v>47</v>
      </c>
      <c r="G3966" s="19">
        <v>4725.0905000000002</v>
      </c>
      <c r="H3966" s="20">
        <v>0.01</v>
      </c>
      <c r="I3966" s="6"/>
      <c r="J3966" s="5">
        <v>41023</v>
      </c>
      <c r="K3966" s="25">
        <v>1578.6989999999998</v>
      </c>
      <c r="L3966" s="2" t="s">
        <v>497</v>
      </c>
      <c r="M3966" s="14">
        <f>+VLOOKUP(L3966,Customers!$C$3:$D$797,2,FALSE)</f>
        <v>1</v>
      </c>
      <c r="N3966" s="14">
        <f>+INDEX(Customers!$B$2:$D$797,MATCH(TF_Database!L3966,Customers!$C$2:$C$797,0),1)</f>
        <v>3288</v>
      </c>
      <c r="O3966" s="29">
        <f t="shared" si="368"/>
        <v>4</v>
      </c>
      <c r="P3966" s="29">
        <f t="shared" si="369"/>
        <v>8</v>
      </c>
      <c r="Q3966" s="14" t="str">
        <f t="shared" si="370"/>
        <v xml:space="preserve">Jim </v>
      </c>
      <c r="R3966" s="14" t="str">
        <f t="shared" si="371"/>
        <v>Kriz</v>
      </c>
    </row>
    <row r="3967" spans="2:18" x14ac:dyDescent="0.45">
      <c r="B3967" s="14" t="str">
        <f t="shared" si="366"/>
        <v>410235041025</v>
      </c>
      <c r="C3967" s="5">
        <v>41023</v>
      </c>
      <c r="D3967" s="2" t="s">
        <v>811</v>
      </c>
      <c r="E3967" s="14">
        <f t="shared" si="367"/>
        <v>0</v>
      </c>
      <c r="F3967" s="2">
        <v>50</v>
      </c>
      <c r="G3967" s="19">
        <v>286.76</v>
      </c>
      <c r="H3967" s="20">
        <v>0.09</v>
      </c>
      <c r="I3967" s="6"/>
      <c r="J3967" s="5">
        <v>41025</v>
      </c>
      <c r="K3967" s="25">
        <v>77.2</v>
      </c>
      <c r="L3967" s="2" t="s">
        <v>497</v>
      </c>
      <c r="M3967" s="14">
        <f>+VLOOKUP(L3967,Customers!$C$3:$D$797,2,FALSE)</f>
        <v>1</v>
      </c>
      <c r="N3967" s="14">
        <f>+INDEX(Customers!$B$2:$D$797,MATCH(TF_Database!L3967,Customers!$C$2:$C$797,0),1)</f>
        <v>3288</v>
      </c>
      <c r="O3967" s="29">
        <f t="shared" si="368"/>
        <v>4</v>
      </c>
      <c r="P3967" s="29">
        <f t="shared" si="369"/>
        <v>8</v>
      </c>
      <c r="Q3967" s="14" t="str">
        <f t="shared" si="370"/>
        <v xml:space="preserve">Jim </v>
      </c>
      <c r="R3967" s="14" t="str">
        <f t="shared" si="371"/>
        <v>Kriz</v>
      </c>
    </row>
    <row r="3968" spans="2:18" x14ac:dyDescent="0.45">
      <c r="B3968" s="14" t="str">
        <f t="shared" si="366"/>
        <v>41120441122</v>
      </c>
      <c r="C3968" s="5">
        <v>41120</v>
      </c>
      <c r="D3968" s="2" t="s">
        <v>810</v>
      </c>
      <c r="E3968" s="14">
        <f t="shared" si="367"/>
        <v>0</v>
      </c>
      <c r="F3968" s="2">
        <v>4</v>
      </c>
      <c r="G3968" s="19">
        <v>7406.49</v>
      </c>
      <c r="H3968" s="20">
        <v>0.03</v>
      </c>
      <c r="I3968" s="6"/>
      <c r="J3968" s="5">
        <v>41122</v>
      </c>
      <c r="K3968" s="25">
        <v>701.21600000000001</v>
      </c>
      <c r="L3968" s="2" t="s">
        <v>495</v>
      </c>
      <c r="M3968" s="14">
        <f>+VLOOKUP(L3968,Customers!$C$3:$D$797,2,FALSE)</f>
        <v>1</v>
      </c>
      <c r="N3968" s="14">
        <f>+INDEX(Customers!$B$2:$D$797,MATCH(TF_Database!L3968,Customers!$C$2:$C$797,0),1)</f>
        <v>7736</v>
      </c>
      <c r="O3968" s="29">
        <f t="shared" si="368"/>
        <v>7</v>
      </c>
      <c r="P3968" s="29">
        <f t="shared" si="369"/>
        <v>14</v>
      </c>
      <c r="Q3968" s="14" t="str">
        <f t="shared" si="370"/>
        <v xml:space="preserve">Arthur </v>
      </c>
      <c r="R3968" s="14" t="str">
        <f t="shared" si="371"/>
        <v>Prichep</v>
      </c>
    </row>
    <row r="3969" spans="2:18" x14ac:dyDescent="0.45">
      <c r="B3969" s="14" t="str">
        <f t="shared" si="366"/>
        <v>411205041121</v>
      </c>
      <c r="C3969" s="5">
        <v>41120</v>
      </c>
      <c r="D3969" s="2" t="s">
        <v>810</v>
      </c>
      <c r="E3969" s="14">
        <f t="shared" si="367"/>
        <v>0</v>
      </c>
      <c r="F3969" s="2">
        <v>50</v>
      </c>
      <c r="G3969" s="19">
        <v>350.01</v>
      </c>
      <c r="H3969" s="20">
        <v>0.04</v>
      </c>
      <c r="I3969" s="6"/>
      <c r="J3969" s="5">
        <v>41121</v>
      </c>
      <c r="K3969" s="25">
        <v>-133.43</v>
      </c>
      <c r="L3969" s="2" t="s">
        <v>495</v>
      </c>
      <c r="M3969" s="14">
        <f>+VLOOKUP(L3969,Customers!$C$3:$D$797,2,FALSE)</f>
        <v>1</v>
      </c>
      <c r="N3969" s="14">
        <f>+INDEX(Customers!$B$2:$D$797,MATCH(TF_Database!L3969,Customers!$C$2:$C$797,0),1)</f>
        <v>7736</v>
      </c>
      <c r="O3969" s="29">
        <f t="shared" si="368"/>
        <v>7</v>
      </c>
      <c r="P3969" s="29">
        <f t="shared" si="369"/>
        <v>14</v>
      </c>
      <c r="Q3969" s="14" t="str">
        <f t="shared" si="370"/>
        <v xml:space="preserve">Arthur </v>
      </c>
      <c r="R3969" s="14" t="str">
        <f t="shared" si="371"/>
        <v>Prichep</v>
      </c>
    </row>
    <row r="3970" spans="2:18" x14ac:dyDescent="0.45">
      <c r="B3970" s="14" t="str">
        <f t="shared" si="366"/>
        <v>398934139894</v>
      </c>
      <c r="C3970" s="5">
        <v>39893</v>
      </c>
      <c r="D3970" s="2" t="s">
        <v>806</v>
      </c>
      <c r="E3970" s="14">
        <f t="shared" si="367"/>
        <v>1</v>
      </c>
      <c r="F3970" s="2">
        <v>41</v>
      </c>
      <c r="G3970" s="19">
        <v>18081.759999999998</v>
      </c>
      <c r="H3970" s="20">
        <v>0.03</v>
      </c>
      <c r="I3970" s="6"/>
      <c r="J3970" s="5">
        <v>39894</v>
      </c>
      <c r="K3970" s="25">
        <v>8822.2775000000001</v>
      </c>
      <c r="L3970" s="2" t="s">
        <v>498</v>
      </c>
      <c r="M3970" s="14">
        <f>+VLOOKUP(L3970,Customers!$C$3:$D$797,2,FALSE)</f>
        <v>1</v>
      </c>
      <c r="N3970" s="14">
        <f>+INDEX(Customers!$B$2:$D$797,MATCH(TF_Database!L3970,Customers!$C$2:$C$797,0),1)</f>
        <v>14259</v>
      </c>
      <c r="O3970" s="29">
        <f t="shared" si="368"/>
        <v>7</v>
      </c>
      <c r="P3970" s="29">
        <f t="shared" si="369"/>
        <v>11</v>
      </c>
      <c r="Q3970" s="14" t="str">
        <f t="shared" si="370"/>
        <v xml:space="preserve">Harold </v>
      </c>
      <c r="R3970" s="14" t="str">
        <f t="shared" si="371"/>
        <v>Ryan</v>
      </c>
    </row>
    <row r="3971" spans="2:18" x14ac:dyDescent="0.45">
      <c r="B3971" s="14" t="str">
        <f t="shared" si="366"/>
        <v>401074940108</v>
      </c>
      <c r="C3971" s="5">
        <v>40107</v>
      </c>
      <c r="D3971" s="2" t="s">
        <v>810</v>
      </c>
      <c r="E3971" s="14">
        <f t="shared" si="367"/>
        <v>0</v>
      </c>
      <c r="F3971" s="2">
        <v>49</v>
      </c>
      <c r="G3971" s="19">
        <v>21337.27</v>
      </c>
      <c r="H3971" s="20">
        <v>0.02</v>
      </c>
      <c r="I3971" s="6"/>
      <c r="J3971" s="5">
        <v>40108</v>
      </c>
      <c r="K3971" s="25">
        <v>7606</v>
      </c>
      <c r="L3971" s="2" t="s">
        <v>521</v>
      </c>
      <c r="M3971" s="14">
        <f>+VLOOKUP(L3971,Customers!$C$3:$D$797,2,FALSE)</f>
        <v>4</v>
      </c>
      <c r="N3971" s="14">
        <f>+INDEX(Customers!$B$2:$D$797,MATCH(TF_Database!L3971,Customers!$C$2:$C$797,0),1)</f>
        <v>27203</v>
      </c>
      <c r="O3971" s="29">
        <f t="shared" si="368"/>
        <v>6</v>
      </c>
      <c r="P3971" s="29">
        <f t="shared" si="369"/>
        <v>14</v>
      </c>
      <c r="Q3971" s="14" t="str">
        <f t="shared" si="370"/>
        <v xml:space="preserve">Cathy </v>
      </c>
      <c r="R3971" s="14" t="str">
        <f t="shared" si="371"/>
        <v>Prescott</v>
      </c>
    </row>
    <row r="3972" spans="2:18" x14ac:dyDescent="0.45">
      <c r="B3972" s="14" t="str">
        <f t="shared" si="366"/>
        <v>40243240245</v>
      </c>
      <c r="C3972" s="5">
        <v>40243</v>
      </c>
      <c r="D3972" s="2" t="s">
        <v>811</v>
      </c>
      <c r="E3972" s="14">
        <f t="shared" si="367"/>
        <v>0</v>
      </c>
      <c r="F3972" s="2">
        <v>2</v>
      </c>
      <c r="G3972" s="19">
        <v>15.81</v>
      </c>
      <c r="H3972" s="20">
        <v>0.06</v>
      </c>
      <c r="I3972" s="6"/>
      <c r="J3972" s="5">
        <v>40245</v>
      </c>
      <c r="K3972" s="25">
        <v>-9.8800000000000008</v>
      </c>
      <c r="L3972" s="2" t="s">
        <v>497</v>
      </c>
      <c r="M3972" s="14">
        <f>+VLOOKUP(L3972,Customers!$C$3:$D$797,2,FALSE)</f>
        <v>1</v>
      </c>
      <c r="N3972" s="14">
        <f>+INDEX(Customers!$B$2:$D$797,MATCH(TF_Database!L3972,Customers!$C$2:$C$797,0),1)</f>
        <v>3288</v>
      </c>
      <c r="O3972" s="29">
        <f t="shared" si="368"/>
        <v>4</v>
      </c>
      <c r="P3972" s="29">
        <f t="shared" si="369"/>
        <v>8</v>
      </c>
      <c r="Q3972" s="14" t="str">
        <f t="shared" si="370"/>
        <v xml:space="preserve">Jim </v>
      </c>
      <c r="R3972" s="14" t="str">
        <f t="shared" si="371"/>
        <v>Kriz</v>
      </c>
    </row>
    <row r="3973" spans="2:18" x14ac:dyDescent="0.45">
      <c r="B3973" s="14" t="str">
        <f t="shared" si="366"/>
        <v>411264141128</v>
      </c>
      <c r="C3973" s="5">
        <v>41126</v>
      </c>
      <c r="D3973" s="2" t="s">
        <v>811</v>
      </c>
      <c r="E3973" s="14">
        <f t="shared" si="367"/>
        <v>0</v>
      </c>
      <c r="F3973" s="2">
        <v>41</v>
      </c>
      <c r="G3973" s="19">
        <v>802.16</v>
      </c>
      <c r="H3973" s="20">
        <v>0.1</v>
      </c>
      <c r="I3973" s="6"/>
      <c r="J3973" s="5">
        <v>41128</v>
      </c>
      <c r="K3973" s="25">
        <v>-293.45</v>
      </c>
      <c r="L3973" s="2" t="s">
        <v>416</v>
      </c>
      <c r="M3973" s="14">
        <f>+VLOOKUP(L3973,Customers!$C$3:$D$797,2,FALSE)</f>
        <v>5</v>
      </c>
      <c r="N3973" s="14">
        <f>+INDEX(Customers!$B$2:$D$797,MATCH(TF_Database!L3973,Customers!$C$2:$C$797,0),1)</f>
        <v>12954</v>
      </c>
      <c r="O3973" s="29">
        <f t="shared" si="368"/>
        <v>4</v>
      </c>
      <c r="P3973" s="29">
        <f t="shared" si="369"/>
        <v>14</v>
      </c>
      <c r="Q3973" s="14" t="str">
        <f t="shared" si="370"/>
        <v xml:space="preserve">Liz </v>
      </c>
      <c r="R3973" s="14" t="str">
        <f t="shared" si="371"/>
        <v>Willingham</v>
      </c>
    </row>
    <row r="3974" spans="2:18" x14ac:dyDescent="0.45">
      <c r="B3974" s="14" t="str">
        <f t="shared" si="366"/>
        <v>411825041183</v>
      </c>
      <c r="C3974" s="5">
        <v>41182</v>
      </c>
      <c r="D3974" s="2" t="s">
        <v>808</v>
      </c>
      <c r="E3974" s="14">
        <f t="shared" si="367"/>
        <v>0</v>
      </c>
      <c r="F3974" s="2">
        <v>50</v>
      </c>
      <c r="G3974" s="19">
        <v>3333.1</v>
      </c>
      <c r="H3974" s="20">
        <v>0.1</v>
      </c>
      <c r="I3974" s="6"/>
      <c r="J3974" s="5">
        <v>41183</v>
      </c>
      <c r="K3974" s="25">
        <v>-85.03</v>
      </c>
      <c r="L3974" s="2" t="s">
        <v>522</v>
      </c>
      <c r="M3974" s="14">
        <f>+VLOOKUP(L3974,Customers!$C$3:$D$797,2,FALSE)</f>
        <v>5</v>
      </c>
      <c r="N3974" s="14">
        <f>+INDEX(Customers!$B$2:$D$797,MATCH(TF_Database!L3974,Customers!$C$2:$C$797,0),1)</f>
        <v>24495</v>
      </c>
      <c r="O3974" s="29">
        <f t="shared" si="368"/>
        <v>10</v>
      </c>
      <c r="P3974" s="29">
        <f t="shared" si="369"/>
        <v>18</v>
      </c>
      <c r="Q3974" s="14" t="str">
        <f t="shared" si="370"/>
        <v xml:space="preserve">Stephanie </v>
      </c>
      <c r="R3974" s="14" t="str">
        <f t="shared" si="371"/>
        <v>Ulpright</v>
      </c>
    </row>
    <row r="3975" spans="2:18" x14ac:dyDescent="0.45">
      <c r="B3975" s="14" t="str">
        <f t="shared" ref="B3975:B4038" si="372">+CONCATENATE(C3975,F3975,J3975)</f>
        <v>411822741182</v>
      </c>
      <c r="C3975" s="5">
        <v>41182</v>
      </c>
      <c r="D3975" s="2" t="s">
        <v>808</v>
      </c>
      <c r="E3975" s="14">
        <f t="shared" ref="E3975:E4038" si="373">+IF(D3975="High",1,0)</f>
        <v>0</v>
      </c>
      <c r="F3975" s="2">
        <v>27</v>
      </c>
      <c r="G3975" s="19">
        <v>55.68</v>
      </c>
      <c r="H3975" s="20">
        <v>0.04</v>
      </c>
      <c r="I3975" s="6"/>
      <c r="J3975" s="5">
        <v>41182</v>
      </c>
      <c r="K3975" s="25">
        <v>0.26</v>
      </c>
      <c r="L3975" s="2" t="s">
        <v>522</v>
      </c>
      <c r="M3975" s="14">
        <f>+VLOOKUP(L3975,Customers!$C$3:$D$797,2,FALSE)</f>
        <v>5</v>
      </c>
      <c r="N3975" s="14">
        <f>+INDEX(Customers!$B$2:$D$797,MATCH(TF_Database!L3975,Customers!$C$2:$C$797,0),1)</f>
        <v>24495</v>
      </c>
      <c r="O3975" s="29">
        <f t="shared" ref="O3975:O4038" si="374">+SEARCH(" ",L3975)</f>
        <v>10</v>
      </c>
      <c r="P3975" s="29">
        <f t="shared" ref="P3975:P4038" si="375">+LEN(L3975)</f>
        <v>18</v>
      </c>
      <c r="Q3975" s="14" t="str">
        <f t="shared" ref="Q3975:Q4038" si="376">+LEFT(L3975,O3975)</f>
        <v xml:space="preserve">Stephanie </v>
      </c>
      <c r="R3975" s="14" t="str">
        <f t="shared" ref="R3975:R4038" si="377">+RIGHT(L3975,P3975-O3975)</f>
        <v>Ulpright</v>
      </c>
    </row>
    <row r="3976" spans="2:18" x14ac:dyDescent="0.45">
      <c r="B3976" s="14" t="str">
        <f t="shared" si="372"/>
        <v>409471840952</v>
      </c>
      <c r="C3976" s="5">
        <v>40947</v>
      </c>
      <c r="D3976" s="2" t="s">
        <v>804</v>
      </c>
      <c r="E3976" s="14">
        <f t="shared" si="373"/>
        <v>0</v>
      </c>
      <c r="F3976" s="2">
        <v>18</v>
      </c>
      <c r="G3976" s="19">
        <v>56.13</v>
      </c>
      <c r="H3976" s="20">
        <v>0.02</v>
      </c>
      <c r="I3976" s="6"/>
      <c r="J3976" s="5">
        <v>40952</v>
      </c>
      <c r="K3976" s="25">
        <v>-58.47</v>
      </c>
      <c r="L3976" s="2" t="s">
        <v>509</v>
      </c>
      <c r="M3976" s="14">
        <f>+VLOOKUP(L3976,Customers!$C$3:$D$797,2,FALSE)</f>
        <v>1</v>
      </c>
      <c r="N3976" s="14">
        <f>+INDEX(Customers!$B$2:$D$797,MATCH(TF_Database!L3976,Customers!$C$2:$C$797,0),1)</f>
        <v>22923</v>
      </c>
      <c r="O3976" s="29">
        <f t="shared" si="374"/>
        <v>7</v>
      </c>
      <c r="P3976" s="29">
        <f t="shared" si="375"/>
        <v>13</v>
      </c>
      <c r="Q3976" s="14" t="str">
        <f t="shared" si="376"/>
        <v xml:space="preserve">Robert </v>
      </c>
      <c r="R3976" s="14" t="str">
        <f t="shared" si="377"/>
        <v>Marley</v>
      </c>
    </row>
    <row r="3977" spans="2:18" x14ac:dyDescent="0.45">
      <c r="B3977" s="14" t="str">
        <f t="shared" si="372"/>
        <v>404451240447</v>
      </c>
      <c r="C3977" s="5">
        <v>40445</v>
      </c>
      <c r="D3977" s="2" t="s">
        <v>806</v>
      </c>
      <c r="E3977" s="14">
        <f t="shared" si="373"/>
        <v>1</v>
      </c>
      <c r="F3977" s="2">
        <v>12</v>
      </c>
      <c r="G3977" s="19">
        <v>94.83</v>
      </c>
      <c r="H3977" s="20">
        <v>0.02</v>
      </c>
      <c r="I3977" s="6"/>
      <c r="J3977" s="5">
        <v>40447</v>
      </c>
      <c r="K3977" s="25">
        <v>29.87</v>
      </c>
      <c r="L3977" s="2" t="s">
        <v>520</v>
      </c>
      <c r="M3977" s="14">
        <f>+VLOOKUP(L3977,Customers!$C$3:$D$797,2,FALSE)</f>
        <v>4</v>
      </c>
      <c r="N3977" s="14">
        <f>+INDEX(Customers!$B$2:$D$797,MATCH(TF_Database!L3977,Customers!$C$2:$C$797,0),1)</f>
        <v>9367</v>
      </c>
      <c r="O3977" s="29">
        <f t="shared" si="374"/>
        <v>8</v>
      </c>
      <c r="P3977" s="29">
        <f t="shared" si="375"/>
        <v>16</v>
      </c>
      <c r="Q3977" s="14" t="str">
        <f t="shared" si="376"/>
        <v xml:space="preserve">Lindsay </v>
      </c>
      <c r="R3977" s="14" t="str">
        <f t="shared" si="377"/>
        <v>Shagiari</v>
      </c>
    </row>
    <row r="3978" spans="2:18" x14ac:dyDescent="0.45">
      <c r="B3978" s="14" t="str">
        <f t="shared" si="372"/>
        <v>40791140793</v>
      </c>
      <c r="C3978" s="5">
        <v>40791</v>
      </c>
      <c r="D3978" s="2" t="s">
        <v>804</v>
      </c>
      <c r="E3978" s="14">
        <f t="shared" si="373"/>
        <v>0</v>
      </c>
      <c r="F3978" s="2">
        <v>1</v>
      </c>
      <c r="G3978" s="19">
        <v>13.04</v>
      </c>
      <c r="H3978" s="20">
        <v>0.06</v>
      </c>
      <c r="I3978" s="6"/>
      <c r="J3978" s="5">
        <v>40793</v>
      </c>
      <c r="K3978" s="25">
        <v>-6.62</v>
      </c>
      <c r="L3978" s="2" t="s">
        <v>499</v>
      </c>
      <c r="M3978" s="14">
        <f>+VLOOKUP(L3978,Customers!$C$3:$D$797,2,FALSE)</f>
        <v>4</v>
      </c>
      <c r="N3978" s="14">
        <f>+INDEX(Customers!$B$2:$D$797,MATCH(TF_Database!L3978,Customers!$C$2:$C$797,0),1)</f>
        <v>24182</v>
      </c>
      <c r="O3978" s="29">
        <f t="shared" si="374"/>
        <v>5</v>
      </c>
      <c r="P3978" s="29">
        <f t="shared" si="375"/>
        <v>10</v>
      </c>
      <c r="Q3978" s="14" t="str">
        <f t="shared" si="376"/>
        <v xml:space="preserve">John </v>
      </c>
      <c r="R3978" s="14" t="str">
        <f t="shared" si="377"/>
        <v>Lucas</v>
      </c>
    </row>
    <row r="3979" spans="2:18" x14ac:dyDescent="0.45">
      <c r="B3979" s="14" t="str">
        <f t="shared" si="372"/>
        <v>406063140608</v>
      </c>
      <c r="C3979" s="5">
        <v>40606</v>
      </c>
      <c r="D3979" s="2" t="s">
        <v>808</v>
      </c>
      <c r="E3979" s="14">
        <f t="shared" si="373"/>
        <v>0</v>
      </c>
      <c r="F3979" s="2">
        <v>31</v>
      </c>
      <c r="G3979" s="19">
        <v>197.59</v>
      </c>
      <c r="H3979" s="20">
        <v>0.09</v>
      </c>
      <c r="I3979" s="6"/>
      <c r="J3979" s="5">
        <v>40608</v>
      </c>
      <c r="K3979" s="25">
        <v>-73.62299999999999</v>
      </c>
      <c r="L3979" s="2" t="s">
        <v>523</v>
      </c>
      <c r="M3979" s="14">
        <f>+VLOOKUP(L3979,Customers!$C$3:$D$797,2,FALSE)</f>
        <v>4</v>
      </c>
      <c r="N3979" s="14">
        <f>+INDEX(Customers!$B$2:$D$797,MATCH(TF_Database!L3979,Customers!$C$2:$C$797,0),1)</f>
        <v>23274</v>
      </c>
      <c r="O3979" s="29">
        <f t="shared" si="374"/>
        <v>7</v>
      </c>
      <c r="P3979" s="29">
        <f t="shared" si="375"/>
        <v>13</v>
      </c>
      <c r="Q3979" s="14" t="str">
        <f t="shared" si="376"/>
        <v xml:space="preserve">Odella </v>
      </c>
      <c r="R3979" s="14" t="str">
        <f t="shared" si="377"/>
        <v>Nelson</v>
      </c>
    </row>
    <row r="3980" spans="2:18" x14ac:dyDescent="0.45">
      <c r="B3980" s="14" t="str">
        <f t="shared" si="372"/>
        <v>404234340423</v>
      </c>
      <c r="C3980" s="5">
        <v>40423</v>
      </c>
      <c r="D3980" s="2" t="s">
        <v>810</v>
      </c>
      <c r="E3980" s="14">
        <f t="shared" si="373"/>
        <v>0</v>
      </c>
      <c r="F3980" s="2">
        <v>43</v>
      </c>
      <c r="G3980" s="19">
        <v>856.45</v>
      </c>
      <c r="H3980" s="20">
        <v>0.03</v>
      </c>
      <c r="I3980" s="6"/>
      <c r="J3980" s="5">
        <v>40423</v>
      </c>
      <c r="K3980" s="25">
        <v>265.10000000000002</v>
      </c>
      <c r="L3980" s="2" t="s">
        <v>495</v>
      </c>
      <c r="M3980" s="14">
        <f>+VLOOKUP(L3980,Customers!$C$3:$D$797,2,FALSE)</f>
        <v>1</v>
      </c>
      <c r="N3980" s="14">
        <f>+INDEX(Customers!$B$2:$D$797,MATCH(TF_Database!L3980,Customers!$C$2:$C$797,0),1)</f>
        <v>7736</v>
      </c>
      <c r="O3980" s="29">
        <f t="shared" si="374"/>
        <v>7</v>
      </c>
      <c r="P3980" s="29">
        <f t="shared" si="375"/>
        <v>14</v>
      </c>
      <c r="Q3980" s="14" t="str">
        <f t="shared" si="376"/>
        <v xml:space="preserve">Arthur </v>
      </c>
      <c r="R3980" s="14" t="str">
        <f t="shared" si="377"/>
        <v>Prichep</v>
      </c>
    </row>
    <row r="3981" spans="2:18" x14ac:dyDescent="0.45">
      <c r="B3981" s="14" t="str">
        <f t="shared" si="372"/>
        <v>40423140423</v>
      </c>
      <c r="C3981" s="5">
        <v>40423</v>
      </c>
      <c r="D3981" s="2" t="s">
        <v>810</v>
      </c>
      <c r="E3981" s="14">
        <f t="shared" si="373"/>
        <v>0</v>
      </c>
      <c r="F3981" s="2">
        <v>1</v>
      </c>
      <c r="G3981" s="19">
        <v>6.75</v>
      </c>
      <c r="H3981" s="20">
        <v>0.08</v>
      </c>
      <c r="I3981" s="6"/>
      <c r="J3981" s="5">
        <v>40423</v>
      </c>
      <c r="K3981" s="25">
        <v>-2.31</v>
      </c>
      <c r="L3981" s="2" t="s">
        <v>495</v>
      </c>
      <c r="M3981" s="14">
        <f>+VLOOKUP(L3981,Customers!$C$3:$D$797,2,FALSE)</f>
        <v>1</v>
      </c>
      <c r="N3981" s="14">
        <f>+INDEX(Customers!$B$2:$D$797,MATCH(TF_Database!L3981,Customers!$C$2:$C$797,0),1)</f>
        <v>7736</v>
      </c>
      <c r="O3981" s="29">
        <f t="shared" si="374"/>
        <v>7</v>
      </c>
      <c r="P3981" s="29">
        <f t="shared" si="375"/>
        <v>14</v>
      </c>
      <c r="Q3981" s="14" t="str">
        <f t="shared" si="376"/>
        <v xml:space="preserve">Arthur </v>
      </c>
      <c r="R3981" s="14" t="str">
        <f t="shared" si="377"/>
        <v>Prichep</v>
      </c>
    </row>
    <row r="3982" spans="2:18" x14ac:dyDescent="0.45">
      <c r="B3982" s="14" t="str">
        <f t="shared" si="372"/>
        <v>398351339837</v>
      </c>
      <c r="C3982" s="5">
        <v>39835</v>
      </c>
      <c r="D3982" s="2" t="s">
        <v>811</v>
      </c>
      <c r="E3982" s="14">
        <f t="shared" si="373"/>
        <v>0</v>
      </c>
      <c r="F3982" s="2">
        <v>13</v>
      </c>
      <c r="G3982" s="19">
        <v>1160.5899999999999</v>
      </c>
      <c r="H3982" s="20">
        <v>0.01</v>
      </c>
      <c r="I3982" s="6"/>
      <c r="J3982" s="5">
        <v>39837</v>
      </c>
      <c r="K3982" s="25">
        <v>-330.14</v>
      </c>
      <c r="L3982" s="2" t="s">
        <v>511</v>
      </c>
      <c r="M3982" s="14">
        <f>+VLOOKUP(L3982,Customers!$C$3:$D$797,2,FALSE)</f>
        <v>3</v>
      </c>
      <c r="N3982" s="14">
        <f>+INDEX(Customers!$B$2:$D$797,MATCH(TF_Database!L3982,Customers!$C$2:$C$797,0),1)</f>
        <v>10902</v>
      </c>
      <c r="O3982" s="29">
        <f t="shared" si="374"/>
        <v>4</v>
      </c>
      <c r="P3982" s="29">
        <f t="shared" si="375"/>
        <v>11</v>
      </c>
      <c r="Q3982" s="14" t="str">
        <f t="shared" si="376"/>
        <v xml:space="preserve">Guy </v>
      </c>
      <c r="R3982" s="14" t="str">
        <f t="shared" si="377"/>
        <v>Phonely</v>
      </c>
    </row>
    <row r="3983" spans="2:18" x14ac:dyDescent="0.45">
      <c r="B3983" s="14" t="str">
        <f t="shared" si="372"/>
        <v>39885239885</v>
      </c>
      <c r="C3983" s="5">
        <v>39885</v>
      </c>
      <c r="D3983" s="2" t="s">
        <v>811</v>
      </c>
      <c r="E3983" s="14">
        <f t="shared" si="373"/>
        <v>0</v>
      </c>
      <c r="F3983" s="2">
        <v>2</v>
      </c>
      <c r="G3983" s="19">
        <v>201.178</v>
      </c>
      <c r="H3983" s="20">
        <v>7.0000000000000007E-2</v>
      </c>
      <c r="I3983" s="6"/>
      <c r="J3983" s="5">
        <v>39885</v>
      </c>
      <c r="K3983" s="25">
        <v>-604.40600000000006</v>
      </c>
      <c r="L3983" s="2" t="s">
        <v>518</v>
      </c>
      <c r="M3983" s="14">
        <f>+VLOOKUP(L3983,Customers!$C$3:$D$797,2,FALSE)</f>
        <v>5</v>
      </c>
      <c r="N3983" s="14">
        <f>+INDEX(Customers!$B$2:$D$797,MATCH(TF_Database!L3983,Customers!$C$2:$C$797,0),1)</f>
        <v>19947</v>
      </c>
      <c r="O3983" s="29">
        <f t="shared" si="374"/>
        <v>6</v>
      </c>
      <c r="P3983" s="29">
        <f t="shared" si="375"/>
        <v>13</v>
      </c>
      <c r="Q3983" s="14" t="str">
        <f t="shared" si="376"/>
        <v xml:space="preserve">Denny </v>
      </c>
      <c r="R3983" s="14" t="str">
        <f t="shared" si="377"/>
        <v>Blanton</v>
      </c>
    </row>
    <row r="3984" spans="2:18" x14ac:dyDescent="0.45">
      <c r="B3984" s="14" t="str">
        <f t="shared" si="372"/>
        <v>398852539886</v>
      </c>
      <c r="C3984" s="5">
        <v>39885</v>
      </c>
      <c r="D3984" s="2" t="s">
        <v>811</v>
      </c>
      <c r="E3984" s="14">
        <f t="shared" si="373"/>
        <v>0</v>
      </c>
      <c r="F3984" s="2">
        <v>25</v>
      </c>
      <c r="G3984" s="19">
        <v>2493.2399999999998</v>
      </c>
      <c r="H3984" s="20">
        <v>0.03</v>
      </c>
      <c r="I3984" s="6"/>
      <c r="J3984" s="5">
        <v>39886</v>
      </c>
      <c r="K3984" s="25">
        <v>293.66000000000003</v>
      </c>
      <c r="L3984" s="2" t="s">
        <v>518</v>
      </c>
      <c r="M3984" s="14">
        <f>+VLOOKUP(L3984,Customers!$C$3:$D$797,2,FALSE)</f>
        <v>5</v>
      </c>
      <c r="N3984" s="14">
        <f>+INDEX(Customers!$B$2:$D$797,MATCH(TF_Database!L3984,Customers!$C$2:$C$797,0),1)</f>
        <v>19947</v>
      </c>
      <c r="O3984" s="29">
        <f t="shared" si="374"/>
        <v>6</v>
      </c>
      <c r="P3984" s="29">
        <f t="shared" si="375"/>
        <v>13</v>
      </c>
      <c r="Q3984" s="14" t="str">
        <f t="shared" si="376"/>
        <v xml:space="preserve">Denny </v>
      </c>
      <c r="R3984" s="14" t="str">
        <f t="shared" si="377"/>
        <v>Blanton</v>
      </c>
    </row>
    <row r="3985" spans="2:18" x14ac:dyDescent="0.45">
      <c r="B3985" s="14" t="str">
        <f t="shared" si="372"/>
        <v>403912840391</v>
      </c>
      <c r="C3985" s="5">
        <v>40391</v>
      </c>
      <c r="D3985" s="2" t="s">
        <v>810</v>
      </c>
      <c r="E3985" s="14">
        <f t="shared" si="373"/>
        <v>0</v>
      </c>
      <c r="F3985" s="2">
        <v>28</v>
      </c>
      <c r="G3985" s="19">
        <v>90.5</v>
      </c>
      <c r="H3985" s="20">
        <v>0.03</v>
      </c>
      <c r="I3985" s="6"/>
      <c r="J3985" s="5">
        <v>40391</v>
      </c>
      <c r="K3985" s="25">
        <v>24.71</v>
      </c>
      <c r="L3985" s="2" t="s">
        <v>505</v>
      </c>
      <c r="M3985" s="14">
        <f>+VLOOKUP(L3985,Customers!$C$3:$D$797,2,FALSE)</f>
        <v>5</v>
      </c>
      <c r="N3985" s="14">
        <f>+INDEX(Customers!$B$2:$D$797,MATCH(TF_Database!L3985,Customers!$C$2:$C$797,0),1)</f>
        <v>30314</v>
      </c>
      <c r="O3985" s="29">
        <f t="shared" si="374"/>
        <v>6</v>
      </c>
      <c r="P3985" s="29">
        <f t="shared" si="375"/>
        <v>12</v>
      </c>
      <c r="Q3985" s="14" t="str">
        <f t="shared" si="376"/>
        <v xml:space="preserve">Steve </v>
      </c>
      <c r="R3985" s="14" t="str">
        <f t="shared" si="377"/>
        <v>Nguyen</v>
      </c>
    </row>
    <row r="3986" spans="2:18" x14ac:dyDescent="0.45">
      <c r="B3986" s="14" t="str">
        <f t="shared" si="372"/>
        <v>411272541128</v>
      </c>
      <c r="C3986" s="5">
        <v>41127</v>
      </c>
      <c r="D3986" s="2" t="s">
        <v>810</v>
      </c>
      <c r="E3986" s="14">
        <f t="shared" si="373"/>
        <v>0</v>
      </c>
      <c r="F3986" s="2">
        <v>25</v>
      </c>
      <c r="G3986" s="19">
        <v>157.4</v>
      </c>
      <c r="H3986" s="20">
        <v>7.0000000000000007E-2</v>
      </c>
      <c r="I3986" s="6"/>
      <c r="J3986" s="5">
        <v>41128</v>
      </c>
      <c r="K3986" s="25">
        <v>-84</v>
      </c>
      <c r="L3986" s="2" t="s">
        <v>221</v>
      </c>
      <c r="M3986" s="14">
        <f>+VLOOKUP(L3986,Customers!$C$3:$D$797,2,FALSE)</f>
        <v>2</v>
      </c>
      <c r="N3986" s="14">
        <f>+INDEX(Customers!$B$2:$D$797,MATCH(TF_Database!L3986,Customers!$C$2:$C$797,0),1)</f>
        <v>20753</v>
      </c>
      <c r="O3986" s="29">
        <f t="shared" si="374"/>
        <v>5</v>
      </c>
      <c r="P3986" s="29">
        <f t="shared" si="375"/>
        <v>14</v>
      </c>
      <c r="Q3986" s="14" t="str">
        <f t="shared" si="376"/>
        <v xml:space="preserve">Sean </v>
      </c>
      <c r="R3986" s="14" t="str">
        <f t="shared" si="377"/>
        <v>O'Donnell</v>
      </c>
    </row>
    <row r="3987" spans="2:18" x14ac:dyDescent="0.45">
      <c r="B3987" s="14" t="str">
        <f t="shared" si="372"/>
        <v>408801140884</v>
      </c>
      <c r="C3987" s="5">
        <v>40880</v>
      </c>
      <c r="D3987" s="2" t="s">
        <v>804</v>
      </c>
      <c r="E3987" s="14">
        <f t="shared" si="373"/>
        <v>0</v>
      </c>
      <c r="F3987" s="2">
        <v>11</v>
      </c>
      <c r="G3987" s="19">
        <v>617.21899999999994</v>
      </c>
      <c r="H3987" s="20">
        <v>0.03</v>
      </c>
      <c r="I3987" s="6"/>
      <c r="J3987" s="5">
        <v>40884</v>
      </c>
      <c r="K3987" s="25">
        <v>-136.09199999999998</v>
      </c>
      <c r="L3987" s="2" t="s">
        <v>502</v>
      </c>
      <c r="M3987" s="14">
        <f>+VLOOKUP(L3987,Customers!$C$3:$D$797,2,FALSE)</f>
        <v>3</v>
      </c>
      <c r="N3987" s="14">
        <f>+INDEX(Customers!$B$2:$D$797,MATCH(TF_Database!L3987,Customers!$C$2:$C$797,0),1)</f>
        <v>26152</v>
      </c>
      <c r="O3987" s="29">
        <f t="shared" si="374"/>
        <v>6</v>
      </c>
      <c r="P3987" s="29">
        <f t="shared" si="375"/>
        <v>13</v>
      </c>
      <c r="Q3987" s="14" t="str">
        <f t="shared" si="376"/>
        <v xml:space="preserve">Sally </v>
      </c>
      <c r="R3987" s="14" t="str">
        <f t="shared" si="377"/>
        <v>Hughsby</v>
      </c>
    </row>
    <row r="3988" spans="2:18" x14ac:dyDescent="0.45">
      <c r="B3988" s="14" t="str">
        <f t="shared" si="372"/>
        <v>408652040867</v>
      </c>
      <c r="C3988" s="5">
        <v>40865</v>
      </c>
      <c r="D3988" s="2" t="s">
        <v>810</v>
      </c>
      <c r="E3988" s="14">
        <f t="shared" si="373"/>
        <v>0</v>
      </c>
      <c r="F3988" s="2">
        <v>20</v>
      </c>
      <c r="G3988" s="19">
        <v>157.13</v>
      </c>
      <c r="H3988" s="20">
        <v>7.0000000000000007E-2</v>
      </c>
      <c r="I3988" s="6"/>
      <c r="J3988" s="5">
        <v>40867</v>
      </c>
      <c r="K3988" s="25">
        <v>-46.89</v>
      </c>
      <c r="L3988" s="2" t="s">
        <v>236</v>
      </c>
      <c r="M3988" s="14">
        <f>+VLOOKUP(L3988,Customers!$C$3:$D$797,2,FALSE)</f>
        <v>1</v>
      </c>
      <c r="N3988" s="14">
        <f>+INDEX(Customers!$B$2:$D$797,MATCH(TF_Database!L3988,Customers!$C$2:$C$797,0),1)</f>
        <v>18117</v>
      </c>
      <c r="O3988" s="29">
        <f t="shared" si="374"/>
        <v>4</v>
      </c>
      <c r="P3988" s="29">
        <f t="shared" si="375"/>
        <v>13</v>
      </c>
      <c r="Q3988" s="14" t="str">
        <f t="shared" si="376"/>
        <v xml:space="preserve">Jas </v>
      </c>
      <c r="R3988" s="14" t="str">
        <f t="shared" si="377"/>
        <v>O'Carroll</v>
      </c>
    </row>
    <row r="3989" spans="2:18" x14ac:dyDescent="0.45">
      <c r="B3989" s="14" t="str">
        <f t="shared" si="372"/>
        <v>408652840866</v>
      </c>
      <c r="C3989" s="5">
        <v>40865</v>
      </c>
      <c r="D3989" s="2" t="s">
        <v>810</v>
      </c>
      <c r="E3989" s="14">
        <f t="shared" si="373"/>
        <v>0</v>
      </c>
      <c r="F3989" s="2">
        <v>28</v>
      </c>
      <c r="G3989" s="19">
        <v>195.11</v>
      </c>
      <c r="H3989" s="20">
        <v>0.04</v>
      </c>
      <c r="I3989" s="6"/>
      <c r="J3989" s="5">
        <v>40866</v>
      </c>
      <c r="K3989" s="25">
        <v>-129.41999999999999</v>
      </c>
      <c r="L3989" s="2" t="s">
        <v>236</v>
      </c>
      <c r="M3989" s="14">
        <f>+VLOOKUP(L3989,Customers!$C$3:$D$797,2,FALSE)</f>
        <v>1</v>
      </c>
      <c r="N3989" s="14">
        <f>+INDEX(Customers!$B$2:$D$797,MATCH(TF_Database!L3989,Customers!$C$2:$C$797,0),1)</f>
        <v>18117</v>
      </c>
      <c r="O3989" s="29">
        <f t="shared" si="374"/>
        <v>4</v>
      </c>
      <c r="P3989" s="29">
        <f t="shared" si="375"/>
        <v>13</v>
      </c>
      <c r="Q3989" s="14" t="str">
        <f t="shared" si="376"/>
        <v xml:space="preserve">Jas </v>
      </c>
      <c r="R3989" s="14" t="str">
        <f t="shared" si="377"/>
        <v>O'Carroll</v>
      </c>
    </row>
    <row r="3990" spans="2:18" x14ac:dyDescent="0.45">
      <c r="B3990" s="14" t="str">
        <f t="shared" si="372"/>
        <v>408652940867</v>
      </c>
      <c r="C3990" s="5">
        <v>40865</v>
      </c>
      <c r="D3990" s="2" t="s">
        <v>810</v>
      </c>
      <c r="E3990" s="14">
        <f t="shared" si="373"/>
        <v>0</v>
      </c>
      <c r="F3990" s="2">
        <v>29</v>
      </c>
      <c r="G3990" s="19">
        <v>2738.7849999999999</v>
      </c>
      <c r="H3990" s="20">
        <v>7.0000000000000007E-2</v>
      </c>
      <c r="I3990" s="6"/>
      <c r="J3990" s="5">
        <v>40867</v>
      </c>
      <c r="K3990" s="25">
        <v>556.83000000000004</v>
      </c>
      <c r="L3990" s="2" t="s">
        <v>236</v>
      </c>
      <c r="M3990" s="14">
        <f>+VLOOKUP(L3990,Customers!$C$3:$D$797,2,FALSE)</f>
        <v>1</v>
      </c>
      <c r="N3990" s="14">
        <f>+INDEX(Customers!$B$2:$D$797,MATCH(TF_Database!L3990,Customers!$C$2:$C$797,0),1)</f>
        <v>18117</v>
      </c>
      <c r="O3990" s="29">
        <f t="shared" si="374"/>
        <v>4</v>
      </c>
      <c r="P3990" s="29">
        <f t="shared" si="375"/>
        <v>13</v>
      </c>
      <c r="Q3990" s="14" t="str">
        <f t="shared" si="376"/>
        <v xml:space="preserve">Jas </v>
      </c>
      <c r="R3990" s="14" t="str">
        <f t="shared" si="377"/>
        <v>O'Carroll</v>
      </c>
    </row>
    <row r="3991" spans="2:18" x14ac:dyDescent="0.45">
      <c r="B3991" s="14" t="str">
        <f t="shared" si="372"/>
        <v>408653040866</v>
      </c>
      <c r="C3991" s="5">
        <v>40865</v>
      </c>
      <c r="D3991" s="2" t="s">
        <v>810</v>
      </c>
      <c r="E3991" s="14">
        <f t="shared" si="373"/>
        <v>0</v>
      </c>
      <c r="F3991" s="2">
        <v>30</v>
      </c>
      <c r="G3991" s="19">
        <v>217.42</v>
      </c>
      <c r="H3991" s="20">
        <v>0.09</v>
      </c>
      <c r="I3991" s="6"/>
      <c r="J3991" s="5">
        <v>40866</v>
      </c>
      <c r="K3991" s="25">
        <v>16.97</v>
      </c>
      <c r="L3991" s="2" t="s">
        <v>236</v>
      </c>
      <c r="M3991" s="14">
        <f>+VLOOKUP(L3991,Customers!$C$3:$D$797,2,FALSE)</f>
        <v>1</v>
      </c>
      <c r="N3991" s="14">
        <f>+INDEX(Customers!$B$2:$D$797,MATCH(TF_Database!L3991,Customers!$C$2:$C$797,0),1)</f>
        <v>18117</v>
      </c>
      <c r="O3991" s="29">
        <f t="shared" si="374"/>
        <v>4</v>
      </c>
      <c r="P3991" s="29">
        <f t="shared" si="375"/>
        <v>13</v>
      </c>
      <c r="Q3991" s="14" t="str">
        <f t="shared" si="376"/>
        <v xml:space="preserve">Jas </v>
      </c>
      <c r="R3991" s="14" t="str">
        <f t="shared" si="377"/>
        <v>O'Carroll</v>
      </c>
    </row>
    <row r="3992" spans="2:18" x14ac:dyDescent="0.45">
      <c r="B3992" s="14" t="str">
        <f t="shared" si="372"/>
        <v>409481440950</v>
      </c>
      <c r="C3992" s="5">
        <v>40948</v>
      </c>
      <c r="D3992" s="2" t="s">
        <v>804</v>
      </c>
      <c r="E3992" s="14">
        <f t="shared" si="373"/>
        <v>0</v>
      </c>
      <c r="F3992" s="2">
        <v>14</v>
      </c>
      <c r="G3992" s="19">
        <v>3049.6320000000001</v>
      </c>
      <c r="H3992" s="20">
        <v>0.04</v>
      </c>
      <c r="I3992" s="6"/>
      <c r="J3992" s="5">
        <v>40950</v>
      </c>
      <c r="K3992" s="25">
        <v>-679.0443660000002</v>
      </c>
      <c r="L3992" s="2" t="s">
        <v>502</v>
      </c>
      <c r="M3992" s="14">
        <f>+VLOOKUP(L3992,Customers!$C$3:$D$797,2,FALSE)</f>
        <v>3</v>
      </c>
      <c r="N3992" s="14">
        <f>+INDEX(Customers!$B$2:$D$797,MATCH(TF_Database!L3992,Customers!$C$2:$C$797,0),1)</f>
        <v>26152</v>
      </c>
      <c r="O3992" s="29">
        <f t="shared" si="374"/>
        <v>6</v>
      </c>
      <c r="P3992" s="29">
        <f t="shared" si="375"/>
        <v>13</v>
      </c>
      <c r="Q3992" s="14" t="str">
        <f t="shared" si="376"/>
        <v xml:space="preserve">Sally </v>
      </c>
      <c r="R3992" s="14" t="str">
        <f t="shared" si="377"/>
        <v>Hughsby</v>
      </c>
    </row>
    <row r="3993" spans="2:18" x14ac:dyDescent="0.45">
      <c r="B3993" s="14" t="str">
        <f t="shared" si="372"/>
        <v>409484140953</v>
      </c>
      <c r="C3993" s="5">
        <v>40948</v>
      </c>
      <c r="D3993" s="2" t="s">
        <v>804</v>
      </c>
      <c r="E3993" s="14">
        <f t="shared" si="373"/>
        <v>0</v>
      </c>
      <c r="F3993" s="2">
        <v>41</v>
      </c>
      <c r="G3993" s="19">
        <v>1274.9490000000001</v>
      </c>
      <c r="H3993" s="20">
        <v>0.05</v>
      </c>
      <c r="I3993" s="6"/>
      <c r="J3993" s="5">
        <v>40953</v>
      </c>
      <c r="K3993" s="25">
        <v>416.988</v>
      </c>
      <c r="L3993" s="2" t="s">
        <v>502</v>
      </c>
      <c r="M3993" s="14">
        <f>+VLOOKUP(L3993,Customers!$C$3:$D$797,2,FALSE)</f>
        <v>3</v>
      </c>
      <c r="N3993" s="14">
        <f>+INDEX(Customers!$B$2:$D$797,MATCH(TF_Database!L3993,Customers!$C$2:$C$797,0),1)</f>
        <v>26152</v>
      </c>
      <c r="O3993" s="29">
        <f t="shared" si="374"/>
        <v>6</v>
      </c>
      <c r="P3993" s="29">
        <f t="shared" si="375"/>
        <v>13</v>
      </c>
      <c r="Q3993" s="14" t="str">
        <f t="shared" si="376"/>
        <v xml:space="preserve">Sally </v>
      </c>
      <c r="R3993" s="14" t="str">
        <f t="shared" si="377"/>
        <v>Hughsby</v>
      </c>
    </row>
    <row r="3994" spans="2:18" x14ac:dyDescent="0.45">
      <c r="B3994" s="14" t="str">
        <f t="shared" si="372"/>
        <v>403321840333</v>
      </c>
      <c r="C3994" s="5">
        <v>40332</v>
      </c>
      <c r="D3994" s="2" t="s">
        <v>808</v>
      </c>
      <c r="E3994" s="14">
        <f t="shared" si="373"/>
        <v>0</v>
      </c>
      <c r="F3994" s="2">
        <v>18</v>
      </c>
      <c r="G3994" s="19">
        <v>2657.56</v>
      </c>
      <c r="H3994" s="20">
        <v>0.1</v>
      </c>
      <c r="I3994" s="6"/>
      <c r="J3994" s="5">
        <v>40333</v>
      </c>
      <c r="K3994" s="25">
        <v>126.27855</v>
      </c>
      <c r="L3994" s="2" t="s">
        <v>502</v>
      </c>
      <c r="M3994" s="14">
        <f>+VLOOKUP(L3994,Customers!$C$3:$D$797,2,FALSE)</f>
        <v>3</v>
      </c>
      <c r="N3994" s="14">
        <f>+INDEX(Customers!$B$2:$D$797,MATCH(TF_Database!L3994,Customers!$C$2:$C$797,0),1)</f>
        <v>26152</v>
      </c>
      <c r="O3994" s="29">
        <f t="shared" si="374"/>
        <v>6</v>
      </c>
      <c r="P3994" s="29">
        <f t="shared" si="375"/>
        <v>13</v>
      </c>
      <c r="Q3994" s="14" t="str">
        <f t="shared" si="376"/>
        <v xml:space="preserve">Sally </v>
      </c>
      <c r="R3994" s="14" t="str">
        <f t="shared" si="377"/>
        <v>Hughsby</v>
      </c>
    </row>
    <row r="3995" spans="2:18" x14ac:dyDescent="0.45">
      <c r="B3995" s="14" t="str">
        <f t="shared" si="372"/>
        <v>401514440154</v>
      </c>
      <c r="C3995" s="5">
        <v>40151</v>
      </c>
      <c r="D3995" s="2" t="s">
        <v>808</v>
      </c>
      <c r="E3995" s="14">
        <f t="shared" si="373"/>
        <v>0</v>
      </c>
      <c r="F3995" s="2">
        <v>44</v>
      </c>
      <c r="G3995" s="19">
        <v>243.5</v>
      </c>
      <c r="H3995" s="20">
        <v>0.09</v>
      </c>
      <c r="I3995" s="6"/>
      <c r="J3995" s="5">
        <v>40154</v>
      </c>
      <c r="K3995" s="25">
        <v>23.87</v>
      </c>
      <c r="L3995" s="2" t="s">
        <v>523</v>
      </c>
      <c r="M3995" s="14">
        <f>+VLOOKUP(L3995,Customers!$C$3:$D$797,2,FALSE)</f>
        <v>4</v>
      </c>
      <c r="N3995" s="14">
        <f>+INDEX(Customers!$B$2:$D$797,MATCH(TF_Database!L3995,Customers!$C$2:$C$797,0),1)</f>
        <v>23274</v>
      </c>
      <c r="O3995" s="29">
        <f t="shared" si="374"/>
        <v>7</v>
      </c>
      <c r="P3995" s="29">
        <f t="shared" si="375"/>
        <v>13</v>
      </c>
      <c r="Q3995" s="14" t="str">
        <f t="shared" si="376"/>
        <v xml:space="preserve">Odella </v>
      </c>
      <c r="R3995" s="14" t="str">
        <f t="shared" si="377"/>
        <v>Nelson</v>
      </c>
    </row>
    <row r="3996" spans="2:18" x14ac:dyDescent="0.45">
      <c r="B3996" s="14" t="str">
        <f t="shared" si="372"/>
        <v>404284340437</v>
      </c>
      <c r="C3996" s="5">
        <v>40428</v>
      </c>
      <c r="D3996" s="2" t="s">
        <v>804</v>
      </c>
      <c r="E3996" s="14">
        <f t="shared" si="373"/>
        <v>0</v>
      </c>
      <c r="F3996" s="2">
        <v>43</v>
      </c>
      <c r="G3996" s="19">
        <v>606.98</v>
      </c>
      <c r="H3996" s="20">
        <v>0.05</v>
      </c>
      <c r="I3996" s="6"/>
      <c r="J3996" s="5">
        <v>40437</v>
      </c>
      <c r="K3996" s="25">
        <v>21.08</v>
      </c>
      <c r="L3996" s="2" t="s">
        <v>513</v>
      </c>
      <c r="M3996" s="14">
        <f>+VLOOKUP(L3996,Customers!$C$3:$D$797,2,FALSE)</f>
        <v>3</v>
      </c>
      <c r="N3996" s="14">
        <f>+INDEX(Customers!$B$2:$D$797,MATCH(TF_Database!L3996,Customers!$C$2:$C$797,0),1)</f>
        <v>18398</v>
      </c>
      <c r="O3996" s="29">
        <f t="shared" si="374"/>
        <v>5</v>
      </c>
      <c r="P3996" s="29">
        <f t="shared" si="375"/>
        <v>12</v>
      </c>
      <c r="Q3996" s="14" t="str">
        <f t="shared" si="376"/>
        <v xml:space="preserve">Matt </v>
      </c>
      <c r="R3996" s="14" t="str">
        <f t="shared" si="377"/>
        <v>Connell</v>
      </c>
    </row>
    <row r="3997" spans="2:18" x14ac:dyDescent="0.45">
      <c r="B3997" s="14" t="str">
        <f t="shared" si="372"/>
        <v>404284840437</v>
      </c>
      <c r="C3997" s="5">
        <v>40428</v>
      </c>
      <c r="D3997" s="2" t="s">
        <v>804</v>
      </c>
      <c r="E3997" s="14">
        <f t="shared" si="373"/>
        <v>0</v>
      </c>
      <c r="F3997" s="2">
        <v>48</v>
      </c>
      <c r="G3997" s="19">
        <v>301.62</v>
      </c>
      <c r="H3997" s="20">
        <v>0.09</v>
      </c>
      <c r="I3997" s="6"/>
      <c r="J3997" s="5">
        <v>40437</v>
      </c>
      <c r="K3997" s="25">
        <v>-162.54</v>
      </c>
      <c r="L3997" s="2" t="s">
        <v>513</v>
      </c>
      <c r="M3997" s="14">
        <f>+VLOOKUP(L3997,Customers!$C$3:$D$797,2,FALSE)</f>
        <v>3</v>
      </c>
      <c r="N3997" s="14">
        <f>+INDEX(Customers!$B$2:$D$797,MATCH(TF_Database!L3997,Customers!$C$2:$C$797,0),1)</f>
        <v>18398</v>
      </c>
      <c r="O3997" s="29">
        <f t="shared" si="374"/>
        <v>5</v>
      </c>
      <c r="P3997" s="29">
        <f t="shared" si="375"/>
        <v>12</v>
      </c>
      <c r="Q3997" s="14" t="str">
        <f t="shared" si="376"/>
        <v xml:space="preserve">Matt </v>
      </c>
      <c r="R3997" s="14" t="str">
        <f t="shared" si="377"/>
        <v>Connell</v>
      </c>
    </row>
    <row r="3998" spans="2:18" x14ac:dyDescent="0.45">
      <c r="B3998" s="14" t="str">
        <f t="shared" si="372"/>
        <v>41101241103</v>
      </c>
      <c r="C3998" s="5">
        <v>41101</v>
      </c>
      <c r="D3998" s="2" t="s">
        <v>811</v>
      </c>
      <c r="E3998" s="14">
        <f t="shared" si="373"/>
        <v>0</v>
      </c>
      <c r="F3998" s="2">
        <v>2</v>
      </c>
      <c r="G3998" s="19">
        <v>24.51</v>
      </c>
      <c r="H3998" s="20">
        <v>0.06</v>
      </c>
      <c r="I3998" s="6"/>
      <c r="J3998" s="5">
        <v>41103</v>
      </c>
      <c r="K3998" s="25">
        <v>-18.262</v>
      </c>
      <c r="L3998" s="2" t="s">
        <v>511</v>
      </c>
      <c r="M3998" s="14">
        <f>+VLOOKUP(L3998,Customers!$C$3:$D$797,2,FALSE)</f>
        <v>3</v>
      </c>
      <c r="N3998" s="14">
        <f>+INDEX(Customers!$B$2:$D$797,MATCH(TF_Database!L3998,Customers!$C$2:$C$797,0),1)</f>
        <v>10902</v>
      </c>
      <c r="O3998" s="29">
        <f t="shared" si="374"/>
        <v>4</v>
      </c>
      <c r="P3998" s="29">
        <f t="shared" si="375"/>
        <v>11</v>
      </c>
      <c r="Q3998" s="14" t="str">
        <f t="shared" si="376"/>
        <v xml:space="preserve">Guy </v>
      </c>
      <c r="R3998" s="14" t="str">
        <f t="shared" si="377"/>
        <v>Phonely</v>
      </c>
    </row>
    <row r="3999" spans="2:18" x14ac:dyDescent="0.45">
      <c r="B3999" s="14" t="str">
        <f t="shared" si="372"/>
        <v>411533341155</v>
      </c>
      <c r="C3999" s="5">
        <v>41153</v>
      </c>
      <c r="D3999" s="2" t="s">
        <v>808</v>
      </c>
      <c r="E3999" s="14">
        <f t="shared" si="373"/>
        <v>0</v>
      </c>
      <c r="F3999" s="2">
        <v>33</v>
      </c>
      <c r="G3999" s="19">
        <v>311.19</v>
      </c>
      <c r="H3999" s="20">
        <v>0.03</v>
      </c>
      <c r="I3999" s="6"/>
      <c r="J3999" s="5">
        <v>41155</v>
      </c>
      <c r="K3999" s="25">
        <v>-9.18</v>
      </c>
      <c r="L3999" s="2" t="s">
        <v>500</v>
      </c>
      <c r="M3999" s="14">
        <f>+VLOOKUP(L3999,Customers!$C$3:$D$797,2,FALSE)</f>
        <v>3</v>
      </c>
      <c r="N3999" s="14">
        <f>+INDEX(Customers!$B$2:$D$797,MATCH(TF_Database!L3999,Customers!$C$2:$C$797,0),1)</f>
        <v>31354</v>
      </c>
      <c r="O3999" s="29">
        <f t="shared" si="374"/>
        <v>10</v>
      </c>
      <c r="P3999" s="29">
        <f t="shared" si="375"/>
        <v>15</v>
      </c>
      <c r="Q3999" s="14" t="str">
        <f t="shared" si="376"/>
        <v xml:space="preserve">Alejandro </v>
      </c>
      <c r="R3999" s="14" t="str">
        <f t="shared" si="377"/>
        <v>Grove</v>
      </c>
    </row>
    <row r="4000" spans="2:18" x14ac:dyDescent="0.45">
      <c r="B4000" s="14" t="str">
        <f t="shared" si="372"/>
        <v>411064641106</v>
      </c>
      <c r="C4000" s="5">
        <v>41106</v>
      </c>
      <c r="D4000" s="2" t="s">
        <v>804</v>
      </c>
      <c r="E4000" s="14">
        <f t="shared" si="373"/>
        <v>0</v>
      </c>
      <c r="F4000" s="2">
        <v>46</v>
      </c>
      <c r="G4000" s="19">
        <v>1752.0964999999999</v>
      </c>
      <c r="H4000" s="20">
        <v>0.1</v>
      </c>
      <c r="I4000" s="6"/>
      <c r="J4000" s="5">
        <v>41106</v>
      </c>
      <c r="K4000" s="25">
        <v>356.346</v>
      </c>
      <c r="L4000" s="2" t="s">
        <v>520</v>
      </c>
      <c r="M4000" s="14">
        <f>+VLOOKUP(L4000,Customers!$C$3:$D$797,2,FALSE)</f>
        <v>4</v>
      </c>
      <c r="N4000" s="14">
        <f>+INDEX(Customers!$B$2:$D$797,MATCH(TF_Database!L4000,Customers!$C$2:$C$797,0),1)</f>
        <v>9367</v>
      </c>
      <c r="O4000" s="29">
        <f t="shared" si="374"/>
        <v>8</v>
      </c>
      <c r="P4000" s="29">
        <f t="shared" si="375"/>
        <v>16</v>
      </c>
      <c r="Q4000" s="14" t="str">
        <f t="shared" si="376"/>
        <v xml:space="preserve">Lindsay </v>
      </c>
      <c r="R4000" s="14" t="str">
        <f t="shared" si="377"/>
        <v>Shagiari</v>
      </c>
    </row>
    <row r="4001" spans="2:18" x14ac:dyDescent="0.45">
      <c r="B4001" s="14" t="str">
        <f t="shared" si="372"/>
        <v>406261340627</v>
      </c>
      <c r="C4001" s="5">
        <v>40626</v>
      </c>
      <c r="D4001" s="2" t="s">
        <v>811</v>
      </c>
      <c r="E4001" s="14">
        <f t="shared" si="373"/>
        <v>0</v>
      </c>
      <c r="F4001" s="2">
        <v>13</v>
      </c>
      <c r="G4001" s="19">
        <v>76.81</v>
      </c>
      <c r="H4001" s="20">
        <v>0</v>
      </c>
      <c r="I4001" s="6"/>
      <c r="J4001" s="5">
        <v>40627</v>
      </c>
      <c r="K4001" s="25">
        <v>-55.77</v>
      </c>
      <c r="L4001" s="2" t="s">
        <v>518</v>
      </c>
      <c r="M4001" s="14">
        <f>+VLOOKUP(L4001,Customers!$C$3:$D$797,2,FALSE)</f>
        <v>5</v>
      </c>
      <c r="N4001" s="14">
        <f>+INDEX(Customers!$B$2:$D$797,MATCH(TF_Database!L4001,Customers!$C$2:$C$797,0),1)</f>
        <v>19947</v>
      </c>
      <c r="O4001" s="29">
        <f t="shared" si="374"/>
        <v>6</v>
      </c>
      <c r="P4001" s="29">
        <f t="shared" si="375"/>
        <v>13</v>
      </c>
      <c r="Q4001" s="14" t="str">
        <f t="shared" si="376"/>
        <v xml:space="preserve">Denny </v>
      </c>
      <c r="R4001" s="14" t="str">
        <f t="shared" si="377"/>
        <v>Blanton</v>
      </c>
    </row>
    <row r="4002" spans="2:18" x14ac:dyDescent="0.45">
      <c r="B4002" s="14" t="str">
        <f t="shared" si="372"/>
        <v>401423540143</v>
      </c>
      <c r="C4002" s="5">
        <v>40142</v>
      </c>
      <c r="D4002" s="2" t="s">
        <v>810</v>
      </c>
      <c r="E4002" s="14">
        <f t="shared" si="373"/>
        <v>0</v>
      </c>
      <c r="F4002" s="2">
        <v>35</v>
      </c>
      <c r="G4002" s="19">
        <v>725.15</v>
      </c>
      <c r="H4002" s="20">
        <v>0.05</v>
      </c>
      <c r="I4002" s="6"/>
      <c r="J4002" s="5">
        <v>40143</v>
      </c>
      <c r="K4002" s="25">
        <v>140.57</v>
      </c>
      <c r="L4002" s="2" t="s">
        <v>498</v>
      </c>
      <c r="M4002" s="14">
        <f>+VLOOKUP(L4002,Customers!$C$3:$D$797,2,FALSE)</f>
        <v>1</v>
      </c>
      <c r="N4002" s="14">
        <f>+INDEX(Customers!$B$2:$D$797,MATCH(TF_Database!L4002,Customers!$C$2:$C$797,0),1)</f>
        <v>14259</v>
      </c>
      <c r="O4002" s="29">
        <f t="shared" si="374"/>
        <v>7</v>
      </c>
      <c r="P4002" s="29">
        <f t="shared" si="375"/>
        <v>11</v>
      </c>
      <c r="Q4002" s="14" t="str">
        <f t="shared" si="376"/>
        <v xml:space="preserve">Harold </v>
      </c>
      <c r="R4002" s="14" t="str">
        <f t="shared" si="377"/>
        <v>Ryan</v>
      </c>
    </row>
    <row r="4003" spans="2:18" x14ac:dyDescent="0.45">
      <c r="B4003" s="14" t="str">
        <f t="shared" si="372"/>
        <v>411152841117</v>
      </c>
      <c r="C4003" s="5">
        <v>41115</v>
      </c>
      <c r="D4003" s="2" t="s">
        <v>810</v>
      </c>
      <c r="E4003" s="14">
        <f t="shared" si="373"/>
        <v>0</v>
      </c>
      <c r="F4003" s="2">
        <v>28</v>
      </c>
      <c r="G4003" s="19">
        <v>1166.29</v>
      </c>
      <c r="H4003" s="20">
        <v>7.0000000000000007E-2</v>
      </c>
      <c r="I4003" s="6"/>
      <c r="J4003" s="5">
        <v>41117</v>
      </c>
      <c r="K4003" s="25">
        <v>302.86</v>
      </c>
      <c r="L4003" s="2" t="s">
        <v>496</v>
      </c>
      <c r="M4003" s="14">
        <f>+VLOOKUP(L4003,Customers!$C$3:$D$797,2,FALSE)</f>
        <v>1</v>
      </c>
      <c r="N4003" s="14">
        <f>+INDEX(Customers!$B$2:$D$797,MATCH(TF_Database!L4003,Customers!$C$2:$C$797,0),1)</f>
        <v>13760</v>
      </c>
      <c r="O4003" s="29">
        <f t="shared" si="374"/>
        <v>5</v>
      </c>
      <c r="P4003" s="29">
        <f t="shared" si="375"/>
        <v>11</v>
      </c>
      <c r="Q4003" s="14" t="str">
        <f t="shared" si="376"/>
        <v xml:space="preserve">Kean </v>
      </c>
      <c r="R4003" s="14" t="str">
        <f t="shared" si="377"/>
        <v>Nguyen</v>
      </c>
    </row>
    <row r="4004" spans="2:18" x14ac:dyDescent="0.45">
      <c r="B4004" s="14" t="str">
        <f t="shared" si="372"/>
        <v>398292039829</v>
      </c>
      <c r="C4004" s="5">
        <v>39829</v>
      </c>
      <c r="D4004" s="2" t="s">
        <v>804</v>
      </c>
      <c r="E4004" s="14">
        <f t="shared" si="373"/>
        <v>0</v>
      </c>
      <c r="F4004" s="2">
        <v>20</v>
      </c>
      <c r="G4004" s="19">
        <v>62.78</v>
      </c>
      <c r="H4004" s="20">
        <v>0.04</v>
      </c>
      <c r="I4004" s="6"/>
      <c r="J4004" s="5">
        <v>39829</v>
      </c>
      <c r="K4004" s="25">
        <v>-17.75</v>
      </c>
      <c r="L4004" s="2" t="s">
        <v>507</v>
      </c>
      <c r="M4004" s="14">
        <f>+VLOOKUP(L4004,Customers!$C$3:$D$797,2,FALSE)</f>
        <v>1</v>
      </c>
      <c r="N4004" s="14">
        <f>+INDEX(Customers!$B$2:$D$797,MATCH(TF_Database!L4004,Customers!$C$2:$C$797,0),1)</f>
        <v>21355</v>
      </c>
      <c r="O4004" s="29">
        <f t="shared" si="374"/>
        <v>7</v>
      </c>
      <c r="P4004" s="29">
        <f t="shared" si="375"/>
        <v>12</v>
      </c>
      <c r="Q4004" s="14" t="str">
        <f t="shared" si="376"/>
        <v xml:space="preserve">Xylona </v>
      </c>
      <c r="R4004" s="14" t="str">
        <f t="shared" si="377"/>
        <v>Price</v>
      </c>
    </row>
    <row r="4005" spans="2:18" x14ac:dyDescent="0.45">
      <c r="B4005" s="14" t="str">
        <f t="shared" si="372"/>
        <v>398292539834</v>
      </c>
      <c r="C4005" s="5">
        <v>39829</v>
      </c>
      <c r="D4005" s="2" t="s">
        <v>804</v>
      </c>
      <c r="E4005" s="14">
        <f t="shared" si="373"/>
        <v>0</v>
      </c>
      <c r="F4005" s="2">
        <v>25</v>
      </c>
      <c r="G4005" s="19">
        <v>2836.0505000000003</v>
      </c>
      <c r="H4005" s="20">
        <v>0.01</v>
      </c>
      <c r="I4005" s="6"/>
      <c r="J4005" s="5">
        <v>39834</v>
      </c>
      <c r="K4005" s="25">
        <v>561.13200000000006</v>
      </c>
      <c r="L4005" s="2" t="s">
        <v>507</v>
      </c>
      <c r="M4005" s="14">
        <f>+VLOOKUP(L4005,Customers!$C$3:$D$797,2,FALSE)</f>
        <v>1</v>
      </c>
      <c r="N4005" s="14">
        <f>+INDEX(Customers!$B$2:$D$797,MATCH(TF_Database!L4005,Customers!$C$2:$C$797,0),1)</f>
        <v>21355</v>
      </c>
      <c r="O4005" s="29">
        <f t="shared" si="374"/>
        <v>7</v>
      </c>
      <c r="P4005" s="29">
        <f t="shared" si="375"/>
        <v>12</v>
      </c>
      <c r="Q4005" s="14" t="str">
        <f t="shared" si="376"/>
        <v xml:space="preserve">Xylona </v>
      </c>
      <c r="R4005" s="14" t="str">
        <f t="shared" si="377"/>
        <v>Price</v>
      </c>
    </row>
    <row r="4006" spans="2:18" x14ac:dyDescent="0.45">
      <c r="B4006" s="14" t="str">
        <f t="shared" si="372"/>
        <v>40511440516</v>
      </c>
      <c r="C4006" s="5">
        <v>40511</v>
      </c>
      <c r="D4006" s="2" t="s">
        <v>804</v>
      </c>
      <c r="E4006" s="14">
        <f t="shared" si="373"/>
        <v>0</v>
      </c>
      <c r="F4006" s="2">
        <v>4</v>
      </c>
      <c r="G4006" s="19">
        <v>701.16</v>
      </c>
      <c r="H4006" s="20">
        <v>0.08</v>
      </c>
      <c r="I4006" s="6"/>
      <c r="J4006" s="5">
        <v>40516</v>
      </c>
      <c r="K4006" s="25">
        <v>4.5559999999999636</v>
      </c>
      <c r="L4006" s="2" t="s">
        <v>221</v>
      </c>
      <c r="M4006" s="14">
        <f>+VLOOKUP(L4006,Customers!$C$3:$D$797,2,FALSE)</f>
        <v>2</v>
      </c>
      <c r="N4006" s="14">
        <f>+INDEX(Customers!$B$2:$D$797,MATCH(TF_Database!L4006,Customers!$C$2:$C$797,0),1)</f>
        <v>20753</v>
      </c>
      <c r="O4006" s="29">
        <f t="shared" si="374"/>
        <v>5</v>
      </c>
      <c r="P4006" s="29">
        <f t="shared" si="375"/>
        <v>14</v>
      </c>
      <c r="Q4006" s="14" t="str">
        <f t="shared" si="376"/>
        <v xml:space="preserve">Sean </v>
      </c>
      <c r="R4006" s="14" t="str">
        <f t="shared" si="377"/>
        <v>O'Donnell</v>
      </c>
    </row>
    <row r="4007" spans="2:18" x14ac:dyDescent="0.45">
      <c r="B4007" s="14" t="str">
        <f t="shared" si="372"/>
        <v>403843940387</v>
      </c>
      <c r="C4007" s="5">
        <v>40384</v>
      </c>
      <c r="D4007" s="2" t="s">
        <v>810</v>
      </c>
      <c r="E4007" s="14">
        <f t="shared" si="373"/>
        <v>0</v>
      </c>
      <c r="F4007" s="2">
        <v>39</v>
      </c>
      <c r="G4007" s="19">
        <v>1818.76</v>
      </c>
      <c r="H4007" s="20">
        <v>0.02</v>
      </c>
      <c r="I4007" s="6"/>
      <c r="J4007" s="5">
        <v>40387</v>
      </c>
      <c r="K4007" s="25">
        <v>843.12</v>
      </c>
      <c r="L4007" s="2" t="s">
        <v>495</v>
      </c>
      <c r="M4007" s="14">
        <f>+VLOOKUP(L4007,Customers!$C$3:$D$797,2,FALSE)</f>
        <v>1</v>
      </c>
      <c r="N4007" s="14">
        <f>+INDEX(Customers!$B$2:$D$797,MATCH(TF_Database!L4007,Customers!$C$2:$C$797,0),1)</f>
        <v>7736</v>
      </c>
      <c r="O4007" s="29">
        <f t="shared" si="374"/>
        <v>7</v>
      </c>
      <c r="P4007" s="29">
        <f t="shared" si="375"/>
        <v>14</v>
      </c>
      <c r="Q4007" s="14" t="str">
        <f t="shared" si="376"/>
        <v xml:space="preserve">Arthur </v>
      </c>
      <c r="R4007" s="14" t="str">
        <f t="shared" si="377"/>
        <v>Prichep</v>
      </c>
    </row>
    <row r="4008" spans="2:18" x14ac:dyDescent="0.45">
      <c r="B4008" s="14" t="str">
        <f t="shared" si="372"/>
        <v>403842640384</v>
      </c>
      <c r="C4008" s="5">
        <v>40384</v>
      </c>
      <c r="D4008" s="2" t="s">
        <v>810</v>
      </c>
      <c r="E4008" s="14">
        <f t="shared" si="373"/>
        <v>0</v>
      </c>
      <c r="F4008" s="2">
        <v>26</v>
      </c>
      <c r="G4008" s="19">
        <v>4322.26</v>
      </c>
      <c r="H4008" s="20">
        <v>7.0000000000000007E-2</v>
      </c>
      <c r="I4008" s="6"/>
      <c r="J4008" s="5">
        <v>40384</v>
      </c>
      <c r="K4008" s="25">
        <v>-618.95000000000005</v>
      </c>
      <c r="L4008" s="2" t="s">
        <v>495</v>
      </c>
      <c r="M4008" s="14">
        <f>+VLOOKUP(L4008,Customers!$C$3:$D$797,2,FALSE)</f>
        <v>1</v>
      </c>
      <c r="N4008" s="14">
        <f>+INDEX(Customers!$B$2:$D$797,MATCH(TF_Database!L4008,Customers!$C$2:$C$797,0),1)</f>
        <v>7736</v>
      </c>
      <c r="O4008" s="29">
        <f t="shared" si="374"/>
        <v>7</v>
      </c>
      <c r="P4008" s="29">
        <f t="shared" si="375"/>
        <v>14</v>
      </c>
      <c r="Q4008" s="14" t="str">
        <f t="shared" si="376"/>
        <v xml:space="preserve">Arthur </v>
      </c>
      <c r="R4008" s="14" t="str">
        <f t="shared" si="377"/>
        <v>Prichep</v>
      </c>
    </row>
    <row r="4009" spans="2:18" x14ac:dyDescent="0.45">
      <c r="B4009" s="14" t="str">
        <f t="shared" si="372"/>
        <v>398343739836</v>
      </c>
      <c r="C4009" s="5">
        <v>39834</v>
      </c>
      <c r="D4009" s="2" t="s">
        <v>806</v>
      </c>
      <c r="E4009" s="14">
        <f t="shared" si="373"/>
        <v>1</v>
      </c>
      <c r="F4009" s="2">
        <v>37</v>
      </c>
      <c r="G4009" s="19">
        <v>1251.18</v>
      </c>
      <c r="H4009" s="20">
        <v>0.05</v>
      </c>
      <c r="I4009" s="6"/>
      <c r="J4009" s="5">
        <v>39836</v>
      </c>
      <c r="K4009" s="25">
        <v>-1756.4404000000002</v>
      </c>
      <c r="L4009" s="2" t="s">
        <v>495</v>
      </c>
      <c r="M4009" s="14">
        <f>+VLOOKUP(L4009,Customers!$C$3:$D$797,2,FALSE)</f>
        <v>1</v>
      </c>
      <c r="N4009" s="14">
        <f>+INDEX(Customers!$B$2:$D$797,MATCH(TF_Database!L4009,Customers!$C$2:$C$797,0),1)</f>
        <v>7736</v>
      </c>
      <c r="O4009" s="29">
        <f t="shared" si="374"/>
        <v>7</v>
      </c>
      <c r="P4009" s="29">
        <f t="shared" si="375"/>
        <v>14</v>
      </c>
      <c r="Q4009" s="14" t="str">
        <f t="shared" si="376"/>
        <v xml:space="preserve">Arthur </v>
      </c>
      <c r="R4009" s="14" t="str">
        <f t="shared" si="377"/>
        <v>Prichep</v>
      </c>
    </row>
    <row r="4010" spans="2:18" x14ac:dyDescent="0.45">
      <c r="B4010" s="14" t="str">
        <f t="shared" si="372"/>
        <v>411392441146</v>
      </c>
      <c r="C4010" s="5">
        <v>41139</v>
      </c>
      <c r="D4010" s="2" t="s">
        <v>804</v>
      </c>
      <c r="E4010" s="14">
        <f t="shared" si="373"/>
        <v>0</v>
      </c>
      <c r="F4010" s="2">
        <v>24</v>
      </c>
      <c r="G4010" s="19">
        <v>169.35400000000001</v>
      </c>
      <c r="H4010" s="20">
        <v>0.09</v>
      </c>
      <c r="I4010" s="6"/>
      <c r="J4010" s="5">
        <v>41146</v>
      </c>
      <c r="K4010" s="25">
        <v>-84.138999999999996</v>
      </c>
      <c r="L4010" s="2" t="s">
        <v>502</v>
      </c>
      <c r="M4010" s="14">
        <f>+VLOOKUP(L4010,Customers!$C$3:$D$797,2,FALSE)</f>
        <v>3</v>
      </c>
      <c r="N4010" s="14">
        <f>+INDEX(Customers!$B$2:$D$797,MATCH(TF_Database!L4010,Customers!$C$2:$C$797,0),1)</f>
        <v>26152</v>
      </c>
      <c r="O4010" s="29">
        <f t="shared" si="374"/>
        <v>6</v>
      </c>
      <c r="P4010" s="29">
        <f t="shared" si="375"/>
        <v>13</v>
      </c>
      <c r="Q4010" s="14" t="str">
        <f t="shared" si="376"/>
        <v xml:space="preserve">Sally </v>
      </c>
      <c r="R4010" s="14" t="str">
        <f t="shared" si="377"/>
        <v>Hughsby</v>
      </c>
    </row>
    <row r="4011" spans="2:18" x14ac:dyDescent="0.45">
      <c r="B4011" s="14" t="str">
        <f t="shared" si="372"/>
        <v>407551440757</v>
      </c>
      <c r="C4011" s="5">
        <v>40755</v>
      </c>
      <c r="D4011" s="2" t="s">
        <v>806</v>
      </c>
      <c r="E4011" s="14">
        <f t="shared" si="373"/>
        <v>1</v>
      </c>
      <c r="F4011" s="2">
        <v>14</v>
      </c>
      <c r="G4011" s="19">
        <v>593.62</v>
      </c>
      <c r="H4011" s="20">
        <v>0.02</v>
      </c>
      <c r="I4011" s="6"/>
      <c r="J4011" s="5">
        <v>40757</v>
      </c>
      <c r="K4011" s="25">
        <v>25.19</v>
      </c>
      <c r="L4011" s="2" t="s">
        <v>519</v>
      </c>
      <c r="M4011" s="14">
        <f>+VLOOKUP(L4011,Customers!$C$3:$D$797,2,FALSE)</f>
        <v>3</v>
      </c>
      <c r="N4011" s="14">
        <f>+INDEX(Customers!$B$2:$D$797,MATCH(TF_Database!L4011,Customers!$C$2:$C$797,0),1)</f>
        <v>23450</v>
      </c>
      <c r="O4011" s="29">
        <f t="shared" si="374"/>
        <v>6</v>
      </c>
      <c r="P4011" s="29">
        <f t="shared" si="375"/>
        <v>15</v>
      </c>
      <c r="Q4011" s="14" t="str">
        <f t="shared" si="376"/>
        <v xml:space="preserve">Laura </v>
      </c>
      <c r="R4011" s="14" t="str">
        <f t="shared" si="377"/>
        <v>Armstrong</v>
      </c>
    </row>
    <row r="4012" spans="2:18" x14ac:dyDescent="0.45">
      <c r="B4012" s="14" t="str">
        <f t="shared" si="372"/>
        <v>407553140757</v>
      </c>
      <c r="C4012" s="5">
        <v>40755</v>
      </c>
      <c r="D4012" s="2" t="s">
        <v>806</v>
      </c>
      <c r="E4012" s="14">
        <f t="shared" si="373"/>
        <v>1</v>
      </c>
      <c r="F4012" s="2">
        <v>31</v>
      </c>
      <c r="G4012" s="19">
        <v>38.520000000000003</v>
      </c>
      <c r="H4012" s="20">
        <v>0.06</v>
      </c>
      <c r="I4012" s="6"/>
      <c r="J4012" s="5">
        <v>40757</v>
      </c>
      <c r="K4012" s="25">
        <v>-17.34</v>
      </c>
      <c r="L4012" s="2" t="s">
        <v>519</v>
      </c>
      <c r="M4012" s="14">
        <f>+VLOOKUP(L4012,Customers!$C$3:$D$797,2,FALSE)</f>
        <v>3</v>
      </c>
      <c r="N4012" s="14">
        <f>+INDEX(Customers!$B$2:$D$797,MATCH(TF_Database!L4012,Customers!$C$2:$C$797,0),1)</f>
        <v>23450</v>
      </c>
      <c r="O4012" s="29">
        <f t="shared" si="374"/>
        <v>6</v>
      </c>
      <c r="P4012" s="29">
        <f t="shared" si="375"/>
        <v>15</v>
      </c>
      <c r="Q4012" s="14" t="str">
        <f t="shared" si="376"/>
        <v xml:space="preserve">Laura </v>
      </c>
      <c r="R4012" s="14" t="str">
        <f t="shared" si="377"/>
        <v>Armstrong</v>
      </c>
    </row>
    <row r="4013" spans="2:18" x14ac:dyDescent="0.45">
      <c r="B4013" s="14" t="str">
        <f t="shared" si="372"/>
        <v>403793740383</v>
      </c>
      <c r="C4013" s="5">
        <v>40379</v>
      </c>
      <c r="D4013" s="2" t="s">
        <v>804</v>
      </c>
      <c r="E4013" s="14">
        <f t="shared" si="373"/>
        <v>0</v>
      </c>
      <c r="F4013" s="2">
        <v>37</v>
      </c>
      <c r="G4013" s="19">
        <v>1196.2</v>
      </c>
      <c r="H4013" s="20">
        <v>0.03</v>
      </c>
      <c r="I4013" s="6"/>
      <c r="J4013" s="5">
        <v>40383</v>
      </c>
      <c r="K4013" s="25">
        <v>-73.77</v>
      </c>
      <c r="L4013" s="2" t="s">
        <v>497</v>
      </c>
      <c r="M4013" s="14">
        <f>+VLOOKUP(L4013,Customers!$C$3:$D$797,2,FALSE)</f>
        <v>1</v>
      </c>
      <c r="N4013" s="14">
        <f>+INDEX(Customers!$B$2:$D$797,MATCH(TF_Database!L4013,Customers!$C$2:$C$797,0),1)</f>
        <v>3288</v>
      </c>
      <c r="O4013" s="29">
        <f t="shared" si="374"/>
        <v>4</v>
      </c>
      <c r="P4013" s="29">
        <f t="shared" si="375"/>
        <v>8</v>
      </c>
      <c r="Q4013" s="14" t="str">
        <f t="shared" si="376"/>
        <v xml:space="preserve">Jim </v>
      </c>
      <c r="R4013" s="14" t="str">
        <f t="shared" si="377"/>
        <v>Kriz</v>
      </c>
    </row>
    <row r="4014" spans="2:18" x14ac:dyDescent="0.45">
      <c r="B4014" s="14" t="str">
        <f t="shared" si="372"/>
        <v>40379740379</v>
      </c>
      <c r="C4014" s="5">
        <v>40379</v>
      </c>
      <c r="D4014" s="2" t="s">
        <v>804</v>
      </c>
      <c r="E4014" s="14">
        <f t="shared" si="373"/>
        <v>0</v>
      </c>
      <c r="F4014" s="2">
        <v>7</v>
      </c>
      <c r="G4014" s="19">
        <v>98.55</v>
      </c>
      <c r="H4014" s="20">
        <v>7.0000000000000007E-2</v>
      </c>
      <c r="I4014" s="6"/>
      <c r="J4014" s="5">
        <v>40379</v>
      </c>
      <c r="K4014" s="25">
        <v>23.16</v>
      </c>
      <c r="L4014" s="2" t="s">
        <v>497</v>
      </c>
      <c r="M4014" s="14">
        <f>+VLOOKUP(L4014,Customers!$C$3:$D$797,2,FALSE)</f>
        <v>1</v>
      </c>
      <c r="N4014" s="14">
        <f>+INDEX(Customers!$B$2:$D$797,MATCH(TF_Database!L4014,Customers!$C$2:$C$797,0),1)</f>
        <v>3288</v>
      </c>
      <c r="O4014" s="29">
        <f t="shared" si="374"/>
        <v>4</v>
      </c>
      <c r="P4014" s="29">
        <f t="shared" si="375"/>
        <v>8</v>
      </c>
      <c r="Q4014" s="14" t="str">
        <f t="shared" si="376"/>
        <v xml:space="preserve">Jim </v>
      </c>
      <c r="R4014" s="14" t="str">
        <f t="shared" si="377"/>
        <v>Kriz</v>
      </c>
    </row>
    <row r="4015" spans="2:18" x14ac:dyDescent="0.45">
      <c r="B4015" s="14" t="str">
        <f t="shared" si="372"/>
        <v>40382340383</v>
      </c>
      <c r="C4015" s="5">
        <v>40382</v>
      </c>
      <c r="D4015" s="2" t="s">
        <v>806</v>
      </c>
      <c r="E4015" s="14">
        <f t="shared" si="373"/>
        <v>1</v>
      </c>
      <c r="F4015" s="2">
        <v>3</v>
      </c>
      <c r="G4015" s="19">
        <v>28.75</v>
      </c>
      <c r="H4015" s="20">
        <v>0.01</v>
      </c>
      <c r="I4015" s="6"/>
      <c r="J4015" s="5">
        <v>40383</v>
      </c>
      <c r="K4015" s="25">
        <v>-31.43</v>
      </c>
      <c r="L4015" s="2" t="s">
        <v>315</v>
      </c>
      <c r="M4015" s="14">
        <f>+VLOOKUP(L4015,Customers!$C$3:$D$797,2,FALSE)</f>
        <v>1</v>
      </c>
      <c r="N4015" s="14">
        <f>+INDEX(Customers!$B$2:$D$797,MATCH(TF_Database!L4015,Customers!$C$2:$C$797,0),1)</f>
        <v>24814</v>
      </c>
      <c r="O4015" s="29">
        <f t="shared" si="374"/>
        <v>5</v>
      </c>
      <c r="P4015" s="29">
        <f t="shared" si="375"/>
        <v>12</v>
      </c>
      <c r="Q4015" s="14" t="str">
        <f t="shared" si="376"/>
        <v xml:space="preserve">Lena </v>
      </c>
      <c r="R4015" s="14" t="str">
        <f t="shared" si="377"/>
        <v>Radford</v>
      </c>
    </row>
    <row r="4016" spans="2:18" x14ac:dyDescent="0.45">
      <c r="B4016" s="14" t="str">
        <f t="shared" si="372"/>
        <v>40382340382</v>
      </c>
      <c r="C4016" s="5">
        <v>40382</v>
      </c>
      <c r="D4016" s="2" t="s">
        <v>806</v>
      </c>
      <c r="E4016" s="14">
        <f t="shared" si="373"/>
        <v>1</v>
      </c>
      <c r="F4016" s="2">
        <v>3</v>
      </c>
      <c r="G4016" s="19">
        <v>75.81</v>
      </c>
      <c r="H4016" s="20">
        <v>0.06</v>
      </c>
      <c r="I4016" s="6"/>
      <c r="J4016" s="5">
        <v>40382</v>
      </c>
      <c r="K4016" s="25">
        <v>-21.13</v>
      </c>
      <c r="L4016" s="2" t="s">
        <v>315</v>
      </c>
      <c r="M4016" s="14">
        <f>+VLOOKUP(L4016,Customers!$C$3:$D$797,2,FALSE)</f>
        <v>1</v>
      </c>
      <c r="N4016" s="14">
        <f>+INDEX(Customers!$B$2:$D$797,MATCH(TF_Database!L4016,Customers!$C$2:$C$797,0),1)</f>
        <v>24814</v>
      </c>
      <c r="O4016" s="29">
        <f t="shared" si="374"/>
        <v>5</v>
      </c>
      <c r="P4016" s="29">
        <f t="shared" si="375"/>
        <v>12</v>
      </c>
      <c r="Q4016" s="14" t="str">
        <f t="shared" si="376"/>
        <v xml:space="preserve">Lena </v>
      </c>
      <c r="R4016" s="14" t="str">
        <f t="shared" si="377"/>
        <v>Radford</v>
      </c>
    </row>
    <row r="4017" spans="2:18" x14ac:dyDescent="0.45">
      <c r="B4017" s="14" t="str">
        <f t="shared" si="372"/>
        <v>403823840384</v>
      </c>
      <c r="C4017" s="5">
        <v>40382</v>
      </c>
      <c r="D4017" s="2" t="s">
        <v>806</v>
      </c>
      <c r="E4017" s="14">
        <f t="shared" si="373"/>
        <v>1</v>
      </c>
      <c r="F4017" s="2">
        <v>38</v>
      </c>
      <c r="G4017" s="19">
        <v>259.71749999999997</v>
      </c>
      <c r="H4017" s="20">
        <v>0.02</v>
      </c>
      <c r="I4017" s="6"/>
      <c r="J4017" s="5">
        <v>40384</v>
      </c>
      <c r="K4017" s="25">
        <v>-118.48099999999999</v>
      </c>
      <c r="L4017" s="2" t="s">
        <v>315</v>
      </c>
      <c r="M4017" s="14">
        <f>+VLOOKUP(L4017,Customers!$C$3:$D$797,2,FALSE)</f>
        <v>1</v>
      </c>
      <c r="N4017" s="14">
        <f>+INDEX(Customers!$B$2:$D$797,MATCH(TF_Database!L4017,Customers!$C$2:$C$797,0),1)</f>
        <v>24814</v>
      </c>
      <c r="O4017" s="29">
        <f t="shared" si="374"/>
        <v>5</v>
      </c>
      <c r="P4017" s="29">
        <f t="shared" si="375"/>
        <v>12</v>
      </c>
      <c r="Q4017" s="14" t="str">
        <f t="shared" si="376"/>
        <v xml:space="preserve">Lena </v>
      </c>
      <c r="R4017" s="14" t="str">
        <f t="shared" si="377"/>
        <v>Radford</v>
      </c>
    </row>
    <row r="4018" spans="2:18" x14ac:dyDescent="0.45">
      <c r="B4018" s="14" t="str">
        <f t="shared" si="372"/>
        <v>406331240634</v>
      </c>
      <c r="C4018" s="5">
        <v>40633</v>
      </c>
      <c r="D4018" s="2" t="s">
        <v>811</v>
      </c>
      <c r="E4018" s="14">
        <f t="shared" si="373"/>
        <v>0</v>
      </c>
      <c r="F4018" s="2">
        <v>12</v>
      </c>
      <c r="G4018" s="19">
        <v>83.89</v>
      </c>
      <c r="H4018" s="20">
        <v>0.05</v>
      </c>
      <c r="I4018" s="6"/>
      <c r="J4018" s="5">
        <v>40634</v>
      </c>
      <c r="K4018" s="25">
        <v>-29.589500000000001</v>
      </c>
      <c r="L4018" s="2" t="s">
        <v>524</v>
      </c>
      <c r="M4018" s="14">
        <f>+VLOOKUP(L4018,Customers!$C$3:$D$797,2,FALSE)</f>
        <v>3</v>
      </c>
      <c r="N4018" s="14">
        <f>+INDEX(Customers!$B$2:$D$797,MATCH(TF_Database!L4018,Customers!$C$2:$C$797,0),1)</f>
        <v>1453</v>
      </c>
      <c r="O4018" s="29">
        <f t="shared" si="374"/>
        <v>5</v>
      </c>
      <c r="P4018" s="29">
        <f t="shared" si="375"/>
        <v>9</v>
      </c>
      <c r="Q4018" s="14" t="str">
        <f t="shared" si="376"/>
        <v xml:space="preserve">Ryan </v>
      </c>
      <c r="R4018" s="14" t="str">
        <f t="shared" si="377"/>
        <v>Akin</v>
      </c>
    </row>
    <row r="4019" spans="2:18" x14ac:dyDescent="0.45">
      <c r="B4019" s="14" t="str">
        <f t="shared" si="372"/>
        <v>404751540477</v>
      </c>
      <c r="C4019" s="5">
        <v>40475</v>
      </c>
      <c r="D4019" s="2" t="s">
        <v>811</v>
      </c>
      <c r="E4019" s="14">
        <f t="shared" si="373"/>
        <v>0</v>
      </c>
      <c r="F4019" s="2">
        <v>15</v>
      </c>
      <c r="G4019" s="19">
        <v>43.96</v>
      </c>
      <c r="H4019" s="20">
        <v>0.03</v>
      </c>
      <c r="I4019" s="6"/>
      <c r="J4019" s="5">
        <v>40477</v>
      </c>
      <c r="K4019" s="25">
        <v>-0.24149999999999999</v>
      </c>
      <c r="L4019" s="2" t="s">
        <v>509</v>
      </c>
      <c r="M4019" s="14">
        <f>+VLOOKUP(L4019,Customers!$C$3:$D$797,2,FALSE)</f>
        <v>1</v>
      </c>
      <c r="N4019" s="14">
        <f>+INDEX(Customers!$B$2:$D$797,MATCH(TF_Database!L4019,Customers!$C$2:$C$797,0),1)</f>
        <v>22923</v>
      </c>
      <c r="O4019" s="29">
        <f t="shared" si="374"/>
        <v>7</v>
      </c>
      <c r="P4019" s="29">
        <f t="shared" si="375"/>
        <v>13</v>
      </c>
      <c r="Q4019" s="14" t="str">
        <f t="shared" si="376"/>
        <v xml:space="preserve">Robert </v>
      </c>
      <c r="R4019" s="14" t="str">
        <f t="shared" si="377"/>
        <v>Marley</v>
      </c>
    </row>
    <row r="4020" spans="2:18" x14ac:dyDescent="0.45">
      <c r="B4020" s="14" t="str">
        <f t="shared" si="372"/>
        <v>410512041053</v>
      </c>
      <c r="C4020" s="5">
        <v>41051</v>
      </c>
      <c r="D4020" s="2" t="s">
        <v>806</v>
      </c>
      <c r="E4020" s="14">
        <f t="shared" si="373"/>
        <v>1</v>
      </c>
      <c r="F4020" s="2">
        <v>20</v>
      </c>
      <c r="G4020" s="19">
        <v>1361.91</v>
      </c>
      <c r="H4020" s="20">
        <v>0.05</v>
      </c>
      <c r="I4020" s="6"/>
      <c r="J4020" s="5">
        <v>41053</v>
      </c>
      <c r="K4020" s="25">
        <v>312.52</v>
      </c>
      <c r="L4020" s="2" t="s">
        <v>507</v>
      </c>
      <c r="M4020" s="14">
        <f>+VLOOKUP(L4020,Customers!$C$3:$D$797,2,FALSE)</f>
        <v>1</v>
      </c>
      <c r="N4020" s="14">
        <f>+INDEX(Customers!$B$2:$D$797,MATCH(TF_Database!L4020,Customers!$C$2:$C$797,0),1)</f>
        <v>21355</v>
      </c>
      <c r="O4020" s="29">
        <f t="shared" si="374"/>
        <v>7</v>
      </c>
      <c r="P4020" s="29">
        <f t="shared" si="375"/>
        <v>12</v>
      </c>
      <c r="Q4020" s="14" t="str">
        <f t="shared" si="376"/>
        <v xml:space="preserve">Xylona </v>
      </c>
      <c r="R4020" s="14" t="str">
        <f t="shared" si="377"/>
        <v>Price</v>
      </c>
    </row>
    <row r="4021" spans="2:18" x14ac:dyDescent="0.45">
      <c r="B4021" s="14" t="str">
        <f t="shared" si="372"/>
        <v>408794240880</v>
      </c>
      <c r="C4021" s="5">
        <v>40879</v>
      </c>
      <c r="D4021" s="2" t="s">
        <v>806</v>
      </c>
      <c r="E4021" s="14">
        <f t="shared" si="373"/>
        <v>1</v>
      </c>
      <c r="F4021" s="2">
        <v>42</v>
      </c>
      <c r="G4021" s="19">
        <v>267.06</v>
      </c>
      <c r="H4021" s="20">
        <v>0.03</v>
      </c>
      <c r="I4021" s="6"/>
      <c r="J4021" s="5">
        <v>40880</v>
      </c>
      <c r="K4021" s="25">
        <v>-96.95</v>
      </c>
      <c r="L4021" s="2" t="s">
        <v>514</v>
      </c>
      <c r="M4021" s="14">
        <f>+VLOOKUP(L4021,Customers!$C$3:$D$797,2,FALSE)</f>
        <v>5</v>
      </c>
      <c r="N4021" s="14">
        <f>+INDEX(Customers!$B$2:$D$797,MATCH(TF_Database!L4021,Customers!$C$2:$C$797,0),1)</f>
        <v>25813</v>
      </c>
      <c r="O4021" s="29">
        <f t="shared" si="374"/>
        <v>6</v>
      </c>
      <c r="P4021" s="29">
        <f t="shared" si="375"/>
        <v>11</v>
      </c>
      <c r="Q4021" s="14" t="str">
        <f t="shared" si="376"/>
        <v xml:space="preserve">Vivek </v>
      </c>
      <c r="R4021" s="14" t="str">
        <f t="shared" si="377"/>
        <v>Grady</v>
      </c>
    </row>
    <row r="4022" spans="2:18" x14ac:dyDescent="0.45">
      <c r="B4022" s="14" t="str">
        <f t="shared" si="372"/>
        <v>408791140879</v>
      </c>
      <c r="C4022" s="5">
        <v>40879</v>
      </c>
      <c r="D4022" s="2" t="s">
        <v>806</v>
      </c>
      <c r="E4022" s="14">
        <f t="shared" si="373"/>
        <v>1</v>
      </c>
      <c r="F4022" s="2">
        <v>11</v>
      </c>
      <c r="G4022" s="19">
        <v>449.79</v>
      </c>
      <c r="H4022" s="20">
        <v>0.06</v>
      </c>
      <c r="I4022" s="6"/>
      <c r="J4022" s="5">
        <v>40879</v>
      </c>
      <c r="K4022" s="25">
        <v>13.21</v>
      </c>
      <c r="L4022" s="2" t="s">
        <v>514</v>
      </c>
      <c r="M4022" s="14">
        <f>+VLOOKUP(L4022,Customers!$C$3:$D$797,2,FALSE)</f>
        <v>5</v>
      </c>
      <c r="N4022" s="14">
        <f>+INDEX(Customers!$B$2:$D$797,MATCH(TF_Database!L4022,Customers!$C$2:$C$797,0),1)</f>
        <v>25813</v>
      </c>
      <c r="O4022" s="29">
        <f t="shared" si="374"/>
        <v>6</v>
      </c>
      <c r="P4022" s="29">
        <f t="shared" si="375"/>
        <v>11</v>
      </c>
      <c r="Q4022" s="14" t="str">
        <f t="shared" si="376"/>
        <v xml:space="preserve">Vivek </v>
      </c>
      <c r="R4022" s="14" t="str">
        <f t="shared" si="377"/>
        <v>Grady</v>
      </c>
    </row>
    <row r="4023" spans="2:18" x14ac:dyDescent="0.45">
      <c r="B4023" s="14" t="str">
        <f t="shared" si="372"/>
        <v>410794341079</v>
      </c>
      <c r="C4023" s="5">
        <v>41079</v>
      </c>
      <c r="D4023" s="2" t="s">
        <v>811</v>
      </c>
      <c r="E4023" s="14">
        <f t="shared" si="373"/>
        <v>0</v>
      </c>
      <c r="F4023" s="2">
        <v>43</v>
      </c>
      <c r="G4023" s="19">
        <v>512.78</v>
      </c>
      <c r="H4023" s="20">
        <v>0.08</v>
      </c>
      <c r="I4023" s="6"/>
      <c r="J4023" s="5">
        <v>41079</v>
      </c>
      <c r="K4023" s="25">
        <v>16.14</v>
      </c>
      <c r="L4023" s="2" t="s">
        <v>499</v>
      </c>
      <c r="M4023" s="14">
        <f>+VLOOKUP(L4023,Customers!$C$3:$D$797,2,FALSE)</f>
        <v>4</v>
      </c>
      <c r="N4023" s="14">
        <f>+INDEX(Customers!$B$2:$D$797,MATCH(TF_Database!L4023,Customers!$C$2:$C$797,0),1)</f>
        <v>24182</v>
      </c>
      <c r="O4023" s="29">
        <f t="shared" si="374"/>
        <v>5</v>
      </c>
      <c r="P4023" s="29">
        <f t="shared" si="375"/>
        <v>10</v>
      </c>
      <c r="Q4023" s="14" t="str">
        <f t="shared" si="376"/>
        <v xml:space="preserve">John </v>
      </c>
      <c r="R4023" s="14" t="str">
        <f t="shared" si="377"/>
        <v>Lucas</v>
      </c>
    </row>
    <row r="4024" spans="2:18" x14ac:dyDescent="0.45">
      <c r="B4024" s="14" t="str">
        <f t="shared" si="372"/>
        <v>404551540455</v>
      </c>
      <c r="C4024" s="5">
        <v>40455</v>
      </c>
      <c r="D4024" s="2" t="s">
        <v>811</v>
      </c>
      <c r="E4024" s="14">
        <f t="shared" si="373"/>
        <v>0</v>
      </c>
      <c r="F4024" s="2">
        <v>15</v>
      </c>
      <c r="G4024" s="19">
        <v>2272.56</v>
      </c>
      <c r="H4024" s="20">
        <v>0.06</v>
      </c>
      <c r="I4024" s="6"/>
      <c r="J4024" s="5">
        <v>40455</v>
      </c>
      <c r="K4024" s="25">
        <v>111.0474</v>
      </c>
      <c r="L4024" s="2" t="s">
        <v>514</v>
      </c>
      <c r="M4024" s="14">
        <f>+VLOOKUP(L4024,Customers!$C$3:$D$797,2,FALSE)</f>
        <v>5</v>
      </c>
      <c r="N4024" s="14">
        <f>+INDEX(Customers!$B$2:$D$797,MATCH(TF_Database!L4024,Customers!$C$2:$C$797,0),1)</f>
        <v>25813</v>
      </c>
      <c r="O4024" s="29">
        <f t="shared" si="374"/>
        <v>6</v>
      </c>
      <c r="P4024" s="29">
        <f t="shared" si="375"/>
        <v>11</v>
      </c>
      <c r="Q4024" s="14" t="str">
        <f t="shared" si="376"/>
        <v xml:space="preserve">Vivek </v>
      </c>
      <c r="R4024" s="14" t="str">
        <f t="shared" si="377"/>
        <v>Grady</v>
      </c>
    </row>
    <row r="4025" spans="2:18" x14ac:dyDescent="0.45">
      <c r="B4025" s="14" t="str">
        <f t="shared" si="372"/>
        <v>402691840271</v>
      </c>
      <c r="C4025" s="5">
        <v>40269</v>
      </c>
      <c r="D4025" s="2" t="s">
        <v>810</v>
      </c>
      <c r="E4025" s="14">
        <f t="shared" si="373"/>
        <v>0</v>
      </c>
      <c r="F4025" s="2">
        <v>18</v>
      </c>
      <c r="G4025" s="19">
        <v>8334.0300000000007</v>
      </c>
      <c r="H4025" s="20">
        <v>0.05</v>
      </c>
      <c r="I4025" s="6"/>
      <c r="J4025" s="5">
        <v>40271</v>
      </c>
      <c r="K4025" s="25">
        <v>1886.66</v>
      </c>
      <c r="L4025" s="2" t="s">
        <v>445</v>
      </c>
      <c r="M4025" s="14">
        <f>+VLOOKUP(L4025,Customers!$C$3:$D$797,2,FALSE)</f>
        <v>5</v>
      </c>
      <c r="N4025" s="14">
        <f>+INDEX(Customers!$B$2:$D$797,MATCH(TF_Database!L4025,Customers!$C$2:$C$797,0),1)</f>
        <v>7491</v>
      </c>
      <c r="O4025" s="29">
        <f t="shared" si="374"/>
        <v>6</v>
      </c>
      <c r="P4025" s="29">
        <f t="shared" si="375"/>
        <v>11</v>
      </c>
      <c r="Q4025" s="14" t="str">
        <f t="shared" si="376"/>
        <v xml:space="preserve">Scott </v>
      </c>
      <c r="R4025" s="14" t="str">
        <f t="shared" si="377"/>
        <v>Cohen</v>
      </c>
    </row>
    <row r="4026" spans="2:18" x14ac:dyDescent="0.45">
      <c r="B4026" s="14" t="str">
        <f t="shared" si="372"/>
        <v>404202240422</v>
      </c>
      <c r="C4026" s="5">
        <v>40420</v>
      </c>
      <c r="D4026" s="2" t="s">
        <v>804</v>
      </c>
      <c r="E4026" s="14">
        <f t="shared" si="373"/>
        <v>0</v>
      </c>
      <c r="F4026" s="2">
        <v>22</v>
      </c>
      <c r="G4026" s="19">
        <v>1516.13</v>
      </c>
      <c r="H4026" s="20">
        <v>0.06</v>
      </c>
      <c r="I4026" s="6"/>
      <c r="J4026" s="5">
        <v>40422</v>
      </c>
      <c r="K4026" s="25">
        <v>493.03</v>
      </c>
      <c r="L4026" s="2" t="s">
        <v>516</v>
      </c>
      <c r="M4026" s="14">
        <f>+VLOOKUP(L4026,Customers!$C$3:$D$797,2,FALSE)</f>
        <v>2</v>
      </c>
      <c r="N4026" s="14">
        <f>+INDEX(Customers!$B$2:$D$797,MATCH(TF_Database!L4026,Customers!$C$2:$C$797,0),1)</f>
        <v>19345</v>
      </c>
      <c r="O4026" s="29">
        <f t="shared" si="374"/>
        <v>6</v>
      </c>
      <c r="P4026" s="29">
        <f t="shared" si="375"/>
        <v>13</v>
      </c>
      <c r="Q4026" s="14" t="str">
        <f t="shared" si="376"/>
        <v xml:space="preserve">Karen </v>
      </c>
      <c r="R4026" s="14" t="str">
        <f t="shared" si="377"/>
        <v>Daniels</v>
      </c>
    </row>
    <row r="4027" spans="2:18" x14ac:dyDescent="0.45">
      <c r="B4027" s="14" t="str">
        <f t="shared" si="372"/>
        <v>404203840425</v>
      </c>
      <c r="C4027" s="5">
        <v>40420</v>
      </c>
      <c r="D4027" s="2" t="s">
        <v>804</v>
      </c>
      <c r="E4027" s="14">
        <f t="shared" si="373"/>
        <v>0</v>
      </c>
      <c r="F4027" s="2">
        <v>38</v>
      </c>
      <c r="G4027" s="19">
        <v>612.49</v>
      </c>
      <c r="H4027" s="20">
        <v>0.09</v>
      </c>
      <c r="I4027" s="6"/>
      <c r="J4027" s="5">
        <v>40425</v>
      </c>
      <c r="K4027" s="25">
        <v>168.04</v>
      </c>
      <c r="L4027" s="2" t="s">
        <v>516</v>
      </c>
      <c r="M4027" s="14">
        <f>+VLOOKUP(L4027,Customers!$C$3:$D$797,2,FALSE)</f>
        <v>2</v>
      </c>
      <c r="N4027" s="14">
        <f>+INDEX(Customers!$B$2:$D$797,MATCH(TF_Database!L4027,Customers!$C$2:$C$797,0),1)</f>
        <v>19345</v>
      </c>
      <c r="O4027" s="29">
        <f t="shared" si="374"/>
        <v>6</v>
      </c>
      <c r="P4027" s="29">
        <f t="shared" si="375"/>
        <v>13</v>
      </c>
      <c r="Q4027" s="14" t="str">
        <f t="shared" si="376"/>
        <v xml:space="preserve">Karen </v>
      </c>
      <c r="R4027" s="14" t="str">
        <f t="shared" si="377"/>
        <v>Daniels</v>
      </c>
    </row>
    <row r="4028" spans="2:18" x14ac:dyDescent="0.45">
      <c r="B4028" s="14" t="str">
        <f t="shared" si="372"/>
        <v>40420740425</v>
      </c>
      <c r="C4028" s="5">
        <v>40420</v>
      </c>
      <c r="D4028" s="2" t="s">
        <v>804</v>
      </c>
      <c r="E4028" s="14">
        <f t="shared" si="373"/>
        <v>0</v>
      </c>
      <c r="F4028" s="2">
        <v>7</v>
      </c>
      <c r="G4028" s="19">
        <v>1092.42</v>
      </c>
      <c r="H4028" s="20">
        <v>0.03</v>
      </c>
      <c r="I4028" s="6"/>
      <c r="J4028" s="5">
        <v>40425</v>
      </c>
      <c r="K4028" s="25">
        <v>-364.87336600000009</v>
      </c>
      <c r="L4028" s="2" t="s">
        <v>516</v>
      </c>
      <c r="M4028" s="14">
        <f>+VLOOKUP(L4028,Customers!$C$3:$D$797,2,FALSE)</f>
        <v>2</v>
      </c>
      <c r="N4028" s="14">
        <f>+INDEX(Customers!$B$2:$D$797,MATCH(TF_Database!L4028,Customers!$C$2:$C$797,0),1)</f>
        <v>19345</v>
      </c>
      <c r="O4028" s="29">
        <f t="shared" si="374"/>
        <v>6</v>
      </c>
      <c r="P4028" s="29">
        <f t="shared" si="375"/>
        <v>13</v>
      </c>
      <c r="Q4028" s="14" t="str">
        <f t="shared" si="376"/>
        <v xml:space="preserve">Karen </v>
      </c>
      <c r="R4028" s="14" t="str">
        <f t="shared" si="377"/>
        <v>Daniels</v>
      </c>
    </row>
    <row r="4029" spans="2:18" x14ac:dyDescent="0.45">
      <c r="B4029" s="14" t="str">
        <f t="shared" si="372"/>
        <v>404142240416</v>
      </c>
      <c r="C4029" s="5">
        <v>40414</v>
      </c>
      <c r="D4029" s="2" t="s">
        <v>804</v>
      </c>
      <c r="E4029" s="14">
        <f t="shared" si="373"/>
        <v>0</v>
      </c>
      <c r="F4029" s="2">
        <v>22</v>
      </c>
      <c r="G4029" s="19">
        <v>561.91999999999996</v>
      </c>
      <c r="H4029" s="20">
        <v>0.1</v>
      </c>
      <c r="I4029" s="6"/>
      <c r="J4029" s="5">
        <v>40416</v>
      </c>
      <c r="K4029" s="25">
        <v>57.82</v>
      </c>
      <c r="L4029" s="2" t="s">
        <v>499</v>
      </c>
      <c r="M4029" s="14">
        <f>+VLOOKUP(L4029,Customers!$C$3:$D$797,2,FALSE)</f>
        <v>4</v>
      </c>
      <c r="N4029" s="14">
        <f>+INDEX(Customers!$B$2:$D$797,MATCH(TF_Database!L4029,Customers!$C$2:$C$797,0),1)</f>
        <v>24182</v>
      </c>
      <c r="O4029" s="29">
        <f t="shared" si="374"/>
        <v>5</v>
      </c>
      <c r="P4029" s="29">
        <f t="shared" si="375"/>
        <v>10</v>
      </c>
      <c r="Q4029" s="14" t="str">
        <f t="shared" si="376"/>
        <v xml:space="preserve">John </v>
      </c>
      <c r="R4029" s="14" t="str">
        <f t="shared" si="377"/>
        <v>Lucas</v>
      </c>
    </row>
    <row r="4030" spans="2:18" x14ac:dyDescent="0.45">
      <c r="B4030" s="14" t="str">
        <f t="shared" si="372"/>
        <v>404141940418</v>
      </c>
      <c r="C4030" s="5">
        <v>40414</v>
      </c>
      <c r="D4030" s="2" t="s">
        <v>804</v>
      </c>
      <c r="E4030" s="14">
        <f t="shared" si="373"/>
        <v>0</v>
      </c>
      <c r="F4030" s="2">
        <v>19</v>
      </c>
      <c r="G4030" s="19">
        <v>365.64</v>
      </c>
      <c r="H4030" s="20">
        <v>0.03</v>
      </c>
      <c r="I4030" s="6"/>
      <c r="J4030" s="5">
        <v>40418</v>
      </c>
      <c r="K4030" s="25">
        <v>22.77</v>
      </c>
      <c r="L4030" s="2" t="s">
        <v>499</v>
      </c>
      <c r="M4030" s="14">
        <f>+VLOOKUP(L4030,Customers!$C$3:$D$797,2,FALSE)</f>
        <v>4</v>
      </c>
      <c r="N4030" s="14">
        <f>+INDEX(Customers!$B$2:$D$797,MATCH(TF_Database!L4030,Customers!$C$2:$C$797,0),1)</f>
        <v>24182</v>
      </c>
      <c r="O4030" s="29">
        <f t="shared" si="374"/>
        <v>5</v>
      </c>
      <c r="P4030" s="29">
        <f t="shared" si="375"/>
        <v>10</v>
      </c>
      <c r="Q4030" s="14" t="str">
        <f t="shared" si="376"/>
        <v xml:space="preserve">John </v>
      </c>
      <c r="R4030" s="14" t="str">
        <f t="shared" si="377"/>
        <v>Lucas</v>
      </c>
    </row>
    <row r="4031" spans="2:18" x14ac:dyDescent="0.45">
      <c r="B4031" s="14" t="str">
        <f t="shared" si="372"/>
        <v>402621640269</v>
      </c>
      <c r="C4031" s="5">
        <v>40262</v>
      </c>
      <c r="D4031" s="2" t="s">
        <v>804</v>
      </c>
      <c r="E4031" s="14">
        <f t="shared" si="373"/>
        <v>0</v>
      </c>
      <c r="F4031" s="2">
        <v>16</v>
      </c>
      <c r="G4031" s="19">
        <v>1835.84</v>
      </c>
      <c r="H4031" s="20">
        <v>0.05</v>
      </c>
      <c r="I4031" s="6"/>
      <c r="J4031" s="5">
        <v>40269</v>
      </c>
      <c r="K4031" s="25">
        <v>608.74</v>
      </c>
      <c r="L4031" s="2" t="s">
        <v>416</v>
      </c>
      <c r="M4031" s="14">
        <f>+VLOOKUP(L4031,Customers!$C$3:$D$797,2,FALSE)</f>
        <v>5</v>
      </c>
      <c r="N4031" s="14">
        <f>+INDEX(Customers!$B$2:$D$797,MATCH(TF_Database!L4031,Customers!$C$2:$C$797,0),1)</f>
        <v>12954</v>
      </c>
      <c r="O4031" s="29">
        <f t="shared" si="374"/>
        <v>4</v>
      </c>
      <c r="P4031" s="29">
        <f t="shared" si="375"/>
        <v>14</v>
      </c>
      <c r="Q4031" s="14" t="str">
        <f t="shared" si="376"/>
        <v xml:space="preserve">Liz </v>
      </c>
      <c r="R4031" s="14" t="str">
        <f t="shared" si="377"/>
        <v>Willingham</v>
      </c>
    </row>
    <row r="4032" spans="2:18" x14ac:dyDescent="0.45">
      <c r="B4032" s="14" t="str">
        <f t="shared" si="372"/>
        <v>402624840266</v>
      </c>
      <c r="C4032" s="5">
        <v>40262</v>
      </c>
      <c r="D4032" s="2" t="s">
        <v>804</v>
      </c>
      <c r="E4032" s="14">
        <f t="shared" si="373"/>
        <v>0</v>
      </c>
      <c r="F4032" s="2">
        <v>48</v>
      </c>
      <c r="G4032" s="19">
        <v>133.43</v>
      </c>
      <c r="H4032" s="20">
        <v>0.1</v>
      </c>
      <c r="I4032" s="6"/>
      <c r="J4032" s="5">
        <v>40266</v>
      </c>
      <c r="K4032" s="25">
        <v>9.5</v>
      </c>
      <c r="L4032" s="2" t="s">
        <v>416</v>
      </c>
      <c r="M4032" s="14">
        <f>+VLOOKUP(L4032,Customers!$C$3:$D$797,2,FALSE)</f>
        <v>5</v>
      </c>
      <c r="N4032" s="14">
        <f>+INDEX(Customers!$B$2:$D$797,MATCH(TF_Database!L4032,Customers!$C$2:$C$797,0),1)</f>
        <v>12954</v>
      </c>
      <c r="O4032" s="29">
        <f t="shared" si="374"/>
        <v>4</v>
      </c>
      <c r="P4032" s="29">
        <f t="shared" si="375"/>
        <v>14</v>
      </c>
      <c r="Q4032" s="14" t="str">
        <f t="shared" si="376"/>
        <v xml:space="preserve">Liz </v>
      </c>
      <c r="R4032" s="14" t="str">
        <f t="shared" si="377"/>
        <v>Willingham</v>
      </c>
    </row>
    <row r="4033" spans="2:18" x14ac:dyDescent="0.45">
      <c r="B4033" s="14" t="str">
        <f t="shared" si="372"/>
        <v>402623140264</v>
      </c>
      <c r="C4033" s="5">
        <v>40262</v>
      </c>
      <c r="D4033" s="2" t="s">
        <v>804</v>
      </c>
      <c r="E4033" s="14">
        <f t="shared" si="373"/>
        <v>0</v>
      </c>
      <c r="F4033" s="2">
        <v>31</v>
      </c>
      <c r="G4033" s="19">
        <v>1655.3664999999999</v>
      </c>
      <c r="H4033" s="20">
        <v>0.08</v>
      </c>
      <c r="I4033" s="6"/>
      <c r="J4033" s="5">
        <v>40264</v>
      </c>
      <c r="K4033" s="25">
        <v>173.934</v>
      </c>
      <c r="L4033" s="2" t="s">
        <v>416</v>
      </c>
      <c r="M4033" s="14">
        <f>+VLOOKUP(L4033,Customers!$C$3:$D$797,2,FALSE)</f>
        <v>5</v>
      </c>
      <c r="N4033" s="14">
        <f>+INDEX(Customers!$B$2:$D$797,MATCH(TF_Database!L4033,Customers!$C$2:$C$797,0),1)</f>
        <v>12954</v>
      </c>
      <c r="O4033" s="29">
        <f t="shared" si="374"/>
        <v>4</v>
      </c>
      <c r="P4033" s="29">
        <f t="shared" si="375"/>
        <v>14</v>
      </c>
      <c r="Q4033" s="14" t="str">
        <f t="shared" si="376"/>
        <v xml:space="preserve">Liz </v>
      </c>
      <c r="R4033" s="14" t="str">
        <f t="shared" si="377"/>
        <v>Willingham</v>
      </c>
    </row>
    <row r="4034" spans="2:18" x14ac:dyDescent="0.45">
      <c r="B4034" s="14" t="str">
        <f t="shared" si="372"/>
        <v>403423240344</v>
      </c>
      <c r="C4034" s="5">
        <v>40342</v>
      </c>
      <c r="D4034" s="2" t="s">
        <v>804</v>
      </c>
      <c r="E4034" s="14">
        <f t="shared" si="373"/>
        <v>0</v>
      </c>
      <c r="F4034" s="2">
        <v>32</v>
      </c>
      <c r="G4034" s="19">
        <v>1727.79</v>
      </c>
      <c r="H4034" s="20">
        <v>0.1</v>
      </c>
      <c r="I4034" s="6"/>
      <c r="J4034" s="5">
        <v>40344</v>
      </c>
      <c r="K4034" s="25">
        <v>-694.9</v>
      </c>
      <c r="L4034" s="2" t="s">
        <v>521</v>
      </c>
      <c r="M4034" s="14">
        <f>+VLOOKUP(L4034,Customers!$C$3:$D$797,2,FALSE)</f>
        <v>4</v>
      </c>
      <c r="N4034" s="14">
        <f>+INDEX(Customers!$B$2:$D$797,MATCH(TF_Database!L4034,Customers!$C$2:$C$797,0),1)</f>
        <v>27203</v>
      </c>
      <c r="O4034" s="29">
        <f t="shared" si="374"/>
        <v>6</v>
      </c>
      <c r="P4034" s="29">
        <f t="shared" si="375"/>
        <v>14</v>
      </c>
      <c r="Q4034" s="14" t="str">
        <f t="shared" si="376"/>
        <v xml:space="preserve">Cathy </v>
      </c>
      <c r="R4034" s="14" t="str">
        <f t="shared" si="377"/>
        <v>Prescott</v>
      </c>
    </row>
    <row r="4035" spans="2:18" x14ac:dyDescent="0.45">
      <c r="B4035" s="14" t="str">
        <f t="shared" si="372"/>
        <v>412054241206</v>
      </c>
      <c r="C4035" s="5">
        <v>41205</v>
      </c>
      <c r="D4035" s="2" t="s">
        <v>806</v>
      </c>
      <c r="E4035" s="14">
        <f t="shared" si="373"/>
        <v>1</v>
      </c>
      <c r="F4035" s="2">
        <v>42</v>
      </c>
      <c r="G4035" s="19">
        <v>3931.17</v>
      </c>
      <c r="H4035" s="20">
        <v>0.1</v>
      </c>
      <c r="I4035" s="6"/>
      <c r="J4035" s="5">
        <v>41206</v>
      </c>
      <c r="K4035" s="25">
        <v>1174.02</v>
      </c>
      <c r="L4035" s="2" t="s">
        <v>505</v>
      </c>
      <c r="M4035" s="14">
        <f>+VLOOKUP(L4035,Customers!$C$3:$D$797,2,FALSE)</f>
        <v>5</v>
      </c>
      <c r="N4035" s="14">
        <f>+INDEX(Customers!$B$2:$D$797,MATCH(TF_Database!L4035,Customers!$C$2:$C$797,0),1)</f>
        <v>30314</v>
      </c>
      <c r="O4035" s="29">
        <f t="shared" si="374"/>
        <v>6</v>
      </c>
      <c r="P4035" s="29">
        <f t="shared" si="375"/>
        <v>12</v>
      </c>
      <c r="Q4035" s="14" t="str">
        <f t="shared" si="376"/>
        <v xml:space="preserve">Steve </v>
      </c>
      <c r="R4035" s="14" t="str">
        <f t="shared" si="377"/>
        <v>Nguyen</v>
      </c>
    </row>
    <row r="4036" spans="2:18" x14ac:dyDescent="0.45">
      <c r="B4036" s="14" t="str">
        <f t="shared" si="372"/>
        <v>412052441205</v>
      </c>
      <c r="C4036" s="5">
        <v>41205</v>
      </c>
      <c r="D4036" s="2" t="s">
        <v>806</v>
      </c>
      <c r="E4036" s="14">
        <f t="shared" si="373"/>
        <v>1</v>
      </c>
      <c r="F4036" s="2">
        <v>24</v>
      </c>
      <c r="G4036" s="19">
        <v>134.88</v>
      </c>
      <c r="H4036" s="20">
        <v>0</v>
      </c>
      <c r="I4036" s="6"/>
      <c r="J4036" s="5">
        <v>41205</v>
      </c>
      <c r="K4036" s="25">
        <v>-122.21</v>
      </c>
      <c r="L4036" s="2" t="s">
        <v>505</v>
      </c>
      <c r="M4036" s="14">
        <f>+VLOOKUP(L4036,Customers!$C$3:$D$797,2,FALSE)</f>
        <v>5</v>
      </c>
      <c r="N4036" s="14">
        <f>+INDEX(Customers!$B$2:$D$797,MATCH(TF_Database!L4036,Customers!$C$2:$C$797,0),1)</f>
        <v>30314</v>
      </c>
      <c r="O4036" s="29">
        <f t="shared" si="374"/>
        <v>6</v>
      </c>
      <c r="P4036" s="29">
        <f t="shared" si="375"/>
        <v>12</v>
      </c>
      <c r="Q4036" s="14" t="str">
        <f t="shared" si="376"/>
        <v xml:space="preserve">Steve </v>
      </c>
      <c r="R4036" s="14" t="str">
        <f t="shared" si="377"/>
        <v>Nguyen</v>
      </c>
    </row>
    <row r="4037" spans="2:18" x14ac:dyDescent="0.45">
      <c r="B4037" s="14" t="str">
        <f t="shared" si="372"/>
        <v>411652341166</v>
      </c>
      <c r="C4037" s="5">
        <v>41165</v>
      </c>
      <c r="D4037" s="2" t="s">
        <v>811</v>
      </c>
      <c r="E4037" s="14">
        <f t="shared" si="373"/>
        <v>0</v>
      </c>
      <c r="F4037" s="2">
        <v>23</v>
      </c>
      <c r="G4037" s="19">
        <v>394.8</v>
      </c>
      <c r="H4037" s="20">
        <v>0.1</v>
      </c>
      <c r="I4037" s="6"/>
      <c r="J4037" s="5">
        <v>41166</v>
      </c>
      <c r="K4037" s="25">
        <v>-113.8</v>
      </c>
      <c r="L4037" s="2" t="s">
        <v>520</v>
      </c>
      <c r="M4037" s="14">
        <f>+VLOOKUP(L4037,Customers!$C$3:$D$797,2,FALSE)</f>
        <v>4</v>
      </c>
      <c r="N4037" s="14">
        <f>+INDEX(Customers!$B$2:$D$797,MATCH(TF_Database!L4037,Customers!$C$2:$C$797,0),1)</f>
        <v>9367</v>
      </c>
      <c r="O4037" s="29">
        <f t="shared" si="374"/>
        <v>8</v>
      </c>
      <c r="P4037" s="29">
        <f t="shared" si="375"/>
        <v>16</v>
      </c>
      <c r="Q4037" s="14" t="str">
        <f t="shared" si="376"/>
        <v xml:space="preserve">Lindsay </v>
      </c>
      <c r="R4037" s="14" t="str">
        <f t="shared" si="377"/>
        <v>Shagiari</v>
      </c>
    </row>
    <row r="4038" spans="2:18" x14ac:dyDescent="0.45">
      <c r="B4038" s="14" t="str">
        <f t="shared" si="372"/>
        <v>401474440151</v>
      </c>
      <c r="C4038" s="5">
        <v>40147</v>
      </c>
      <c r="D4038" s="2" t="s">
        <v>804</v>
      </c>
      <c r="E4038" s="14">
        <f t="shared" si="373"/>
        <v>0</v>
      </c>
      <c r="F4038" s="2">
        <v>44</v>
      </c>
      <c r="G4038" s="19">
        <v>276</v>
      </c>
      <c r="H4038" s="20">
        <v>0.08</v>
      </c>
      <c r="I4038" s="6"/>
      <c r="J4038" s="5">
        <v>40151</v>
      </c>
      <c r="K4038" s="25">
        <v>-98.53</v>
      </c>
      <c r="L4038" s="2" t="s">
        <v>221</v>
      </c>
      <c r="M4038" s="14">
        <f>+VLOOKUP(L4038,Customers!$C$3:$D$797,2,FALSE)</f>
        <v>2</v>
      </c>
      <c r="N4038" s="14">
        <f>+INDEX(Customers!$B$2:$D$797,MATCH(TF_Database!L4038,Customers!$C$2:$C$797,0),1)</f>
        <v>20753</v>
      </c>
      <c r="O4038" s="29">
        <f t="shared" si="374"/>
        <v>5</v>
      </c>
      <c r="P4038" s="29">
        <f t="shared" si="375"/>
        <v>14</v>
      </c>
      <c r="Q4038" s="14" t="str">
        <f t="shared" si="376"/>
        <v xml:space="preserve">Sean </v>
      </c>
      <c r="R4038" s="14" t="str">
        <f t="shared" si="377"/>
        <v>O'Donnell</v>
      </c>
    </row>
    <row r="4039" spans="2:18" x14ac:dyDescent="0.45">
      <c r="B4039" s="14" t="str">
        <f t="shared" ref="B4039:B4102" si="378">+CONCATENATE(C4039,F4039,J4039)</f>
        <v>401474640151</v>
      </c>
      <c r="C4039" s="5">
        <v>40147</v>
      </c>
      <c r="D4039" s="2" t="s">
        <v>804</v>
      </c>
      <c r="E4039" s="14">
        <f t="shared" ref="E4039:E4102" si="379">+IF(D4039="High",1,0)</f>
        <v>0</v>
      </c>
      <c r="F4039" s="2">
        <v>46</v>
      </c>
      <c r="G4039" s="19">
        <v>132.01</v>
      </c>
      <c r="H4039" s="20">
        <v>0.04</v>
      </c>
      <c r="I4039" s="6"/>
      <c r="J4039" s="5">
        <v>40151</v>
      </c>
      <c r="K4039" s="25">
        <v>6.93</v>
      </c>
      <c r="L4039" s="2" t="s">
        <v>221</v>
      </c>
      <c r="M4039" s="14">
        <f>+VLOOKUP(L4039,Customers!$C$3:$D$797,2,FALSE)</f>
        <v>2</v>
      </c>
      <c r="N4039" s="14">
        <f>+INDEX(Customers!$B$2:$D$797,MATCH(TF_Database!L4039,Customers!$C$2:$C$797,0),1)</f>
        <v>20753</v>
      </c>
      <c r="O4039" s="29">
        <f t="shared" ref="O4039:O4102" si="380">+SEARCH(" ",L4039)</f>
        <v>5</v>
      </c>
      <c r="P4039" s="29">
        <f t="shared" ref="P4039:P4102" si="381">+LEN(L4039)</f>
        <v>14</v>
      </c>
      <c r="Q4039" s="14" t="str">
        <f t="shared" ref="Q4039:Q4102" si="382">+LEFT(L4039,O4039)</f>
        <v xml:space="preserve">Sean </v>
      </c>
      <c r="R4039" s="14" t="str">
        <f t="shared" ref="R4039:R4102" si="383">+RIGHT(L4039,P4039-O4039)</f>
        <v>O'Donnell</v>
      </c>
    </row>
    <row r="4040" spans="2:18" x14ac:dyDescent="0.45">
      <c r="B4040" s="14" t="str">
        <f t="shared" si="378"/>
        <v>409353340936</v>
      </c>
      <c r="C4040" s="5">
        <v>40935</v>
      </c>
      <c r="D4040" s="2" t="s">
        <v>808</v>
      </c>
      <c r="E4040" s="14">
        <f t="shared" si="379"/>
        <v>0</v>
      </c>
      <c r="F4040" s="2">
        <v>33</v>
      </c>
      <c r="G4040" s="19">
        <v>207.92</v>
      </c>
      <c r="H4040" s="20">
        <v>0.08</v>
      </c>
      <c r="I4040" s="6"/>
      <c r="J4040" s="5">
        <v>40936</v>
      </c>
      <c r="K4040" s="25">
        <v>-124.84399999999999</v>
      </c>
      <c r="L4040" s="2" t="s">
        <v>509</v>
      </c>
      <c r="M4040" s="14">
        <f>+VLOOKUP(L4040,Customers!$C$3:$D$797,2,FALSE)</f>
        <v>1</v>
      </c>
      <c r="N4040" s="14">
        <f>+INDEX(Customers!$B$2:$D$797,MATCH(TF_Database!L4040,Customers!$C$2:$C$797,0),1)</f>
        <v>22923</v>
      </c>
      <c r="O4040" s="29">
        <f t="shared" si="380"/>
        <v>7</v>
      </c>
      <c r="P4040" s="29">
        <f t="shared" si="381"/>
        <v>13</v>
      </c>
      <c r="Q4040" s="14" t="str">
        <f t="shared" si="382"/>
        <v xml:space="preserve">Robert </v>
      </c>
      <c r="R4040" s="14" t="str">
        <f t="shared" si="383"/>
        <v>Marley</v>
      </c>
    </row>
    <row r="4041" spans="2:18" x14ac:dyDescent="0.45">
      <c r="B4041" s="14" t="str">
        <f t="shared" si="378"/>
        <v>402381840239</v>
      </c>
      <c r="C4041" s="5">
        <v>40238</v>
      </c>
      <c r="D4041" s="2" t="s">
        <v>808</v>
      </c>
      <c r="E4041" s="14">
        <f t="shared" si="379"/>
        <v>0</v>
      </c>
      <c r="F4041" s="2">
        <v>18</v>
      </c>
      <c r="G4041" s="19">
        <v>877.64</v>
      </c>
      <c r="H4041" s="20">
        <v>0.03</v>
      </c>
      <c r="I4041" s="6"/>
      <c r="J4041" s="5">
        <v>40239</v>
      </c>
      <c r="K4041" s="25">
        <v>218.97</v>
      </c>
      <c r="L4041" s="2" t="s">
        <v>476</v>
      </c>
      <c r="M4041" s="14">
        <f>+VLOOKUP(L4041,Customers!$C$3:$D$797,2,FALSE)</f>
        <v>2</v>
      </c>
      <c r="N4041" s="14">
        <f>+INDEX(Customers!$B$2:$D$797,MATCH(TF_Database!L4041,Customers!$C$2:$C$797,0),1)</f>
        <v>31100</v>
      </c>
      <c r="O4041" s="29">
        <f t="shared" si="380"/>
        <v>10</v>
      </c>
      <c r="P4041" s="29">
        <f t="shared" si="381"/>
        <v>17</v>
      </c>
      <c r="Q4041" s="14" t="str">
        <f t="shared" si="382"/>
        <v xml:space="preserve">Katherine </v>
      </c>
      <c r="R4041" s="14" t="str">
        <f t="shared" si="383"/>
        <v>Nockton</v>
      </c>
    </row>
    <row r="4042" spans="2:18" x14ac:dyDescent="0.45">
      <c r="B4042" s="14" t="str">
        <f t="shared" si="378"/>
        <v>40238940240</v>
      </c>
      <c r="C4042" s="5">
        <v>40238</v>
      </c>
      <c r="D4042" s="2" t="s">
        <v>808</v>
      </c>
      <c r="E4042" s="14">
        <f t="shared" si="379"/>
        <v>0</v>
      </c>
      <c r="F4042" s="2">
        <v>9</v>
      </c>
      <c r="G4042" s="19">
        <v>190.1</v>
      </c>
      <c r="H4042" s="20">
        <v>0.06</v>
      </c>
      <c r="I4042" s="6"/>
      <c r="J4042" s="5">
        <v>40240</v>
      </c>
      <c r="K4042" s="25">
        <v>-63.78</v>
      </c>
      <c r="L4042" s="2" t="s">
        <v>476</v>
      </c>
      <c r="M4042" s="14">
        <f>+VLOOKUP(L4042,Customers!$C$3:$D$797,2,FALSE)</f>
        <v>2</v>
      </c>
      <c r="N4042" s="14">
        <f>+INDEX(Customers!$B$2:$D$797,MATCH(TF_Database!L4042,Customers!$C$2:$C$797,0),1)</f>
        <v>31100</v>
      </c>
      <c r="O4042" s="29">
        <f t="shared" si="380"/>
        <v>10</v>
      </c>
      <c r="P4042" s="29">
        <f t="shared" si="381"/>
        <v>17</v>
      </c>
      <c r="Q4042" s="14" t="str">
        <f t="shared" si="382"/>
        <v xml:space="preserve">Katherine </v>
      </c>
      <c r="R4042" s="14" t="str">
        <f t="shared" si="383"/>
        <v>Nockton</v>
      </c>
    </row>
    <row r="4043" spans="2:18" x14ac:dyDescent="0.45">
      <c r="B4043" s="14" t="str">
        <f t="shared" si="378"/>
        <v>399891739989</v>
      </c>
      <c r="C4043" s="5">
        <v>39989</v>
      </c>
      <c r="D4043" s="2" t="s">
        <v>808</v>
      </c>
      <c r="E4043" s="14">
        <f t="shared" si="379"/>
        <v>0</v>
      </c>
      <c r="F4043" s="2">
        <v>17</v>
      </c>
      <c r="G4043" s="19">
        <v>1032.0719999999999</v>
      </c>
      <c r="H4043" s="20">
        <v>0.06</v>
      </c>
      <c r="I4043" s="6"/>
      <c r="J4043" s="5">
        <v>39989</v>
      </c>
      <c r="K4043" s="25">
        <v>54.230849999999997</v>
      </c>
      <c r="L4043" s="2" t="s">
        <v>501</v>
      </c>
      <c r="M4043" s="14">
        <f>+VLOOKUP(L4043,Customers!$C$3:$D$797,2,FALSE)</f>
        <v>4</v>
      </c>
      <c r="N4043" s="14">
        <f>+INDEX(Customers!$B$2:$D$797,MATCH(TF_Database!L4043,Customers!$C$2:$C$797,0),1)</f>
        <v>20248</v>
      </c>
      <c r="O4043" s="29">
        <f t="shared" si="380"/>
        <v>4</v>
      </c>
      <c r="P4043" s="29">
        <f t="shared" si="381"/>
        <v>10</v>
      </c>
      <c r="Q4043" s="14" t="str">
        <f t="shared" si="382"/>
        <v xml:space="preserve">Sam </v>
      </c>
      <c r="R4043" s="14" t="str">
        <f t="shared" si="383"/>
        <v>Zeldin</v>
      </c>
    </row>
    <row r="4044" spans="2:18" x14ac:dyDescent="0.45">
      <c r="B4044" s="14" t="str">
        <f t="shared" si="378"/>
        <v>411012541108</v>
      </c>
      <c r="C4044" s="5">
        <v>41101</v>
      </c>
      <c r="D4044" s="2" t="s">
        <v>804</v>
      </c>
      <c r="E4044" s="14">
        <f t="shared" si="379"/>
        <v>0</v>
      </c>
      <c r="F4044" s="2">
        <v>25</v>
      </c>
      <c r="G4044" s="19">
        <v>184.32</v>
      </c>
      <c r="H4044" s="20">
        <v>0</v>
      </c>
      <c r="I4044" s="6"/>
      <c r="J4044" s="5">
        <v>41108</v>
      </c>
      <c r="K4044" s="25">
        <v>-73.33</v>
      </c>
      <c r="L4044" s="2" t="s">
        <v>498</v>
      </c>
      <c r="M4044" s="14">
        <f>+VLOOKUP(L4044,Customers!$C$3:$D$797,2,FALSE)</f>
        <v>1</v>
      </c>
      <c r="N4044" s="14">
        <f>+INDEX(Customers!$B$2:$D$797,MATCH(TF_Database!L4044,Customers!$C$2:$C$797,0),1)</f>
        <v>14259</v>
      </c>
      <c r="O4044" s="29">
        <f t="shared" si="380"/>
        <v>7</v>
      </c>
      <c r="P4044" s="29">
        <f t="shared" si="381"/>
        <v>11</v>
      </c>
      <c r="Q4044" s="14" t="str">
        <f t="shared" si="382"/>
        <v xml:space="preserve">Harold </v>
      </c>
      <c r="R4044" s="14" t="str">
        <f t="shared" si="383"/>
        <v>Ryan</v>
      </c>
    </row>
    <row r="4045" spans="2:18" x14ac:dyDescent="0.45">
      <c r="B4045" s="14" t="str">
        <f t="shared" si="378"/>
        <v>401201240122</v>
      </c>
      <c r="C4045" s="5">
        <v>40120</v>
      </c>
      <c r="D4045" s="2" t="s">
        <v>811</v>
      </c>
      <c r="E4045" s="14">
        <f t="shared" si="379"/>
        <v>0</v>
      </c>
      <c r="F4045" s="2">
        <v>12</v>
      </c>
      <c r="G4045" s="19">
        <v>34.01</v>
      </c>
      <c r="H4045" s="20">
        <v>0</v>
      </c>
      <c r="I4045" s="6"/>
      <c r="J4045" s="5">
        <v>40122</v>
      </c>
      <c r="K4045" s="25">
        <v>10.58</v>
      </c>
      <c r="L4045" s="2" t="s">
        <v>507</v>
      </c>
      <c r="M4045" s="14">
        <f>+VLOOKUP(L4045,Customers!$C$3:$D$797,2,FALSE)</f>
        <v>1</v>
      </c>
      <c r="N4045" s="14">
        <f>+INDEX(Customers!$B$2:$D$797,MATCH(TF_Database!L4045,Customers!$C$2:$C$797,0),1)</f>
        <v>21355</v>
      </c>
      <c r="O4045" s="29">
        <f t="shared" si="380"/>
        <v>7</v>
      </c>
      <c r="P4045" s="29">
        <f t="shared" si="381"/>
        <v>12</v>
      </c>
      <c r="Q4045" s="14" t="str">
        <f t="shared" si="382"/>
        <v xml:space="preserve">Xylona </v>
      </c>
      <c r="R4045" s="14" t="str">
        <f t="shared" si="383"/>
        <v>Price</v>
      </c>
    </row>
    <row r="4046" spans="2:18" x14ac:dyDescent="0.45">
      <c r="B4046" s="14" t="str">
        <f t="shared" si="378"/>
        <v>401204140123</v>
      </c>
      <c r="C4046" s="5">
        <v>40120</v>
      </c>
      <c r="D4046" s="2" t="s">
        <v>811</v>
      </c>
      <c r="E4046" s="14">
        <f t="shared" si="379"/>
        <v>0</v>
      </c>
      <c r="F4046" s="2">
        <v>41</v>
      </c>
      <c r="G4046" s="19">
        <v>1008.95</v>
      </c>
      <c r="H4046" s="20">
        <v>0.04</v>
      </c>
      <c r="I4046" s="6"/>
      <c r="J4046" s="5">
        <v>40123</v>
      </c>
      <c r="K4046" s="25">
        <v>69.31</v>
      </c>
      <c r="L4046" s="2" t="s">
        <v>507</v>
      </c>
      <c r="M4046" s="14">
        <f>+VLOOKUP(L4046,Customers!$C$3:$D$797,2,FALSE)</f>
        <v>1</v>
      </c>
      <c r="N4046" s="14">
        <f>+INDEX(Customers!$B$2:$D$797,MATCH(TF_Database!L4046,Customers!$C$2:$C$797,0),1)</f>
        <v>21355</v>
      </c>
      <c r="O4046" s="29">
        <f t="shared" si="380"/>
        <v>7</v>
      </c>
      <c r="P4046" s="29">
        <f t="shared" si="381"/>
        <v>12</v>
      </c>
      <c r="Q4046" s="14" t="str">
        <f t="shared" si="382"/>
        <v xml:space="preserve">Xylona </v>
      </c>
      <c r="R4046" s="14" t="str">
        <f t="shared" si="383"/>
        <v>Price</v>
      </c>
    </row>
    <row r="4047" spans="2:18" x14ac:dyDescent="0.45">
      <c r="B4047" s="14" t="str">
        <f t="shared" si="378"/>
        <v>401202140120</v>
      </c>
      <c r="C4047" s="5">
        <v>40120</v>
      </c>
      <c r="D4047" s="2" t="s">
        <v>811</v>
      </c>
      <c r="E4047" s="14">
        <f t="shared" si="379"/>
        <v>0</v>
      </c>
      <c r="F4047" s="2">
        <v>21</v>
      </c>
      <c r="G4047" s="19">
        <v>3508.33</v>
      </c>
      <c r="H4047" s="20">
        <v>0.04</v>
      </c>
      <c r="I4047" s="6"/>
      <c r="J4047" s="5">
        <v>40120</v>
      </c>
      <c r="K4047" s="25">
        <v>-546.98</v>
      </c>
      <c r="L4047" s="2" t="s">
        <v>507</v>
      </c>
      <c r="M4047" s="14">
        <f>+VLOOKUP(L4047,Customers!$C$3:$D$797,2,FALSE)</f>
        <v>1</v>
      </c>
      <c r="N4047" s="14">
        <f>+INDEX(Customers!$B$2:$D$797,MATCH(TF_Database!L4047,Customers!$C$2:$C$797,0),1)</f>
        <v>21355</v>
      </c>
      <c r="O4047" s="29">
        <f t="shared" si="380"/>
        <v>7</v>
      </c>
      <c r="P4047" s="29">
        <f t="shared" si="381"/>
        <v>12</v>
      </c>
      <c r="Q4047" s="14" t="str">
        <f t="shared" si="382"/>
        <v xml:space="preserve">Xylona </v>
      </c>
      <c r="R4047" s="14" t="str">
        <f t="shared" si="383"/>
        <v>Price</v>
      </c>
    </row>
    <row r="4048" spans="2:18" x14ac:dyDescent="0.45">
      <c r="B4048" s="14" t="str">
        <f t="shared" si="378"/>
        <v>409575040958</v>
      </c>
      <c r="C4048" s="5">
        <v>40957</v>
      </c>
      <c r="D4048" s="2" t="s">
        <v>806</v>
      </c>
      <c r="E4048" s="14">
        <f t="shared" si="379"/>
        <v>1</v>
      </c>
      <c r="F4048" s="2">
        <v>50</v>
      </c>
      <c r="G4048" s="19">
        <v>794.58</v>
      </c>
      <c r="H4048" s="20">
        <v>0.05</v>
      </c>
      <c r="I4048" s="6"/>
      <c r="J4048" s="5">
        <v>40958</v>
      </c>
      <c r="K4048" s="25">
        <v>11.650950000000002</v>
      </c>
      <c r="L4048" s="2" t="s">
        <v>315</v>
      </c>
      <c r="M4048" s="14">
        <f>+VLOOKUP(L4048,Customers!$C$3:$D$797,2,FALSE)</f>
        <v>1</v>
      </c>
      <c r="N4048" s="14">
        <f>+INDEX(Customers!$B$2:$D$797,MATCH(TF_Database!L4048,Customers!$C$2:$C$797,0),1)</f>
        <v>24814</v>
      </c>
      <c r="O4048" s="29">
        <f t="shared" si="380"/>
        <v>5</v>
      </c>
      <c r="P4048" s="29">
        <f t="shared" si="381"/>
        <v>12</v>
      </c>
      <c r="Q4048" s="14" t="str">
        <f t="shared" si="382"/>
        <v xml:space="preserve">Lena </v>
      </c>
      <c r="R4048" s="14" t="str">
        <f t="shared" si="383"/>
        <v>Radford</v>
      </c>
    </row>
    <row r="4049" spans="2:18" x14ac:dyDescent="0.45">
      <c r="B4049" s="14" t="str">
        <f t="shared" si="378"/>
        <v>403932240395</v>
      </c>
      <c r="C4049" s="5">
        <v>40393</v>
      </c>
      <c r="D4049" s="2" t="s">
        <v>806</v>
      </c>
      <c r="E4049" s="14">
        <f t="shared" si="379"/>
        <v>1</v>
      </c>
      <c r="F4049" s="2">
        <v>22</v>
      </c>
      <c r="G4049" s="19">
        <v>123.95</v>
      </c>
      <c r="H4049" s="20">
        <v>0.01</v>
      </c>
      <c r="I4049" s="6"/>
      <c r="J4049" s="5">
        <v>40395</v>
      </c>
      <c r="K4049" s="25">
        <v>2.4224999999999999</v>
      </c>
      <c r="L4049" s="2" t="s">
        <v>236</v>
      </c>
      <c r="M4049" s="14">
        <f>+VLOOKUP(L4049,Customers!$C$3:$D$797,2,FALSE)</f>
        <v>1</v>
      </c>
      <c r="N4049" s="14">
        <f>+INDEX(Customers!$B$2:$D$797,MATCH(TF_Database!L4049,Customers!$C$2:$C$797,0),1)</f>
        <v>18117</v>
      </c>
      <c r="O4049" s="29">
        <f t="shared" si="380"/>
        <v>4</v>
      </c>
      <c r="P4049" s="29">
        <f t="shared" si="381"/>
        <v>13</v>
      </c>
      <c r="Q4049" s="14" t="str">
        <f t="shared" si="382"/>
        <v xml:space="preserve">Jas </v>
      </c>
      <c r="R4049" s="14" t="str">
        <f t="shared" si="383"/>
        <v>O'Carroll</v>
      </c>
    </row>
    <row r="4050" spans="2:18" x14ac:dyDescent="0.45">
      <c r="B4050" s="14" t="str">
        <f t="shared" si="378"/>
        <v>404803940482</v>
      </c>
      <c r="C4050" s="5">
        <v>40480</v>
      </c>
      <c r="D4050" s="2" t="s">
        <v>808</v>
      </c>
      <c r="E4050" s="14">
        <f t="shared" si="379"/>
        <v>0</v>
      </c>
      <c r="F4050" s="2">
        <v>39</v>
      </c>
      <c r="G4050" s="19">
        <v>9081.98</v>
      </c>
      <c r="H4050" s="20">
        <v>0.02</v>
      </c>
      <c r="I4050" s="6"/>
      <c r="J4050" s="5">
        <v>40482</v>
      </c>
      <c r="K4050" s="25">
        <v>2485.54</v>
      </c>
      <c r="L4050" s="2" t="s">
        <v>500</v>
      </c>
      <c r="M4050" s="14">
        <f>+VLOOKUP(L4050,Customers!$C$3:$D$797,2,FALSE)</f>
        <v>3</v>
      </c>
      <c r="N4050" s="14">
        <f>+INDEX(Customers!$B$2:$D$797,MATCH(TF_Database!L4050,Customers!$C$2:$C$797,0),1)</f>
        <v>31354</v>
      </c>
      <c r="O4050" s="29">
        <f t="shared" si="380"/>
        <v>10</v>
      </c>
      <c r="P4050" s="29">
        <f t="shared" si="381"/>
        <v>15</v>
      </c>
      <c r="Q4050" s="14" t="str">
        <f t="shared" si="382"/>
        <v xml:space="preserve">Alejandro </v>
      </c>
      <c r="R4050" s="14" t="str">
        <f t="shared" si="383"/>
        <v>Grove</v>
      </c>
    </row>
    <row r="4051" spans="2:18" x14ac:dyDescent="0.45">
      <c r="B4051" s="14" t="str">
        <f t="shared" si="378"/>
        <v>404803140482</v>
      </c>
      <c r="C4051" s="5">
        <v>40480</v>
      </c>
      <c r="D4051" s="2" t="s">
        <v>808</v>
      </c>
      <c r="E4051" s="14">
        <f t="shared" si="379"/>
        <v>0</v>
      </c>
      <c r="F4051" s="2">
        <v>31</v>
      </c>
      <c r="G4051" s="19">
        <v>806.08</v>
      </c>
      <c r="H4051" s="20">
        <v>0.08</v>
      </c>
      <c r="I4051" s="6"/>
      <c r="J4051" s="5">
        <v>40482</v>
      </c>
      <c r="K4051" s="25">
        <v>402.37</v>
      </c>
      <c r="L4051" s="2" t="s">
        <v>500</v>
      </c>
      <c r="M4051" s="14">
        <f>+VLOOKUP(L4051,Customers!$C$3:$D$797,2,FALSE)</f>
        <v>3</v>
      </c>
      <c r="N4051" s="14">
        <f>+INDEX(Customers!$B$2:$D$797,MATCH(TF_Database!L4051,Customers!$C$2:$C$797,0),1)</f>
        <v>31354</v>
      </c>
      <c r="O4051" s="29">
        <f t="shared" si="380"/>
        <v>10</v>
      </c>
      <c r="P4051" s="29">
        <f t="shared" si="381"/>
        <v>15</v>
      </c>
      <c r="Q4051" s="14" t="str">
        <f t="shared" si="382"/>
        <v xml:space="preserve">Alejandro </v>
      </c>
      <c r="R4051" s="14" t="str">
        <f t="shared" si="383"/>
        <v>Grove</v>
      </c>
    </row>
    <row r="4052" spans="2:18" x14ac:dyDescent="0.45">
      <c r="B4052" s="14" t="str">
        <f t="shared" si="378"/>
        <v>40480440483</v>
      </c>
      <c r="C4052" s="5">
        <v>40480</v>
      </c>
      <c r="D4052" s="2" t="s">
        <v>808</v>
      </c>
      <c r="E4052" s="14">
        <f t="shared" si="379"/>
        <v>0</v>
      </c>
      <c r="F4052" s="2">
        <v>4</v>
      </c>
      <c r="G4052" s="19">
        <v>70.02</v>
      </c>
      <c r="H4052" s="20">
        <v>0</v>
      </c>
      <c r="I4052" s="6"/>
      <c r="J4052" s="5">
        <v>40483</v>
      </c>
      <c r="K4052" s="25">
        <v>-30.63</v>
      </c>
      <c r="L4052" s="2" t="s">
        <v>500</v>
      </c>
      <c r="M4052" s="14">
        <f>+VLOOKUP(L4052,Customers!$C$3:$D$797,2,FALSE)</f>
        <v>3</v>
      </c>
      <c r="N4052" s="14">
        <f>+INDEX(Customers!$B$2:$D$797,MATCH(TF_Database!L4052,Customers!$C$2:$C$797,0),1)</f>
        <v>31354</v>
      </c>
      <c r="O4052" s="29">
        <f t="shared" si="380"/>
        <v>10</v>
      </c>
      <c r="P4052" s="29">
        <f t="shared" si="381"/>
        <v>15</v>
      </c>
      <c r="Q4052" s="14" t="str">
        <f t="shared" si="382"/>
        <v xml:space="preserve">Alejandro </v>
      </c>
      <c r="R4052" s="14" t="str">
        <f t="shared" si="383"/>
        <v>Grove</v>
      </c>
    </row>
    <row r="4053" spans="2:18" x14ac:dyDescent="0.45">
      <c r="B4053" s="14" t="str">
        <f t="shared" si="378"/>
        <v>402882840293</v>
      </c>
      <c r="C4053" s="5">
        <v>40288</v>
      </c>
      <c r="D4053" s="2" t="s">
        <v>804</v>
      </c>
      <c r="E4053" s="14">
        <f t="shared" si="379"/>
        <v>0</v>
      </c>
      <c r="F4053" s="2">
        <v>28</v>
      </c>
      <c r="G4053" s="19">
        <v>481.27</v>
      </c>
      <c r="H4053" s="20">
        <v>0.01</v>
      </c>
      <c r="I4053" s="6"/>
      <c r="J4053" s="5">
        <v>40293</v>
      </c>
      <c r="K4053" s="25">
        <v>-128.88999999999999</v>
      </c>
      <c r="L4053" s="2" t="s">
        <v>510</v>
      </c>
      <c r="M4053" s="14">
        <f>+VLOOKUP(L4053,Customers!$C$3:$D$797,2,FALSE)</f>
        <v>4</v>
      </c>
      <c r="N4053" s="14">
        <f>+INDEX(Customers!$B$2:$D$797,MATCH(TF_Database!L4053,Customers!$C$2:$C$797,0),1)</f>
        <v>16021</v>
      </c>
      <c r="O4053" s="29">
        <f t="shared" si="380"/>
        <v>5</v>
      </c>
      <c r="P4053" s="29">
        <f t="shared" si="381"/>
        <v>14</v>
      </c>
      <c r="Q4053" s="14" t="str">
        <f t="shared" si="382"/>
        <v xml:space="preserve">Mick </v>
      </c>
      <c r="R4053" s="14" t="str">
        <f t="shared" si="383"/>
        <v>Hernandez</v>
      </c>
    </row>
    <row r="4054" spans="2:18" x14ac:dyDescent="0.45">
      <c r="B4054" s="14" t="str">
        <f t="shared" si="378"/>
        <v>405241040524</v>
      </c>
      <c r="C4054" s="5">
        <v>40524</v>
      </c>
      <c r="D4054" s="2" t="s">
        <v>804</v>
      </c>
      <c r="E4054" s="14">
        <f t="shared" si="379"/>
        <v>0</v>
      </c>
      <c r="F4054" s="2">
        <v>10</v>
      </c>
      <c r="G4054" s="19">
        <v>52.76</v>
      </c>
      <c r="H4054" s="20">
        <v>0.09</v>
      </c>
      <c r="I4054" s="6"/>
      <c r="J4054" s="5">
        <v>40524</v>
      </c>
      <c r="K4054" s="25">
        <v>-49.53</v>
      </c>
      <c r="L4054" s="2" t="s">
        <v>515</v>
      </c>
      <c r="M4054" s="14">
        <f>+VLOOKUP(L4054,Customers!$C$3:$D$797,2,FALSE)</f>
        <v>2</v>
      </c>
      <c r="N4054" s="14">
        <f>+INDEX(Customers!$B$2:$D$797,MATCH(TF_Database!L4054,Customers!$C$2:$C$797,0),1)</f>
        <v>10432</v>
      </c>
      <c r="O4054" s="29">
        <f t="shared" si="380"/>
        <v>4</v>
      </c>
      <c r="P4054" s="29">
        <f t="shared" si="381"/>
        <v>10</v>
      </c>
      <c r="Q4054" s="14" t="str">
        <f t="shared" si="382"/>
        <v xml:space="preserve">Ben </v>
      </c>
      <c r="R4054" s="14" t="str">
        <f t="shared" si="383"/>
        <v>Ferrer</v>
      </c>
    </row>
    <row r="4055" spans="2:18" x14ac:dyDescent="0.45">
      <c r="B4055" s="14" t="str">
        <f t="shared" si="378"/>
        <v>40704940706</v>
      </c>
      <c r="C4055" s="5">
        <v>40704</v>
      </c>
      <c r="D4055" s="2" t="s">
        <v>806</v>
      </c>
      <c r="E4055" s="14">
        <f t="shared" si="379"/>
        <v>1</v>
      </c>
      <c r="F4055" s="2">
        <v>9</v>
      </c>
      <c r="G4055" s="19">
        <v>1225.3699999999999</v>
      </c>
      <c r="H4055" s="20">
        <v>0.08</v>
      </c>
      <c r="I4055" s="6"/>
      <c r="J4055" s="5">
        <v>40706</v>
      </c>
      <c r="K4055" s="25">
        <v>0.98000000000001819</v>
      </c>
      <c r="L4055" s="2" t="s">
        <v>525</v>
      </c>
      <c r="M4055" s="14">
        <f>+VLOOKUP(L4055,Customers!$C$3:$D$797,2,FALSE)</f>
        <v>2</v>
      </c>
      <c r="N4055" s="14">
        <f>+INDEX(Customers!$B$2:$D$797,MATCH(TF_Database!L4055,Customers!$C$2:$C$797,0),1)</f>
        <v>27301</v>
      </c>
      <c r="O4055" s="29">
        <f t="shared" si="380"/>
        <v>5</v>
      </c>
      <c r="P4055" s="29">
        <f t="shared" si="381"/>
        <v>12</v>
      </c>
      <c r="Q4055" s="14" t="str">
        <f t="shared" si="382"/>
        <v xml:space="preserve">Todd </v>
      </c>
      <c r="R4055" s="14" t="str">
        <f t="shared" si="383"/>
        <v>Sumrall</v>
      </c>
    </row>
    <row r="4056" spans="2:18" x14ac:dyDescent="0.45">
      <c r="B4056" s="14" t="str">
        <f t="shared" si="378"/>
        <v>407042740706</v>
      </c>
      <c r="C4056" s="5">
        <v>40704</v>
      </c>
      <c r="D4056" s="2" t="s">
        <v>806</v>
      </c>
      <c r="E4056" s="14">
        <f t="shared" si="379"/>
        <v>1</v>
      </c>
      <c r="F4056" s="2">
        <v>27</v>
      </c>
      <c r="G4056" s="19">
        <v>1199.57</v>
      </c>
      <c r="H4056" s="20">
        <v>0.06</v>
      </c>
      <c r="I4056" s="6"/>
      <c r="J4056" s="5">
        <v>40706</v>
      </c>
      <c r="K4056" s="25">
        <v>23.7</v>
      </c>
      <c r="L4056" s="2" t="s">
        <v>525</v>
      </c>
      <c r="M4056" s="14">
        <f>+VLOOKUP(L4056,Customers!$C$3:$D$797,2,FALSE)</f>
        <v>2</v>
      </c>
      <c r="N4056" s="14">
        <f>+INDEX(Customers!$B$2:$D$797,MATCH(TF_Database!L4056,Customers!$C$2:$C$797,0),1)</f>
        <v>27301</v>
      </c>
      <c r="O4056" s="29">
        <f t="shared" si="380"/>
        <v>5</v>
      </c>
      <c r="P4056" s="29">
        <f t="shared" si="381"/>
        <v>12</v>
      </c>
      <c r="Q4056" s="14" t="str">
        <f t="shared" si="382"/>
        <v xml:space="preserve">Todd </v>
      </c>
      <c r="R4056" s="14" t="str">
        <f t="shared" si="383"/>
        <v>Sumrall</v>
      </c>
    </row>
    <row r="4057" spans="2:18" x14ac:dyDescent="0.45">
      <c r="B4057" s="14" t="str">
        <f t="shared" si="378"/>
        <v>407041040705</v>
      </c>
      <c r="C4057" s="5">
        <v>40704</v>
      </c>
      <c r="D4057" s="2" t="s">
        <v>806</v>
      </c>
      <c r="E4057" s="14">
        <f t="shared" si="379"/>
        <v>1</v>
      </c>
      <c r="F4057" s="2">
        <v>10</v>
      </c>
      <c r="G4057" s="19">
        <v>484.21949999999993</v>
      </c>
      <c r="H4057" s="20">
        <v>0.02</v>
      </c>
      <c r="I4057" s="6"/>
      <c r="J4057" s="5">
        <v>40705</v>
      </c>
      <c r="K4057" s="25">
        <v>-33.792000000000002</v>
      </c>
      <c r="L4057" s="2" t="s">
        <v>525</v>
      </c>
      <c r="M4057" s="14">
        <f>+VLOOKUP(L4057,Customers!$C$3:$D$797,2,FALSE)</f>
        <v>2</v>
      </c>
      <c r="N4057" s="14">
        <f>+INDEX(Customers!$B$2:$D$797,MATCH(TF_Database!L4057,Customers!$C$2:$C$797,0),1)</f>
        <v>27301</v>
      </c>
      <c r="O4057" s="29">
        <f t="shared" si="380"/>
        <v>5</v>
      </c>
      <c r="P4057" s="29">
        <f t="shared" si="381"/>
        <v>12</v>
      </c>
      <c r="Q4057" s="14" t="str">
        <f t="shared" si="382"/>
        <v xml:space="preserve">Todd </v>
      </c>
      <c r="R4057" s="14" t="str">
        <f t="shared" si="383"/>
        <v>Sumrall</v>
      </c>
    </row>
    <row r="4058" spans="2:18" x14ac:dyDescent="0.45">
      <c r="B4058" s="14" t="str">
        <f t="shared" si="378"/>
        <v>406365040638</v>
      </c>
      <c r="C4058" s="5">
        <v>40636</v>
      </c>
      <c r="D4058" s="2" t="s">
        <v>806</v>
      </c>
      <c r="E4058" s="14">
        <f t="shared" si="379"/>
        <v>1</v>
      </c>
      <c r="F4058" s="2">
        <v>50</v>
      </c>
      <c r="G4058" s="19">
        <v>169.13</v>
      </c>
      <c r="H4058" s="20">
        <v>0</v>
      </c>
      <c r="I4058" s="6"/>
      <c r="J4058" s="5">
        <v>40638</v>
      </c>
      <c r="K4058" s="25">
        <v>43.05</v>
      </c>
      <c r="L4058" s="2" t="s">
        <v>221</v>
      </c>
      <c r="M4058" s="14">
        <f>+VLOOKUP(L4058,Customers!$C$3:$D$797,2,FALSE)</f>
        <v>2</v>
      </c>
      <c r="N4058" s="14">
        <f>+INDEX(Customers!$B$2:$D$797,MATCH(TF_Database!L4058,Customers!$C$2:$C$797,0),1)</f>
        <v>20753</v>
      </c>
      <c r="O4058" s="29">
        <f t="shared" si="380"/>
        <v>5</v>
      </c>
      <c r="P4058" s="29">
        <f t="shared" si="381"/>
        <v>14</v>
      </c>
      <c r="Q4058" s="14" t="str">
        <f t="shared" si="382"/>
        <v xml:space="preserve">Sean </v>
      </c>
      <c r="R4058" s="14" t="str">
        <f t="shared" si="383"/>
        <v>O'Donnell</v>
      </c>
    </row>
    <row r="4059" spans="2:18" x14ac:dyDescent="0.45">
      <c r="B4059" s="14" t="str">
        <f t="shared" si="378"/>
        <v>403742940377</v>
      </c>
      <c r="C4059" s="5">
        <v>40374</v>
      </c>
      <c r="D4059" s="2" t="s">
        <v>810</v>
      </c>
      <c r="E4059" s="14">
        <f t="shared" si="379"/>
        <v>0</v>
      </c>
      <c r="F4059" s="2">
        <v>29</v>
      </c>
      <c r="G4059" s="19">
        <v>208.04</v>
      </c>
      <c r="H4059" s="20">
        <v>0.1</v>
      </c>
      <c r="I4059" s="6"/>
      <c r="J4059" s="5">
        <v>40377</v>
      </c>
      <c r="K4059" s="25">
        <v>14.77</v>
      </c>
      <c r="L4059" s="2" t="s">
        <v>519</v>
      </c>
      <c r="M4059" s="14">
        <f>+VLOOKUP(L4059,Customers!$C$3:$D$797,2,FALSE)</f>
        <v>3</v>
      </c>
      <c r="N4059" s="14">
        <f>+INDEX(Customers!$B$2:$D$797,MATCH(TF_Database!L4059,Customers!$C$2:$C$797,0),1)</f>
        <v>23450</v>
      </c>
      <c r="O4059" s="29">
        <f t="shared" si="380"/>
        <v>6</v>
      </c>
      <c r="P4059" s="29">
        <f t="shared" si="381"/>
        <v>15</v>
      </c>
      <c r="Q4059" s="14" t="str">
        <f t="shared" si="382"/>
        <v xml:space="preserve">Laura </v>
      </c>
      <c r="R4059" s="14" t="str">
        <f t="shared" si="383"/>
        <v>Armstrong</v>
      </c>
    </row>
    <row r="4060" spans="2:18" x14ac:dyDescent="0.45">
      <c r="B4060" s="14" t="str">
        <f t="shared" si="378"/>
        <v>407722240773</v>
      </c>
      <c r="C4060" s="5">
        <v>40772</v>
      </c>
      <c r="D4060" s="2" t="s">
        <v>811</v>
      </c>
      <c r="E4060" s="14">
        <f t="shared" si="379"/>
        <v>0</v>
      </c>
      <c r="F4060" s="2">
        <v>22</v>
      </c>
      <c r="G4060" s="19">
        <v>136.18</v>
      </c>
      <c r="H4060" s="20">
        <v>0.08</v>
      </c>
      <c r="I4060" s="6"/>
      <c r="J4060" s="5">
        <v>40773</v>
      </c>
      <c r="K4060" s="25">
        <v>-43.26</v>
      </c>
      <c r="L4060" s="2" t="s">
        <v>503</v>
      </c>
      <c r="M4060" s="14">
        <f>+VLOOKUP(L4060,Customers!$C$3:$D$797,2,FALSE)</f>
        <v>3</v>
      </c>
      <c r="N4060" s="14">
        <f>+INDEX(Customers!$B$2:$D$797,MATCH(TF_Database!L4060,Customers!$C$2:$C$797,0),1)</f>
        <v>5648</v>
      </c>
      <c r="O4060" s="29">
        <f t="shared" si="380"/>
        <v>5</v>
      </c>
      <c r="P4060" s="29">
        <f t="shared" si="381"/>
        <v>9</v>
      </c>
      <c r="Q4060" s="14" t="str">
        <f t="shared" si="382"/>
        <v xml:space="preserve">Jane </v>
      </c>
      <c r="R4060" s="14" t="str">
        <f t="shared" si="383"/>
        <v>Waco</v>
      </c>
    </row>
    <row r="4061" spans="2:18" x14ac:dyDescent="0.45">
      <c r="B4061" s="14" t="str">
        <f t="shared" si="378"/>
        <v>407723740774</v>
      </c>
      <c r="C4061" s="5">
        <v>40772</v>
      </c>
      <c r="D4061" s="2" t="s">
        <v>811</v>
      </c>
      <c r="E4061" s="14">
        <f t="shared" si="379"/>
        <v>0</v>
      </c>
      <c r="F4061" s="2">
        <v>37</v>
      </c>
      <c r="G4061" s="19">
        <v>111.37</v>
      </c>
      <c r="H4061" s="20">
        <v>0.04</v>
      </c>
      <c r="I4061" s="6"/>
      <c r="J4061" s="5">
        <v>40774</v>
      </c>
      <c r="K4061" s="25">
        <v>46.46</v>
      </c>
      <c r="L4061" s="2" t="s">
        <v>503</v>
      </c>
      <c r="M4061" s="14">
        <f>+VLOOKUP(L4061,Customers!$C$3:$D$797,2,FALSE)</f>
        <v>3</v>
      </c>
      <c r="N4061" s="14">
        <f>+INDEX(Customers!$B$2:$D$797,MATCH(TF_Database!L4061,Customers!$C$2:$C$797,0),1)</f>
        <v>5648</v>
      </c>
      <c r="O4061" s="29">
        <f t="shared" si="380"/>
        <v>5</v>
      </c>
      <c r="P4061" s="29">
        <f t="shared" si="381"/>
        <v>9</v>
      </c>
      <c r="Q4061" s="14" t="str">
        <f t="shared" si="382"/>
        <v xml:space="preserve">Jane </v>
      </c>
      <c r="R4061" s="14" t="str">
        <f t="shared" si="383"/>
        <v>Waco</v>
      </c>
    </row>
    <row r="4062" spans="2:18" x14ac:dyDescent="0.45">
      <c r="B4062" s="14" t="str">
        <f t="shared" si="378"/>
        <v>407721540773</v>
      </c>
      <c r="C4062" s="5">
        <v>40772</v>
      </c>
      <c r="D4062" s="2" t="s">
        <v>811</v>
      </c>
      <c r="E4062" s="14">
        <f t="shared" si="379"/>
        <v>0</v>
      </c>
      <c r="F4062" s="2">
        <v>15</v>
      </c>
      <c r="G4062" s="19">
        <v>105.48</v>
      </c>
      <c r="H4062" s="20">
        <v>0.02</v>
      </c>
      <c r="I4062" s="6"/>
      <c r="J4062" s="5">
        <v>40773</v>
      </c>
      <c r="K4062" s="25">
        <v>-53.99</v>
      </c>
      <c r="L4062" s="2" t="s">
        <v>503</v>
      </c>
      <c r="M4062" s="14">
        <f>+VLOOKUP(L4062,Customers!$C$3:$D$797,2,FALSE)</f>
        <v>3</v>
      </c>
      <c r="N4062" s="14">
        <f>+INDEX(Customers!$B$2:$D$797,MATCH(TF_Database!L4062,Customers!$C$2:$C$797,0),1)</f>
        <v>5648</v>
      </c>
      <c r="O4062" s="29">
        <f t="shared" si="380"/>
        <v>5</v>
      </c>
      <c r="P4062" s="29">
        <f t="shared" si="381"/>
        <v>9</v>
      </c>
      <c r="Q4062" s="14" t="str">
        <f t="shared" si="382"/>
        <v xml:space="preserve">Jane </v>
      </c>
      <c r="R4062" s="14" t="str">
        <f t="shared" si="383"/>
        <v>Waco</v>
      </c>
    </row>
    <row r="4063" spans="2:18" x14ac:dyDescent="0.45">
      <c r="B4063" s="14" t="str">
        <f t="shared" si="378"/>
        <v>399311139932</v>
      </c>
      <c r="C4063" s="5">
        <v>39931</v>
      </c>
      <c r="D4063" s="2" t="s">
        <v>811</v>
      </c>
      <c r="E4063" s="14">
        <f t="shared" si="379"/>
        <v>0</v>
      </c>
      <c r="F4063" s="2">
        <v>11</v>
      </c>
      <c r="G4063" s="19">
        <v>78.680000000000007</v>
      </c>
      <c r="H4063" s="20">
        <v>0.05</v>
      </c>
      <c r="I4063" s="6"/>
      <c r="J4063" s="5">
        <v>39932</v>
      </c>
      <c r="K4063" s="25">
        <v>-29.07</v>
      </c>
      <c r="L4063" s="2" t="s">
        <v>511</v>
      </c>
      <c r="M4063" s="14">
        <f>+VLOOKUP(L4063,Customers!$C$3:$D$797,2,FALSE)</f>
        <v>3</v>
      </c>
      <c r="N4063" s="14">
        <f>+INDEX(Customers!$B$2:$D$797,MATCH(TF_Database!L4063,Customers!$C$2:$C$797,0),1)</f>
        <v>10902</v>
      </c>
      <c r="O4063" s="29">
        <f t="shared" si="380"/>
        <v>4</v>
      </c>
      <c r="P4063" s="29">
        <f t="shared" si="381"/>
        <v>11</v>
      </c>
      <c r="Q4063" s="14" t="str">
        <f t="shared" si="382"/>
        <v xml:space="preserve">Guy </v>
      </c>
      <c r="R4063" s="14" t="str">
        <f t="shared" si="383"/>
        <v>Phonely</v>
      </c>
    </row>
    <row r="4064" spans="2:18" x14ac:dyDescent="0.45">
      <c r="B4064" s="14" t="str">
        <f t="shared" si="378"/>
        <v>411074441109</v>
      </c>
      <c r="C4064" s="5">
        <v>41107</v>
      </c>
      <c r="D4064" s="2" t="s">
        <v>806</v>
      </c>
      <c r="E4064" s="14">
        <f t="shared" si="379"/>
        <v>1</v>
      </c>
      <c r="F4064" s="2">
        <v>44</v>
      </c>
      <c r="G4064" s="19">
        <v>128.22</v>
      </c>
      <c r="H4064" s="20">
        <v>7.0000000000000007E-2</v>
      </c>
      <c r="I4064" s="6"/>
      <c r="J4064" s="5">
        <v>41109</v>
      </c>
      <c r="K4064" s="25">
        <v>16.510000000000002</v>
      </c>
      <c r="L4064" s="2" t="s">
        <v>517</v>
      </c>
      <c r="M4064" s="14">
        <f>+VLOOKUP(L4064,Customers!$C$3:$D$797,2,FALSE)</f>
        <v>1</v>
      </c>
      <c r="N4064" s="14">
        <f>+INDEX(Customers!$B$2:$D$797,MATCH(TF_Database!L4064,Customers!$C$2:$C$797,0),1)</f>
        <v>30209</v>
      </c>
      <c r="O4064" s="29">
        <f t="shared" si="380"/>
        <v>7</v>
      </c>
      <c r="P4064" s="29">
        <f t="shared" si="381"/>
        <v>14</v>
      </c>
      <c r="Q4064" s="14" t="str">
        <f t="shared" si="382"/>
        <v xml:space="preserve">Pamela </v>
      </c>
      <c r="R4064" s="14" t="str">
        <f t="shared" si="383"/>
        <v>Coakley</v>
      </c>
    </row>
    <row r="4065" spans="2:18" x14ac:dyDescent="0.45">
      <c r="B4065" s="14" t="str">
        <f t="shared" si="378"/>
        <v>401193140120</v>
      </c>
      <c r="C4065" s="5">
        <v>40119</v>
      </c>
      <c r="D4065" s="2" t="s">
        <v>811</v>
      </c>
      <c r="E4065" s="14">
        <f t="shared" si="379"/>
        <v>0</v>
      </c>
      <c r="F4065" s="2">
        <v>31</v>
      </c>
      <c r="G4065" s="19">
        <v>904.93</v>
      </c>
      <c r="H4065" s="20">
        <v>0.08</v>
      </c>
      <c r="I4065" s="6"/>
      <c r="J4065" s="5">
        <v>40120</v>
      </c>
      <c r="K4065" s="25">
        <v>-53.4</v>
      </c>
      <c r="L4065" s="2" t="s">
        <v>514</v>
      </c>
      <c r="M4065" s="14">
        <f>+VLOOKUP(L4065,Customers!$C$3:$D$797,2,FALSE)</f>
        <v>5</v>
      </c>
      <c r="N4065" s="14">
        <f>+INDEX(Customers!$B$2:$D$797,MATCH(TF_Database!L4065,Customers!$C$2:$C$797,0),1)</f>
        <v>25813</v>
      </c>
      <c r="O4065" s="29">
        <f t="shared" si="380"/>
        <v>6</v>
      </c>
      <c r="P4065" s="29">
        <f t="shared" si="381"/>
        <v>11</v>
      </c>
      <c r="Q4065" s="14" t="str">
        <f t="shared" si="382"/>
        <v xml:space="preserve">Vivek </v>
      </c>
      <c r="R4065" s="14" t="str">
        <f t="shared" si="383"/>
        <v>Grady</v>
      </c>
    </row>
    <row r="4066" spans="2:18" x14ac:dyDescent="0.45">
      <c r="B4066" s="14" t="str">
        <f t="shared" si="378"/>
        <v>401192140121</v>
      </c>
      <c r="C4066" s="5">
        <v>40119</v>
      </c>
      <c r="D4066" s="2" t="s">
        <v>811</v>
      </c>
      <c r="E4066" s="14">
        <f t="shared" si="379"/>
        <v>0</v>
      </c>
      <c r="F4066" s="2">
        <v>21</v>
      </c>
      <c r="G4066" s="19">
        <v>98.51</v>
      </c>
      <c r="H4066" s="20">
        <v>0.1</v>
      </c>
      <c r="I4066" s="6"/>
      <c r="J4066" s="5">
        <v>40121</v>
      </c>
      <c r="K4066" s="25">
        <v>45.93</v>
      </c>
      <c r="L4066" s="2" t="s">
        <v>514</v>
      </c>
      <c r="M4066" s="14">
        <f>+VLOOKUP(L4066,Customers!$C$3:$D$797,2,FALSE)</f>
        <v>5</v>
      </c>
      <c r="N4066" s="14">
        <f>+INDEX(Customers!$B$2:$D$797,MATCH(TF_Database!L4066,Customers!$C$2:$C$797,0),1)</f>
        <v>25813</v>
      </c>
      <c r="O4066" s="29">
        <f t="shared" si="380"/>
        <v>6</v>
      </c>
      <c r="P4066" s="29">
        <f t="shared" si="381"/>
        <v>11</v>
      </c>
      <c r="Q4066" s="14" t="str">
        <f t="shared" si="382"/>
        <v xml:space="preserve">Vivek </v>
      </c>
      <c r="R4066" s="14" t="str">
        <f t="shared" si="383"/>
        <v>Grady</v>
      </c>
    </row>
    <row r="4067" spans="2:18" x14ac:dyDescent="0.45">
      <c r="B4067" s="14" t="str">
        <f t="shared" si="378"/>
        <v>400731240074</v>
      </c>
      <c r="C4067" s="5">
        <v>40073</v>
      </c>
      <c r="D4067" s="2" t="s">
        <v>810</v>
      </c>
      <c r="E4067" s="14">
        <f t="shared" si="379"/>
        <v>0</v>
      </c>
      <c r="F4067" s="2">
        <v>12</v>
      </c>
      <c r="G4067" s="19">
        <v>96.73</v>
      </c>
      <c r="H4067" s="20">
        <v>0.08</v>
      </c>
      <c r="I4067" s="6"/>
      <c r="J4067" s="5">
        <v>40074</v>
      </c>
      <c r="K4067" s="25">
        <v>-83.65</v>
      </c>
      <c r="L4067" s="2" t="s">
        <v>515</v>
      </c>
      <c r="M4067" s="14">
        <f>+VLOOKUP(L4067,Customers!$C$3:$D$797,2,FALSE)</f>
        <v>2</v>
      </c>
      <c r="N4067" s="14">
        <f>+INDEX(Customers!$B$2:$D$797,MATCH(TF_Database!L4067,Customers!$C$2:$C$797,0),1)</f>
        <v>10432</v>
      </c>
      <c r="O4067" s="29">
        <f t="shared" si="380"/>
        <v>4</v>
      </c>
      <c r="P4067" s="29">
        <f t="shared" si="381"/>
        <v>10</v>
      </c>
      <c r="Q4067" s="14" t="str">
        <f t="shared" si="382"/>
        <v xml:space="preserve">Ben </v>
      </c>
      <c r="R4067" s="14" t="str">
        <f t="shared" si="383"/>
        <v>Ferrer</v>
      </c>
    </row>
    <row r="4068" spans="2:18" x14ac:dyDescent="0.45">
      <c r="B4068" s="14" t="str">
        <f t="shared" si="378"/>
        <v>400733440075</v>
      </c>
      <c r="C4068" s="5">
        <v>40073</v>
      </c>
      <c r="D4068" s="2" t="s">
        <v>810</v>
      </c>
      <c r="E4068" s="14">
        <f t="shared" si="379"/>
        <v>0</v>
      </c>
      <c r="F4068" s="2">
        <v>34</v>
      </c>
      <c r="G4068" s="19">
        <v>253.6</v>
      </c>
      <c r="H4068" s="20">
        <v>7.0000000000000007E-2</v>
      </c>
      <c r="I4068" s="6"/>
      <c r="J4068" s="5">
        <v>40075</v>
      </c>
      <c r="K4068" s="25">
        <v>24.39</v>
      </c>
      <c r="L4068" s="2" t="s">
        <v>515</v>
      </c>
      <c r="M4068" s="14">
        <f>+VLOOKUP(L4068,Customers!$C$3:$D$797,2,FALSE)</f>
        <v>2</v>
      </c>
      <c r="N4068" s="14">
        <f>+INDEX(Customers!$B$2:$D$797,MATCH(TF_Database!L4068,Customers!$C$2:$C$797,0),1)</f>
        <v>10432</v>
      </c>
      <c r="O4068" s="29">
        <f t="shared" si="380"/>
        <v>4</v>
      </c>
      <c r="P4068" s="29">
        <f t="shared" si="381"/>
        <v>10</v>
      </c>
      <c r="Q4068" s="14" t="str">
        <f t="shared" si="382"/>
        <v xml:space="preserve">Ben </v>
      </c>
      <c r="R4068" s="14" t="str">
        <f t="shared" si="383"/>
        <v>Ferrer</v>
      </c>
    </row>
    <row r="4069" spans="2:18" x14ac:dyDescent="0.45">
      <c r="B4069" s="14" t="str">
        <f t="shared" si="378"/>
        <v>401462040148</v>
      </c>
      <c r="C4069" s="5">
        <v>40146</v>
      </c>
      <c r="D4069" s="2" t="s">
        <v>811</v>
      </c>
      <c r="E4069" s="14">
        <f t="shared" si="379"/>
        <v>0</v>
      </c>
      <c r="F4069" s="2">
        <v>20</v>
      </c>
      <c r="G4069" s="19">
        <v>307.45999999999998</v>
      </c>
      <c r="H4069" s="20">
        <v>0.02</v>
      </c>
      <c r="I4069" s="6"/>
      <c r="J4069" s="5">
        <v>40148</v>
      </c>
      <c r="K4069" s="25">
        <v>4.91</v>
      </c>
      <c r="L4069" s="2" t="s">
        <v>304</v>
      </c>
      <c r="M4069" s="14">
        <f>+VLOOKUP(L4069,Customers!$C$3:$D$797,2,FALSE)</f>
        <v>5</v>
      </c>
      <c r="N4069" s="14">
        <f>+INDEX(Customers!$B$2:$D$797,MATCH(TF_Database!L4069,Customers!$C$2:$C$797,0),1)</f>
        <v>12676</v>
      </c>
      <c r="O4069" s="29">
        <f t="shared" si="380"/>
        <v>6</v>
      </c>
      <c r="P4069" s="29">
        <f t="shared" si="381"/>
        <v>15</v>
      </c>
      <c r="Q4069" s="14" t="str">
        <f t="shared" si="382"/>
        <v xml:space="preserve">Chris </v>
      </c>
      <c r="R4069" s="14" t="str">
        <f t="shared" si="383"/>
        <v>Selesnick</v>
      </c>
    </row>
    <row r="4070" spans="2:18" x14ac:dyDescent="0.45">
      <c r="B4070" s="14" t="str">
        <f t="shared" si="378"/>
        <v>399871039987</v>
      </c>
      <c r="C4070" s="5">
        <v>39987</v>
      </c>
      <c r="D4070" s="2" t="s">
        <v>804</v>
      </c>
      <c r="E4070" s="14">
        <f t="shared" si="379"/>
        <v>0</v>
      </c>
      <c r="F4070" s="2">
        <v>10</v>
      </c>
      <c r="G4070" s="19">
        <v>36.909999999999997</v>
      </c>
      <c r="H4070" s="20">
        <v>7.0000000000000007E-2</v>
      </c>
      <c r="I4070" s="6"/>
      <c r="J4070" s="5">
        <v>39987</v>
      </c>
      <c r="K4070" s="25">
        <v>-27.72</v>
      </c>
      <c r="L4070" s="2" t="s">
        <v>513</v>
      </c>
      <c r="M4070" s="14">
        <f>+VLOOKUP(L4070,Customers!$C$3:$D$797,2,FALSE)</f>
        <v>3</v>
      </c>
      <c r="N4070" s="14">
        <f>+INDEX(Customers!$B$2:$D$797,MATCH(TF_Database!L4070,Customers!$C$2:$C$797,0),1)</f>
        <v>18398</v>
      </c>
      <c r="O4070" s="29">
        <f t="shared" si="380"/>
        <v>5</v>
      </c>
      <c r="P4070" s="29">
        <f t="shared" si="381"/>
        <v>12</v>
      </c>
      <c r="Q4070" s="14" t="str">
        <f t="shared" si="382"/>
        <v xml:space="preserve">Matt </v>
      </c>
      <c r="R4070" s="14" t="str">
        <f t="shared" si="383"/>
        <v>Connell</v>
      </c>
    </row>
    <row r="4071" spans="2:18" x14ac:dyDescent="0.45">
      <c r="B4071" s="14" t="str">
        <f t="shared" si="378"/>
        <v>39987839994</v>
      </c>
      <c r="C4071" s="5">
        <v>39987</v>
      </c>
      <c r="D4071" s="2" t="s">
        <v>804</v>
      </c>
      <c r="E4071" s="14">
        <f t="shared" si="379"/>
        <v>0</v>
      </c>
      <c r="F4071" s="2">
        <v>8</v>
      </c>
      <c r="G4071" s="19">
        <v>2155.84</v>
      </c>
      <c r="H4071" s="20">
        <v>0.02</v>
      </c>
      <c r="I4071" s="6"/>
      <c r="J4071" s="5">
        <v>39994</v>
      </c>
      <c r="K4071" s="25">
        <v>-267.63</v>
      </c>
      <c r="L4071" s="2" t="s">
        <v>513</v>
      </c>
      <c r="M4071" s="14">
        <f>+VLOOKUP(L4071,Customers!$C$3:$D$797,2,FALSE)</f>
        <v>3</v>
      </c>
      <c r="N4071" s="14">
        <f>+INDEX(Customers!$B$2:$D$797,MATCH(TF_Database!L4071,Customers!$C$2:$C$797,0),1)</f>
        <v>18398</v>
      </c>
      <c r="O4071" s="29">
        <f t="shared" si="380"/>
        <v>5</v>
      </c>
      <c r="P4071" s="29">
        <f t="shared" si="381"/>
        <v>12</v>
      </c>
      <c r="Q4071" s="14" t="str">
        <f t="shared" si="382"/>
        <v xml:space="preserve">Matt </v>
      </c>
      <c r="R4071" s="14" t="str">
        <f t="shared" si="383"/>
        <v>Connell</v>
      </c>
    </row>
    <row r="4072" spans="2:18" x14ac:dyDescent="0.45">
      <c r="B4072" s="14" t="str">
        <f t="shared" si="378"/>
        <v>399872639989</v>
      </c>
      <c r="C4072" s="5">
        <v>39987</v>
      </c>
      <c r="D4072" s="2" t="s">
        <v>804</v>
      </c>
      <c r="E4072" s="14">
        <f t="shared" si="379"/>
        <v>0</v>
      </c>
      <c r="F4072" s="2">
        <v>26</v>
      </c>
      <c r="G4072" s="19">
        <v>175.27</v>
      </c>
      <c r="H4072" s="20">
        <v>0.01</v>
      </c>
      <c r="I4072" s="6"/>
      <c r="J4072" s="5">
        <v>39989</v>
      </c>
      <c r="K4072" s="25">
        <v>-33.67</v>
      </c>
      <c r="L4072" s="2" t="s">
        <v>513</v>
      </c>
      <c r="M4072" s="14">
        <f>+VLOOKUP(L4072,Customers!$C$3:$D$797,2,FALSE)</f>
        <v>3</v>
      </c>
      <c r="N4072" s="14">
        <f>+INDEX(Customers!$B$2:$D$797,MATCH(TF_Database!L4072,Customers!$C$2:$C$797,0),1)</f>
        <v>18398</v>
      </c>
      <c r="O4072" s="29">
        <f t="shared" si="380"/>
        <v>5</v>
      </c>
      <c r="P4072" s="29">
        <f t="shared" si="381"/>
        <v>12</v>
      </c>
      <c r="Q4072" s="14" t="str">
        <f t="shared" si="382"/>
        <v xml:space="preserve">Matt </v>
      </c>
      <c r="R4072" s="14" t="str">
        <f t="shared" si="383"/>
        <v>Connell</v>
      </c>
    </row>
    <row r="4073" spans="2:18" x14ac:dyDescent="0.45">
      <c r="B4073" s="14" t="str">
        <f t="shared" si="378"/>
        <v>399364939938</v>
      </c>
      <c r="C4073" s="5">
        <v>39936</v>
      </c>
      <c r="D4073" s="2" t="s">
        <v>804</v>
      </c>
      <c r="E4073" s="14">
        <f t="shared" si="379"/>
        <v>0</v>
      </c>
      <c r="F4073" s="2">
        <v>49</v>
      </c>
      <c r="G4073" s="19">
        <v>1400.91</v>
      </c>
      <c r="H4073" s="20">
        <v>0.09</v>
      </c>
      <c r="I4073" s="6"/>
      <c r="J4073" s="5">
        <v>39938</v>
      </c>
      <c r="K4073" s="25">
        <v>-163.53</v>
      </c>
      <c r="L4073" s="2" t="s">
        <v>497</v>
      </c>
      <c r="M4073" s="14">
        <f>+VLOOKUP(L4073,Customers!$C$3:$D$797,2,FALSE)</f>
        <v>1</v>
      </c>
      <c r="N4073" s="14">
        <f>+INDEX(Customers!$B$2:$D$797,MATCH(TF_Database!L4073,Customers!$C$2:$C$797,0),1)</f>
        <v>3288</v>
      </c>
      <c r="O4073" s="29">
        <f t="shared" si="380"/>
        <v>4</v>
      </c>
      <c r="P4073" s="29">
        <f t="shared" si="381"/>
        <v>8</v>
      </c>
      <c r="Q4073" s="14" t="str">
        <f t="shared" si="382"/>
        <v xml:space="preserve">Jim </v>
      </c>
      <c r="R4073" s="14" t="str">
        <f t="shared" si="383"/>
        <v>Kriz</v>
      </c>
    </row>
    <row r="4074" spans="2:18" x14ac:dyDescent="0.45">
      <c r="B4074" s="14" t="str">
        <f t="shared" si="378"/>
        <v>399364739938</v>
      </c>
      <c r="C4074" s="5">
        <v>39936</v>
      </c>
      <c r="D4074" s="2" t="s">
        <v>804</v>
      </c>
      <c r="E4074" s="14">
        <f t="shared" si="379"/>
        <v>0</v>
      </c>
      <c r="F4074" s="2">
        <v>47</v>
      </c>
      <c r="G4074" s="19">
        <v>2259.66</v>
      </c>
      <c r="H4074" s="20">
        <v>0.03</v>
      </c>
      <c r="I4074" s="6"/>
      <c r="J4074" s="5">
        <v>39938</v>
      </c>
      <c r="K4074" s="25">
        <v>554.77</v>
      </c>
      <c r="L4074" s="2" t="s">
        <v>497</v>
      </c>
      <c r="M4074" s="14">
        <f>+VLOOKUP(L4074,Customers!$C$3:$D$797,2,FALSE)</f>
        <v>1</v>
      </c>
      <c r="N4074" s="14">
        <f>+INDEX(Customers!$B$2:$D$797,MATCH(TF_Database!L4074,Customers!$C$2:$C$797,0),1)</f>
        <v>3288</v>
      </c>
      <c r="O4074" s="29">
        <f t="shared" si="380"/>
        <v>4</v>
      </c>
      <c r="P4074" s="29">
        <f t="shared" si="381"/>
        <v>8</v>
      </c>
      <c r="Q4074" s="14" t="str">
        <f t="shared" si="382"/>
        <v xml:space="preserve">Jim </v>
      </c>
      <c r="R4074" s="14" t="str">
        <f t="shared" si="383"/>
        <v>Kriz</v>
      </c>
    </row>
    <row r="4075" spans="2:18" x14ac:dyDescent="0.45">
      <c r="B4075" s="14" t="str">
        <f t="shared" si="378"/>
        <v>399352539937</v>
      </c>
      <c r="C4075" s="5">
        <v>39935</v>
      </c>
      <c r="D4075" s="2" t="s">
        <v>808</v>
      </c>
      <c r="E4075" s="14">
        <f t="shared" si="379"/>
        <v>0</v>
      </c>
      <c r="F4075" s="2">
        <v>25</v>
      </c>
      <c r="G4075" s="19">
        <v>172.42</v>
      </c>
      <c r="H4075" s="20">
        <v>0.09</v>
      </c>
      <c r="I4075" s="6"/>
      <c r="J4075" s="5">
        <v>39937</v>
      </c>
      <c r="K4075" s="25">
        <v>-71.59899999999999</v>
      </c>
      <c r="L4075" s="2" t="s">
        <v>522</v>
      </c>
      <c r="M4075" s="14">
        <f>+VLOOKUP(L4075,Customers!$C$3:$D$797,2,FALSE)</f>
        <v>5</v>
      </c>
      <c r="N4075" s="14">
        <f>+INDEX(Customers!$B$2:$D$797,MATCH(TF_Database!L4075,Customers!$C$2:$C$797,0),1)</f>
        <v>24495</v>
      </c>
      <c r="O4075" s="29">
        <f t="shared" si="380"/>
        <v>10</v>
      </c>
      <c r="P4075" s="29">
        <f t="shared" si="381"/>
        <v>18</v>
      </c>
      <c r="Q4075" s="14" t="str">
        <f t="shared" si="382"/>
        <v xml:space="preserve">Stephanie </v>
      </c>
      <c r="R4075" s="14" t="str">
        <f t="shared" si="383"/>
        <v>Ulpright</v>
      </c>
    </row>
    <row r="4076" spans="2:18" x14ac:dyDescent="0.45">
      <c r="B4076" s="14" t="str">
        <f t="shared" si="378"/>
        <v>399351939936</v>
      </c>
      <c r="C4076" s="5">
        <v>39935</v>
      </c>
      <c r="D4076" s="2" t="s">
        <v>808</v>
      </c>
      <c r="E4076" s="14">
        <f t="shared" si="379"/>
        <v>0</v>
      </c>
      <c r="F4076" s="2">
        <v>19</v>
      </c>
      <c r="G4076" s="19">
        <v>2033.9224999999999</v>
      </c>
      <c r="H4076" s="20">
        <v>0.02</v>
      </c>
      <c r="I4076" s="6"/>
      <c r="J4076" s="5">
        <v>39936</v>
      </c>
      <c r="K4076" s="25">
        <v>251.19900000000001</v>
      </c>
      <c r="L4076" s="2" t="s">
        <v>522</v>
      </c>
      <c r="M4076" s="14">
        <f>+VLOOKUP(L4076,Customers!$C$3:$D$797,2,FALSE)</f>
        <v>5</v>
      </c>
      <c r="N4076" s="14">
        <f>+INDEX(Customers!$B$2:$D$797,MATCH(TF_Database!L4076,Customers!$C$2:$C$797,0),1)</f>
        <v>24495</v>
      </c>
      <c r="O4076" s="29">
        <f t="shared" si="380"/>
        <v>10</v>
      </c>
      <c r="P4076" s="29">
        <f t="shared" si="381"/>
        <v>18</v>
      </c>
      <c r="Q4076" s="14" t="str">
        <f t="shared" si="382"/>
        <v xml:space="preserve">Stephanie </v>
      </c>
      <c r="R4076" s="14" t="str">
        <f t="shared" si="383"/>
        <v>Ulpright</v>
      </c>
    </row>
    <row r="4077" spans="2:18" x14ac:dyDescent="0.45">
      <c r="B4077" s="14" t="str">
        <f t="shared" si="378"/>
        <v>398464439847</v>
      </c>
      <c r="C4077" s="5">
        <v>39846</v>
      </c>
      <c r="D4077" s="2" t="s">
        <v>808</v>
      </c>
      <c r="E4077" s="14">
        <f t="shared" si="379"/>
        <v>0</v>
      </c>
      <c r="F4077" s="2">
        <v>44</v>
      </c>
      <c r="G4077" s="19">
        <v>363.92</v>
      </c>
      <c r="H4077" s="20">
        <v>0</v>
      </c>
      <c r="I4077" s="6"/>
      <c r="J4077" s="5">
        <v>39847</v>
      </c>
      <c r="K4077" s="25">
        <v>-144.56</v>
      </c>
      <c r="L4077" s="2" t="s">
        <v>500</v>
      </c>
      <c r="M4077" s="14">
        <f>+VLOOKUP(L4077,Customers!$C$3:$D$797,2,FALSE)</f>
        <v>3</v>
      </c>
      <c r="N4077" s="14">
        <f>+INDEX(Customers!$B$2:$D$797,MATCH(TF_Database!L4077,Customers!$C$2:$C$797,0),1)</f>
        <v>31354</v>
      </c>
      <c r="O4077" s="29">
        <f t="shared" si="380"/>
        <v>10</v>
      </c>
      <c r="P4077" s="29">
        <f t="shared" si="381"/>
        <v>15</v>
      </c>
      <c r="Q4077" s="14" t="str">
        <f t="shared" si="382"/>
        <v xml:space="preserve">Alejandro </v>
      </c>
      <c r="R4077" s="14" t="str">
        <f t="shared" si="383"/>
        <v>Grove</v>
      </c>
    </row>
    <row r="4078" spans="2:18" x14ac:dyDescent="0.45">
      <c r="B4078" s="14" t="str">
        <f t="shared" si="378"/>
        <v>405985040606</v>
      </c>
      <c r="C4078" s="5">
        <v>40598</v>
      </c>
      <c r="D4078" s="2" t="s">
        <v>804</v>
      </c>
      <c r="E4078" s="14">
        <f t="shared" si="379"/>
        <v>0</v>
      </c>
      <c r="F4078" s="2">
        <v>50</v>
      </c>
      <c r="G4078" s="19">
        <v>7778.7579999999998</v>
      </c>
      <c r="H4078" s="20">
        <v>0</v>
      </c>
      <c r="I4078" s="6"/>
      <c r="J4078" s="5">
        <v>40606</v>
      </c>
      <c r="K4078" s="25">
        <v>2547.297</v>
      </c>
      <c r="L4078" s="2" t="s">
        <v>304</v>
      </c>
      <c r="M4078" s="14">
        <f>+VLOOKUP(L4078,Customers!$C$3:$D$797,2,FALSE)</f>
        <v>5</v>
      </c>
      <c r="N4078" s="14">
        <f>+INDEX(Customers!$B$2:$D$797,MATCH(TF_Database!L4078,Customers!$C$2:$C$797,0),1)</f>
        <v>12676</v>
      </c>
      <c r="O4078" s="29">
        <f t="shared" si="380"/>
        <v>6</v>
      </c>
      <c r="P4078" s="29">
        <f t="shared" si="381"/>
        <v>15</v>
      </c>
      <c r="Q4078" s="14" t="str">
        <f t="shared" si="382"/>
        <v xml:space="preserve">Chris </v>
      </c>
      <c r="R4078" s="14" t="str">
        <f t="shared" si="383"/>
        <v>Selesnick</v>
      </c>
    </row>
    <row r="4079" spans="2:18" x14ac:dyDescent="0.45">
      <c r="B4079" s="14" t="str">
        <f t="shared" si="378"/>
        <v>409434740947</v>
      </c>
      <c r="C4079" s="5">
        <v>40943</v>
      </c>
      <c r="D4079" s="2" t="s">
        <v>804</v>
      </c>
      <c r="E4079" s="14">
        <f t="shared" si="379"/>
        <v>0</v>
      </c>
      <c r="F4079" s="2">
        <v>47</v>
      </c>
      <c r="G4079" s="19">
        <v>1001.17</v>
      </c>
      <c r="H4079" s="20">
        <v>0</v>
      </c>
      <c r="I4079" s="6"/>
      <c r="J4079" s="5">
        <v>40947</v>
      </c>
      <c r="K4079" s="25">
        <v>333.18</v>
      </c>
      <c r="L4079" s="2" t="s">
        <v>504</v>
      </c>
      <c r="M4079" s="14">
        <f>+VLOOKUP(L4079,Customers!$C$3:$D$797,2,FALSE)</f>
        <v>4</v>
      </c>
      <c r="N4079" s="14">
        <f>+INDEX(Customers!$B$2:$D$797,MATCH(TF_Database!L4079,Customers!$C$2:$C$797,0),1)</f>
        <v>30769</v>
      </c>
      <c r="O4079" s="29">
        <f t="shared" si="380"/>
        <v>7</v>
      </c>
      <c r="P4079" s="29">
        <f t="shared" si="381"/>
        <v>15</v>
      </c>
      <c r="Q4079" s="14" t="str">
        <f t="shared" si="382"/>
        <v xml:space="preserve">Sandra </v>
      </c>
      <c r="R4079" s="14" t="str">
        <f t="shared" si="383"/>
        <v>Flanagan</v>
      </c>
    </row>
    <row r="4080" spans="2:18" x14ac:dyDescent="0.45">
      <c r="B4080" s="14" t="str">
        <f t="shared" si="378"/>
        <v>399941440001</v>
      </c>
      <c r="C4080" s="5">
        <v>39994</v>
      </c>
      <c r="D4080" s="2" t="s">
        <v>804</v>
      </c>
      <c r="E4080" s="14">
        <f t="shared" si="379"/>
        <v>0</v>
      </c>
      <c r="F4080" s="2">
        <v>14</v>
      </c>
      <c r="G4080" s="19">
        <v>890.9</v>
      </c>
      <c r="H4080" s="20">
        <v>0.05</v>
      </c>
      <c r="I4080" s="6"/>
      <c r="J4080" s="5">
        <v>40001</v>
      </c>
      <c r="K4080" s="25">
        <v>404.29</v>
      </c>
      <c r="L4080" s="2" t="s">
        <v>502</v>
      </c>
      <c r="M4080" s="14">
        <f>+VLOOKUP(L4080,Customers!$C$3:$D$797,2,FALSE)</f>
        <v>3</v>
      </c>
      <c r="N4080" s="14">
        <f>+INDEX(Customers!$B$2:$D$797,MATCH(TF_Database!L4080,Customers!$C$2:$C$797,0),1)</f>
        <v>26152</v>
      </c>
      <c r="O4080" s="29">
        <f t="shared" si="380"/>
        <v>6</v>
      </c>
      <c r="P4080" s="29">
        <f t="shared" si="381"/>
        <v>13</v>
      </c>
      <c r="Q4080" s="14" t="str">
        <f t="shared" si="382"/>
        <v xml:space="preserve">Sally </v>
      </c>
      <c r="R4080" s="14" t="str">
        <f t="shared" si="383"/>
        <v>Hughsby</v>
      </c>
    </row>
    <row r="4081" spans="2:18" x14ac:dyDescent="0.45">
      <c r="B4081" s="14" t="str">
        <f t="shared" si="378"/>
        <v>407423940744</v>
      </c>
      <c r="C4081" s="5">
        <v>40742</v>
      </c>
      <c r="D4081" s="2" t="s">
        <v>811</v>
      </c>
      <c r="E4081" s="14">
        <f t="shared" si="379"/>
        <v>0</v>
      </c>
      <c r="F4081" s="2">
        <v>39</v>
      </c>
      <c r="G4081" s="19">
        <v>2192.4389999999999</v>
      </c>
      <c r="H4081" s="20">
        <v>0.06</v>
      </c>
      <c r="I4081" s="6"/>
      <c r="J4081" s="5">
        <v>40744</v>
      </c>
      <c r="K4081" s="25">
        <v>517.81500000000005</v>
      </c>
      <c r="L4081" s="2" t="s">
        <v>497</v>
      </c>
      <c r="M4081" s="14">
        <f>+VLOOKUP(L4081,Customers!$C$3:$D$797,2,FALSE)</f>
        <v>1</v>
      </c>
      <c r="N4081" s="14">
        <f>+INDEX(Customers!$B$2:$D$797,MATCH(TF_Database!L4081,Customers!$C$2:$C$797,0),1)</f>
        <v>3288</v>
      </c>
      <c r="O4081" s="29">
        <f t="shared" si="380"/>
        <v>4</v>
      </c>
      <c r="P4081" s="29">
        <f t="shared" si="381"/>
        <v>8</v>
      </c>
      <c r="Q4081" s="14" t="str">
        <f t="shared" si="382"/>
        <v xml:space="preserve">Jim </v>
      </c>
      <c r="R4081" s="14" t="str">
        <f t="shared" si="383"/>
        <v>Kriz</v>
      </c>
    </row>
    <row r="4082" spans="2:18" x14ac:dyDescent="0.45">
      <c r="B4082" s="14" t="str">
        <f t="shared" si="378"/>
        <v>411552841156</v>
      </c>
      <c r="C4082" s="5">
        <v>41155</v>
      </c>
      <c r="D4082" s="2" t="s">
        <v>806</v>
      </c>
      <c r="E4082" s="14">
        <f t="shared" si="379"/>
        <v>1</v>
      </c>
      <c r="F4082" s="2">
        <v>28</v>
      </c>
      <c r="G4082" s="19">
        <v>3361.02</v>
      </c>
      <c r="H4082" s="20">
        <v>0.04</v>
      </c>
      <c r="I4082" s="6"/>
      <c r="J4082" s="5">
        <v>41156</v>
      </c>
      <c r="K4082" s="25">
        <v>26.05</v>
      </c>
      <c r="L4082" s="2" t="s">
        <v>445</v>
      </c>
      <c r="M4082" s="14">
        <f>+VLOOKUP(L4082,Customers!$C$3:$D$797,2,FALSE)</f>
        <v>5</v>
      </c>
      <c r="N4082" s="14">
        <f>+INDEX(Customers!$B$2:$D$797,MATCH(TF_Database!L4082,Customers!$C$2:$C$797,0),1)</f>
        <v>7491</v>
      </c>
      <c r="O4082" s="29">
        <f t="shared" si="380"/>
        <v>6</v>
      </c>
      <c r="P4082" s="29">
        <f t="shared" si="381"/>
        <v>11</v>
      </c>
      <c r="Q4082" s="14" t="str">
        <f t="shared" si="382"/>
        <v xml:space="preserve">Scott </v>
      </c>
      <c r="R4082" s="14" t="str">
        <f t="shared" si="383"/>
        <v>Cohen</v>
      </c>
    </row>
    <row r="4083" spans="2:18" x14ac:dyDescent="0.45">
      <c r="B4083" s="14" t="str">
        <f t="shared" si="378"/>
        <v>409992341000</v>
      </c>
      <c r="C4083" s="5">
        <v>40999</v>
      </c>
      <c r="D4083" s="2" t="s">
        <v>810</v>
      </c>
      <c r="E4083" s="14">
        <f t="shared" si="379"/>
        <v>0</v>
      </c>
      <c r="F4083" s="2">
        <v>23</v>
      </c>
      <c r="G4083" s="19">
        <v>2732.01</v>
      </c>
      <c r="H4083" s="20">
        <v>0.04</v>
      </c>
      <c r="I4083" s="6"/>
      <c r="J4083" s="5">
        <v>41000</v>
      </c>
      <c r="K4083" s="25">
        <v>-100.4676</v>
      </c>
      <c r="L4083" s="2" t="s">
        <v>511</v>
      </c>
      <c r="M4083" s="14">
        <f>+VLOOKUP(L4083,Customers!$C$3:$D$797,2,FALSE)</f>
        <v>3</v>
      </c>
      <c r="N4083" s="14">
        <f>+INDEX(Customers!$B$2:$D$797,MATCH(TF_Database!L4083,Customers!$C$2:$C$797,0),1)</f>
        <v>10902</v>
      </c>
      <c r="O4083" s="29">
        <f t="shared" si="380"/>
        <v>4</v>
      </c>
      <c r="P4083" s="29">
        <f t="shared" si="381"/>
        <v>11</v>
      </c>
      <c r="Q4083" s="14" t="str">
        <f t="shared" si="382"/>
        <v xml:space="preserve">Guy </v>
      </c>
      <c r="R4083" s="14" t="str">
        <f t="shared" si="383"/>
        <v>Phonely</v>
      </c>
    </row>
    <row r="4084" spans="2:18" x14ac:dyDescent="0.45">
      <c r="B4084" s="14" t="str">
        <f t="shared" si="378"/>
        <v>399241239924</v>
      </c>
      <c r="C4084" s="5">
        <v>39924</v>
      </c>
      <c r="D4084" s="2" t="s">
        <v>804</v>
      </c>
      <c r="E4084" s="14">
        <f t="shared" si="379"/>
        <v>0</v>
      </c>
      <c r="F4084" s="2">
        <v>12</v>
      </c>
      <c r="G4084" s="19">
        <v>382.29</v>
      </c>
      <c r="H4084" s="20">
        <v>0.05</v>
      </c>
      <c r="I4084" s="6"/>
      <c r="J4084" s="5">
        <v>39924</v>
      </c>
      <c r="K4084" s="25">
        <v>61.47</v>
      </c>
      <c r="L4084" s="2" t="s">
        <v>523</v>
      </c>
      <c r="M4084" s="14">
        <f>+VLOOKUP(L4084,Customers!$C$3:$D$797,2,FALSE)</f>
        <v>4</v>
      </c>
      <c r="N4084" s="14">
        <f>+INDEX(Customers!$B$2:$D$797,MATCH(TF_Database!L4084,Customers!$C$2:$C$797,0),1)</f>
        <v>23274</v>
      </c>
      <c r="O4084" s="29">
        <f t="shared" si="380"/>
        <v>7</v>
      </c>
      <c r="P4084" s="29">
        <f t="shared" si="381"/>
        <v>13</v>
      </c>
      <c r="Q4084" s="14" t="str">
        <f t="shared" si="382"/>
        <v xml:space="preserve">Odella </v>
      </c>
      <c r="R4084" s="14" t="str">
        <f t="shared" si="383"/>
        <v>Nelson</v>
      </c>
    </row>
    <row r="4085" spans="2:18" x14ac:dyDescent="0.45">
      <c r="B4085" s="14" t="str">
        <f t="shared" si="378"/>
        <v>399243739931</v>
      </c>
      <c r="C4085" s="5">
        <v>39924</v>
      </c>
      <c r="D4085" s="2" t="s">
        <v>804</v>
      </c>
      <c r="E4085" s="14">
        <f t="shared" si="379"/>
        <v>0</v>
      </c>
      <c r="F4085" s="2">
        <v>37</v>
      </c>
      <c r="G4085" s="19">
        <v>881.74</v>
      </c>
      <c r="H4085" s="20">
        <v>0.05</v>
      </c>
      <c r="I4085" s="6"/>
      <c r="J4085" s="5">
        <v>39931</v>
      </c>
      <c r="K4085" s="25">
        <v>18.27</v>
      </c>
      <c r="L4085" s="2" t="s">
        <v>523</v>
      </c>
      <c r="M4085" s="14">
        <f>+VLOOKUP(L4085,Customers!$C$3:$D$797,2,FALSE)</f>
        <v>4</v>
      </c>
      <c r="N4085" s="14">
        <f>+INDEX(Customers!$B$2:$D$797,MATCH(TF_Database!L4085,Customers!$C$2:$C$797,0),1)</f>
        <v>23274</v>
      </c>
      <c r="O4085" s="29">
        <f t="shared" si="380"/>
        <v>7</v>
      </c>
      <c r="P4085" s="29">
        <f t="shared" si="381"/>
        <v>13</v>
      </c>
      <c r="Q4085" s="14" t="str">
        <f t="shared" si="382"/>
        <v xml:space="preserve">Odella </v>
      </c>
      <c r="R4085" s="14" t="str">
        <f t="shared" si="383"/>
        <v>Nelson</v>
      </c>
    </row>
    <row r="4086" spans="2:18" x14ac:dyDescent="0.45">
      <c r="B4086" s="14" t="str">
        <f t="shared" si="378"/>
        <v>39924139926</v>
      </c>
      <c r="C4086" s="5">
        <v>39924</v>
      </c>
      <c r="D4086" s="2" t="s">
        <v>804</v>
      </c>
      <c r="E4086" s="14">
        <f t="shared" si="379"/>
        <v>0</v>
      </c>
      <c r="F4086" s="2">
        <v>1</v>
      </c>
      <c r="G4086" s="19">
        <v>22.61</v>
      </c>
      <c r="H4086" s="20">
        <v>0.03</v>
      </c>
      <c r="I4086" s="6"/>
      <c r="J4086" s="5">
        <v>39926</v>
      </c>
      <c r="K4086" s="25">
        <v>-8.4</v>
      </c>
      <c r="L4086" s="2" t="s">
        <v>523</v>
      </c>
      <c r="M4086" s="14">
        <f>+VLOOKUP(L4086,Customers!$C$3:$D$797,2,FALSE)</f>
        <v>4</v>
      </c>
      <c r="N4086" s="14">
        <f>+INDEX(Customers!$B$2:$D$797,MATCH(TF_Database!L4086,Customers!$C$2:$C$797,0),1)</f>
        <v>23274</v>
      </c>
      <c r="O4086" s="29">
        <f t="shared" si="380"/>
        <v>7</v>
      </c>
      <c r="P4086" s="29">
        <f t="shared" si="381"/>
        <v>13</v>
      </c>
      <c r="Q4086" s="14" t="str">
        <f t="shared" si="382"/>
        <v xml:space="preserve">Odella </v>
      </c>
      <c r="R4086" s="14" t="str">
        <f t="shared" si="383"/>
        <v>Nelson</v>
      </c>
    </row>
    <row r="4087" spans="2:18" x14ac:dyDescent="0.45">
      <c r="B4087" s="14" t="str">
        <f t="shared" si="378"/>
        <v>399243339928</v>
      </c>
      <c r="C4087" s="5">
        <v>39924</v>
      </c>
      <c r="D4087" s="2" t="s">
        <v>804</v>
      </c>
      <c r="E4087" s="14">
        <f t="shared" si="379"/>
        <v>0</v>
      </c>
      <c r="F4087" s="2">
        <v>33</v>
      </c>
      <c r="G4087" s="19">
        <v>7384.18</v>
      </c>
      <c r="H4087" s="20">
        <v>0.04</v>
      </c>
      <c r="I4087" s="6"/>
      <c r="J4087" s="5">
        <v>39928</v>
      </c>
      <c r="K4087" s="25">
        <v>-513.79042000000004</v>
      </c>
      <c r="L4087" s="2" t="s">
        <v>523</v>
      </c>
      <c r="M4087" s="14">
        <f>+VLOOKUP(L4087,Customers!$C$3:$D$797,2,FALSE)</f>
        <v>4</v>
      </c>
      <c r="N4087" s="14">
        <f>+INDEX(Customers!$B$2:$D$797,MATCH(TF_Database!L4087,Customers!$C$2:$C$797,0),1)</f>
        <v>23274</v>
      </c>
      <c r="O4087" s="29">
        <f t="shared" si="380"/>
        <v>7</v>
      </c>
      <c r="P4087" s="29">
        <f t="shared" si="381"/>
        <v>13</v>
      </c>
      <c r="Q4087" s="14" t="str">
        <f t="shared" si="382"/>
        <v xml:space="preserve">Odella </v>
      </c>
      <c r="R4087" s="14" t="str">
        <f t="shared" si="383"/>
        <v>Nelson</v>
      </c>
    </row>
    <row r="4088" spans="2:18" x14ac:dyDescent="0.45">
      <c r="B4088" s="14" t="str">
        <f t="shared" si="378"/>
        <v>40153240154</v>
      </c>
      <c r="C4088" s="5">
        <v>40153</v>
      </c>
      <c r="D4088" s="2" t="s">
        <v>811</v>
      </c>
      <c r="E4088" s="14">
        <f t="shared" si="379"/>
        <v>0</v>
      </c>
      <c r="F4088" s="2">
        <v>2</v>
      </c>
      <c r="G4088" s="19">
        <v>18.809999999999999</v>
      </c>
      <c r="H4088" s="20">
        <v>0.08</v>
      </c>
      <c r="I4088" s="6"/>
      <c r="J4088" s="5">
        <v>40154</v>
      </c>
      <c r="K4088" s="25">
        <v>-12.83</v>
      </c>
      <c r="L4088" s="2" t="s">
        <v>515</v>
      </c>
      <c r="M4088" s="14">
        <f>+VLOOKUP(L4088,Customers!$C$3:$D$797,2,FALSE)</f>
        <v>2</v>
      </c>
      <c r="N4088" s="14">
        <f>+INDEX(Customers!$B$2:$D$797,MATCH(TF_Database!L4088,Customers!$C$2:$C$797,0),1)</f>
        <v>10432</v>
      </c>
      <c r="O4088" s="29">
        <f t="shared" si="380"/>
        <v>4</v>
      </c>
      <c r="P4088" s="29">
        <f t="shared" si="381"/>
        <v>10</v>
      </c>
      <c r="Q4088" s="14" t="str">
        <f t="shared" si="382"/>
        <v xml:space="preserve">Ben </v>
      </c>
      <c r="R4088" s="14" t="str">
        <f t="shared" si="383"/>
        <v>Ferrer</v>
      </c>
    </row>
    <row r="4089" spans="2:18" x14ac:dyDescent="0.45">
      <c r="B4089" s="14" t="str">
        <f t="shared" si="378"/>
        <v>39940539942</v>
      </c>
      <c r="C4089" s="5">
        <v>39940</v>
      </c>
      <c r="D4089" s="2" t="s">
        <v>810</v>
      </c>
      <c r="E4089" s="14">
        <f t="shared" si="379"/>
        <v>0</v>
      </c>
      <c r="F4089" s="2">
        <v>5</v>
      </c>
      <c r="G4089" s="19">
        <v>1455.49</v>
      </c>
      <c r="H4089" s="20">
        <v>7.0000000000000007E-2</v>
      </c>
      <c r="I4089" s="6"/>
      <c r="J4089" s="5">
        <v>39942</v>
      </c>
      <c r="K4089" s="25">
        <v>-807.59</v>
      </c>
      <c r="L4089" s="2" t="s">
        <v>505</v>
      </c>
      <c r="M4089" s="14">
        <f>+VLOOKUP(L4089,Customers!$C$3:$D$797,2,FALSE)</f>
        <v>5</v>
      </c>
      <c r="N4089" s="14">
        <f>+INDEX(Customers!$B$2:$D$797,MATCH(TF_Database!L4089,Customers!$C$2:$C$797,0),1)</f>
        <v>30314</v>
      </c>
      <c r="O4089" s="29">
        <f t="shared" si="380"/>
        <v>6</v>
      </c>
      <c r="P4089" s="29">
        <f t="shared" si="381"/>
        <v>12</v>
      </c>
      <c r="Q4089" s="14" t="str">
        <f t="shared" si="382"/>
        <v xml:space="preserve">Steve </v>
      </c>
      <c r="R4089" s="14" t="str">
        <f t="shared" si="383"/>
        <v>Nguyen</v>
      </c>
    </row>
    <row r="4090" spans="2:18" x14ac:dyDescent="0.45">
      <c r="B4090" s="14" t="str">
        <f t="shared" si="378"/>
        <v>412113041214</v>
      </c>
      <c r="C4090" s="5">
        <v>41211</v>
      </c>
      <c r="D4090" s="2" t="s">
        <v>808</v>
      </c>
      <c r="E4090" s="14">
        <f t="shared" si="379"/>
        <v>0</v>
      </c>
      <c r="F4090" s="2">
        <v>30</v>
      </c>
      <c r="G4090" s="19">
        <v>5454.51</v>
      </c>
      <c r="H4090" s="20">
        <v>0.03</v>
      </c>
      <c r="I4090" s="6"/>
      <c r="J4090" s="5">
        <v>41214</v>
      </c>
      <c r="K4090" s="25">
        <v>446.26</v>
      </c>
      <c r="L4090" s="2" t="s">
        <v>498</v>
      </c>
      <c r="M4090" s="14">
        <f>+VLOOKUP(L4090,Customers!$C$3:$D$797,2,FALSE)</f>
        <v>1</v>
      </c>
      <c r="N4090" s="14">
        <f>+INDEX(Customers!$B$2:$D$797,MATCH(TF_Database!L4090,Customers!$C$2:$C$797,0),1)</f>
        <v>14259</v>
      </c>
      <c r="O4090" s="29">
        <f t="shared" si="380"/>
        <v>7</v>
      </c>
      <c r="P4090" s="29">
        <f t="shared" si="381"/>
        <v>11</v>
      </c>
      <c r="Q4090" s="14" t="str">
        <f t="shared" si="382"/>
        <v xml:space="preserve">Harold </v>
      </c>
      <c r="R4090" s="14" t="str">
        <f t="shared" si="383"/>
        <v>Ryan</v>
      </c>
    </row>
    <row r="4091" spans="2:18" x14ac:dyDescent="0.45">
      <c r="B4091" s="14" t="str">
        <f t="shared" si="378"/>
        <v>412114241213</v>
      </c>
      <c r="C4091" s="5">
        <v>41211</v>
      </c>
      <c r="D4091" s="2" t="s">
        <v>808</v>
      </c>
      <c r="E4091" s="14">
        <f t="shared" si="379"/>
        <v>0</v>
      </c>
      <c r="F4091" s="2">
        <v>42</v>
      </c>
      <c r="G4091" s="19">
        <v>1264.17</v>
      </c>
      <c r="H4091" s="20">
        <v>0.05</v>
      </c>
      <c r="I4091" s="6"/>
      <c r="J4091" s="5">
        <v>41213</v>
      </c>
      <c r="K4091" s="25">
        <v>433.34</v>
      </c>
      <c r="L4091" s="2" t="s">
        <v>498</v>
      </c>
      <c r="M4091" s="14">
        <f>+VLOOKUP(L4091,Customers!$C$3:$D$797,2,FALSE)</f>
        <v>1</v>
      </c>
      <c r="N4091" s="14">
        <f>+INDEX(Customers!$B$2:$D$797,MATCH(TF_Database!L4091,Customers!$C$2:$C$797,0),1)</f>
        <v>14259</v>
      </c>
      <c r="O4091" s="29">
        <f t="shared" si="380"/>
        <v>7</v>
      </c>
      <c r="P4091" s="29">
        <f t="shared" si="381"/>
        <v>11</v>
      </c>
      <c r="Q4091" s="14" t="str">
        <f t="shared" si="382"/>
        <v xml:space="preserve">Harold </v>
      </c>
      <c r="R4091" s="14" t="str">
        <f t="shared" si="383"/>
        <v>Ryan</v>
      </c>
    </row>
    <row r="4092" spans="2:18" x14ac:dyDescent="0.45">
      <c r="B4092" s="14" t="str">
        <f t="shared" si="378"/>
        <v>399233539925</v>
      </c>
      <c r="C4092" s="5">
        <v>39923</v>
      </c>
      <c r="D4092" s="2" t="s">
        <v>808</v>
      </c>
      <c r="E4092" s="14">
        <f t="shared" si="379"/>
        <v>0</v>
      </c>
      <c r="F4092" s="2">
        <v>35</v>
      </c>
      <c r="G4092" s="19">
        <v>3640.83</v>
      </c>
      <c r="H4092" s="20">
        <v>0</v>
      </c>
      <c r="I4092" s="6"/>
      <c r="J4092" s="5">
        <v>39925</v>
      </c>
      <c r="K4092" s="25">
        <v>-6.8000000000000114</v>
      </c>
      <c r="L4092" s="2" t="s">
        <v>513</v>
      </c>
      <c r="M4092" s="14">
        <f>+VLOOKUP(L4092,Customers!$C$3:$D$797,2,FALSE)</f>
        <v>3</v>
      </c>
      <c r="N4092" s="14">
        <f>+INDEX(Customers!$B$2:$D$797,MATCH(TF_Database!L4092,Customers!$C$2:$C$797,0),1)</f>
        <v>18398</v>
      </c>
      <c r="O4092" s="29">
        <f t="shared" si="380"/>
        <v>5</v>
      </c>
      <c r="P4092" s="29">
        <f t="shared" si="381"/>
        <v>12</v>
      </c>
      <c r="Q4092" s="14" t="str">
        <f t="shared" si="382"/>
        <v xml:space="preserve">Matt </v>
      </c>
      <c r="R4092" s="14" t="str">
        <f t="shared" si="383"/>
        <v>Connell</v>
      </c>
    </row>
    <row r="4093" spans="2:18" x14ac:dyDescent="0.45">
      <c r="B4093" s="14" t="str">
        <f t="shared" si="378"/>
        <v>399235039925</v>
      </c>
      <c r="C4093" s="5">
        <v>39923</v>
      </c>
      <c r="D4093" s="2" t="s">
        <v>808</v>
      </c>
      <c r="E4093" s="14">
        <f t="shared" si="379"/>
        <v>0</v>
      </c>
      <c r="F4093" s="2">
        <v>50</v>
      </c>
      <c r="G4093" s="19">
        <v>225.94</v>
      </c>
      <c r="H4093" s="20">
        <v>0.09</v>
      </c>
      <c r="I4093" s="6"/>
      <c r="J4093" s="5">
        <v>39925</v>
      </c>
      <c r="K4093" s="25">
        <v>-89.13</v>
      </c>
      <c r="L4093" s="2" t="s">
        <v>513</v>
      </c>
      <c r="M4093" s="14">
        <f>+VLOOKUP(L4093,Customers!$C$3:$D$797,2,FALSE)</f>
        <v>3</v>
      </c>
      <c r="N4093" s="14">
        <f>+INDEX(Customers!$B$2:$D$797,MATCH(TF_Database!L4093,Customers!$C$2:$C$797,0),1)</f>
        <v>18398</v>
      </c>
      <c r="O4093" s="29">
        <f t="shared" si="380"/>
        <v>5</v>
      </c>
      <c r="P4093" s="29">
        <f t="shared" si="381"/>
        <v>12</v>
      </c>
      <c r="Q4093" s="14" t="str">
        <f t="shared" si="382"/>
        <v xml:space="preserve">Matt </v>
      </c>
      <c r="R4093" s="14" t="str">
        <f t="shared" si="383"/>
        <v>Connell</v>
      </c>
    </row>
    <row r="4094" spans="2:18" x14ac:dyDescent="0.45">
      <c r="B4094" s="14" t="str">
        <f t="shared" si="378"/>
        <v>404453940447</v>
      </c>
      <c r="C4094" s="5">
        <v>40445</v>
      </c>
      <c r="D4094" s="2" t="s">
        <v>806</v>
      </c>
      <c r="E4094" s="14">
        <f t="shared" si="379"/>
        <v>1</v>
      </c>
      <c r="F4094" s="2">
        <v>39</v>
      </c>
      <c r="G4094" s="19">
        <v>18561.310000000001</v>
      </c>
      <c r="H4094" s="20">
        <v>0.05</v>
      </c>
      <c r="I4094" s="6"/>
      <c r="J4094" s="5">
        <v>40447</v>
      </c>
      <c r="K4094" s="25">
        <v>4822.42</v>
      </c>
      <c r="L4094" s="2" t="s">
        <v>416</v>
      </c>
      <c r="M4094" s="14">
        <f>+VLOOKUP(L4094,Customers!$C$3:$D$797,2,FALSE)</f>
        <v>5</v>
      </c>
      <c r="N4094" s="14">
        <f>+INDEX(Customers!$B$2:$D$797,MATCH(TF_Database!L4094,Customers!$C$2:$C$797,0),1)</f>
        <v>12954</v>
      </c>
      <c r="O4094" s="29">
        <f t="shared" si="380"/>
        <v>4</v>
      </c>
      <c r="P4094" s="29">
        <f t="shared" si="381"/>
        <v>14</v>
      </c>
      <c r="Q4094" s="14" t="str">
        <f t="shared" si="382"/>
        <v xml:space="preserve">Liz </v>
      </c>
      <c r="R4094" s="14" t="str">
        <f t="shared" si="383"/>
        <v>Willingham</v>
      </c>
    </row>
    <row r="4095" spans="2:18" x14ac:dyDescent="0.45">
      <c r="B4095" s="14" t="str">
        <f t="shared" si="378"/>
        <v>403804940381</v>
      </c>
      <c r="C4095" s="5">
        <v>40380</v>
      </c>
      <c r="D4095" s="2" t="s">
        <v>811</v>
      </c>
      <c r="E4095" s="14">
        <f t="shared" si="379"/>
        <v>0</v>
      </c>
      <c r="F4095" s="2">
        <v>49</v>
      </c>
      <c r="G4095" s="19">
        <v>617.34</v>
      </c>
      <c r="H4095" s="20">
        <v>0.06</v>
      </c>
      <c r="I4095" s="6"/>
      <c r="J4095" s="5">
        <v>40381</v>
      </c>
      <c r="K4095" s="25">
        <v>47.1</v>
      </c>
      <c r="L4095" s="2" t="s">
        <v>496</v>
      </c>
      <c r="M4095" s="14">
        <f>+VLOOKUP(L4095,Customers!$C$3:$D$797,2,FALSE)</f>
        <v>1</v>
      </c>
      <c r="N4095" s="14">
        <f>+INDEX(Customers!$B$2:$D$797,MATCH(TF_Database!L4095,Customers!$C$2:$C$797,0),1)</f>
        <v>13760</v>
      </c>
      <c r="O4095" s="29">
        <f t="shared" si="380"/>
        <v>5</v>
      </c>
      <c r="P4095" s="29">
        <f t="shared" si="381"/>
        <v>11</v>
      </c>
      <c r="Q4095" s="14" t="str">
        <f t="shared" si="382"/>
        <v xml:space="preserve">Kean </v>
      </c>
      <c r="R4095" s="14" t="str">
        <f t="shared" si="383"/>
        <v>Nguyen</v>
      </c>
    </row>
    <row r="4096" spans="2:18" x14ac:dyDescent="0.45">
      <c r="B4096" s="14" t="str">
        <f t="shared" si="378"/>
        <v>407004240709</v>
      </c>
      <c r="C4096" s="5">
        <v>40700</v>
      </c>
      <c r="D4096" s="2" t="s">
        <v>804</v>
      </c>
      <c r="E4096" s="14">
        <f t="shared" si="379"/>
        <v>0</v>
      </c>
      <c r="F4096" s="2">
        <v>42</v>
      </c>
      <c r="G4096" s="19">
        <v>906.07</v>
      </c>
      <c r="H4096" s="20">
        <v>0</v>
      </c>
      <c r="I4096" s="6"/>
      <c r="J4096" s="5">
        <v>40709</v>
      </c>
      <c r="K4096" s="25">
        <v>-2.66</v>
      </c>
      <c r="L4096" s="2" t="s">
        <v>476</v>
      </c>
      <c r="M4096" s="14">
        <f>+VLOOKUP(L4096,Customers!$C$3:$D$797,2,FALSE)</f>
        <v>2</v>
      </c>
      <c r="N4096" s="14">
        <f>+INDEX(Customers!$B$2:$D$797,MATCH(TF_Database!L4096,Customers!$C$2:$C$797,0),1)</f>
        <v>31100</v>
      </c>
      <c r="O4096" s="29">
        <f t="shared" si="380"/>
        <v>10</v>
      </c>
      <c r="P4096" s="29">
        <f t="shared" si="381"/>
        <v>17</v>
      </c>
      <c r="Q4096" s="14" t="str">
        <f t="shared" si="382"/>
        <v xml:space="preserve">Katherine </v>
      </c>
      <c r="R4096" s="14" t="str">
        <f t="shared" si="383"/>
        <v>Nockton</v>
      </c>
    </row>
    <row r="4097" spans="2:18" x14ac:dyDescent="0.45">
      <c r="B4097" s="14" t="str">
        <f t="shared" si="378"/>
        <v>400862840088</v>
      </c>
      <c r="C4097" s="5">
        <v>40086</v>
      </c>
      <c r="D4097" s="2" t="s">
        <v>806</v>
      </c>
      <c r="E4097" s="14">
        <f t="shared" si="379"/>
        <v>1</v>
      </c>
      <c r="F4097" s="2">
        <v>28</v>
      </c>
      <c r="G4097" s="19">
        <v>23106.46</v>
      </c>
      <c r="H4097" s="20">
        <v>0.08</v>
      </c>
      <c r="I4097" s="6"/>
      <c r="J4097" s="5">
        <v>40088</v>
      </c>
      <c r="K4097" s="25">
        <v>9527.4715000000015</v>
      </c>
      <c r="L4097" s="2" t="s">
        <v>500</v>
      </c>
      <c r="M4097" s="14">
        <f>+VLOOKUP(L4097,Customers!$C$3:$D$797,2,FALSE)</f>
        <v>3</v>
      </c>
      <c r="N4097" s="14">
        <f>+INDEX(Customers!$B$2:$D$797,MATCH(TF_Database!L4097,Customers!$C$2:$C$797,0),1)</f>
        <v>31354</v>
      </c>
      <c r="O4097" s="29">
        <f t="shared" si="380"/>
        <v>10</v>
      </c>
      <c r="P4097" s="29">
        <f t="shared" si="381"/>
        <v>15</v>
      </c>
      <c r="Q4097" s="14" t="str">
        <f t="shared" si="382"/>
        <v xml:space="preserve">Alejandro </v>
      </c>
      <c r="R4097" s="14" t="str">
        <f t="shared" si="383"/>
        <v>Grove</v>
      </c>
    </row>
    <row r="4098" spans="2:18" x14ac:dyDescent="0.45">
      <c r="B4098" s="14" t="str">
        <f t="shared" si="378"/>
        <v>400861040087</v>
      </c>
      <c r="C4098" s="5">
        <v>40086</v>
      </c>
      <c r="D4098" s="2" t="s">
        <v>806</v>
      </c>
      <c r="E4098" s="14">
        <f t="shared" si="379"/>
        <v>1</v>
      </c>
      <c r="F4098" s="2">
        <v>10</v>
      </c>
      <c r="G4098" s="19">
        <v>2549.58</v>
      </c>
      <c r="H4098" s="20">
        <v>0.02</v>
      </c>
      <c r="I4098" s="6"/>
      <c r="J4098" s="5">
        <v>40087</v>
      </c>
      <c r="K4098" s="25">
        <v>41.53</v>
      </c>
      <c r="L4098" s="2" t="s">
        <v>500</v>
      </c>
      <c r="M4098" s="14">
        <f>+VLOOKUP(L4098,Customers!$C$3:$D$797,2,FALSE)</f>
        <v>3</v>
      </c>
      <c r="N4098" s="14">
        <f>+INDEX(Customers!$B$2:$D$797,MATCH(TF_Database!L4098,Customers!$C$2:$C$797,0),1)</f>
        <v>31354</v>
      </c>
      <c r="O4098" s="29">
        <f t="shared" si="380"/>
        <v>10</v>
      </c>
      <c r="P4098" s="29">
        <f t="shared" si="381"/>
        <v>15</v>
      </c>
      <c r="Q4098" s="14" t="str">
        <f t="shared" si="382"/>
        <v xml:space="preserve">Alejandro </v>
      </c>
      <c r="R4098" s="14" t="str">
        <f t="shared" si="383"/>
        <v>Grove</v>
      </c>
    </row>
    <row r="4099" spans="2:18" x14ac:dyDescent="0.45">
      <c r="B4099" s="14" t="str">
        <f t="shared" si="378"/>
        <v>400911640093</v>
      </c>
      <c r="C4099" s="5">
        <v>40091</v>
      </c>
      <c r="D4099" s="2" t="s">
        <v>808</v>
      </c>
      <c r="E4099" s="14">
        <f t="shared" si="379"/>
        <v>0</v>
      </c>
      <c r="F4099" s="2">
        <v>16</v>
      </c>
      <c r="G4099" s="19">
        <v>5105.0600000000004</v>
      </c>
      <c r="H4099" s="20">
        <v>0.03</v>
      </c>
      <c r="I4099" s="6"/>
      <c r="J4099" s="5">
        <v>40093</v>
      </c>
      <c r="K4099" s="25">
        <v>467.12430000000006</v>
      </c>
      <c r="L4099" s="2" t="s">
        <v>476</v>
      </c>
      <c r="M4099" s="14">
        <f>+VLOOKUP(L4099,Customers!$C$3:$D$797,2,FALSE)</f>
        <v>2</v>
      </c>
      <c r="N4099" s="14">
        <f>+INDEX(Customers!$B$2:$D$797,MATCH(TF_Database!L4099,Customers!$C$2:$C$797,0),1)</f>
        <v>31100</v>
      </c>
      <c r="O4099" s="29">
        <f t="shared" si="380"/>
        <v>10</v>
      </c>
      <c r="P4099" s="29">
        <f t="shared" si="381"/>
        <v>17</v>
      </c>
      <c r="Q4099" s="14" t="str">
        <f t="shared" si="382"/>
        <v xml:space="preserve">Katherine </v>
      </c>
      <c r="R4099" s="14" t="str">
        <f t="shared" si="383"/>
        <v>Nockton</v>
      </c>
    </row>
    <row r="4100" spans="2:18" x14ac:dyDescent="0.45">
      <c r="B4100" s="14" t="str">
        <f t="shared" si="378"/>
        <v>408951540897</v>
      </c>
      <c r="C4100" s="5">
        <v>40895</v>
      </c>
      <c r="D4100" s="2" t="s">
        <v>811</v>
      </c>
      <c r="E4100" s="14">
        <f t="shared" si="379"/>
        <v>0</v>
      </c>
      <c r="F4100" s="2">
        <v>15</v>
      </c>
      <c r="G4100" s="19">
        <v>76.42</v>
      </c>
      <c r="H4100" s="20">
        <v>0.03</v>
      </c>
      <c r="I4100" s="6"/>
      <c r="J4100" s="5">
        <v>40897</v>
      </c>
      <c r="K4100" s="25">
        <v>-3.95</v>
      </c>
      <c r="L4100" s="2" t="s">
        <v>496</v>
      </c>
      <c r="M4100" s="14">
        <f>+VLOOKUP(L4100,Customers!$C$3:$D$797,2,FALSE)</f>
        <v>1</v>
      </c>
      <c r="N4100" s="14">
        <f>+INDEX(Customers!$B$2:$D$797,MATCH(TF_Database!L4100,Customers!$C$2:$C$797,0),1)</f>
        <v>13760</v>
      </c>
      <c r="O4100" s="29">
        <f t="shared" si="380"/>
        <v>5</v>
      </c>
      <c r="P4100" s="29">
        <f t="shared" si="381"/>
        <v>11</v>
      </c>
      <c r="Q4100" s="14" t="str">
        <f t="shared" si="382"/>
        <v xml:space="preserve">Kean </v>
      </c>
      <c r="R4100" s="14" t="str">
        <f t="shared" si="383"/>
        <v>Nguyen</v>
      </c>
    </row>
    <row r="4101" spans="2:18" x14ac:dyDescent="0.45">
      <c r="B4101" s="14" t="str">
        <f t="shared" si="378"/>
        <v>399944439995</v>
      </c>
      <c r="C4101" s="5">
        <v>39994</v>
      </c>
      <c r="D4101" s="2" t="s">
        <v>808</v>
      </c>
      <c r="E4101" s="14">
        <f t="shared" si="379"/>
        <v>0</v>
      </c>
      <c r="F4101" s="2">
        <v>44</v>
      </c>
      <c r="G4101" s="19">
        <v>1431</v>
      </c>
      <c r="H4101" s="20">
        <v>0.02</v>
      </c>
      <c r="I4101" s="6"/>
      <c r="J4101" s="5">
        <v>39995</v>
      </c>
      <c r="K4101" s="25">
        <v>-55.78</v>
      </c>
      <c r="L4101" s="2" t="s">
        <v>498</v>
      </c>
      <c r="M4101" s="14">
        <f>+VLOOKUP(L4101,Customers!$C$3:$D$797,2,FALSE)</f>
        <v>1</v>
      </c>
      <c r="N4101" s="14">
        <f>+INDEX(Customers!$B$2:$D$797,MATCH(TF_Database!L4101,Customers!$C$2:$C$797,0),1)</f>
        <v>14259</v>
      </c>
      <c r="O4101" s="29">
        <f t="shared" si="380"/>
        <v>7</v>
      </c>
      <c r="P4101" s="29">
        <f t="shared" si="381"/>
        <v>11</v>
      </c>
      <c r="Q4101" s="14" t="str">
        <f t="shared" si="382"/>
        <v xml:space="preserve">Harold </v>
      </c>
      <c r="R4101" s="14" t="str">
        <f t="shared" si="383"/>
        <v>Ryan</v>
      </c>
    </row>
    <row r="4102" spans="2:18" x14ac:dyDescent="0.45">
      <c r="B4102" s="14" t="str">
        <f t="shared" si="378"/>
        <v>399761639979</v>
      </c>
      <c r="C4102" s="5">
        <v>39976</v>
      </c>
      <c r="D4102" s="2" t="s">
        <v>810</v>
      </c>
      <c r="E4102" s="14">
        <f t="shared" si="379"/>
        <v>0</v>
      </c>
      <c r="F4102" s="2">
        <v>16</v>
      </c>
      <c r="G4102" s="19">
        <v>79.98</v>
      </c>
      <c r="H4102" s="20">
        <v>0.09</v>
      </c>
      <c r="I4102" s="6"/>
      <c r="J4102" s="5">
        <v>39979</v>
      </c>
      <c r="K4102" s="25">
        <v>-56.56</v>
      </c>
      <c r="L4102" s="2" t="s">
        <v>501</v>
      </c>
      <c r="M4102" s="14">
        <f>+VLOOKUP(L4102,Customers!$C$3:$D$797,2,FALSE)</f>
        <v>4</v>
      </c>
      <c r="N4102" s="14">
        <f>+INDEX(Customers!$B$2:$D$797,MATCH(TF_Database!L4102,Customers!$C$2:$C$797,0),1)</f>
        <v>20248</v>
      </c>
      <c r="O4102" s="29">
        <f t="shared" si="380"/>
        <v>4</v>
      </c>
      <c r="P4102" s="29">
        <f t="shared" si="381"/>
        <v>10</v>
      </c>
      <c r="Q4102" s="14" t="str">
        <f t="shared" si="382"/>
        <v xml:space="preserve">Sam </v>
      </c>
      <c r="R4102" s="14" t="str">
        <f t="shared" si="383"/>
        <v>Zeldin</v>
      </c>
    </row>
    <row r="4103" spans="2:18" x14ac:dyDescent="0.45">
      <c r="B4103" s="14" t="str">
        <f t="shared" ref="B4103:B4166" si="384">+CONCATENATE(C4103,F4103,J4103)</f>
        <v>404524540453</v>
      </c>
      <c r="C4103" s="5">
        <v>40452</v>
      </c>
      <c r="D4103" s="2" t="s">
        <v>806</v>
      </c>
      <c r="E4103" s="14">
        <f t="shared" ref="E4103:E4166" si="385">+IF(D4103="High",1,0)</f>
        <v>1</v>
      </c>
      <c r="F4103" s="2">
        <v>45</v>
      </c>
      <c r="G4103" s="19">
        <v>138.44999999999999</v>
      </c>
      <c r="H4103" s="20">
        <v>0.03</v>
      </c>
      <c r="I4103" s="6"/>
      <c r="J4103" s="5">
        <v>40453</v>
      </c>
      <c r="K4103" s="25">
        <v>24.34</v>
      </c>
      <c r="L4103" s="2" t="s">
        <v>236</v>
      </c>
      <c r="M4103" s="14">
        <f>+VLOOKUP(L4103,Customers!$C$3:$D$797,2,FALSE)</f>
        <v>1</v>
      </c>
      <c r="N4103" s="14">
        <f>+INDEX(Customers!$B$2:$D$797,MATCH(TF_Database!L4103,Customers!$C$2:$C$797,0),1)</f>
        <v>18117</v>
      </c>
      <c r="O4103" s="29">
        <f t="shared" ref="O4103:O4166" si="386">+SEARCH(" ",L4103)</f>
        <v>4</v>
      </c>
      <c r="P4103" s="29">
        <f t="shared" ref="P4103:P4166" si="387">+LEN(L4103)</f>
        <v>13</v>
      </c>
      <c r="Q4103" s="14" t="str">
        <f t="shared" ref="Q4103:Q4166" si="388">+LEFT(L4103,O4103)</f>
        <v xml:space="preserve">Jas </v>
      </c>
      <c r="R4103" s="14" t="str">
        <f t="shared" ref="R4103:R4166" si="389">+RIGHT(L4103,P4103-O4103)</f>
        <v>O'Carroll</v>
      </c>
    </row>
    <row r="4104" spans="2:18" x14ac:dyDescent="0.45">
      <c r="B4104" s="14" t="str">
        <f t="shared" si="384"/>
        <v>39965439966</v>
      </c>
      <c r="C4104" s="5">
        <v>39965</v>
      </c>
      <c r="D4104" s="2" t="s">
        <v>806</v>
      </c>
      <c r="E4104" s="14">
        <f t="shared" si="385"/>
        <v>1</v>
      </c>
      <c r="F4104" s="2">
        <v>4</v>
      </c>
      <c r="G4104" s="19">
        <v>24.32</v>
      </c>
      <c r="H4104" s="20">
        <v>0.05</v>
      </c>
      <c r="I4104" s="6"/>
      <c r="J4104" s="5">
        <v>39966</v>
      </c>
      <c r="K4104" s="25">
        <v>-2.97</v>
      </c>
      <c r="L4104" s="2" t="s">
        <v>509</v>
      </c>
      <c r="M4104" s="14">
        <f>+VLOOKUP(L4104,Customers!$C$3:$D$797,2,FALSE)</f>
        <v>1</v>
      </c>
      <c r="N4104" s="14">
        <f>+INDEX(Customers!$B$2:$D$797,MATCH(TF_Database!L4104,Customers!$C$2:$C$797,0),1)</f>
        <v>22923</v>
      </c>
      <c r="O4104" s="29">
        <f t="shared" si="386"/>
        <v>7</v>
      </c>
      <c r="P4104" s="29">
        <f t="shared" si="387"/>
        <v>13</v>
      </c>
      <c r="Q4104" s="14" t="str">
        <f t="shared" si="388"/>
        <v xml:space="preserve">Robert </v>
      </c>
      <c r="R4104" s="14" t="str">
        <f t="shared" si="389"/>
        <v>Marley</v>
      </c>
    </row>
    <row r="4105" spans="2:18" x14ac:dyDescent="0.45">
      <c r="B4105" s="14" t="str">
        <f t="shared" si="384"/>
        <v>39965739966</v>
      </c>
      <c r="C4105" s="5">
        <v>39965</v>
      </c>
      <c r="D4105" s="2" t="s">
        <v>806</v>
      </c>
      <c r="E4105" s="14">
        <f t="shared" si="385"/>
        <v>1</v>
      </c>
      <c r="F4105" s="2">
        <v>7</v>
      </c>
      <c r="G4105" s="19">
        <v>344.30099999999999</v>
      </c>
      <c r="H4105" s="20">
        <v>0.04</v>
      </c>
      <c r="I4105" s="6"/>
      <c r="J4105" s="5">
        <v>39966</v>
      </c>
      <c r="K4105" s="25">
        <v>-22.902000000000001</v>
      </c>
      <c r="L4105" s="2" t="s">
        <v>509</v>
      </c>
      <c r="M4105" s="14">
        <f>+VLOOKUP(L4105,Customers!$C$3:$D$797,2,FALSE)</f>
        <v>1</v>
      </c>
      <c r="N4105" s="14">
        <f>+INDEX(Customers!$B$2:$D$797,MATCH(TF_Database!L4105,Customers!$C$2:$C$797,0),1)</f>
        <v>22923</v>
      </c>
      <c r="O4105" s="29">
        <f t="shared" si="386"/>
        <v>7</v>
      </c>
      <c r="P4105" s="29">
        <f t="shared" si="387"/>
        <v>13</v>
      </c>
      <c r="Q4105" s="14" t="str">
        <f t="shared" si="388"/>
        <v xml:space="preserve">Robert </v>
      </c>
      <c r="R4105" s="14" t="str">
        <f t="shared" si="389"/>
        <v>Marley</v>
      </c>
    </row>
    <row r="4106" spans="2:18" x14ac:dyDescent="0.45">
      <c r="B4106" s="14" t="str">
        <f t="shared" si="384"/>
        <v>404921940494</v>
      </c>
      <c r="C4106" s="5">
        <v>40492</v>
      </c>
      <c r="D4106" s="2" t="s">
        <v>811</v>
      </c>
      <c r="E4106" s="14">
        <f t="shared" si="385"/>
        <v>0</v>
      </c>
      <c r="F4106" s="2">
        <v>19</v>
      </c>
      <c r="G4106" s="19">
        <v>1004.18</v>
      </c>
      <c r="H4106" s="20">
        <v>0.08</v>
      </c>
      <c r="I4106" s="6"/>
      <c r="J4106" s="5">
        <v>40494</v>
      </c>
      <c r="K4106" s="25">
        <v>374.19</v>
      </c>
      <c r="L4106" s="2" t="s">
        <v>522</v>
      </c>
      <c r="M4106" s="14">
        <f>+VLOOKUP(L4106,Customers!$C$3:$D$797,2,FALSE)</f>
        <v>5</v>
      </c>
      <c r="N4106" s="14">
        <f>+INDEX(Customers!$B$2:$D$797,MATCH(TF_Database!L4106,Customers!$C$2:$C$797,0),1)</f>
        <v>24495</v>
      </c>
      <c r="O4106" s="29">
        <f t="shared" si="386"/>
        <v>10</v>
      </c>
      <c r="P4106" s="29">
        <f t="shared" si="387"/>
        <v>18</v>
      </c>
      <c r="Q4106" s="14" t="str">
        <f t="shared" si="388"/>
        <v xml:space="preserve">Stephanie </v>
      </c>
      <c r="R4106" s="14" t="str">
        <f t="shared" si="389"/>
        <v>Ulpright</v>
      </c>
    </row>
    <row r="4107" spans="2:18" x14ac:dyDescent="0.45">
      <c r="B4107" s="14" t="str">
        <f t="shared" si="384"/>
        <v>400662440068</v>
      </c>
      <c r="C4107" s="5">
        <v>40066</v>
      </c>
      <c r="D4107" s="2" t="s">
        <v>811</v>
      </c>
      <c r="E4107" s="14">
        <f t="shared" si="385"/>
        <v>0</v>
      </c>
      <c r="F4107" s="2">
        <v>24</v>
      </c>
      <c r="G4107" s="19">
        <v>3118.6</v>
      </c>
      <c r="H4107" s="20">
        <v>0.06</v>
      </c>
      <c r="I4107" s="6"/>
      <c r="J4107" s="5">
        <v>40068</v>
      </c>
      <c r="K4107" s="25">
        <v>804.2</v>
      </c>
      <c r="L4107" s="2" t="s">
        <v>498</v>
      </c>
      <c r="M4107" s="14">
        <f>+VLOOKUP(L4107,Customers!$C$3:$D$797,2,FALSE)</f>
        <v>1</v>
      </c>
      <c r="N4107" s="14">
        <f>+INDEX(Customers!$B$2:$D$797,MATCH(TF_Database!L4107,Customers!$C$2:$C$797,0),1)</f>
        <v>14259</v>
      </c>
      <c r="O4107" s="29">
        <f t="shared" si="386"/>
        <v>7</v>
      </c>
      <c r="P4107" s="29">
        <f t="shared" si="387"/>
        <v>11</v>
      </c>
      <c r="Q4107" s="14" t="str">
        <f t="shared" si="388"/>
        <v xml:space="preserve">Harold </v>
      </c>
      <c r="R4107" s="14" t="str">
        <f t="shared" si="389"/>
        <v>Ryan</v>
      </c>
    </row>
    <row r="4108" spans="2:18" x14ac:dyDescent="0.45">
      <c r="B4108" s="14" t="str">
        <f t="shared" si="384"/>
        <v>410704641071</v>
      </c>
      <c r="C4108" s="5">
        <v>41070</v>
      </c>
      <c r="D4108" s="2" t="s">
        <v>806</v>
      </c>
      <c r="E4108" s="14">
        <f t="shared" si="385"/>
        <v>1</v>
      </c>
      <c r="F4108" s="2">
        <v>46</v>
      </c>
      <c r="G4108" s="19">
        <v>153.28</v>
      </c>
      <c r="H4108" s="20">
        <v>0.09</v>
      </c>
      <c r="I4108" s="6"/>
      <c r="J4108" s="5">
        <v>41071</v>
      </c>
      <c r="K4108" s="25">
        <v>-161.21</v>
      </c>
      <c r="L4108" s="2" t="s">
        <v>510</v>
      </c>
      <c r="M4108" s="14">
        <f>+VLOOKUP(L4108,Customers!$C$3:$D$797,2,FALSE)</f>
        <v>4</v>
      </c>
      <c r="N4108" s="14">
        <f>+INDEX(Customers!$B$2:$D$797,MATCH(TF_Database!L4108,Customers!$C$2:$C$797,0),1)</f>
        <v>16021</v>
      </c>
      <c r="O4108" s="29">
        <f t="shared" si="386"/>
        <v>5</v>
      </c>
      <c r="P4108" s="29">
        <f t="shared" si="387"/>
        <v>14</v>
      </c>
      <c r="Q4108" s="14" t="str">
        <f t="shared" si="388"/>
        <v xml:space="preserve">Mick </v>
      </c>
      <c r="R4108" s="14" t="str">
        <f t="shared" si="389"/>
        <v>Hernandez</v>
      </c>
    </row>
    <row r="4109" spans="2:18" x14ac:dyDescent="0.45">
      <c r="B4109" s="14" t="str">
        <f t="shared" si="384"/>
        <v>40577440579</v>
      </c>
      <c r="C4109" s="5">
        <v>40577</v>
      </c>
      <c r="D4109" s="2" t="s">
        <v>808</v>
      </c>
      <c r="E4109" s="14">
        <f t="shared" si="385"/>
        <v>0</v>
      </c>
      <c r="F4109" s="2">
        <v>4</v>
      </c>
      <c r="G4109" s="19">
        <v>130.13999999999999</v>
      </c>
      <c r="H4109" s="20">
        <v>0.04</v>
      </c>
      <c r="I4109" s="6"/>
      <c r="J4109" s="5">
        <v>40579</v>
      </c>
      <c r="K4109" s="25">
        <v>-116.18</v>
      </c>
      <c r="L4109" s="2" t="s">
        <v>137</v>
      </c>
      <c r="M4109" s="14">
        <f>+VLOOKUP(L4109,Customers!$C$3:$D$797,2,FALSE)</f>
        <v>2</v>
      </c>
      <c r="N4109" s="14">
        <f>+INDEX(Customers!$B$2:$D$797,MATCH(TF_Database!L4109,Customers!$C$2:$C$797,0),1)</f>
        <v>24903</v>
      </c>
      <c r="O4109" s="29">
        <f t="shared" si="386"/>
        <v>5</v>
      </c>
      <c r="P4109" s="29">
        <f t="shared" si="387"/>
        <v>12</v>
      </c>
      <c r="Q4109" s="14" t="str">
        <f t="shared" si="388"/>
        <v xml:space="preserve">Tony </v>
      </c>
      <c r="R4109" s="14" t="str">
        <f t="shared" si="389"/>
        <v>Chapman</v>
      </c>
    </row>
    <row r="4110" spans="2:18" x14ac:dyDescent="0.45">
      <c r="B4110" s="14" t="str">
        <f t="shared" si="384"/>
        <v>402163740219</v>
      </c>
      <c r="C4110" s="5">
        <v>40216</v>
      </c>
      <c r="D4110" s="2" t="s">
        <v>806</v>
      </c>
      <c r="E4110" s="14">
        <f t="shared" si="385"/>
        <v>1</v>
      </c>
      <c r="F4110" s="2">
        <v>37</v>
      </c>
      <c r="G4110" s="19">
        <v>281.79000000000002</v>
      </c>
      <c r="H4110" s="20">
        <v>0.04</v>
      </c>
      <c r="I4110" s="6"/>
      <c r="J4110" s="5">
        <v>40219</v>
      </c>
      <c r="K4110" s="25">
        <v>-50.96</v>
      </c>
      <c r="L4110" s="2" t="s">
        <v>509</v>
      </c>
      <c r="M4110" s="14">
        <f>+VLOOKUP(L4110,Customers!$C$3:$D$797,2,FALSE)</f>
        <v>1</v>
      </c>
      <c r="N4110" s="14">
        <f>+INDEX(Customers!$B$2:$D$797,MATCH(TF_Database!L4110,Customers!$C$2:$C$797,0),1)</f>
        <v>22923</v>
      </c>
      <c r="O4110" s="29">
        <f t="shared" si="386"/>
        <v>7</v>
      </c>
      <c r="P4110" s="29">
        <f t="shared" si="387"/>
        <v>13</v>
      </c>
      <c r="Q4110" s="14" t="str">
        <f t="shared" si="388"/>
        <v xml:space="preserve">Robert </v>
      </c>
      <c r="R4110" s="14" t="str">
        <f t="shared" si="389"/>
        <v>Marley</v>
      </c>
    </row>
    <row r="4111" spans="2:18" x14ac:dyDescent="0.45">
      <c r="B4111" s="14" t="str">
        <f t="shared" si="384"/>
        <v>402164040217</v>
      </c>
      <c r="C4111" s="5">
        <v>40216</v>
      </c>
      <c r="D4111" s="2" t="s">
        <v>806</v>
      </c>
      <c r="E4111" s="14">
        <f t="shared" si="385"/>
        <v>1</v>
      </c>
      <c r="F4111" s="2">
        <v>40</v>
      </c>
      <c r="G4111" s="19">
        <v>4064.2720000000004</v>
      </c>
      <c r="H4111" s="20">
        <v>0.01</v>
      </c>
      <c r="I4111" s="6"/>
      <c r="J4111" s="5">
        <v>40217</v>
      </c>
      <c r="K4111" s="25">
        <v>-300.854983</v>
      </c>
      <c r="L4111" s="2" t="s">
        <v>509</v>
      </c>
      <c r="M4111" s="14">
        <f>+VLOOKUP(L4111,Customers!$C$3:$D$797,2,FALSE)</f>
        <v>1</v>
      </c>
      <c r="N4111" s="14">
        <f>+INDEX(Customers!$B$2:$D$797,MATCH(TF_Database!L4111,Customers!$C$2:$C$797,0),1)</f>
        <v>22923</v>
      </c>
      <c r="O4111" s="29">
        <f t="shared" si="386"/>
        <v>7</v>
      </c>
      <c r="P4111" s="29">
        <f t="shared" si="387"/>
        <v>13</v>
      </c>
      <c r="Q4111" s="14" t="str">
        <f t="shared" si="388"/>
        <v xml:space="preserve">Robert </v>
      </c>
      <c r="R4111" s="14" t="str">
        <f t="shared" si="389"/>
        <v>Marley</v>
      </c>
    </row>
    <row r="4112" spans="2:18" x14ac:dyDescent="0.45">
      <c r="B4112" s="14" t="str">
        <f t="shared" si="384"/>
        <v>410224041024</v>
      </c>
      <c r="C4112" s="5">
        <v>41022</v>
      </c>
      <c r="D4112" s="2" t="s">
        <v>806</v>
      </c>
      <c r="E4112" s="14">
        <f t="shared" si="385"/>
        <v>1</v>
      </c>
      <c r="F4112" s="2">
        <v>40</v>
      </c>
      <c r="G4112" s="19">
        <v>6559.01</v>
      </c>
      <c r="H4112" s="20">
        <v>0.1</v>
      </c>
      <c r="I4112" s="6"/>
      <c r="J4112" s="5">
        <v>41024</v>
      </c>
      <c r="K4112" s="25">
        <v>2307.5715</v>
      </c>
      <c r="L4112" s="2" t="s">
        <v>512</v>
      </c>
      <c r="M4112" s="14">
        <f>+VLOOKUP(L4112,Customers!$C$3:$D$797,2,FALSE)</f>
        <v>3</v>
      </c>
      <c r="N4112" s="14">
        <f>+INDEX(Customers!$B$2:$D$797,MATCH(TF_Database!L4112,Customers!$C$2:$C$797,0),1)</f>
        <v>1983</v>
      </c>
      <c r="O4112" s="29">
        <f t="shared" si="386"/>
        <v>4</v>
      </c>
      <c r="P4112" s="29">
        <f t="shared" si="387"/>
        <v>10</v>
      </c>
      <c r="Q4112" s="14" t="str">
        <f t="shared" si="388"/>
        <v xml:space="preserve">Jay </v>
      </c>
      <c r="R4112" s="14" t="str">
        <f t="shared" si="389"/>
        <v>Kimmel</v>
      </c>
    </row>
    <row r="4113" spans="2:18" x14ac:dyDescent="0.45">
      <c r="B4113" s="14" t="str">
        <f t="shared" si="384"/>
        <v>410223641025</v>
      </c>
      <c r="C4113" s="5">
        <v>41022</v>
      </c>
      <c r="D4113" s="2" t="s">
        <v>806</v>
      </c>
      <c r="E4113" s="14">
        <f t="shared" si="385"/>
        <v>1</v>
      </c>
      <c r="F4113" s="2">
        <v>36</v>
      </c>
      <c r="G4113" s="19">
        <v>263.37</v>
      </c>
      <c r="H4113" s="20">
        <v>0.04</v>
      </c>
      <c r="I4113" s="6"/>
      <c r="J4113" s="5">
        <v>41025</v>
      </c>
      <c r="K4113" s="25">
        <v>-5.68</v>
      </c>
      <c r="L4113" s="2" t="s">
        <v>512</v>
      </c>
      <c r="M4113" s="14">
        <f>+VLOOKUP(L4113,Customers!$C$3:$D$797,2,FALSE)</f>
        <v>3</v>
      </c>
      <c r="N4113" s="14">
        <f>+INDEX(Customers!$B$2:$D$797,MATCH(TF_Database!L4113,Customers!$C$2:$C$797,0),1)</f>
        <v>1983</v>
      </c>
      <c r="O4113" s="29">
        <f t="shared" si="386"/>
        <v>4</v>
      </c>
      <c r="P4113" s="29">
        <f t="shared" si="387"/>
        <v>10</v>
      </c>
      <c r="Q4113" s="14" t="str">
        <f t="shared" si="388"/>
        <v xml:space="preserve">Jay </v>
      </c>
      <c r="R4113" s="14" t="str">
        <f t="shared" si="389"/>
        <v>Kimmel</v>
      </c>
    </row>
    <row r="4114" spans="2:18" x14ac:dyDescent="0.45">
      <c r="B4114" s="14" t="str">
        <f t="shared" si="384"/>
        <v>398843139886</v>
      </c>
      <c r="C4114" s="5">
        <v>39884</v>
      </c>
      <c r="D4114" s="2" t="s">
        <v>808</v>
      </c>
      <c r="E4114" s="14">
        <f t="shared" si="385"/>
        <v>0</v>
      </c>
      <c r="F4114" s="2">
        <v>31</v>
      </c>
      <c r="G4114" s="19">
        <v>131.43</v>
      </c>
      <c r="H4114" s="20">
        <v>0.01</v>
      </c>
      <c r="I4114" s="6"/>
      <c r="J4114" s="5">
        <v>39886</v>
      </c>
      <c r="K4114" s="25">
        <v>37.25</v>
      </c>
      <c r="L4114" s="2" t="s">
        <v>519</v>
      </c>
      <c r="M4114" s="14">
        <f>+VLOOKUP(L4114,Customers!$C$3:$D$797,2,FALSE)</f>
        <v>3</v>
      </c>
      <c r="N4114" s="14">
        <f>+INDEX(Customers!$B$2:$D$797,MATCH(TF_Database!L4114,Customers!$C$2:$C$797,0),1)</f>
        <v>23450</v>
      </c>
      <c r="O4114" s="29">
        <f t="shared" si="386"/>
        <v>6</v>
      </c>
      <c r="P4114" s="29">
        <f t="shared" si="387"/>
        <v>15</v>
      </c>
      <c r="Q4114" s="14" t="str">
        <f t="shared" si="388"/>
        <v xml:space="preserve">Laura </v>
      </c>
      <c r="R4114" s="14" t="str">
        <f t="shared" si="389"/>
        <v>Armstrong</v>
      </c>
    </row>
    <row r="4115" spans="2:18" x14ac:dyDescent="0.45">
      <c r="B4115" s="14" t="str">
        <f t="shared" si="384"/>
        <v>401403740142</v>
      </c>
      <c r="C4115" s="5">
        <v>40140</v>
      </c>
      <c r="D4115" s="2" t="s">
        <v>810</v>
      </c>
      <c r="E4115" s="14">
        <f t="shared" si="385"/>
        <v>0</v>
      </c>
      <c r="F4115" s="2">
        <v>37</v>
      </c>
      <c r="G4115" s="19">
        <v>2374.35</v>
      </c>
      <c r="H4115" s="20">
        <v>0.05</v>
      </c>
      <c r="I4115" s="6"/>
      <c r="J4115" s="5">
        <v>40142</v>
      </c>
      <c r="K4115" s="25">
        <v>878.21</v>
      </c>
      <c r="L4115" s="2" t="s">
        <v>508</v>
      </c>
      <c r="M4115" s="14">
        <f>+VLOOKUP(L4115,Customers!$C$3:$D$797,2,FALSE)</f>
        <v>4</v>
      </c>
      <c r="N4115" s="14">
        <f>+INDEX(Customers!$B$2:$D$797,MATCH(TF_Database!L4115,Customers!$C$2:$C$797,0),1)</f>
        <v>26057</v>
      </c>
      <c r="O4115" s="29">
        <f t="shared" si="386"/>
        <v>5</v>
      </c>
      <c r="P4115" s="29">
        <f t="shared" si="387"/>
        <v>13</v>
      </c>
      <c r="Q4115" s="14" t="str">
        <f t="shared" si="388"/>
        <v xml:space="preserve">Bill </v>
      </c>
      <c r="R4115" s="14" t="str">
        <f t="shared" si="389"/>
        <v>Overfelt</v>
      </c>
    </row>
    <row r="4116" spans="2:18" x14ac:dyDescent="0.45">
      <c r="B4116" s="14" t="str">
        <f t="shared" si="384"/>
        <v>401403940142</v>
      </c>
      <c r="C4116" s="5">
        <v>40140</v>
      </c>
      <c r="D4116" s="2" t="s">
        <v>810</v>
      </c>
      <c r="E4116" s="14">
        <f t="shared" si="385"/>
        <v>0</v>
      </c>
      <c r="F4116" s="2">
        <v>39</v>
      </c>
      <c r="G4116" s="19">
        <v>729.21</v>
      </c>
      <c r="H4116" s="20">
        <v>0</v>
      </c>
      <c r="I4116" s="6"/>
      <c r="J4116" s="5">
        <v>40142</v>
      </c>
      <c r="K4116" s="25">
        <v>194.15</v>
      </c>
      <c r="L4116" s="2" t="s">
        <v>508</v>
      </c>
      <c r="M4116" s="14">
        <f>+VLOOKUP(L4116,Customers!$C$3:$D$797,2,FALSE)</f>
        <v>4</v>
      </c>
      <c r="N4116" s="14">
        <f>+INDEX(Customers!$B$2:$D$797,MATCH(TF_Database!L4116,Customers!$C$2:$C$797,0),1)</f>
        <v>26057</v>
      </c>
      <c r="O4116" s="29">
        <f t="shared" si="386"/>
        <v>5</v>
      </c>
      <c r="P4116" s="29">
        <f t="shared" si="387"/>
        <v>13</v>
      </c>
      <c r="Q4116" s="14" t="str">
        <f t="shared" si="388"/>
        <v xml:space="preserve">Bill </v>
      </c>
      <c r="R4116" s="14" t="str">
        <f t="shared" si="389"/>
        <v>Overfelt</v>
      </c>
    </row>
    <row r="4117" spans="2:18" x14ac:dyDescent="0.45">
      <c r="B4117" s="14" t="str">
        <f t="shared" si="384"/>
        <v>40366740368</v>
      </c>
      <c r="C4117" s="5">
        <v>40366</v>
      </c>
      <c r="D4117" s="2" t="s">
        <v>806</v>
      </c>
      <c r="E4117" s="14">
        <f t="shared" si="385"/>
        <v>1</v>
      </c>
      <c r="F4117" s="2">
        <v>7</v>
      </c>
      <c r="G4117" s="19">
        <v>1822.83</v>
      </c>
      <c r="H4117" s="20">
        <v>0.08</v>
      </c>
      <c r="I4117" s="6"/>
      <c r="J4117" s="5">
        <v>40368</v>
      </c>
      <c r="K4117" s="25">
        <v>-627.64115700000002</v>
      </c>
      <c r="L4117" s="2" t="s">
        <v>506</v>
      </c>
      <c r="M4117" s="14">
        <f>+VLOOKUP(L4117,Customers!$C$3:$D$797,2,FALSE)</f>
        <v>5</v>
      </c>
      <c r="N4117" s="14">
        <f>+INDEX(Customers!$B$2:$D$797,MATCH(TF_Database!L4117,Customers!$C$2:$C$797,0),1)</f>
        <v>10632</v>
      </c>
      <c r="O4117" s="29">
        <f t="shared" si="386"/>
        <v>8</v>
      </c>
      <c r="P4117" s="29">
        <f t="shared" si="387"/>
        <v>15</v>
      </c>
      <c r="Q4117" s="14" t="str">
        <f t="shared" si="388"/>
        <v xml:space="preserve">Herbert </v>
      </c>
      <c r="R4117" s="14" t="str">
        <f t="shared" si="389"/>
        <v>Flentye</v>
      </c>
    </row>
    <row r="4118" spans="2:18" x14ac:dyDescent="0.45">
      <c r="B4118" s="14" t="str">
        <f t="shared" si="384"/>
        <v>405512740553</v>
      </c>
      <c r="C4118" s="5">
        <v>40551</v>
      </c>
      <c r="D4118" s="2" t="s">
        <v>810</v>
      </c>
      <c r="E4118" s="14">
        <f t="shared" si="385"/>
        <v>0</v>
      </c>
      <c r="F4118" s="2">
        <v>27</v>
      </c>
      <c r="G4118" s="19">
        <v>826.27</v>
      </c>
      <c r="H4118" s="20">
        <v>0.03</v>
      </c>
      <c r="I4118" s="6"/>
      <c r="J4118" s="5">
        <v>40553</v>
      </c>
      <c r="K4118" s="25">
        <v>322.88</v>
      </c>
      <c r="L4118" s="2" t="s">
        <v>524</v>
      </c>
      <c r="M4118" s="14">
        <f>+VLOOKUP(L4118,Customers!$C$3:$D$797,2,FALSE)</f>
        <v>3</v>
      </c>
      <c r="N4118" s="14">
        <f>+INDEX(Customers!$B$2:$D$797,MATCH(TF_Database!L4118,Customers!$C$2:$C$797,0),1)</f>
        <v>1453</v>
      </c>
      <c r="O4118" s="29">
        <f t="shared" si="386"/>
        <v>5</v>
      </c>
      <c r="P4118" s="29">
        <f t="shared" si="387"/>
        <v>9</v>
      </c>
      <c r="Q4118" s="14" t="str">
        <f t="shared" si="388"/>
        <v xml:space="preserve">Ryan </v>
      </c>
      <c r="R4118" s="14" t="str">
        <f t="shared" si="389"/>
        <v>Akin</v>
      </c>
    </row>
    <row r="4119" spans="2:18" x14ac:dyDescent="0.45">
      <c r="B4119" s="14" t="str">
        <f t="shared" si="384"/>
        <v>405512940552</v>
      </c>
      <c r="C4119" s="5">
        <v>40551</v>
      </c>
      <c r="D4119" s="2" t="s">
        <v>810</v>
      </c>
      <c r="E4119" s="14">
        <f t="shared" si="385"/>
        <v>0</v>
      </c>
      <c r="F4119" s="2">
        <v>29</v>
      </c>
      <c r="G4119" s="19">
        <v>1777.4689999999998</v>
      </c>
      <c r="H4119" s="20">
        <v>0.01</v>
      </c>
      <c r="I4119" s="6"/>
      <c r="J4119" s="5">
        <v>40552</v>
      </c>
      <c r="K4119" s="25">
        <v>166.36500000000001</v>
      </c>
      <c r="L4119" s="2" t="s">
        <v>524</v>
      </c>
      <c r="M4119" s="14">
        <f>+VLOOKUP(L4119,Customers!$C$3:$D$797,2,FALSE)</f>
        <v>3</v>
      </c>
      <c r="N4119" s="14">
        <f>+INDEX(Customers!$B$2:$D$797,MATCH(TF_Database!L4119,Customers!$C$2:$C$797,0),1)</f>
        <v>1453</v>
      </c>
      <c r="O4119" s="29">
        <f t="shared" si="386"/>
        <v>5</v>
      </c>
      <c r="P4119" s="29">
        <f t="shared" si="387"/>
        <v>9</v>
      </c>
      <c r="Q4119" s="14" t="str">
        <f t="shared" si="388"/>
        <v xml:space="preserve">Ryan </v>
      </c>
      <c r="R4119" s="14" t="str">
        <f t="shared" si="389"/>
        <v>Akin</v>
      </c>
    </row>
    <row r="4120" spans="2:18" x14ac:dyDescent="0.45">
      <c r="B4120" s="14" t="str">
        <f t="shared" si="384"/>
        <v>405511240552</v>
      </c>
      <c r="C4120" s="5">
        <v>40551</v>
      </c>
      <c r="D4120" s="2" t="s">
        <v>810</v>
      </c>
      <c r="E4120" s="14">
        <f t="shared" si="385"/>
        <v>0</v>
      </c>
      <c r="F4120" s="2">
        <v>12</v>
      </c>
      <c r="G4120" s="19">
        <v>1219.1464999999998</v>
      </c>
      <c r="H4120" s="20">
        <v>0.01</v>
      </c>
      <c r="I4120" s="6"/>
      <c r="J4120" s="5">
        <v>40552</v>
      </c>
      <c r="K4120" s="25">
        <v>52.929000000000002</v>
      </c>
      <c r="L4120" s="2" t="s">
        <v>524</v>
      </c>
      <c r="M4120" s="14">
        <f>+VLOOKUP(L4120,Customers!$C$3:$D$797,2,FALSE)</f>
        <v>3</v>
      </c>
      <c r="N4120" s="14">
        <f>+INDEX(Customers!$B$2:$D$797,MATCH(TF_Database!L4120,Customers!$C$2:$C$797,0),1)</f>
        <v>1453</v>
      </c>
      <c r="O4120" s="29">
        <f t="shared" si="386"/>
        <v>5</v>
      </c>
      <c r="P4120" s="29">
        <f t="shared" si="387"/>
        <v>9</v>
      </c>
      <c r="Q4120" s="14" t="str">
        <f t="shared" si="388"/>
        <v xml:space="preserve">Ryan </v>
      </c>
      <c r="R4120" s="14" t="str">
        <f t="shared" si="389"/>
        <v>Akin</v>
      </c>
    </row>
    <row r="4121" spans="2:18" x14ac:dyDescent="0.45">
      <c r="B4121" s="14" t="str">
        <f t="shared" si="384"/>
        <v>409725040973</v>
      </c>
      <c r="C4121" s="5">
        <v>40972</v>
      </c>
      <c r="D4121" s="2" t="s">
        <v>811</v>
      </c>
      <c r="E4121" s="14">
        <f t="shared" si="385"/>
        <v>0</v>
      </c>
      <c r="F4121" s="2">
        <v>50</v>
      </c>
      <c r="G4121" s="19">
        <v>1875.4144999999999</v>
      </c>
      <c r="H4121" s="20">
        <v>0.05</v>
      </c>
      <c r="I4121" s="6"/>
      <c r="J4121" s="5">
        <v>40973</v>
      </c>
      <c r="K4121" s="25">
        <v>507.33</v>
      </c>
      <c r="L4121" s="2" t="s">
        <v>499</v>
      </c>
      <c r="M4121" s="14">
        <f>+VLOOKUP(L4121,Customers!$C$3:$D$797,2,FALSE)</f>
        <v>4</v>
      </c>
      <c r="N4121" s="14">
        <f>+INDEX(Customers!$B$2:$D$797,MATCH(TF_Database!L4121,Customers!$C$2:$C$797,0),1)</f>
        <v>24182</v>
      </c>
      <c r="O4121" s="29">
        <f t="shared" si="386"/>
        <v>5</v>
      </c>
      <c r="P4121" s="29">
        <f t="shared" si="387"/>
        <v>10</v>
      </c>
      <c r="Q4121" s="14" t="str">
        <f t="shared" si="388"/>
        <v xml:space="preserve">John </v>
      </c>
      <c r="R4121" s="14" t="str">
        <f t="shared" si="389"/>
        <v>Lucas</v>
      </c>
    </row>
    <row r="4122" spans="2:18" x14ac:dyDescent="0.45">
      <c r="B4122" s="14" t="str">
        <f t="shared" si="384"/>
        <v>405544640555</v>
      </c>
      <c r="C4122" s="5">
        <v>40554</v>
      </c>
      <c r="D4122" s="2" t="s">
        <v>811</v>
      </c>
      <c r="E4122" s="14">
        <f t="shared" si="385"/>
        <v>0</v>
      </c>
      <c r="F4122" s="2">
        <v>46</v>
      </c>
      <c r="G4122" s="19">
        <v>7535.96</v>
      </c>
      <c r="H4122" s="20">
        <v>0.08</v>
      </c>
      <c r="I4122" s="6"/>
      <c r="J4122" s="5">
        <v>40555</v>
      </c>
      <c r="K4122" s="25">
        <v>2745.8654999999999</v>
      </c>
      <c r="L4122" s="2" t="s">
        <v>514</v>
      </c>
      <c r="M4122" s="14">
        <f>+VLOOKUP(L4122,Customers!$C$3:$D$797,2,FALSE)</f>
        <v>5</v>
      </c>
      <c r="N4122" s="14">
        <f>+INDEX(Customers!$B$2:$D$797,MATCH(TF_Database!L4122,Customers!$C$2:$C$797,0),1)</f>
        <v>25813</v>
      </c>
      <c r="O4122" s="29">
        <f t="shared" si="386"/>
        <v>6</v>
      </c>
      <c r="P4122" s="29">
        <f t="shared" si="387"/>
        <v>11</v>
      </c>
      <c r="Q4122" s="14" t="str">
        <f t="shared" si="388"/>
        <v xml:space="preserve">Vivek </v>
      </c>
      <c r="R4122" s="14" t="str">
        <f t="shared" si="389"/>
        <v>Grady</v>
      </c>
    </row>
    <row r="4123" spans="2:18" x14ac:dyDescent="0.45">
      <c r="B4123" s="14" t="str">
        <f t="shared" si="384"/>
        <v>405544140556</v>
      </c>
      <c r="C4123" s="5">
        <v>40554</v>
      </c>
      <c r="D4123" s="2" t="s">
        <v>811</v>
      </c>
      <c r="E4123" s="14">
        <f t="shared" si="385"/>
        <v>0</v>
      </c>
      <c r="F4123" s="2">
        <v>41</v>
      </c>
      <c r="G4123" s="19">
        <v>1618.31</v>
      </c>
      <c r="H4123" s="20">
        <v>0.08</v>
      </c>
      <c r="I4123" s="6"/>
      <c r="J4123" s="5">
        <v>40556</v>
      </c>
      <c r="K4123" s="25">
        <v>504.71</v>
      </c>
      <c r="L4123" s="2" t="s">
        <v>514</v>
      </c>
      <c r="M4123" s="14">
        <f>+VLOOKUP(L4123,Customers!$C$3:$D$797,2,FALSE)</f>
        <v>5</v>
      </c>
      <c r="N4123" s="14">
        <f>+INDEX(Customers!$B$2:$D$797,MATCH(TF_Database!L4123,Customers!$C$2:$C$797,0),1)</f>
        <v>25813</v>
      </c>
      <c r="O4123" s="29">
        <f t="shared" si="386"/>
        <v>6</v>
      </c>
      <c r="P4123" s="29">
        <f t="shared" si="387"/>
        <v>11</v>
      </c>
      <c r="Q4123" s="14" t="str">
        <f t="shared" si="388"/>
        <v xml:space="preserve">Vivek </v>
      </c>
      <c r="R4123" s="14" t="str">
        <f t="shared" si="389"/>
        <v>Grady</v>
      </c>
    </row>
    <row r="4124" spans="2:18" x14ac:dyDescent="0.45">
      <c r="B4124" s="14" t="str">
        <f t="shared" si="384"/>
        <v>40554140556</v>
      </c>
      <c r="C4124" s="5">
        <v>40554</v>
      </c>
      <c r="D4124" s="2" t="s">
        <v>811</v>
      </c>
      <c r="E4124" s="14">
        <f t="shared" si="385"/>
        <v>0</v>
      </c>
      <c r="F4124" s="2">
        <v>1</v>
      </c>
      <c r="G4124" s="19">
        <v>11.87</v>
      </c>
      <c r="H4124" s="20">
        <v>0.04</v>
      </c>
      <c r="I4124" s="6"/>
      <c r="J4124" s="5">
        <v>40556</v>
      </c>
      <c r="K4124" s="25">
        <v>-8.89</v>
      </c>
      <c r="L4124" s="2" t="s">
        <v>514</v>
      </c>
      <c r="M4124" s="14">
        <f>+VLOOKUP(L4124,Customers!$C$3:$D$797,2,FALSE)</f>
        <v>5</v>
      </c>
      <c r="N4124" s="14">
        <f>+INDEX(Customers!$B$2:$D$797,MATCH(TF_Database!L4124,Customers!$C$2:$C$797,0),1)</f>
        <v>25813</v>
      </c>
      <c r="O4124" s="29">
        <f t="shared" si="386"/>
        <v>6</v>
      </c>
      <c r="P4124" s="29">
        <f t="shared" si="387"/>
        <v>11</v>
      </c>
      <c r="Q4124" s="14" t="str">
        <f t="shared" si="388"/>
        <v xml:space="preserve">Vivek </v>
      </c>
      <c r="R4124" s="14" t="str">
        <f t="shared" si="389"/>
        <v>Grady</v>
      </c>
    </row>
    <row r="4125" spans="2:18" x14ac:dyDescent="0.45">
      <c r="B4125" s="14" t="str">
        <f t="shared" si="384"/>
        <v>410793041080</v>
      </c>
      <c r="C4125" s="5">
        <v>41079</v>
      </c>
      <c r="D4125" s="2" t="s">
        <v>806</v>
      </c>
      <c r="E4125" s="14">
        <f t="shared" si="385"/>
        <v>1</v>
      </c>
      <c r="F4125" s="2">
        <v>30</v>
      </c>
      <c r="G4125" s="19">
        <v>630.54</v>
      </c>
      <c r="H4125" s="20">
        <v>0.03</v>
      </c>
      <c r="I4125" s="6"/>
      <c r="J4125" s="5">
        <v>41080</v>
      </c>
      <c r="K4125" s="25">
        <v>-30.07</v>
      </c>
      <c r="L4125" s="2" t="s">
        <v>503</v>
      </c>
      <c r="M4125" s="14">
        <f>+VLOOKUP(L4125,Customers!$C$3:$D$797,2,FALSE)</f>
        <v>3</v>
      </c>
      <c r="N4125" s="14">
        <f>+INDEX(Customers!$B$2:$D$797,MATCH(TF_Database!L4125,Customers!$C$2:$C$797,0),1)</f>
        <v>5648</v>
      </c>
      <c r="O4125" s="29">
        <f t="shared" si="386"/>
        <v>5</v>
      </c>
      <c r="P4125" s="29">
        <f t="shared" si="387"/>
        <v>9</v>
      </c>
      <c r="Q4125" s="14" t="str">
        <f t="shared" si="388"/>
        <v xml:space="preserve">Jane </v>
      </c>
      <c r="R4125" s="14" t="str">
        <f t="shared" si="389"/>
        <v>Waco</v>
      </c>
    </row>
    <row r="4126" spans="2:18" x14ac:dyDescent="0.45">
      <c r="B4126" s="14" t="str">
        <f t="shared" si="384"/>
        <v>408824740883</v>
      </c>
      <c r="C4126" s="5">
        <v>40882</v>
      </c>
      <c r="D4126" s="2" t="s">
        <v>810</v>
      </c>
      <c r="E4126" s="14">
        <f t="shared" si="385"/>
        <v>0</v>
      </c>
      <c r="F4126" s="2">
        <v>47</v>
      </c>
      <c r="G4126" s="19">
        <v>1413.82</v>
      </c>
      <c r="H4126" s="20">
        <v>0.1</v>
      </c>
      <c r="I4126" s="6"/>
      <c r="J4126" s="5">
        <v>40883</v>
      </c>
      <c r="K4126" s="25">
        <v>226.5335</v>
      </c>
      <c r="L4126" s="2" t="s">
        <v>507</v>
      </c>
      <c r="M4126" s="14">
        <f>+VLOOKUP(L4126,Customers!$C$3:$D$797,2,FALSE)</f>
        <v>1</v>
      </c>
      <c r="N4126" s="14">
        <f>+INDEX(Customers!$B$2:$D$797,MATCH(TF_Database!L4126,Customers!$C$2:$C$797,0),1)</f>
        <v>21355</v>
      </c>
      <c r="O4126" s="29">
        <f t="shared" si="386"/>
        <v>7</v>
      </c>
      <c r="P4126" s="29">
        <f t="shared" si="387"/>
        <v>12</v>
      </c>
      <c r="Q4126" s="14" t="str">
        <f t="shared" si="388"/>
        <v xml:space="preserve">Xylona </v>
      </c>
      <c r="R4126" s="14" t="str">
        <f t="shared" si="389"/>
        <v>Price</v>
      </c>
    </row>
    <row r="4127" spans="2:18" x14ac:dyDescent="0.45">
      <c r="B4127" s="14" t="str">
        <f t="shared" si="384"/>
        <v>40882740883</v>
      </c>
      <c r="C4127" s="5">
        <v>40882</v>
      </c>
      <c r="D4127" s="2" t="s">
        <v>810</v>
      </c>
      <c r="E4127" s="14">
        <f t="shared" si="385"/>
        <v>0</v>
      </c>
      <c r="F4127" s="2">
        <v>7</v>
      </c>
      <c r="G4127" s="19">
        <v>56.9</v>
      </c>
      <c r="H4127" s="20">
        <v>0.03</v>
      </c>
      <c r="I4127" s="6"/>
      <c r="J4127" s="5">
        <v>40883</v>
      </c>
      <c r="K4127" s="25">
        <v>12.64</v>
      </c>
      <c r="L4127" s="2" t="s">
        <v>507</v>
      </c>
      <c r="M4127" s="14">
        <f>+VLOOKUP(L4127,Customers!$C$3:$D$797,2,FALSE)</f>
        <v>1</v>
      </c>
      <c r="N4127" s="14">
        <f>+INDEX(Customers!$B$2:$D$797,MATCH(TF_Database!L4127,Customers!$C$2:$C$797,0),1)</f>
        <v>21355</v>
      </c>
      <c r="O4127" s="29">
        <f t="shared" si="386"/>
        <v>7</v>
      </c>
      <c r="P4127" s="29">
        <f t="shared" si="387"/>
        <v>12</v>
      </c>
      <c r="Q4127" s="14" t="str">
        <f t="shared" si="388"/>
        <v xml:space="preserve">Xylona </v>
      </c>
      <c r="R4127" s="14" t="str">
        <f t="shared" si="389"/>
        <v>Price</v>
      </c>
    </row>
    <row r="4128" spans="2:18" x14ac:dyDescent="0.45">
      <c r="B4128" s="14" t="str">
        <f t="shared" si="384"/>
        <v>408824540884</v>
      </c>
      <c r="C4128" s="5">
        <v>40882</v>
      </c>
      <c r="D4128" s="2" t="s">
        <v>810</v>
      </c>
      <c r="E4128" s="14">
        <f t="shared" si="385"/>
        <v>0</v>
      </c>
      <c r="F4128" s="2">
        <v>45</v>
      </c>
      <c r="G4128" s="19">
        <v>308.92</v>
      </c>
      <c r="H4128" s="20">
        <v>0.04</v>
      </c>
      <c r="I4128" s="6"/>
      <c r="J4128" s="5">
        <v>40884</v>
      </c>
      <c r="K4128" s="25">
        <v>-143.58000000000001</v>
      </c>
      <c r="L4128" s="2" t="s">
        <v>507</v>
      </c>
      <c r="M4128" s="14">
        <f>+VLOOKUP(L4128,Customers!$C$3:$D$797,2,FALSE)</f>
        <v>1</v>
      </c>
      <c r="N4128" s="14">
        <f>+INDEX(Customers!$B$2:$D$797,MATCH(TF_Database!L4128,Customers!$C$2:$C$797,0),1)</f>
        <v>21355</v>
      </c>
      <c r="O4128" s="29">
        <f t="shared" si="386"/>
        <v>7</v>
      </c>
      <c r="P4128" s="29">
        <f t="shared" si="387"/>
        <v>12</v>
      </c>
      <c r="Q4128" s="14" t="str">
        <f t="shared" si="388"/>
        <v xml:space="preserve">Xylona </v>
      </c>
      <c r="R4128" s="14" t="str">
        <f t="shared" si="389"/>
        <v>Price</v>
      </c>
    </row>
    <row r="4129" spans="2:18" x14ac:dyDescent="0.45">
      <c r="B4129" s="14" t="str">
        <f t="shared" si="384"/>
        <v>407472240749</v>
      </c>
      <c r="C4129" s="5">
        <v>40747</v>
      </c>
      <c r="D4129" s="2" t="s">
        <v>806</v>
      </c>
      <c r="E4129" s="14">
        <f t="shared" si="385"/>
        <v>1</v>
      </c>
      <c r="F4129" s="2">
        <v>22</v>
      </c>
      <c r="G4129" s="19">
        <v>649.71</v>
      </c>
      <c r="H4129" s="20">
        <v>7.0000000000000007E-2</v>
      </c>
      <c r="I4129" s="6"/>
      <c r="J4129" s="5">
        <v>40749</v>
      </c>
      <c r="K4129" s="25">
        <v>-157.51</v>
      </c>
      <c r="L4129" s="2" t="s">
        <v>508</v>
      </c>
      <c r="M4129" s="14">
        <f>+VLOOKUP(L4129,Customers!$C$3:$D$797,2,FALSE)</f>
        <v>4</v>
      </c>
      <c r="N4129" s="14">
        <f>+INDEX(Customers!$B$2:$D$797,MATCH(TF_Database!L4129,Customers!$C$2:$C$797,0),1)</f>
        <v>26057</v>
      </c>
      <c r="O4129" s="29">
        <f t="shared" si="386"/>
        <v>5</v>
      </c>
      <c r="P4129" s="29">
        <f t="shared" si="387"/>
        <v>13</v>
      </c>
      <c r="Q4129" s="14" t="str">
        <f t="shared" si="388"/>
        <v xml:space="preserve">Bill </v>
      </c>
      <c r="R4129" s="14" t="str">
        <f t="shared" si="389"/>
        <v>Overfelt</v>
      </c>
    </row>
    <row r="4130" spans="2:18" x14ac:dyDescent="0.45">
      <c r="B4130" s="14" t="str">
        <f t="shared" si="384"/>
        <v>412293841230</v>
      </c>
      <c r="C4130" s="5">
        <v>41229</v>
      </c>
      <c r="D4130" s="2" t="s">
        <v>808</v>
      </c>
      <c r="E4130" s="14">
        <f t="shared" si="385"/>
        <v>0</v>
      </c>
      <c r="F4130" s="2">
        <v>38</v>
      </c>
      <c r="G4130" s="19">
        <v>3191.24</v>
      </c>
      <c r="H4130" s="20">
        <v>0</v>
      </c>
      <c r="I4130" s="6"/>
      <c r="J4130" s="5">
        <v>41230</v>
      </c>
      <c r="K4130" s="25">
        <v>1620.23</v>
      </c>
      <c r="L4130" s="2" t="s">
        <v>505</v>
      </c>
      <c r="M4130" s="14">
        <f>+VLOOKUP(L4130,Customers!$C$3:$D$797,2,FALSE)</f>
        <v>5</v>
      </c>
      <c r="N4130" s="14">
        <f>+INDEX(Customers!$B$2:$D$797,MATCH(TF_Database!L4130,Customers!$C$2:$C$797,0),1)</f>
        <v>30314</v>
      </c>
      <c r="O4130" s="29">
        <f t="shared" si="386"/>
        <v>6</v>
      </c>
      <c r="P4130" s="29">
        <f t="shared" si="387"/>
        <v>12</v>
      </c>
      <c r="Q4130" s="14" t="str">
        <f t="shared" si="388"/>
        <v xml:space="preserve">Steve </v>
      </c>
      <c r="R4130" s="14" t="str">
        <f t="shared" si="389"/>
        <v>Nguyen</v>
      </c>
    </row>
    <row r="4131" spans="2:18" x14ac:dyDescent="0.45">
      <c r="B4131" s="14" t="str">
        <f t="shared" si="384"/>
        <v>401571840158</v>
      </c>
      <c r="C4131" s="5">
        <v>40157</v>
      </c>
      <c r="D4131" s="2" t="s">
        <v>811</v>
      </c>
      <c r="E4131" s="14">
        <f t="shared" si="385"/>
        <v>0</v>
      </c>
      <c r="F4131" s="2">
        <v>18</v>
      </c>
      <c r="G4131" s="19">
        <v>47.55</v>
      </c>
      <c r="H4131" s="20">
        <v>0</v>
      </c>
      <c r="I4131" s="6"/>
      <c r="J4131" s="5">
        <v>40158</v>
      </c>
      <c r="K4131" s="25">
        <v>10.01</v>
      </c>
      <c r="L4131" s="2" t="s">
        <v>505</v>
      </c>
      <c r="M4131" s="14">
        <f>+VLOOKUP(L4131,Customers!$C$3:$D$797,2,FALSE)</f>
        <v>5</v>
      </c>
      <c r="N4131" s="14">
        <f>+INDEX(Customers!$B$2:$D$797,MATCH(TF_Database!L4131,Customers!$C$2:$C$797,0),1)</f>
        <v>30314</v>
      </c>
      <c r="O4131" s="29">
        <f t="shared" si="386"/>
        <v>6</v>
      </c>
      <c r="P4131" s="29">
        <f t="shared" si="387"/>
        <v>12</v>
      </c>
      <c r="Q4131" s="14" t="str">
        <f t="shared" si="388"/>
        <v xml:space="preserve">Steve </v>
      </c>
      <c r="R4131" s="14" t="str">
        <f t="shared" si="389"/>
        <v>Nguyen</v>
      </c>
    </row>
    <row r="4132" spans="2:18" x14ac:dyDescent="0.45">
      <c r="B4132" s="14" t="str">
        <f t="shared" si="384"/>
        <v>400152440017</v>
      </c>
      <c r="C4132" s="5">
        <v>40015</v>
      </c>
      <c r="D4132" s="2" t="s">
        <v>808</v>
      </c>
      <c r="E4132" s="14">
        <f t="shared" si="385"/>
        <v>0</v>
      </c>
      <c r="F4132" s="2">
        <v>24</v>
      </c>
      <c r="G4132" s="19">
        <v>520.67999999999995</v>
      </c>
      <c r="H4132" s="20">
        <v>0.09</v>
      </c>
      <c r="I4132" s="6"/>
      <c r="J4132" s="5">
        <v>40017</v>
      </c>
      <c r="K4132" s="25">
        <v>-143.66</v>
      </c>
      <c r="L4132" s="2" t="s">
        <v>499</v>
      </c>
      <c r="M4132" s="14">
        <f>+VLOOKUP(L4132,Customers!$C$3:$D$797,2,FALSE)</f>
        <v>4</v>
      </c>
      <c r="N4132" s="14">
        <f>+INDEX(Customers!$B$2:$D$797,MATCH(TF_Database!L4132,Customers!$C$2:$C$797,0),1)</f>
        <v>24182</v>
      </c>
      <c r="O4132" s="29">
        <f t="shared" si="386"/>
        <v>5</v>
      </c>
      <c r="P4132" s="29">
        <f t="shared" si="387"/>
        <v>10</v>
      </c>
      <c r="Q4132" s="14" t="str">
        <f t="shared" si="388"/>
        <v xml:space="preserve">John </v>
      </c>
      <c r="R4132" s="14" t="str">
        <f t="shared" si="389"/>
        <v>Lucas</v>
      </c>
    </row>
    <row r="4133" spans="2:18" x14ac:dyDescent="0.45">
      <c r="B4133" s="14" t="str">
        <f t="shared" si="384"/>
        <v>400152540017</v>
      </c>
      <c r="C4133" s="5">
        <v>40015</v>
      </c>
      <c r="D4133" s="2" t="s">
        <v>808</v>
      </c>
      <c r="E4133" s="14">
        <f t="shared" si="385"/>
        <v>0</v>
      </c>
      <c r="F4133" s="2">
        <v>25</v>
      </c>
      <c r="G4133" s="19">
        <v>358.78</v>
      </c>
      <c r="H4133" s="20">
        <v>0.1</v>
      </c>
      <c r="I4133" s="6"/>
      <c r="J4133" s="5">
        <v>40017</v>
      </c>
      <c r="K4133" s="25">
        <v>-76.900000000000006</v>
      </c>
      <c r="L4133" s="2" t="s">
        <v>499</v>
      </c>
      <c r="M4133" s="14">
        <f>+VLOOKUP(L4133,Customers!$C$3:$D$797,2,FALSE)</f>
        <v>4</v>
      </c>
      <c r="N4133" s="14">
        <f>+INDEX(Customers!$B$2:$D$797,MATCH(TF_Database!L4133,Customers!$C$2:$C$797,0),1)</f>
        <v>24182</v>
      </c>
      <c r="O4133" s="29">
        <f t="shared" si="386"/>
        <v>5</v>
      </c>
      <c r="P4133" s="29">
        <f t="shared" si="387"/>
        <v>10</v>
      </c>
      <c r="Q4133" s="14" t="str">
        <f t="shared" si="388"/>
        <v xml:space="preserve">John </v>
      </c>
      <c r="R4133" s="14" t="str">
        <f t="shared" si="389"/>
        <v>Lucas</v>
      </c>
    </row>
    <row r="4134" spans="2:18" x14ac:dyDescent="0.45">
      <c r="B4134" s="14" t="str">
        <f t="shared" si="384"/>
        <v>411435041145</v>
      </c>
      <c r="C4134" s="5">
        <v>41143</v>
      </c>
      <c r="D4134" s="2" t="s">
        <v>806</v>
      </c>
      <c r="E4134" s="14">
        <f t="shared" si="385"/>
        <v>1</v>
      </c>
      <c r="F4134" s="2">
        <v>50</v>
      </c>
      <c r="G4134" s="19">
        <v>375.11</v>
      </c>
      <c r="H4134" s="20">
        <v>0.01</v>
      </c>
      <c r="I4134" s="6"/>
      <c r="J4134" s="5">
        <v>41145</v>
      </c>
      <c r="K4134" s="25">
        <v>-331.63</v>
      </c>
      <c r="L4134" s="2" t="s">
        <v>519</v>
      </c>
      <c r="M4134" s="14">
        <f>+VLOOKUP(L4134,Customers!$C$3:$D$797,2,FALSE)</f>
        <v>3</v>
      </c>
      <c r="N4134" s="14">
        <f>+INDEX(Customers!$B$2:$D$797,MATCH(TF_Database!L4134,Customers!$C$2:$C$797,0),1)</f>
        <v>23450</v>
      </c>
      <c r="O4134" s="29">
        <f t="shared" si="386"/>
        <v>6</v>
      </c>
      <c r="P4134" s="29">
        <f t="shared" si="387"/>
        <v>15</v>
      </c>
      <c r="Q4134" s="14" t="str">
        <f t="shared" si="388"/>
        <v xml:space="preserve">Laura </v>
      </c>
      <c r="R4134" s="14" t="str">
        <f t="shared" si="389"/>
        <v>Armstrong</v>
      </c>
    </row>
    <row r="4135" spans="2:18" x14ac:dyDescent="0.45">
      <c r="B4135" s="14" t="str">
        <f t="shared" si="384"/>
        <v>398341239836</v>
      </c>
      <c r="C4135" s="5">
        <v>39834</v>
      </c>
      <c r="D4135" s="2" t="s">
        <v>811</v>
      </c>
      <c r="E4135" s="14">
        <f t="shared" si="385"/>
        <v>0</v>
      </c>
      <c r="F4135" s="2">
        <v>12</v>
      </c>
      <c r="G4135" s="19">
        <v>97.74</v>
      </c>
      <c r="H4135" s="20">
        <v>0.04</v>
      </c>
      <c r="I4135" s="6"/>
      <c r="J4135" s="5">
        <v>39836</v>
      </c>
      <c r="K4135" s="25">
        <v>-8.4984999999999999</v>
      </c>
      <c r="L4135" s="2" t="s">
        <v>498</v>
      </c>
      <c r="M4135" s="14">
        <f>+VLOOKUP(L4135,Customers!$C$3:$D$797,2,FALSE)</f>
        <v>1</v>
      </c>
      <c r="N4135" s="14">
        <f>+INDEX(Customers!$B$2:$D$797,MATCH(TF_Database!L4135,Customers!$C$2:$C$797,0),1)</f>
        <v>14259</v>
      </c>
      <c r="O4135" s="29">
        <f t="shared" si="386"/>
        <v>7</v>
      </c>
      <c r="P4135" s="29">
        <f t="shared" si="387"/>
        <v>11</v>
      </c>
      <c r="Q4135" s="14" t="str">
        <f t="shared" si="388"/>
        <v xml:space="preserve">Harold </v>
      </c>
      <c r="R4135" s="14" t="str">
        <f t="shared" si="389"/>
        <v>Ryan</v>
      </c>
    </row>
    <row r="4136" spans="2:18" x14ac:dyDescent="0.45">
      <c r="B4136" s="14" t="str">
        <f t="shared" si="384"/>
        <v>398343439835</v>
      </c>
      <c r="C4136" s="5">
        <v>39834</v>
      </c>
      <c r="D4136" s="2" t="s">
        <v>811</v>
      </c>
      <c r="E4136" s="14">
        <f t="shared" si="385"/>
        <v>0</v>
      </c>
      <c r="F4136" s="2">
        <v>34</v>
      </c>
      <c r="G4136" s="19">
        <v>335.59</v>
      </c>
      <c r="H4136" s="20">
        <v>0.04</v>
      </c>
      <c r="I4136" s="6"/>
      <c r="J4136" s="5">
        <v>39835</v>
      </c>
      <c r="K4136" s="25">
        <v>85.83</v>
      </c>
      <c r="L4136" s="2" t="s">
        <v>498</v>
      </c>
      <c r="M4136" s="14">
        <f>+VLOOKUP(L4136,Customers!$C$3:$D$797,2,FALSE)</f>
        <v>1</v>
      </c>
      <c r="N4136" s="14">
        <f>+INDEX(Customers!$B$2:$D$797,MATCH(TF_Database!L4136,Customers!$C$2:$C$797,0),1)</f>
        <v>14259</v>
      </c>
      <c r="O4136" s="29">
        <f t="shared" si="386"/>
        <v>7</v>
      </c>
      <c r="P4136" s="29">
        <f t="shared" si="387"/>
        <v>11</v>
      </c>
      <c r="Q4136" s="14" t="str">
        <f t="shared" si="388"/>
        <v xml:space="preserve">Harold </v>
      </c>
      <c r="R4136" s="14" t="str">
        <f t="shared" si="389"/>
        <v>Ryan</v>
      </c>
    </row>
    <row r="4137" spans="2:18" x14ac:dyDescent="0.45">
      <c r="B4137" s="14" t="str">
        <f t="shared" si="384"/>
        <v>406102740611</v>
      </c>
      <c r="C4137" s="5">
        <v>40610</v>
      </c>
      <c r="D4137" s="2" t="s">
        <v>808</v>
      </c>
      <c r="E4137" s="14">
        <f t="shared" si="385"/>
        <v>0</v>
      </c>
      <c r="F4137" s="2">
        <v>27</v>
      </c>
      <c r="G4137" s="19">
        <v>341.1</v>
      </c>
      <c r="H4137" s="20">
        <v>0</v>
      </c>
      <c r="I4137" s="6"/>
      <c r="J4137" s="5">
        <v>40611</v>
      </c>
      <c r="K4137" s="25">
        <v>-4.75</v>
      </c>
      <c r="L4137" s="2" t="s">
        <v>315</v>
      </c>
      <c r="M4137" s="14">
        <f>+VLOOKUP(L4137,Customers!$C$3:$D$797,2,FALSE)</f>
        <v>1</v>
      </c>
      <c r="N4137" s="14">
        <f>+INDEX(Customers!$B$2:$D$797,MATCH(TF_Database!L4137,Customers!$C$2:$C$797,0),1)</f>
        <v>24814</v>
      </c>
      <c r="O4137" s="29">
        <f t="shared" si="386"/>
        <v>5</v>
      </c>
      <c r="P4137" s="29">
        <f t="shared" si="387"/>
        <v>12</v>
      </c>
      <c r="Q4137" s="14" t="str">
        <f t="shared" si="388"/>
        <v xml:space="preserve">Lena </v>
      </c>
      <c r="R4137" s="14" t="str">
        <f t="shared" si="389"/>
        <v>Radford</v>
      </c>
    </row>
    <row r="4138" spans="2:18" x14ac:dyDescent="0.45">
      <c r="B4138" s="14" t="str">
        <f t="shared" si="384"/>
        <v>406102640611</v>
      </c>
      <c r="C4138" s="5">
        <v>40610</v>
      </c>
      <c r="D4138" s="2" t="s">
        <v>808</v>
      </c>
      <c r="E4138" s="14">
        <f t="shared" si="385"/>
        <v>0</v>
      </c>
      <c r="F4138" s="2">
        <v>26</v>
      </c>
      <c r="G4138" s="19">
        <v>171.68</v>
      </c>
      <c r="H4138" s="20">
        <v>7.0000000000000007E-2</v>
      </c>
      <c r="I4138" s="6"/>
      <c r="J4138" s="5">
        <v>40611</v>
      </c>
      <c r="K4138" s="25">
        <v>-116.56</v>
      </c>
      <c r="L4138" s="2" t="s">
        <v>315</v>
      </c>
      <c r="M4138" s="14">
        <f>+VLOOKUP(L4138,Customers!$C$3:$D$797,2,FALSE)</f>
        <v>1</v>
      </c>
      <c r="N4138" s="14">
        <f>+INDEX(Customers!$B$2:$D$797,MATCH(TF_Database!L4138,Customers!$C$2:$C$797,0),1)</f>
        <v>24814</v>
      </c>
      <c r="O4138" s="29">
        <f t="shared" si="386"/>
        <v>5</v>
      </c>
      <c r="P4138" s="29">
        <f t="shared" si="387"/>
        <v>12</v>
      </c>
      <c r="Q4138" s="14" t="str">
        <f t="shared" si="388"/>
        <v xml:space="preserve">Lena </v>
      </c>
      <c r="R4138" s="14" t="str">
        <f t="shared" si="389"/>
        <v>Radford</v>
      </c>
    </row>
    <row r="4139" spans="2:18" x14ac:dyDescent="0.45">
      <c r="B4139" s="14" t="str">
        <f t="shared" si="384"/>
        <v>412334341235</v>
      </c>
      <c r="C4139" s="5">
        <v>41233</v>
      </c>
      <c r="D4139" s="2" t="s">
        <v>804</v>
      </c>
      <c r="E4139" s="14">
        <f t="shared" si="385"/>
        <v>0</v>
      </c>
      <c r="F4139" s="2">
        <v>43</v>
      </c>
      <c r="G4139" s="19">
        <v>1502.47</v>
      </c>
      <c r="H4139" s="20">
        <v>7.0000000000000007E-2</v>
      </c>
      <c r="I4139" s="6"/>
      <c r="J4139" s="5">
        <v>41235</v>
      </c>
      <c r="K4139" s="25">
        <v>214.05</v>
      </c>
      <c r="L4139" s="2" t="s">
        <v>514</v>
      </c>
      <c r="M4139" s="14">
        <f>+VLOOKUP(L4139,Customers!$C$3:$D$797,2,FALSE)</f>
        <v>5</v>
      </c>
      <c r="N4139" s="14">
        <f>+INDEX(Customers!$B$2:$D$797,MATCH(TF_Database!L4139,Customers!$C$2:$C$797,0),1)</f>
        <v>25813</v>
      </c>
      <c r="O4139" s="29">
        <f t="shared" si="386"/>
        <v>6</v>
      </c>
      <c r="P4139" s="29">
        <f t="shared" si="387"/>
        <v>11</v>
      </c>
      <c r="Q4139" s="14" t="str">
        <f t="shared" si="388"/>
        <v xml:space="preserve">Vivek </v>
      </c>
      <c r="R4139" s="14" t="str">
        <f t="shared" si="389"/>
        <v>Grady</v>
      </c>
    </row>
    <row r="4140" spans="2:18" x14ac:dyDescent="0.45">
      <c r="B4140" s="14" t="str">
        <f t="shared" si="384"/>
        <v>412332441233</v>
      </c>
      <c r="C4140" s="5">
        <v>41233</v>
      </c>
      <c r="D4140" s="2" t="s">
        <v>804</v>
      </c>
      <c r="E4140" s="14">
        <f t="shared" si="385"/>
        <v>0</v>
      </c>
      <c r="F4140" s="2">
        <v>24</v>
      </c>
      <c r="G4140" s="19">
        <v>2014.13</v>
      </c>
      <c r="H4140" s="20">
        <v>0.1</v>
      </c>
      <c r="I4140" s="6"/>
      <c r="J4140" s="5">
        <v>41233</v>
      </c>
      <c r="K4140" s="25">
        <v>-794.94</v>
      </c>
      <c r="L4140" s="2" t="s">
        <v>514</v>
      </c>
      <c r="M4140" s="14">
        <f>+VLOOKUP(L4140,Customers!$C$3:$D$797,2,FALSE)</f>
        <v>5</v>
      </c>
      <c r="N4140" s="14">
        <f>+INDEX(Customers!$B$2:$D$797,MATCH(TF_Database!L4140,Customers!$C$2:$C$797,0),1)</f>
        <v>25813</v>
      </c>
      <c r="O4140" s="29">
        <f t="shared" si="386"/>
        <v>6</v>
      </c>
      <c r="P4140" s="29">
        <f t="shared" si="387"/>
        <v>11</v>
      </c>
      <c r="Q4140" s="14" t="str">
        <f t="shared" si="388"/>
        <v xml:space="preserve">Vivek </v>
      </c>
      <c r="R4140" s="14" t="str">
        <f t="shared" si="389"/>
        <v>Grady</v>
      </c>
    </row>
    <row r="4141" spans="2:18" x14ac:dyDescent="0.45">
      <c r="B4141" s="14" t="str">
        <f t="shared" si="384"/>
        <v>400901540090</v>
      </c>
      <c r="C4141" s="5">
        <v>40090</v>
      </c>
      <c r="D4141" s="2" t="s">
        <v>810</v>
      </c>
      <c r="E4141" s="14">
        <f t="shared" si="385"/>
        <v>0</v>
      </c>
      <c r="F4141" s="2">
        <v>15</v>
      </c>
      <c r="G4141" s="19">
        <v>308.64</v>
      </c>
      <c r="H4141" s="20">
        <v>0.03</v>
      </c>
      <c r="I4141" s="6"/>
      <c r="J4141" s="5">
        <v>40090</v>
      </c>
      <c r="K4141" s="25">
        <v>91.08</v>
      </c>
      <c r="L4141" s="2" t="s">
        <v>236</v>
      </c>
      <c r="M4141" s="14">
        <f>+VLOOKUP(L4141,Customers!$C$3:$D$797,2,FALSE)</f>
        <v>1</v>
      </c>
      <c r="N4141" s="14">
        <f>+INDEX(Customers!$B$2:$D$797,MATCH(TF_Database!L4141,Customers!$C$2:$C$797,0),1)</f>
        <v>18117</v>
      </c>
      <c r="O4141" s="29">
        <f t="shared" si="386"/>
        <v>4</v>
      </c>
      <c r="P4141" s="29">
        <f t="shared" si="387"/>
        <v>13</v>
      </c>
      <c r="Q4141" s="14" t="str">
        <f t="shared" si="388"/>
        <v xml:space="preserve">Jas </v>
      </c>
      <c r="R4141" s="14" t="str">
        <f t="shared" si="389"/>
        <v>O'Carroll</v>
      </c>
    </row>
    <row r="4142" spans="2:18" x14ac:dyDescent="0.45">
      <c r="B4142" s="14" t="str">
        <f t="shared" si="384"/>
        <v>406413340643</v>
      </c>
      <c r="C4142" s="5">
        <v>40641</v>
      </c>
      <c r="D4142" s="2" t="s">
        <v>808</v>
      </c>
      <c r="E4142" s="14">
        <f t="shared" si="385"/>
        <v>0</v>
      </c>
      <c r="F4142" s="2">
        <v>33</v>
      </c>
      <c r="G4142" s="19">
        <v>13671.94</v>
      </c>
      <c r="H4142" s="20">
        <v>0.01</v>
      </c>
      <c r="I4142" s="6"/>
      <c r="J4142" s="5">
        <v>40643</v>
      </c>
      <c r="K4142" s="25">
        <v>5711.96</v>
      </c>
      <c r="L4142" s="2" t="s">
        <v>165</v>
      </c>
      <c r="M4142" s="14">
        <f>+VLOOKUP(L4142,Customers!$C$3:$D$797,2,FALSE)</f>
        <v>5</v>
      </c>
      <c r="N4142" s="14">
        <f>+INDEX(Customers!$B$2:$D$797,MATCH(TF_Database!L4142,Customers!$C$2:$C$797,0),1)</f>
        <v>30866</v>
      </c>
      <c r="O4142" s="29">
        <f t="shared" si="386"/>
        <v>5</v>
      </c>
      <c r="P4142" s="29">
        <f t="shared" si="387"/>
        <v>12</v>
      </c>
      <c r="Q4142" s="14" t="str">
        <f t="shared" si="388"/>
        <v xml:space="preserve">John </v>
      </c>
      <c r="R4142" s="14" t="str">
        <f t="shared" si="389"/>
        <v>Castell</v>
      </c>
    </row>
    <row r="4143" spans="2:18" x14ac:dyDescent="0.45">
      <c r="B4143" s="14" t="str">
        <f t="shared" si="384"/>
        <v>404663140466</v>
      </c>
      <c r="C4143" s="5">
        <v>40466</v>
      </c>
      <c r="D4143" s="2" t="s">
        <v>804</v>
      </c>
      <c r="E4143" s="14">
        <f t="shared" si="385"/>
        <v>0</v>
      </c>
      <c r="F4143" s="2">
        <v>31</v>
      </c>
      <c r="G4143" s="19">
        <v>536.83000000000004</v>
      </c>
      <c r="H4143" s="20">
        <v>0.06</v>
      </c>
      <c r="I4143" s="6"/>
      <c r="J4143" s="5">
        <v>40466</v>
      </c>
      <c r="K4143" s="25">
        <v>161.37</v>
      </c>
      <c r="L4143" s="2" t="s">
        <v>508</v>
      </c>
      <c r="M4143" s="14">
        <f>+VLOOKUP(L4143,Customers!$C$3:$D$797,2,FALSE)</f>
        <v>4</v>
      </c>
      <c r="N4143" s="14">
        <f>+INDEX(Customers!$B$2:$D$797,MATCH(TF_Database!L4143,Customers!$C$2:$C$797,0),1)</f>
        <v>26057</v>
      </c>
      <c r="O4143" s="29">
        <f t="shared" si="386"/>
        <v>5</v>
      </c>
      <c r="P4143" s="29">
        <f t="shared" si="387"/>
        <v>13</v>
      </c>
      <c r="Q4143" s="14" t="str">
        <f t="shared" si="388"/>
        <v xml:space="preserve">Bill </v>
      </c>
      <c r="R4143" s="14" t="str">
        <f t="shared" si="389"/>
        <v>Overfelt</v>
      </c>
    </row>
    <row r="4144" spans="2:18" x14ac:dyDescent="0.45">
      <c r="B4144" s="14" t="str">
        <f t="shared" si="384"/>
        <v>404663240468</v>
      </c>
      <c r="C4144" s="5">
        <v>40466</v>
      </c>
      <c r="D4144" s="2" t="s">
        <v>804</v>
      </c>
      <c r="E4144" s="14">
        <f t="shared" si="385"/>
        <v>0</v>
      </c>
      <c r="F4144" s="2">
        <v>32</v>
      </c>
      <c r="G4144" s="19">
        <v>1734.31</v>
      </c>
      <c r="H4144" s="20">
        <v>0.06</v>
      </c>
      <c r="I4144" s="6"/>
      <c r="J4144" s="5">
        <v>40468</v>
      </c>
      <c r="K4144" s="25">
        <v>647.25</v>
      </c>
      <c r="L4144" s="2" t="s">
        <v>508</v>
      </c>
      <c r="M4144" s="14">
        <f>+VLOOKUP(L4144,Customers!$C$3:$D$797,2,FALSE)</f>
        <v>4</v>
      </c>
      <c r="N4144" s="14">
        <f>+INDEX(Customers!$B$2:$D$797,MATCH(TF_Database!L4144,Customers!$C$2:$C$797,0),1)</f>
        <v>26057</v>
      </c>
      <c r="O4144" s="29">
        <f t="shared" si="386"/>
        <v>5</v>
      </c>
      <c r="P4144" s="29">
        <f t="shared" si="387"/>
        <v>13</v>
      </c>
      <c r="Q4144" s="14" t="str">
        <f t="shared" si="388"/>
        <v xml:space="preserve">Bill </v>
      </c>
      <c r="R4144" s="14" t="str">
        <f t="shared" si="389"/>
        <v>Overfelt</v>
      </c>
    </row>
    <row r="4145" spans="2:18" x14ac:dyDescent="0.45">
      <c r="B4145" s="14" t="str">
        <f t="shared" si="384"/>
        <v>404912640492</v>
      </c>
      <c r="C4145" s="5">
        <v>40491</v>
      </c>
      <c r="D4145" s="2" t="s">
        <v>811</v>
      </c>
      <c r="E4145" s="14">
        <f t="shared" si="385"/>
        <v>0</v>
      </c>
      <c r="F4145" s="2">
        <v>26</v>
      </c>
      <c r="G4145" s="19">
        <v>1614.84</v>
      </c>
      <c r="H4145" s="20">
        <v>0.02</v>
      </c>
      <c r="I4145" s="6"/>
      <c r="J4145" s="5">
        <v>40492</v>
      </c>
      <c r="K4145" s="25">
        <v>-716.55</v>
      </c>
      <c r="L4145" s="2" t="s">
        <v>497</v>
      </c>
      <c r="M4145" s="14">
        <f>+VLOOKUP(L4145,Customers!$C$3:$D$797,2,FALSE)</f>
        <v>1</v>
      </c>
      <c r="N4145" s="14">
        <f>+INDEX(Customers!$B$2:$D$797,MATCH(TF_Database!L4145,Customers!$C$2:$C$797,0),1)</f>
        <v>3288</v>
      </c>
      <c r="O4145" s="29">
        <f t="shared" si="386"/>
        <v>4</v>
      </c>
      <c r="P4145" s="29">
        <f t="shared" si="387"/>
        <v>8</v>
      </c>
      <c r="Q4145" s="14" t="str">
        <f t="shared" si="388"/>
        <v xml:space="preserve">Jim </v>
      </c>
      <c r="R4145" s="14" t="str">
        <f t="shared" si="389"/>
        <v>Kriz</v>
      </c>
    </row>
    <row r="4146" spans="2:18" x14ac:dyDescent="0.45">
      <c r="B4146" s="14" t="str">
        <f t="shared" si="384"/>
        <v>400153340019</v>
      </c>
      <c r="C4146" s="5">
        <v>40015</v>
      </c>
      <c r="D4146" s="2" t="s">
        <v>804</v>
      </c>
      <c r="E4146" s="14">
        <f t="shared" si="385"/>
        <v>0</v>
      </c>
      <c r="F4146" s="2">
        <v>33</v>
      </c>
      <c r="G4146" s="19">
        <v>1422.31</v>
      </c>
      <c r="H4146" s="20">
        <v>0.02</v>
      </c>
      <c r="I4146" s="6"/>
      <c r="J4146" s="5">
        <v>40019</v>
      </c>
      <c r="K4146" s="25">
        <v>498.15</v>
      </c>
      <c r="L4146" s="2" t="s">
        <v>502</v>
      </c>
      <c r="M4146" s="14">
        <f>+VLOOKUP(L4146,Customers!$C$3:$D$797,2,FALSE)</f>
        <v>3</v>
      </c>
      <c r="N4146" s="14">
        <f>+INDEX(Customers!$B$2:$D$797,MATCH(TF_Database!L4146,Customers!$C$2:$C$797,0),1)</f>
        <v>26152</v>
      </c>
      <c r="O4146" s="29">
        <f t="shared" si="386"/>
        <v>6</v>
      </c>
      <c r="P4146" s="29">
        <f t="shared" si="387"/>
        <v>13</v>
      </c>
      <c r="Q4146" s="14" t="str">
        <f t="shared" si="388"/>
        <v xml:space="preserve">Sally </v>
      </c>
      <c r="R4146" s="14" t="str">
        <f t="shared" si="389"/>
        <v>Hughsby</v>
      </c>
    </row>
    <row r="4147" spans="2:18" x14ac:dyDescent="0.45">
      <c r="B4147" s="14" t="str">
        <f t="shared" si="384"/>
        <v>400294240029</v>
      </c>
      <c r="C4147" s="5">
        <v>40029</v>
      </c>
      <c r="D4147" s="2" t="s">
        <v>811</v>
      </c>
      <c r="E4147" s="14">
        <f t="shared" si="385"/>
        <v>0</v>
      </c>
      <c r="F4147" s="2">
        <v>42</v>
      </c>
      <c r="G4147" s="19">
        <v>5678.5524999999998</v>
      </c>
      <c r="H4147" s="20">
        <v>0.01</v>
      </c>
      <c r="I4147" s="6"/>
      <c r="J4147" s="5">
        <v>40029</v>
      </c>
      <c r="K4147" s="25">
        <v>1550.88</v>
      </c>
      <c r="L4147" s="2" t="s">
        <v>221</v>
      </c>
      <c r="M4147" s="14">
        <f>+VLOOKUP(L4147,Customers!$C$3:$D$797,2,FALSE)</f>
        <v>2</v>
      </c>
      <c r="N4147" s="14">
        <f>+INDEX(Customers!$B$2:$D$797,MATCH(TF_Database!L4147,Customers!$C$2:$C$797,0),1)</f>
        <v>20753</v>
      </c>
      <c r="O4147" s="29">
        <f t="shared" si="386"/>
        <v>5</v>
      </c>
      <c r="P4147" s="29">
        <f t="shared" si="387"/>
        <v>14</v>
      </c>
      <c r="Q4147" s="14" t="str">
        <f t="shared" si="388"/>
        <v xml:space="preserve">Sean </v>
      </c>
      <c r="R4147" s="14" t="str">
        <f t="shared" si="389"/>
        <v>O'Donnell</v>
      </c>
    </row>
    <row r="4148" spans="2:18" x14ac:dyDescent="0.45">
      <c r="B4148" s="14" t="str">
        <f t="shared" si="384"/>
        <v>411662841166</v>
      </c>
      <c r="C4148" s="5">
        <v>41166</v>
      </c>
      <c r="D4148" s="2" t="s">
        <v>804</v>
      </c>
      <c r="E4148" s="14">
        <f t="shared" si="385"/>
        <v>0</v>
      </c>
      <c r="F4148" s="2">
        <v>28</v>
      </c>
      <c r="G4148" s="19">
        <v>132.01</v>
      </c>
      <c r="H4148" s="20">
        <v>0.04</v>
      </c>
      <c r="I4148" s="6"/>
      <c r="J4148" s="5">
        <v>41166</v>
      </c>
      <c r="K4148" s="25">
        <v>-93.12</v>
      </c>
      <c r="L4148" s="2" t="s">
        <v>221</v>
      </c>
      <c r="M4148" s="14">
        <f>+VLOOKUP(L4148,Customers!$C$3:$D$797,2,FALSE)</f>
        <v>2</v>
      </c>
      <c r="N4148" s="14">
        <f>+INDEX(Customers!$B$2:$D$797,MATCH(TF_Database!L4148,Customers!$C$2:$C$797,0),1)</f>
        <v>20753</v>
      </c>
      <c r="O4148" s="29">
        <f t="shared" si="386"/>
        <v>5</v>
      </c>
      <c r="P4148" s="29">
        <f t="shared" si="387"/>
        <v>14</v>
      </c>
      <c r="Q4148" s="14" t="str">
        <f t="shared" si="388"/>
        <v xml:space="preserve">Sean </v>
      </c>
      <c r="R4148" s="14" t="str">
        <f t="shared" si="389"/>
        <v>O'Donnell</v>
      </c>
    </row>
    <row r="4149" spans="2:18" x14ac:dyDescent="0.45">
      <c r="B4149" s="14" t="str">
        <f t="shared" si="384"/>
        <v>411661441170</v>
      </c>
      <c r="C4149" s="5">
        <v>41166</v>
      </c>
      <c r="D4149" s="2" t="s">
        <v>804</v>
      </c>
      <c r="E4149" s="14">
        <f t="shared" si="385"/>
        <v>0</v>
      </c>
      <c r="F4149" s="2">
        <v>14</v>
      </c>
      <c r="G4149" s="19">
        <v>626.33000000000004</v>
      </c>
      <c r="H4149" s="20">
        <v>0.01</v>
      </c>
      <c r="I4149" s="6"/>
      <c r="J4149" s="5">
        <v>41170</v>
      </c>
      <c r="K4149" s="25">
        <v>24.56</v>
      </c>
      <c r="L4149" s="2" t="s">
        <v>221</v>
      </c>
      <c r="M4149" s="14">
        <f>+VLOOKUP(L4149,Customers!$C$3:$D$797,2,FALSE)</f>
        <v>2</v>
      </c>
      <c r="N4149" s="14">
        <f>+INDEX(Customers!$B$2:$D$797,MATCH(TF_Database!L4149,Customers!$C$2:$C$797,0),1)</f>
        <v>20753</v>
      </c>
      <c r="O4149" s="29">
        <f t="shared" si="386"/>
        <v>5</v>
      </c>
      <c r="P4149" s="29">
        <f t="shared" si="387"/>
        <v>14</v>
      </c>
      <c r="Q4149" s="14" t="str">
        <f t="shared" si="388"/>
        <v xml:space="preserve">Sean </v>
      </c>
      <c r="R4149" s="14" t="str">
        <f t="shared" si="389"/>
        <v>O'Donnell</v>
      </c>
    </row>
    <row r="4150" spans="2:18" x14ac:dyDescent="0.45">
      <c r="B4150" s="14" t="str">
        <f t="shared" si="384"/>
        <v>41166341173</v>
      </c>
      <c r="C4150" s="5">
        <v>41166</v>
      </c>
      <c r="D4150" s="2" t="s">
        <v>804</v>
      </c>
      <c r="E4150" s="14">
        <f t="shared" si="385"/>
        <v>0</v>
      </c>
      <c r="F4150" s="2">
        <v>3</v>
      </c>
      <c r="G4150" s="19">
        <v>394.34</v>
      </c>
      <c r="H4150" s="20">
        <v>0.1</v>
      </c>
      <c r="I4150" s="6"/>
      <c r="J4150" s="5">
        <v>41173</v>
      </c>
      <c r="K4150" s="25">
        <v>352.38</v>
      </c>
      <c r="L4150" s="2" t="s">
        <v>221</v>
      </c>
      <c r="M4150" s="14">
        <f>+VLOOKUP(L4150,Customers!$C$3:$D$797,2,FALSE)</f>
        <v>2</v>
      </c>
      <c r="N4150" s="14">
        <f>+INDEX(Customers!$B$2:$D$797,MATCH(TF_Database!L4150,Customers!$C$2:$C$797,0),1)</f>
        <v>20753</v>
      </c>
      <c r="O4150" s="29">
        <f t="shared" si="386"/>
        <v>5</v>
      </c>
      <c r="P4150" s="29">
        <f t="shared" si="387"/>
        <v>14</v>
      </c>
      <c r="Q4150" s="14" t="str">
        <f t="shared" si="388"/>
        <v xml:space="preserve">Sean </v>
      </c>
      <c r="R4150" s="14" t="str">
        <f t="shared" si="389"/>
        <v>O'Donnell</v>
      </c>
    </row>
    <row r="4151" spans="2:18" x14ac:dyDescent="0.45">
      <c r="B4151" s="14" t="str">
        <f t="shared" si="384"/>
        <v>412531741254</v>
      </c>
      <c r="C4151" s="5">
        <v>41253</v>
      </c>
      <c r="D4151" s="2" t="s">
        <v>806</v>
      </c>
      <c r="E4151" s="14">
        <f t="shared" si="385"/>
        <v>1</v>
      </c>
      <c r="F4151" s="2">
        <v>17</v>
      </c>
      <c r="G4151" s="19">
        <v>233.01</v>
      </c>
      <c r="H4151" s="20">
        <v>0.04</v>
      </c>
      <c r="I4151" s="6"/>
      <c r="J4151" s="5">
        <v>41254</v>
      </c>
      <c r="K4151" s="25">
        <v>88.884500000000003</v>
      </c>
      <c r="L4151" s="2" t="s">
        <v>288</v>
      </c>
      <c r="M4151" s="14">
        <f>+VLOOKUP(L4151,Customers!$C$3:$D$797,2,FALSE)</f>
        <v>4</v>
      </c>
      <c r="N4151" s="14">
        <f>+INDEX(Customers!$B$2:$D$797,MATCH(TF_Database!L4151,Customers!$C$2:$C$797,0),1)</f>
        <v>1222</v>
      </c>
      <c r="O4151" s="29">
        <f t="shared" si="386"/>
        <v>4</v>
      </c>
      <c r="P4151" s="29">
        <f t="shared" si="387"/>
        <v>11</v>
      </c>
      <c r="Q4151" s="14" t="str">
        <f t="shared" si="388"/>
        <v xml:space="preserve">Nat </v>
      </c>
      <c r="R4151" s="14" t="str">
        <f t="shared" si="389"/>
        <v>Carroll</v>
      </c>
    </row>
    <row r="4152" spans="2:18" x14ac:dyDescent="0.45">
      <c r="B4152" s="14" t="str">
        <f t="shared" si="384"/>
        <v>41253541254</v>
      </c>
      <c r="C4152" s="5">
        <v>41253</v>
      </c>
      <c r="D4152" s="2" t="s">
        <v>806</v>
      </c>
      <c r="E4152" s="14">
        <f t="shared" si="385"/>
        <v>1</v>
      </c>
      <c r="F4152" s="2">
        <v>5</v>
      </c>
      <c r="G4152" s="19">
        <v>225.72</v>
      </c>
      <c r="H4152" s="20">
        <v>0</v>
      </c>
      <c r="I4152" s="6"/>
      <c r="J4152" s="5">
        <v>41254</v>
      </c>
      <c r="K4152" s="25">
        <v>16.649999999999999</v>
      </c>
      <c r="L4152" s="2" t="s">
        <v>288</v>
      </c>
      <c r="M4152" s="14">
        <f>+VLOOKUP(L4152,Customers!$C$3:$D$797,2,FALSE)</f>
        <v>4</v>
      </c>
      <c r="N4152" s="14">
        <f>+INDEX(Customers!$B$2:$D$797,MATCH(TF_Database!L4152,Customers!$C$2:$C$797,0),1)</f>
        <v>1222</v>
      </c>
      <c r="O4152" s="29">
        <f t="shared" si="386"/>
        <v>4</v>
      </c>
      <c r="P4152" s="29">
        <f t="shared" si="387"/>
        <v>11</v>
      </c>
      <c r="Q4152" s="14" t="str">
        <f t="shared" si="388"/>
        <v xml:space="preserve">Nat </v>
      </c>
      <c r="R4152" s="14" t="str">
        <f t="shared" si="389"/>
        <v>Carroll</v>
      </c>
    </row>
    <row r="4153" spans="2:18" x14ac:dyDescent="0.45">
      <c r="B4153" s="14" t="str">
        <f t="shared" si="384"/>
        <v>409782640980</v>
      </c>
      <c r="C4153" s="5">
        <v>40978</v>
      </c>
      <c r="D4153" s="2" t="s">
        <v>810</v>
      </c>
      <c r="E4153" s="14">
        <f t="shared" si="385"/>
        <v>0</v>
      </c>
      <c r="F4153" s="2">
        <v>26</v>
      </c>
      <c r="G4153" s="19">
        <v>4769.0694999999996</v>
      </c>
      <c r="H4153" s="20">
        <v>0.03</v>
      </c>
      <c r="I4153" s="6"/>
      <c r="J4153" s="5">
        <v>40980</v>
      </c>
      <c r="K4153" s="25">
        <v>1138.5809999999999</v>
      </c>
      <c r="L4153" s="2" t="s">
        <v>499</v>
      </c>
      <c r="M4153" s="14">
        <f>+VLOOKUP(L4153,Customers!$C$3:$D$797,2,FALSE)</f>
        <v>4</v>
      </c>
      <c r="N4153" s="14">
        <f>+INDEX(Customers!$B$2:$D$797,MATCH(TF_Database!L4153,Customers!$C$2:$C$797,0),1)</f>
        <v>24182</v>
      </c>
      <c r="O4153" s="29">
        <f t="shared" si="386"/>
        <v>5</v>
      </c>
      <c r="P4153" s="29">
        <f t="shared" si="387"/>
        <v>10</v>
      </c>
      <c r="Q4153" s="14" t="str">
        <f t="shared" si="388"/>
        <v xml:space="preserve">John </v>
      </c>
      <c r="R4153" s="14" t="str">
        <f t="shared" si="389"/>
        <v>Lucas</v>
      </c>
    </row>
    <row r="4154" spans="2:18" x14ac:dyDescent="0.45">
      <c r="B4154" s="14" t="str">
        <f t="shared" si="384"/>
        <v>400584640059</v>
      </c>
      <c r="C4154" s="5">
        <v>40058</v>
      </c>
      <c r="D4154" s="2" t="s">
        <v>808</v>
      </c>
      <c r="E4154" s="14">
        <f t="shared" si="385"/>
        <v>0</v>
      </c>
      <c r="F4154" s="2">
        <v>46</v>
      </c>
      <c r="G4154" s="19">
        <v>100.6</v>
      </c>
      <c r="H4154" s="20">
        <v>0.03</v>
      </c>
      <c r="I4154" s="6"/>
      <c r="J4154" s="5">
        <v>40059</v>
      </c>
      <c r="K4154" s="25">
        <v>11.55</v>
      </c>
      <c r="L4154" s="2" t="s">
        <v>522</v>
      </c>
      <c r="M4154" s="14">
        <f>+VLOOKUP(L4154,Customers!$C$3:$D$797,2,FALSE)</f>
        <v>5</v>
      </c>
      <c r="N4154" s="14">
        <f>+INDEX(Customers!$B$2:$D$797,MATCH(TF_Database!L4154,Customers!$C$2:$C$797,0),1)</f>
        <v>24495</v>
      </c>
      <c r="O4154" s="29">
        <f t="shared" si="386"/>
        <v>10</v>
      </c>
      <c r="P4154" s="29">
        <f t="shared" si="387"/>
        <v>18</v>
      </c>
      <c r="Q4154" s="14" t="str">
        <f t="shared" si="388"/>
        <v xml:space="preserve">Stephanie </v>
      </c>
      <c r="R4154" s="14" t="str">
        <f t="shared" si="389"/>
        <v>Ulpright</v>
      </c>
    </row>
    <row r="4155" spans="2:18" x14ac:dyDescent="0.45">
      <c r="B4155" s="14" t="str">
        <f t="shared" si="384"/>
        <v>40058640059</v>
      </c>
      <c r="C4155" s="5">
        <v>40058</v>
      </c>
      <c r="D4155" s="2" t="s">
        <v>808</v>
      </c>
      <c r="E4155" s="14">
        <f t="shared" si="385"/>
        <v>0</v>
      </c>
      <c r="F4155" s="2">
        <v>6</v>
      </c>
      <c r="G4155" s="19">
        <v>958.06</v>
      </c>
      <c r="H4155" s="20">
        <v>0.09</v>
      </c>
      <c r="I4155" s="6"/>
      <c r="J4155" s="5">
        <v>40059</v>
      </c>
      <c r="K4155" s="25">
        <v>-77.09</v>
      </c>
      <c r="L4155" s="2" t="s">
        <v>522</v>
      </c>
      <c r="M4155" s="14">
        <f>+VLOOKUP(L4155,Customers!$C$3:$D$797,2,FALSE)</f>
        <v>5</v>
      </c>
      <c r="N4155" s="14">
        <f>+INDEX(Customers!$B$2:$D$797,MATCH(TF_Database!L4155,Customers!$C$2:$C$797,0),1)</f>
        <v>24495</v>
      </c>
      <c r="O4155" s="29">
        <f t="shared" si="386"/>
        <v>10</v>
      </c>
      <c r="P4155" s="29">
        <f t="shared" si="387"/>
        <v>18</v>
      </c>
      <c r="Q4155" s="14" t="str">
        <f t="shared" si="388"/>
        <v xml:space="preserve">Stephanie </v>
      </c>
      <c r="R4155" s="14" t="str">
        <f t="shared" si="389"/>
        <v>Ulpright</v>
      </c>
    </row>
    <row r="4156" spans="2:18" x14ac:dyDescent="0.45">
      <c r="B4156" s="14" t="str">
        <f t="shared" si="384"/>
        <v>40058240060</v>
      </c>
      <c r="C4156" s="5">
        <v>40058</v>
      </c>
      <c r="D4156" s="2" t="s">
        <v>808</v>
      </c>
      <c r="E4156" s="14">
        <f t="shared" si="385"/>
        <v>0</v>
      </c>
      <c r="F4156" s="2">
        <v>2</v>
      </c>
      <c r="G4156" s="19">
        <v>14.75</v>
      </c>
      <c r="H4156" s="20">
        <v>7.0000000000000007E-2</v>
      </c>
      <c r="I4156" s="6"/>
      <c r="J4156" s="5">
        <v>40060</v>
      </c>
      <c r="K4156" s="25">
        <v>-11.419499999999999</v>
      </c>
      <c r="L4156" s="2" t="s">
        <v>522</v>
      </c>
      <c r="M4156" s="14">
        <f>+VLOOKUP(L4156,Customers!$C$3:$D$797,2,FALSE)</f>
        <v>5</v>
      </c>
      <c r="N4156" s="14">
        <f>+INDEX(Customers!$B$2:$D$797,MATCH(TF_Database!L4156,Customers!$C$2:$C$797,0),1)</f>
        <v>24495</v>
      </c>
      <c r="O4156" s="29">
        <f t="shared" si="386"/>
        <v>10</v>
      </c>
      <c r="P4156" s="29">
        <f t="shared" si="387"/>
        <v>18</v>
      </c>
      <c r="Q4156" s="14" t="str">
        <f t="shared" si="388"/>
        <v xml:space="preserve">Stephanie </v>
      </c>
      <c r="R4156" s="14" t="str">
        <f t="shared" si="389"/>
        <v>Ulpright</v>
      </c>
    </row>
    <row r="4157" spans="2:18" x14ac:dyDescent="0.45">
      <c r="B4157" s="14" t="str">
        <f t="shared" si="384"/>
        <v>400583140059</v>
      </c>
      <c r="C4157" s="5">
        <v>40058</v>
      </c>
      <c r="D4157" s="2" t="s">
        <v>808</v>
      </c>
      <c r="E4157" s="14">
        <f t="shared" si="385"/>
        <v>0</v>
      </c>
      <c r="F4157" s="2">
        <v>31</v>
      </c>
      <c r="G4157" s="19">
        <v>11262.04</v>
      </c>
      <c r="H4157" s="20">
        <v>0.06</v>
      </c>
      <c r="I4157" s="6"/>
      <c r="J4157" s="5">
        <v>40059</v>
      </c>
      <c r="K4157" s="25">
        <v>1660.92</v>
      </c>
      <c r="L4157" s="2" t="s">
        <v>522</v>
      </c>
      <c r="M4157" s="14">
        <f>+VLOOKUP(L4157,Customers!$C$3:$D$797,2,FALSE)</f>
        <v>5</v>
      </c>
      <c r="N4157" s="14">
        <f>+INDEX(Customers!$B$2:$D$797,MATCH(TF_Database!L4157,Customers!$C$2:$C$797,0),1)</f>
        <v>24495</v>
      </c>
      <c r="O4157" s="29">
        <f t="shared" si="386"/>
        <v>10</v>
      </c>
      <c r="P4157" s="29">
        <f t="shared" si="387"/>
        <v>18</v>
      </c>
      <c r="Q4157" s="14" t="str">
        <f t="shared" si="388"/>
        <v xml:space="preserve">Stephanie </v>
      </c>
      <c r="R4157" s="14" t="str">
        <f t="shared" si="389"/>
        <v>Ulpright</v>
      </c>
    </row>
    <row r="4158" spans="2:18" x14ac:dyDescent="0.45">
      <c r="B4158" s="14" t="str">
        <f t="shared" si="384"/>
        <v>406213540622</v>
      </c>
      <c r="C4158" s="5">
        <v>40621</v>
      </c>
      <c r="D4158" s="2" t="s">
        <v>808</v>
      </c>
      <c r="E4158" s="14">
        <f t="shared" si="385"/>
        <v>0</v>
      </c>
      <c r="F4158" s="2">
        <v>35</v>
      </c>
      <c r="G4158" s="19">
        <v>133.07</v>
      </c>
      <c r="H4158" s="20">
        <v>0.02</v>
      </c>
      <c r="I4158" s="6"/>
      <c r="J4158" s="5">
        <v>40622</v>
      </c>
      <c r="K4158" s="25">
        <v>-15.96</v>
      </c>
      <c r="L4158" s="2" t="s">
        <v>508</v>
      </c>
      <c r="M4158" s="14">
        <f>+VLOOKUP(L4158,Customers!$C$3:$D$797,2,FALSE)</f>
        <v>4</v>
      </c>
      <c r="N4158" s="14">
        <f>+INDEX(Customers!$B$2:$D$797,MATCH(TF_Database!L4158,Customers!$C$2:$C$797,0),1)</f>
        <v>26057</v>
      </c>
      <c r="O4158" s="29">
        <f t="shared" si="386"/>
        <v>5</v>
      </c>
      <c r="P4158" s="29">
        <f t="shared" si="387"/>
        <v>13</v>
      </c>
      <c r="Q4158" s="14" t="str">
        <f t="shared" si="388"/>
        <v xml:space="preserve">Bill </v>
      </c>
      <c r="R4158" s="14" t="str">
        <f t="shared" si="389"/>
        <v>Overfelt</v>
      </c>
    </row>
    <row r="4159" spans="2:18" x14ac:dyDescent="0.45">
      <c r="B4159" s="14" t="str">
        <f t="shared" si="384"/>
        <v>410132541013</v>
      </c>
      <c r="C4159" s="5">
        <v>41013</v>
      </c>
      <c r="D4159" s="2" t="s">
        <v>810</v>
      </c>
      <c r="E4159" s="14">
        <f t="shared" si="385"/>
        <v>0</v>
      </c>
      <c r="F4159" s="2">
        <v>25</v>
      </c>
      <c r="G4159" s="19">
        <v>68.540000000000006</v>
      </c>
      <c r="H4159" s="20">
        <v>0.1</v>
      </c>
      <c r="I4159" s="6"/>
      <c r="J4159" s="5">
        <v>41013</v>
      </c>
      <c r="K4159" s="25">
        <v>22.2</v>
      </c>
      <c r="L4159" s="2" t="s">
        <v>500</v>
      </c>
      <c r="M4159" s="14">
        <f>+VLOOKUP(L4159,Customers!$C$3:$D$797,2,FALSE)</f>
        <v>3</v>
      </c>
      <c r="N4159" s="14">
        <f>+INDEX(Customers!$B$2:$D$797,MATCH(TF_Database!L4159,Customers!$C$2:$C$797,0),1)</f>
        <v>31354</v>
      </c>
      <c r="O4159" s="29">
        <f t="shared" si="386"/>
        <v>10</v>
      </c>
      <c r="P4159" s="29">
        <f t="shared" si="387"/>
        <v>15</v>
      </c>
      <c r="Q4159" s="14" t="str">
        <f t="shared" si="388"/>
        <v xml:space="preserve">Alejandro </v>
      </c>
      <c r="R4159" s="14" t="str">
        <f t="shared" si="389"/>
        <v>Grove</v>
      </c>
    </row>
    <row r="4160" spans="2:18" x14ac:dyDescent="0.45">
      <c r="B4160" s="14" t="str">
        <f t="shared" si="384"/>
        <v>410131941014</v>
      </c>
      <c r="C4160" s="5">
        <v>41013</v>
      </c>
      <c r="D4160" s="2" t="s">
        <v>810</v>
      </c>
      <c r="E4160" s="14">
        <f t="shared" si="385"/>
        <v>0</v>
      </c>
      <c r="F4160" s="2">
        <v>19</v>
      </c>
      <c r="G4160" s="19">
        <v>10351.01</v>
      </c>
      <c r="H4160" s="20">
        <v>0.08</v>
      </c>
      <c r="I4160" s="6"/>
      <c r="J4160" s="5">
        <v>41014</v>
      </c>
      <c r="K4160" s="25">
        <v>-1331.5533660000001</v>
      </c>
      <c r="L4160" s="2" t="s">
        <v>500</v>
      </c>
      <c r="M4160" s="14">
        <f>+VLOOKUP(L4160,Customers!$C$3:$D$797,2,FALSE)</f>
        <v>3</v>
      </c>
      <c r="N4160" s="14">
        <f>+INDEX(Customers!$B$2:$D$797,MATCH(TF_Database!L4160,Customers!$C$2:$C$797,0),1)</f>
        <v>31354</v>
      </c>
      <c r="O4160" s="29">
        <f t="shared" si="386"/>
        <v>10</v>
      </c>
      <c r="P4160" s="29">
        <f t="shared" si="387"/>
        <v>15</v>
      </c>
      <c r="Q4160" s="14" t="str">
        <f t="shared" si="388"/>
        <v xml:space="preserve">Alejandro </v>
      </c>
      <c r="R4160" s="14" t="str">
        <f t="shared" si="389"/>
        <v>Grove</v>
      </c>
    </row>
    <row r="4161" spans="2:18" x14ac:dyDescent="0.45">
      <c r="B4161" s="14" t="str">
        <f t="shared" si="384"/>
        <v>410123041014</v>
      </c>
      <c r="C4161" s="5">
        <v>41012</v>
      </c>
      <c r="D4161" s="2" t="s">
        <v>808</v>
      </c>
      <c r="E4161" s="14">
        <f t="shared" si="385"/>
        <v>0</v>
      </c>
      <c r="F4161" s="2">
        <v>30</v>
      </c>
      <c r="G4161" s="19">
        <v>1824.848</v>
      </c>
      <c r="H4161" s="20">
        <v>0</v>
      </c>
      <c r="I4161" s="6"/>
      <c r="J4161" s="5">
        <v>41014</v>
      </c>
      <c r="K4161" s="25">
        <v>364.23</v>
      </c>
      <c r="L4161" s="2" t="s">
        <v>499</v>
      </c>
      <c r="M4161" s="14">
        <f>+VLOOKUP(L4161,Customers!$C$3:$D$797,2,FALSE)</f>
        <v>4</v>
      </c>
      <c r="N4161" s="14">
        <f>+INDEX(Customers!$B$2:$D$797,MATCH(TF_Database!L4161,Customers!$C$2:$C$797,0),1)</f>
        <v>24182</v>
      </c>
      <c r="O4161" s="29">
        <f t="shared" si="386"/>
        <v>5</v>
      </c>
      <c r="P4161" s="29">
        <f t="shared" si="387"/>
        <v>10</v>
      </c>
      <c r="Q4161" s="14" t="str">
        <f t="shared" si="388"/>
        <v xml:space="preserve">John </v>
      </c>
      <c r="R4161" s="14" t="str">
        <f t="shared" si="389"/>
        <v>Lucas</v>
      </c>
    </row>
    <row r="4162" spans="2:18" x14ac:dyDescent="0.45">
      <c r="B4162" s="14" t="str">
        <f t="shared" si="384"/>
        <v>40731440733</v>
      </c>
      <c r="C4162" s="5">
        <v>40731</v>
      </c>
      <c r="D4162" s="2" t="s">
        <v>806</v>
      </c>
      <c r="E4162" s="14">
        <f t="shared" si="385"/>
        <v>1</v>
      </c>
      <c r="F4162" s="2">
        <v>4</v>
      </c>
      <c r="G4162" s="19">
        <v>49.86</v>
      </c>
      <c r="H4162" s="20">
        <v>0.09</v>
      </c>
      <c r="I4162" s="6"/>
      <c r="J4162" s="5">
        <v>40733</v>
      </c>
      <c r="K4162" s="25">
        <v>-21.77</v>
      </c>
      <c r="L4162" s="2" t="s">
        <v>497</v>
      </c>
      <c r="M4162" s="14">
        <f>+VLOOKUP(L4162,Customers!$C$3:$D$797,2,FALSE)</f>
        <v>1</v>
      </c>
      <c r="N4162" s="14">
        <f>+INDEX(Customers!$B$2:$D$797,MATCH(TF_Database!L4162,Customers!$C$2:$C$797,0),1)</f>
        <v>3288</v>
      </c>
      <c r="O4162" s="29">
        <f t="shared" si="386"/>
        <v>4</v>
      </c>
      <c r="P4162" s="29">
        <f t="shared" si="387"/>
        <v>8</v>
      </c>
      <c r="Q4162" s="14" t="str">
        <f t="shared" si="388"/>
        <v xml:space="preserve">Jim </v>
      </c>
      <c r="R4162" s="14" t="str">
        <f t="shared" si="389"/>
        <v>Kriz</v>
      </c>
    </row>
    <row r="4163" spans="2:18" x14ac:dyDescent="0.45">
      <c r="B4163" s="14" t="str">
        <f t="shared" si="384"/>
        <v>407313240733</v>
      </c>
      <c r="C4163" s="5">
        <v>40731</v>
      </c>
      <c r="D4163" s="2" t="s">
        <v>806</v>
      </c>
      <c r="E4163" s="14">
        <f t="shared" si="385"/>
        <v>1</v>
      </c>
      <c r="F4163" s="2">
        <v>32</v>
      </c>
      <c r="G4163" s="19">
        <v>197.49</v>
      </c>
      <c r="H4163" s="20">
        <v>0.08</v>
      </c>
      <c r="I4163" s="6"/>
      <c r="J4163" s="5">
        <v>40733</v>
      </c>
      <c r="K4163" s="25">
        <v>-52.842500000000001</v>
      </c>
      <c r="L4163" s="2" t="s">
        <v>497</v>
      </c>
      <c r="M4163" s="14">
        <f>+VLOOKUP(L4163,Customers!$C$3:$D$797,2,FALSE)</f>
        <v>1</v>
      </c>
      <c r="N4163" s="14">
        <f>+INDEX(Customers!$B$2:$D$797,MATCH(TF_Database!L4163,Customers!$C$2:$C$797,0),1)</f>
        <v>3288</v>
      </c>
      <c r="O4163" s="29">
        <f t="shared" si="386"/>
        <v>4</v>
      </c>
      <c r="P4163" s="29">
        <f t="shared" si="387"/>
        <v>8</v>
      </c>
      <c r="Q4163" s="14" t="str">
        <f t="shared" si="388"/>
        <v xml:space="preserve">Jim </v>
      </c>
      <c r="R4163" s="14" t="str">
        <f t="shared" si="389"/>
        <v>Kriz</v>
      </c>
    </row>
    <row r="4164" spans="2:18" x14ac:dyDescent="0.45">
      <c r="B4164" s="14" t="str">
        <f t="shared" si="384"/>
        <v>406581140658</v>
      </c>
      <c r="C4164" s="5">
        <v>40658</v>
      </c>
      <c r="D4164" s="2" t="s">
        <v>810</v>
      </c>
      <c r="E4164" s="14">
        <f t="shared" si="385"/>
        <v>0</v>
      </c>
      <c r="F4164" s="2">
        <v>11</v>
      </c>
      <c r="G4164" s="19">
        <v>24.95</v>
      </c>
      <c r="H4164" s="20">
        <v>0.09</v>
      </c>
      <c r="I4164" s="6"/>
      <c r="J4164" s="5">
        <v>40658</v>
      </c>
      <c r="K4164" s="25">
        <v>-5.14</v>
      </c>
      <c r="L4164" s="2" t="s">
        <v>521</v>
      </c>
      <c r="M4164" s="14">
        <f>+VLOOKUP(L4164,Customers!$C$3:$D$797,2,FALSE)</f>
        <v>4</v>
      </c>
      <c r="N4164" s="14">
        <f>+INDEX(Customers!$B$2:$D$797,MATCH(TF_Database!L4164,Customers!$C$2:$C$797,0),1)</f>
        <v>27203</v>
      </c>
      <c r="O4164" s="29">
        <f t="shared" si="386"/>
        <v>6</v>
      </c>
      <c r="P4164" s="29">
        <f t="shared" si="387"/>
        <v>14</v>
      </c>
      <c r="Q4164" s="14" t="str">
        <f t="shared" si="388"/>
        <v xml:space="preserve">Cathy </v>
      </c>
      <c r="R4164" s="14" t="str">
        <f t="shared" si="389"/>
        <v>Prescott</v>
      </c>
    </row>
    <row r="4165" spans="2:18" x14ac:dyDescent="0.45">
      <c r="B4165" s="14" t="str">
        <f t="shared" si="384"/>
        <v>408142040814</v>
      </c>
      <c r="C4165" s="5">
        <v>40814</v>
      </c>
      <c r="D4165" s="2" t="s">
        <v>806</v>
      </c>
      <c r="E4165" s="14">
        <f t="shared" si="385"/>
        <v>1</v>
      </c>
      <c r="F4165" s="2">
        <v>20</v>
      </c>
      <c r="G4165" s="19">
        <v>596.55999999999995</v>
      </c>
      <c r="H4165" s="20">
        <v>0.04</v>
      </c>
      <c r="I4165" s="6"/>
      <c r="J4165" s="5">
        <v>40814</v>
      </c>
      <c r="K4165" s="25">
        <v>60.7</v>
      </c>
      <c r="L4165" s="2" t="s">
        <v>514</v>
      </c>
      <c r="M4165" s="14">
        <f>+VLOOKUP(L4165,Customers!$C$3:$D$797,2,FALSE)</f>
        <v>5</v>
      </c>
      <c r="N4165" s="14">
        <f>+INDEX(Customers!$B$2:$D$797,MATCH(TF_Database!L4165,Customers!$C$2:$C$797,0),1)</f>
        <v>25813</v>
      </c>
      <c r="O4165" s="29">
        <f t="shared" si="386"/>
        <v>6</v>
      </c>
      <c r="P4165" s="29">
        <f t="shared" si="387"/>
        <v>11</v>
      </c>
      <c r="Q4165" s="14" t="str">
        <f t="shared" si="388"/>
        <v xml:space="preserve">Vivek </v>
      </c>
      <c r="R4165" s="14" t="str">
        <f t="shared" si="389"/>
        <v>Grady</v>
      </c>
    </row>
    <row r="4166" spans="2:18" x14ac:dyDescent="0.45">
      <c r="B4166" s="14" t="str">
        <f t="shared" si="384"/>
        <v>40901840902</v>
      </c>
      <c r="C4166" s="5">
        <v>40901</v>
      </c>
      <c r="D4166" s="2" t="s">
        <v>810</v>
      </c>
      <c r="E4166" s="14">
        <f t="shared" si="385"/>
        <v>0</v>
      </c>
      <c r="F4166" s="2">
        <v>8</v>
      </c>
      <c r="G4166" s="19">
        <v>317.82</v>
      </c>
      <c r="H4166" s="20">
        <v>0.02</v>
      </c>
      <c r="I4166" s="6"/>
      <c r="J4166" s="5">
        <v>40902</v>
      </c>
      <c r="K4166" s="25">
        <v>-33.090000000000003</v>
      </c>
      <c r="L4166" s="2" t="s">
        <v>525</v>
      </c>
      <c r="M4166" s="14">
        <f>+VLOOKUP(L4166,Customers!$C$3:$D$797,2,FALSE)</f>
        <v>2</v>
      </c>
      <c r="N4166" s="14">
        <f>+INDEX(Customers!$B$2:$D$797,MATCH(TF_Database!L4166,Customers!$C$2:$C$797,0),1)</f>
        <v>27301</v>
      </c>
      <c r="O4166" s="29">
        <f t="shared" si="386"/>
        <v>5</v>
      </c>
      <c r="P4166" s="29">
        <f t="shared" si="387"/>
        <v>12</v>
      </c>
      <c r="Q4166" s="14" t="str">
        <f t="shared" si="388"/>
        <v xml:space="preserve">Todd </v>
      </c>
      <c r="R4166" s="14" t="str">
        <f t="shared" si="389"/>
        <v>Sumrall</v>
      </c>
    </row>
    <row r="4167" spans="2:18" x14ac:dyDescent="0.45">
      <c r="B4167" s="14" t="str">
        <f t="shared" ref="B4167:B4230" si="390">+CONCATENATE(C4167,F4167,J4167)</f>
        <v>408551640859</v>
      </c>
      <c r="C4167" s="5">
        <v>40855</v>
      </c>
      <c r="D4167" s="2" t="s">
        <v>804</v>
      </c>
      <c r="E4167" s="14">
        <f t="shared" ref="E4167:E4230" si="391">+IF(D4167="High",1,0)</f>
        <v>0</v>
      </c>
      <c r="F4167" s="2">
        <v>16</v>
      </c>
      <c r="G4167" s="19">
        <v>136.97999999999999</v>
      </c>
      <c r="H4167" s="20">
        <v>0.04</v>
      </c>
      <c r="I4167" s="6"/>
      <c r="J4167" s="5">
        <v>40859</v>
      </c>
      <c r="K4167" s="25">
        <v>44.12</v>
      </c>
      <c r="L4167" s="2" t="s">
        <v>115</v>
      </c>
      <c r="M4167" s="14">
        <f>+VLOOKUP(L4167,Customers!$C$3:$D$797,2,FALSE)</f>
        <v>5</v>
      </c>
      <c r="N4167" s="14">
        <f>+INDEX(Customers!$B$2:$D$797,MATCH(TF_Database!L4167,Customers!$C$2:$C$797,0),1)</f>
        <v>6466</v>
      </c>
      <c r="O4167" s="29">
        <f t="shared" ref="O4167:O4230" si="392">+SEARCH(" ",L4167)</f>
        <v>6</v>
      </c>
      <c r="P4167" s="29">
        <f t="shared" ref="P4167:P4230" si="393">+LEN(L4167)</f>
        <v>12</v>
      </c>
      <c r="Q4167" s="14" t="str">
        <f t="shared" ref="Q4167:Q4230" si="394">+LEFT(L4167,O4167)</f>
        <v xml:space="preserve">Sarah </v>
      </c>
      <c r="R4167" s="14" t="str">
        <f t="shared" ref="R4167:R4230" si="395">+RIGHT(L4167,P4167-O4167)</f>
        <v>Foster</v>
      </c>
    </row>
    <row r="4168" spans="2:18" x14ac:dyDescent="0.45">
      <c r="B4168" s="14" t="str">
        <f t="shared" si="390"/>
        <v>408553940860</v>
      </c>
      <c r="C4168" s="5">
        <v>40855</v>
      </c>
      <c r="D4168" s="2" t="s">
        <v>804</v>
      </c>
      <c r="E4168" s="14">
        <f t="shared" si="391"/>
        <v>0</v>
      </c>
      <c r="F4168" s="2">
        <v>39</v>
      </c>
      <c r="G4168" s="19">
        <v>225.17</v>
      </c>
      <c r="H4168" s="20">
        <v>0.1</v>
      </c>
      <c r="I4168" s="6"/>
      <c r="J4168" s="5">
        <v>40860</v>
      </c>
      <c r="K4168" s="25">
        <v>-183.05</v>
      </c>
      <c r="L4168" s="2" t="s">
        <v>115</v>
      </c>
      <c r="M4168" s="14">
        <f>+VLOOKUP(L4168,Customers!$C$3:$D$797,2,FALSE)</f>
        <v>5</v>
      </c>
      <c r="N4168" s="14">
        <f>+INDEX(Customers!$B$2:$D$797,MATCH(TF_Database!L4168,Customers!$C$2:$C$797,0),1)</f>
        <v>6466</v>
      </c>
      <c r="O4168" s="29">
        <f t="shared" si="392"/>
        <v>6</v>
      </c>
      <c r="P4168" s="29">
        <f t="shared" si="393"/>
        <v>12</v>
      </c>
      <c r="Q4168" s="14" t="str">
        <f t="shared" si="394"/>
        <v xml:space="preserve">Sarah </v>
      </c>
      <c r="R4168" s="14" t="str">
        <f t="shared" si="395"/>
        <v>Foster</v>
      </c>
    </row>
    <row r="4169" spans="2:18" x14ac:dyDescent="0.45">
      <c r="B4169" s="14" t="str">
        <f t="shared" si="390"/>
        <v>408552440855</v>
      </c>
      <c r="C4169" s="5">
        <v>40855</v>
      </c>
      <c r="D4169" s="2" t="s">
        <v>804</v>
      </c>
      <c r="E4169" s="14">
        <f t="shared" si="391"/>
        <v>0</v>
      </c>
      <c r="F4169" s="2">
        <v>24</v>
      </c>
      <c r="G4169" s="19">
        <v>1112.1569999999999</v>
      </c>
      <c r="H4169" s="20">
        <v>0.09</v>
      </c>
      <c r="I4169" s="6"/>
      <c r="J4169" s="5">
        <v>40855</v>
      </c>
      <c r="K4169" s="25">
        <v>140.80500000000001</v>
      </c>
      <c r="L4169" s="2" t="s">
        <v>115</v>
      </c>
      <c r="M4169" s="14">
        <f>+VLOOKUP(L4169,Customers!$C$3:$D$797,2,FALSE)</f>
        <v>5</v>
      </c>
      <c r="N4169" s="14">
        <f>+INDEX(Customers!$B$2:$D$797,MATCH(TF_Database!L4169,Customers!$C$2:$C$797,0),1)</f>
        <v>6466</v>
      </c>
      <c r="O4169" s="29">
        <f t="shared" si="392"/>
        <v>6</v>
      </c>
      <c r="P4169" s="29">
        <f t="shared" si="393"/>
        <v>12</v>
      </c>
      <c r="Q4169" s="14" t="str">
        <f t="shared" si="394"/>
        <v xml:space="preserve">Sarah </v>
      </c>
      <c r="R4169" s="14" t="str">
        <f t="shared" si="395"/>
        <v>Foster</v>
      </c>
    </row>
    <row r="4170" spans="2:18" x14ac:dyDescent="0.45">
      <c r="B4170" s="14" t="str">
        <f t="shared" si="390"/>
        <v>408554040855</v>
      </c>
      <c r="C4170" s="5">
        <v>40855</v>
      </c>
      <c r="D4170" s="2" t="s">
        <v>804</v>
      </c>
      <c r="E4170" s="14">
        <f t="shared" si="391"/>
        <v>0</v>
      </c>
      <c r="F4170" s="2">
        <v>40</v>
      </c>
      <c r="G4170" s="19">
        <v>1865.5884999999998</v>
      </c>
      <c r="H4170" s="20">
        <v>0.02</v>
      </c>
      <c r="I4170" s="6"/>
      <c r="J4170" s="5">
        <v>40855</v>
      </c>
      <c r="K4170" s="25">
        <v>972.9</v>
      </c>
      <c r="L4170" s="2" t="s">
        <v>115</v>
      </c>
      <c r="M4170" s="14">
        <f>+VLOOKUP(L4170,Customers!$C$3:$D$797,2,FALSE)</f>
        <v>5</v>
      </c>
      <c r="N4170" s="14">
        <f>+INDEX(Customers!$B$2:$D$797,MATCH(TF_Database!L4170,Customers!$C$2:$C$797,0),1)</f>
        <v>6466</v>
      </c>
      <c r="O4170" s="29">
        <f t="shared" si="392"/>
        <v>6</v>
      </c>
      <c r="P4170" s="29">
        <f t="shared" si="393"/>
        <v>12</v>
      </c>
      <c r="Q4170" s="14" t="str">
        <f t="shared" si="394"/>
        <v xml:space="preserve">Sarah </v>
      </c>
      <c r="R4170" s="14" t="str">
        <f t="shared" si="395"/>
        <v>Foster</v>
      </c>
    </row>
    <row r="4171" spans="2:18" x14ac:dyDescent="0.45">
      <c r="B4171" s="14" t="str">
        <f t="shared" si="390"/>
        <v>406745040675</v>
      </c>
      <c r="C4171" s="5">
        <v>40674</v>
      </c>
      <c r="D4171" s="2" t="s">
        <v>806</v>
      </c>
      <c r="E4171" s="14">
        <f t="shared" si="391"/>
        <v>1</v>
      </c>
      <c r="F4171" s="2">
        <v>50</v>
      </c>
      <c r="G4171" s="19">
        <v>1893.29</v>
      </c>
      <c r="H4171" s="20">
        <v>7.0000000000000007E-2</v>
      </c>
      <c r="I4171" s="6"/>
      <c r="J4171" s="5">
        <v>40675</v>
      </c>
      <c r="K4171" s="25">
        <v>857.34400000000005</v>
      </c>
      <c r="L4171" s="2" t="s">
        <v>137</v>
      </c>
      <c r="M4171" s="14">
        <f>+VLOOKUP(L4171,Customers!$C$3:$D$797,2,FALSE)</f>
        <v>2</v>
      </c>
      <c r="N4171" s="14">
        <f>+INDEX(Customers!$B$2:$D$797,MATCH(TF_Database!L4171,Customers!$C$2:$C$797,0),1)</f>
        <v>24903</v>
      </c>
      <c r="O4171" s="29">
        <f t="shared" si="392"/>
        <v>5</v>
      </c>
      <c r="P4171" s="29">
        <f t="shared" si="393"/>
        <v>12</v>
      </c>
      <c r="Q4171" s="14" t="str">
        <f t="shared" si="394"/>
        <v xml:space="preserve">Tony </v>
      </c>
      <c r="R4171" s="14" t="str">
        <f t="shared" si="395"/>
        <v>Chapman</v>
      </c>
    </row>
    <row r="4172" spans="2:18" x14ac:dyDescent="0.45">
      <c r="B4172" s="14" t="str">
        <f t="shared" si="390"/>
        <v>406744940676</v>
      </c>
      <c r="C4172" s="5">
        <v>40674</v>
      </c>
      <c r="D4172" s="2" t="s">
        <v>806</v>
      </c>
      <c r="E4172" s="14">
        <f t="shared" si="391"/>
        <v>1</v>
      </c>
      <c r="F4172" s="2">
        <v>49</v>
      </c>
      <c r="G4172" s="19">
        <v>2628.047</v>
      </c>
      <c r="H4172" s="20">
        <v>0.05</v>
      </c>
      <c r="I4172" s="6"/>
      <c r="J4172" s="5">
        <v>40676</v>
      </c>
      <c r="K4172" s="25">
        <v>-137.95099999999999</v>
      </c>
      <c r="L4172" s="2" t="s">
        <v>137</v>
      </c>
      <c r="M4172" s="14">
        <f>+VLOOKUP(L4172,Customers!$C$3:$D$797,2,FALSE)</f>
        <v>2</v>
      </c>
      <c r="N4172" s="14">
        <f>+INDEX(Customers!$B$2:$D$797,MATCH(TF_Database!L4172,Customers!$C$2:$C$797,0),1)</f>
        <v>24903</v>
      </c>
      <c r="O4172" s="29">
        <f t="shared" si="392"/>
        <v>5</v>
      </c>
      <c r="P4172" s="29">
        <f t="shared" si="393"/>
        <v>12</v>
      </c>
      <c r="Q4172" s="14" t="str">
        <f t="shared" si="394"/>
        <v xml:space="preserve">Tony </v>
      </c>
      <c r="R4172" s="14" t="str">
        <f t="shared" si="395"/>
        <v>Chapman</v>
      </c>
    </row>
    <row r="4173" spans="2:18" x14ac:dyDescent="0.45">
      <c r="B4173" s="14" t="str">
        <f t="shared" si="390"/>
        <v>402784640287</v>
      </c>
      <c r="C4173" s="5">
        <v>40278</v>
      </c>
      <c r="D4173" s="2" t="s">
        <v>804</v>
      </c>
      <c r="E4173" s="14">
        <f t="shared" si="391"/>
        <v>0</v>
      </c>
      <c r="F4173" s="2">
        <v>46</v>
      </c>
      <c r="G4173" s="19">
        <v>11002.66</v>
      </c>
      <c r="H4173" s="20">
        <v>7.0000000000000007E-2</v>
      </c>
      <c r="I4173" s="6"/>
      <c r="J4173" s="5">
        <v>40287</v>
      </c>
      <c r="K4173" s="25">
        <v>2349.29</v>
      </c>
      <c r="L4173" s="2" t="s">
        <v>500</v>
      </c>
      <c r="M4173" s="14">
        <f>+VLOOKUP(L4173,Customers!$C$3:$D$797,2,FALSE)</f>
        <v>3</v>
      </c>
      <c r="N4173" s="14">
        <f>+INDEX(Customers!$B$2:$D$797,MATCH(TF_Database!L4173,Customers!$C$2:$C$797,0),1)</f>
        <v>31354</v>
      </c>
      <c r="O4173" s="29">
        <f t="shared" si="392"/>
        <v>10</v>
      </c>
      <c r="P4173" s="29">
        <f t="shared" si="393"/>
        <v>15</v>
      </c>
      <c r="Q4173" s="14" t="str">
        <f t="shared" si="394"/>
        <v xml:space="preserve">Alejandro </v>
      </c>
      <c r="R4173" s="14" t="str">
        <f t="shared" si="395"/>
        <v>Grove</v>
      </c>
    </row>
    <row r="4174" spans="2:18" x14ac:dyDescent="0.45">
      <c r="B4174" s="14" t="str">
        <f t="shared" si="390"/>
        <v>399751439975</v>
      </c>
      <c r="C4174" s="5">
        <v>39975</v>
      </c>
      <c r="D4174" s="2" t="s">
        <v>808</v>
      </c>
      <c r="E4174" s="14">
        <f t="shared" si="391"/>
        <v>0</v>
      </c>
      <c r="F4174" s="2">
        <v>14</v>
      </c>
      <c r="G4174" s="19">
        <v>481.4</v>
      </c>
      <c r="H4174" s="20">
        <v>0.04</v>
      </c>
      <c r="I4174" s="6"/>
      <c r="J4174" s="5">
        <v>39975</v>
      </c>
      <c r="K4174" s="25">
        <v>150.72</v>
      </c>
      <c r="L4174" s="2" t="s">
        <v>505</v>
      </c>
      <c r="M4174" s="14">
        <f>+VLOOKUP(L4174,Customers!$C$3:$D$797,2,FALSE)</f>
        <v>5</v>
      </c>
      <c r="N4174" s="14">
        <f>+INDEX(Customers!$B$2:$D$797,MATCH(TF_Database!L4174,Customers!$C$2:$C$797,0),1)</f>
        <v>30314</v>
      </c>
      <c r="O4174" s="29">
        <f t="shared" si="392"/>
        <v>6</v>
      </c>
      <c r="P4174" s="29">
        <f t="shared" si="393"/>
        <v>12</v>
      </c>
      <c r="Q4174" s="14" t="str">
        <f t="shared" si="394"/>
        <v xml:space="preserve">Steve </v>
      </c>
      <c r="R4174" s="14" t="str">
        <f t="shared" si="395"/>
        <v>Nguyen</v>
      </c>
    </row>
    <row r="4175" spans="2:18" x14ac:dyDescent="0.45">
      <c r="B4175" s="14" t="str">
        <f t="shared" si="390"/>
        <v>399752439978</v>
      </c>
      <c r="C4175" s="5">
        <v>39975</v>
      </c>
      <c r="D4175" s="2" t="s">
        <v>808</v>
      </c>
      <c r="E4175" s="14">
        <f t="shared" si="391"/>
        <v>0</v>
      </c>
      <c r="F4175" s="2">
        <v>24</v>
      </c>
      <c r="G4175" s="19">
        <v>93.85</v>
      </c>
      <c r="H4175" s="20">
        <v>0.08</v>
      </c>
      <c r="I4175" s="6"/>
      <c r="J4175" s="5">
        <v>39978</v>
      </c>
      <c r="K4175" s="25">
        <v>19.420000000000002</v>
      </c>
      <c r="L4175" s="2" t="s">
        <v>505</v>
      </c>
      <c r="M4175" s="14">
        <f>+VLOOKUP(L4175,Customers!$C$3:$D$797,2,FALSE)</f>
        <v>5</v>
      </c>
      <c r="N4175" s="14">
        <f>+INDEX(Customers!$B$2:$D$797,MATCH(TF_Database!L4175,Customers!$C$2:$C$797,0),1)</f>
        <v>30314</v>
      </c>
      <c r="O4175" s="29">
        <f t="shared" si="392"/>
        <v>6</v>
      </c>
      <c r="P4175" s="29">
        <f t="shared" si="393"/>
        <v>12</v>
      </c>
      <c r="Q4175" s="14" t="str">
        <f t="shared" si="394"/>
        <v xml:space="preserve">Steve </v>
      </c>
      <c r="R4175" s="14" t="str">
        <f t="shared" si="395"/>
        <v>Nguyen</v>
      </c>
    </row>
    <row r="4176" spans="2:18" x14ac:dyDescent="0.45">
      <c r="B4176" s="14" t="str">
        <f t="shared" si="390"/>
        <v>399754739976</v>
      </c>
      <c r="C4176" s="5">
        <v>39975</v>
      </c>
      <c r="D4176" s="2" t="s">
        <v>808</v>
      </c>
      <c r="E4176" s="14">
        <f t="shared" si="391"/>
        <v>0</v>
      </c>
      <c r="F4176" s="2">
        <v>47</v>
      </c>
      <c r="G4176" s="19">
        <v>85.87</v>
      </c>
      <c r="H4176" s="20">
        <v>0.01</v>
      </c>
      <c r="I4176" s="6"/>
      <c r="J4176" s="5">
        <v>39976</v>
      </c>
      <c r="K4176" s="25">
        <v>3.13</v>
      </c>
      <c r="L4176" s="2" t="s">
        <v>505</v>
      </c>
      <c r="M4176" s="14">
        <f>+VLOOKUP(L4176,Customers!$C$3:$D$797,2,FALSE)</f>
        <v>5</v>
      </c>
      <c r="N4176" s="14">
        <f>+INDEX(Customers!$B$2:$D$797,MATCH(TF_Database!L4176,Customers!$C$2:$C$797,0),1)</f>
        <v>30314</v>
      </c>
      <c r="O4176" s="29">
        <f t="shared" si="392"/>
        <v>6</v>
      </c>
      <c r="P4176" s="29">
        <f t="shared" si="393"/>
        <v>12</v>
      </c>
      <c r="Q4176" s="14" t="str">
        <f t="shared" si="394"/>
        <v xml:space="preserve">Steve </v>
      </c>
      <c r="R4176" s="14" t="str">
        <f t="shared" si="395"/>
        <v>Nguyen</v>
      </c>
    </row>
    <row r="4177" spans="2:18" x14ac:dyDescent="0.45">
      <c r="B4177" s="14" t="str">
        <f t="shared" si="390"/>
        <v>399754239975</v>
      </c>
      <c r="C4177" s="5">
        <v>39975</v>
      </c>
      <c r="D4177" s="2" t="s">
        <v>808</v>
      </c>
      <c r="E4177" s="14">
        <f t="shared" si="391"/>
        <v>0</v>
      </c>
      <c r="F4177" s="2">
        <v>42</v>
      </c>
      <c r="G4177" s="19">
        <v>8127.32</v>
      </c>
      <c r="H4177" s="20">
        <v>0.01</v>
      </c>
      <c r="I4177" s="6"/>
      <c r="J4177" s="5">
        <v>39975</v>
      </c>
      <c r="K4177" s="25">
        <v>1141.07</v>
      </c>
      <c r="L4177" s="2" t="s">
        <v>505</v>
      </c>
      <c r="M4177" s="14">
        <f>+VLOOKUP(L4177,Customers!$C$3:$D$797,2,FALSE)</f>
        <v>5</v>
      </c>
      <c r="N4177" s="14">
        <f>+INDEX(Customers!$B$2:$D$797,MATCH(TF_Database!L4177,Customers!$C$2:$C$797,0),1)</f>
        <v>30314</v>
      </c>
      <c r="O4177" s="29">
        <f t="shared" si="392"/>
        <v>6</v>
      </c>
      <c r="P4177" s="29">
        <f t="shared" si="393"/>
        <v>12</v>
      </c>
      <c r="Q4177" s="14" t="str">
        <f t="shared" si="394"/>
        <v xml:space="preserve">Steve </v>
      </c>
      <c r="R4177" s="14" t="str">
        <f t="shared" si="395"/>
        <v>Nguyen</v>
      </c>
    </row>
    <row r="4178" spans="2:18" x14ac:dyDescent="0.45">
      <c r="B4178" s="14" t="str">
        <f t="shared" si="390"/>
        <v>407044140705</v>
      </c>
      <c r="C4178" s="5">
        <v>40704</v>
      </c>
      <c r="D4178" s="2" t="s">
        <v>810</v>
      </c>
      <c r="E4178" s="14">
        <f t="shared" si="391"/>
        <v>0</v>
      </c>
      <c r="F4178" s="2">
        <v>41</v>
      </c>
      <c r="G4178" s="19">
        <v>236.68</v>
      </c>
      <c r="H4178" s="20">
        <v>0.08</v>
      </c>
      <c r="I4178" s="6"/>
      <c r="J4178" s="5">
        <v>40705</v>
      </c>
      <c r="K4178" s="25">
        <v>-82.788499999999999</v>
      </c>
      <c r="L4178" s="2" t="s">
        <v>519</v>
      </c>
      <c r="M4178" s="14">
        <f>+VLOOKUP(L4178,Customers!$C$3:$D$797,2,FALSE)</f>
        <v>3</v>
      </c>
      <c r="N4178" s="14">
        <f>+INDEX(Customers!$B$2:$D$797,MATCH(TF_Database!L4178,Customers!$C$2:$C$797,0),1)</f>
        <v>23450</v>
      </c>
      <c r="O4178" s="29">
        <f t="shared" si="392"/>
        <v>6</v>
      </c>
      <c r="P4178" s="29">
        <f t="shared" si="393"/>
        <v>15</v>
      </c>
      <c r="Q4178" s="14" t="str">
        <f t="shared" si="394"/>
        <v xml:space="preserve">Laura </v>
      </c>
      <c r="R4178" s="14" t="str">
        <f t="shared" si="395"/>
        <v>Armstrong</v>
      </c>
    </row>
    <row r="4179" spans="2:18" x14ac:dyDescent="0.45">
      <c r="B4179" s="14" t="str">
        <f t="shared" si="390"/>
        <v>407044340705</v>
      </c>
      <c r="C4179" s="5">
        <v>40704</v>
      </c>
      <c r="D4179" s="2" t="s">
        <v>810</v>
      </c>
      <c r="E4179" s="14">
        <f t="shared" si="391"/>
        <v>0</v>
      </c>
      <c r="F4179" s="2">
        <v>43</v>
      </c>
      <c r="G4179" s="19">
        <v>6255.81</v>
      </c>
      <c r="H4179" s="20">
        <v>0.01</v>
      </c>
      <c r="I4179" s="6"/>
      <c r="J4179" s="5">
        <v>40705</v>
      </c>
      <c r="K4179" s="25">
        <v>693.26</v>
      </c>
      <c r="L4179" s="2" t="s">
        <v>519</v>
      </c>
      <c r="M4179" s="14">
        <f>+VLOOKUP(L4179,Customers!$C$3:$D$797,2,FALSE)</f>
        <v>3</v>
      </c>
      <c r="N4179" s="14">
        <f>+INDEX(Customers!$B$2:$D$797,MATCH(TF_Database!L4179,Customers!$C$2:$C$797,0),1)</f>
        <v>23450</v>
      </c>
      <c r="O4179" s="29">
        <f t="shared" si="392"/>
        <v>6</v>
      </c>
      <c r="P4179" s="29">
        <f t="shared" si="393"/>
        <v>15</v>
      </c>
      <c r="Q4179" s="14" t="str">
        <f t="shared" si="394"/>
        <v xml:space="preserve">Laura </v>
      </c>
      <c r="R4179" s="14" t="str">
        <f t="shared" si="395"/>
        <v>Armstrong</v>
      </c>
    </row>
    <row r="4180" spans="2:18" x14ac:dyDescent="0.45">
      <c r="B4180" s="14" t="str">
        <f t="shared" si="390"/>
        <v>407043940705</v>
      </c>
      <c r="C4180" s="5">
        <v>40704</v>
      </c>
      <c r="D4180" s="2" t="s">
        <v>810</v>
      </c>
      <c r="E4180" s="14">
        <f t="shared" si="391"/>
        <v>0</v>
      </c>
      <c r="F4180" s="2">
        <v>39</v>
      </c>
      <c r="G4180" s="19">
        <v>616.5</v>
      </c>
      <c r="H4180" s="20">
        <v>0.02</v>
      </c>
      <c r="I4180" s="6"/>
      <c r="J4180" s="5">
        <v>40705</v>
      </c>
      <c r="K4180" s="25">
        <v>25.992999999999999</v>
      </c>
      <c r="L4180" s="2" t="s">
        <v>519</v>
      </c>
      <c r="M4180" s="14">
        <f>+VLOOKUP(L4180,Customers!$C$3:$D$797,2,FALSE)</f>
        <v>3</v>
      </c>
      <c r="N4180" s="14">
        <f>+INDEX(Customers!$B$2:$D$797,MATCH(TF_Database!L4180,Customers!$C$2:$C$797,0),1)</f>
        <v>23450</v>
      </c>
      <c r="O4180" s="29">
        <f t="shared" si="392"/>
        <v>6</v>
      </c>
      <c r="P4180" s="29">
        <f t="shared" si="393"/>
        <v>15</v>
      </c>
      <c r="Q4180" s="14" t="str">
        <f t="shared" si="394"/>
        <v xml:space="preserve">Laura </v>
      </c>
      <c r="R4180" s="14" t="str">
        <f t="shared" si="395"/>
        <v>Armstrong</v>
      </c>
    </row>
    <row r="4181" spans="2:18" x14ac:dyDescent="0.45">
      <c r="B4181" s="14" t="str">
        <f t="shared" si="390"/>
        <v>400992240100</v>
      </c>
      <c r="C4181" s="5">
        <v>40099</v>
      </c>
      <c r="D4181" s="2" t="s">
        <v>808</v>
      </c>
      <c r="E4181" s="14">
        <f t="shared" si="391"/>
        <v>0</v>
      </c>
      <c r="F4181" s="2">
        <v>22</v>
      </c>
      <c r="G4181" s="19">
        <v>3122.55</v>
      </c>
      <c r="H4181" s="20">
        <v>7.0000000000000007E-2</v>
      </c>
      <c r="I4181" s="6"/>
      <c r="J4181" s="5">
        <v>40100</v>
      </c>
      <c r="K4181" s="25">
        <v>-574.55970000000002</v>
      </c>
      <c r="L4181" s="2" t="s">
        <v>519</v>
      </c>
      <c r="M4181" s="14">
        <f>+VLOOKUP(L4181,Customers!$C$3:$D$797,2,FALSE)</f>
        <v>3</v>
      </c>
      <c r="N4181" s="14">
        <f>+INDEX(Customers!$B$2:$D$797,MATCH(TF_Database!L4181,Customers!$C$2:$C$797,0),1)</f>
        <v>23450</v>
      </c>
      <c r="O4181" s="29">
        <f t="shared" si="392"/>
        <v>6</v>
      </c>
      <c r="P4181" s="29">
        <f t="shared" si="393"/>
        <v>15</v>
      </c>
      <c r="Q4181" s="14" t="str">
        <f t="shared" si="394"/>
        <v xml:space="preserve">Laura </v>
      </c>
      <c r="R4181" s="14" t="str">
        <f t="shared" si="395"/>
        <v>Armstrong</v>
      </c>
    </row>
    <row r="4182" spans="2:18" x14ac:dyDescent="0.45">
      <c r="B4182" s="14" t="str">
        <f t="shared" si="390"/>
        <v>409384040939</v>
      </c>
      <c r="C4182" s="5">
        <v>40938</v>
      </c>
      <c r="D4182" s="2" t="s">
        <v>806</v>
      </c>
      <c r="E4182" s="14">
        <f t="shared" si="391"/>
        <v>1</v>
      </c>
      <c r="F4182" s="2">
        <v>40</v>
      </c>
      <c r="G4182" s="19">
        <v>264.60000000000002</v>
      </c>
      <c r="H4182" s="20">
        <v>0.1</v>
      </c>
      <c r="I4182" s="6"/>
      <c r="J4182" s="5">
        <v>40939</v>
      </c>
      <c r="K4182" s="25">
        <v>-93.06</v>
      </c>
      <c r="L4182" s="2" t="s">
        <v>504</v>
      </c>
      <c r="M4182" s="14">
        <f>+VLOOKUP(L4182,Customers!$C$3:$D$797,2,FALSE)</f>
        <v>4</v>
      </c>
      <c r="N4182" s="14">
        <f>+INDEX(Customers!$B$2:$D$797,MATCH(TF_Database!L4182,Customers!$C$2:$C$797,0),1)</f>
        <v>30769</v>
      </c>
      <c r="O4182" s="29">
        <f t="shared" si="392"/>
        <v>7</v>
      </c>
      <c r="P4182" s="29">
        <f t="shared" si="393"/>
        <v>15</v>
      </c>
      <c r="Q4182" s="14" t="str">
        <f t="shared" si="394"/>
        <v xml:space="preserve">Sandra </v>
      </c>
      <c r="R4182" s="14" t="str">
        <f t="shared" si="395"/>
        <v>Flanagan</v>
      </c>
    </row>
    <row r="4183" spans="2:18" x14ac:dyDescent="0.45">
      <c r="B4183" s="14" t="str">
        <f t="shared" si="390"/>
        <v>409382140940</v>
      </c>
      <c r="C4183" s="5">
        <v>40938</v>
      </c>
      <c r="D4183" s="2" t="s">
        <v>806</v>
      </c>
      <c r="E4183" s="14">
        <f t="shared" si="391"/>
        <v>1</v>
      </c>
      <c r="F4183" s="2">
        <v>21</v>
      </c>
      <c r="G4183" s="19">
        <v>3356.7349999999997</v>
      </c>
      <c r="H4183" s="20">
        <v>0.05</v>
      </c>
      <c r="I4183" s="6"/>
      <c r="J4183" s="5">
        <v>40940</v>
      </c>
      <c r="K4183" s="25">
        <v>370.33199999999999</v>
      </c>
      <c r="L4183" s="2" t="s">
        <v>504</v>
      </c>
      <c r="M4183" s="14">
        <f>+VLOOKUP(L4183,Customers!$C$3:$D$797,2,FALSE)</f>
        <v>4</v>
      </c>
      <c r="N4183" s="14">
        <f>+INDEX(Customers!$B$2:$D$797,MATCH(TF_Database!L4183,Customers!$C$2:$C$797,0),1)</f>
        <v>30769</v>
      </c>
      <c r="O4183" s="29">
        <f t="shared" si="392"/>
        <v>7</v>
      </c>
      <c r="P4183" s="29">
        <f t="shared" si="393"/>
        <v>15</v>
      </c>
      <c r="Q4183" s="14" t="str">
        <f t="shared" si="394"/>
        <v xml:space="preserve">Sandra </v>
      </c>
      <c r="R4183" s="14" t="str">
        <f t="shared" si="395"/>
        <v>Flanagan</v>
      </c>
    </row>
    <row r="4184" spans="2:18" x14ac:dyDescent="0.45">
      <c r="B4184" s="14" t="str">
        <f t="shared" si="390"/>
        <v>411362141138</v>
      </c>
      <c r="C4184" s="5">
        <v>41136</v>
      </c>
      <c r="D4184" s="2" t="s">
        <v>810</v>
      </c>
      <c r="E4184" s="14">
        <f t="shared" si="391"/>
        <v>0</v>
      </c>
      <c r="F4184" s="2">
        <v>21</v>
      </c>
      <c r="G4184" s="19">
        <v>664.98900000000003</v>
      </c>
      <c r="H4184" s="20">
        <v>0.04</v>
      </c>
      <c r="I4184" s="6"/>
      <c r="J4184" s="5">
        <v>41138</v>
      </c>
      <c r="K4184" s="25">
        <v>170.46</v>
      </c>
      <c r="L4184" s="2" t="s">
        <v>495</v>
      </c>
      <c r="M4184" s="14">
        <f>+VLOOKUP(L4184,Customers!$C$3:$D$797,2,FALSE)</f>
        <v>1</v>
      </c>
      <c r="N4184" s="14">
        <f>+INDEX(Customers!$B$2:$D$797,MATCH(TF_Database!L4184,Customers!$C$2:$C$797,0),1)</f>
        <v>7736</v>
      </c>
      <c r="O4184" s="29">
        <f t="shared" si="392"/>
        <v>7</v>
      </c>
      <c r="P4184" s="29">
        <f t="shared" si="393"/>
        <v>14</v>
      </c>
      <c r="Q4184" s="14" t="str">
        <f t="shared" si="394"/>
        <v xml:space="preserve">Arthur </v>
      </c>
      <c r="R4184" s="14" t="str">
        <f t="shared" si="395"/>
        <v>Prichep</v>
      </c>
    </row>
    <row r="4185" spans="2:18" x14ac:dyDescent="0.45">
      <c r="B4185" s="14" t="str">
        <f t="shared" si="390"/>
        <v>398744739876</v>
      </c>
      <c r="C4185" s="5">
        <v>39874</v>
      </c>
      <c r="D4185" s="2" t="s">
        <v>808</v>
      </c>
      <c r="E4185" s="14">
        <f t="shared" si="391"/>
        <v>0</v>
      </c>
      <c r="F4185" s="2">
        <v>47</v>
      </c>
      <c r="G4185" s="19">
        <v>421.08</v>
      </c>
      <c r="H4185" s="20">
        <v>0</v>
      </c>
      <c r="I4185" s="6"/>
      <c r="J4185" s="5">
        <v>39876</v>
      </c>
      <c r="K4185" s="25">
        <v>82.31</v>
      </c>
      <c r="L4185" s="2" t="s">
        <v>524</v>
      </c>
      <c r="M4185" s="14">
        <f>+VLOOKUP(L4185,Customers!$C$3:$D$797,2,FALSE)</f>
        <v>3</v>
      </c>
      <c r="N4185" s="14">
        <f>+INDEX(Customers!$B$2:$D$797,MATCH(TF_Database!L4185,Customers!$C$2:$C$797,0),1)</f>
        <v>1453</v>
      </c>
      <c r="O4185" s="29">
        <f t="shared" si="392"/>
        <v>5</v>
      </c>
      <c r="P4185" s="29">
        <f t="shared" si="393"/>
        <v>9</v>
      </c>
      <c r="Q4185" s="14" t="str">
        <f t="shared" si="394"/>
        <v xml:space="preserve">Ryan </v>
      </c>
      <c r="R4185" s="14" t="str">
        <f t="shared" si="395"/>
        <v>Akin</v>
      </c>
    </row>
    <row r="4186" spans="2:18" x14ac:dyDescent="0.45">
      <c r="B4186" s="14" t="str">
        <f t="shared" si="390"/>
        <v>405361640536</v>
      </c>
      <c r="C4186" s="5">
        <v>40536</v>
      </c>
      <c r="D4186" s="2" t="s">
        <v>808</v>
      </c>
      <c r="E4186" s="14">
        <f t="shared" si="391"/>
        <v>0</v>
      </c>
      <c r="F4186" s="2">
        <v>16</v>
      </c>
      <c r="G4186" s="19">
        <v>2834.96</v>
      </c>
      <c r="H4186" s="20">
        <v>7.0000000000000007E-2</v>
      </c>
      <c r="I4186" s="6"/>
      <c r="J4186" s="5">
        <v>40536</v>
      </c>
      <c r="K4186" s="25">
        <v>587.64</v>
      </c>
      <c r="L4186" s="2" t="s">
        <v>288</v>
      </c>
      <c r="M4186" s="14">
        <f>+VLOOKUP(L4186,Customers!$C$3:$D$797,2,FALSE)</f>
        <v>4</v>
      </c>
      <c r="N4186" s="14">
        <f>+INDEX(Customers!$B$2:$D$797,MATCH(TF_Database!L4186,Customers!$C$2:$C$797,0),1)</f>
        <v>1222</v>
      </c>
      <c r="O4186" s="29">
        <f t="shared" si="392"/>
        <v>4</v>
      </c>
      <c r="P4186" s="29">
        <f t="shared" si="393"/>
        <v>11</v>
      </c>
      <c r="Q4186" s="14" t="str">
        <f t="shared" si="394"/>
        <v xml:space="preserve">Nat </v>
      </c>
      <c r="R4186" s="14" t="str">
        <f t="shared" si="395"/>
        <v>Carroll</v>
      </c>
    </row>
    <row r="4187" spans="2:18" x14ac:dyDescent="0.45">
      <c r="B4187" s="14" t="str">
        <f t="shared" si="390"/>
        <v>40536940537</v>
      </c>
      <c r="C4187" s="5">
        <v>40536</v>
      </c>
      <c r="D4187" s="2" t="s">
        <v>808</v>
      </c>
      <c r="E4187" s="14">
        <f t="shared" si="391"/>
        <v>0</v>
      </c>
      <c r="F4187" s="2">
        <v>9</v>
      </c>
      <c r="G4187" s="19">
        <v>953.98899999999992</v>
      </c>
      <c r="H4187" s="20">
        <v>0.02</v>
      </c>
      <c r="I4187" s="6"/>
      <c r="J4187" s="5">
        <v>40537</v>
      </c>
      <c r="K4187" s="25">
        <v>-249.32599999999999</v>
      </c>
      <c r="L4187" s="2" t="s">
        <v>288</v>
      </c>
      <c r="M4187" s="14">
        <f>+VLOOKUP(L4187,Customers!$C$3:$D$797,2,FALSE)</f>
        <v>4</v>
      </c>
      <c r="N4187" s="14">
        <f>+INDEX(Customers!$B$2:$D$797,MATCH(TF_Database!L4187,Customers!$C$2:$C$797,0),1)</f>
        <v>1222</v>
      </c>
      <c r="O4187" s="29">
        <f t="shared" si="392"/>
        <v>4</v>
      </c>
      <c r="P4187" s="29">
        <f t="shared" si="393"/>
        <v>11</v>
      </c>
      <c r="Q4187" s="14" t="str">
        <f t="shared" si="394"/>
        <v xml:space="preserve">Nat </v>
      </c>
      <c r="R4187" s="14" t="str">
        <f t="shared" si="395"/>
        <v>Carroll</v>
      </c>
    </row>
    <row r="4188" spans="2:18" x14ac:dyDescent="0.45">
      <c r="B4188" s="14" t="str">
        <f t="shared" si="390"/>
        <v>405172640518</v>
      </c>
      <c r="C4188" s="5">
        <v>40517</v>
      </c>
      <c r="D4188" s="2" t="s">
        <v>806</v>
      </c>
      <c r="E4188" s="14">
        <f t="shared" si="391"/>
        <v>1</v>
      </c>
      <c r="F4188" s="2">
        <v>26</v>
      </c>
      <c r="G4188" s="19">
        <v>174.58</v>
      </c>
      <c r="H4188" s="20">
        <v>0.08</v>
      </c>
      <c r="I4188" s="6"/>
      <c r="J4188" s="5">
        <v>40518</v>
      </c>
      <c r="K4188" s="25">
        <v>-57.17</v>
      </c>
      <c r="L4188" s="2" t="s">
        <v>522</v>
      </c>
      <c r="M4188" s="14">
        <f>+VLOOKUP(L4188,Customers!$C$3:$D$797,2,FALSE)</f>
        <v>5</v>
      </c>
      <c r="N4188" s="14">
        <f>+INDEX(Customers!$B$2:$D$797,MATCH(TF_Database!L4188,Customers!$C$2:$C$797,0),1)</f>
        <v>24495</v>
      </c>
      <c r="O4188" s="29">
        <f t="shared" si="392"/>
        <v>10</v>
      </c>
      <c r="P4188" s="29">
        <f t="shared" si="393"/>
        <v>18</v>
      </c>
      <c r="Q4188" s="14" t="str">
        <f t="shared" si="394"/>
        <v xml:space="preserve">Stephanie </v>
      </c>
      <c r="R4188" s="14" t="str">
        <f t="shared" si="395"/>
        <v>Ulpright</v>
      </c>
    </row>
    <row r="4189" spans="2:18" x14ac:dyDescent="0.45">
      <c r="B4189" s="14" t="str">
        <f t="shared" si="390"/>
        <v>405172240518</v>
      </c>
      <c r="C4189" s="5">
        <v>40517</v>
      </c>
      <c r="D4189" s="2" t="s">
        <v>806</v>
      </c>
      <c r="E4189" s="14">
        <f t="shared" si="391"/>
        <v>1</v>
      </c>
      <c r="F4189" s="2">
        <v>22</v>
      </c>
      <c r="G4189" s="19">
        <v>8789.5400000000009</v>
      </c>
      <c r="H4189" s="20">
        <v>7.0000000000000007E-2</v>
      </c>
      <c r="I4189" s="6"/>
      <c r="J4189" s="5">
        <v>40518</v>
      </c>
      <c r="K4189" s="25">
        <v>-1025.1883070000001</v>
      </c>
      <c r="L4189" s="2" t="s">
        <v>522</v>
      </c>
      <c r="M4189" s="14">
        <f>+VLOOKUP(L4189,Customers!$C$3:$D$797,2,FALSE)</f>
        <v>5</v>
      </c>
      <c r="N4189" s="14">
        <f>+INDEX(Customers!$B$2:$D$797,MATCH(TF_Database!L4189,Customers!$C$2:$C$797,0),1)</f>
        <v>24495</v>
      </c>
      <c r="O4189" s="29">
        <f t="shared" si="392"/>
        <v>10</v>
      </c>
      <c r="P4189" s="29">
        <f t="shared" si="393"/>
        <v>18</v>
      </c>
      <c r="Q4189" s="14" t="str">
        <f t="shared" si="394"/>
        <v xml:space="preserve">Stephanie </v>
      </c>
      <c r="R4189" s="14" t="str">
        <f t="shared" si="395"/>
        <v>Ulpright</v>
      </c>
    </row>
    <row r="4190" spans="2:18" x14ac:dyDescent="0.45">
      <c r="B4190" s="14" t="str">
        <f t="shared" si="390"/>
        <v>40515140516</v>
      </c>
      <c r="C4190" s="5">
        <v>40515</v>
      </c>
      <c r="D4190" s="2" t="s">
        <v>808</v>
      </c>
      <c r="E4190" s="14">
        <f t="shared" si="391"/>
        <v>0</v>
      </c>
      <c r="F4190" s="2">
        <v>1</v>
      </c>
      <c r="G4190" s="19">
        <v>37.89</v>
      </c>
      <c r="H4190" s="20">
        <v>0</v>
      </c>
      <c r="I4190" s="6"/>
      <c r="J4190" s="5">
        <v>40516</v>
      </c>
      <c r="K4190" s="25">
        <v>-120.97</v>
      </c>
      <c r="L4190" s="2" t="s">
        <v>476</v>
      </c>
      <c r="M4190" s="14">
        <f>+VLOOKUP(L4190,Customers!$C$3:$D$797,2,FALSE)</f>
        <v>2</v>
      </c>
      <c r="N4190" s="14">
        <f>+INDEX(Customers!$B$2:$D$797,MATCH(TF_Database!L4190,Customers!$C$2:$C$797,0),1)</f>
        <v>31100</v>
      </c>
      <c r="O4190" s="29">
        <f t="shared" si="392"/>
        <v>10</v>
      </c>
      <c r="P4190" s="29">
        <f t="shared" si="393"/>
        <v>17</v>
      </c>
      <c r="Q4190" s="14" t="str">
        <f t="shared" si="394"/>
        <v xml:space="preserve">Katherine </v>
      </c>
      <c r="R4190" s="14" t="str">
        <f t="shared" si="395"/>
        <v>Nockton</v>
      </c>
    </row>
    <row r="4191" spans="2:18" x14ac:dyDescent="0.45">
      <c r="B4191" s="14" t="str">
        <f t="shared" si="390"/>
        <v>404573340459</v>
      </c>
      <c r="C4191" s="5">
        <v>40457</v>
      </c>
      <c r="D4191" s="2" t="s">
        <v>804</v>
      </c>
      <c r="E4191" s="14">
        <f t="shared" si="391"/>
        <v>0</v>
      </c>
      <c r="F4191" s="2">
        <v>33</v>
      </c>
      <c r="G4191" s="19">
        <v>2532.6175000000003</v>
      </c>
      <c r="H4191" s="20">
        <v>0</v>
      </c>
      <c r="I4191" s="6"/>
      <c r="J4191" s="5">
        <v>40459</v>
      </c>
      <c r="K4191" s="25">
        <v>730.51199999999994</v>
      </c>
      <c r="L4191" s="2" t="s">
        <v>503</v>
      </c>
      <c r="M4191" s="14">
        <f>+VLOOKUP(L4191,Customers!$C$3:$D$797,2,FALSE)</f>
        <v>3</v>
      </c>
      <c r="N4191" s="14">
        <f>+INDEX(Customers!$B$2:$D$797,MATCH(TF_Database!L4191,Customers!$C$2:$C$797,0),1)</f>
        <v>5648</v>
      </c>
      <c r="O4191" s="29">
        <f t="shared" si="392"/>
        <v>5</v>
      </c>
      <c r="P4191" s="29">
        <f t="shared" si="393"/>
        <v>9</v>
      </c>
      <c r="Q4191" s="14" t="str">
        <f t="shared" si="394"/>
        <v xml:space="preserve">Jane </v>
      </c>
      <c r="R4191" s="14" t="str">
        <f t="shared" si="395"/>
        <v>Waco</v>
      </c>
    </row>
    <row r="4192" spans="2:18" x14ac:dyDescent="0.45">
      <c r="B4192" s="14" t="str">
        <f t="shared" si="390"/>
        <v>398643739866</v>
      </c>
      <c r="C4192" s="5">
        <v>39864</v>
      </c>
      <c r="D4192" s="2" t="s">
        <v>806</v>
      </c>
      <c r="E4192" s="14">
        <f t="shared" si="391"/>
        <v>1</v>
      </c>
      <c r="F4192" s="2">
        <v>37</v>
      </c>
      <c r="G4192" s="19">
        <v>159.88999999999999</v>
      </c>
      <c r="H4192" s="20">
        <v>0.03</v>
      </c>
      <c r="I4192" s="6"/>
      <c r="J4192" s="5">
        <v>39866</v>
      </c>
      <c r="K4192" s="25">
        <v>-185.17</v>
      </c>
      <c r="L4192" s="2" t="s">
        <v>502</v>
      </c>
      <c r="M4192" s="14">
        <f>+VLOOKUP(L4192,Customers!$C$3:$D$797,2,FALSE)</f>
        <v>3</v>
      </c>
      <c r="N4192" s="14">
        <f>+INDEX(Customers!$B$2:$D$797,MATCH(TF_Database!L4192,Customers!$C$2:$C$797,0),1)</f>
        <v>26152</v>
      </c>
      <c r="O4192" s="29">
        <f t="shared" si="392"/>
        <v>6</v>
      </c>
      <c r="P4192" s="29">
        <f t="shared" si="393"/>
        <v>13</v>
      </c>
      <c r="Q4192" s="14" t="str">
        <f t="shared" si="394"/>
        <v xml:space="preserve">Sally </v>
      </c>
      <c r="R4192" s="14" t="str">
        <f t="shared" si="395"/>
        <v>Hughsby</v>
      </c>
    </row>
    <row r="4193" spans="2:18" x14ac:dyDescent="0.45">
      <c r="B4193" s="14" t="str">
        <f t="shared" si="390"/>
        <v>398644839865</v>
      </c>
      <c r="C4193" s="5">
        <v>39864</v>
      </c>
      <c r="D4193" s="2" t="s">
        <v>806</v>
      </c>
      <c r="E4193" s="14">
        <f t="shared" si="391"/>
        <v>1</v>
      </c>
      <c r="F4193" s="2">
        <v>48</v>
      </c>
      <c r="G4193" s="19">
        <v>180.48</v>
      </c>
      <c r="H4193" s="20">
        <v>0.01</v>
      </c>
      <c r="I4193" s="6"/>
      <c r="J4193" s="5">
        <v>39865</v>
      </c>
      <c r="K4193" s="25">
        <v>82.38</v>
      </c>
      <c r="L4193" s="2" t="s">
        <v>502</v>
      </c>
      <c r="M4193" s="14">
        <f>+VLOOKUP(L4193,Customers!$C$3:$D$797,2,FALSE)</f>
        <v>3</v>
      </c>
      <c r="N4193" s="14">
        <f>+INDEX(Customers!$B$2:$D$797,MATCH(TF_Database!L4193,Customers!$C$2:$C$797,0),1)</f>
        <v>26152</v>
      </c>
      <c r="O4193" s="29">
        <f t="shared" si="392"/>
        <v>6</v>
      </c>
      <c r="P4193" s="29">
        <f t="shared" si="393"/>
        <v>13</v>
      </c>
      <c r="Q4193" s="14" t="str">
        <f t="shared" si="394"/>
        <v xml:space="preserve">Sally </v>
      </c>
      <c r="R4193" s="14" t="str">
        <f t="shared" si="395"/>
        <v>Hughsby</v>
      </c>
    </row>
    <row r="4194" spans="2:18" x14ac:dyDescent="0.45">
      <c r="B4194" s="14" t="str">
        <f t="shared" si="390"/>
        <v>398643139866</v>
      </c>
      <c r="C4194" s="5">
        <v>39864</v>
      </c>
      <c r="D4194" s="2" t="s">
        <v>806</v>
      </c>
      <c r="E4194" s="14">
        <f t="shared" si="391"/>
        <v>1</v>
      </c>
      <c r="F4194" s="2">
        <v>31</v>
      </c>
      <c r="G4194" s="19">
        <v>350.48</v>
      </c>
      <c r="H4194" s="20">
        <v>0.02</v>
      </c>
      <c r="I4194" s="6"/>
      <c r="J4194" s="5">
        <v>39866</v>
      </c>
      <c r="K4194" s="25">
        <v>-231.05</v>
      </c>
      <c r="L4194" s="2" t="s">
        <v>502</v>
      </c>
      <c r="M4194" s="14">
        <f>+VLOOKUP(L4194,Customers!$C$3:$D$797,2,FALSE)</f>
        <v>3</v>
      </c>
      <c r="N4194" s="14">
        <f>+INDEX(Customers!$B$2:$D$797,MATCH(TF_Database!L4194,Customers!$C$2:$C$797,0),1)</f>
        <v>26152</v>
      </c>
      <c r="O4194" s="29">
        <f t="shared" si="392"/>
        <v>6</v>
      </c>
      <c r="P4194" s="29">
        <f t="shared" si="393"/>
        <v>13</v>
      </c>
      <c r="Q4194" s="14" t="str">
        <f t="shared" si="394"/>
        <v xml:space="preserve">Sally </v>
      </c>
      <c r="R4194" s="14" t="str">
        <f t="shared" si="395"/>
        <v>Hughsby</v>
      </c>
    </row>
    <row r="4195" spans="2:18" x14ac:dyDescent="0.45">
      <c r="B4195" s="14" t="str">
        <f t="shared" si="390"/>
        <v>401982140199</v>
      </c>
      <c r="C4195" s="5">
        <v>40198</v>
      </c>
      <c r="D4195" s="2" t="s">
        <v>810</v>
      </c>
      <c r="E4195" s="14">
        <f t="shared" si="391"/>
        <v>0</v>
      </c>
      <c r="F4195" s="2">
        <v>21</v>
      </c>
      <c r="G4195" s="19">
        <v>46.42</v>
      </c>
      <c r="H4195" s="20">
        <v>0.04</v>
      </c>
      <c r="I4195" s="6"/>
      <c r="J4195" s="5">
        <v>40199</v>
      </c>
      <c r="K4195" s="25">
        <v>2.38</v>
      </c>
      <c r="L4195" s="2" t="s">
        <v>315</v>
      </c>
      <c r="M4195" s="14">
        <f>+VLOOKUP(L4195,Customers!$C$3:$D$797,2,FALSE)</f>
        <v>1</v>
      </c>
      <c r="N4195" s="14">
        <f>+INDEX(Customers!$B$2:$D$797,MATCH(TF_Database!L4195,Customers!$C$2:$C$797,0),1)</f>
        <v>24814</v>
      </c>
      <c r="O4195" s="29">
        <f t="shared" si="392"/>
        <v>5</v>
      </c>
      <c r="P4195" s="29">
        <f t="shared" si="393"/>
        <v>12</v>
      </c>
      <c r="Q4195" s="14" t="str">
        <f t="shared" si="394"/>
        <v xml:space="preserve">Lena </v>
      </c>
      <c r="R4195" s="14" t="str">
        <f t="shared" si="395"/>
        <v>Radford</v>
      </c>
    </row>
    <row r="4196" spans="2:18" x14ac:dyDescent="0.45">
      <c r="B4196" s="14" t="str">
        <f t="shared" si="390"/>
        <v>400113240012</v>
      </c>
      <c r="C4196" s="5">
        <v>40011</v>
      </c>
      <c r="D4196" s="2" t="s">
        <v>810</v>
      </c>
      <c r="E4196" s="14">
        <f t="shared" si="391"/>
        <v>0</v>
      </c>
      <c r="F4196" s="2">
        <v>32</v>
      </c>
      <c r="G4196" s="19">
        <v>177.52</v>
      </c>
      <c r="H4196" s="20">
        <v>0.05</v>
      </c>
      <c r="I4196" s="6"/>
      <c r="J4196" s="5">
        <v>40012</v>
      </c>
      <c r="K4196" s="25">
        <v>52.61</v>
      </c>
      <c r="L4196" s="2" t="s">
        <v>165</v>
      </c>
      <c r="M4196" s="14">
        <f>+VLOOKUP(L4196,Customers!$C$3:$D$797,2,FALSE)</f>
        <v>5</v>
      </c>
      <c r="N4196" s="14">
        <f>+INDEX(Customers!$B$2:$D$797,MATCH(TF_Database!L4196,Customers!$C$2:$C$797,0),1)</f>
        <v>30866</v>
      </c>
      <c r="O4196" s="29">
        <f t="shared" si="392"/>
        <v>5</v>
      </c>
      <c r="P4196" s="29">
        <f t="shared" si="393"/>
        <v>12</v>
      </c>
      <c r="Q4196" s="14" t="str">
        <f t="shared" si="394"/>
        <v xml:space="preserve">John </v>
      </c>
      <c r="R4196" s="14" t="str">
        <f t="shared" si="395"/>
        <v>Castell</v>
      </c>
    </row>
    <row r="4197" spans="2:18" x14ac:dyDescent="0.45">
      <c r="B4197" s="14" t="str">
        <f t="shared" si="390"/>
        <v>412453641246</v>
      </c>
      <c r="C4197" s="5">
        <v>41245</v>
      </c>
      <c r="D4197" s="2" t="s">
        <v>806</v>
      </c>
      <c r="E4197" s="14">
        <f t="shared" si="391"/>
        <v>1</v>
      </c>
      <c r="F4197" s="2">
        <v>36</v>
      </c>
      <c r="G4197" s="19">
        <v>17560.95</v>
      </c>
      <c r="H4197" s="20">
        <v>0.09</v>
      </c>
      <c r="I4197" s="6"/>
      <c r="J4197" s="5">
        <v>41246</v>
      </c>
      <c r="K4197" s="25">
        <v>4801.82</v>
      </c>
      <c r="L4197" s="2" t="s">
        <v>499</v>
      </c>
      <c r="M4197" s="14">
        <f>+VLOOKUP(L4197,Customers!$C$3:$D$797,2,FALSE)</f>
        <v>4</v>
      </c>
      <c r="N4197" s="14">
        <f>+INDEX(Customers!$B$2:$D$797,MATCH(TF_Database!L4197,Customers!$C$2:$C$797,0),1)</f>
        <v>24182</v>
      </c>
      <c r="O4197" s="29">
        <f t="shared" si="392"/>
        <v>5</v>
      </c>
      <c r="P4197" s="29">
        <f t="shared" si="393"/>
        <v>10</v>
      </c>
      <c r="Q4197" s="14" t="str">
        <f t="shared" si="394"/>
        <v xml:space="preserve">John </v>
      </c>
      <c r="R4197" s="14" t="str">
        <f t="shared" si="395"/>
        <v>Lucas</v>
      </c>
    </row>
    <row r="4198" spans="2:18" x14ac:dyDescent="0.45">
      <c r="B4198" s="14" t="str">
        <f t="shared" si="390"/>
        <v>412454241247</v>
      </c>
      <c r="C4198" s="5">
        <v>41245</v>
      </c>
      <c r="D4198" s="2" t="s">
        <v>806</v>
      </c>
      <c r="E4198" s="14">
        <f t="shared" si="391"/>
        <v>1</v>
      </c>
      <c r="F4198" s="2">
        <v>42</v>
      </c>
      <c r="G4198" s="19">
        <v>19845.696</v>
      </c>
      <c r="H4198" s="20">
        <v>0.01</v>
      </c>
      <c r="I4198" s="6"/>
      <c r="J4198" s="5">
        <v>41247</v>
      </c>
      <c r="K4198" s="25">
        <v>-1331.5533660000001</v>
      </c>
      <c r="L4198" s="2" t="s">
        <v>499</v>
      </c>
      <c r="M4198" s="14">
        <f>+VLOOKUP(L4198,Customers!$C$3:$D$797,2,FALSE)</f>
        <v>4</v>
      </c>
      <c r="N4198" s="14">
        <f>+INDEX(Customers!$B$2:$D$797,MATCH(TF_Database!L4198,Customers!$C$2:$C$797,0),1)</f>
        <v>24182</v>
      </c>
      <c r="O4198" s="29">
        <f t="shared" si="392"/>
        <v>5</v>
      </c>
      <c r="P4198" s="29">
        <f t="shared" si="393"/>
        <v>10</v>
      </c>
      <c r="Q4198" s="14" t="str">
        <f t="shared" si="394"/>
        <v xml:space="preserve">John </v>
      </c>
      <c r="R4198" s="14" t="str">
        <f t="shared" si="395"/>
        <v>Lucas</v>
      </c>
    </row>
    <row r="4199" spans="2:18" x14ac:dyDescent="0.45">
      <c r="B4199" s="14" t="str">
        <f t="shared" si="390"/>
        <v>409782640979</v>
      </c>
      <c r="C4199" s="5">
        <v>40978</v>
      </c>
      <c r="D4199" s="2" t="s">
        <v>811</v>
      </c>
      <c r="E4199" s="14">
        <f t="shared" si="391"/>
        <v>0</v>
      </c>
      <c r="F4199" s="2">
        <v>26</v>
      </c>
      <c r="G4199" s="19">
        <v>4073.17</v>
      </c>
      <c r="H4199" s="20">
        <v>0.08</v>
      </c>
      <c r="I4199" s="6"/>
      <c r="J4199" s="5">
        <v>40979</v>
      </c>
      <c r="K4199" s="25">
        <v>376.21</v>
      </c>
      <c r="L4199" s="2" t="s">
        <v>476</v>
      </c>
      <c r="M4199" s="14">
        <f>+VLOOKUP(L4199,Customers!$C$3:$D$797,2,FALSE)</f>
        <v>2</v>
      </c>
      <c r="N4199" s="14">
        <f>+INDEX(Customers!$B$2:$D$797,MATCH(TF_Database!L4199,Customers!$C$2:$C$797,0),1)</f>
        <v>31100</v>
      </c>
      <c r="O4199" s="29">
        <f t="shared" si="392"/>
        <v>10</v>
      </c>
      <c r="P4199" s="29">
        <f t="shared" si="393"/>
        <v>17</v>
      </c>
      <c r="Q4199" s="14" t="str">
        <f t="shared" si="394"/>
        <v xml:space="preserve">Katherine </v>
      </c>
      <c r="R4199" s="14" t="str">
        <f t="shared" si="395"/>
        <v>Nockton</v>
      </c>
    </row>
    <row r="4200" spans="2:18" x14ac:dyDescent="0.45">
      <c r="B4200" s="14" t="str">
        <f t="shared" si="390"/>
        <v>410114741012</v>
      </c>
      <c r="C4200" s="5">
        <v>41011</v>
      </c>
      <c r="D4200" s="2" t="s">
        <v>811</v>
      </c>
      <c r="E4200" s="14">
        <f t="shared" si="391"/>
        <v>0</v>
      </c>
      <c r="F4200" s="2">
        <v>47</v>
      </c>
      <c r="G4200" s="19">
        <v>1613.84</v>
      </c>
      <c r="H4200" s="20">
        <v>0.09</v>
      </c>
      <c r="I4200" s="6"/>
      <c r="J4200" s="5">
        <v>41012</v>
      </c>
      <c r="K4200" s="25">
        <v>226.76</v>
      </c>
      <c r="L4200" s="2" t="s">
        <v>499</v>
      </c>
      <c r="M4200" s="14">
        <f>+VLOOKUP(L4200,Customers!$C$3:$D$797,2,FALSE)</f>
        <v>4</v>
      </c>
      <c r="N4200" s="14">
        <f>+INDEX(Customers!$B$2:$D$797,MATCH(TF_Database!L4200,Customers!$C$2:$C$797,0),1)</f>
        <v>24182</v>
      </c>
      <c r="O4200" s="29">
        <f t="shared" si="392"/>
        <v>5</v>
      </c>
      <c r="P4200" s="29">
        <f t="shared" si="393"/>
        <v>10</v>
      </c>
      <c r="Q4200" s="14" t="str">
        <f t="shared" si="394"/>
        <v xml:space="preserve">John </v>
      </c>
      <c r="R4200" s="14" t="str">
        <f t="shared" si="395"/>
        <v>Lucas</v>
      </c>
    </row>
    <row r="4201" spans="2:18" x14ac:dyDescent="0.45">
      <c r="B4201" s="14" t="str">
        <f t="shared" si="390"/>
        <v>40769940769</v>
      </c>
      <c r="C4201" s="5">
        <v>40769</v>
      </c>
      <c r="D4201" s="2" t="s">
        <v>808</v>
      </c>
      <c r="E4201" s="14">
        <f t="shared" si="391"/>
        <v>0</v>
      </c>
      <c r="F4201" s="2">
        <v>9</v>
      </c>
      <c r="G4201" s="19">
        <v>73.05</v>
      </c>
      <c r="H4201" s="20">
        <v>0.1</v>
      </c>
      <c r="I4201" s="6"/>
      <c r="J4201" s="5">
        <v>40769</v>
      </c>
      <c r="K4201" s="25">
        <v>-17.03</v>
      </c>
      <c r="L4201" s="2" t="s">
        <v>516</v>
      </c>
      <c r="M4201" s="14">
        <f>+VLOOKUP(L4201,Customers!$C$3:$D$797,2,FALSE)</f>
        <v>2</v>
      </c>
      <c r="N4201" s="14">
        <f>+INDEX(Customers!$B$2:$D$797,MATCH(TF_Database!L4201,Customers!$C$2:$C$797,0),1)</f>
        <v>19345</v>
      </c>
      <c r="O4201" s="29">
        <f t="shared" si="392"/>
        <v>6</v>
      </c>
      <c r="P4201" s="29">
        <f t="shared" si="393"/>
        <v>13</v>
      </c>
      <c r="Q4201" s="14" t="str">
        <f t="shared" si="394"/>
        <v xml:space="preserve">Karen </v>
      </c>
      <c r="R4201" s="14" t="str">
        <f t="shared" si="395"/>
        <v>Daniels</v>
      </c>
    </row>
    <row r="4202" spans="2:18" x14ac:dyDescent="0.45">
      <c r="B4202" s="14" t="str">
        <f t="shared" si="390"/>
        <v>407694440771</v>
      </c>
      <c r="C4202" s="5">
        <v>40769</v>
      </c>
      <c r="D4202" s="2" t="s">
        <v>808</v>
      </c>
      <c r="E4202" s="14">
        <f t="shared" si="391"/>
        <v>0</v>
      </c>
      <c r="F4202" s="2">
        <v>44</v>
      </c>
      <c r="G4202" s="19">
        <v>950.3</v>
      </c>
      <c r="H4202" s="20">
        <v>0.1</v>
      </c>
      <c r="I4202" s="6"/>
      <c r="J4202" s="5">
        <v>40771</v>
      </c>
      <c r="K4202" s="25">
        <v>-2103.0500000000002</v>
      </c>
      <c r="L4202" s="2" t="s">
        <v>516</v>
      </c>
      <c r="M4202" s="14">
        <f>+VLOOKUP(L4202,Customers!$C$3:$D$797,2,FALSE)</f>
        <v>2</v>
      </c>
      <c r="N4202" s="14">
        <f>+INDEX(Customers!$B$2:$D$797,MATCH(TF_Database!L4202,Customers!$C$2:$C$797,0),1)</f>
        <v>19345</v>
      </c>
      <c r="O4202" s="29">
        <f t="shared" si="392"/>
        <v>6</v>
      </c>
      <c r="P4202" s="29">
        <f t="shared" si="393"/>
        <v>13</v>
      </c>
      <c r="Q4202" s="14" t="str">
        <f t="shared" si="394"/>
        <v xml:space="preserve">Karen </v>
      </c>
      <c r="R4202" s="14" t="str">
        <f t="shared" si="395"/>
        <v>Daniels</v>
      </c>
    </row>
    <row r="4203" spans="2:18" x14ac:dyDescent="0.45">
      <c r="B4203" s="14" t="str">
        <f t="shared" si="390"/>
        <v>407692940771</v>
      </c>
      <c r="C4203" s="5">
        <v>40769</v>
      </c>
      <c r="D4203" s="2" t="s">
        <v>808</v>
      </c>
      <c r="E4203" s="14">
        <f t="shared" si="391"/>
        <v>0</v>
      </c>
      <c r="F4203" s="2">
        <v>29</v>
      </c>
      <c r="G4203" s="19">
        <v>8122.53</v>
      </c>
      <c r="H4203" s="20">
        <v>0.05</v>
      </c>
      <c r="I4203" s="6"/>
      <c r="J4203" s="5">
        <v>40771</v>
      </c>
      <c r="K4203" s="25">
        <v>-693.23039500000016</v>
      </c>
      <c r="L4203" s="2" t="s">
        <v>516</v>
      </c>
      <c r="M4203" s="14">
        <f>+VLOOKUP(L4203,Customers!$C$3:$D$797,2,FALSE)</f>
        <v>2</v>
      </c>
      <c r="N4203" s="14">
        <f>+INDEX(Customers!$B$2:$D$797,MATCH(TF_Database!L4203,Customers!$C$2:$C$797,0),1)</f>
        <v>19345</v>
      </c>
      <c r="O4203" s="29">
        <f t="shared" si="392"/>
        <v>6</v>
      </c>
      <c r="P4203" s="29">
        <f t="shared" si="393"/>
        <v>13</v>
      </c>
      <c r="Q4203" s="14" t="str">
        <f t="shared" si="394"/>
        <v xml:space="preserve">Karen </v>
      </c>
      <c r="R4203" s="14" t="str">
        <f t="shared" si="395"/>
        <v>Daniels</v>
      </c>
    </row>
    <row r="4204" spans="2:18" x14ac:dyDescent="0.45">
      <c r="B4204" s="14" t="str">
        <f t="shared" si="390"/>
        <v>405261040530</v>
      </c>
      <c r="C4204" s="5">
        <v>40526</v>
      </c>
      <c r="D4204" s="2" t="s">
        <v>804</v>
      </c>
      <c r="E4204" s="14">
        <f t="shared" si="391"/>
        <v>0</v>
      </c>
      <c r="F4204" s="2">
        <v>10</v>
      </c>
      <c r="G4204" s="19">
        <v>965.46</v>
      </c>
      <c r="H4204" s="20">
        <v>0.03</v>
      </c>
      <c r="I4204" s="6"/>
      <c r="J4204" s="5">
        <v>40530</v>
      </c>
      <c r="K4204" s="25">
        <v>-71.48</v>
      </c>
      <c r="L4204" s="2" t="s">
        <v>505</v>
      </c>
      <c r="M4204" s="14">
        <f>+VLOOKUP(L4204,Customers!$C$3:$D$797,2,FALSE)</f>
        <v>5</v>
      </c>
      <c r="N4204" s="14">
        <f>+INDEX(Customers!$B$2:$D$797,MATCH(TF_Database!L4204,Customers!$C$2:$C$797,0),1)</f>
        <v>30314</v>
      </c>
      <c r="O4204" s="29">
        <f t="shared" si="392"/>
        <v>6</v>
      </c>
      <c r="P4204" s="29">
        <f t="shared" si="393"/>
        <v>12</v>
      </c>
      <c r="Q4204" s="14" t="str">
        <f t="shared" si="394"/>
        <v xml:space="preserve">Steve </v>
      </c>
      <c r="R4204" s="14" t="str">
        <f t="shared" si="395"/>
        <v>Nguyen</v>
      </c>
    </row>
    <row r="4205" spans="2:18" x14ac:dyDescent="0.45">
      <c r="B4205" s="14" t="str">
        <f t="shared" si="390"/>
        <v>401012740103</v>
      </c>
      <c r="C4205" s="5">
        <v>40101</v>
      </c>
      <c r="D4205" s="2" t="s">
        <v>810</v>
      </c>
      <c r="E4205" s="14">
        <f t="shared" si="391"/>
        <v>0</v>
      </c>
      <c r="F4205" s="2">
        <v>27</v>
      </c>
      <c r="G4205" s="19">
        <v>157.57</v>
      </c>
      <c r="H4205" s="20">
        <v>0.08</v>
      </c>
      <c r="I4205" s="6"/>
      <c r="J4205" s="5">
        <v>40103</v>
      </c>
      <c r="K4205" s="25">
        <v>-57.062999999999995</v>
      </c>
      <c r="L4205" s="2" t="s">
        <v>115</v>
      </c>
      <c r="M4205" s="14">
        <f>+VLOOKUP(L4205,Customers!$C$3:$D$797,2,FALSE)</f>
        <v>5</v>
      </c>
      <c r="N4205" s="14">
        <f>+INDEX(Customers!$B$2:$D$797,MATCH(TF_Database!L4205,Customers!$C$2:$C$797,0),1)</f>
        <v>6466</v>
      </c>
      <c r="O4205" s="29">
        <f t="shared" si="392"/>
        <v>6</v>
      </c>
      <c r="P4205" s="29">
        <f t="shared" si="393"/>
        <v>12</v>
      </c>
      <c r="Q4205" s="14" t="str">
        <f t="shared" si="394"/>
        <v xml:space="preserve">Sarah </v>
      </c>
      <c r="R4205" s="14" t="str">
        <f t="shared" si="395"/>
        <v>Foster</v>
      </c>
    </row>
    <row r="4206" spans="2:18" x14ac:dyDescent="0.45">
      <c r="B4206" s="14" t="str">
        <f t="shared" si="390"/>
        <v>40847640848</v>
      </c>
      <c r="C4206" s="5">
        <v>40847</v>
      </c>
      <c r="D4206" s="2" t="s">
        <v>810</v>
      </c>
      <c r="E4206" s="14">
        <f t="shared" si="391"/>
        <v>0</v>
      </c>
      <c r="F4206" s="2">
        <v>6</v>
      </c>
      <c r="G4206" s="19">
        <v>14.85</v>
      </c>
      <c r="H4206" s="20">
        <v>0.05</v>
      </c>
      <c r="I4206" s="6"/>
      <c r="J4206" s="5">
        <v>40848</v>
      </c>
      <c r="K4206" s="25">
        <v>-2.79</v>
      </c>
      <c r="L4206" s="2" t="s">
        <v>514</v>
      </c>
      <c r="M4206" s="14">
        <f>+VLOOKUP(L4206,Customers!$C$3:$D$797,2,FALSE)</f>
        <v>5</v>
      </c>
      <c r="N4206" s="14">
        <f>+INDEX(Customers!$B$2:$D$797,MATCH(TF_Database!L4206,Customers!$C$2:$C$797,0),1)</f>
        <v>25813</v>
      </c>
      <c r="O4206" s="29">
        <f t="shared" si="392"/>
        <v>6</v>
      </c>
      <c r="P4206" s="29">
        <f t="shared" si="393"/>
        <v>11</v>
      </c>
      <c r="Q4206" s="14" t="str">
        <f t="shared" si="394"/>
        <v xml:space="preserve">Vivek </v>
      </c>
      <c r="R4206" s="14" t="str">
        <f t="shared" si="395"/>
        <v>Grady</v>
      </c>
    </row>
    <row r="4207" spans="2:18" x14ac:dyDescent="0.45">
      <c r="B4207" s="14" t="str">
        <f t="shared" si="390"/>
        <v>399812339982</v>
      </c>
      <c r="C4207" s="5">
        <v>39981</v>
      </c>
      <c r="D4207" s="2" t="s">
        <v>811</v>
      </c>
      <c r="E4207" s="14">
        <f t="shared" si="391"/>
        <v>0</v>
      </c>
      <c r="F4207" s="2">
        <v>23</v>
      </c>
      <c r="G4207" s="19">
        <v>155.52000000000001</v>
      </c>
      <c r="H4207" s="20">
        <v>0.05</v>
      </c>
      <c r="I4207" s="6"/>
      <c r="J4207" s="5">
        <v>39982</v>
      </c>
      <c r="K4207" s="25">
        <v>-133.72999999999999</v>
      </c>
      <c r="L4207" s="2" t="s">
        <v>494</v>
      </c>
      <c r="M4207" s="14">
        <f>+VLOOKUP(L4207,Customers!$C$3:$D$797,2,FALSE)</f>
        <v>5</v>
      </c>
      <c r="N4207" s="14">
        <f>+INDEX(Customers!$B$2:$D$797,MATCH(TF_Database!L4207,Customers!$C$2:$C$797,0),1)</f>
        <v>5939</v>
      </c>
      <c r="O4207" s="29">
        <f t="shared" si="392"/>
        <v>7</v>
      </c>
      <c r="P4207" s="29">
        <f t="shared" si="393"/>
        <v>14</v>
      </c>
      <c r="Q4207" s="14" t="str">
        <f t="shared" si="394"/>
        <v xml:space="preserve">Stuart </v>
      </c>
      <c r="R4207" s="14" t="str">
        <f t="shared" si="395"/>
        <v>Calhoun</v>
      </c>
    </row>
    <row r="4208" spans="2:18" x14ac:dyDescent="0.45">
      <c r="B4208" s="14" t="str">
        <f t="shared" si="390"/>
        <v>399811639982</v>
      </c>
      <c r="C4208" s="5">
        <v>39981</v>
      </c>
      <c r="D4208" s="2" t="s">
        <v>811</v>
      </c>
      <c r="E4208" s="14">
        <f t="shared" si="391"/>
        <v>0</v>
      </c>
      <c r="F4208" s="2">
        <v>16</v>
      </c>
      <c r="G4208" s="19">
        <v>535.54</v>
      </c>
      <c r="H4208" s="20">
        <v>0.04</v>
      </c>
      <c r="I4208" s="6"/>
      <c r="J4208" s="5">
        <v>39982</v>
      </c>
      <c r="K4208" s="25">
        <v>60.82</v>
      </c>
      <c r="L4208" s="2" t="s">
        <v>494</v>
      </c>
      <c r="M4208" s="14">
        <f>+VLOOKUP(L4208,Customers!$C$3:$D$797,2,FALSE)</f>
        <v>5</v>
      </c>
      <c r="N4208" s="14">
        <f>+INDEX(Customers!$B$2:$D$797,MATCH(TF_Database!L4208,Customers!$C$2:$C$797,0),1)</f>
        <v>5939</v>
      </c>
      <c r="O4208" s="29">
        <f t="shared" si="392"/>
        <v>7</v>
      </c>
      <c r="P4208" s="29">
        <f t="shared" si="393"/>
        <v>14</v>
      </c>
      <c r="Q4208" s="14" t="str">
        <f t="shared" si="394"/>
        <v xml:space="preserve">Stuart </v>
      </c>
      <c r="R4208" s="14" t="str">
        <f t="shared" si="395"/>
        <v>Calhoun</v>
      </c>
    </row>
    <row r="4209" spans="2:18" x14ac:dyDescent="0.45">
      <c r="B4209" s="14" t="str">
        <f t="shared" si="390"/>
        <v>406862840688</v>
      </c>
      <c r="C4209" s="5">
        <v>40686</v>
      </c>
      <c r="D4209" s="2" t="s">
        <v>810</v>
      </c>
      <c r="E4209" s="14">
        <f t="shared" si="391"/>
        <v>0</v>
      </c>
      <c r="F4209" s="2">
        <v>28</v>
      </c>
      <c r="G4209" s="19">
        <v>1360.82</v>
      </c>
      <c r="H4209" s="20">
        <v>0.06</v>
      </c>
      <c r="I4209" s="6"/>
      <c r="J4209" s="5">
        <v>40688</v>
      </c>
      <c r="K4209" s="25">
        <v>385.03</v>
      </c>
      <c r="L4209" s="2" t="s">
        <v>513</v>
      </c>
      <c r="M4209" s="14">
        <f>+VLOOKUP(L4209,Customers!$C$3:$D$797,2,FALSE)</f>
        <v>3</v>
      </c>
      <c r="N4209" s="14">
        <f>+INDEX(Customers!$B$2:$D$797,MATCH(TF_Database!L4209,Customers!$C$2:$C$797,0),1)</f>
        <v>18398</v>
      </c>
      <c r="O4209" s="29">
        <f t="shared" si="392"/>
        <v>5</v>
      </c>
      <c r="P4209" s="29">
        <f t="shared" si="393"/>
        <v>12</v>
      </c>
      <c r="Q4209" s="14" t="str">
        <f t="shared" si="394"/>
        <v xml:space="preserve">Matt </v>
      </c>
      <c r="R4209" s="14" t="str">
        <f t="shared" si="395"/>
        <v>Connell</v>
      </c>
    </row>
    <row r="4210" spans="2:18" x14ac:dyDescent="0.45">
      <c r="B4210" s="14" t="str">
        <f t="shared" si="390"/>
        <v>40137140138</v>
      </c>
      <c r="C4210" s="5">
        <v>40137</v>
      </c>
      <c r="D4210" s="2" t="s">
        <v>808</v>
      </c>
      <c r="E4210" s="14">
        <f t="shared" si="391"/>
        <v>0</v>
      </c>
      <c r="F4210" s="2">
        <v>1</v>
      </c>
      <c r="G4210" s="19">
        <v>90.88</v>
      </c>
      <c r="H4210" s="20">
        <v>0.1</v>
      </c>
      <c r="I4210" s="6"/>
      <c r="J4210" s="5">
        <v>40138</v>
      </c>
      <c r="K4210" s="25">
        <v>-259.63</v>
      </c>
      <c r="L4210" s="2" t="s">
        <v>165</v>
      </c>
      <c r="M4210" s="14">
        <f>+VLOOKUP(L4210,Customers!$C$3:$D$797,2,FALSE)</f>
        <v>5</v>
      </c>
      <c r="N4210" s="14">
        <f>+INDEX(Customers!$B$2:$D$797,MATCH(TF_Database!L4210,Customers!$C$2:$C$797,0),1)</f>
        <v>30866</v>
      </c>
      <c r="O4210" s="29">
        <f t="shared" si="392"/>
        <v>5</v>
      </c>
      <c r="P4210" s="29">
        <f t="shared" si="393"/>
        <v>12</v>
      </c>
      <c r="Q4210" s="14" t="str">
        <f t="shared" si="394"/>
        <v xml:space="preserve">John </v>
      </c>
      <c r="R4210" s="14" t="str">
        <f t="shared" si="395"/>
        <v>Castell</v>
      </c>
    </row>
    <row r="4211" spans="2:18" x14ac:dyDescent="0.45">
      <c r="B4211" s="14" t="str">
        <f t="shared" si="390"/>
        <v>401373440138</v>
      </c>
      <c r="C4211" s="5">
        <v>40137</v>
      </c>
      <c r="D4211" s="2" t="s">
        <v>808</v>
      </c>
      <c r="E4211" s="14">
        <f t="shared" si="391"/>
        <v>0</v>
      </c>
      <c r="F4211" s="2">
        <v>34</v>
      </c>
      <c r="G4211" s="19">
        <v>6236.4754999999996</v>
      </c>
      <c r="H4211" s="20">
        <v>0.03</v>
      </c>
      <c r="I4211" s="6"/>
      <c r="J4211" s="5">
        <v>40138</v>
      </c>
      <c r="K4211" s="25">
        <v>1928.664</v>
      </c>
      <c r="L4211" s="2" t="s">
        <v>165</v>
      </c>
      <c r="M4211" s="14">
        <f>+VLOOKUP(L4211,Customers!$C$3:$D$797,2,FALSE)</f>
        <v>5</v>
      </c>
      <c r="N4211" s="14">
        <f>+INDEX(Customers!$B$2:$D$797,MATCH(TF_Database!L4211,Customers!$C$2:$C$797,0),1)</f>
        <v>30866</v>
      </c>
      <c r="O4211" s="29">
        <f t="shared" si="392"/>
        <v>5</v>
      </c>
      <c r="P4211" s="29">
        <f t="shared" si="393"/>
        <v>12</v>
      </c>
      <c r="Q4211" s="14" t="str">
        <f t="shared" si="394"/>
        <v xml:space="preserve">John </v>
      </c>
      <c r="R4211" s="14" t="str">
        <f t="shared" si="395"/>
        <v>Castell</v>
      </c>
    </row>
    <row r="4212" spans="2:18" x14ac:dyDescent="0.45">
      <c r="B4212" s="14" t="str">
        <f t="shared" si="390"/>
        <v>400472340049</v>
      </c>
      <c r="C4212" s="5">
        <v>40047</v>
      </c>
      <c r="D4212" s="2" t="s">
        <v>806</v>
      </c>
      <c r="E4212" s="14">
        <f t="shared" si="391"/>
        <v>1</v>
      </c>
      <c r="F4212" s="2">
        <v>23</v>
      </c>
      <c r="G4212" s="19">
        <v>1256.29</v>
      </c>
      <c r="H4212" s="20">
        <v>0.04</v>
      </c>
      <c r="I4212" s="6"/>
      <c r="J4212" s="5">
        <v>40049</v>
      </c>
      <c r="K4212" s="25">
        <v>517.03</v>
      </c>
      <c r="L4212" s="2" t="s">
        <v>499</v>
      </c>
      <c r="M4212" s="14">
        <f>+VLOOKUP(L4212,Customers!$C$3:$D$797,2,FALSE)</f>
        <v>4</v>
      </c>
      <c r="N4212" s="14">
        <f>+INDEX(Customers!$B$2:$D$797,MATCH(TF_Database!L4212,Customers!$C$2:$C$797,0),1)</f>
        <v>24182</v>
      </c>
      <c r="O4212" s="29">
        <f t="shared" si="392"/>
        <v>5</v>
      </c>
      <c r="P4212" s="29">
        <f t="shared" si="393"/>
        <v>10</v>
      </c>
      <c r="Q4212" s="14" t="str">
        <f t="shared" si="394"/>
        <v xml:space="preserve">John </v>
      </c>
      <c r="R4212" s="14" t="str">
        <f t="shared" si="395"/>
        <v>Lucas</v>
      </c>
    </row>
    <row r="4213" spans="2:18" x14ac:dyDescent="0.45">
      <c r="B4213" s="14" t="str">
        <f t="shared" si="390"/>
        <v>398561739857</v>
      </c>
      <c r="C4213" s="5">
        <v>39856</v>
      </c>
      <c r="D4213" s="2" t="s">
        <v>810</v>
      </c>
      <c r="E4213" s="14">
        <f t="shared" si="391"/>
        <v>0</v>
      </c>
      <c r="F4213" s="2">
        <v>17</v>
      </c>
      <c r="G4213" s="19">
        <v>127.45</v>
      </c>
      <c r="H4213" s="20">
        <v>0.06</v>
      </c>
      <c r="I4213" s="6"/>
      <c r="J4213" s="5">
        <v>39857</v>
      </c>
      <c r="K4213" s="25">
        <v>-42.170500000000004</v>
      </c>
      <c r="L4213" s="2" t="s">
        <v>514</v>
      </c>
      <c r="M4213" s="14">
        <f>+VLOOKUP(L4213,Customers!$C$3:$D$797,2,FALSE)</f>
        <v>5</v>
      </c>
      <c r="N4213" s="14">
        <f>+INDEX(Customers!$B$2:$D$797,MATCH(TF_Database!L4213,Customers!$C$2:$C$797,0),1)</f>
        <v>25813</v>
      </c>
      <c r="O4213" s="29">
        <f t="shared" si="392"/>
        <v>6</v>
      </c>
      <c r="P4213" s="29">
        <f t="shared" si="393"/>
        <v>11</v>
      </c>
      <c r="Q4213" s="14" t="str">
        <f t="shared" si="394"/>
        <v xml:space="preserve">Vivek </v>
      </c>
      <c r="R4213" s="14" t="str">
        <f t="shared" si="395"/>
        <v>Grady</v>
      </c>
    </row>
    <row r="4214" spans="2:18" x14ac:dyDescent="0.45">
      <c r="B4214" s="14" t="str">
        <f t="shared" si="390"/>
        <v>398563139857</v>
      </c>
      <c r="C4214" s="5">
        <v>39856</v>
      </c>
      <c r="D4214" s="2" t="s">
        <v>810</v>
      </c>
      <c r="E4214" s="14">
        <f t="shared" si="391"/>
        <v>0</v>
      </c>
      <c r="F4214" s="2">
        <v>31</v>
      </c>
      <c r="G4214" s="19">
        <v>92.18</v>
      </c>
      <c r="H4214" s="20">
        <v>0.02</v>
      </c>
      <c r="I4214" s="6"/>
      <c r="J4214" s="5">
        <v>39857</v>
      </c>
      <c r="K4214" s="25">
        <v>5.7</v>
      </c>
      <c r="L4214" s="2" t="s">
        <v>514</v>
      </c>
      <c r="M4214" s="14">
        <f>+VLOOKUP(L4214,Customers!$C$3:$D$797,2,FALSE)</f>
        <v>5</v>
      </c>
      <c r="N4214" s="14">
        <f>+INDEX(Customers!$B$2:$D$797,MATCH(TF_Database!L4214,Customers!$C$2:$C$797,0),1)</f>
        <v>25813</v>
      </c>
      <c r="O4214" s="29">
        <f t="shared" si="392"/>
        <v>6</v>
      </c>
      <c r="P4214" s="29">
        <f t="shared" si="393"/>
        <v>11</v>
      </c>
      <c r="Q4214" s="14" t="str">
        <f t="shared" si="394"/>
        <v xml:space="preserve">Vivek </v>
      </c>
      <c r="R4214" s="14" t="str">
        <f t="shared" si="395"/>
        <v>Grady</v>
      </c>
    </row>
    <row r="4215" spans="2:18" x14ac:dyDescent="0.45">
      <c r="B4215" s="14" t="str">
        <f t="shared" si="390"/>
        <v>410361141038</v>
      </c>
      <c r="C4215" s="5">
        <v>41036</v>
      </c>
      <c r="D4215" s="2" t="s">
        <v>804</v>
      </c>
      <c r="E4215" s="14">
        <f t="shared" si="391"/>
        <v>0</v>
      </c>
      <c r="F4215" s="2">
        <v>11</v>
      </c>
      <c r="G4215" s="19">
        <v>273.44</v>
      </c>
      <c r="H4215" s="20">
        <v>0.01</v>
      </c>
      <c r="I4215" s="6"/>
      <c r="J4215" s="5">
        <v>41038</v>
      </c>
      <c r="K4215" s="25">
        <v>-35.615499999999997</v>
      </c>
      <c r="L4215" s="2" t="s">
        <v>495</v>
      </c>
      <c r="M4215" s="14">
        <f>+VLOOKUP(L4215,Customers!$C$3:$D$797,2,FALSE)</f>
        <v>1</v>
      </c>
      <c r="N4215" s="14">
        <f>+INDEX(Customers!$B$2:$D$797,MATCH(TF_Database!L4215,Customers!$C$2:$C$797,0),1)</f>
        <v>7736</v>
      </c>
      <c r="O4215" s="29">
        <f t="shared" si="392"/>
        <v>7</v>
      </c>
      <c r="P4215" s="29">
        <f t="shared" si="393"/>
        <v>14</v>
      </c>
      <c r="Q4215" s="14" t="str">
        <f t="shared" si="394"/>
        <v xml:space="preserve">Arthur </v>
      </c>
      <c r="R4215" s="14" t="str">
        <f t="shared" si="395"/>
        <v>Prichep</v>
      </c>
    </row>
    <row r="4216" spans="2:18" x14ac:dyDescent="0.45">
      <c r="B4216" s="14" t="str">
        <f t="shared" si="390"/>
        <v>408651940867</v>
      </c>
      <c r="C4216" s="5">
        <v>40865</v>
      </c>
      <c r="D4216" s="2" t="s">
        <v>811</v>
      </c>
      <c r="E4216" s="14">
        <f t="shared" si="391"/>
        <v>0</v>
      </c>
      <c r="F4216" s="2">
        <v>19</v>
      </c>
      <c r="G4216" s="19">
        <v>614.91</v>
      </c>
      <c r="H4216" s="20">
        <v>0.02</v>
      </c>
      <c r="I4216" s="6"/>
      <c r="J4216" s="5">
        <v>40867</v>
      </c>
      <c r="K4216" s="25">
        <v>-7.02</v>
      </c>
      <c r="L4216" s="2" t="s">
        <v>502</v>
      </c>
      <c r="M4216" s="14">
        <f>+VLOOKUP(L4216,Customers!$C$3:$D$797,2,FALSE)</f>
        <v>3</v>
      </c>
      <c r="N4216" s="14">
        <f>+INDEX(Customers!$B$2:$D$797,MATCH(TF_Database!L4216,Customers!$C$2:$C$797,0),1)</f>
        <v>26152</v>
      </c>
      <c r="O4216" s="29">
        <f t="shared" si="392"/>
        <v>6</v>
      </c>
      <c r="P4216" s="29">
        <f t="shared" si="393"/>
        <v>13</v>
      </c>
      <c r="Q4216" s="14" t="str">
        <f t="shared" si="394"/>
        <v xml:space="preserve">Sally </v>
      </c>
      <c r="R4216" s="14" t="str">
        <f t="shared" si="395"/>
        <v>Hughsby</v>
      </c>
    </row>
    <row r="4217" spans="2:18" x14ac:dyDescent="0.45">
      <c r="B4217" s="14" t="str">
        <f t="shared" si="390"/>
        <v>409923140995</v>
      </c>
      <c r="C4217" s="5">
        <v>40992</v>
      </c>
      <c r="D4217" s="2" t="s">
        <v>806</v>
      </c>
      <c r="E4217" s="14">
        <f t="shared" si="391"/>
        <v>1</v>
      </c>
      <c r="F4217" s="2">
        <v>31</v>
      </c>
      <c r="G4217" s="19">
        <v>12470.31</v>
      </c>
      <c r="H4217" s="20">
        <v>0.04</v>
      </c>
      <c r="I4217" s="6"/>
      <c r="J4217" s="5">
        <v>40995</v>
      </c>
      <c r="K4217" s="25">
        <v>5528.5020000000004</v>
      </c>
      <c r="L4217" s="2" t="s">
        <v>526</v>
      </c>
      <c r="M4217" s="14">
        <f>+VLOOKUP(L4217,Customers!$C$3:$D$797,2,FALSE)</f>
        <v>4</v>
      </c>
      <c r="N4217" s="14">
        <f>+INDEX(Customers!$B$2:$D$797,MATCH(TF_Database!L4217,Customers!$C$2:$C$797,0),1)</f>
        <v>18158</v>
      </c>
      <c r="O4217" s="29">
        <f t="shared" si="392"/>
        <v>5</v>
      </c>
      <c r="P4217" s="29">
        <f t="shared" si="393"/>
        <v>11</v>
      </c>
      <c r="Q4217" s="14" t="str">
        <f t="shared" si="394"/>
        <v xml:space="preserve">Greg </v>
      </c>
      <c r="R4217" s="14" t="str">
        <f t="shared" si="395"/>
        <v>Hansen</v>
      </c>
    </row>
    <row r="4218" spans="2:18" x14ac:dyDescent="0.45">
      <c r="B4218" s="14" t="str">
        <f t="shared" si="390"/>
        <v>408624040863</v>
      </c>
      <c r="C4218" s="5">
        <v>40862</v>
      </c>
      <c r="D4218" s="2" t="s">
        <v>811</v>
      </c>
      <c r="E4218" s="14">
        <f t="shared" si="391"/>
        <v>0</v>
      </c>
      <c r="F4218" s="2">
        <v>40</v>
      </c>
      <c r="G4218" s="19">
        <v>718.6</v>
      </c>
      <c r="H4218" s="20">
        <v>0.08</v>
      </c>
      <c r="I4218" s="6"/>
      <c r="J4218" s="5">
        <v>40863</v>
      </c>
      <c r="K4218" s="25">
        <v>-81.489999999999995</v>
      </c>
      <c r="L4218" s="2" t="s">
        <v>516</v>
      </c>
      <c r="M4218" s="14">
        <f>+VLOOKUP(L4218,Customers!$C$3:$D$797,2,FALSE)</f>
        <v>2</v>
      </c>
      <c r="N4218" s="14">
        <f>+INDEX(Customers!$B$2:$D$797,MATCH(TF_Database!L4218,Customers!$C$2:$C$797,0),1)</f>
        <v>19345</v>
      </c>
      <c r="O4218" s="29">
        <f t="shared" si="392"/>
        <v>6</v>
      </c>
      <c r="P4218" s="29">
        <f t="shared" si="393"/>
        <v>13</v>
      </c>
      <c r="Q4218" s="14" t="str">
        <f t="shared" si="394"/>
        <v xml:space="preserve">Karen </v>
      </c>
      <c r="R4218" s="14" t="str">
        <f t="shared" si="395"/>
        <v>Daniels</v>
      </c>
    </row>
    <row r="4219" spans="2:18" x14ac:dyDescent="0.45">
      <c r="B4219" s="14" t="str">
        <f t="shared" si="390"/>
        <v>404383040438</v>
      </c>
      <c r="C4219" s="5">
        <v>40438</v>
      </c>
      <c r="D4219" s="2" t="s">
        <v>811</v>
      </c>
      <c r="E4219" s="14">
        <f t="shared" si="391"/>
        <v>0</v>
      </c>
      <c r="F4219" s="2">
        <v>30</v>
      </c>
      <c r="G4219" s="19">
        <v>397.17</v>
      </c>
      <c r="H4219" s="20">
        <v>0.1</v>
      </c>
      <c r="I4219" s="6"/>
      <c r="J4219" s="5">
        <v>40438</v>
      </c>
      <c r="K4219" s="25">
        <v>7.69</v>
      </c>
      <c r="L4219" s="2" t="s">
        <v>526</v>
      </c>
      <c r="M4219" s="14">
        <f>+VLOOKUP(L4219,Customers!$C$3:$D$797,2,FALSE)</f>
        <v>4</v>
      </c>
      <c r="N4219" s="14">
        <f>+INDEX(Customers!$B$2:$D$797,MATCH(TF_Database!L4219,Customers!$C$2:$C$797,0),1)</f>
        <v>18158</v>
      </c>
      <c r="O4219" s="29">
        <f t="shared" si="392"/>
        <v>5</v>
      </c>
      <c r="P4219" s="29">
        <f t="shared" si="393"/>
        <v>11</v>
      </c>
      <c r="Q4219" s="14" t="str">
        <f t="shared" si="394"/>
        <v xml:space="preserve">Greg </v>
      </c>
      <c r="R4219" s="14" t="str">
        <f t="shared" si="395"/>
        <v>Hansen</v>
      </c>
    </row>
    <row r="4220" spans="2:18" x14ac:dyDescent="0.45">
      <c r="B4220" s="14" t="str">
        <f t="shared" si="390"/>
        <v>399223639924</v>
      </c>
      <c r="C4220" s="5">
        <v>39922</v>
      </c>
      <c r="D4220" s="2" t="s">
        <v>808</v>
      </c>
      <c r="E4220" s="14">
        <f t="shared" si="391"/>
        <v>0</v>
      </c>
      <c r="F4220" s="2">
        <v>36</v>
      </c>
      <c r="G4220" s="19">
        <v>18092.66</v>
      </c>
      <c r="H4220" s="20">
        <v>0.09</v>
      </c>
      <c r="I4220" s="6"/>
      <c r="J4220" s="5">
        <v>39924</v>
      </c>
      <c r="K4220" s="25">
        <v>7917.7584999999999</v>
      </c>
      <c r="L4220" s="2" t="s">
        <v>500</v>
      </c>
      <c r="M4220" s="14">
        <f>+VLOOKUP(L4220,Customers!$C$3:$D$797,2,FALSE)</f>
        <v>3</v>
      </c>
      <c r="N4220" s="14">
        <f>+INDEX(Customers!$B$2:$D$797,MATCH(TF_Database!L4220,Customers!$C$2:$C$797,0),1)</f>
        <v>31354</v>
      </c>
      <c r="O4220" s="29">
        <f t="shared" si="392"/>
        <v>10</v>
      </c>
      <c r="P4220" s="29">
        <f t="shared" si="393"/>
        <v>15</v>
      </c>
      <c r="Q4220" s="14" t="str">
        <f t="shared" si="394"/>
        <v xml:space="preserve">Alejandro </v>
      </c>
      <c r="R4220" s="14" t="str">
        <f t="shared" si="395"/>
        <v>Grove</v>
      </c>
    </row>
    <row r="4221" spans="2:18" x14ac:dyDescent="0.45">
      <c r="B4221" s="14" t="str">
        <f t="shared" si="390"/>
        <v>403183240320</v>
      </c>
      <c r="C4221" s="5">
        <v>40318</v>
      </c>
      <c r="D4221" s="2" t="s">
        <v>806</v>
      </c>
      <c r="E4221" s="14">
        <f t="shared" si="391"/>
        <v>1</v>
      </c>
      <c r="F4221" s="2">
        <v>32</v>
      </c>
      <c r="G4221" s="19">
        <v>284.92</v>
      </c>
      <c r="H4221" s="20">
        <v>0.03</v>
      </c>
      <c r="I4221" s="6"/>
      <c r="J4221" s="5">
        <v>40320</v>
      </c>
      <c r="K4221" s="25">
        <v>81.290000000000006</v>
      </c>
      <c r="L4221" s="2" t="s">
        <v>520</v>
      </c>
      <c r="M4221" s="14">
        <f>+VLOOKUP(L4221,Customers!$C$3:$D$797,2,FALSE)</f>
        <v>4</v>
      </c>
      <c r="N4221" s="14">
        <f>+INDEX(Customers!$B$2:$D$797,MATCH(TF_Database!L4221,Customers!$C$2:$C$797,0),1)</f>
        <v>9367</v>
      </c>
      <c r="O4221" s="29">
        <f t="shared" si="392"/>
        <v>8</v>
      </c>
      <c r="P4221" s="29">
        <f t="shared" si="393"/>
        <v>16</v>
      </c>
      <c r="Q4221" s="14" t="str">
        <f t="shared" si="394"/>
        <v xml:space="preserve">Lindsay </v>
      </c>
      <c r="R4221" s="14" t="str">
        <f t="shared" si="395"/>
        <v>Shagiari</v>
      </c>
    </row>
    <row r="4222" spans="2:18" x14ac:dyDescent="0.45">
      <c r="B4222" s="14" t="str">
        <f t="shared" si="390"/>
        <v>409034240905</v>
      </c>
      <c r="C4222" s="5">
        <v>40903</v>
      </c>
      <c r="D4222" s="2" t="s">
        <v>804</v>
      </c>
      <c r="E4222" s="14">
        <f t="shared" si="391"/>
        <v>0</v>
      </c>
      <c r="F4222" s="2">
        <v>42</v>
      </c>
      <c r="G4222" s="19">
        <v>234.2</v>
      </c>
      <c r="H4222" s="20">
        <v>0.09</v>
      </c>
      <c r="I4222" s="6"/>
      <c r="J4222" s="5">
        <v>40905</v>
      </c>
      <c r="K4222" s="25">
        <v>56.22</v>
      </c>
      <c r="L4222" s="2" t="s">
        <v>527</v>
      </c>
      <c r="M4222" s="14">
        <f>+VLOOKUP(L4222,Customers!$C$3:$D$797,2,FALSE)</f>
        <v>5</v>
      </c>
      <c r="N4222" s="14">
        <f>+INDEX(Customers!$B$2:$D$797,MATCH(TF_Database!L4222,Customers!$C$2:$C$797,0),1)</f>
        <v>3933</v>
      </c>
      <c r="O4222" s="29">
        <f t="shared" si="392"/>
        <v>7</v>
      </c>
      <c r="P4222" s="29">
        <f t="shared" si="393"/>
        <v>13</v>
      </c>
      <c r="Q4222" s="14" t="str">
        <f t="shared" si="394"/>
        <v xml:space="preserve">Darrin </v>
      </c>
      <c r="R4222" s="14" t="str">
        <f t="shared" si="395"/>
        <v>Martin</v>
      </c>
    </row>
    <row r="4223" spans="2:18" x14ac:dyDescent="0.45">
      <c r="B4223" s="14" t="str">
        <f t="shared" si="390"/>
        <v>411021341103</v>
      </c>
      <c r="C4223" s="5">
        <v>41102</v>
      </c>
      <c r="D4223" s="2" t="s">
        <v>811</v>
      </c>
      <c r="E4223" s="14">
        <f t="shared" si="391"/>
        <v>0</v>
      </c>
      <c r="F4223" s="2">
        <v>13</v>
      </c>
      <c r="G4223" s="19">
        <v>70.239999999999995</v>
      </c>
      <c r="H4223" s="20">
        <v>0.03</v>
      </c>
      <c r="I4223" s="6"/>
      <c r="J4223" s="5">
        <v>41103</v>
      </c>
      <c r="K4223" s="25">
        <v>-59.75</v>
      </c>
      <c r="L4223" s="2" t="s">
        <v>528</v>
      </c>
      <c r="M4223" s="14">
        <f>+VLOOKUP(L4223,Customers!$C$3:$D$797,2,FALSE)</f>
        <v>2</v>
      </c>
      <c r="N4223" s="14">
        <f>+INDEX(Customers!$B$2:$D$797,MATCH(TF_Database!L4223,Customers!$C$2:$C$797,0),1)</f>
        <v>21612</v>
      </c>
      <c r="O4223" s="29">
        <f t="shared" si="392"/>
        <v>4</v>
      </c>
      <c r="P4223" s="29">
        <f t="shared" si="393"/>
        <v>11</v>
      </c>
      <c r="Q4223" s="14" t="str">
        <f t="shared" si="394"/>
        <v xml:space="preserve">Ken </v>
      </c>
      <c r="R4223" s="14" t="str">
        <f t="shared" si="395"/>
        <v>Brennan</v>
      </c>
    </row>
    <row r="4224" spans="2:18" x14ac:dyDescent="0.45">
      <c r="B4224" s="14" t="str">
        <f t="shared" si="390"/>
        <v>41102541103</v>
      </c>
      <c r="C4224" s="5">
        <v>41102</v>
      </c>
      <c r="D4224" s="2" t="s">
        <v>811</v>
      </c>
      <c r="E4224" s="14">
        <f t="shared" si="391"/>
        <v>0</v>
      </c>
      <c r="F4224" s="2">
        <v>5</v>
      </c>
      <c r="G4224" s="19">
        <v>40.75</v>
      </c>
      <c r="H4224" s="20">
        <v>0.05</v>
      </c>
      <c r="I4224" s="6"/>
      <c r="J4224" s="5">
        <v>41103</v>
      </c>
      <c r="K4224" s="25">
        <v>-27.57</v>
      </c>
      <c r="L4224" s="2" t="s">
        <v>528</v>
      </c>
      <c r="M4224" s="14">
        <f>+VLOOKUP(L4224,Customers!$C$3:$D$797,2,FALSE)</f>
        <v>2</v>
      </c>
      <c r="N4224" s="14">
        <f>+INDEX(Customers!$B$2:$D$797,MATCH(TF_Database!L4224,Customers!$C$2:$C$797,0),1)</f>
        <v>21612</v>
      </c>
      <c r="O4224" s="29">
        <f t="shared" si="392"/>
        <v>4</v>
      </c>
      <c r="P4224" s="29">
        <f t="shared" si="393"/>
        <v>11</v>
      </c>
      <c r="Q4224" s="14" t="str">
        <f t="shared" si="394"/>
        <v xml:space="preserve">Ken </v>
      </c>
      <c r="R4224" s="14" t="str">
        <f t="shared" si="395"/>
        <v>Brennan</v>
      </c>
    </row>
    <row r="4225" spans="2:18" x14ac:dyDescent="0.45">
      <c r="B4225" s="14" t="str">
        <f t="shared" si="390"/>
        <v>411023041102</v>
      </c>
      <c r="C4225" s="5">
        <v>41102</v>
      </c>
      <c r="D4225" s="2" t="s">
        <v>811</v>
      </c>
      <c r="E4225" s="14">
        <f t="shared" si="391"/>
        <v>0</v>
      </c>
      <c r="F4225" s="2">
        <v>30</v>
      </c>
      <c r="G4225" s="19">
        <v>1150.8800000000001</v>
      </c>
      <c r="H4225" s="20">
        <v>0.05</v>
      </c>
      <c r="I4225" s="6"/>
      <c r="J4225" s="5">
        <v>41102</v>
      </c>
      <c r="K4225" s="25">
        <v>-911.56</v>
      </c>
      <c r="L4225" s="2" t="s">
        <v>528</v>
      </c>
      <c r="M4225" s="14">
        <f>+VLOOKUP(L4225,Customers!$C$3:$D$797,2,FALSE)</f>
        <v>2</v>
      </c>
      <c r="N4225" s="14">
        <f>+INDEX(Customers!$B$2:$D$797,MATCH(TF_Database!L4225,Customers!$C$2:$C$797,0),1)</f>
        <v>21612</v>
      </c>
      <c r="O4225" s="29">
        <f t="shared" si="392"/>
        <v>4</v>
      </c>
      <c r="P4225" s="29">
        <f t="shared" si="393"/>
        <v>11</v>
      </c>
      <c r="Q4225" s="14" t="str">
        <f t="shared" si="394"/>
        <v xml:space="preserve">Ken </v>
      </c>
      <c r="R4225" s="14" t="str">
        <f t="shared" si="395"/>
        <v>Brennan</v>
      </c>
    </row>
    <row r="4226" spans="2:18" x14ac:dyDescent="0.45">
      <c r="B4226" s="14" t="str">
        <f t="shared" si="390"/>
        <v>40425640432</v>
      </c>
      <c r="C4226" s="5">
        <v>40425</v>
      </c>
      <c r="D4226" s="2" t="s">
        <v>804</v>
      </c>
      <c r="E4226" s="14">
        <f t="shared" si="391"/>
        <v>0</v>
      </c>
      <c r="F4226" s="2">
        <v>6</v>
      </c>
      <c r="G4226" s="19">
        <v>583.64</v>
      </c>
      <c r="H4226" s="20">
        <v>0.08</v>
      </c>
      <c r="I4226" s="6"/>
      <c r="J4226" s="5">
        <v>40432</v>
      </c>
      <c r="K4226" s="25">
        <v>-179.5</v>
      </c>
      <c r="L4226" s="2" t="s">
        <v>529</v>
      </c>
      <c r="M4226" s="14">
        <f>+VLOOKUP(L4226,Customers!$C$3:$D$797,2,FALSE)</f>
        <v>4</v>
      </c>
      <c r="N4226" s="14">
        <f>+INDEX(Customers!$B$2:$D$797,MATCH(TF_Database!L4226,Customers!$C$2:$C$797,0),1)</f>
        <v>16663</v>
      </c>
      <c r="O4226" s="29">
        <f t="shared" si="392"/>
        <v>4</v>
      </c>
      <c r="P4226" s="29">
        <f t="shared" si="393"/>
        <v>9</v>
      </c>
      <c r="Q4226" s="14" t="str">
        <f t="shared" si="394"/>
        <v xml:space="preserve">Max </v>
      </c>
      <c r="R4226" s="14" t="str">
        <f t="shared" si="395"/>
        <v>Jones</v>
      </c>
    </row>
    <row r="4227" spans="2:18" x14ac:dyDescent="0.45">
      <c r="B4227" s="14" t="str">
        <f t="shared" si="390"/>
        <v>403114640312</v>
      </c>
      <c r="C4227" s="5">
        <v>40311</v>
      </c>
      <c r="D4227" s="2" t="s">
        <v>808</v>
      </c>
      <c r="E4227" s="14">
        <f t="shared" si="391"/>
        <v>0</v>
      </c>
      <c r="F4227" s="2">
        <v>46</v>
      </c>
      <c r="G4227" s="19">
        <v>234.37</v>
      </c>
      <c r="H4227" s="20">
        <v>0.05</v>
      </c>
      <c r="I4227" s="6"/>
      <c r="J4227" s="5">
        <v>40312</v>
      </c>
      <c r="K4227" s="25">
        <v>-144.6815</v>
      </c>
      <c r="L4227" s="2" t="s">
        <v>307</v>
      </c>
      <c r="M4227" s="14">
        <f>+VLOOKUP(L4227,Customers!$C$3:$D$797,2,FALSE)</f>
        <v>1</v>
      </c>
      <c r="N4227" s="14">
        <f>+INDEX(Customers!$B$2:$D$797,MATCH(TF_Database!L4227,Customers!$C$2:$C$797,0),1)</f>
        <v>2176</v>
      </c>
      <c r="O4227" s="29">
        <f t="shared" si="392"/>
        <v>5</v>
      </c>
      <c r="P4227" s="29">
        <f t="shared" si="393"/>
        <v>14</v>
      </c>
      <c r="Q4227" s="14" t="str">
        <f t="shared" si="394"/>
        <v xml:space="preserve">Lena </v>
      </c>
      <c r="R4227" s="14" t="str">
        <f t="shared" si="395"/>
        <v>Creighton</v>
      </c>
    </row>
    <row r="4228" spans="2:18" x14ac:dyDescent="0.45">
      <c r="B4228" s="14" t="str">
        <f t="shared" si="390"/>
        <v>403111440313</v>
      </c>
      <c r="C4228" s="5">
        <v>40311</v>
      </c>
      <c r="D4228" s="2" t="s">
        <v>808</v>
      </c>
      <c r="E4228" s="14">
        <f t="shared" si="391"/>
        <v>0</v>
      </c>
      <c r="F4228" s="2">
        <v>14</v>
      </c>
      <c r="G4228" s="19">
        <v>1000.3565000000001</v>
      </c>
      <c r="H4228" s="20">
        <v>0.06</v>
      </c>
      <c r="I4228" s="6"/>
      <c r="J4228" s="5">
        <v>40313</v>
      </c>
      <c r="K4228" s="25">
        <v>229.779</v>
      </c>
      <c r="L4228" s="2" t="s">
        <v>307</v>
      </c>
      <c r="M4228" s="14">
        <f>+VLOOKUP(L4228,Customers!$C$3:$D$797,2,FALSE)</f>
        <v>1</v>
      </c>
      <c r="N4228" s="14">
        <f>+INDEX(Customers!$B$2:$D$797,MATCH(TF_Database!L4228,Customers!$C$2:$C$797,0),1)</f>
        <v>2176</v>
      </c>
      <c r="O4228" s="29">
        <f t="shared" si="392"/>
        <v>5</v>
      </c>
      <c r="P4228" s="29">
        <f t="shared" si="393"/>
        <v>14</v>
      </c>
      <c r="Q4228" s="14" t="str">
        <f t="shared" si="394"/>
        <v xml:space="preserve">Lena </v>
      </c>
      <c r="R4228" s="14" t="str">
        <f t="shared" si="395"/>
        <v>Creighton</v>
      </c>
    </row>
    <row r="4229" spans="2:18" x14ac:dyDescent="0.45">
      <c r="B4229" s="14" t="str">
        <f t="shared" si="390"/>
        <v>405133340514</v>
      </c>
      <c r="C4229" s="5">
        <v>40513</v>
      </c>
      <c r="D4229" s="2" t="s">
        <v>811</v>
      </c>
      <c r="E4229" s="14">
        <f t="shared" si="391"/>
        <v>0</v>
      </c>
      <c r="F4229" s="2">
        <v>33</v>
      </c>
      <c r="G4229" s="19">
        <v>12586.19</v>
      </c>
      <c r="H4229" s="20">
        <v>0</v>
      </c>
      <c r="I4229" s="6"/>
      <c r="J4229" s="5">
        <v>40514</v>
      </c>
      <c r="K4229" s="25">
        <v>619.71</v>
      </c>
      <c r="L4229" s="2" t="s">
        <v>528</v>
      </c>
      <c r="M4229" s="14">
        <f>+VLOOKUP(L4229,Customers!$C$3:$D$797,2,FALSE)</f>
        <v>2</v>
      </c>
      <c r="N4229" s="14">
        <f>+INDEX(Customers!$B$2:$D$797,MATCH(TF_Database!L4229,Customers!$C$2:$C$797,0),1)</f>
        <v>21612</v>
      </c>
      <c r="O4229" s="29">
        <f t="shared" si="392"/>
        <v>4</v>
      </c>
      <c r="P4229" s="29">
        <f t="shared" si="393"/>
        <v>11</v>
      </c>
      <c r="Q4229" s="14" t="str">
        <f t="shared" si="394"/>
        <v xml:space="preserve">Ken </v>
      </c>
      <c r="R4229" s="14" t="str">
        <f t="shared" si="395"/>
        <v>Brennan</v>
      </c>
    </row>
    <row r="4230" spans="2:18" x14ac:dyDescent="0.45">
      <c r="B4230" s="14" t="str">
        <f t="shared" si="390"/>
        <v>398974739901</v>
      </c>
      <c r="C4230" s="5">
        <v>39897</v>
      </c>
      <c r="D4230" s="2" t="s">
        <v>804</v>
      </c>
      <c r="E4230" s="14">
        <f t="shared" si="391"/>
        <v>0</v>
      </c>
      <c r="F4230" s="2">
        <v>47</v>
      </c>
      <c r="G4230" s="19">
        <v>193.63</v>
      </c>
      <c r="H4230" s="20">
        <v>0.05</v>
      </c>
      <c r="I4230" s="6"/>
      <c r="J4230" s="5">
        <v>39901</v>
      </c>
      <c r="K4230" s="25">
        <v>-152.52449999999999</v>
      </c>
      <c r="L4230" s="2" t="s">
        <v>530</v>
      </c>
      <c r="M4230" s="14">
        <f>+VLOOKUP(L4230,Customers!$C$3:$D$797,2,FALSE)</f>
        <v>3</v>
      </c>
      <c r="N4230" s="14">
        <f>+INDEX(Customers!$B$2:$D$797,MATCH(TF_Database!L4230,Customers!$C$2:$C$797,0),1)</f>
        <v>25806</v>
      </c>
      <c r="O4230" s="29">
        <f t="shared" si="392"/>
        <v>4</v>
      </c>
      <c r="P4230" s="29">
        <f t="shared" si="393"/>
        <v>13</v>
      </c>
      <c r="Q4230" s="14" t="str">
        <f t="shared" si="394"/>
        <v xml:space="preserve">Joe </v>
      </c>
      <c r="R4230" s="14" t="str">
        <f t="shared" si="395"/>
        <v>Kamberova</v>
      </c>
    </row>
    <row r="4231" spans="2:18" x14ac:dyDescent="0.45">
      <c r="B4231" s="14" t="str">
        <f t="shared" ref="B4231:B4294" si="396">+CONCATENATE(C4231,F4231,J4231)</f>
        <v>39897939897</v>
      </c>
      <c r="C4231" s="5">
        <v>39897</v>
      </c>
      <c r="D4231" s="2" t="s">
        <v>804</v>
      </c>
      <c r="E4231" s="14">
        <f t="shared" ref="E4231:E4294" si="397">+IF(D4231="High",1,0)</f>
        <v>0</v>
      </c>
      <c r="F4231" s="2">
        <v>9</v>
      </c>
      <c r="G4231" s="19">
        <v>64.290000000000006</v>
      </c>
      <c r="H4231" s="20">
        <v>0.01</v>
      </c>
      <c r="I4231" s="6"/>
      <c r="J4231" s="5">
        <v>39897</v>
      </c>
      <c r="K4231" s="25">
        <v>-18.850000000000001</v>
      </c>
      <c r="L4231" s="2" t="s">
        <v>530</v>
      </c>
      <c r="M4231" s="14">
        <f>+VLOOKUP(L4231,Customers!$C$3:$D$797,2,FALSE)</f>
        <v>3</v>
      </c>
      <c r="N4231" s="14">
        <f>+INDEX(Customers!$B$2:$D$797,MATCH(TF_Database!L4231,Customers!$C$2:$C$797,0),1)</f>
        <v>25806</v>
      </c>
      <c r="O4231" s="29">
        <f t="shared" ref="O4231:O4294" si="398">+SEARCH(" ",L4231)</f>
        <v>4</v>
      </c>
      <c r="P4231" s="29">
        <f t="shared" ref="P4231:P4294" si="399">+LEN(L4231)</f>
        <v>13</v>
      </c>
      <c r="Q4231" s="14" t="str">
        <f t="shared" ref="Q4231:Q4294" si="400">+LEFT(L4231,O4231)</f>
        <v xml:space="preserve">Joe </v>
      </c>
      <c r="R4231" s="14" t="str">
        <f t="shared" ref="R4231:R4294" si="401">+RIGHT(L4231,P4231-O4231)</f>
        <v>Kamberova</v>
      </c>
    </row>
    <row r="4232" spans="2:18" x14ac:dyDescent="0.45">
      <c r="B4232" s="14" t="str">
        <f t="shared" si="396"/>
        <v>411582741158</v>
      </c>
      <c r="C4232" s="5">
        <v>41158</v>
      </c>
      <c r="D4232" s="2" t="s">
        <v>808</v>
      </c>
      <c r="E4232" s="14">
        <f t="shared" si="397"/>
        <v>0</v>
      </c>
      <c r="F4232" s="2">
        <v>27</v>
      </c>
      <c r="G4232" s="19">
        <v>3491.06</v>
      </c>
      <c r="H4232" s="20">
        <v>0.09</v>
      </c>
      <c r="I4232" s="6"/>
      <c r="J4232" s="5">
        <v>41158</v>
      </c>
      <c r="K4232" s="25">
        <v>921.7</v>
      </c>
      <c r="L4232" s="2" t="s">
        <v>340</v>
      </c>
      <c r="M4232" s="14">
        <f>+VLOOKUP(L4232,Customers!$C$3:$D$797,2,FALSE)</f>
        <v>3</v>
      </c>
      <c r="N4232" s="14">
        <f>+INDEX(Customers!$B$2:$D$797,MATCH(TF_Database!L4232,Customers!$C$2:$C$797,0),1)</f>
        <v>15436</v>
      </c>
      <c r="O4232" s="29">
        <f t="shared" si="398"/>
        <v>6</v>
      </c>
      <c r="P4232" s="29">
        <f t="shared" si="399"/>
        <v>11</v>
      </c>
      <c r="Q4232" s="14" t="str">
        <f t="shared" si="400"/>
        <v xml:space="preserve">Barry </v>
      </c>
      <c r="R4232" s="14" t="str">
        <f t="shared" si="401"/>
        <v>Franz</v>
      </c>
    </row>
    <row r="4233" spans="2:18" x14ac:dyDescent="0.45">
      <c r="B4233" s="14" t="str">
        <f t="shared" si="396"/>
        <v>411583741159</v>
      </c>
      <c r="C4233" s="5">
        <v>41158</v>
      </c>
      <c r="D4233" s="2" t="s">
        <v>808</v>
      </c>
      <c r="E4233" s="14">
        <f t="shared" si="397"/>
        <v>0</v>
      </c>
      <c r="F4233" s="2">
        <v>37</v>
      </c>
      <c r="G4233" s="19">
        <v>14383.83</v>
      </c>
      <c r="H4233" s="20">
        <v>0.01</v>
      </c>
      <c r="I4233" s="6"/>
      <c r="J4233" s="5">
        <v>41159</v>
      </c>
      <c r="K4233" s="25">
        <v>5050.1000000000004</v>
      </c>
      <c r="L4233" s="2" t="s">
        <v>340</v>
      </c>
      <c r="M4233" s="14">
        <f>+VLOOKUP(L4233,Customers!$C$3:$D$797,2,FALSE)</f>
        <v>3</v>
      </c>
      <c r="N4233" s="14">
        <f>+INDEX(Customers!$B$2:$D$797,MATCH(TF_Database!L4233,Customers!$C$2:$C$797,0),1)</f>
        <v>15436</v>
      </c>
      <c r="O4233" s="29">
        <f t="shared" si="398"/>
        <v>6</v>
      </c>
      <c r="P4233" s="29">
        <f t="shared" si="399"/>
        <v>11</v>
      </c>
      <c r="Q4233" s="14" t="str">
        <f t="shared" si="400"/>
        <v xml:space="preserve">Barry </v>
      </c>
      <c r="R4233" s="14" t="str">
        <f t="shared" si="401"/>
        <v>Franz</v>
      </c>
    </row>
    <row r="4234" spans="2:18" x14ac:dyDescent="0.45">
      <c r="B4234" s="14" t="str">
        <f t="shared" si="396"/>
        <v>40346840348</v>
      </c>
      <c r="C4234" s="5">
        <v>40346</v>
      </c>
      <c r="D4234" s="2" t="s">
        <v>804</v>
      </c>
      <c r="E4234" s="14">
        <f t="shared" si="397"/>
        <v>0</v>
      </c>
      <c r="F4234" s="2">
        <v>8</v>
      </c>
      <c r="G4234" s="19">
        <v>66.88</v>
      </c>
      <c r="H4234" s="20">
        <v>0.09</v>
      </c>
      <c r="I4234" s="6"/>
      <c r="J4234" s="5">
        <v>40348</v>
      </c>
      <c r="K4234" s="25">
        <v>-17.010000000000002</v>
      </c>
      <c r="L4234" s="2" t="s">
        <v>523</v>
      </c>
      <c r="M4234" s="14">
        <f>+VLOOKUP(L4234,Customers!$C$3:$D$797,2,FALSE)</f>
        <v>4</v>
      </c>
      <c r="N4234" s="14">
        <f>+INDEX(Customers!$B$2:$D$797,MATCH(TF_Database!L4234,Customers!$C$2:$C$797,0),1)</f>
        <v>23274</v>
      </c>
      <c r="O4234" s="29">
        <f t="shared" si="398"/>
        <v>7</v>
      </c>
      <c r="P4234" s="29">
        <f t="shared" si="399"/>
        <v>13</v>
      </c>
      <c r="Q4234" s="14" t="str">
        <f t="shared" si="400"/>
        <v xml:space="preserve">Odella </v>
      </c>
      <c r="R4234" s="14" t="str">
        <f t="shared" si="401"/>
        <v>Nelson</v>
      </c>
    </row>
    <row r="4235" spans="2:18" x14ac:dyDescent="0.45">
      <c r="B4235" s="14" t="str">
        <f t="shared" si="396"/>
        <v>403462940350</v>
      </c>
      <c r="C4235" s="5">
        <v>40346</v>
      </c>
      <c r="D4235" s="2" t="s">
        <v>804</v>
      </c>
      <c r="E4235" s="14">
        <f t="shared" si="397"/>
        <v>0</v>
      </c>
      <c r="F4235" s="2">
        <v>29</v>
      </c>
      <c r="G4235" s="19">
        <v>447.34</v>
      </c>
      <c r="H4235" s="20">
        <v>0.08</v>
      </c>
      <c r="I4235" s="6"/>
      <c r="J4235" s="5">
        <v>40350</v>
      </c>
      <c r="K4235" s="25">
        <v>203.01</v>
      </c>
      <c r="L4235" s="2" t="s">
        <v>523</v>
      </c>
      <c r="M4235" s="14">
        <f>+VLOOKUP(L4235,Customers!$C$3:$D$797,2,FALSE)</f>
        <v>4</v>
      </c>
      <c r="N4235" s="14">
        <f>+INDEX(Customers!$B$2:$D$797,MATCH(TF_Database!L4235,Customers!$C$2:$C$797,0),1)</f>
        <v>23274</v>
      </c>
      <c r="O4235" s="29">
        <f t="shared" si="398"/>
        <v>7</v>
      </c>
      <c r="P4235" s="29">
        <f t="shared" si="399"/>
        <v>13</v>
      </c>
      <c r="Q4235" s="14" t="str">
        <f t="shared" si="400"/>
        <v xml:space="preserve">Odella </v>
      </c>
      <c r="R4235" s="14" t="str">
        <f t="shared" si="401"/>
        <v>Nelson</v>
      </c>
    </row>
    <row r="4236" spans="2:18" x14ac:dyDescent="0.45">
      <c r="B4236" s="14" t="str">
        <f t="shared" si="396"/>
        <v>411863141188</v>
      </c>
      <c r="C4236" s="5">
        <v>41186</v>
      </c>
      <c r="D4236" s="2" t="s">
        <v>811</v>
      </c>
      <c r="E4236" s="14">
        <f t="shared" si="397"/>
        <v>0</v>
      </c>
      <c r="F4236" s="2">
        <v>31</v>
      </c>
      <c r="G4236" s="19">
        <v>371.68</v>
      </c>
      <c r="H4236" s="20">
        <v>0.03</v>
      </c>
      <c r="I4236" s="6"/>
      <c r="J4236" s="5">
        <v>41188</v>
      </c>
      <c r="K4236" s="25">
        <v>-13.32</v>
      </c>
      <c r="L4236" s="2" t="s">
        <v>529</v>
      </c>
      <c r="M4236" s="14">
        <f>+VLOOKUP(L4236,Customers!$C$3:$D$797,2,FALSE)</f>
        <v>4</v>
      </c>
      <c r="N4236" s="14">
        <f>+INDEX(Customers!$B$2:$D$797,MATCH(TF_Database!L4236,Customers!$C$2:$C$797,0),1)</f>
        <v>16663</v>
      </c>
      <c r="O4236" s="29">
        <f t="shared" si="398"/>
        <v>4</v>
      </c>
      <c r="P4236" s="29">
        <f t="shared" si="399"/>
        <v>9</v>
      </c>
      <c r="Q4236" s="14" t="str">
        <f t="shared" si="400"/>
        <v xml:space="preserve">Max </v>
      </c>
      <c r="R4236" s="14" t="str">
        <f t="shared" si="401"/>
        <v>Jones</v>
      </c>
    </row>
    <row r="4237" spans="2:18" x14ac:dyDescent="0.45">
      <c r="B4237" s="14" t="str">
        <f t="shared" si="396"/>
        <v>410204841020</v>
      </c>
      <c r="C4237" s="5">
        <v>41020</v>
      </c>
      <c r="D4237" s="2" t="s">
        <v>806</v>
      </c>
      <c r="E4237" s="14">
        <f t="shared" si="397"/>
        <v>1</v>
      </c>
      <c r="F4237" s="2">
        <v>48</v>
      </c>
      <c r="G4237" s="19">
        <v>5556.18</v>
      </c>
      <c r="H4237" s="20">
        <v>0.08</v>
      </c>
      <c r="I4237" s="6"/>
      <c r="J4237" s="5">
        <v>41020</v>
      </c>
      <c r="K4237" s="25">
        <v>1638.48</v>
      </c>
      <c r="L4237" s="2" t="s">
        <v>80</v>
      </c>
      <c r="M4237" s="14">
        <f>+VLOOKUP(L4237,Customers!$C$3:$D$797,2,FALSE)</f>
        <v>4</v>
      </c>
      <c r="N4237" s="14">
        <f>+INDEX(Customers!$B$2:$D$797,MATCH(TF_Database!L4237,Customers!$C$2:$C$797,0),1)</f>
        <v>27566</v>
      </c>
      <c r="O4237" s="29">
        <f t="shared" si="398"/>
        <v>6</v>
      </c>
      <c r="P4237" s="29">
        <f t="shared" si="399"/>
        <v>13</v>
      </c>
      <c r="Q4237" s="14" t="str">
        <f t="shared" si="400"/>
        <v xml:space="preserve">Filia </v>
      </c>
      <c r="R4237" s="14" t="str">
        <f t="shared" si="401"/>
        <v>McAdams</v>
      </c>
    </row>
    <row r="4238" spans="2:18" x14ac:dyDescent="0.45">
      <c r="B4238" s="14" t="str">
        <f t="shared" si="396"/>
        <v>410202041021</v>
      </c>
      <c r="C4238" s="5">
        <v>41020</v>
      </c>
      <c r="D4238" s="2" t="s">
        <v>806</v>
      </c>
      <c r="E4238" s="14">
        <f t="shared" si="397"/>
        <v>1</v>
      </c>
      <c r="F4238" s="2">
        <v>20</v>
      </c>
      <c r="G4238" s="19">
        <v>1021.55</v>
      </c>
      <c r="H4238" s="20">
        <v>0.05</v>
      </c>
      <c r="I4238" s="6"/>
      <c r="J4238" s="5">
        <v>41021</v>
      </c>
      <c r="K4238" s="25">
        <v>64.81</v>
      </c>
      <c r="L4238" s="2" t="s">
        <v>80</v>
      </c>
      <c r="M4238" s="14">
        <f>+VLOOKUP(L4238,Customers!$C$3:$D$797,2,FALSE)</f>
        <v>4</v>
      </c>
      <c r="N4238" s="14">
        <f>+INDEX(Customers!$B$2:$D$797,MATCH(TF_Database!L4238,Customers!$C$2:$C$797,0),1)</f>
        <v>27566</v>
      </c>
      <c r="O4238" s="29">
        <f t="shared" si="398"/>
        <v>6</v>
      </c>
      <c r="P4238" s="29">
        <f t="shared" si="399"/>
        <v>13</v>
      </c>
      <c r="Q4238" s="14" t="str">
        <f t="shared" si="400"/>
        <v xml:space="preserve">Filia </v>
      </c>
      <c r="R4238" s="14" t="str">
        <f t="shared" si="401"/>
        <v>McAdams</v>
      </c>
    </row>
    <row r="4239" spans="2:18" x14ac:dyDescent="0.45">
      <c r="B4239" s="14" t="str">
        <f t="shared" si="396"/>
        <v>410204141021</v>
      </c>
      <c r="C4239" s="5">
        <v>41020</v>
      </c>
      <c r="D4239" s="2" t="s">
        <v>806</v>
      </c>
      <c r="E4239" s="14">
        <f t="shared" si="397"/>
        <v>1</v>
      </c>
      <c r="F4239" s="2">
        <v>41</v>
      </c>
      <c r="G4239" s="19">
        <v>205.24</v>
      </c>
      <c r="H4239" s="20">
        <v>0.03</v>
      </c>
      <c r="I4239" s="6"/>
      <c r="J4239" s="5">
        <v>41021</v>
      </c>
      <c r="K4239" s="25">
        <v>-148.77000000000001</v>
      </c>
      <c r="L4239" s="2" t="s">
        <v>80</v>
      </c>
      <c r="M4239" s="14">
        <f>+VLOOKUP(L4239,Customers!$C$3:$D$797,2,FALSE)</f>
        <v>4</v>
      </c>
      <c r="N4239" s="14">
        <f>+INDEX(Customers!$B$2:$D$797,MATCH(TF_Database!L4239,Customers!$C$2:$C$797,0),1)</f>
        <v>27566</v>
      </c>
      <c r="O4239" s="29">
        <f t="shared" si="398"/>
        <v>6</v>
      </c>
      <c r="P4239" s="29">
        <f t="shared" si="399"/>
        <v>13</v>
      </c>
      <c r="Q4239" s="14" t="str">
        <f t="shared" si="400"/>
        <v xml:space="preserve">Filia </v>
      </c>
      <c r="R4239" s="14" t="str">
        <f t="shared" si="401"/>
        <v>McAdams</v>
      </c>
    </row>
    <row r="4240" spans="2:18" x14ac:dyDescent="0.45">
      <c r="B4240" s="14" t="str">
        <f t="shared" si="396"/>
        <v>40523440525</v>
      </c>
      <c r="C4240" s="5">
        <v>40523</v>
      </c>
      <c r="D4240" s="2" t="s">
        <v>810</v>
      </c>
      <c r="E4240" s="14">
        <f t="shared" si="397"/>
        <v>0</v>
      </c>
      <c r="F4240" s="2">
        <v>4</v>
      </c>
      <c r="G4240" s="19">
        <v>16.079999999999998</v>
      </c>
      <c r="H4240" s="20">
        <v>0.04</v>
      </c>
      <c r="I4240" s="6"/>
      <c r="J4240" s="5">
        <v>40525</v>
      </c>
      <c r="K4240" s="25">
        <v>-3.7489999999999997</v>
      </c>
      <c r="L4240" s="2" t="s">
        <v>531</v>
      </c>
      <c r="M4240" s="14">
        <f>+VLOOKUP(L4240,Customers!$C$3:$D$797,2,FALSE)</f>
        <v>3</v>
      </c>
      <c r="N4240" s="14">
        <f>+INDEX(Customers!$B$2:$D$797,MATCH(TF_Database!L4240,Customers!$C$2:$C$797,0),1)</f>
        <v>28618</v>
      </c>
      <c r="O4240" s="29">
        <f t="shared" si="398"/>
        <v>8</v>
      </c>
      <c r="P4240" s="29">
        <f t="shared" si="399"/>
        <v>16</v>
      </c>
      <c r="Q4240" s="14" t="str">
        <f t="shared" si="400"/>
        <v xml:space="preserve">Maureen </v>
      </c>
      <c r="R4240" s="14" t="str">
        <f t="shared" si="401"/>
        <v>Fritzler</v>
      </c>
    </row>
    <row r="4241" spans="2:18" x14ac:dyDescent="0.45">
      <c r="B4241" s="14" t="str">
        <f t="shared" si="396"/>
        <v>408573040859</v>
      </c>
      <c r="C4241" s="5">
        <v>40857</v>
      </c>
      <c r="D4241" s="2" t="s">
        <v>811</v>
      </c>
      <c r="E4241" s="14">
        <f t="shared" si="397"/>
        <v>0</v>
      </c>
      <c r="F4241" s="2">
        <v>30</v>
      </c>
      <c r="G4241" s="19">
        <v>311.08</v>
      </c>
      <c r="H4241" s="20">
        <v>0.08</v>
      </c>
      <c r="I4241" s="6"/>
      <c r="J4241" s="5">
        <v>40859</v>
      </c>
      <c r="K4241" s="25">
        <v>-38.450000000000003</v>
      </c>
      <c r="L4241" s="2" t="s">
        <v>307</v>
      </c>
      <c r="M4241" s="14">
        <f>+VLOOKUP(L4241,Customers!$C$3:$D$797,2,FALSE)</f>
        <v>1</v>
      </c>
      <c r="N4241" s="14">
        <f>+INDEX(Customers!$B$2:$D$797,MATCH(TF_Database!L4241,Customers!$C$2:$C$797,0),1)</f>
        <v>2176</v>
      </c>
      <c r="O4241" s="29">
        <f t="shared" si="398"/>
        <v>5</v>
      </c>
      <c r="P4241" s="29">
        <f t="shared" si="399"/>
        <v>14</v>
      </c>
      <c r="Q4241" s="14" t="str">
        <f t="shared" si="400"/>
        <v xml:space="preserve">Lena </v>
      </c>
      <c r="R4241" s="14" t="str">
        <f t="shared" si="401"/>
        <v>Creighton</v>
      </c>
    </row>
    <row r="4242" spans="2:18" x14ac:dyDescent="0.45">
      <c r="B4242" s="14" t="str">
        <f t="shared" si="396"/>
        <v>407751640775</v>
      </c>
      <c r="C4242" s="5">
        <v>40775</v>
      </c>
      <c r="D4242" s="2" t="s">
        <v>810</v>
      </c>
      <c r="E4242" s="14">
        <f t="shared" si="397"/>
        <v>0</v>
      </c>
      <c r="F4242" s="2">
        <v>16</v>
      </c>
      <c r="G4242" s="19">
        <v>116.11</v>
      </c>
      <c r="H4242" s="20">
        <v>0.1</v>
      </c>
      <c r="I4242" s="6"/>
      <c r="J4242" s="5">
        <v>40775</v>
      </c>
      <c r="K4242" s="25">
        <v>-36.46</v>
      </c>
      <c r="L4242" s="2" t="s">
        <v>529</v>
      </c>
      <c r="M4242" s="14">
        <f>+VLOOKUP(L4242,Customers!$C$3:$D$797,2,FALSE)</f>
        <v>4</v>
      </c>
      <c r="N4242" s="14">
        <f>+INDEX(Customers!$B$2:$D$797,MATCH(TF_Database!L4242,Customers!$C$2:$C$797,0),1)</f>
        <v>16663</v>
      </c>
      <c r="O4242" s="29">
        <f t="shared" si="398"/>
        <v>4</v>
      </c>
      <c r="P4242" s="29">
        <f t="shared" si="399"/>
        <v>9</v>
      </c>
      <c r="Q4242" s="14" t="str">
        <f t="shared" si="400"/>
        <v xml:space="preserve">Max </v>
      </c>
      <c r="R4242" s="14" t="str">
        <f t="shared" si="401"/>
        <v>Jones</v>
      </c>
    </row>
    <row r="4243" spans="2:18" x14ac:dyDescent="0.45">
      <c r="B4243" s="14" t="str">
        <f t="shared" si="396"/>
        <v>407753040778</v>
      </c>
      <c r="C4243" s="5">
        <v>40775</v>
      </c>
      <c r="D4243" s="2" t="s">
        <v>810</v>
      </c>
      <c r="E4243" s="14">
        <f t="shared" si="397"/>
        <v>0</v>
      </c>
      <c r="F4243" s="2">
        <v>30</v>
      </c>
      <c r="G4243" s="19">
        <v>306.92</v>
      </c>
      <c r="H4243" s="20">
        <v>0.05</v>
      </c>
      <c r="I4243" s="6"/>
      <c r="J4243" s="5">
        <v>40778</v>
      </c>
      <c r="K4243" s="25">
        <v>13.46</v>
      </c>
      <c r="L4243" s="2" t="s">
        <v>529</v>
      </c>
      <c r="M4243" s="14">
        <f>+VLOOKUP(L4243,Customers!$C$3:$D$797,2,FALSE)</f>
        <v>4</v>
      </c>
      <c r="N4243" s="14">
        <f>+INDEX(Customers!$B$2:$D$797,MATCH(TF_Database!L4243,Customers!$C$2:$C$797,0),1)</f>
        <v>16663</v>
      </c>
      <c r="O4243" s="29">
        <f t="shared" si="398"/>
        <v>4</v>
      </c>
      <c r="P4243" s="29">
        <f t="shared" si="399"/>
        <v>9</v>
      </c>
      <c r="Q4243" s="14" t="str">
        <f t="shared" si="400"/>
        <v xml:space="preserve">Max </v>
      </c>
      <c r="R4243" s="14" t="str">
        <f t="shared" si="401"/>
        <v>Jones</v>
      </c>
    </row>
    <row r="4244" spans="2:18" x14ac:dyDescent="0.45">
      <c r="B4244" s="14" t="str">
        <f t="shared" si="396"/>
        <v>399484539948</v>
      </c>
      <c r="C4244" s="5">
        <v>39948</v>
      </c>
      <c r="D4244" s="2" t="s">
        <v>811</v>
      </c>
      <c r="E4244" s="14">
        <f t="shared" si="397"/>
        <v>0</v>
      </c>
      <c r="F4244" s="2">
        <v>45</v>
      </c>
      <c r="G4244" s="19">
        <v>1802</v>
      </c>
      <c r="H4244" s="20">
        <v>0.02</v>
      </c>
      <c r="I4244" s="6"/>
      <c r="J4244" s="5">
        <v>39948</v>
      </c>
      <c r="K4244" s="25">
        <v>508.96299999999997</v>
      </c>
      <c r="L4244" s="2" t="s">
        <v>113</v>
      </c>
      <c r="M4244" s="14">
        <f>+VLOOKUP(L4244,Customers!$C$3:$D$797,2,FALSE)</f>
        <v>2</v>
      </c>
      <c r="N4244" s="14">
        <f>+INDEX(Customers!$B$2:$D$797,MATCH(TF_Database!L4244,Customers!$C$2:$C$797,0),1)</f>
        <v>21069</v>
      </c>
      <c r="O4244" s="29">
        <f t="shared" si="398"/>
        <v>7</v>
      </c>
      <c r="P4244" s="29">
        <f t="shared" si="399"/>
        <v>13</v>
      </c>
      <c r="Q4244" s="14" t="str">
        <f t="shared" si="400"/>
        <v xml:space="preserve">Dennis </v>
      </c>
      <c r="R4244" s="14" t="str">
        <f t="shared" si="401"/>
        <v>Bolton</v>
      </c>
    </row>
    <row r="4245" spans="2:18" x14ac:dyDescent="0.45">
      <c r="B4245" s="14" t="str">
        <f t="shared" si="396"/>
        <v>399485039949</v>
      </c>
      <c r="C4245" s="5">
        <v>39948</v>
      </c>
      <c r="D4245" s="2" t="s">
        <v>811</v>
      </c>
      <c r="E4245" s="14">
        <f t="shared" si="397"/>
        <v>0</v>
      </c>
      <c r="F4245" s="2">
        <v>50</v>
      </c>
      <c r="G4245" s="19">
        <v>1832.22</v>
      </c>
      <c r="H4245" s="20">
        <v>0.1</v>
      </c>
      <c r="I4245" s="6"/>
      <c r="J4245" s="5">
        <v>39949</v>
      </c>
      <c r="K4245" s="25">
        <v>805.43450000000007</v>
      </c>
      <c r="L4245" s="2" t="s">
        <v>113</v>
      </c>
      <c r="M4245" s="14">
        <f>+VLOOKUP(L4245,Customers!$C$3:$D$797,2,FALSE)</f>
        <v>2</v>
      </c>
      <c r="N4245" s="14">
        <f>+INDEX(Customers!$B$2:$D$797,MATCH(TF_Database!L4245,Customers!$C$2:$C$797,0),1)</f>
        <v>21069</v>
      </c>
      <c r="O4245" s="29">
        <f t="shared" si="398"/>
        <v>7</v>
      </c>
      <c r="P4245" s="29">
        <f t="shared" si="399"/>
        <v>13</v>
      </c>
      <c r="Q4245" s="14" t="str">
        <f t="shared" si="400"/>
        <v xml:space="preserve">Dennis </v>
      </c>
      <c r="R4245" s="14" t="str">
        <f t="shared" si="401"/>
        <v>Bolton</v>
      </c>
    </row>
    <row r="4246" spans="2:18" x14ac:dyDescent="0.45">
      <c r="B4246" s="14" t="str">
        <f t="shared" si="396"/>
        <v>409432940943</v>
      </c>
      <c r="C4246" s="5">
        <v>40943</v>
      </c>
      <c r="D4246" s="2" t="s">
        <v>811</v>
      </c>
      <c r="E4246" s="14">
        <f t="shared" si="397"/>
        <v>0</v>
      </c>
      <c r="F4246" s="2">
        <v>29</v>
      </c>
      <c r="G4246" s="19">
        <v>258.61</v>
      </c>
      <c r="H4246" s="20">
        <v>7.0000000000000007E-2</v>
      </c>
      <c r="I4246" s="6"/>
      <c r="J4246" s="5">
        <v>40943</v>
      </c>
      <c r="K4246" s="25">
        <v>-15.962</v>
      </c>
      <c r="L4246" s="2" t="s">
        <v>531</v>
      </c>
      <c r="M4246" s="14">
        <f>+VLOOKUP(L4246,Customers!$C$3:$D$797,2,FALSE)</f>
        <v>3</v>
      </c>
      <c r="N4246" s="14">
        <f>+INDEX(Customers!$B$2:$D$797,MATCH(TF_Database!L4246,Customers!$C$2:$C$797,0),1)</f>
        <v>28618</v>
      </c>
      <c r="O4246" s="29">
        <f t="shared" si="398"/>
        <v>8</v>
      </c>
      <c r="P4246" s="29">
        <f t="shared" si="399"/>
        <v>16</v>
      </c>
      <c r="Q4246" s="14" t="str">
        <f t="shared" si="400"/>
        <v xml:space="preserve">Maureen </v>
      </c>
      <c r="R4246" s="14" t="str">
        <f t="shared" si="401"/>
        <v>Fritzler</v>
      </c>
    </row>
    <row r="4247" spans="2:18" x14ac:dyDescent="0.45">
      <c r="B4247" s="14" t="str">
        <f t="shared" si="396"/>
        <v>403243340325</v>
      </c>
      <c r="C4247" s="5">
        <v>40324</v>
      </c>
      <c r="D4247" s="2" t="s">
        <v>808</v>
      </c>
      <c r="E4247" s="14">
        <f t="shared" si="397"/>
        <v>0</v>
      </c>
      <c r="F4247" s="2">
        <v>33</v>
      </c>
      <c r="G4247" s="19">
        <v>1379.34</v>
      </c>
      <c r="H4247" s="20">
        <v>0.04</v>
      </c>
      <c r="I4247" s="6"/>
      <c r="J4247" s="5">
        <v>40325</v>
      </c>
      <c r="K4247" s="25">
        <v>-470.85</v>
      </c>
      <c r="L4247" s="2" t="s">
        <v>532</v>
      </c>
      <c r="M4247" s="14">
        <f>+VLOOKUP(L4247,Customers!$C$3:$D$797,2,FALSE)</f>
        <v>3</v>
      </c>
      <c r="N4247" s="14">
        <f>+INDEX(Customers!$B$2:$D$797,MATCH(TF_Database!L4247,Customers!$C$2:$C$797,0),1)</f>
        <v>27731</v>
      </c>
      <c r="O4247" s="29">
        <f t="shared" si="398"/>
        <v>4</v>
      </c>
      <c r="P4247" s="29">
        <f t="shared" si="399"/>
        <v>10</v>
      </c>
      <c r="Q4247" s="14" t="str">
        <f t="shared" si="400"/>
        <v xml:space="preserve">Art </v>
      </c>
      <c r="R4247" s="14" t="str">
        <f t="shared" si="401"/>
        <v>Foster</v>
      </c>
    </row>
    <row r="4248" spans="2:18" x14ac:dyDescent="0.45">
      <c r="B4248" s="14" t="str">
        <f t="shared" si="396"/>
        <v>40324640325</v>
      </c>
      <c r="C4248" s="5">
        <v>40324</v>
      </c>
      <c r="D4248" s="2" t="s">
        <v>808</v>
      </c>
      <c r="E4248" s="14">
        <f t="shared" si="397"/>
        <v>0</v>
      </c>
      <c r="F4248" s="2">
        <v>6</v>
      </c>
      <c r="G4248" s="19">
        <v>168.25</v>
      </c>
      <c r="H4248" s="20">
        <v>0.09</v>
      </c>
      <c r="I4248" s="6"/>
      <c r="J4248" s="5">
        <v>40325</v>
      </c>
      <c r="K4248" s="25">
        <v>101.78</v>
      </c>
      <c r="L4248" s="2" t="s">
        <v>532</v>
      </c>
      <c r="M4248" s="14">
        <f>+VLOOKUP(L4248,Customers!$C$3:$D$797,2,FALSE)</f>
        <v>3</v>
      </c>
      <c r="N4248" s="14">
        <f>+INDEX(Customers!$B$2:$D$797,MATCH(TF_Database!L4248,Customers!$C$2:$C$797,0),1)</f>
        <v>27731</v>
      </c>
      <c r="O4248" s="29">
        <f t="shared" si="398"/>
        <v>4</v>
      </c>
      <c r="P4248" s="29">
        <f t="shared" si="399"/>
        <v>10</v>
      </c>
      <c r="Q4248" s="14" t="str">
        <f t="shared" si="400"/>
        <v xml:space="preserve">Art </v>
      </c>
      <c r="R4248" s="14" t="str">
        <f t="shared" si="401"/>
        <v>Foster</v>
      </c>
    </row>
    <row r="4249" spans="2:18" x14ac:dyDescent="0.45">
      <c r="B4249" s="14" t="str">
        <f t="shared" si="396"/>
        <v>402884140291</v>
      </c>
      <c r="C4249" s="5">
        <v>40288</v>
      </c>
      <c r="D4249" s="2" t="s">
        <v>811</v>
      </c>
      <c r="E4249" s="14">
        <f t="shared" si="397"/>
        <v>0</v>
      </c>
      <c r="F4249" s="2">
        <v>41</v>
      </c>
      <c r="G4249" s="19">
        <v>1871.13</v>
      </c>
      <c r="H4249" s="20">
        <v>0.01</v>
      </c>
      <c r="I4249" s="6"/>
      <c r="J4249" s="5">
        <v>40291</v>
      </c>
      <c r="K4249" s="25">
        <v>346.43</v>
      </c>
      <c r="L4249" s="2" t="s">
        <v>533</v>
      </c>
      <c r="M4249" s="14">
        <f>+VLOOKUP(L4249,Customers!$C$3:$D$797,2,FALSE)</f>
        <v>5</v>
      </c>
      <c r="N4249" s="14">
        <f>+INDEX(Customers!$B$2:$D$797,MATCH(TF_Database!L4249,Customers!$C$2:$C$797,0),1)</f>
        <v>20123</v>
      </c>
      <c r="O4249" s="29">
        <f t="shared" si="398"/>
        <v>6</v>
      </c>
      <c r="P4249" s="29">
        <f t="shared" si="399"/>
        <v>13</v>
      </c>
      <c r="Q4249" s="14" t="str">
        <f t="shared" si="400"/>
        <v xml:space="preserve">Erica </v>
      </c>
      <c r="R4249" s="14" t="str">
        <f t="shared" si="401"/>
        <v>Hackney</v>
      </c>
    </row>
    <row r="4250" spans="2:18" x14ac:dyDescent="0.45">
      <c r="B4250" s="14" t="str">
        <f t="shared" si="396"/>
        <v>402882240288</v>
      </c>
      <c r="C4250" s="5">
        <v>40288</v>
      </c>
      <c r="D4250" s="2" t="s">
        <v>811</v>
      </c>
      <c r="E4250" s="14">
        <f t="shared" si="397"/>
        <v>0</v>
      </c>
      <c r="F4250" s="2">
        <v>22</v>
      </c>
      <c r="G4250" s="19">
        <v>729.57</v>
      </c>
      <c r="H4250" s="20">
        <v>0.08</v>
      </c>
      <c r="I4250" s="6"/>
      <c r="J4250" s="5">
        <v>40288</v>
      </c>
      <c r="K4250" s="25">
        <v>250.43</v>
      </c>
      <c r="L4250" s="2" t="s">
        <v>533</v>
      </c>
      <c r="M4250" s="14">
        <f>+VLOOKUP(L4250,Customers!$C$3:$D$797,2,FALSE)</f>
        <v>5</v>
      </c>
      <c r="N4250" s="14">
        <f>+INDEX(Customers!$B$2:$D$797,MATCH(TF_Database!L4250,Customers!$C$2:$C$797,0),1)</f>
        <v>20123</v>
      </c>
      <c r="O4250" s="29">
        <f t="shared" si="398"/>
        <v>6</v>
      </c>
      <c r="P4250" s="29">
        <f t="shared" si="399"/>
        <v>13</v>
      </c>
      <c r="Q4250" s="14" t="str">
        <f t="shared" si="400"/>
        <v xml:space="preserve">Erica </v>
      </c>
      <c r="R4250" s="14" t="str">
        <f t="shared" si="401"/>
        <v>Hackney</v>
      </c>
    </row>
    <row r="4251" spans="2:18" x14ac:dyDescent="0.45">
      <c r="B4251" s="14" t="str">
        <f t="shared" si="396"/>
        <v>40969740971</v>
      </c>
      <c r="C4251" s="5">
        <v>40969</v>
      </c>
      <c r="D4251" s="2" t="s">
        <v>810</v>
      </c>
      <c r="E4251" s="14">
        <f t="shared" si="397"/>
        <v>0</v>
      </c>
      <c r="F4251" s="2">
        <v>7</v>
      </c>
      <c r="G4251" s="19">
        <v>104.38</v>
      </c>
      <c r="H4251" s="20">
        <v>7.0000000000000007E-2</v>
      </c>
      <c r="I4251" s="6"/>
      <c r="J4251" s="5">
        <v>40971</v>
      </c>
      <c r="K4251" s="25">
        <v>-24.2</v>
      </c>
      <c r="L4251" s="2" t="s">
        <v>534</v>
      </c>
      <c r="M4251" s="14">
        <f>+VLOOKUP(L4251,Customers!$C$3:$D$797,2,FALSE)</f>
        <v>2</v>
      </c>
      <c r="N4251" s="14">
        <f>+INDEX(Customers!$B$2:$D$797,MATCH(TF_Database!L4251,Customers!$C$2:$C$797,0),1)</f>
        <v>5441</v>
      </c>
      <c r="O4251" s="29">
        <f t="shared" si="398"/>
        <v>4</v>
      </c>
      <c r="P4251" s="29">
        <f t="shared" si="399"/>
        <v>9</v>
      </c>
      <c r="Q4251" s="14" t="str">
        <f t="shared" si="400"/>
        <v xml:space="preserve">Don </v>
      </c>
      <c r="R4251" s="14" t="str">
        <f t="shared" si="401"/>
        <v>Weiss</v>
      </c>
    </row>
    <row r="4252" spans="2:18" x14ac:dyDescent="0.45">
      <c r="B4252" s="14" t="str">
        <f t="shared" si="396"/>
        <v>407221540727</v>
      </c>
      <c r="C4252" s="5">
        <v>40722</v>
      </c>
      <c r="D4252" s="2" t="s">
        <v>804</v>
      </c>
      <c r="E4252" s="14">
        <f t="shared" si="397"/>
        <v>0</v>
      </c>
      <c r="F4252" s="2">
        <v>15</v>
      </c>
      <c r="G4252" s="19">
        <v>627.69000000000005</v>
      </c>
      <c r="H4252" s="20">
        <v>0</v>
      </c>
      <c r="I4252" s="6"/>
      <c r="J4252" s="5">
        <v>40727</v>
      </c>
      <c r="K4252" s="25">
        <v>-12.02</v>
      </c>
      <c r="L4252" s="2" t="s">
        <v>535</v>
      </c>
      <c r="M4252" s="14">
        <f>+VLOOKUP(L4252,Customers!$C$3:$D$797,2,FALSE)</f>
        <v>5</v>
      </c>
      <c r="N4252" s="14">
        <f>+INDEX(Customers!$B$2:$D$797,MATCH(TF_Database!L4252,Customers!$C$2:$C$797,0),1)</f>
        <v>4051</v>
      </c>
      <c r="O4252" s="29">
        <f t="shared" si="398"/>
        <v>8</v>
      </c>
      <c r="P4252" s="29">
        <f t="shared" si="399"/>
        <v>14</v>
      </c>
      <c r="Q4252" s="14" t="str">
        <f t="shared" si="400"/>
        <v xml:space="preserve">Jessica </v>
      </c>
      <c r="R4252" s="14" t="str">
        <f t="shared" si="401"/>
        <v>Myrick</v>
      </c>
    </row>
    <row r="4253" spans="2:18" x14ac:dyDescent="0.45">
      <c r="B4253" s="14" t="str">
        <f t="shared" si="396"/>
        <v>400213940021</v>
      </c>
      <c r="C4253" s="5">
        <v>40021</v>
      </c>
      <c r="D4253" s="2" t="s">
        <v>808</v>
      </c>
      <c r="E4253" s="14">
        <f t="shared" si="397"/>
        <v>0</v>
      </c>
      <c r="F4253" s="2">
        <v>39</v>
      </c>
      <c r="G4253" s="19">
        <v>493.26</v>
      </c>
      <c r="H4253" s="20">
        <v>0.02</v>
      </c>
      <c r="I4253" s="6"/>
      <c r="J4253" s="5">
        <v>40021</v>
      </c>
      <c r="K4253" s="25">
        <v>263.39999999999998</v>
      </c>
      <c r="L4253" s="2" t="s">
        <v>527</v>
      </c>
      <c r="M4253" s="14">
        <f>+VLOOKUP(L4253,Customers!$C$3:$D$797,2,FALSE)</f>
        <v>5</v>
      </c>
      <c r="N4253" s="14">
        <f>+INDEX(Customers!$B$2:$D$797,MATCH(TF_Database!L4253,Customers!$C$2:$C$797,0),1)</f>
        <v>3933</v>
      </c>
      <c r="O4253" s="29">
        <f t="shared" si="398"/>
        <v>7</v>
      </c>
      <c r="P4253" s="29">
        <f t="shared" si="399"/>
        <v>13</v>
      </c>
      <c r="Q4253" s="14" t="str">
        <f t="shared" si="400"/>
        <v xml:space="preserve">Darrin </v>
      </c>
      <c r="R4253" s="14" t="str">
        <f t="shared" si="401"/>
        <v>Martin</v>
      </c>
    </row>
    <row r="4254" spans="2:18" x14ac:dyDescent="0.45">
      <c r="B4254" s="14" t="str">
        <f t="shared" si="396"/>
        <v>400213740023</v>
      </c>
      <c r="C4254" s="5">
        <v>40021</v>
      </c>
      <c r="D4254" s="2" t="s">
        <v>808</v>
      </c>
      <c r="E4254" s="14">
        <f t="shared" si="397"/>
        <v>0</v>
      </c>
      <c r="F4254" s="2">
        <v>37</v>
      </c>
      <c r="G4254" s="19">
        <v>192.15</v>
      </c>
      <c r="H4254" s="20">
        <v>7.0000000000000007E-2</v>
      </c>
      <c r="I4254" s="6"/>
      <c r="J4254" s="5">
        <v>40023</v>
      </c>
      <c r="K4254" s="25">
        <v>37.31</v>
      </c>
      <c r="L4254" s="2" t="s">
        <v>527</v>
      </c>
      <c r="M4254" s="14">
        <f>+VLOOKUP(L4254,Customers!$C$3:$D$797,2,FALSE)</f>
        <v>5</v>
      </c>
      <c r="N4254" s="14">
        <f>+INDEX(Customers!$B$2:$D$797,MATCH(TF_Database!L4254,Customers!$C$2:$C$797,0),1)</f>
        <v>3933</v>
      </c>
      <c r="O4254" s="29">
        <f t="shared" si="398"/>
        <v>7</v>
      </c>
      <c r="P4254" s="29">
        <f t="shared" si="399"/>
        <v>13</v>
      </c>
      <c r="Q4254" s="14" t="str">
        <f t="shared" si="400"/>
        <v xml:space="preserve">Darrin </v>
      </c>
      <c r="R4254" s="14" t="str">
        <f t="shared" si="401"/>
        <v>Martin</v>
      </c>
    </row>
    <row r="4255" spans="2:18" x14ac:dyDescent="0.45">
      <c r="B4255" s="14" t="str">
        <f t="shared" si="396"/>
        <v>403091640311</v>
      </c>
      <c r="C4255" s="5">
        <v>40309</v>
      </c>
      <c r="D4255" s="2" t="s">
        <v>806</v>
      </c>
      <c r="E4255" s="14">
        <f t="shared" si="397"/>
        <v>1</v>
      </c>
      <c r="F4255" s="2">
        <v>16</v>
      </c>
      <c r="G4255" s="19">
        <v>2366.1799999999998</v>
      </c>
      <c r="H4255" s="20">
        <v>0.1</v>
      </c>
      <c r="I4255" s="6"/>
      <c r="J4255" s="5">
        <v>40311</v>
      </c>
      <c r="K4255" s="25">
        <v>703.8</v>
      </c>
      <c r="L4255" s="2" t="s">
        <v>536</v>
      </c>
      <c r="M4255" s="14">
        <f>+VLOOKUP(L4255,Customers!$C$3:$D$797,2,FALSE)</f>
        <v>1</v>
      </c>
      <c r="N4255" s="14">
        <f>+INDEX(Customers!$B$2:$D$797,MATCH(TF_Database!L4255,Customers!$C$2:$C$797,0),1)</f>
        <v>30575</v>
      </c>
      <c r="O4255" s="29">
        <f t="shared" si="398"/>
        <v>6</v>
      </c>
      <c r="P4255" s="29">
        <f t="shared" si="399"/>
        <v>16</v>
      </c>
      <c r="Q4255" s="14" t="str">
        <f t="shared" si="400"/>
        <v xml:space="preserve">Bruce </v>
      </c>
      <c r="R4255" s="14" t="str">
        <f t="shared" si="401"/>
        <v>Degenhardt</v>
      </c>
    </row>
    <row r="4256" spans="2:18" x14ac:dyDescent="0.45">
      <c r="B4256" s="14" t="str">
        <f t="shared" si="396"/>
        <v>403094940309</v>
      </c>
      <c r="C4256" s="5">
        <v>40309</v>
      </c>
      <c r="D4256" s="2" t="s">
        <v>806</v>
      </c>
      <c r="E4256" s="14">
        <f t="shared" si="397"/>
        <v>1</v>
      </c>
      <c r="F4256" s="2">
        <v>49</v>
      </c>
      <c r="G4256" s="19">
        <v>675.71</v>
      </c>
      <c r="H4256" s="20">
        <v>0.06</v>
      </c>
      <c r="I4256" s="6"/>
      <c r="J4256" s="5">
        <v>40309</v>
      </c>
      <c r="K4256" s="25">
        <v>-17.489999999999998</v>
      </c>
      <c r="L4256" s="2" t="s">
        <v>536</v>
      </c>
      <c r="M4256" s="14">
        <f>+VLOOKUP(L4256,Customers!$C$3:$D$797,2,FALSE)</f>
        <v>1</v>
      </c>
      <c r="N4256" s="14">
        <f>+INDEX(Customers!$B$2:$D$797,MATCH(TF_Database!L4256,Customers!$C$2:$C$797,0),1)</f>
        <v>30575</v>
      </c>
      <c r="O4256" s="29">
        <f t="shared" si="398"/>
        <v>6</v>
      </c>
      <c r="P4256" s="29">
        <f t="shared" si="399"/>
        <v>16</v>
      </c>
      <c r="Q4256" s="14" t="str">
        <f t="shared" si="400"/>
        <v xml:space="preserve">Bruce </v>
      </c>
      <c r="R4256" s="14" t="str">
        <f t="shared" si="401"/>
        <v>Degenhardt</v>
      </c>
    </row>
    <row r="4257" spans="2:18" x14ac:dyDescent="0.45">
      <c r="B4257" s="14" t="str">
        <f t="shared" si="396"/>
        <v>399091439910</v>
      </c>
      <c r="C4257" s="5">
        <v>39909</v>
      </c>
      <c r="D4257" s="2" t="s">
        <v>806</v>
      </c>
      <c r="E4257" s="14">
        <f t="shared" si="397"/>
        <v>1</v>
      </c>
      <c r="F4257" s="2">
        <v>14</v>
      </c>
      <c r="G4257" s="19">
        <v>570.52850000000001</v>
      </c>
      <c r="H4257" s="20">
        <v>0.02</v>
      </c>
      <c r="I4257" s="6"/>
      <c r="J4257" s="5">
        <v>39910</v>
      </c>
      <c r="K4257" s="25">
        <v>3.96</v>
      </c>
      <c r="L4257" s="2" t="s">
        <v>75</v>
      </c>
      <c r="M4257" s="14">
        <f>+VLOOKUP(L4257,Customers!$C$3:$D$797,2,FALSE)</f>
        <v>3</v>
      </c>
      <c r="N4257" s="14">
        <f>+INDEX(Customers!$B$2:$D$797,MATCH(TF_Database!L4257,Customers!$C$2:$C$797,0),1)</f>
        <v>25986</v>
      </c>
      <c r="O4257" s="29">
        <f t="shared" si="398"/>
        <v>6</v>
      </c>
      <c r="P4257" s="29">
        <f t="shared" si="399"/>
        <v>12</v>
      </c>
      <c r="Q4257" s="14" t="str">
        <f t="shared" si="400"/>
        <v xml:space="preserve">Jenna </v>
      </c>
      <c r="R4257" s="14" t="str">
        <f t="shared" si="401"/>
        <v>Caffey</v>
      </c>
    </row>
    <row r="4258" spans="2:18" x14ac:dyDescent="0.45">
      <c r="B4258" s="14" t="str">
        <f t="shared" si="396"/>
        <v>407852540787</v>
      </c>
      <c r="C4258" s="5">
        <v>40785</v>
      </c>
      <c r="D4258" s="2" t="s">
        <v>808</v>
      </c>
      <c r="E4258" s="14">
        <f t="shared" si="397"/>
        <v>0</v>
      </c>
      <c r="F4258" s="2">
        <v>25</v>
      </c>
      <c r="G4258" s="19">
        <v>276.5</v>
      </c>
      <c r="H4258" s="20">
        <v>0.02</v>
      </c>
      <c r="I4258" s="6"/>
      <c r="J4258" s="5">
        <v>40787</v>
      </c>
      <c r="K4258" s="25">
        <v>35.72</v>
      </c>
      <c r="L4258" s="2" t="s">
        <v>537</v>
      </c>
      <c r="M4258" s="14">
        <f>+VLOOKUP(L4258,Customers!$C$3:$D$797,2,FALSE)</f>
        <v>2</v>
      </c>
      <c r="N4258" s="14">
        <f>+INDEX(Customers!$B$2:$D$797,MATCH(TF_Database!L4258,Customers!$C$2:$C$797,0),1)</f>
        <v>17921</v>
      </c>
      <c r="O4258" s="29">
        <f t="shared" si="398"/>
        <v>7</v>
      </c>
      <c r="P4258" s="29">
        <f t="shared" si="399"/>
        <v>12</v>
      </c>
      <c r="Q4258" s="14" t="str">
        <f t="shared" si="400"/>
        <v xml:space="preserve">Kalyca </v>
      </c>
      <c r="R4258" s="14" t="str">
        <f t="shared" si="401"/>
        <v>Meade</v>
      </c>
    </row>
    <row r="4259" spans="2:18" x14ac:dyDescent="0.45">
      <c r="B4259" s="14" t="str">
        <f t="shared" si="396"/>
        <v>408361640838</v>
      </c>
      <c r="C4259" s="5">
        <v>40836</v>
      </c>
      <c r="D4259" s="2" t="s">
        <v>811</v>
      </c>
      <c r="E4259" s="14">
        <f t="shared" si="397"/>
        <v>0</v>
      </c>
      <c r="F4259" s="2">
        <v>16</v>
      </c>
      <c r="G4259" s="19">
        <v>111.9</v>
      </c>
      <c r="H4259" s="20">
        <v>0.01</v>
      </c>
      <c r="I4259" s="6"/>
      <c r="J4259" s="5">
        <v>40838</v>
      </c>
      <c r="K4259" s="25">
        <v>38.03</v>
      </c>
      <c r="L4259" s="2" t="s">
        <v>113</v>
      </c>
      <c r="M4259" s="14">
        <f>+VLOOKUP(L4259,Customers!$C$3:$D$797,2,FALSE)</f>
        <v>2</v>
      </c>
      <c r="N4259" s="14">
        <f>+INDEX(Customers!$B$2:$D$797,MATCH(TF_Database!L4259,Customers!$C$2:$C$797,0),1)</f>
        <v>21069</v>
      </c>
      <c r="O4259" s="29">
        <f t="shared" si="398"/>
        <v>7</v>
      </c>
      <c r="P4259" s="29">
        <f t="shared" si="399"/>
        <v>13</v>
      </c>
      <c r="Q4259" s="14" t="str">
        <f t="shared" si="400"/>
        <v xml:space="preserve">Dennis </v>
      </c>
      <c r="R4259" s="14" t="str">
        <f t="shared" si="401"/>
        <v>Bolton</v>
      </c>
    </row>
    <row r="4260" spans="2:18" x14ac:dyDescent="0.45">
      <c r="B4260" s="14" t="str">
        <f t="shared" si="396"/>
        <v>41117841119</v>
      </c>
      <c r="C4260" s="5">
        <v>41117</v>
      </c>
      <c r="D4260" s="2" t="s">
        <v>806</v>
      </c>
      <c r="E4260" s="14">
        <f t="shared" si="397"/>
        <v>1</v>
      </c>
      <c r="F4260" s="2">
        <v>8</v>
      </c>
      <c r="G4260" s="19">
        <v>1173.5</v>
      </c>
      <c r="H4260" s="20">
        <v>0</v>
      </c>
      <c r="I4260" s="6"/>
      <c r="J4260" s="5">
        <v>41119</v>
      </c>
      <c r="K4260" s="25">
        <v>53.87</v>
      </c>
      <c r="L4260" s="2" t="s">
        <v>75</v>
      </c>
      <c r="M4260" s="14">
        <f>+VLOOKUP(L4260,Customers!$C$3:$D$797,2,FALSE)</f>
        <v>3</v>
      </c>
      <c r="N4260" s="14">
        <f>+INDEX(Customers!$B$2:$D$797,MATCH(TF_Database!L4260,Customers!$C$2:$C$797,0),1)</f>
        <v>25986</v>
      </c>
      <c r="O4260" s="29">
        <f t="shared" si="398"/>
        <v>6</v>
      </c>
      <c r="P4260" s="29">
        <f t="shared" si="399"/>
        <v>12</v>
      </c>
      <c r="Q4260" s="14" t="str">
        <f t="shared" si="400"/>
        <v xml:space="preserve">Jenna </v>
      </c>
      <c r="R4260" s="14" t="str">
        <f t="shared" si="401"/>
        <v>Caffey</v>
      </c>
    </row>
    <row r="4261" spans="2:18" x14ac:dyDescent="0.45">
      <c r="B4261" s="14" t="str">
        <f t="shared" si="396"/>
        <v>406464340648</v>
      </c>
      <c r="C4261" s="5">
        <v>40646</v>
      </c>
      <c r="D4261" s="2" t="s">
        <v>811</v>
      </c>
      <c r="E4261" s="14">
        <f t="shared" si="397"/>
        <v>0</v>
      </c>
      <c r="F4261" s="2">
        <v>43</v>
      </c>
      <c r="G4261" s="19">
        <v>210.66</v>
      </c>
      <c r="H4261" s="20">
        <v>0.08</v>
      </c>
      <c r="I4261" s="6"/>
      <c r="J4261" s="5">
        <v>40648</v>
      </c>
      <c r="K4261" s="25">
        <v>-145.7165</v>
      </c>
      <c r="L4261" s="2" t="s">
        <v>529</v>
      </c>
      <c r="M4261" s="14">
        <f>+VLOOKUP(L4261,Customers!$C$3:$D$797,2,FALSE)</f>
        <v>4</v>
      </c>
      <c r="N4261" s="14">
        <f>+INDEX(Customers!$B$2:$D$797,MATCH(TF_Database!L4261,Customers!$C$2:$C$797,0),1)</f>
        <v>16663</v>
      </c>
      <c r="O4261" s="29">
        <f t="shared" si="398"/>
        <v>4</v>
      </c>
      <c r="P4261" s="29">
        <f t="shared" si="399"/>
        <v>9</v>
      </c>
      <c r="Q4261" s="14" t="str">
        <f t="shared" si="400"/>
        <v xml:space="preserve">Max </v>
      </c>
      <c r="R4261" s="14" t="str">
        <f t="shared" si="401"/>
        <v>Jones</v>
      </c>
    </row>
    <row r="4262" spans="2:18" x14ac:dyDescent="0.45">
      <c r="B4262" s="14" t="str">
        <f t="shared" si="396"/>
        <v>403284140330</v>
      </c>
      <c r="C4262" s="5">
        <v>40328</v>
      </c>
      <c r="D4262" s="2" t="s">
        <v>804</v>
      </c>
      <c r="E4262" s="14">
        <f t="shared" si="397"/>
        <v>0</v>
      </c>
      <c r="F4262" s="2">
        <v>41</v>
      </c>
      <c r="G4262" s="19">
        <v>316.61</v>
      </c>
      <c r="H4262" s="20">
        <v>0.03</v>
      </c>
      <c r="I4262" s="6"/>
      <c r="J4262" s="5">
        <v>40330</v>
      </c>
      <c r="K4262" s="25">
        <v>110.34</v>
      </c>
      <c r="L4262" s="2" t="s">
        <v>307</v>
      </c>
      <c r="M4262" s="14">
        <f>+VLOOKUP(L4262,Customers!$C$3:$D$797,2,FALSE)</f>
        <v>1</v>
      </c>
      <c r="N4262" s="14">
        <f>+INDEX(Customers!$B$2:$D$797,MATCH(TF_Database!L4262,Customers!$C$2:$C$797,0),1)</f>
        <v>2176</v>
      </c>
      <c r="O4262" s="29">
        <f t="shared" si="398"/>
        <v>5</v>
      </c>
      <c r="P4262" s="29">
        <f t="shared" si="399"/>
        <v>14</v>
      </c>
      <c r="Q4262" s="14" t="str">
        <f t="shared" si="400"/>
        <v xml:space="preserve">Lena </v>
      </c>
      <c r="R4262" s="14" t="str">
        <f t="shared" si="401"/>
        <v>Creighton</v>
      </c>
    </row>
    <row r="4263" spans="2:18" x14ac:dyDescent="0.45">
      <c r="B4263" s="14" t="str">
        <f t="shared" si="396"/>
        <v>410522741055</v>
      </c>
      <c r="C4263" s="5">
        <v>41052</v>
      </c>
      <c r="D4263" s="2" t="s">
        <v>811</v>
      </c>
      <c r="E4263" s="14">
        <f t="shared" si="397"/>
        <v>0</v>
      </c>
      <c r="F4263" s="2">
        <v>27</v>
      </c>
      <c r="G4263" s="19">
        <v>116.37</v>
      </c>
      <c r="H4263" s="20">
        <v>0.04</v>
      </c>
      <c r="I4263" s="6"/>
      <c r="J4263" s="5">
        <v>41055</v>
      </c>
      <c r="K4263" s="25">
        <v>57.63</v>
      </c>
      <c r="L4263" s="2" t="s">
        <v>532</v>
      </c>
      <c r="M4263" s="14">
        <f>+VLOOKUP(L4263,Customers!$C$3:$D$797,2,FALSE)</f>
        <v>3</v>
      </c>
      <c r="N4263" s="14">
        <f>+INDEX(Customers!$B$2:$D$797,MATCH(TF_Database!L4263,Customers!$C$2:$C$797,0),1)</f>
        <v>27731</v>
      </c>
      <c r="O4263" s="29">
        <f t="shared" si="398"/>
        <v>4</v>
      </c>
      <c r="P4263" s="29">
        <f t="shared" si="399"/>
        <v>10</v>
      </c>
      <c r="Q4263" s="14" t="str">
        <f t="shared" si="400"/>
        <v xml:space="preserve">Art </v>
      </c>
      <c r="R4263" s="14" t="str">
        <f t="shared" si="401"/>
        <v>Foster</v>
      </c>
    </row>
    <row r="4264" spans="2:18" x14ac:dyDescent="0.45">
      <c r="B4264" s="14" t="str">
        <f t="shared" si="396"/>
        <v>407373140738</v>
      </c>
      <c r="C4264" s="5">
        <v>40737</v>
      </c>
      <c r="D4264" s="2" t="s">
        <v>810</v>
      </c>
      <c r="E4264" s="14">
        <f t="shared" si="397"/>
        <v>0</v>
      </c>
      <c r="F4264" s="2">
        <v>31</v>
      </c>
      <c r="G4264" s="19">
        <v>123.93</v>
      </c>
      <c r="H4264" s="20">
        <v>0.1</v>
      </c>
      <c r="I4264" s="6"/>
      <c r="J4264" s="5">
        <v>40738</v>
      </c>
      <c r="K4264" s="25">
        <v>11.93</v>
      </c>
      <c r="L4264" s="2" t="s">
        <v>528</v>
      </c>
      <c r="M4264" s="14">
        <f>+VLOOKUP(L4264,Customers!$C$3:$D$797,2,FALSE)</f>
        <v>2</v>
      </c>
      <c r="N4264" s="14">
        <f>+INDEX(Customers!$B$2:$D$797,MATCH(TF_Database!L4264,Customers!$C$2:$C$797,0),1)</f>
        <v>21612</v>
      </c>
      <c r="O4264" s="29">
        <f t="shared" si="398"/>
        <v>4</v>
      </c>
      <c r="P4264" s="29">
        <f t="shared" si="399"/>
        <v>11</v>
      </c>
      <c r="Q4264" s="14" t="str">
        <f t="shared" si="400"/>
        <v xml:space="preserve">Ken </v>
      </c>
      <c r="R4264" s="14" t="str">
        <f t="shared" si="401"/>
        <v>Brennan</v>
      </c>
    </row>
    <row r="4265" spans="2:18" x14ac:dyDescent="0.45">
      <c r="B4265" s="14" t="str">
        <f t="shared" si="396"/>
        <v>403292440333</v>
      </c>
      <c r="C4265" s="5">
        <v>40329</v>
      </c>
      <c r="D4265" s="2" t="s">
        <v>804</v>
      </c>
      <c r="E4265" s="14">
        <f t="shared" si="397"/>
        <v>0</v>
      </c>
      <c r="F4265" s="2">
        <v>24</v>
      </c>
      <c r="G4265" s="19">
        <v>103.11</v>
      </c>
      <c r="H4265" s="20">
        <v>0.06</v>
      </c>
      <c r="I4265" s="6"/>
      <c r="J4265" s="5">
        <v>40333</v>
      </c>
      <c r="K4265" s="25">
        <v>-95.41</v>
      </c>
      <c r="L4265" s="2" t="s">
        <v>538</v>
      </c>
      <c r="M4265" s="14">
        <f>+VLOOKUP(L4265,Customers!$C$3:$D$797,2,FALSE)</f>
        <v>1</v>
      </c>
      <c r="N4265" s="14">
        <f>+INDEX(Customers!$B$2:$D$797,MATCH(TF_Database!L4265,Customers!$C$2:$C$797,0),1)</f>
        <v>16376</v>
      </c>
      <c r="O4265" s="29">
        <f t="shared" si="398"/>
        <v>5</v>
      </c>
      <c r="P4265" s="29">
        <f t="shared" si="399"/>
        <v>14</v>
      </c>
      <c r="Q4265" s="14" t="str">
        <f t="shared" si="400"/>
        <v xml:space="preserve">Troy </v>
      </c>
      <c r="R4265" s="14" t="str">
        <f t="shared" si="401"/>
        <v>Blackwell</v>
      </c>
    </row>
    <row r="4266" spans="2:18" x14ac:dyDescent="0.45">
      <c r="B4266" s="14" t="str">
        <f t="shared" si="396"/>
        <v>403293540334</v>
      </c>
      <c r="C4266" s="5">
        <v>40329</v>
      </c>
      <c r="D4266" s="2" t="s">
        <v>804</v>
      </c>
      <c r="E4266" s="14">
        <f t="shared" si="397"/>
        <v>0</v>
      </c>
      <c r="F4266" s="2">
        <v>35</v>
      </c>
      <c r="G4266" s="19">
        <v>1599.0709999999999</v>
      </c>
      <c r="H4266" s="20">
        <v>0.04</v>
      </c>
      <c r="I4266" s="6"/>
      <c r="J4266" s="5">
        <v>40334</v>
      </c>
      <c r="K4266" s="25">
        <v>296.65800000000002</v>
      </c>
      <c r="L4266" s="2" t="s">
        <v>538</v>
      </c>
      <c r="M4266" s="14">
        <f>+VLOOKUP(L4266,Customers!$C$3:$D$797,2,FALSE)</f>
        <v>1</v>
      </c>
      <c r="N4266" s="14">
        <f>+INDEX(Customers!$B$2:$D$797,MATCH(TF_Database!L4266,Customers!$C$2:$C$797,0),1)</f>
        <v>16376</v>
      </c>
      <c r="O4266" s="29">
        <f t="shared" si="398"/>
        <v>5</v>
      </c>
      <c r="P4266" s="29">
        <f t="shared" si="399"/>
        <v>14</v>
      </c>
      <c r="Q4266" s="14" t="str">
        <f t="shared" si="400"/>
        <v xml:space="preserve">Troy </v>
      </c>
      <c r="R4266" s="14" t="str">
        <f t="shared" si="401"/>
        <v>Blackwell</v>
      </c>
    </row>
    <row r="4267" spans="2:18" x14ac:dyDescent="0.45">
      <c r="B4267" s="14" t="str">
        <f t="shared" si="396"/>
        <v>403293140331</v>
      </c>
      <c r="C4267" s="5">
        <v>40329</v>
      </c>
      <c r="D4267" s="2" t="s">
        <v>804</v>
      </c>
      <c r="E4267" s="14">
        <f t="shared" si="397"/>
        <v>0</v>
      </c>
      <c r="F4267" s="2">
        <v>31</v>
      </c>
      <c r="G4267" s="19">
        <v>968.23500000000001</v>
      </c>
      <c r="H4267" s="20">
        <v>0.05</v>
      </c>
      <c r="I4267" s="6"/>
      <c r="J4267" s="5">
        <v>40331</v>
      </c>
      <c r="K4267" s="25">
        <v>-158.60900000000001</v>
      </c>
      <c r="L4267" s="2" t="s">
        <v>538</v>
      </c>
      <c r="M4267" s="14">
        <f>+VLOOKUP(L4267,Customers!$C$3:$D$797,2,FALSE)</f>
        <v>1</v>
      </c>
      <c r="N4267" s="14">
        <f>+INDEX(Customers!$B$2:$D$797,MATCH(TF_Database!L4267,Customers!$C$2:$C$797,0),1)</f>
        <v>16376</v>
      </c>
      <c r="O4267" s="29">
        <f t="shared" si="398"/>
        <v>5</v>
      </c>
      <c r="P4267" s="29">
        <f t="shared" si="399"/>
        <v>14</v>
      </c>
      <c r="Q4267" s="14" t="str">
        <f t="shared" si="400"/>
        <v xml:space="preserve">Troy </v>
      </c>
      <c r="R4267" s="14" t="str">
        <f t="shared" si="401"/>
        <v>Blackwell</v>
      </c>
    </row>
    <row r="4268" spans="2:18" x14ac:dyDescent="0.45">
      <c r="B4268" s="14" t="str">
        <f t="shared" si="396"/>
        <v>40465140467</v>
      </c>
      <c r="C4268" s="5">
        <v>40465</v>
      </c>
      <c r="D4268" s="2" t="s">
        <v>810</v>
      </c>
      <c r="E4268" s="14">
        <f t="shared" si="397"/>
        <v>0</v>
      </c>
      <c r="F4268" s="2">
        <v>1</v>
      </c>
      <c r="G4268" s="19">
        <v>184.46</v>
      </c>
      <c r="H4268" s="20">
        <v>0.05</v>
      </c>
      <c r="I4268" s="6"/>
      <c r="J4268" s="5">
        <v>40467</v>
      </c>
      <c r="K4268" s="25">
        <v>-106.33</v>
      </c>
      <c r="L4268" s="2" t="s">
        <v>535</v>
      </c>
      <c r="M4268" s="14">
        <f>+VLOOKUP(L4268,Customers!$C$3:$D$797,2,FALSE)</f>
        <v>5</v>
      </c>
      <c r="N4268" s="14">
        <f>+INDEX(Customers!$B$2:$D$797,MATCH(TF_Database!L4268,Customers!$C$2:$C$797,0),1)</f>
        <v>4051</v>
      </c>
      <c r="O4268" s="29">
        <f t="shared" si="398"/>
        <v>8</v>
      </c>
      <c r="P4268" s="29">
        <f t="shared" si="399"/>
        <v>14</v>
      </c>
      <c r="Q4268" s="14" t="str">
        <f t="shared" si="400"/>
        <v xml:space="preserve">Jessica </v>
      </c>
      <c r="R4268" s="14" t="str">
        <f t="shared" si="401"/>
        <v>Myrick</v>
      </c>
    </row>
    <row r="4269" spans="2:18" x14ac:dyDescent="0.45">
      <c r="B4269" s="14" t="str">
        <f t="shared" si="396"/>
        <v>404962840501</v>
      </c>
      <c r="C4269" s="5">
        <v>40496</v>
      </c>
      <c r="D4269" s="2" t="s">
        <v>804</v>
      </c>
      <c r="E4269" s="14">
        <f t="shared" si="397"/>
        <v>0</v>
      </c>
      <c r="F4269" s="2">
        <v>28</v>
      </c>
      <c r="G4269" s="19">
        <v>574.99</v>
      </c>
      <c r="H4269" s="20">
        <v>0.06</v>
      </c>
      <c r="I4269" s="6"/>
      <c r="J4269" s="5">
        <v>40501</v>
      </c>
      <c r="K4269" s="25">
        <v>-148.87</v>
      </c>
      <c r="L4269" s="2" t="s">
        <v>328</v>
      </c>
      <c r="M4269" s="14">
        <f>+VLOOKUP(L4269,Customers!$C$3:$D$797,2,FALSE)</f>
        <v>5</v>
      </c>
      <c r="N4269" s="14">
        <f>+INDEX(Customers!$B$2:$D$797,MATCH(TF_Database!L4269,Customers!$C$2:$C$797,0),1)</f>
        <v>9258</v>
      </c>
      <c r="O4269" s="29">
        <f t="shared" si="398"/>
        <v>6</v>
      </c>
      <c r="P4269" s="29">
        <f t="shared" si="399"/>
        <v>11</v>
      </c>
      <c r="Q4269" s="14" t="str">
        <f t="shared" si="400"/>
        <v xml:space="preserve">Harry </v>
      </c>
      <c r="R4269" s="14" t="str">
        <f t="shared" si="401"/>
        <v>Marie</v>
      </c>
    </row>
    <row r="4270" spans="2:18" x14ac:dyDescent="0.45">
      <c r="B4270" s="14" t="str">
        <f t="shared" si="396"/>
        <v>401934540196</v>
      </c>
      <c r="C4270" s="5">
        <v>40193</v>
      </c>
      <c r="D4270" s="2" t="s">
        <v>810</v>
      </c>
      <c r="E4270" s="14">
        <f t="shared" si="397"/>
        <v>0</v>
      </c>
      <c r="F4270" s="2">
        <v>45</v>
      </c>
      <c r="G4270" s="19">
        <v>3753.42</v>
      </c>
      <c r="H4270" s="20">
        <v>0</v>
      </c>
      <c r="I4270" s="6"/>
      <c r="J4270" s="5">
        <v>40196</v>
      </c>
      <c r="K4270" s="25">
        <v>1276.25</v>
      </c>
      <c r="L4270" s="2" t="s">
        <v>533</v>
      </c>
      <c r="M4270" s="14">
        <f>+VLOOKUP(L4270,Customers!$C$3:$D$797,2,FALSE)</f>
        <v>5</v>
      </c>
      <c r="N4270" s="14">
        <f>+INDEX(Customers!$B$2:$D$797,MATCH(TF_Database!L4270,Customers!$C$2:$C$797,0),1)</f>
        <v>20123</v>
      </c>
      <c r="O4270" s="29">
        <f t="shared" si="398"/>
        <v>6</v>
      </c>
      <c r="P4270" s="29">
        <f t="shared" si="399"/>
        <v>13</v>
      </c>
      <c r="Q4270" s="14" t="str">
        <f t="shared" si="400"/>
        <v xml:space="preserve">Erica </v>
      </c>
      <c r="R4270" s="14" t="str">
        <f t="shared" si="401"/>
        <v>Hackney</v>
      </c>
    </row>
    <row r="4271" spans="2:18" x14ac:dyDescent="0.45">
      <c r="B4271" s="14" t="str">
        <f t="shared" si="396"/>
        <v>401932340194</v>
      </c>
      <c r="C4271" s="5">
        <v>40193</v>
      </c>
      <c r="D4271" s="2" t="s">
        <v>810</v>
      </c>
      <c r="E4271" s="14">
        <f t="shared" si="397"/>
        <v>0</v>
      </c>
      <c r="F4271" s="2">
        <v>23</v>
      </c>
      <c r="G4271" s="19">
        <v>1130.79</v>
      </c>
      <c r="H4271" s="20">
        <v>0.01</v>
      </c>
      <c r="I4271" s="6"/>
      <c r="J4271" s="5">
        <v>40194</v>
      </c>
      <c r="K4271" s="25">
        <v>468.19</v>
      </c>
      <c r="L4271" s="2" t="s">
        <v>533</v>
      </c>
      <c r="M4271" s="14">
        <f>+VLOOKUP(L4271,Customers!$C$3:$D$797,2,FALSE)</f>
        <v>5</v>
      </c>
      <c r="N4271" s="14">
        <f>+INDEX(Customers!$B$2:$D$797,MATCH(TF_Database!L4271,Customers!$C$2:$C$797,0),1)</f>
        <v>20123</v>
      </c>
      <c r="O4271" s="29">
        <f t="shared" si="398"/>
        <v>6</v>
      </c>
      <c r="P4271" s="29">
        <f t="shared" si="399"/>
        <v>13</v>
      </c>
      <c r="Q4271" s="14" t="str">
        <f t="shared" si="400"/>
        <v xml:space="preserve">Erica </v>
      </c>
      <c r="R4271" s="14" t="str">
        <f t="shared" si="401"/>
        <v>Hackney</v>
      </c>
    </row>
    <row r="4272" spans="2:18" x14ac:dyDescent="0.45">
      <c r="B4272" s="14" t="str">
        <f t="shared" si="396"/>
        <v>410083341009</v>
      </c>
      <c r="C4272" s="5">
        <v>41008</v>
      </c>
      <c r="D4272" s="2" t="s">
        <v>808</v>
      </c>
      <c r="E4272" s="14">
        <f t="shared" si="397"/>
        <v>0</v>
      </c>
      <c r="F4272" s="2">
        <v>33</v>
      </c>
      <c r="G4272" s="19">
        <v>341.42</v>
      </c>
      <c r="H4272" s="20">
        <v>0.06</v>
      </c>
      <c r="I4272" s="6"/>
      <c r="J4272" s="5">
        <v>41009</v>
      </c>
      <c r="K4272" s="25">
        <v>71.50200000000001</v>
      </c>
      <c r="L4272" s="2" t="s">
        <v>307</v>
      </c>
      <c r="M4272" s="14">
        <f>+VLOOKUP(L4272,Customers!$C$3:$D$797,2,FALSE)</f>
        <v>1</v>
      </c>
      <c r="N4272" s="14">
        <f>+INDEX(Customers!$B$2:$D$797,MATCH(TF_Database!L4272,Customers!$C$2:$C$797,0),1)</f>
        <v>2176</v>
      </c>
      <c r="O4272" s="29">
        <f t="shared" si="398"/>
        <v>5</v>
      </c>
      <c r="P4272" s="29">
        <f t="shared" si="399"/>
        <v>14</v>
      </c>
      <c r="Q4272" s="14" t="str">
        <f t="shared" si="400"/>
        <v xml:space="preserve">Lena </v>
      </c>
      <c r="R4272" s="14" t="str">
        <f t="shared" si="401"/>
        <v>Creighton</v>
      </c>
    </row>
    <row r="4273" spans="2:18" x14ac:dyDescent="0.45">
      <c r="B4273" s="14" t="str">
        <f t="shared" si="396"/>
        <v>410083041010</v>
      </c>
      <c r="C4273" s="5">
        <v>41008</v>
      </c>
      <c r="D4273" s="2" t="s">
        <v>808</v>
      </c>
      <c r="E4273" s="14">
        <f t="shared" si="397"/>
        <v>0</v>
      </c>
      <c r="F4273" s="2">
        <v>30</v>
      </c>
      <c r="G4273" s="19">
        <v>381.39</v>
      </c>
      <c r="H4273" s="20">
        <v>0.01</v>
      </c>
      <c r="I4273" s="6"/>
      <c r="J4273" s="5">
        <v>41010</v>
      </c>
      <c r="K4273" s="25">
        <v>31.24</v>
      </c>
      <c r="L4273" s="2" t="s">
        <v>307</v>
      </c>
      <c r="M4273" s="14">
        <f>+VLOOKUP(L4273,Customers!$C$3:$D$797,2,FALSE)</f>
        <v>1</v>
      </c>
      <c r="N4273" s="14">
        <f>+INDEX(Customers!$B$2:$D$797,MATCH(TF_Database!L4273,Customers!$C$2:$C$797,0),1)</f>
        <v>2176</v>
      </c>
      <c r="O4273" s="29">
        <f t="shared" si="398"/>
        <v>5</v>
      </c>
      <c r="P4273" s="29">
        <f t="shared" si="399"/>
        <v>14</v>
      </c>
      <c r="Q4273" s="14" t="str">
        <f t="shared" si="400"/>
        <v xml:space="preserve">Lena </v>
      </c>
      <c r="R4273" s="14" t="str">
        <f t="shared" si="401"/>
        <v>Creighton</v>
      </c>
    </row>
    <row r="4274" spans="2:18" x14ac:dyDescent="0.45">
      <c r="B4274" s="14" t="str">
        <f t="shared" si="396"/>
        <v>402154240217</v>
      </c>
      <c r="C4274" s="5">
        <v>40215</v>
      </c>
      <c r="D4274" s="2" t="s">
        <v>811</v>
      </c>
      <c r="E4274" s="14">
        <f t="shared" si="397"/>
        <v>0</v>
      </c>
      <c r="F4274" s="2">
        <v>42</v>
      </c>
      <c r="G4274" s="19">
        <v>223.33</v>
      </c>
      <c r="H4274" s="20">
        <v>0</v>
      </c>
      <c r="I4274" s="6"/>
      <c r="J4274" s="5">
        <v>40217</v>
      </c>
      <c r="K4274" s="25">
        <v>-111.89</v>
      </c>
      <c r="L4274" s="2" t="s">
        <v>538</v>
      </c>
      <c r="M4274" s="14">
        <f>+VLOOKUP(L4274,Customers!$C$3:$D$797,2,FALSE)</f>
        <v>1</v>
      </c>
      <c r="N4274" s="14">
        <f>+INDEX(Customers!$B$2:$D$797,MATCH(TF_Database!L4274,Customers!$C$2:$C$797,0),1)</f>
        <v>16376</v>
      </c>
      <c r="O4274" s="29">
        <f t="shared" si="398"/>
        <v>5</v>
      </c>
      <c r="P4274" s="29">
        <f t="shared" si="399"/>
        <v>14</v>
      </c>
      <c r="Q4274" s="14" t="str">
        <f t="shared" si="400"/>
        <v xml:space="preserve">Troy </v>
      </c>
      <c r="R4274" s="14" t="str">
        <f t="shared" si="401"/>
        <v>Blackwell</v>
      </c>
    </row>
    <row r="4275" spans="2:18" x14ac:dyDescent="0.45">
      <c r="B4275" s="14" t="str">
        <f t="shared" si="396"/>
        <v>402152940215</v>
      </c>
      <c r="C4275" s="5">
        <v>40215</v>
      </c>
      <c r="D4275" s="2" t="s">
        <v>811</v>
      </c>
      <c r="E4275" s="14">
        <f t="shared" si="397"/>
        <v>0</v>
      </c>
      <c r="F4275" s="2">
        <v>29</v>
      </c>
      <c r="G4275" s="19">
        <v>1178.04</v>
      </c>
      <c r="H4275" s="20">
        <v>7.0000000000000007E-2</v>
      </c>
      <c r="I4275" s="6"/>
      <c r="J4275" s="5">
        <v>40215</v>
      </c>
      <c r="K4275" s="25">
        <v>-53.81</v>
      </c>
      <c r="L4275" s="2" t="s">
        <v>538</v>
      </c>
      <c r="M4275" s="14">
        <f>+VLOOKUP(L4275,Customers!$C$3:$D$797,2,FALSE)</f>
        <v>1</v>
      </c>
      <c r="N4275" s="14">
        <f>+INDEX(Customers!$B$2:$D$797,MATCH(TF_Database!L4275,Customers!$C$2:$C$797,0),1)</f>
        <v>16376</v>
      </c>
      <c r="O4275" s="29">
        <f t="shared" si="398"/>
        <v>5</v>
      </c>
      <c r="P4275" s="29">
        <f t="shared" si="399"/>
        <v>14</v>
      </c>
      <c r="Q4275" s="14" t="str">
        <f t="shared" si="400"/>
        <v xml:space="preserve">Troy </v>
      </c>
      <c r="R4275" s="14" t="str">
        <f t="shared" si="401"/>
        <v>Blackwell</v>
      </c>
    </row>
    <row r="4276" spans="2:18" x14ac:dyDescent="0.45">
      <c r="B4276" s="14" t="str">
        <f t="shared" si="396"/>
        <v>402154340216</v>
      </c>
      <c r="C4276" s="5">
        <v>40215</v>
      </c>
      <c r="D4276" s="2" t="s">
        <v>811</v>
      </c>
      <c r="E4276" s="14">
        <f t="shared" si="397"/>
        <v>0</v>
      </c>
      <c r="F4276" s="2">
        <v>43</v>
      </c>
      <c r="G4276" s="19">
        <v>121.94</v>
      </c>
      <c r="H4276" s="20">
        <v>0.01</v>
      </c>
      <c r="I4276" s="6"/>
      <c r="J4276" s="5">
        <v>40216</v>
      </c>
      <c r="K4276" s="25">
        <v>-51.3</v>
      </c>
      <c r="L4276" s="2" t="s">
        <v>538</v>
      </c>
      <c r="M4276" s="14">
        <f>+VLOOKUP(L4276,Customers!$C$3:$D$797,2,FALSE)</f>
        <v>1</v>
      </c>
      <c r="N4276" s="14">
        <f>+INDEX(Customers!$B$2:$D$797,MATCH(TF_Database!L4276,Customers!$C$2:$C$797,0),1)</f>
        <v>16376</v>
      </c>
      <c r="O4276" s="29">
        <f t="shared" si="398"/>
        <v>5</v>
      </c>
      <c r="P4276" s="29">
        <f t="shared" si="399"/>
        <v>14</v>
      </c>
      <c r="Q4276" s="14" t="str">
        <f t="shared" si="400"/>
        <v xml:space="preserve">Troy </v>
      </c>
      <c r="R4276" s="14" t="str">
        <f t="shared" si="401"/>
        <v>Blackwell</v>
      </c>
    </row>
    <row r="4277" spans="2:18" x14ac:dyDescent="0.45">
      <c r="B4277" s="14" t="str">
        <f t="shared" si="396"/>
        <v>405611840562</v>
      </c>
      <c r="C4277" s="5">
        <v>40561</v>
      </c>
      <c r="D4277" s="2" t="s">
        <v>811</v>
      </c>
      <c r="E4277" s="14">
        <f t="shared" si="397"/>
        <v>0</v>
      </c>
      <c r="F4277" s="2">
        <v>18</v>
      </c>
      <c r="G4277" s="19">
        <v>5405.44</v>
      </c>
      <c r="H4277" s="20">
        <v>7.0000000000000007E-2</v>
      </c>
      <c r="I4277" s="6"/>
      <c r="J4277" s="5">
        <v>40562</v>
      </c>
      <c r="K4277" s="25">
        <v>604.46</v>
      </c>
      <c r="L4277" s="2" t="s">
        <v>538</v>
      </c>
      <c r="M4277" s="14">
        <f>+VLOOKUP(L4277,Customers!$C$3:$D$797,2,FALSE)</f>
        <v>1</v>
      </c>
      <c r="N4277" s="14">
        <f>+INDEX(Customers!$B$2:$D$797,MATCH(TF_Database!L4277,Customers!$C$2:$C$797,0),1)</f>
        <v>16376</v>
      </c>
      <c r="O4277" s="29">
        <f t="shared" si="398"/>
        <v>5</v>
      </c>
      <c r="P4277" s="29">
        <f t="shared" si="399"/>
        <v>14</v>
      </c>
      <c r="Q4277" s="14" t="str">
        <f t="shared" si="400"/>
        <v xml:space="preserve">Troy </v>
      </c>
      <c r="R4277" s="14" t="str">
        <f t="shared" si="401"/>
        <v>Blackwell</v>
      </c>
    </row>
    <row r="4278" spans="2:18" x14ac:dyDescent="0.45">
      <c r="B4278" s="14" t="str">
        <f t="shared" si="396"/>
        <v>411114441113</v>
      </c>
      <c r="C4278" s="5">
        <v>41111</v>
      </c>
      <c r="D4278" s="2" t="s">
        <v>804</v>
      </c>
      <c r="E4278" s="14">
        <f t="shared" si="397"/>
        <v>0</v>
      </c>
      <c r="F4278" s="2">
        <v>44</v>
      </c>
      <c r="G4278" s="19">
        <v>1001.99</v>
      </c>
      <c r="H4278" s="20">
        <v>0.09</v>
      </c>
      <c r="I4278" s="6"/>
      <c r="J4278" s="5">
        <v>41113</v>
      </c>
      <c r="K4278" s="25">
        <v>333.53149999999999</v>
      </c>
      <c r="L4278" s="2" t="s">
        <v>324</v>
      </c>
      <c r="M4278" s="14">
        <f>+VLOOKUP(L4278,Customers!$C$3:$D$797,2,FALSE)</f>
        <v>1</v>
      </c>
      <c r="N4278" s="14">
        <f>+INDEX(Customers!$B$2:$D$797,MATCH(TF_Database!L4278,Customers!$C$2:$C$797,0),1)</f>
        <v>19103</v>
      </c>
      <c r="O4278" s="29">
        <f t="shared" si="398"/>
        <v>9</v>
      </c>
      <c r="P4278" s="29">
        <f t="shared" si="399"/>
        <v>17</v>
      </c>
      <c r="Q4278" s="14" t="str">
        <f t="shared" si="400"/>
        <v xml:space="preserve">Patricia </v>
      </c>
      <c r="R4278" s="14" t="str">
        <f t="shared" si="401"/>
        <v>Hirasaki</v>
      </c>
    </row>
    <row r="4279" spans="2:18" x14ac:dyDescent="0.45">
      <c r="B4279" s="14" t="str">
        <f t="shared" si="396"/>
        <v>406781240678</v>
      </c>
      <c r="C4279" s="5">
        <v>40678</v>
      </c>
      <c r="D4279" s="2" t="s">
        <v>810</v>
      </c>
      <c r="E4279" s="14">
        <f t="shared" si="397"/>
        <v>0</v>
      </c>
      <c r="F4279" s="2">
        <v>12</v>
      </c>
      <c r="G4279" s="19">
        <v>73.5</v>
      </c>
      <c r="H4279" s="20">
        <v>0.03</v>
      </c>
      <c r="I4279" s="6"/>
      <c r="J4279" s="5">
        <v>40678</v>
      </c>
      <c r="K4279" s="25">
        <v>5.71</v>
      </c>
      <c r="L4279" s="2" t="s">
        <v>113</v>
      </c>
      <c r="M4279" s="14">
        <f>+VLOOKUP(L4279,Customers!$C$3:$D$797,2,FALSE)</f>
        <v>2</v>
      </c>
      <c r="N4279" s="14">
        <f>+INDEX(Customers!$B$2:$D$797,MATCH(TF_Database!L4279,Customers!$C$2:$C$797,0),1)</f>
        <v>21069</v>
      </c>
      <c r="O4279" s="29">
        <f t="shared" si="398"/>
        <v>7</v>
      </c>
      <c r="P4279" s="29">
        <f t="shared" si="399"/>
        <v>13</v>
      </c>
      <c r="Q4279" s="14" t="str">
        <f t="shared" si="400"/>
        <v xml:space="preserve">Dennis </v>
      </c>
      <c r="R4279" s="14" t="str">
        <f t="shared" si="401"/>
        <v>Bolton</v>
      </c>
    </row>
    <row r="4280" spans="2:18" x14ac:dyDescent="0.45">
      <c r="B4280" s="14" t="str">
        <f t="shared" si="396"/>
        <v>398394939841</v>
      </c>
      <c r="C4280" s="5">
        <v>39839</v>
      </c>
      <c r="D4280" s="2" t="s">
        <v>810</v>
      </c>
      <c r="E4280" s="14">
        <f t="shared" si="397"/>
        <v>0</v>
      </c>
      <c r="F4280" s="2">
        <v>49</v>
      </c>
      <c r="G4280" s="19">
        <v>4321.63</v>
      </c>
      <c r="H4280" s="20">
        <v>0.08</v>
      </c>
      <c r="I4280" s="6"/>
      <c r="J4280" s="5">
        <v>39841</v>
      </c>
      <c r="K4280" s="25">
        <v>-1549.14</v>
      </c>
      <c r="L4280" s="2" t="s">
        <v>528</v>
      </c>
      <c r="M4280" s="14">
        <f>+VLOOKUP(L4280,Customers!$C$3:$D$797,2,FALSE)</f>
        <v>2</v>
      </c>
      <c r="N4280" s="14">
        <f>+INDEX(Customers!$B$2:$D$797,MATCH(TF_Database!L4280,Customers!$C$2:$C$797,0),1)</f>
        <v>21612</v>
      </c>
      <c r="O4280" s="29">
        <f t="shared" si="398"/>
        <v>4</v>
      </c>
      <c r="P4280" s="29">
        <f t="shared" si="399"/>
        <v>11</v>
      </c>
      <c r="Q4280" s="14" t="str">
        <f t="shared" si="400"/>
        <v xml:space="preserve">Ken </v>
      </c>
      <c r="R4280" s="14" t="str">
        <f t="shared" si="401"/>
        <v>Brennan</v>
      </c>
    </row>
    <row r="4281" spans="2:18" x14ac:dyDescent="0.45">
      <c r="B4281" s="14" t="str">
        <f t="shared" si="396"/>
        <v>398391139841</v>
      </c>
      <c r="C4281" s="5">
        <v>39839</v>
      </c>
      <c r="D4281" s="2" t="s">
        <v>810</v>
      </c>
      <c r="E4281" s="14">
        <f t="shared" si="397"/>
        <v>0</v>
      </c>
      <c r="F4281" s="2">
        <v>11</v>
      </c>
      <c r="G4281" s="19">
        <v>67.14</v>
      </c>
      <c r="H4281" s="20">
        <v>7.0000000000000007E-2</v>
      </c>
      <c r="I4281" s="6"/>
      <c r="J4281" s="5">
        <v>39841</v>
      </c>
      <c r="K4281" s="25">
        <v>-29.98</v>
      </c>
      <c r="L4281" s="2" t="s">
        <v>528</v>
      </c>
      <c r="M4281" s="14">
        <f>+VLOOKUP(L4281,Customers!$C$3:$D$797,2,FALSE)</f>
        <v>2</v>
      </c>
      <c r="N4281" s="14">
        <f>+INDEX(Customers!$B$2:$D$797,MATCH(TF_Database!L4281,Customers!$C$2:$C$797,0),1)</f>
        <v>21612</v>
      </c>
      <c r="O4281" s="29">
        <f t="shared" si="398"/>
        <v>4</v>
      </c>
      <c r="P4281" s="29">
        <f t="shared" si="399"/>
        <v>11</v>
      </c>
      <c r="Q4281" s="14" t="str">
        <f t="shared" si="400"/>
        <v xml:space="preserve">Ken </v>
      </c>
      <c r="R4281" s="14" t="str">
        <f t="shared" si="401"/>
        <v>Brennan</v>
      </c>
    </row>
    <row r="4282" spans="2:18" x14ac:dyDescent="0.45">
      <c r="B4282" s="14" t="str">
        <f t="shared" si="396"/>
        <v>407902340794</v>
      </c>
      <c r="C4282" s="5">
        <v>40790</v>
      </c>
      <c r="D4282" s="2" t="s">
        <v>804</v>
      </c>
      <c r="E4282" s="14">
        <f t="shared" si="397"/>
        <v>0</v>
      </c>
      <c r="F4282" s="2">
        <v>23</v>
      </c>
      <c r="G4282" s="19">
        <v>220.97</v>
      </c>
      <c r="H4282" s="20">
        <v>0.02</v>
      </c>
      <c r="I4282" s="6"/>
      <c r="J4282" s="5">
        <v>40794</v>
      </c>
      <c r="K4282" s="25">
        <v>-25.86</v>
      </c>
      <c r="L4282" s="2" t="s">
        <v>539</v>
      </c>
      <c r="M4282" s="14">
        <f>+VLOOKUP(L4282,Customers!$C$3:$D$797,2,FALSE)</f>
        <v>1</v>
      </c>
      <c r="N4282" s="14">
        <f>+INDEX(Customers!$B$2:$D$797,MATCH(TF_Database!L4282,Customers!$C$2:$C$797,0),1)</f>
        <v>11767</v>
      </c>
      <c r="O4282" s="29">
        <f t="shared" si="398"/>
        <v>7</v>
      </c>
      <c r="P4282" s="29">
        <f t="shared" si="399"/>
        <v>12</v>
      </c>
      <c r="Q4282" s="14" t="str">
        <f t="shared" si="400"/>
        <v xml:space="preserve">Clytie </v>
      </c>
      <c r="R4282" s="14" t="str">
        <f t="shared" si="401"/>
        <v>Kelty</v>
      </c>
    </row>
    <row r="4283" spans="2:18" x14ac:dyDescent="0.45">
      <c r="B4283" s="14" t="str">
        <f t="shared" si="396"/>
        <v>410124841013</v>
      </c>
      <c r="C4283" s="5">
        <v>41012</v>
      </c>
      <c r="D4283" s="2" t="s">
        <v>806</v>
      </c>
      <c r="E4283" s="14">
        <f t="shared" si="397"/>
        <v>1</v>
      </c>
      <c r="F4283" s="2">
        <v>48</v>
      </c>
      <c r="G4283" s="19">
        <v>368.99</v>
      </c>
      <c r="H4283" s="20">
        <v>0.09</v>
      </c>
      <c r="I4283" s="6"/>
      <c r="J4283" s="5">
        <v>41013</v>
      </c>
      <c r="K4283" s="25">
        <v>-305.91000000000003</v>
      </c>
      <c r="L4283" s="2" t="s">
        <v>139</v>
      </c>
      <c r="M4283" s="14">
        <f>+VLOOKUP(L4283,Customers!$C$3:$D$797,2,FALSE)</f>
        <v>2</v>
      </c>
      <c r="N4283" s="14">
        <f>+INDEX(Customers!$B$2:$D$797,MATCH(TF_Database!L4283,Customers!$C$2:$C$797,0),1)</f>
        <v>12841</v>
      </c>
      <c r="O4283" s="29">
        <f t="shared" si="398"/>
        <v>5</v>
      </c>
      <c r="P4283" s="29">
        <f t="shared" si="399"/>
        <v>12</v>
      </c>
      <c r="Q4283" s="14" t="str">
        <f t="shared" si="400"/>
        <v xml:space="preserve">Mark </v>
      </c>
      <c r="R4283" s="14" t="str">
        <f t="shared" si="401"/>
        <v>Cousins</v>
      </c>
    </row>
    <row r="4284" spans="2:18" x14ac:dyDescent="0.45">
      <c r="B4284" s="14" t="str">
        <f t="shared" si="396"/>
        <v>39844639846</v>
      </c>
      <c r="C4284" s="5">
        <v>39844</v>
      </c>
      <c r="D4284" s="2" t="s">
        <v>811</v>
      </c>
      <c r="E4284" s="14">
        <f t="shared" si="397"/>
        <v>0</v>
      </c>
      <c r="F4284" s="2">
        <v>6</v>
      </c>
      <c r="G4284" s="19">
        <v>451.44</v>
      </c>
      <c r="H4284" s="20">
        <v>0.1</v>
      </c>
      <c r="I4284" s="6"/>
      <c r="J4284" s="5">
        <v>39846</v>
      </c>
      <c r="K4284" s="25">
        <v>-35.19</v>
      </c>
      <c r="L4284" s="2" t="s">
        <v>532</v>
      </c>
      <c r="M4284" s="14">
        <f>+VLOOKUP(L4284,Customers!$C$3:$D$797,2,FALSE)</f>
        <v>3</v>
      </c>
      <c r="N4284" s="14">
        <f>+INDEX(Customers!$B$2:$D$797,MATCH(TF_Database!L4284,Customers!$C$2:$C$797,0),1)</f>
        <v>27731</v>
      </c>
      <c r="O4284" s="29">
        <f t="shared" si="398"/>
        <v>4</v>
      </c>
      <c r="P4284" s="29">
        <f t="shared" si="399"/>
        <v>10</v>
      </c>
      <c r="Q4284" s="14" t="str">
        <f t="shared" si="400"/>
        <v xml:space="preserve">Art </v>
      </c>
      <c r="R4284" s="14" t="str">
        <f t="shared" si="401"/>
        <v>Foster</v>
      </c>
    </row>
    <row r="4285" spans="2:18" x14ac:dyDescent="0.45">
      <c r="B4285" s="14" t="str">
        <f t="shared" si="396"/>
        <v>398441639846</v>
      </c>
      <c r="C4285" s="5">
        <v>39844</v>
      </c>
      <c r="D4285" s="2" t="s">
        <v>811</v>
      </c>
      <c r="E4285" s="14">
        <f t="shared" si="397"/>
        <v>0</v>
      </c>
      <c r="F4285" s="2">
        <v>16</v>
      </c>
      <c r="G4285" s="19">
        <v>138.55000000000001</v>
      </c>
      <c r="H4285" s="20">
        <v>0.03</v>
      </c>
      <c r="I4285" s="6"/>
      <c r="J4285" s="5">
        <v>39846</v>
      </c>
      <c r="K4285" s="25">
        <v>0.89999999999999858</v>
      </c>
      <c r="L4285" s="2" t="s">
        <v>532</v>
      </c>
      <c r="M4285" s="14">
        <f>+VLOOKUP(L4285,Customers!$C$3:$D$797,2,FALSE)</f>
        <v>3</v>
      </c>
      <c r="N4285" s="14">
        <f>+INDEX(Customers!$B$2:$D$797,MATCH(TF_Database!L4285,Customers!$C$2:$C$797,0),1)</f>
        <v>27731</v>
      </c>
      <c r="O4285" s="29">
        <f t="shared" si="398"/>
        <v>4</v>
      </c>
      <c r="P4285" s="29">
        <f t="shared" si="399"/>
        <v>10</v>
      </c>
      <c r="Q4285" s="14" t="str">
        <f t="shared" si="400"/>
        <v xml:space="preserve">Art </v>
      </c>
      <c r="R4285" s="14" t="str">
        <f t="shared" si="401"/>
        <v>Foster</v>
      </c>
    </row>
    <row r="4286" spans="2:18" x14ac:dyDescent="0.45">
      <c r="B4286" s="14" t="str">
        <f t="shared" si="396"/>
        <v>403854740386</v>
      </c>
      <c r="C4286" s="5">
        <v>40385</v>
      </c>
      <c r="D4286" s="2" t="s">
        <v>810</v>
      </c>
      <c r="E4286" s="14">
        <f t="shared" si="397"/>
        <v>0</v>
      </c>
      <c r="F4286" s="2">
        <v>47</v>
      </c>
      <c r="G4286" s="19">
        <v>1291.3499999999999</v>
      </c>
      <c r="H4286" s="20">
        <v>0.04</v>
      </c>
      <c r="I4286" s="6"/>
      <c r="J4286" s="5">
        <v>40386</v>
      </c>
      <c r="K4286" s="25">
        <v>479.62</v>
      </c>
      <c r="L4286" s="2" t="s">
        <v>523</v>
      </c>
      <c r="M4286" s="14">
        <f>+VLOOKUP(L4286,Customers!$C$3:$D$797,2,FALSE)</f>
        <v>4</v>
      </c>
      <c r="N4286" s="14">
        <f>+INDEX(Customers!$B$2:$D$797,MATCH(TF_Database!L4286,Customers!$C$2:$C$797,0),1)</f>
        <v>23274</v>
      </c>
      <c r="O4286" s="29">
        <f t="shared" si="398"/>
        <v>7</v>
      </c>
      <c r="P4286" s="29">
        <f t="shared" si="399"/>
        <v>13</v>
      </c>
      <c r="Q4286" s="14" t="str">
        <f t="shared" si="400"/>
        <v xml:space="preserve">Odella </v>
      </c>
      <c r="R4286" s="14" t="str">
        <f t="shared" si="401"/>
        <v>Nelson</v>
      </c>
    </row>
    <row r="4287" spans="2:18" x14ac:dyDescent="0.45">
      <c r="B4287" s="14" t="str">
        <f t="shared" si="396"/>
        <v>403853140387</v>
      </c>
      <c r="C4287" s="5">
        <v>40385</v>
      </c>
      <c r="D4287" s="2" t="s">
        <v>810</v>
      </c>
      <c r="E4287" s="14">
        <f t="shared" si="397"/>
        <v>0</v>
      </c>
      <c r="F4287" s="2">
        <v>31</v>
      </c>
      <c r="G4287" s="19">
        <v>107.97</v>
      </c>
      <c r="H4287" s="20">
        <v>0</v>
      </c>
      <c r="I4287" s="6"/>
      <c r="J4287" s="5">
        <v>40387</v>
      </c>
      <c r="K4287" s="25">
        <v>2.36</v>
      </c>
      <c r="L4287" s="2" t="s">
        <v>523</v>
      </c>
      <c r="M4287" s="14">
        <f>+VLOOKUP(L4287,Customers!$C$3:$D$797,2,FALSE)</f>
        <v>4</v>
      </c>
      <c r="N4287" s="14">
        <f>+INDEX(Customers!$B$2:$D$797,MATCH(TF_Database!L4287,Customers!$C$2:$C$797,0),1)</f>
        <v>23274</v>
      </c>
      <c r="O4287" s="29">
        <f t="shared" si="398"/>
        <v>7</v>
      </c>
      <c r="P4287" s="29">
        <f t="shared" si="399"/>
        <v>13</v>
      </c>
      <c r="Q4287" s="14" t="str">
        <f t="shared" si="400"/>
        <v xml:space="preserve">Odella </v>
      </c>
      <c r="R4287" s="14" t="str">
        <f t="shared" si="401"/>
        <v>Nelson</v>
      </c>
    </row>
    <row r="4288" spans="2:18" x14ac:dyDescent="0.45">
      <c r="B4288" s="14" t="str">
        <f t="shared" si="396"/>
        <v>401903940192</v>
      </c>
      <c r="C4288" s="5">
        <v>40190</v>
      </c>
      <c r="D4288" s="2" t="s">
        <v>806</v>
      </c>
      <c r="E4288" s="14">
        <f t="shared" si="397"/>
        <v>1</v>
      </c>
      <c r="F4288" s="2">
        <v>39</v>
      </c>
      <c r="G4288" s="19">
        <v>857.32</v>
      </c>
      <c r="H4288" s="20">
        <v>0.05</v>
      </c>
      <c r="I4288" s="6"/>
      <c r="J4288" s="5">
        <v>40192</v>
      </c>
      <c r="K4288" s="25">
        <v>195.71</v>
      </c>
      <c r="L4288" s="2" t="s">
        <v>539</v>
      </c>
      <c r="M4288" s="14">
        <f>+VLOOKUP(L4288,Customers!$C$3:$D$797,2,FALSE)</f>
        <v>1</v>
      </c>
      <c r="N4288" s="14">
        <f>+INDEX(Customers!$B$2:$D$797,MATCH(TF_Database!L4288,Customers!$C$2:$C$797,0),1)</f>
        <v>11767</v>
      </c>
      <c r="O4288" s="29">
        <f t="shared" si="398"/>
        <v>7</v>
      </c>
      <c r="P4288" s="29">
        <f t="shared" si="399"/>
        <v>12</v>
      </c>
      <c r="Q4288" s="14" t="str">
        <f t="shared" si="400"/>
        <v xml:space="preserve">Clytie </v>
      </c>
      <c r="R4288" s="14" t="str">
        <f t="shared" si="401"/>
        <v>Kelty</v>
      </c>
    </row>
    <row r="4289" spans="2:18" x14ac:dyDescent="0.45">
      <c r="B4289" s="14" t="str">
        <f t="shared" si="396"/>
        <v>40190240193</v>
      </c>
      <c r="C4289" s="5">
        <v>40190</v>
      </c>
      <c r="D4289" s="2" t="s">
        <v>806</v>
      </c>
      <c r="E4289" s="14">
        <f t="shared" si="397"/>
        <v>1</v>
      </c>
      <c r="F4289" s="2">
        <v>2</v>
      </c>
      <c r="G4289" s="19">
        <v>8.8699999999999992</v>
      </c>
      <c r="H4289" s="20">
        <v>0.03</v>
      </c>
      <c r="I4289" s="6"/>
      <c r="J4289" s="5">
        <v>40193</v>
      </c>
      <c r="K4289" s="25">
        <v>-6.79</v>
      </c>
      <c r="L4289" s="2" t="s">
        <v>539</v>
      </c>
      <c r="M4289" s="14">
        <f>+VLOOKUP(L4289,Customers!$C$3:$D$797,2,FALSE)</f>
        <v>1</v>
      </c>
      <c r="N4289" s="14">
        <f>+INDEX(Customers!$B$2:$D$797,MATCH(TF_Database!L4289,Customers!$C$2:$C$797,0),1)</f>
        <v>11767</v>
      </c>
      <c r="O4289" s="29">
        <f t="shared" si="398"/>
        <v>7</v>
      </c>
      <c r="P4289" s="29">
        <f t="shared" si="399"/>
        <v>12</v>
      </c>
      <c r="Q4289" s="14" t="str">
        <f t="shared" si="400"/>
        <v xml:space="preserve">Clytie </v>
      </c>
      <c r="R4289" s="14" t="str">
        <f t="shared" si="401"/>
        <v>Kelty</v>
      </c>
    </row>
    <row r="4290" spans="2:18" x14ac:dyDescent="0.45">
      <c r="B4290" s="14" t="str">
        <f t="shared" si="396"/>
        <v>408774440878</v>
      </c>
      <c r="C4290" s="5">
        <v>40877</v>
      </c>
      <c r="D4290" s="2" t="s">
        <v>806</v>
      </c>
      <c r="E4290" s="14">
        <f t="shared" si="397"/>
        <v>1</v>
      </c>
      <c r="F4290" s="2">
        <v>44</v>
      </c>
      <c r="G4290" s="19">
        <v>155.78</v>
      </c>
      <c r="H4290" s="20">
        <v>0.04</v>
      </c>
      <c r="I4290" s="6"/>
      <c r="J4290" s="5">
        <v>40878</v>
      </c>
      <c r="K4290" s="25">
        <v>-10</v>
      </c>
      <c r="L4290" s="2" t="s">
        <v>84</v>
      </c>
      <c r="M4290" s="14">
        <f>+VLOOKUP(L4290,Customers!$C$3:$D$797,2,FALSE)</f>
        <v>4</v>
      </c>
      <c r="N4290" s="14">
        <f>+INDEX(Customers!$B$2:$D$797,MATCH(TF_Database!L4290,Customers!$C$2:$C$797,0),1)</f>
        <v>26974</v>
      </c>
      <c r="O4290" s="29">
        <f t="shared" si="398"/>
        <v>4</v>
      </c>
      <c r="P4290" s="29">
        <f t="shared" si="399"/>
        <v>8</v>
      </c>
      <c r="Q4290" s="14" t="str">
        <f t="shared" si="400"/>
        <v xml:space="preserve">Jim </v>
      </c>
      <c r="R4290" s="14" t="str">
        <f t="shared" si="401"/>
        <v>Sink</v>
      </c>
    </row>
    <row r="4291" spans="2:18" x14ac:dyDescent="0.45">
      <c r="B4291" s="14" t="str">
        <f t="shared" si="396"/>
        <v>407423840742</v>
      </c>
      <c r="C4291" s="5">
        <v>40742</v>
      </c>
      <c r="D4291" s="2" t="s">
        <v>810</v>
      </c>
      <c r="E4291" s="14">
        <f t="shared" si="397"/>
        <v>0</v>
      </c>
      <c r="F4291" s="2">
        <v>38</v>
      </c>
      <c r="G4291" s="19">
        <v>4650.07</v>
      </c>
      <c r="H4291" s="20">
        <v>0.04</v>
      </c>
      <c r="I4291" s="6"/>
      <c r="J4291" s="5">
        <v>40742</v>
      </c>
      <c r="K4291" s="25">
        <v>-1143.1500000000001</v>
      </c>
      <c r="L4291" s="2" t="s">
        <v>540</v>
      </c>
      <c r="M4291" s="14">
        <f>+VLOOKUP(L4291,Customers!$C$3:$D$797,2,FALSE)</f>
        <v>3</v>
      </c>
      <c r="N4291" s="14">
        <f>+INDEX(Customers!$B$2:$D$797,MATCH(TF_Database!L4291,Customers!$C$2:$C$797,0),1)</f>
        <v>5753</v>
      </c>
      <c r="O4291" s="29">
        <f t="shared" si="398"/>
        <v>7</v>
      </c>
      <c r="P4291" s="29">
        <f t="shared" si="399"/>
        <v>13</v>
      </c>
      <c r="Q4291" s="14" t="str">
        <f t="shared" si="400"/>
        <v xml:space="preserve">Steven </v>
      </c>
      <c r="R4291" s="14" t="str">
        <f t="shared" si="401"/>
        <v>Roelle</v>
      </c>
    </row>
    <row r="4292" spans="2:18" x14ac:dyDescent="0.45">
      <c r="B4292" s="14" t="str">
        <f t="shared" si="396"/>
        <v>406674340667</v>
      </c>
      <c r="C4292" s="5">
        <v>40667</v>
      </c>
      <c r="D4292" s="2" t="s">
        <v>811</v>
      </c>
      <c r="E4292" s="14">
        <f t="shared" si="397"/>
        <v>0</v>
      </c>
      <c r="F4292" s="2">
        <v>43</v>
      </c>
      <c r="G4292" s="19">
        <v>103.6</v>
      </c>
      <c r="H4292" s="20">
        <v>0.09</v>
      </c>
      <c r="I4292" s="6"/>
      <c r="J4292" s="5">
        <v>40667</v>
      </c>
      <c r="K4292" s="25">
        <v>-72.86</v>
      </c>
      <c r="L4292" s="2" t="s">
        <v>328</v>
      </c>
      <c r="M4292" s="14">
        <f>+VLOOKUP(L4292,Customers!$C$3:$D$797,2,FALSE)</f>
        <v>5</v>
      </c>
      <c r="N4292" s="14">
        <f>+INDEX(Customers!$B$2:$D$797,MATCH(TF_Database!L4292,Customers!$C$2:$C$797,0),1)</f>
        <v>9258</v>
      </c>
      <c r="O4292" s="29">
        <f t="shared" si="398"/>
        <v>6</v>
      </c>
      <c r="P4292" s="29">
        <f t="shared" si="399"/>
        <v>11</v>
      </c>
      <c r="Q4292" s="14" t="str">
        <f t="shared" si="400"/>
        <v xml:space="preserve">Harry </v>
      </c>
      <c r="R4292" s="14" t="str">
        <f t="shared" si="401"/>
        <v>Marie</v>
      </c>
    </row>
    <row r="4293" spans="2:18" x14ac:dyDescent="0.45">
      <c r="B4293" s="14" t="str">
        <f t="shared" si="396"/>
        <v>401341440138</v>
      </c>
      <c r="C4293" s="5">
        <v>40134</v>
      </c>
      <c r="D4293" s="2" t="s">
        <v>804</v>
      </c>
      <c r="E4293" s="14">
        <f t="shared" si="397"/>
        <v>0</v>
      </c>
      <c r="F4293" s="2">
        <v>14</v>
      </c>
      <c r="G4293" s="19">
        <v>75.150000000000006</v>
      </c>
      <c r="H4293" s="20">
        <v>0.02</v>
      </c>
      <c r="I4293" s="6"/>
      <c r="J4293" s="5">
        <v>40138</v>
      </c>
      <c r="K4293" s="25">
        <v>-63.53</v>
      </c>
      <c r="L4293" s="2" t="s">
        <v>539</v>
      </c>
      <c r="M4293" s="14">
        <f>+VLOOKUP(L4293,Customers!$C$3:$D$797,2,FALSE)</f>
        <v>1</v>
      </c>
      <c r="N4293" s="14">
        <f>+INDEX(Customers!$B$2:$D$797,MATCH(TF_Database!L4293,Customers!$C$2:$C$797,0),1)</f>
        <v>11767</v>
      </c>
      <c r="O4293" s="29">
        <f t="shared" si="398"/>
        <v>7</v>
      </c>
      <c r="P4293" s="29">
        <f t="shared" si="399"/>
        <v>12</v>
      </c>
      <c r="Q4293" s="14" t="str">
        <f t="shared" si="400"/>
        <v xml:space="preserve">Clytie </v>
      </c>
      <c r="R4293" s="14" t="str">
        <f t="shared" si="401"/>
        <v>Kelty</v>
      </c>
    </row>
    <row r="4294" spans="2:18" x14ac:dyDescent="0.45">
      <c r="B4294" s="14" t="str">
        <f t="shared" si="396"/>
        <v>401344340138</v>
      </c>
      <c r="C4294" s="5">
        <v>40134</v>
      </c>
      <c r="D4294" s="2" t="s">
        <v>804</v>
      </c>
      <c r="E4294" s="14">
        <f t="shared" si="397"/>
        <v>0</v>
      </c>
      <c r="F4294" s="2">
        <v>43</v>
      </c>
      <c r="G4294" s="19">
        <v>400.45</v>
      </c>
      <c r="H4294" s="20">
        <v>7.0000000000000007E-2</v>
      </c>
      <c r="I4294" s="6"/>
      <c r="J4294" s="5">
        <v>40138</v>
      </c>
      <c r="K4294" s="25">
        <v>-38.575800000000001</v>
      </c>
      <c r="L4294" s="2" t="s">
        <v>539</v>
      </c>
      <c r="M4294" s="14">
        <f>+VLOOKUP(L4294,Customers!$C$3:$D$797,2,FALSE)</f>
        <v>1</v>
      </c>
      <c r="N4294" s="14">
        <f>+INDEX(Customers!$B$2:$D$797,MATCH(TF_Database!L4294,Customers!$C$2:$C$797,0),1)</f>
        <v>11767</v>
      </c>
      <c r="O4294" s="29">
        <f t="shared" si="398"/>
        <v>7</v>
      </c>
      <c r="P4294" s="29">
        <f t="shared" si="399"/>
        <v>12</v>
      </c>
      <c r="Q4294" s="14" t="str">
        <f t="shared" si="400"/>
        <v xml:space="preserve">Clytie </v>
      </c>
      <c r="R4294" s="14" t="str">
        <f t="shared" si="401"/>
        <v>Kelty</v>
      </c>
    </row>
    <row r="4295" spans="2:18" x14ac:dyDescent="0.45">
      <c r="B4295" s="14" t="str">
        <f t="shared" ref="B4295:B4358" si="402">+CONCATENATE(C4295,F4295,J4295)</f>
        <v>410243141026</v>
      </c>
      <c r="C4295" s="5">
        <v>41024</v>
      </c>
      <c r="D4295" s="2" t="s">
        <v>811</v>
      </c>
      <c r="E4295" s="14">
        <f t="shared" ref="E4295:E4358" si="403">+IF(D4295="High",1,0)</f>
        <v>0</v>
      </c>
      <c r="F4295" s="2">
        <v>31</v>
      </c>
      <c r="G4295" s="19">
        <v>96.23</v>
      </c>
      <c r="H4295" s="20">
        <v>0.05</v>
      </c>
      <c r="I4295" s="6"/>
      <c r="J4295" s="5">
        <v>41026</v>
      </c>
      <c r="K4295" s="25">
        <v>24.05</v>
      </c>
      <c r="L4295" s="2" t="s">
        <v>534</v>
      </c>
      <c r="M4295" s="14">
        <f>+VLOOKUP(L4295,Customers!$C$3:$D$797,2,FALSE)</f>
        <v>2</v>
      </c>
      <c r="N4295" s="14">
        <f>+INDEX(Customers!$B$2:$D$797,MATCH(TF_Database!L4295,Customers!$C$2:$C$797,0),1)</f>
        <v>5441</v>
      </c>
      <c r="O4295" s="29">
        <f t="shared" ref="O4295:O4358" si="404">+SEARCH(" ",L4295)</f>
        <v>4</v>
      </c>
      <c r="P4295" s="29">
        <f t="shared" ref="P4295:P4358" si="405">+LEN(L4295)</f>
        <v>9</v>
      </c>
      <c r="Q4295" s="14" t="str">
        <f t="shared" ref="Q4295:Q4358" si="406">+LEFT(L4295,O4295)</f>
        <v xml:space="preserve">Don </v>
      </c>
      <c r="R4295" s="14" t="str">
        <f t="shared" ref="R4295:R4358" si="407">+RIGHT(L4295,P4295-O4295)</f>
        <v>Weiss</v>
      </c>
    </row>
    <row r="4296" spans="2:18" x14ac:dyDescent="0.45">
      <c r="B4296" s="14" t="str">
        <f t="shared" si="402"/>
        <v>41024741026</v>
      </c>
      <c r="C4296" s="5">
        <v>41024</v>
      </c>
      <c r="D4296" s="2" t="s">
        <v>811</v>
      </c>
      <c r="E4296" s="14">
        <f t="shared" si="403"/>
        <v>0</v>
      </c>
      <c r="F4296" s="2">
        <v>7</v>
      </c>
      <c r="G4296" s="19">
        <v>70.08</v>
      </c>
      <c r="H4296" s="20">
        <v>0</v>
      </c>
      <c r="I4296" s="6"/>
      <c r="J4296" s="5">
        <v>41026</v>
      </c>
      <c r="K4296" s="25">
        <v>8.02</v>
      </c>
      <c r="L4296" s="2" t="s">
        <v>534</v>
      </c>
      <c r="M4296" s="14">
        <f>+VLOOKUP(L4296,Customers!$C$3:$D$797,2,FALSE)</f>
        <v>2</v>
      </c>
      <c r="N4296" s="14">
        <f>+INDEX(Customers!$B$2:$D$797,MATCH(TF_Database!L4296,Customers!$C$2:$C$797,0),1)</f>
        <v>5441</v>
      </c>
      <c r="O4296" s="29">
        <f t="shared" si="404"/>
        <v>4</v>
      </c>
      <c r="P4296" s="29">
        <f t="shared" si="405"/>
        <v>9</v>
      </c>
      <c r="Q4296" s="14" t="str">
        <f t="shared" si="406"/>
        <v xml:space="preserve">Don </v>
      </c>
      <c r="R4296" s="14" t="str">
        <f t="shared" si="407"/>
        <v>Weiss</v>
      </c>
    </row>
    <row r="4297" spans="2:18" x14ac:dyDescent="0.45">
      <c r="B4297" s="14" t="str">
        <f t="shared" si="402"/>
        <v>400351640042</v>
      </c>
      <c r="C4297" s="5">
        <v>40035</v>
      </c>
      <c r="D4297" s="2" t="s">
        <v>804</v>
      </c>
      <c r="E4297" s="14">
        <f t="shared" si="403"/>
        <v>0</v>
      </c>
      <c r="F4297" s="2">
        <v>16</v>
      </c>
      <c r="G4297" s="19">
        <v>376.65</v>
      </c>
      <c r="H4297" s="20">
        <v>0</v>
      </c>
      <c r="I4297" s="6"/>
      <c r="J4297" s="5">
        <v>40042</v>
      </c>
      <c r="K4297" s="25">
        <v>-52.646999999999998</v>
      </c>
      <c r="L4297" s="2" t="s">
        <v>53</v>
      </c>
      <c r="M4297" s="14">
        <f>+VLOOKUP(L4297,Customers!$C$3:$D$797,2,FALSE)</f>
        <v>3</v>
      </c>
      <c r="N4297" s="14">
        <f>+INDEX(Customers!$B$2:$D$797,MATCH(TF_Database!L4297,Customers!$C$2:$C$797,0),1)</f>
        <v>8063</v>
      </c>
      <c r="O4297" s="29">
        <f t="shared" si="404"/>
        <v>5</v>
      </c>
      <c r="P4297" s="29">
        <f t="shared" si="405"/>
        <v>14</v>
      </c>
      <c r="Q4297" s="14" t="str">
        <f t="shared" si="406"/>
        <v xml:space="preserve">Fred </v>
      </c>
      <c r="R4297" s="14" t="str">
        <f t="shared" si="407"/>
        <v>Wasserman</v>
      </c>
    </row>
    <row r="4298" spans="2:18" x14ac:dyDescent="0.45">
      <c r="B4298" s="14" t="str">
        <f t="shared" si="402"/>
        <v>40035640040</v>
      </c>
      <c r="C4298" s="5">
        <v>40035</v>
      </c>
      <c r="D4298" s="2" t="s">
        <v>804</v>
      </c>
      <c r="E4298" s="14">
        <f t="shared" si="403"/>
        <v>0</v>
      </c>
      <c r="F4298" s="2">
        <v>6</v>
      </c>
      <c r="G4298" s="19">
        <v>40.06</v>
      </c>
      <c r="H4298" s="20">
        <v>7.0000000000000007E-2</v>
      </c>
      <c r="I4298" s="6"/>
      <c r="J4298" s="5">
        <v>40040</v>
      </c>
      <c r="K4298" s="25">
        <v>-24.44</v>
      </c>
      <c r="L4298" s="2" t="s">
        <v>53</v>
      </c>
      <c r="M4298" s="14">
        <f>+VLOOKUP(L4298,Customers!$C$3:$D$797,2,FALSE)</f>
        <v>3</v>
      </c>
      <c r="N4298" s="14">
        <f>+INDEX(Customers!$B$2:$D$797,MATCH(TF_Database!L4298,Customers!$C$2:$C$797,0),1)</f>
        <v>8063</v>
      </c>
      <c r="O4298" s="29">
        <f t="shared" si="404"/>
        <v>5</v>
      </c>
      <c r="P4298" s="29">
        <f t="shared" si="405"/>
        <v>14</v>
      </c>
      <c r="Q4298" s="14" t="str">
        <f t="shared" si="406"/>
        <v xml:space="preserve">Fred </v>
      </c>
      <c r="R4298" s="14" t="str">
        <f t="shared" si="407"/>
        <v>Wasserman</v>
      </c>
    </row>
    <row r="4299" spans="2:18" x14ac:dyDescent="0.45">
      <c r="B4299" s="14" t="str">
        <f t="shared" si="402"/>
        <v>403421040343</v>
      </c>
      <c r="C4299" s="5">
        <v>40342</v>
      </c>
      <c r="D4299" s="2" t="s">
        <v>808</v>
      </c>
      <c r="E4299" s="14">
        <f t="shared" si="403"/>
        <v>0</v>
      </c>
      <c r="F4299" s="2">
        <v>10</v>
      </c>
      <c r="G4299" s="19">
        <v>278.66000000000003</v>
      </c>
      <c r="H4299" s="20">
        <v>0.05</v>
      </c>
      <c r="I4299" s="6"/>
      <c r="J4299" s="5">
        <v>40343</v>
      </c>
      <c r="K4299" s="25">
        <v>-77.36</v>
      </c>
      <c r="L4299" s="2" t="s">
        <v>535</v>
      </c>
      <c r="M4299" s="14">
        <f>+VLOOKUP(L4299,Customers!$C$3:$D$797,2,FALSE)</f>
        <v>5</v>
      </c>
      <c r="N4299" s="14">
        <f>+INDEX(Customers!$B$2:$D$797,MATCH(TF_Database!L4299,Customers!$C$2:$C$797,0),1)</f>
        <v>4051</v>
      </c>
      <c r="O4299" s="29">
        <f t="shared" si="404"/>
        <v>8</v>
      </c>
      <c r="P4299" s="29">
        <f t="shared" si="405"/>
        <v>14</v>
      </c>
      <c r="Q4299" s="14" t="str">
        <f t="shared" si="406"/>
        <v xml:space="preserve">Jessica </v>
      </c>
      <c r="R4299" s="14" t="str">
        <f t="shared" si="407"/>
        <v>Myrick</v>
      </c>
    </row>
    <row r="4300" spans="2:18" x14ac:dyDescent="0.45">
      <c r="B4300" s="14" t="str">
        <f t="shared" si="402"/>
        <v>403422840344</v>
      </c>
      <c r="C4300" s="5">
        <v>40342</v>
      </c>
      <c r="D4300" s="2" t="s">
        <v>808</v>
      </c>
      <c r="E4300" s="14">
        <f t="shared" si="403"/>
        <v>0</v>
      </c>
      <c r="F4300" s="2">
        <v>28</v>
      </c>
      <c r="G4300" s="19">
        <v>491.85</v>
      </c>
      <c r="H4300" s="20">
        <v>0.1</v>
      </c>
      <c r="I4300" s="6"/>
      <c r="J4300" s="5">
        <v>40344</v>
      </c>
      <c r="K4300" s="25">
        <v>4.54</v>
      </c>
      <c r="L4300" s="2" t="s">
        <v>535</v>
      </c>
      <c r="M4300" s="14">
        <f>+VLOOKUP(L4300,Customers!$C$3:$D$797,2,FALSE)</f>
        <v>5</v>
      </c>
      <c r="N4300" s="14">
        <f>+INDEX(Customers!$B$2:$D$797,MATCH(TF_Database!L4300,Customers!$C$2:$C$797,0),1)</f>
        <v>4051</v>
      </c>
      <c r="O4300" s="29">
        <f t="shared" si="404"/>
        <v>8</v>
      </c>
      <c r="P4300" s="29">
        <f t="shared" si="405"/>
        <v>14</v>
      </c>
      <c r="Q4300" s="14" t="str">
        <f t="shared" si="406"/>
        <v xml:space="preserve">Jessica </v>
      </c>
      <c r="R4300" s="14" t="str">
        <f t="shared" si="407"/>
        <v>Myrick</v>
      </c>
    </row>
    <row r="4301" spans="2:18" x14ac:dyDescent="0.45">
      <c r="B4301" s="14" t="str">
        <f t="shared" si="402"/>
        <v>408654240866</v>
      </c>
      <c r="C4301" s="5">
        <v>40865</v>
      </c>
      <c r="D4301" s="2" t="s">
        <v>806</v>
      </c>
      <c r="E4301" s="14">
        <f t="shared" si="403"/>
        <v>1</v>
      </c>
      <c r="F4301" s="2">
        <v>42</v>
      </c>
      <c r="G4301" s="19">
        <v>401.37</v>
      </c>
      <c r="H4301" s="20">
        <v>7.0000000000000007E-2</v>
      </c>
      <c r="I4301" s="6"/>
      <c r="J4301" s="5">
        <v>40866</v>
      </c>
      <c r="K4301" s="25">
        <v>13.31</v>
      </c>
      <c r="L4301" s="2" t="s">
        <v>537</v>
      </c>
      <c r="M4301" s="14">
        <f>+VLOOKUP(L4301,Customers!$C$3:$D$797,2,FALSE)</f>
        <v>2</v>
      </c>
      <c r="N4301" s="14">
        <f>+INDEX(Customers!$B$2:$D$797,MATCH(TF_Database!L4301,Customers!$C$2:$C$797,0),1)</f>
        <v>17921</v>
      </c>
      <c r="O4301" s="29">
        <f t="shared" si="404"/>
        <v>7</v>
      </c>
      <c r="P4301" s="29">
        <f t="shared" si="405"/>
        <v>12</v>
      </c>
      <c r="Q4301" s="14" t="str">
        <f t="shared" si="406"/>
        <v xml:space="preserve">Kalyca </v>
      </c>
      <c r="R4301" s="14" t="str">
        <f t="shared" si="407"/>
        <v>Meade</v>
      </c>
    </row>
    <row r="4302" spans="2:18" x14ac:dyDescent="0.45">
      <c r="B4302" s="14" t="str">
        <f t="shared" si="402"/>
        <v>40584940584</v>
      </c>
      <c r="C4302" s="5">
        <v>40584</v>
      </c>
      <c r="D4302" s="2" t="s">
        <v>804</v>
      </c>
      <c r="E4302" s="14">
        <f t="shared" si="403"/>
        <v>0</v>
      </c>
      <c r="F4302" s="2">
        <v>9</v>
      </c>
      <c r="G4302" s="19">
        <v>118.95</v>
      </c>
      <c r="H4302" s="20">
        <v>0.03</v>
      </c>
      <c r="I4302" s="6"/>
      <c r="J4302" s="5">
        <v>40584</v>
      </c>
      <c r="K4302" s="25">
        <v>30.8</v>
      </c>
      <c r="L4302" s="2" t="s">
        <v>307</v>
      </c>
      <c r="M4302" s="14">
        <f>+VLOOKUP(L4302,Customers!$C$3:$D$797,2,FALSE)</f>
        <v>1</v>
      </c>
      <c r="N4302" s="14">
        <f>+INDEX(Customers!$B$2:$D$797,MATCH(TF_Database!L4302,Customers!$C$2:$C$797,0),1)</f>
        <v>2176</v>
      </c>
      <c r="O4302" s="29">
        <f t="shared" si="404"/>
        <v>5</v>
      </c>
      <c r="P4302" s="29">
        <f t="shared" si="405"/>
        <v>14</v>
      </c>
      <c r="Q4302" s="14" t="str">
        <f t="shared" si="406"/>
        <v xml:space="preserve">Lena </v>
      </c>
      <c r="R4302" s="14" t="str">
        <f t="shared" si="407"/>
        <v>Creighton</v>
      </c>
    </row>
    <row r="4303" spans="2:18" x14ac:dyDescent="0.45">
      <c r="B4303" s="14" t="str">
        <f t="shared" si="402"/>
        <v>405843540584</v>
      </c>
      <c r="C4303" s="5">
        <v>40584</v>
      </c>
      <c r="D4303" s="2" t="s">
        <v>804</v>
      </c>
      <c r="E4303" s="14">
        <f t="shared" si="403"/>
        <v>0</v>
      </c>
      <c r="F4303" s="2">
        <v>35</v>
      </c>
      <c r="G4303" s="19">
        <v>3814.1710000000003</v>
      </c>
      <c r="H4303" s="20">
        <v>0.04</v>
      </c>
      <c r="I4303" s="6"/>
      <c r="J4303" s="5">
        <v>40584</v>
      </c>
      <c r="K4303" s="25">
        <v>1077.1289999999999</v>
      </c>
      <c r="L4303" s="2" t="s">
        <v>307</v>
      </c>
      <c r="M4303" s="14">
        <f>+VLOOKUP(L4303,Customers!$C$3:$D$797,2,FALSE)</f>
        <v>1</v>
      </c>
      <c r="N4303" s="14">
        <f>+INDEX(Customers!$B$2:$D$797,MATCH(TF_Database!L4303,Customers!$C$2:$C$797,0),1)</f>
        <v>2176</v>
      </c>
      <c r="O4303" s="29">
        <f t="shared" si="404"/>
        <v>5</v>
      </c>
      <c r="P4303" s="29">
        <f t="shared" si="405"/>
        <v>14</v>
      </c>
      <c r="Q4303" s="14" t="str">
        <f t="shared" si="406"/>
        <v xml:space="preserve">Lena </v>
      </c>
      <c r="R4303" s="14" t="str">
        <f t="shared" si="407"/>
        <v>Creighton</v>
      </c>
    </row>
    <row r="4304" spans="2:18" x14ac:dyDescent="0.45">
      <c r="B4304" s="14" t="str">
        <f t="shared" si="402"/>
        <v>403902040391</v>
      </c>
      <c r="C4304" s="5">
        <v>40390</v>
      </c>
      <c r="D4304" s="2" t="s">
        <v>806</v>
      </c>
      <c r="E4304" s="14">
        <f t="shared" si="403"/>
        <v>1</v>
      </c>
      <c r="F4304" s="2">
        <v>20</v>
      </c>
      <c r="G4304" s="19">
        <v>515.37</v>
      </c>
      <c r="H4304" s="20">
        <v>0.04</v>
      </c>
      <c r="I4304" s="6"/>
      <c r="J4304" s="5">
        <v>40391</v>
      </c>
      <c r="K4304" s="25">
        <v>9.8175000000000008</v>
      </c>
      <c r="L4304" s="2" t="s">
        <v>28</v>
      </c>
      <c r="M4304" s="14">
        <f>+VLOOKUP(L4304,Customers!$C$3:$D$797,2,FALSE)</f>
        <v>2</v>
      </c>
      <c r="N4304" s="14">
        <f>+INDEX(Customers!$B$2:$D$797,MATCH(TF_Database!L4304,Customers!$C$2:$C$797,0),1)</f>
        <v>15300</v>
      </c>
      <c r="O4304" s="29">
        <f t="shared" si="404"/>
        <v>5</v>
      </c>
      <c r="P4304" s="29">
        <f t="shared" si="405"/>
        <v>13</v>
      </c>
      <c r="Q4304" s="14" t="str">
        <f t="shared" si="406"/>
        <v xml:space="preserve">Beth </v>
      </c>
      <c r="R4304" s="14" t="str">
        <f t="shared" si="407"/>
        <v>Thompson</v>
      </c>
    </row>
    <row r="4305" spans="2:18" x14ac:dyDescent="0.45">
      <c r="B4305" s="14" t="str">
        <f t="shared" si="402"/>
        <v>410164041017</v>
      </c>
      <c r="C4305" s="5">
        <v>41016</v>
      </c>
      <c r="D4305" s="2" t="s">
        <v>810</v>
      </c>
      <c r="E4305" s="14">
        <f t="shared" si="403"/>
        <v>0</v>
      </c>
      <c r="F4305" s="2">
        <v>40</v>
      </c>
      <c r="G4305" s="19">
        <v>2044.2755000000002</v>
      </c>
      <c r="H4305" s="20">
        <v>0.1</v>
      </c>
      <c r="I4305" s="6"/>
      <c r="J4305" s="5">
        <v>41017</v>
      </c>
      <c r="K4305" s="25">
        <v>334.53</v>
      </c>
      <c r="L4305" s="2" t="s">
        <v>531</v>
      </c>
      <c r="M4305" s="14">
        <f>+VLOOKUP(L4305,Customers!$C$3:$D$797,2,FALSE)</f>
        <v>3</v>
      </c>
      <c r="N4305" s="14">
        <f>+INDEX(Customers!$B$2:$D$797,MATCH(TF_Database!L4305,Customers!$C$2:$C$797,0),1)</f>
        <v>28618</v>
      </c>
      <c r="O4305" s="29">
        <f t="shared" si="404"/>
        <v>8</v>
      </c>
      <c r="P4305" s="29">
        <f t="shared" si="405"/>
        <v>16</v>
      </c>
      <c r="Q4305" s="14" t="str">
        <f t="shared" si="406"/>
        <v xml:space="preserve">Maureen </v>
      </c>
      <c r="R4305" s="14" t="str">
        <f t="shared" si="407"/>
        <v>Fritzler</v>
      </c>
    </row>
    <row r="4306" spans="2:18" x14ac:dyDescent="0.45">
      <c r="B4306" s="14" t="str">
        <f t="shared" si="402"/>
        <v>409411840942</v>
      </c>
      <c r="C4306" s="5">
        <v>40941</v>
      </c>
      <c r="D4306" s="2" t="s">
        <v>810</v>
      </c>
      <c r="E4306" s="14">
        <f t="shared" si="403"/>
        <v>0</v>
      </c>
      <c r="F4306" s="2">
        <v>18</v>
      </c>
      <c r="G4306" s="19">
        <v>122.02</v>
      </c>
      <c r="H4306" s="20">
        <v>0.04</v>
      </c>
      <c r="I4306" s="6"/>
      <c r="J4306" s="5">
        <v>40942</v>
      </c>
      <c r="K4306" s="25">
        <v>-115</v>
      </c>
      <c r="L4306" s="2" t="s">
        <v>436</v>
      </c>
      <c r="M4306" s="14">
        <f>+VLOOKUP(L4306,Customers!$C$3:$D$797,2,FALSE)</f>
        <v>1</v>
      </c>
      <c r="N4306" s="14">
        <f>+INDEX(Customers!$B$2:$D$797,MATCH(TF_Database!L4306,Customers!$C$2:$C$797,0),1)</f>
        <v>15878</v>
      </c>
      <c r="O4306" s="29">
        <f t="shared" si="404"/>
        <v>5</v>
      </c>
      <c r="P4306" s="29">
        <f t="shared" si="405"/>
        <v>13</v>
      </c>
      <c r="Q4306" s="14" t="str">
        <f t="shared" si="406"/>
        <v xml:space="preserve">Pete </v>
      </c>
      <c r="R4306" s="14" t="str">
        <f t="shared" si="407"/>
        <v>Takahito</v>
      </c>
    </row>
    <row r="4307" spans="2:18" x14ac:dyDescent="0.45">
      <c r="B4307" s="14" t="str">
        <f t="shared" si="402"/>
        <v>410322441032</v>
      </c>
      <c r="C4307" s="5">
        <v>41032</v>
      </c>
      <c r="D4307" s="2" t="s">
        <v>810</v>
      </c>
      <c r="E4307" s="14">
        <f t="shared" si="403"/>
        <v>0</v>
      </c>
      <c r="F4307" s="2">
        <v>24</v>
      </c>
      <c r="G4307" s="19">
        <v>1304.0274999999999</v>
      </c>
      <c r="H4307" s="20">
        <v>0.1</v>
      </c>
      <c r="I4307" s="6"/>
      <c r="J4307" s="5">
        <v>41032</v>
      </c>
      <c r="K4307" s="25">
        <v>34.362000000000002</v>
      </c>
      <c r="L4307" s="2" t="s">
        <v>307</v>
      </c>
      <c r="M4307" s="14">
        <f>+VLOOKUP(L4307,Customers!$C$3:$D$797,2,FALSE)</f>
        <v>1</v>
      </c>
      <c r="N4307" s="14">
        <f>+INDEX(Customers!$B$2:$D$797,MATCH(TF_Database!L4307,Customers!$C$2:$C$797,0),1)</f>
        <v>2176</v>
      </c>
      <c r="O4307" s="29">
        <f t="shared" si="404"/>
        <v>5</v>
      </c>
      <c r="P4307" s="29">
        <f t="shared" si="405"/>
        <v>14</v>
      </c>
      <c r="Q4307" s="14" t="str">
        <f t="shared" si="406"/>
        <v xml:space="preserve">Lena </v>
      </c>
      <c r="R4307" s="14" t="str">
        <f t="shared" si="407"/>
        <v>Creighton</v>
      </c>
    </row>
    <row r="4308" spans="2:18" x14ac:dyDescent="0.45">
      <c r="B4308" s="14" t="str">
        <f t="shared" si="402"/>
        <v>411831041184</v>
      </c>
      <c r="C4308" s="5">
        <v>41183</v>
      </c>
      <c r="D4308" s="2" t="s">
        <v>808</v>
      </c>
      <c r="E4308" s="14">
        <f t="shared" si="403"/>
        <v>0</v>
      </c>
      <c r="F4308" s="2">
        <v>10</v>
      </c>
      <c r="G4308" s="19">
        <v>56.05</v>
      </c>
      <c r="H4308" s="20">
        <v>0.06</v>
      </c>
      <c r="I4308" s="6"/>
      <c r="J4308" s="5">
        <v>41184</v>
      </c>
      <c r="K4308" s="25">
        <v>-27.73</v>
      </c>
      <c r="L4308" s="2" t="s">
        <v>92</v>
      </c>
      <c r="M4308" s="14">
        <f>+VLOOKUP(L4308,Customers!$C$3:$D$797,2,FALSE)</f>
        <v>2</v>
      </c>
      <c r="N4308" s="14">
        <f>+INDEX(Customers!$B$2:$D$797,MATCH(TF_Database!L4308,Customers!$C$2:$C$797,0),1)</f>
        <v>15485</v>
      </c>
      <c r="O4308" s="29">
        <f t="shared" si="404"/>
        <v>4</v>
      </c>
      <c r="P4308" s="29">
        <f t="shared" si="405"/>
        <v>12</v>
      </c>
      <c r="Q4308" s="14" t="str">
        <f t="shared" si="406"/>
        <v xml:space="preserve">Rob </v>
      </c>
      <c r="R4308" s="14" t="str">
        <f t="shared" si="407"/>
        <v>Haberlin</v>
      </c>
    </row>
    <row r="4309" spans="2:18" x14ac:dyDescent="0.45">
      <c r="B4309" s="14" t="str">
        <f t="shared" si="402"/>
        <v>398911939893</v>
      </c>
      <c r="C4309" s="5">
        <v>39891</v>
      </c>
      <c r="D4309" s="2" t="s">
        <v>811</v>
      </c>
      <c r="E4309" s="14">
        <f t="shared" si="403"/>
        <v>0</v>
      </c>
      <c r="F4309" s="2">
        <v>19</v>
      </c>
      <c r="G4309" s="19">
        <v>1063.3499999999999</v>
      </c>
      <c r="H4309" s="20">
        <v>7.0000000000000007E-2</v>
      </c>
      <c r="I4309" s="6"/>
      <c r="J4309" s="5">
        <v>39893</v>
      </c>
      <c r="K4309" s="25">
        <v>107.08200000000001</v>
      </c>
      <c r="L4309" s="2" t="s">
        <v>28</v>
      </c>
      <c r="M4309" s="14">
        <f>+VLOOKUP(L4309,Customers!$C$3:$D$797,2,FALSE)</f>
        <v>2</v>
      </c>
      <c r="N4309" s="14">
        <f>+INDEX(Customers!$B$2:$D$797,MATCH(TF_Database!L4309,Customers!$C$2:$C$797,0),1)</f>
        <v>15300</v>
      </c>
      <c r="O4309" s="29">
        <f t="shared" si="404"/>
        <v>5</v>
      </c>
      <c r="P4309" s="29">
        <f t="shared" si="405"/>
        <v>13</v>
      </c>
      <c r="Q4309" s="14" t="str">
        <f t="shared" si="406"/>
        <v xml:space="preserve">Beth </v>
      </c>
      <c r="R4309" s="14" t="str">
        <f t="shared" si="407"/>
        <v>Thompson</v>
      </c>
    </row>
    <row r="4310" spans="2:18" x14ac:dyDescent="0.45">
      <c r="B4310" s="14" t="str">
        <f t="shared" si="402"/>
        <v>410484241050</v>
      </c>
      <c r="C4310" s="5">
        <v>41048</v>
      </c>
      <c r="D4310" s="2" t="s">
        <v>806</v>
      </c>
      <c r="E4310" s="14">
        <f t="shared" si="403"/>
        <v>1</v>
      </c>
      <c r="F4310" s="2">
        <v>42</v>
      </c>
      <c r="G4310" s="19">
        <v>4182.5200000000004</v>
      </c>
      <c r="H4310" s="20">
        <v>0</v>
      </c>
      <c r="I4310" s="6"/>
      <c r="J4310" s="5">
        <v>41050</v>
      </c>
      <c r="K4310" s="25">
        <v>-785.36</v>
      </c>
      <c r="L4310" s="2" t="s">
        <v>75</v>
      </c>
      <c r="M4310" s="14">
        <f>+VLOOKUP(L4310,Customers!$C$3:$D$797,2,FALSE)</f>
        <v>3</v>
      </c>
      <c r="N4310" s="14">
        <f>+INDEX(Customers!$B$2:$D$797,MATCH(TF_Database!L4310,Customers!$C$2:$C$797,0),1)</f>
        <v>25986</v>
      </c>
      <c r="O4310" s="29">
        <f t="shared" si="404"/>
        <v>6</v>
      </c>
      <c r="P4310" s="29">
        <f t="shared" si="405"/>
        <v>12</v>
      </c>
      <c r="Q4310" s="14" t="str">
        <f t="shared" si="406"/>
        <v xml:space="preserve">Jenna </v>
      </c>
      <c r="R4310" s="14" t="str">
        <f t="shared" si="407"/>
        <v>Caffey</v>
      </c>
    </row>
    <row r="4311" spans="2:18" x14ac:dyDescent="0.45">
      <c r="B4311" s="14" t="str">
        <f t="shared" si="402"/>
        <v>411671641174</v>
      </c>
      <c r="C4311" s="5">
        <v>41167</v>
      </c>
      <c r="D4311" s="2" t="s">
        <v>804</v>
      </c>
      <c r="E4311" s="14">
        <f t="shared" si="403"/>
        <v>0</v>
      </c>
      <c r="F4311" s="2">
        <v>16</v>
      </c>
      <c r="G4311" s="19">
        <v>512.80999999999995</v>
      </c>
      <c r="H4311" s="20">
        <v>0.1</v>
      </c>
      <c r="I4311" s="6"/>
      <c r="J4311" s="5">
        <v>41174</v>
      </c>
      <c r="K4311" s="25">
        <v>-177.07</v>
      </c>
      <c r="L4311" s="2" t="s">
        <v>92</v>
      </c>
      <c r="M4311" s="14">
        <f>+VLOOKUP(L4311,Customers!$C$3:$D$797,2,FALSE)</f>
        <v>2</v>
      </c>
      <c r="N4311" s="14">
        <f>+INDEX(Customers!$B$2:$D$797,MATCH(TF_Database!L4311,Customers!$C$2:$C$797,0),1)</f>
        <v>15485</v>
      </c>
      <c r="O4311" s="29">
        <f t="shared" si="404"/>
        <v>4</v>
      </c>
      <c r="P4311" s="29">
        <f t="shared" si="405"/>
        <v>12</v>
      </c>
      <c r="Q4311" s="14" t="str">
        <f t="shared" si="406"/>
        <v xml:space="preserve">Rob </v>
      </c>
      <c r="R4311" s="14" t="str">
        <f t="shared" si="407"/>
        <v>Haberlin</v>
      </c>
    </row>
    <row r="4312" spans="2:18" x14ac:dyDescent="0.45">
      <c r="B4312" s="14" t="str">
        <f t="shared" si="402"/>
        <v>40153840155</v>
      </c>
      <c r="C4312" s="5">
        <v>40153</v>
      </c>
      <c r="D4312" s="2" t="s">
        <v>808</v>
      </c>
      <c r="E4312" s="14">
        <f t="shared" si="403"/>
        <v>0</v>
      </c>
      <c r="F4312" s="2">
        <v>8</v>
      </c>
      <c r="G4312" s="19">
        <v>169.11</v>
      </c>
      <c r="H4312" s="20">
        <v>0</v>
      </c>
      <c r="I4312" s="6"/>
      <c r="J4312" s="5">
        <v>40155</v>
      </c>
      <c r="K4312" s="25">
        <v>-10.59</v>
      </c>
      <c r="L4312" s="2" t="s">
        <v>53</v>
      </c>
      <c r="M4312" s="14">
        <f>+VLOOKUP(L4312,Customers!$C$3:$D$797,2,FALSE)</f>
        <v>3</v>
      </c>
      <c r="N4312" s="14">
        <f>+INDEX(Customers!$B$2:$D$797,MATCH(TF_Database!L4312,Customers!$C$2:$C$797,0),1)</f>
        <v>8063</v>
      </c>
      <c r="O4312" s="29">
        <f t="shared" si="404"/>
        <v>5</v>
      </c>
      <c r="P4312" s="29">
        <f t="shared" si="405"/>
        <v>14</v>
      </c>
      <c r="Q4312" s="14" t="str">
        <f t="shared" si="406"/>
        <v xml:space="preserve">Fred </v>
      </c>
      <c r="R4312" s="14" t="str">
        <f t="shared" si="407"/>
        <v>Wasserman</v>
      </c>
    </row>
    <row r="4313" spans="2:18" x14ac:dyDescent="0.45">
      <c r="B4313" s="14" t="str">
        <f t="shared" si="402"/>
        <v>401534140156</v>
      </c>
      <c r="C4313" s="5">
        <v>40153</v>
      </c>
      <c r="D4313" s="2" t="s">
        <v>808</v>
      </c>
      <c r="E4313" s="14">
        <f t="shared" si="403"/>
        <v>0</v>
      </c>
      <c r="F4313" s="2">
        <v>41</v>
      </c>
      <c r="G4313" s="19">
        <v>152.59</v>
      </c>
      <c r="H4313" s="20">
        <v>7.0000000000000007E-2</v>
      </c>
      <c r="I4313" s="6"/>
      <c r="J4313" s="5">
        <v>40156</v>
      </c>
      <c r="K4313" s="25">
        <v>27.38</v>
      </c>
      <c r="L4313" s="2" t="s">
        <v>53</v>
      </c>
      <c r="M4313" s="14">
        <f>+VLOOKUP(L4313,Customers!$C$3:$D$797,2,FALSE)</f>
        <v>3</v>
      </c>
      <c r="N4313" s="14">
        <f>+INDEX(Customers!$B$2:$D$797,MATCH(TF_Database!L4313,Customers!$C$2:$C$797,0),1)</f>
        <v>8063</v>
      </c>
      <c r="O4313" s="29">
        <f t="shared" si="404"/>
        <v>5</v>
      </c>
      <c r="P4313" s="29">
        <f t="shared" si="405"/>
        <v>14</v>
      </c>
      <c r="Q4313" s="14" t="str">
        <f t="shared" si="406"/>
        <v xml:space="preserve">Fred </v>
      </c>
      <c r="R4313" s="14" t="str">
        <f t="shared" si="407"/>
        <v>Wasserman</v>
      </c>
    </row>
    <row r="4314" spans="2:18" x14ac:dyDescent="0.45">
      <c r="B4314" s="14" t="str">
        <f t="shared" si="402"/>
        <v>409781440979</v>
      </c>
      <c r="C4314" s="5">
        <v>40978</v>
      </c>
      <c r="D4314" s="2" t="s">
        <v>810</v>
      </c>
      <c r="E4314" s="14">
        <f t="shared" si="403"/>
        <v>0</v>
      </c>
      <c r="F4314" s="2">
        <v>14</v>
      </c>
      <c r="G4314" s="19">
        <v>1961.39</v>
      </c>
      <c r="H4314" s="20">
        <v>0</v>
      </c>
      <c r="I4314" s="6"/>
      <c r="J4314" s="5">
        <v>40979</v>
      </c>
      <c r="K4314" s="25">
        <v>761.04</v>
      </c>
      <c r="L4314" s="2" t="s">
        <v>534</v>
      </c>
      <c r="M4314" s="14">
        <f>+VLOOKUP(L4314,Customers!$C$3:$D$797,2,FALSE)</f>
        <v>2</v>
      </c>
      <c r="N4314" s="14">
        <f>+INDEX(Customers!$B$2:$D$797,MATCH(TF_Database!L4314,Customers!$C$2:$C$797,0),1)</f>
        <v>5441</v>
      </c>
      <c r="O4314" s="29">
        <f t="shared" si="404"/>
        <v>4</v>
      </c>
      <c r="P4314" s="29">
        <f t="shared" si="405"/>
        <v>9</v>
      </c>
      <c r="Q4314" s="14" t="str">
        <f t="shared" si="406"/>
        <v xml:space="preserve">Don </v>
      </c>
      <c r="R4314" s="14" t="str">
        <f t="shared" si="407"/>
        <v>Weiss</v>
      </c>
    </row>
    <row r="4315" spans="2:18" x14ac:dyDescent="0.45">
      <c r="B4315" s="14" t="str">
        <f t="shared" si="402"/>
        <v>40978340980</v>
      </c>
      <c r="C4315" s="5">
        <v>40978</v>
      </c>
      <c r="D4315" s="2" t="s">
        <v>810</v>
      </c>
      <c r="E4315" s="14">
        <f t="shared" si="403"/>
        <v>0</v>
      </c>
      <c r="F4315" s="2">
        <v>3</v>
      </c>
      <c r="G4315" s="19">
        <v>4.9400000000000004</v>
      </c>
      <c r="H4315" s="20">
        <v>0.1</v>
      </c>
      <c r="I4315" s="6"/>
      <c r="J4315" s="5">
        <v>40980</v>
      </c>
      <c r="K4315" s="25">
        <v>-1.76</v>
      </c>
      <c r="L4315" s="2" t="s">
        <v>534</v>
      </c>
      <c r="M4315" s="14">
        <f>+VLOOKUP(L4315,Customers!$C$3:$D$797,2,FALSE)</f>
        <v>2</v>
      </c>
      <c r="N4315" s="14">
        <f>+INDEX(Customers!$B$2:$D$797,MATCH(TF_Database!L4315,Customers!$C$2:$C$797,0),1)</f>
        <v>5441</v>
      </c>
      <c r="O4315" s="29">
        <f t="shared" si="404"/>
        <v>4</v>
      </c>
      <c r="P4315" s="29">
        <f t="shared" si="405"/>
        <v>9</v>
      </c>
      <c r="Q4315" s="14" t="str">
        <f t="shared" si="406"/>
        <v xml:space="preserve">Don </v>
      </c>
      <c r="R4315" s="14" t="str">
        <f t="shared" si="407"/>
        <v>Weiss</v>
      </c>
    </row>
    <row r="4316" spans="2:18" x14ac:dyDescent="0.45">
      <c r="B4316" s="14" t="str">
        <f t="shared" si="402"/>
        <v>40228440231</v>
      </c>
      <c r="C4316" s="5">
        <v>40228</v>
      </c>
      <c r="D4316" s="2" t="s">
        <v>810</v>
      </c>
      <c r="E4316" s="14">
        <f t="shared" si="403"/>
        <v>0</v>
      </c>
      <c r="F4316" s="2">
        <v>4</v>
      </c>
      <c r="G4316" s="19">
        <v>156.97</v>
      </c>
      <c r="H4316" s="20">
        <v>0.01</v>
      </c>
      <c r="I4316" s="6"/>
      <c r="J4316" s="5">
        <v>40231</v>
      </c>
      <c r="K4316" s="25">
        <v>-25.426500000000001</v>
      </c>
      <c r="L4316" s="2" t="s">
        <v>307</v>
      </c>
      <c r="M4316" s="14">
        <f>+VLOOKUP(L4316,Customers!$C$3:$D$797,2,FALSE)</f>
        <v>1</v>
      </c>
      <c r="N4316" s="14">
        <f>+INDEX(Customers!$B$2:$D$797,MATCH(TF_Database!L4316,Customers!$C$2:$C$797,0),1)</f>
        <v>2176</v>
      </c>
      <c r="O4316" s="29">
        <f t="shared" si="404"/>
        <v>5</v>
      </c>
      <c r="P4316" s="29">
        <f t="shared" si="405"/>
        <v>14</v>
      </c>
      <c r="Q4316" s="14" t="str">
        <f t="shared" si="406"/>
        <v xml:space="preserve">Lena </v>
      </c>
      <c r="R4316" s="14" t="str">
        <f t="shared" si="407"/>
        <v>Creighton</v>
      </c>
    </row>
    <row r="4317" spans="2:18" x14ac:dyDescent="0.45">
      <c r="B4317" s="14" t="str">
        <f t="shared" si="402"/>
        <v>405145040516</v>
      </c>
      <c r="C4317" s="5">
        <v>40514</v>
      </c>
      <c r="D4317" s="2" t="s">
        <v>810</v>
      </c>
      <c r="E4317" s="14">
        <f t="shared" si="403"/>
        <v>0</v>
      </c>
      <c r="F4317" s="2">
        <v>50</v>
      </c>
      <c r="G4317" s="19">
        <v>1118.21</v>
      </c>
      <c r="H4317" s="20">
        <v>7.0000000000000007E-2</v>
      </c>
      <c r="I4317" s="6"/>
      <c r="J4317" s="5">
        <v>40516</v>
      </c>
      <c r="K4317" s="25">
        <v>-122.7855</v>
      </c>
      <c r="L4317" s="2" t="s">
        <v>529</v>
      </c>
      <c r="M4317" s="14">
        <f>+VLOOKUP(L4317,Customers!$C$3:$D$797,2,FALSE)</f>
        <v>4</v>
      </c>
      <c r="N4317" s="14">
        <f>+INDEX(Customers!$B$2:$D$797,MATCH(TF_Database!L4317,Customers!$C$2:$C$797,0),1)</f>
        <v>16663</v>
      </c>
      <c r="O4317" s="29">
        <f t="shared" si="404"/>
        <v>4</v>
      </c>
      <c r="P4317" s="29">
        <f t="shared" si="405"/>
        <v>9</v>
      </c>
      <c r="Q4317" s="14" t="str">
        <f t="shared" si="406"/>
        <v xml:space="preserve">Max </v>
      </c>
      <c r="R4317" s="14" t="str">
        <f t="shared" si="407"/>
        <v>Jones</v>
      </c>
    </row>
    <row r="4318" spans="2:18" x14ac:dyDescent="0.45">
      <c r="B4318" s="14" t="str">
        <f t="shared" si="402"/>
        <v>405141340515</v>
      </c>
      <c r="C4318" s="5">
        <v>40514</v>
      </c>
      <c r="D4318" s="2" t="s">
        <v>810</v>
      </c>
      <c r="E4318" s="14">
        <f t="shared" si="403"/>
        <v>0</v>
      </c>
      <c r="F4318" s="2">
        <v>13</v>
      </c>
      <c r="G4318" s="19">
        <v>3503.56</v>
      </c>
      <c r="H4318" s="20">
        <v>0.01</v>
      </c>
      <c r="I4318" s="6"/>
      <c r="J4318" s="5">
        <v>40515</v>
      </c>
      <c r="K4318" s="25">
        <v>-633.44123700000023</v>
      </c>
      <c r="L4318" s="2" t="s">
        <v>529</v>
      </c>
      <c r="M4318" s="14">
        <f>+VLOOKUP(L4318,Customers!$C$3:$D$797,2,FALSE)</f>
        <v>4</v>
      </c>
      <c r="N4318" s="14">
        <f>+INDEX(Customers!$B$2:$D$797,MATCH(TF_Database!L4318,Customers!$C$2:$C$797,0),1)</f>
        <v>16663</v>
      </c>
      <c r="O4318" s="29">
        <f t="shared" si="404"/>
        <v>4</v>
      </c>
      <c r="P4318" s="29">
        <f t="shared" si="405"/>
        <v>9</v>
      </c>
      <c r="Q4318" s="14" t="str">
        <f t="shared" si="406"/>
        <v xml:space="preserve">Max </v>
      </c>
      <c r="R4318" s="14" t="str">
        <f t="shared" si="407"/>
        <v>Jones</v>
      </c>
    </row>
    <row r="4319" spans="2:18" x14ac:dyDescent="0.45">
      <c r="B4319" s="14" t="str">
        <f t="shared" si="402"/>
        <v>410273741028</v>
      </c>
      <c r="C4319" s="5">
        <v>41027</v>
      </c>
      <c r="D4319" s="2" t="s">
        <v>808</v>
      </c>
      <c r="E4319" s="14">
        <f t="shared" si="403"/>
        <v>0</v>
      </c>
      <c r="F4319" s="2">
        <v>37</v>
      </c>
      <c r="G4319" s="19">
        <v>1984.61</v>
      </c>
      <c r="H4319" s="20">
        <v>0.05</v>
      </c>
      <c r="I4319" s="6"/>
      <c r="J4319" s="5">
        <v>41028</v>
      </c>
      <c r="K4319" s="25">
        <v>585.03</v>
      </c>
      <c r="L4319" s="2" t="s">
        <v>539</v>
      </c>
      <c r="M4319" s="14">
        <f>+VLOOKUP(L4319,Customers!$C$3:$D$797,2,FALSE)</f>
        <v>1</v>
      </c>
      <c r="N4319" s="14">
        <f>+INDEX(Customers!$B$2:$D$797,MATCH(TF_Database!L4319,Customers!$C$2:$C$797,0),1)</f>
        <v>11767</v>
      </c>
      <c r="O4319" s="29">
        <f t="shared" si="404"/>
        <v>7</v>
      </c>
      <c r="P4319" s="29">
        <f t="shared" si="405"/>
        <v>12</v>
      </c>
      <c r="Q4319" s="14" t="str">
        <f t="shared" si="406"/>
        <v xml:space="preserve">Clytie </v>
      </c>
      <c r="R4319" s="14" t="str">
        <f t="shared" si="407"/>
        <v>Kelty</v>
      </c>
    </row>
    <row r="4320" spans="2:18" x14ac:dyDescent="0.45">
      <c r="B4320" s="14" t="str">
        <f t="shared" si="402"/>
        <v>40878140880</v>
      </c>
      <c r="C4320" s="5">
        <v>40878</v>
      </c>
      <c r="D4320" s="2" t="s">
        <v>806</v>
      </c>
      <c r="E4320" s="14">
        <f t="shared" si="403"/>
        <v>1</v>
      </c>
      <c r="F4320" s="2">
        <v>1</v>
      </c>
      <c r="G4320" s="19">
        <v>13.96</v>
      </c>
      <c r="H4320" s="20">
        <v>0.06</v>
      </c>
      <c r="I4320" s="6"/>
      <c r="J4320" s="5">
        <v>40880</v>
      </c>
      <c r="K4320" s="25">
        <v>-4.7035</v>
      </c>
      <c r="L4320" s="2" t="s">
        <v>307</v>
      </c>
      <c r="M4320" s="14">
        <f>+VLOOKUP(L4320,Customers!$C$3:$D$797,2,FALSE)</f>
        <v>1</v>
      </c>
      <c r="N4320" s="14">
        <f>+INDEX(Customers!$B$2:$D$797,MATCH(TF_Database!L4320,Customers!$C$2:$C$797,0),1)</f>
        <v>2176</v>
      </c>
      <c r="O4320" s="29">
        <f t="shared" si="404"/>
        <v>5</v>
      </c>
      <c r="P4320" s="29">
        <f t="shared" si="405"/>
        <v>14</v>
      </c>
      <c r="Q4320" s="14" t="str">
        <f t="shared" si="406"/>
        <v xml:space="preserve">Lena </v>
      </c>
      <c r="R4320" s="14" t="str">
        <f t="shared" si="407"/>
        <v>Creighton</v>
      </c>
    </row>
    <row r="4321" spans="2:18" x14ac:dyDescent="0.45">
      <c r="B4321" s="14" t="str">
        <f t="shared" si="402"/>
        <v>408785040878</v>
      </c>
      <c r="C4321" s="5">
        <v>40878</v>
      </c>
      <c r="D4321" s="2" t="s">
        <v>806</v>
      </c>
      <c r="E4321" s="14">
        <f t="shared" si="403"/>
        <v>1</v>
      </c>
      <c r="F4321" s="2">
        <v>50</v>
      </c>
      <c r="G4321" s="19">
        <v>531.48</v>
      </c>
      <c r="H4321" s="20">
        <v>0.08</v>
      </c>
      <c r="I4321" s="6"/>
      <c r="J4321" s="5">
        <v>40878</v>
      </c>
      <c r="K4321" s="25">
        <v>232.58</v>
      </c>
      <c r="L4321" s="2" t="s">
        <v>307</v>
      </c>
      <c r="M4321" s="14">
        <f>+VLOOKUP(L4321,Customers!$C$3:$D$797,2,FALSE)</f>
        <v>1</v>
      </c>
      <c r="N4321" s="14">
        <f>+INDEX(Customers!$B$2:$D$797,MATCH(TF_Database!L4321,Customers!$C$2:$C$797,0),1)</f>
        <v>2176</v>
      </c>
      <c r="O4321" s="29">
        <f t="shared" si="404"/>
        <v>5</v>
      </c>
      <c r="P4321" s="29">
        <f t="shared" si="405"/>
        <v>14</v>
      </c>
      <c r="Q4321" s="14" t="str">
        <f t="shared" si="406"/>
        <v xml:space="preserve">Lena </v>
      </c>
      <c r="R4321" s="14" t="str">
        <f t="shared" si="407"/>
        <v>Creighton</v>
      </c>
    </row>
    <row r="4322" spans="2:18" x14ac:dyDescent="0.45">
      <c r="B4322" s="14" t="str">
        <f t="shared" si="402"/>
        <v>408782940880</v>
      </c>
      <c r="C4322" s="5">
        <v>40878</v>
      </c>
      <c r="D4322" s="2" t="s">
        <v>806</v>
      </c>
      <c r="E4322" s="14">
        <f t="shared" si="403"/>
        <v>1</v>
      </c>
      <c r="F4322" s="2">
        <v>29</v>
      </c>
      <c r="G4322" s="19">
        <v>3524.55</v>
      </c>
      <c r="H4322" s="20">
        <v>0.08</v>
      </c>
      <c r="I4322" s="6"/>
      <c r="J4322" s="5">
        <v>40880</v>
      </c>
      <c r="K4322" s="25">
        <v>-570.17999999999995</v>
      </c>
      <c r="L4322" s="2" t="s">
        <v>307</v>
      </c>
      <c r="M4322" s="14">
        <f>+VLOOKUP(L4322,Customers!$C$3:$D$797,2,FALSE)</f>
        <v>1</v>
      </c>
      <c r="N4322" s="14">
        <f>+INDEX(Customers!$B$2:$D$797,MATCH(TF_Database!L4322,Customers!$C$2:$C$797,0),1)</f>
        <v>2176</v>
      </c>
      <c r="O4322" s="29">
        <f t="shared" si="404"/>
        <v>5</v>
      </c>
      <c r="P4322" s="29">
        <f t="shared" si="405"/>
        <v>14</v>
      </c>
      <c r="Q4322" s="14" t="str">
        <f t="shared" si="406"/>
        <v xml:space="preserve">Lena </v>
      </c>
      <c r="R4322" s="14" t="str">
        <f t="shared" si="407"/>
        <v>Creighton</v>
      </c>
    </row>
    <row r="4323" spans="2:18" x14ac:dyDescent="0.45">
      <c r="B4323" s="14" t="str">
        <f t="shared" si="402"/>
        <v>408784240880</v>
      </c>
      <c r="C4323" s="5">
        <v>40878</v>
      </c>
      <c r="D4323" s="2" t="s">
        <v>806</v>
      </c>
      <c r="E4323" s="14">
        <f t="shared" si="403"/>
        <v>1</v>
      </c>
      <c r="F4323" s="2">
        <v>42</v>
      </c>
      <c r="G4323" s="19">
        <v>890.61</v>
      </c>
      <c r="H4323" s="20">
        <v>0.05</v>
      </c>
      <c r="I4323" s="6"/>
      <c r="J4323" s="5">
        <v>40880</v>
      </c>
      <c r="K4323" s="25">
        <v>297.11</v>
      </c>
      <c r="L4323" s="2" t="s">
        <v>307</v>
      </c>
      <c r="M4323" s="14">
        <f>+VLOOKUP(L4323,Customers!$C$3:$D$797,2,FALSE)</f>
        <v>1</v>
      </c>
      <c r="N4323" s="14">
        <f>+INDEX(Customers!$B$2:$D$797,MATCH(TF_Database!L4323,Customers!$C$2:$C$797,0),1)</f>
        <v>2176</v>
      </c>
      <c r="O4323" s="29">
        <f t="shared" si="404"/>
        <v>5</v>
      </c>
      <c r="P4323" s="29">
        <f t="shared" si="405"/>
        <v>14</v>
      </c>
      <c r="Q4323" s="14" t="str">
        <f t="shared" si="406"/>
        <v xml:space="preserve">Lena </v>
      </c>
      <c r="R4323" s="14" t="str">
        <f t="shared" si="407"/>
        <v>Creighton</v>
      </c>
    </row>
    <row r="4324" spans="2:18" x14ac:dyDescent="0.45">
      <c r="B4324" s="14" t="str">
        <f t="shared" si="402"/>
        <v>408781040880</v>
      </c>
      <c r="C4324" s="5">
        <v>40878</v>
      </c>
      <c r="D4324" s="2" t="s">
        <v>806</v>
      </c>
      <c r="E4324" s="14">
        <f t="shared" si="403"/>
        <v>1</v>
      </c>
      <c r="F4324" s="2">
        <v>10</v>
      </c>
      <c r="G4324" s="19">
        <v>64.19</v>
      </c>
      <c r="H4324" s="20">
        <v>0.08</v>
      </c>
      <c r="I4324" s="6"/>
      <c r="J4324" s="5">
        <v>40880</v>
      </c>
      <c r="K4324" s="25">
        <v>3.77</v>
      </c>
      <c r="L4324" s="2" t="s">
        <v>307</v>
      </c>
      <c r="M4324" s="14">
        <f>+VLOOKUP(L4324,Customers!$C$3:$D$797,2,FALSE)</f>
        <v>1</v>
      </c>
      <c r="N4324" s="14">
        <f>+INDEX(Customers!$B$2:$D$797,MATCH(TF_Database!L4324,Customers!$C$2:$C$797,0),1)</f>
        <v>2176</v>
      </c>
      <c r="O4324" s="29">
        <f t="shared" si="404"/>
        <v>5</v>
      </c>
      <c r="P4324" s="29">
        <f t="shared" si="405"/>
        <v>14</v>
      </c>
      <c r="Q4324" s="14" t="str">
        <f t="shared" si="406"/>
        <v xml:space="preserve">Lena </v>
      </c>
      <c r="R4324" s="14" t="str">
        <f t="shared" si="407"/>
        <v>Creighton</v>
      </c>
    </row>
    <row r="4325" spans="2:18" x14ac:dyDescent="0.45">
      <c r="B4325" s="14" t="str">
        <f t="shared" si="402"/>
        <v>405123740515</v>
      </c>
      <c r="C4325" s="5">
        <v>40512</v>
      </c>
      <c r="D4325" s="2" t="s">
        <v>810</v>
      </c>
      <c r="E4325" s="14">
        <f t="shared" si="403"/>
        <v>0</v>
      </c>
      <c r="F4325" s="2">
        <v>37</v>
      </c>
      <c r="G4325" s="19">
        <v>376.58</v>
      </c>
      <c r="H4325" s="20">
        <v>0.09</v>
      </c>
      <c r="I4325" s="6"/>
      <c r="J4325" s="5">
        <v>40515</v>
      </c>
      <c r="K4325" s="25">
        <v>1.33</v>
      </c>
      <c r="L4325" s="2" t="s">
        <v>92</v>
      </c>
      <c r="M4325" s="14">
        <f>+VLOOKUP(L4325,Customers!$C$3:$D$797,2,FALSE)</f>
        <v>2</v>
      </c>
      <c r="N4325" s="14">
        <f>+INDEX(Customers!$B$2:$D$797,MATCH(TF_Database!L4325,Customers!$C$2:$C$797,0),1)</f>
        <v>15485</v>
      </c>
      <c r="O4325" s="29">
        <f t="shared" si="404"/>
        <v>4</v>
      </c>
      <c r="P4325" s="29">
        <f t="shared" si="405"/>
        <v>12</v>
      </c>
      <c r="Q4325" s="14" t="str">
        <f t="shared" si="406"/>
        <v xml:space="preserve">Rob </v>
      </c>
      <c r="R4325" s="14" t="str">
        <f t="shared" si="407"/>
        <v>Haberlin</v>
      </c>
    </row>
    <row r="4326" spans="2:18" x14ac:dyDescent="0.45">
      <c r="B4326" s="14" t="str">
        <f t="shared" si="402"/>
        <v>40516340516</v>
      </c>
      <c r="C4326" s="5">
        <v>40516</v>
      </c>
      <c r="D4326" s="2" t="s">
        <v>811</v>
      </c>
      <c r="E4326" s="14">
        <f t="shared" si="403"/>
        <v>0</v>
      </c>
      <c r="F4326" s="2">
        <v>3</v>
      </c>
      <c r="G4326" s="19">
        <v>1540.77</v>
      </c>
      <c r="H4326" s="20">
        <v>0.04</v>
      </c>
      <c r="I4326" s="6"/>
      <c r="J4326" s="5">
        <v>40516</v>
      </c>
      <c r="K4326" s="25">
        <v>-1572.64</v>
      </c>
      <c r="L4326" s="2" t="s">
        <v>75</v>
      </c>
      <c r="M4326" s="14">
        <f>+VLOOKUP(L4326,Customers!$C$3:$D$797,2,FALSE)</f>
        <v>3</v>
      </c>
      <c r="N4326" s="14">
        <f>+INDEX(Customers!$B$2:$D$797,MATCH(TF_Database!L4326,Customers!$C$2:$C$797,0),1)</f>
        <v>25986</v>
      </c>
      <c r="O4326" s="29">
        <f t="shared" si="404"/>
        <v>6</v>
      </c>
      <c r="P4326" s="29">
        <f t="shared" si="405"/>
        <v>12</v>
      </c>
      <c r="Q4326" s="14" t="str">
        <f t="shared" si="406"/>
        <v xml:space="preserve">Jenna </v>
      </c>
      <c r="R4326" s="14" t="str">
        <f t="shared" si="407"/>
        <v>Caffey</v>
      </c>
    </row>
    <row r="4327" spans="2:18" x14ac:dyDescent="0.45">
      <c r="B4327" s="14" t="str">
        <f t="shared" si="402"/>
        <v>40606440607</v>
      </c>
      <c r="C4327" s="5">
        <v>40606</v>
      </c>
      <c r="D4327" s="2" t="s">
        <v>808</v>
      </c>
      <c r="E4327" s="14">
        <f t="shared" si="403"/>
        <v>0</v>
      </c>
      <c r="F4327" s="2">
        <v>4</v>
      </c>
      <c r="G4327" s="19">
        <v>73.900000000000006</v>
      </c>
      <c r="H4327" s="20">
        <v>0.06</v>
      </c>
      <c r="I4327" s="6"/>
      <c r="J4327" s="5">
        <v>40607</v>
      </c>
      <c r="K4327" s="25">
        <v>-39.640499999999996</v>
      </c>
      <c r="L4327" s="2" t="s">
        <v>523</v>
      </c>
      <c r="M4327" s="14">
        <f>+VLOOKUP(L4327,Customers!$C$3:$D$797,2,FALSE)</f>
        <v>4</v>
      </c>
      <c r="N4327" s="14">
        <f>+INDEX(Customers!$B$2:$D$797,MATCH(TF_Database!L4327,Customers!$C$2:$C$797,0),1)</f>
        <v>23274</v>
      </c>
      <c r="O4327" s="29">
        <f t="shared" si="404"/>
        <v>7</v>
      </c>
      <c r="P4327" s="29">
        <f t="shared" si="405"/>
        <v>13</v>
      </c>
      <c r="Q4327" s="14" t="str">
        <f t="shared" si="406"/>
        <v xml:space="preserve">Odella </v>
      </c>
      <c r="R4327" s="14" t="str">
        <f t="shared" si="407"/>
        <v>Nelson</v>
      </c>
    </row>
    <row r="4328" spans="2:18" x14ac:dyDescent="0.45">
      <c r="B4328" s="14" t="str">
        <f t="shared" si="402"/>
        <v>404583540459</v>
      </c>
      <c r="C4328" s="5">
        <v>40458</v>
      </c>
      <c r="D4328" s="2" t="s">
        <v>806</v>
      </c>
      <c r="E4328" s="14">
        <f t="shared" si="403"/>
        <v>1</v>
      </c>
      <c r="F4328" s="2">
        <v>35</v>
      </c>
      <c r="G4328" s="19">
        <v>897.42</v>
      </c>
      <c r="H4328" s="20">
        <v>0.08</v>
      </c>
      <c r="I4328" s="6"/>
      <c r="J4328" s="5">
        <v>40459</v>
      </c>
      <c r="K4328" s="25">
        <v>127.17</v>
      </c>
      <c r="L4328" s="2" t="s">
        <v>532</v>
      </c>
      <c r="M4328" s="14">
        <f>+VLOOKUP(L4328,Customers!$C$3:$D$797,2,FALSE)</f>
        <v>3</v>
      </c>
      <c r="N4328" s="14">
        <f>+INDEX(Customers!$B$2:$D$797,MATCH(TF_Database!L4328,Customers!$C$2:$C$797,0),1)</f>
        <v>27731</v>
      </c>
      <c r="O4328" s="29">
        <f t="shared" si="404"/>
        <v>4</v>
      </c>
      <c r="P4328" s="29">
        <f t="shared" si="405"/>
        <v>10</v>
      </c>
      <c r="Q4328" s="14" t="str">
        <f t="shared" si="406"/>
        <v xml:space="preserve">Art </v>
      </c>
      <c r="R4328" s="14" t="str">
        <f t="shared" si="407"/>
        <v>Foster</v>
      </c>
    </row>
    <row r="4329" spans="2:18" x14ac:dyDescent="0.45">
      <c r="B4329" s="14" t="str">
        <f t="shared" si="402"/>
        <v>404582740459</v>
      </c>
      <c r="C4329" s="5">
        <v>40458</v>
      </c>
      <c r="D4329" s="2" t="s">
        <v>806</v>
      </c>
      <c r="E4329" s="14">
        <f t="shared" si="403"/>
        <v>1</v>
      </c>
      <c r="F4329" s="2">
        <v>27</v>
      </c>
      <c r="G4329" s="19">
        <v>306.02</v>
      </c>
      <c r="H4329" s="20">
        <v>0.08</v>
      </c>
      <c r="I4329" s="6"/>
      <c r="J4329" s="5">
        <v>40459</v>
      </c>
      <c r="K4329" s="25">
        <v>-6.7</v>
      </c>
      <c r="L4329" s="2" t="s">
        <v>532</v>
      </c>
      <c r="M4329" s="14">
        <f>+VLOOKUP(L4329,Customers!$C$3:$D$797,2,FALSE)</f>
        <v>3</v>
      </c>
      <c r="N4329" s="14">
        <f>+INDEX(Customers!$B$2:$D$797,MATCH(TF_Database!L4329,Customers!$C$2:$C$797,0),1)</f>
        <v>27731</v>
      </c>
      <c r="O4329" s="29">
        <f t="shared" si="404"/>
        <v>4</v>
      </c>
      <c r="P4329" s="29">
        <f t="shared" si="405"/>
        <v>10</v>
      </c>
      <c r="Q4329" s="14" t="str">
        <f t="shared" si="406"/>
        <v xml:space="preserve">Art </v>
      </c>
      <c r="R4329" s="14" t="str">
        <f t="shared" si="407"/>
        <v>Foster</v>
      </c>
    </row>
    <row r="4330" spans="2:18" x14ac:dyDescent="0.45">
      <c r="B4330" s="14" t="str">
        <f t="shared" si="402"/>
        <v>398143239815</v>
      </c>
      <c r="C4330" s="5">
        <v>39814</v>
      </c>
      <c r="D4330" s="2" t="s">
        <v>806</v>
      </c>
      <c r="E4330" s="14">
        <f t="shared" si="403"/>
        <v>1</v>
      </c>
      <c r="F4330" s="2">
        <v>32</v>
      </c>
      <c r="G4330" s="19">
        <v>180.36</v>
      </c>
      <c r="H4330" s="20">
        <v>0.1</v>
      </c>
      <c r="I4330" s="6"/>
      <c r="J4330" s="5">
        <v>39815</v>
      </c>
      <c r="K4330" s="25">
        <v>-111.8</v>
      </c>
      <c r="L4330" s="2" t="s">
        <v>535</v>
      </c>
      <c r="M4330" s="14">
        <f>+VLOOKUP(L4330,Customers!$C$3:$D$797,2,FALSE)</f>
        <v>5</v>
      </c>
      <c r="N4330" s="14">
        <f>+INDEX(Customers!$B$2:$D$797,MATCH(TF_Database!L4330,Customers!$C$2:$C$797,0),1)</f>
        <v>4051</v>
      </c>
      <c r="O4330" s="29">
        <f t="shared" si="404"/>
        <v>8</v>
      </c>
      <c r="P4330" s="29">
        <f t="shared" si="405"/>
        <v>14</v>
      </c>
      <c r="Q4330" s="14" t="str">
        <f t="shared" si="406"/>
        <v xml:space="preserve">Jessica </v>
      </c>
      <c r="R4330" s="14" t="str">
        <f t="shared" si="407"/>
        <v>Myrick</v>
      </c>
    </row>
    <row r="4331" spans="2:18" x14ac:dyDescent="0.45">
      <c r="B4331" s="14" t="str">
        <f t="shared" si="402"/>
        <v>409812040983</v>
      </c>
      <c r="C4331" s="5">
        <v>40981</v>
      </c>
      <c r="D4331" s="2" t="s">
        <v>810</v>
      </c>
      <c r="E4331" s="14">
        <f t="shared" si="403"/>
        <v>0</v>
      </c>
      <c r="F4331" s="2">
        <v>20</v>
      </c>
      <c r="G4331" s="19">
        <v>240.74</v>
      </c>
      <c r="H4331" s="20">
        <v>0.05</v>
      </c>
      <c r="I4331" s="6"/>
      <c r="J4331" s="5">
        <v>40983</v>
      </c>
      <c r="K4331" s="25">
        <v>21.05</v>
      </c>
      <c r="L4331" s="2" t="s">
        <v>528</v>
      </c>
      <c r="M4331" s="14">
        <f>+VLOOKUP(L4331,Customers!$C$3:$D$797,2,FALSE)</f>
        <v>2</v>
      </c>
      <c r="N4331" s="14">
        <f>+INDEX(Customers!$B$2:$D$797,MATCH(TF_Database!L4331,Customers!$C$2:$C$797,0),1)</f>
        <v>21612</v>
      </c>
      <c r="O4331" s="29">
        <f t="shared" si="404"/>
        <v>4</v>
      </c>
      <c r="P4331" s="29">
        <f t="shared" si="405"/>
        <v>11</v>
      </c>
      <c r="Q4331" s="14" t="str">
        <f t="shared" si="406"/>
        <v xml:space="preserve">Ken </v>
      </c>
      <c r="R4331" s="14" t="str">
        <f t="shared" si="407"/>
        <v>Brennan</v>
      </c>
    </row>
    <row r="4332" spans="2:18" x14ac:dyDescent="0.45">
      <c r="B4332" s="14" t="str">
        <f t="shared" si="402"/>
        <v>403452140347</v>
      </c>
      <c r="C4332" s="5">
        <v>40345</v>
      </c>
      <c r="D4332" s="2" t="s">
        <v>811</v>
      </c>
      <c r="E4332" s="14">
        <f t="shared" si="403"/>
        <v>0</v>
      </c>
      <c r="F4332" s="2">
        <v>21</v>
      </c>
      <c r="G4332" s="19">
        <v>3072.86</v>
      </c>
      <c r="H4332" s="20">
        <v>0.08</v>
      </c>
      <c r="I4332" s="6"/>
      <c r="J4332" s="5">
        <v>40347</v>
      </c>
      <c r="K4332" s="25">
        <v>-364.87336600000009</v>
      </c>
      <c r="L4332" s="2" t="s">
        <v>528</v>
      </c>
      <c r="M4332" s="14">
        <f>+VLOOKUP(L4332,Customers!$C$3:$D$797,2,FALSE)</f>
        <v>2</v>
      </c>
      <c r="N4332" s="14">
        <f>+INDEX(Customers!$B$2:$D$797,MATCH(TF_Database!L4332,Customers!$C$2:$C$797,0),1)</f>
        <v>21612</v>
      </c>
      <c r="O4332" s="29">
        <f t="shared" si="404"/>
        <v>4</v>
      </c>
      <c r="P4332" s="29">
        <f t="shared" si="405"/>
        <v>11</v>
      </c>
      <c r="Q4332" s="14" t="str">
        <f t="shared" si="406"/>
        <v xml:space="preserve">Ken </v>
      </c>
      <c r="R4332" s="14" t="str">
        <f t="shared" si="407"/>
        <v>Brennan</v>
      </c>
    </row>
    <row r="4333" spans="2:18" x14ac:dyDescent="0.45">
      <c r="B4333" s="14" t="str">
        <f t="shared" si="402"/>
        <v>407612540766</v>
      </c>
      <c r="C4333" s="5">
        <v>40761</v>
      </c>
      <c r="D4333" s="2" t="s">
        <v>804</v>
      </c>
      <c r="E4333" s="14">
        <f t="shared" si="403"/>
        <v>0</v>
      </c>
      <c r="F4333" s="2">
        <v>25</v>
      </c>
      <c r="G4333" s="19">
        <v>5503.39</v>
      </c>
      <c r="H4333" s="20">
        <v>0.08</v>
      </c>
      <c r="I4333" s="6"/>
      <c r="J4333" s="5">
        <v>40766</v>
      </c>
      <c r="K4333" s="25">
        <v>-528.65312500000005</v>
      </c>
      <c r="L4333" s="2" t="s">
        <v>530</v>
      </c>
      <c r="M4333" s="14">
        <f>+VLOOKUP(L4333,Customers!$C$3:$D$797,2,FALSE)</f>
        <v>3</v>
      </c>
      <c r="N4333" s="14">
        <f>+INDEX(Customers!$B$2:$D$797,MATCH(TF_Database!L4333,Customers!$C$2:$C$797,0),1)</f>
        <v>25806</v>
      </c>
      <c r="O4333" s="29">
        <f t="shared" si="404"/>
        <v>4</v>
      </c>
      <c r="P4333" s="29">
        <f t="shared" si="405"/>
        <v>13</v>
      </c>
      <c r="Q4333" s="14" t="str">
        <f t="shared" si="406"/>
        <v xml:space="preserve">Joe </v>
      </c>
      <c r="R4333" s="14" t="str">
        <f t="shared" si="407"/>
        <v>Kamberova</v>
      </c>
    </row>
    <row r="4334" spans="2:18" x14ac:dyDescent="0.45">
      <c r="B4334" s="14" t="str">
        <f t="shared" si="402"/>
        <v>411851641186</v>
      </c>
      <c r="C4334" s="5">
        <v>41185</v>
      </c>
      <c r="D4334" s="2" t="s">
        <v>806</v>
      </c>
      <c r="E4334" s="14">
        <f t="shared" si="403"/>
        <v>1</v>
      </c>
      <c r="F4334" s="2">
        <v>16</v>
      </c>
      <c r="G4334" s="19">
        <v>6573.75</v>
      </c>
      <c r="H4334" s="20">
        <v>0.04</v>
      </c>
      <c r="I4334" s="6"/>
      <c r="J4334" s="5">
        <v>41186</v>
      </c>
      <c r="K4334" s="25">
        <v>1197.05</v>
      </c>
      <c r="L4334" s="2" t="s">
        <v>92</v>
      </c>
      <c r="M4334" s="14">
        <f>+VLOOKUP(L4334,Customers!$C$3:$D$797,2,FALSE)</f>
        <v>2</v>
      </c>
      <c r="N4334" s="14">
        <f>+INDEX(Customers!$B$2:$D$797,MATCH(TF_Database!L4334,Customers!$C$2:$C$797,0),1)</f>
        <v>15485</v>
      </c>
      <c r="O4334" s="29">
        <f t="shared" si="404"/>
        <v>4</v>
      </c>
      <c r="P4334" s="29">
        <f t="shared" si="405"/>
        <v>12</v>
      </c>
      <c r="Q4334" s="14" t="str">
        <f t="shared" si="406"/>
        <v xml:space="preserve">Rob </v>
      </c>
      <c r="R4334" s="14" t="str">
        <f t="shared" si="407"/>
        <v>Haberlin</v>
      </c>
    </row>
    <row r="4335" spans="2:18" x14ac:dyDescent="0.45">
      <c r="B4335" s="14" t="str">
        <f t="shared" si="402"/>
        <v>412281041230</v>
      </c>
      <c r="C4335" s="5">
        <v>41228</v>
      </c>
      <c r="D4335" s="2" t="s">
        <v>806</v>
      </c>
      <c r="E4335" s="14">
        <f t="shared" si="403"/>
        <v>1</v>
      </c>
      <c r="F4335" s="2">
        <v>10</v>
      </c>
      <c r="G4335" s="19">
        <v>225.09</v>
      </c>
      <c r="H4335" s="20">
        <v>0.02</v>
      </c>
      <c r="I4335" s="6"/>
      <c r="J4335" s="5">
        <v>41230</v>
      </c>
      <c r="K4335" s="25">
        <v>64.140999999999991</v>
      </c>
      <c r="L4335" s="2" t="s">
        <v>307</v>
      </c>
      <c r="M4335" s="14">
        <f>+VLOOKUP(L4335,Customers!$C$3:$D$797,2,FALSE)</f>
        <v>1</v>
      </c>
      <c r="N4335" s="14">
        <f>+INDEX(Customers!$B$2:$D$797,MATCH(TF_Database!L4335,Customers!$C$2:$C$797,0),1)</f>
        <v>2176</v>
      </c>
      <c r="O4335" s="29">
        <f t="shared" si="404"/>
        <v>5</v>
      </c>
      <c r="P4335" s="29">
        <f t="shared" si="405"/>
        <v>14</v>
      </c>
      <c r="Q4335" s="14" t="str">
        <f t="shared" si="406"/>
        <v xml:space="preserve">Lena </v>
      </c>
      <c r="R4335" s="14" t="str">
        <f t="shared" si="407"/>
        <v>Creighton</v>
      </c>
    </row>
    <row r="4336" spans="2:18" x14ac:dyDescent="0.45">
      <c r="B4336" s="14" t="str">
        <f t="shared" si="402"/>
        <v>403231440325</v>
      </c>
      <c r="C4336" s="5">
        <v>40323</v>
      </c>
      <c r="D4336" s="2" t="s">
        <v>810</v>
      </c>
      <c r="E4336" s="14">
        <f t="shared" si="403"/>
        <v>0</v>
      </c>
      <c r="F4336" s="2">
        <v>14</v>
      </c>
      <c r="G4336" s="19">
        <v>302.39999999999998</v>
      </c>
      <c r="H4336" s="20">
        <v>0.04</v>
      </c>
      <c r="I4336" s="6"/>
      <c r="J4336" s="5">
        <v>40325</v>
      </c>
      <c r="K4336" s="25">
        <v>134.21</v>
      </c>
      <c r="L4336" s="2" t="s">
        <v>529</v>
      </c>
      <c r="M4336" s="14">
        <f>+VLOOKUP(L4336,Customers!$C$3:$D$797,2,FALSE)</f>
        <v>4</v>
      </c>
      <c r="N4336" s="14">
        <f>+INDEX(Customers!$B$2:$D$797,MATCH(TF_Database!L4336,Customers!$C$2:$C$797,0),1)</f>
        <v>16663</v>
      </c>
      <c r="O4336" s="29">
        <f t="shared" si="404"/>
        <v>4</v>
      </c>
      <c r="P4336" s="29">
        <f t="shared" si="405"/>
        <v>9</v>
      </c>
      <c r="Q4336" s="14" t="str">
        <f t="shared" si="406"/>
        <v xml:space="preserve">Max </v>
      </c>
      <c r="R4336" s="14" t="str">
        <f t="shared" si="407"/>
        <v>Jones</v>
      </c>
    </row>
    <row r="4337" spans="2:18" x14ac:dyDescent="0.45">
      <c r="B4337" s="14" t="str">
        <f t="shared" si="402"/>
        <v>403234240325</v>
      </c>
      <c r="C4337" s="5">
        <v>40323</v>
      </c>
      <c r="D4337" s="2" t="s">
        <v>810</v>
      </c>
      <c r="E4337" s="14">
        <f t="shared" si="403"/>
        <v>0</v>
      </c>
      <c r="F4337" s="2">
        <v>42</v>
      </c>
      <c r="G4337" s="19">
        <v>1083.3699999999999</v>
      </c>
      <c r="H4337" s="20">
        <v>0.03</v>
      </c>
      <c r="I4337" s="6"/>
      <c r="J4337" s="5">
        <v>40325</v>
      </c>
      <c r="K4337" s="25">
        <v>-226.41</v>
      </c>
      <c r="L4337" s="2" t="s">
        <v>529</v>
      </c>
      <c r="M4337" s="14">
        <f>+VLOOKUP(L4337,Customers!$C$3:$D$797,2,FALSE)</f>
        <v>4</v>
      </c>
      <c r="N4337" s="14">
        <f>+INDEX(Customers!$B$2:$D$797,MATCH(TF_Database!L4337,Customers!$C$2:$C$797,0),1)</f>
        <v>16663</v>
      </c>
      <c r="O4337" s="29">
        <f t="shared" si="404"/>
        <v>4</v>
      </c>
      <c r="P4337" s="29">
        <f t="shared" si="405"/>
        <v>9</v>
      </c>
      <c r="Q4337" s="14" t="str">
        <f t="shared" si="406"/>
        <v xml:space="preserve">Max </v>
      </c>
      <c r="R4337" s="14" t="str">
        <f t="shared" si="407"/>
        <v>Jones</v>
      </c>
    </row>
    <row r="4338" spans="2:18" x14ac:dyDescent="0.45">
      <c r="B4338" s="14" t="str">
        <f t="shared" si="402"/>
        <v>398991139902</v>
      </c>
      <c r="C4338" s="5">
        <v>39899</v>
      </c>
      <c r="D4338" s="2" t="s">
        <v>808</v>
      </c>
      <c r="E4338" s="14">
        <f t="shared" si="403"/>
        <v>0</v>
      </c>
      <c r="F4338" s="2">
        <v>11</v>
      </c>
      <c r="G4338" s="19">
        <v>1736.26</v>
      </c>
      <c r="H4338" s="20">
        <v>0.01</v>
      </c>
      <c r="I4338" s="6"/>
      <c r="J4338" s="5">
        <v>39902</v>
      </c>
      <c r="K4338" s="25">
        <v>-505.76</v>
      </c>
      <c r="L4338" s="2" t="s">
        <v>534</v>
      </c>
      <c r="M4338" s="14">
        <f>+VLOOKUP(L4338,Customers!$C$3:$D$797,2,FALSE)</f>
        <v>2</v>
      </c>
      <c r="N4338" s="14">
        <f>+INDEX(Customers!$B$2:$D$797,MATCH(TF_Database!L4338,Customers!$C$2:$C$797,0),1)</f>
        <v>5441</v>
      </c>
      <c r="O4338" s="29">
        <f t="shared" si="404"/>
        <v>4</v>
      </c>
      <c r="P4338" s="29">
        <f t="shared" si="405"/>
        <v>9</v>
      </c>
      <c r="Q4338" s="14" t="str">
        <f t="shared" si="406"/>
        <v xml:space="preserve">Don </v>
      </c>
      <c r="R4338" s="14" t="str">
        <f t="shared" si="407"/>
        <v>Weiss</v>
      </c>
    </row>
    <row r="4339" spans="2:18" x14ac:dyDescent="0.45">
      <c r="B4339" s="14" t="str">
        <f t="shared" si="402"/>
        <v>40006540007</v>
      </c>
      <c r="C4339" s="5">
        <v>40006</v>
      </c>
      <c r="D4339" s="2" t="s">
        <v>806</v>
      </c>
      <c r="E4339" s="14">
        <f t="shared" si="403"/>
        <v>1</v>
      </c>
      <c r="F4339" s="2">
        <v>5</v>
      </c>
      <c r="G4339" s="19">
        <v>477.76</v>
      </c>
      <c r="H4339" s="20">
        <v>0.04</v>
      </c>
      <c r="I4339" s="6"/>
      <c r="J4339" s="5">
        <v>40007</v>
      </c>
      <c r="K4339" s="25">
        <v>-173.09520000000001</v>
      </c>
      <c r="L4339" s="2" t="s">
        <v>527</v>
      </c>
      <c r="M4339" s="14">
        <f>+VLOOKUP(L4339,Customers!$C$3:$D$797,2,FALSE)</f>
        <v>5</v>
      </c>
      <c r="N4339" s="14">
        <f>+INDEX(Customers!$B$2:$D$797,MATCH(TF_Database!L4339,Customers!$C$2:$C$797,0),1)</f>
        <v>3933</v>
      </c>
      <c r="O4339" s="29">
        <f t="shared" si="404"/>
        <v>7</v>
      </c>
      <c r="P4339" s="29">
        <f t="shared" si="405"/>
        <v>13</v>
      </c>
      <c r="Q4339" s="14" t="str">
        <f t="shared" si="406"/>
        <v xml:space="preserve">Darrin </v>
      </c>
      <c r="R4339" s="14" t="str">
        <f t="shared" si="407"/>
        <v>Martin</v>
      </c>
    </row>
    <row r="4340" spans="2:18" x14ac:dyDescent="0.45">
      <c r="B4340" s="14" t="str">
        <f t="shared" si="402"/>
        <v>40006440007</v>
      </c>
      <c r="C4340" s="5">
        <v>40006</v>
      </c>
      <c r="D4340" s="2" t="s">
        <v>806</v>
      </c>
      <c r="E4340" s="14">
        <f t="shared" si="403"/>
        <v>1</v>
      </c>
      <c r="F4340" s="2">
        <v>4</v>
      </c>
      <c r="G4340" s="19">
        <v>112.18</v>
      </c>
      <c r="H4340" s="20">
        <v>7.0000000000000007E-2</v>
      </c>
      <c r="I4340" s="6"/>
      <c r="J4340" s="5">
        <v>40007</v>
      </c>
      <c r="K4340" s="25">
        <v>-96.16</v>
      </c>
      <c r="L4340" s="2" t="s">
        <v>527</v>
      </c>
      <c r="M4340" s="14">
        <f>+VLOOKUP(L4340,Customers!$C$3:$D$797,2,FALSE)</f>
        <v>5</v>
      </c>
      <c r="N4340" s="14">
        <f>+INDEX(Customers!$B$2:$D$797,MATCH(TF_Database!L4340,Customers!$C$2:$C$797,0),1)</f>
        <v>3933</v>
      </c>
      <c r="O4340" s="29">
        <f t="shared" si="404"/>
        <v>7</v>
      </c>
      <c r="P4340" s="29">
        <f t="shared" si="405"/>
        <v>13</v>
      </c>
      <c r="Q4340" s="14" t="str">
        <f t="shared" si="406"/>
        <v xml:space="preserve">Darrin </v>
      </c>
      <c r="R4340" s="14" t="str">
        <f t="shared" si="407"/>
        <v>Martin</v>
      </c>
    </row>
    <row r="4341" spans="2:18" x14ac:dyDescent="0.45">
      <c r="B4341" s="14" t="str">
        <f t="shared" si="402"/>
        <v>398233039824</v>
      </c>
      <c r="C4341" s="5">
        <v>39823</v>
      </c>
      <c r="D4341" s="2" t="s">
        <v>810</v>
      </c>
      <c r="E4341" s="14">
        <f t="shared" si="403"/>
        <v>0</v>
      </c>
      <c r="F4341" s="2">
        <v>30</v>
      </c>
      <c r="G4341" s="19">
        <v>164.78</v>
      </c>
      <c r="H4341" s="20">
        <v>0</v>
      </c>
      <c r="I4341" s="6"/>
      <c r="J4341" s="5">
        <v>39824</v>
      </c>
      <c r="K4341" s="25">
        <v>-128.47</v>
      </c>
      <c r="L4341" s="2" t="s">
        <v>92</v>
      </c>
      <c r="M4341" s="14">
        <f>+VLOOKUP(L4341,Customers!$C$3:$D$797,2,FALSE)</f>
        <v>2</v>
      </c>
      <c r="N4341" s="14">
        <f>+INDEX(Customers!$B$2:$D$797,MATCH(TF_Database!L4341,Customers!$C$2:$C$797,0),1)</f>
        <v>15485</v>
      </c>
      <c r="O4341" s="29">
        <f t="shared" si="404"/>
        <v>4</v>
      </c>
      <c r="P4341" s="29">
        <f t="shared" si="405"/>
        <v>12</v>
      </c>
      <c r="Q4341" s="14" t="str">
        <f t="shared" si="406"/>
        <v xml:space="preserve">Rob </v>
      </c>
      <c r="R4341" s="14" t="str">
        <f t="shared" si="407"/>
        <v>Haberlin</v>
      </c>
    </row>
    <row r="4342" spans="2:18" x14ac:dyDescent="0.45">
      <c r="B4342" s="14" t="str">
        <f t="shared" si="402"/>
        <v>400183140022</v>
      </c>
      <c r="C4342" s="5">
        <v>40018</v>
      </c>
      <c r="D4342" s="2" t="s">
        <v>804</v>
      </c>
      <c r="E4342" s="14">
        <f t="shared" si="403"/>
        <v>0</v>
      </c>
      <c r="F4342" s="2">
        <v>31</v>
      </c>
      <c r="G4342" s="19">
        <v>3077.7310000000002</v>
      </c>
      <c r="H4342" s="20">
        <v>0.05</v>
      </c>
      <c r="I4342" s="6"/>
      <c r="J4342" s="5">
        <v>40022</v>
      </c>
      <c r="K4342" s="25">
        <v>745.47899999999993</v>
      </c>
      <c r="L4342" s="2" t="s">
        <v>84</v>
      </c>
      <c r="M4342" s="14">
        <f>+VLOOKUP(L4342,Customers!$C$3:$D$797,2,FALSE)</f>
        <v>4</v>
      </c>
      <c r="N4342" s="14">
        <f>+INDEX(Customers!$B$2:$D$797,MATCH(TF_Database!L4342,Customers!$C$2:$C$797,0),1)</f>
        <v>26974</v>
      </c>
      <c r="O4342" s="29">
        <f t="shared" si="404"/>
        <v>4</v>
      </c>
      <c r="P4342" s="29">
        <f t="shared" si="405"/>
        <v>8</v>
      </c>
      <c r="Q4342" s="14" t="str">
        <f t="shared" si="406"/>
        <v xml:space="preserve">Jim </v>
      </c>
      <c r="R4342" s="14" t="str">
        <f t="shared" si="407"/>
        <v>Sink</v>
      </c>
    </row>
    <row r="4343" spans="2:18" x14ac:dyDescent="0.45">
      <c r="B4343" s="14" t="str">
        <f t="shared" si="402"/>
        <v>398272739829</v>
      </c>
      <c r="C4343" s="5">
        <v>39827</v>
      </c>
      <c r="D4343" s="2" t="s">
        <v>811</v>
      </c>
      <c r="E4343" s="14">
        <f t="shared" si="403"/>
        <v>0</v>
      </c>
      <c r="F4343" s="2">
        <v>27</v>
      </c>
      <c r="G4343" s="19">
        <v>217.68</v>
      </c>
      <c r="H4343" s="20">
        <v>0.08</v>
      </c>
      <c r="I4343" s="6"/>
      <c r="J4343" s="5">
        <v>39829</v>
      </c>
      <c r="K4343" s="25">
        <v>-168.75</v>
      </c>
      <c r="L4343" s="2" t="s">
        <v>539</v>
      </c>
      <c r="M4343" s="14">
        <f>+VLOOKUP(L4343,Customers!$C$3:$D$797,2,FALSE)</f>
        <v>1</v>
      </c>
      <c r="N4343" s="14">
        <f>+INDEX(Customers!$B$2:$D$797,MATCH(TF_Database!L4343,Customers!$C$2:$C$797,0),1)</f>
        <v>11767</v>
      </c>
      <c r="O4343" s="29">
        <f t="shared" si="404"/>
        <v>7</v>
      </c>
      <c r="P4343" s="29">
        <f t="shared" si="405"/>
        <v>12</v>
      </c>
      <c r="Q4343" s="14" t="str">
        <f t="shared" si="406"/>
        <v xml:space="preserve">Clytie </v>
      </c>
      <c r="R4343" s="14" t="str">
        <f t="shared" si="407"/>
        <v>Kelty</v>
      </c>
    </row>
    <row r="4344" spans="2:18" x14ac:dyDescent="0.45">
      <c r="B4344" s="14" t="str">
        <f t="shared" si="402"/>
        <v>398272339827</v>
      </c>
      <c r="C4344" s="5">
        <v>39827</v>
      </c>
      <c r="D4344" s="2" t="s">
        <v>811</v>
      </c>
      <c r="E4344" s="14">
        <f t="shared" si="403"/>
        <v>0</v>
      </c>
      <c r="F4344" s="2">
        <v>23</v>
      </c>
      <c r="G4344" s="19">
        <v>7202.94</v>
      </c>
      <c r="H4344" s="20">
        <v>0.02</v>
      </c>
      <c r="I4344" s="6"/>
      <c r="J4344" s="5">
        <v>39827</v>
      </c>
      <c r="K4344" s="25">
        <v>1425.11</v>
      </c>
      <c r="L4344" s="2" t="s">
        <v>539</v>
      </c>
      <c r="M4344" s="14">
        <f>+VLOOKUP(L4344,Customers!$C$3:$D$797,2,FALSE)</f>
        <v>1</v>
      </c>
      <c r="N4344" s="14">
        <f>+INDEX(Customers!$B$2:$D$797,MATCH(TF_Database!L4344,Customers!$C$2:$C$797,0),1)</f>
        <v>11767</v>
      </c>
      <c r="O4344" s="29">
        <f t="shared" si="404"/>
        <v>7</v>
      </c>
      <c r="P4344" s="29">
        <f t="shared" si="405"/>
        <v>12</v>
      </c>
      <c r="Q4344" s="14" t="str">
        <f t="shared" si="406"/>
        <v xml:space="preserve">Clytie </v>
      </c>
      <c r="R4344" s="14" t="str">
        <f t="shared" si="407"/>
        <v>Kelty</v>
      </c>
    </row>
    <row r="4345" spans="2:18" x14ac:dyDescent="0.45">
      <c r="B4345" s="14" t="str">
        <f t="shared" si="402"/>
        <v>398271339829</v>
      </c>
      <c r="C4345" s="5">
        <v>39827</v>
      </c>
      <c r="D4345" s="2" t="s">
        <v>811</v>
      </c>
      <c r="E4345" s="14">
        <f t="shared" si="403"/>
        <v>0</v>
      </c>
      <c r="F4345" s="2">
        <v>13</v>
      </c>
      <c r="G4345" s="19">
        <v>245.82</v>
      </c>
      <c r="H4345" s="20">
        <v>0.1</v>
      </c>
      <c r="I4345" s="6"/>
      <c r="J4345" s="5">
        <v>39829</v>
      </c>
      <c r="K4345" s="25">
        <v>-7.39</v>
      </c>
      <c r="L4345" s="2" t="s">
        <v>539</v>
      </c>
      <c r="M4345" s="14">
        <f>+VLOOKUP(L4345,Customers!$C$3:$D$797,2,FALSE)</f>
        <v>1</v>
      </c>
      <c r="N4345" s="14">
        <f>+INDEX(Customers!$B$2:$D$797,MATCH(TF_Database!L4345,Customers!$C$2:$C$797,0),1)</f>
        <v>11767</v>
      </c>
      <c r="O4345" s="29">
        <f t="shared" si="404"/>
        <v>7</v>
      </c>
      <c r="P4345" s="29">
        <f t="shared" si="405"/>
        <v>12</v>
      </c>
      <c r="Q4345" s="14" t="str">
        <f t="shared" si="406"/>
        <v xml:space="preserve">Clytie </v>
      </c>
      <c r="R4345" s="14" t="str">
        <f t="shared" si="407"/>
        <v>Kelty</v>
      </c>
    </row>
    <row r="4346" spans="2:18" x14ac:dyDescent="0.45">
      <c r="B4346" s="14" t="str">
        <f t="shared" si="402"/>
        <v>402034540206</v>
      </c>
      <c r="C4346" s="5">
        <v>40203</v>
      </c>
      <c r="D4346" s="2" t="s">
        <v>811</v>
      </c>
      <c r="E4346" s="14">
        <f t="shared" si="403"/>
        <v>0</v>
      </c>
      <c r="F4346" s="2">
        <v>45</v>
      </c>
      <c r="G4346" s="19">
        <v>15468.216</v>
      </c>
      <c r="H4346" s="20">
        <v>0.01</v>
      </c>
      <c r="I4346" s="6"/>
      <c r="J4346" s="5">
        <v>40206</v>
      </c>
      <c r="K4346" s="25">
        <v>-969.0483660000001</v>
      </c>
      <c r="L4346" s="2" t="s">
        <v>84</v>
      </c>
      <c r="M4346" s="14">
        <f>+VLOOKUP(L4346,Customers!$C$3:$D$797,2,FALSE)</f>
        <v>4</v>
      </c>
      <c r="N4346" s="14">
        <f>+INDEX(Customers!$B$2:$D$797,MATCH(TF_Database!L4346,Customers!$C$2:$C$797,0),1)</f>
        <v>26974</v>
      </c>
      <c r="O4346" s="29">
        <f t="shared" si="404"/>
        <v>4</v>
      </c>
      <c r="P4346" s="29">
        <f t="shared" si="405"/>
        <v>8</v>
      </c>
      <c r="Q4346" s="14" t="str">
        <f t="shared" si="406"/>
        <v xml:space="preserve">Jim </v>
      </c>
      <c r="R4346" s="14" t="str">
        <f t="shared" si="407"/>
        <v>Sink</v>
      </c>
    </row>
    <row r="4347" spans="2:18" x14ac:dyDescent="0.45">
      <c r="B4347" s="14" t="str">
        <f t="shared" si="402"/>
        <v>401213140122</v>
      </c>
      <c r="C4347" s="5">
        <v>40121</v>
      </c>
      <c r="D4347" s="2" t="s">
        <v>811</v>
      </c>
      <c r="E4347" s="14">
        <f t="shared" si="403"/>
        <v>0</v>
      </c>
      <c r="F4347" s="2">
        <v>31</v>
      </c>
      <c r="G4347" s="19">
        <v>906.01499999999999</v>
      </c>
      <c r="H4347" s="20">
        <v>0.05</v>
      </c>
      <c r="I4347" s="6"/>
      <c r="J4347" s="5">
        <v>40122</v>
      </c>
      <c r="K4347" s="25">
        <v>248.67</v>
      </c>
      <c r="L4347" s="2" t="s">
        <v>436</v>
      </c>
      <c r="M4347" s="14">
        <f>+VLOOKUP(L4347,Customers!$C$3:$D$797,2,FALSE)</f>
        <v>1</v>
      </c>
      <c r="N4347" s="14">
        <f>+INDEX(Customers!$B$2:$D$797,MATCH(TF_Database!L4347,Customers!$C$2:$C$797,0),1)</f>
        <v>15878</v>
      </c>
      <c r="O4347" s="29">
        <f t="shared" si="404"/>
        <v>5</v>
      </c>
      <c r="P4347" s="29">
        <f t="shared" si="405"/>
        <v>13</v>
      </c>
      <c r="Q4347" s="14" t="str">
        <f t="shared" si="406"/>
        <v xml:space="preserve">Pete </v>
      </c>
      <c r="R4347" s="14" t="str">
        <f t="shared" si="407"/>
        <v>Takahito</v>
      </c>
    </row>
    <row r="4348" spans="2:18" x14ac:dyDescent="0.45">
      <c r="B4348" s="14" t="str">
        <f t="shared" si="402"/>
        <v>408232940824</v>
      </c>
      <c r="C4348" s="5">
        <v>40823</v>
      </c>
      <c r="D4348" s="2" t="s">
        <v>806</v>
      </c>
      <c r="E4348" s="14">
        <f t="shared" si="403"/>
        <v>1</v>
      </c>
      <c r="F4348" s="2">
        <v>29</v>
      </c>
      <c r="G4348" s="19">
        <v>81.099999999999994</v>
      </c>
      <c r="H4348" s="20">
        <v>0.06</v>
      </c>
      <c r="I4348" s="6"/>
      <c r="J4348" s="5">
        <v>40824</v>
      </c>
      <c r="K4348" s="25">
        <v>-2.0699999999999998</v>
      </c>
      <c r="L4348" s="2" t="s">
        <v>312</v>
      </c>
      <c r="M4348" s="14">
        <f>+VLOOKUP(L4348,Customers!$C$3:$D$797,2,FALSE)</f>
        <v>5</v>
      </c>
      <c r="N4348" s="14">
        <f>+INDEX(Customers!$B$2:$D$797,MATCH(TF_Database!L4348,Customers!$C$2:$C$797,0),1)</f>
        <v>16833</v>
      </c>
      <c r="O4348" s="29">
        <f t="shared" si="404"/>
        <v>8</v>
      </c>
      <c r="P4348" s="29">
        <f t="shared" si="405"/>
        <v>17</v>
      </c>
      <c r="Q4348" s="14" t="str">
        <f t="shared" si="406"/>
        <v xml:space="preserve">Michael </v>
      </c>
      <c r="R4348" s="14" t="str">
        <f t="shared" si="407"/>
        <v>Dominguez</v>
      </c>
    </row>
    <row r="4349" spans="2:18" x14ac:dyDescent="0.45">
      <c r="B4349" s="14" t="str">
        <f t="shared" si="402"/>
        <v>41008341013</v>
      </c>
      <c r="C4349" s="5">
        <v>41008</v>
      </c>
      <c r="D4349" s="2" t="s">
        <v>804</v>
      </c>
      <c r="E4349" s="14">
        <f t="shared" si="403"/>
        <v>0</v>
      </c>
      <c r="F4349" s="2">
        <v>3</v>
      </c>
      <c r="G4349" s="19">
        <v>604.57600000000002</v>
      </c>
      <c r="H4349" s="20">
        <v>0.03</v>
      </c>
      <c r="I4349" s="6"/>
      <c r="J4349" s="5">
        <v>41013</v>
      </c>
      <c r="K4349" s="25">
        <v>-572.68539900000019</v>
      </c>
      <c r="L4349" s="2" t="s">
        <v>188</v>
      </c>
      <c r="M4349" s="14">
        <f>+VLOOKUP(L4349,Customers!$C$3:$D$797,2,FALSE)</f>
        <v>3</v>
      </c>
      <c r="N4349" s="14">
        <f>+INDEX(Customers!$B$2:$D$797,MATCH(TF_Database!L4349,Customers!$C$2:$C$797,0),1)</f>
        <v>8689</v>
      </c>
      <c r="O4349" s="29">
        <f t="shared" si="404"/>
        <v>7</v>
      </c>
      <c r="P4349" s="29">
        <f t="shared" si="405"/>
        <v>14</v>
      </c>
      <c r="Q4349" s="14" t="str">
        <f t="shared" si="406"/>
        <v xml:space="preserve">Hallie </v>
      </c>
      <c r="R4349" s="14" t="str">
        <f t="shared" si="407"/>
        <v>Redmond</v>
      </c>
    </row>
    <row r="4350" spans="2:18" x14ac:dyDescent="0.45">
      <c r="B4350" s="14" t="str">
        <f t="shared" si="402"/>
        <v>40775640776</v>
      </c>
      <c r="C4350" s="5">
        <v>40775</v>
      </c>
      <c r="D4350" s="2" t="s">
        <v>810</v>
      </c>
      <c r="E4350" s="14">
        <f t="shared" si="403"/>
        <v>0</v>
      </c>
      <c r="F4350" s="2">
        <v>6</v>
      </c>
      <c r="G4350" s="19">
        <v>128.56</v>
      </c>
      <c r="H4350" s="20">
        <v>0</v>
      </c>
      <c r="I4350" s="6"/>
      <c r="J4350" s="5">
        <v>40776</v>
      </c>
      <c r="K4350" s="25">
        <v>-7.84</v>
      </c>
      <c r="L4350" s="2" t="s">
        <v>396</v>
      </c>
      <c r="M4350" s="14">
        <f>+VLOOKUP(L4350,Customers!$C$3:$D$797,2,FALSE)</f>
        <v>2</v>
      </c>
      <c r="N4350" s="14">
        <f>+INDEX(Customers!$B$2:$D$797,MATCH(TF_Database!L4350,Customers!$C$2:$C$797,0),1)</f>
        <v>27553</v>
      </c>
      <c r="O4350" s="29">
        <f t="shared" si="404"/>
        <v>8</v>
      </c>
      <c r="P4350" s="29">
        <f t="shared" si="405"/>
        <v>15</v>
      </c>
      <c r="Q4350" s="14" t="str">
        <f t="shared" si="406"/>
        <v xml:space="preserve">Katrina </v>
      </c>
      <c r="R4350" s="14" t="str">
        <f t="shared" si="407"/>
        <v>Willman</v>
      </c>
    </row>
    <row r="4351" spans="2:18" x14ac:dyDescent="0.45">
      <c r="B4351" s="14" t="str">
        <f t="shared" si="402"/>
        <v>408362440838</v>
      </c>
      <c r="C4351" s="5">
        <v>40836</v>
      </c>
      <c r="D4351" s="2" t="s">
        <v>806</v>
      </c>
      <c r="E4351" s="14">
        <f t="shared" si="403"/>
        <v>1</v>
      </c>
      <c r="F4351" s="2">
        <v>24</v>
      </c>
      <c r="G4351" s="19">
        <v>163.36000000000001</v>
      </c>
      <c r="H4351" s="20">
        <v>0.04</v>
      </c>
      <c r="I4351" s="6"/>
      <c r="J4351" s="5">
        <v>40838</v>
      </c>
      <c r="K4351" s="25">
        <v>-65.540000000000006</v>
      </c>
      <c r="L4351" s="2" t="s">
        <v>540</v>
      </c>
      <c r="M4351" s="14">
        <f>+VLOOKUP(L4351,Customers!$C$3:$D$797,2,FALSE)</f>
        <v>3</v>
      </c>
      <c r="N4351" s="14">
        <f>+INDEX(Customers!$B$2:$D$797,MATCH(TF_Database!L4351,Customers!$C$2:$C$797,0),1)</f>
        <v>5753</v>
      </c>
      <c r="O4351" s="29">
        <f t="shared" si="404"/>
        <v>7</v>
      </c>
      <c r="P4351" s="29">
        <f t="shared" si="405"/>
        <v>13</v>
      </c>
      <c r="Q4351" s="14" t="str">
        <f t="shared" si="406"/>
        <v xml:space="preserve">Steven </v>
      </c>
      <c r="R4351" s="14" t="str">
        <f t="shared" si="407"/>
        <v>Roelle</v>
      </c>
    </row>
    <row r="4352" spans="2:18" x14ac:dyDescent="0.45">
      <c r="B4352" s="14" t="str">
        <f t="shared" si="402"/>
        <v>408362140838</v>
      </c>
      <c r="C4352" s="5">
        <v>40836</v>
      </c>
      <c r="D4352" s="2" t="s">
        <v>806</v>
      </c>
      <c r="E4352" s="14">
        <f t="shared" si="403"/>
        <v>1</v>
      </c>
      <c r="F4352" s="2">
        <v>21</v>
      </c>
      <c r="G4352" s="19">
        <v>44.08</v>
      </c>
      <c r="H4352" s="20">
        <v>0.06</v>
      </c>
      <c r="I4352" s="6"/>
      <c r="J4352" s="5">
        <v>40838</v>
      </c>
      <c r="K4352" s="25">
        <v>-9.09</v>
      </c>
      <c r="L4352" s="2" t="s">
        <v>540</v>
      </c>
      <c r="M4352" s="14">
        <f>+VLOOKUP(L4352,Customers!$C$3:$D$797,2,FALSE)</f>
        <v>3</v>
      </c>
      <c r="N4352" s="14">
        <f>+INDEX(Customers!$B$2:$D$797,MATCH(TF_Database!L4352,Customers!$C$2:$C$797,0),1)</f>
        <v>5753</v>
      </c>
      <c r="O4352" s="29">
        <f t="shared" si="404"/>
        <v>7</v>
      </c>
      <c r="P4352" s="29">
        <f t="shared" si="405"/>
        <v>13</v>
      </c>
      <c r="Q4352" s="14" t="str">
        <f t="shared" si="406"/>
        <v xml:space="preserve">Steven </v>
      </c>
      <c r="R4352" s="14" t="str">
        <f t="shared" si="407"/>
        <v>Roelle</v>
      </c>
    </row>
    <row r="4353" spans="2:18" x14ac:dyDescent="0.45">
      <c r="B4353" s="14" t="str">
        <f t="shared" si="402"/>
        <v>40836440836</v>
      </c>
      <c r="C4353" s="5">
        <v>40836</v>
      </c>
      <c r="D4353" s="2" t="s">
        <v>806</v>
      </c>
      <c r="E4353" s="14">
        <f t="shared" si="403"/>
        <v>1</v>
      </c>
      <c r="F4353" s="2">
        <v>4</v>
      </c>
      <c r="G4353" s="19">
        <v>1135.6400000000001</v>
      </c>
      <c r="H4353" s="20">
        <v>0.02</v>
      </c>
      <c r="I4353" s="6"/>
      <c r="J4353" s="5">
        <v>40836</v>
      </c>
      <c r="K4353" s="25">
        <v>-627.64115700000002</v>
      </c>
      <c r="L4353" s="2" t="s">
        <v>540</v>
      </c>
      <c r="M4353" s="14">
        <f>+VLOOKUP(L4353,Customers!$C$3:$D$797,2,FALSE)</f>
        <v>3</v>
      </c>
      <c r="N4353" s="14">
        <f>+INDEX(Customers!$B$2:$D$797,MATCH(TF_Database!L4353,Customers!$C$2:$C$797,0),1)</f>
        <v>5753</v>
      </c>
      <c r="O4353" s="29">
        <f t="shared" si="404"/>
        <v>7</v>
      </c>
      <c r="P4353" s="29">
        <f t="shared" si="405"/>
        <v>13</v>
      </c>
      <c r="Q4353" s="14" t="str">
        <f t="shared" si="406"/>
        <v xml:space="preserve">Steven </v>
      </c>
      <c r="R4353" s="14" t="str">
        <f t="shared" si="407"/>
        <v>Roelle</v>
      </c>
    </row>
    <row r="4354" spans="2:18" x14ac:dyDescent="0.45">
      <c r="B4354" s="14" t="str">
        <f t="shared" si="402"/>
        <v>408363340838</v>
      </c>
      <c r="C4354" s="5">
        <v>40836</v>
      </c>
      <c r="D4354" s="2" t="s">
        <v>806</v>
      </c>
      <c r="E4354" s="14">
        <f t="shared" si="403"/>
        <v>1</v>
      </c>
      <c r="F4354" s="2">
        <v>33</v>
      </c>
      <c r="G4354" s="19">
        <v>5154.009</v>
      </c>
      <c r="H4354" s="20">
        <v>0.03</v>
      </c>
      <c r="I4354" s="6"/>
      <c r="J4354" s="5">
        <v>40838</v>
      </c>
      <c r="K4354" s="25">
        <v>1184.6789999999999</v>
      </c>
      <c r="L4354" s="2" t="s">
        <v>540</v>
      </c>
      <c r="M4354" s="14">
        <f>+VLOOKUP(L4354,Customers!$C$3:$D$797,2,FALSE)</f>
        <v>3</v>
      </c>
      <c r="N4354" s="14">
        <f>+INDEX(Customers!$B$2:$D$797,MATCH(TF_Database!L4354,Customers!$C$2:$C$797,0),1)</f>
        <v>5753</v>
      </c>
      <c r="O4354" s="29">
        <f t="shared" si="404"/>
        <v>7</v>
      </c>
      <c r="P4354" s="29">
        <f t="shared" si="405"/>
        <v>13</v>
      </c>
      <c r="Q4354" s="14" t="str">
        <f t="shared" si="406"/>
        <v xml:space="preserve">Steven </v>
      </c>
      <c r="R4354" s="14" t="str">
        <f t="shared" si="407"/>
        <v>Roelle</v>
      </c>
    </row>
    <row r="4355" spans="2:18" x14ac:dyDescent="0.45">
      <c r="B4355" s="14" t="str">
        <f t="shared" si="402"/>
        <v>398341639835</v>
      </c>
      <c r="C4355" s="5">
        <v>39834</v>
      </c>
      <c r="D4355" s="2" t="s">
        <v>810</v>
      </c>
      <c r="E4355" s="14">
        <f t="shared" si="403"/>
        <v>0</v>
      </c>
      <c r="F4355" s="2">
        <v>16</v>
      </c>
      <c r="G4355" s="19">
        <v>4407.03</v>
      </c>
      <c r="H4355" s="20">
        <v>0.04</v>
      </c>
      <c r="I4355" s="6"/>
      <c r="J4355" s="5">
        <v>39835</v>
      </c>
      <c r="K4355" s="25">
        <v>834.96</v>
      </c>
      <c r="L4355" s="2" t="s">
        <v>92</v>
      </c>
      <c r="M4355" s="14">
        <f>+VLOOKUP(L4355,Customers!$C$3:$D$797,2,FALSE)</f>
        <v>2</v>
      </c>
      <c r="N4355" s="14">
        <f>+INDEX(Customers!$B$2:$D$797,MATCH(TF_Database!L4355,Customers!$C$2:$C$797,0),1)</f>
        <v>15485</v>
      </c>
      <c r="O4355" s="29">
        <f t="shared" si="404"/>
        <v>4</v>
      </c>
      <c r="P4355" s="29">
        <f t="shared" si="405"/>
        <v>12</v>
      </c>
      <c r="Q4355" s="14" t="str">
        <f t="shared" si="406"/>
        <v xml:space="preserve">Rob </v>
      </c>
      <c r="R4355" s="14" t="str">
        <f t="shared" si="407"/>
        <v>Haberlin</v>
      </c>
    </row>
    <row r="4356" spans="2:18" x14ac:dyDescent="0.45">
      <c r="B4356" s="14" t="str">
        <f t="shared" si="402"/>
        <v>398343639835</v>
      </c>
      <c r="C4356" s="5">
        <v>39834</v>
      </c>
      <c r="D4356" s="2" t="s">
        <v>810</v>
      </c>
      <c r="E4356" s="14">
        <f t="shared" si="403"/>
        <v>0</v>
      </c>
      <c r="F4356" s="2">
        <v>36</v>
      </c>
      <c r="G4356" s="19">
        <v>173.22</v>
      </c>
      <c r="H4356" s="20">
        <v>0.02</v>
      </c>
      <c r="I4356" s="6"/>
      <c r="J4356" s="5">
        <v>39835</v>
      </c>
      <c r="K4356" s="25">
        <v>81.77</v>
      </c>
      <c r="L4356" s="2" t="s">
        <v>92</v>
      </c>
      <c r="M4356" s="14">
        <f>+VLOOKUP(L4356,Customers!$C$3:$D$797,2,FALSE)</f>
        <v>2</v>
      </c>
      <c r="N4356" s="14">
        <f>+INDEX(Customers!$B$2:$D$797,MATCH(TF_Database!L4356,Customers!$C$2:$C$797,0),1)</f>
        <v>15485</v>
      </c>
      <c r="O4356" s="29">
        <f t="shared" si="404"/>
        <v>4</v>
      </c>
      <c r="P4356" s="29">
        <f t="shared" si="405"/>
        <v>12</v>
      </c>
      <c r="Q4356" s="14" t="str">
        <f t="shared" si="406"/>
        <v xml:space="preserve">Rob </v>
      </c>
      <c r="R4356" s="14" t="str">
        <f t="shared" si="407"/>
        <v>Haberlin</v>
      </c>
    </row>
    <row r="4357" spans="2:18" x14ac:dyDescent="0.45">
      <c r="B4357" s="14" t="str">
        <f t="shared" si="402"/>
        <v>408844140884</v>
      </c>
      <c r="C4357" s="5">
        <v>40884</v>
      </c>
      <c r="D4357" s="2" t="s">
        <v>804</v>
      </c>
      <c r="E4357" s="14">
        <f t="shared" si="403"/>
        <v>0</v>
      </c>
      <c r="F4357" s="2">
        <v>41</v>
      </c>
      <c r="G4357" s="19">
        <v>782.05</v>
      </c>
      <c r="H4357" s="20">
        <v>0.08</v>
      </c>
      <c r="I4357" s="6"/>
      <c r="J4357" s="5">
        <v>40884</v>
      </c>
      <c r="K4357" s="25">
        <v>-253.74</v>
      </c>
      <c r="L4357" s="2" t="s">
        <v>533</v>
      </c>
      <c r="M4357" s="14">
        <f>+VLOOKUP(L4357,Customers!$C$3:$D$797,2,FALSE)</f>
        <v>5</v>
      </c>
      <c r="N4357" s="14">
        <f>+INDEX(Customers!$B$2:$D$797,MATCH(TF_Database!L4357,Customers!$C$2:$C$797,0),1)</f>
        <v>20123</v>
      </c>
      <c r="O4357" s="29">
        <f t="shared" si="404"/>
        <v>6</v>
      </c>
      <c r="P4357" s="29">
        <f t="shared" si="405"/>
        <v>13</v>
      </c>
      <c r="Q4357" s="14" t="str">
        <f t="shared" si="406"/>
        <v xml:space="preserve">Erica </v>
      </c>
      <c r="R4357" s="14" t="str">
        <f t="shared" si="407"/>
        <v>Hackney</v>
      </c>
    </row>
    <row r="4358" spans="2:18" x14ac:dyDescent="0.45">
      <c r="B4358" s="14" t="str">
        <f t="shared" si="402"/>
        <v>411314141138</v>
      </c>
      <c r="C4358" s="5">
        <v>41131</v>
      </c>
      <c r="D4358" s="2" t="s">
        <v>804</v>
      </c>
      <c r="E4358" s="14">
        <f t="shared" si="403"/>
        <v>0</v>
      </c>
      <c r="F4358" s="2">
        <v>41</v>
      </c>
      <c r="G4358" s="19">
        <v>162.51</v>
      </c>
      <c r="H4358" s="20">
        <v>0.09</v>
      </c>
      <c r="I4358" s="6"/>
      <c r="J4358" s="5">
        <v>41138</v>
      </c>
      <c r="K4358" s="25">
        <v>-148.39599999999999</v>
      </c>
      <c r="L4358" s="2" t="s">
        <v>165</v>
      </c>
      <c r="M4358" s="14">
        <f>+VLOOKUP(L4358,Customers!$C$3:$D$797,2,FALSE)</f>
        <v>5</v>
      </c>
      <c r="N4358" s="14">
        <f>+INDEX(Customers!$B$2:$D$797,MATCH(TF_Database!L4358,Customers!$C$2:$C$797,0),1)</f>
        <v>30866</v>
      </c>
      <c r="O4358" s="29">
        <f t="shared" si="404"/>
        <v>5</v>
      </c>
      <c r="P4358" s="29">
        <f t="shared" si="405"/>
        <v>12</v>
      </c>
      <c r="Q4358" s="14" t="str">
        <f t="shared" si="406"/>
        <v xml:space="preserve">John </v>
      </c>
      <c r="R4358" s="14" t="str">
        <f t="shared" si="407"/>
        <v>Castell</v>
      </c>
    </row>
    <row r="4359" spans="2:18" x14ac:dyDescent="0.45">
      <c r="B4359" s="14" t="str">
        <f t="shared" ref="B4359:B4422" si="408">+CONCATENATE(C4359,F4359,J4359)</f>
        <v>41131341136</v>
      </c>
      <c r="C4359" s="5">
        <v>41131</v>
      </c>
      <c r="D4359" s="2" t="s">
        <v>804</v>
      </c>
      <c r="E4359" s="14">
        <f t="shared" ref="E4359:E4422" si="409">+IF(D4359="High",1,0)</f>
        <v>0</v>
      </c>
      <c r="F4359" s="2">
        <v>3</v>
      </c>
      <c r="G4359" s="19">
        <v>561.42999999999995</v>
      </c>
      <c r="H4359" s="20">
        <v>7.0000000000000007E-2</v>
      </c>
      <c r="I4359" s="6"/>
      <c r="J4359" s="5">
        <v>41136</v>
      </c>
      <c r="K4359" s="25">
        <v>-199.46</v>
      </c>
      <c r="L4359" s="2" t="s">
        <v>165</v>
      </c>
      <c r="M4359" s="14">
        <f>+VLOOKUP(L4359,Customers!$C$3:$D$797,2,FALSE)</f>
        <v>5</v>
      </c>
      <c r="N4359" s="14">
        <f>+INDEX(Customers!$B$2:$D$797,MATCH(TF_Database!L4359,Customers!$C$2:$C$797,0),1)</f>
        <v>30866</v>
      </c>
      <c r="O4359" s="29">
        <f t="shared" ref="O4359:O4422" si="410">+SEARCH(" ",L4359)</f>
        <v>5</v>
      </c>
      <c r="P4359" s="29">
        <f t="shared" ref="P4359:P4422" si="411">+LEN(L4359)</f>
        <v>12</v>
      </c>
      <c r="Q4359" s="14" t="str">
        <f t="shared" ref="Q4359:Q4422" si="412">+LEFT(L4359,O4359)</f>
        <v xml:space="preserve">John </v>
      </c>
      <c r="R4359" s="14" t="str">
        <f t="shared" ref="R4359:R4422" si="413">+RIGHT(L4359,P4359-O4359)</f>
        <v>Castell</v>
      </c>
    </row>
    <row r="4360" spans="2:18" x14ac:dyDescent="0.45">
      <c r="B4360" s="14" t="str">
        <f t="shared" si="408"/>
        <v>399404339942</v>
      </c>
      <c r="C4360" s="5">
        <v>39940</v>
      </c>
      <c r="D4360" s="2" t="s">
        <v>811</v>
      </c>
      <c r="E4360" s="14">
        <f t="shared" si="409"/>
        <v>0</v>
      </c>
      <c r="F4360" s="2">
        <v>43</v>
      </c>
      <c r="G4360" s="19">
        <v>2251.4970000000003</v>
      </c>
      <c r="H4360" s="20">
        <v>0.09</v>
      </c>
      <c r="I4360" s="6"/>
      <c r="J4360" s="5">
        <v>39942</v>
      </c>
      <c r="K4360" s="25">
        <v>308.93399999999997</v>
      </c>
      <c r="L4360" s="2" t="s">
        <v>541</v>
      </c>
      <c r="M4360" s="14">
        <f>+VLOOKUP(L4360,Customers!$C$3:$D$797,2,FALSE)</f>
        <v>4</v>
      </c>
      <c r="N4360" s="14">
        <f>+INDEX(Customers!$B$2:$D$797,MATCH(TF_Database!L4360,Customers!$C$2:$C$797,0),1)</f>
        <v>12162</v>
      </c>
      <c r="O4360" s="29">
        <f t="shared" si="410"/>
        <v>9</v>
      </c>
      <c r="P4360" s="29">
        <f t="shared" si="411"/>
        <v>18</v>
      </c>
      <c r="Q4360" s="14" t="str">
        <f t="shared" si="412"/>
        <v xml:space="preserve">Benjamin </v>
      </c>
      <c r="R4360" s="14" t="str">
        <f t="shared" si="413"/>
        <v>Patterson</v>
      </c>
    </row>
    <row r="4361" spans="2:18" x14ac:dyDescent="0.45">
      <c r="B4361" s="14" t="str">
        <f t="shared" si="408"/>
        <v>406554440657</v>
      </c>
      <c r="C4361" s="5">
        <v>40655</v>
      </c>
      <c r="D4361" s="2" t="s">
        <v>808</v>
      </c>
      <c r="E4361" s="14">
        <f t="shared" si="409"/>
        <v>0</v>
      </c>
      <c r="F4361" s="2">
        <v>44</v>
      </c>
      <c r="G4361" s="19">
        <v>324.2</v>
      </c>
      <c r="H4361" s="20">
        <v>0.02</v>
      </c>
      <c r="I4361" s="6"/>
      <c r="J4361" s="5">
        <v>40657</v>
      </c>
      <c r="K4361" s="25">
        <v>-89.746000000000009</v>
      </c>
      <c r="L4361" s="2" t="s">
        <v>531</v>
      </c>
      <c r="M4361" s="14">
        <f>+VLOOKUP(L4361,Customers!$C$3:$D$797,2,FALSE)</f>
        <v>3</v>
      </c>
      <c r="N4361" s="14">
        <f>+INDEX(Customers!$B$2:$D$797,MATCH(TF_Database!L4361,Customers!$C$2:$C$797,0),1)</f>
        <v>28618</v>
      </c>
      <c r="O4361" s="29">
        <f t="shared" si="410"/>
        <v>8</v>
      </c>
      <c r="P4361" s="29">
        <f t="shared" si="411"/>
        <v>16</v>
      </c>
      <c r="Q4361" s="14" t="str">
        <f t="shared" si="412"/>
        <v xml:space="preserve">Maureen </v>
      </c>
      <c r="R4361" s="14" t="str">
        <f t="shared" si="413"/>
        <v>Fritzler</v>
      </c>
    </row>
    <row r="4362" spans="2:18" x14ac:dyDescent="0.45">
      <c r="B4362" s="14" t="str">
        <f t="shared" si="408"/>
        <v>406554540658</v>
      </c>
      <c r="C4362" s="5">
        <v>40655</v>
      </c>
      <c r="D4362" s="2" t="s">
        <v>808</v>
      </c>
      <c r="E4362" s="14">
        <f t="shared" si="409"/>
        <v>0</v>
      </c>
      <c r="F4362" s="2">
        <v>45</v>
      </c>
      <c r="G4362" s="19">
        <v>156.94999999999999</v>
      </c>
      <c r="H4362" s="20">
        <v>0.1</v>
      </c>
      <c r="I4362" s="6"/>
      <c r="J4362" s="5">
        <v>40658</v>
      </c>
      <c r="K4362" s="25">
        <v>-32.520000000000003</v>
      </c>
      <c r="L4362" s="2" t="s">
        <v>531</v>
      </c>
      <c r="M4362" s="14">
        <f>+VLOOKUP(L4362,Customers!$C$3:$D$797,2,FALSE)</f>
        <v>3</v>
      </c>
      <c r="N4362" s="14">
        <f>+INDEX(Customers!$B$2:$D$797,MATCH(TF_Database!L4362,Customers!$C$2:$C$797,0),1)</f>
        <v>28618</v>
      </c>
      <c r="O4362" s="29">
        <f t="shared" si="410"/>
        <v>8</v>
      </c>
      <c r="P4362" s="29">
        <f t="shared" si="411"/>
        <v>16</v>
      </c>
      <c r="Q4362" s="14" t="str">
        <f t="shared" si="412"/>
        <v xml:space="preserve">Maureen </v>
      </c>
      <c r="R4362" s="14" t="str">
        <f t="shared" si="413"/>
        <v>Fritzler</v>
      </c>
    </row>
    <row r="4363" spans="2:18" x14ac:dyDescent="0.45">
      <c r="B4363" s="14" t="str">
        <f t="shared" si="408"/>
        <v>399861839990</v>
      </c>
      <c r="C4363" s="5">
        <v>39986</v>
      </c>
      <c r="D4363" s="2" t="s">
        <v>804</v>
      </c>
      <c r="E4363" s="14">
        <f t="shared" si="409"/>
        <v>0</v>
      </c>
      <c r="F4363" s="2">
        <v>18</v>
      </c>
      <c r="G4363" s="19">
        <v>92.4</v>
      </c>
      <c r="H4363" s="20">
        <v>0.04</v>
      </c>
      <c r="I4363" s="6"/>
      <c r="J4363" s="5">
        <v>39990</v>
      </c>
      <c r="K4363" s="25">
        <v>8.6</v>
      </c>
      <c r="L4363" s="2" t="s">
        <v>312</v>
      </c>
      <c r="M4363" s="14">
        <f>+VLOOKUP(L4363,Customers!$C$3:$D$797,2,FALSE)</f>
        <v>5</v>
      </c>
      <c r="N4363" s="14">
        <f>+INDEX(Customers!$B$2:$D$797,MATCH(TF_Database!L4363,Customers!$C$2:$C$797,0),1)</f>
        <v>16833</v>
      </c>
      <c r="O4363" s="29">
        <f t="shared" si="410"/>
        <v>8</v>
      </c>
      <c r="P4363" s="29">
        <f t="shared" si="411"/>
        <v>17</v>
      </c>
      <c r="Q4363" s="14" t="str">
        <f t="shared" si="412"/>
        <v xml:space="preserve">Michael </v>
      </c>
      <c r="R4363" s="14" t="str">
        <f t="shared" si="413"/>
        <v>Dominguez</v>
      </c>
    </row>
    <row r="4364" spans="2:18" x14ac:dyDescent="0.45">
      <c r="B4364" s="14" t="str">
        <f t="shared" si="408"/>
        <v>403891040392</v>
      </c>
      <c r="C4364" s="5">
        <v>40389</v>
      </c>
      <c r="D4364" s="2" t="s">
        <v>808</v>
      </c>
      <c r="E4364" s="14">
        <f t="shared" si="409"/>
        <v>0</v>
      </c>
      <c r="F4364" s="2">
        <v>10</v>
      </c>
      <c r="G4364" s="19">
        <v>1004.89</v>
      </c>
      <c r="H4364" s="20">
        <v>0</v>
      </c>
      <c r="I4364" s="6"/>
      <c r="J4364" s="5">
        <v>40392</v>
      </c>
      <c r="K4364" s="25">
        <v>-189.02</v>
      </c>
      <c r="L4364" s="2" t="s">
        <v>535</v>
      </c>
      <c r="M4364" s="14">
        <f>+VLOOKUP(L4364,Customers!$C$3:$D$797,2,FALSE)</f>
        <v>5</v>
      </c>
      <c r="N4364" s="14">
        <f>+INDEX(Customers!$B$2:$D$797,MATCH(TF_Database!L4364,Customers!$C$2:$C$797,0),1)</f>
        <v>4051</v>
      </c>
      <c r="O4364" s="29">
        <f t="shared" si="410"/>
        <v>8</v>
      </c>
      <c r="P4364" s="29">
        <f t="shared" si="411"/>
        <v>14</v>
      </c>
      <c r="Q4364" s="14" t="str">
        <f t="shared" si="412"/>
        <v xml:space="preserve">Jessica </v>
      </c>
      <c r="R4364" s="14" t="str">
        <f t="shared" si="413"/>
        <v>Myrick</v>
      </c>
    </row>
    <row r="4365" spans="2:18" x14ac:dyDescent="0.45">
      <c r="B4365" s="14" t="str">
        <f t="shared" si="408"/>
        <v>403894740390</v>
      </c>
      <c r="C4365" s="5">
        <v>40389</v>
      </c>
      <c r="D4365" s="2" t="s">
        <v>808</v>
      </c>
      <c r="E4365" s="14">
        <f t="shared" si="409"/>
        <v>0</v>
      </c>
      <c r="F4365" s="2">
        <v>47</v>
      </c>
      <c r="G4365" s="19">
        <v>329.06</v>
      </c>
      <c r="H4365" s="20">
        <v>0.08</v>
      </c>
      <c r="I4365" s="6"/>
      <c r="J4365" s="5">
        <v>40390</v>
      </c>
      <c r="K4365" s="25">
        <v>-175.15</v>
      </c>
      <c r="L4365" s="2" t="s">
        <v>535</v>
      </c>
      <c r="M4365" s="14">
        <f>+VLOOKUP(L4365,Customers!$C$3:$D$797,2,FALSE)</f>
        <v>5</v>
      </c>
      <c r="N4365" s="14">
        <f>+INDEX(Customers!$B$2:$D$797,MATCH(TF_Database!L4365,Customers!$C$2:$C$797,0),1)</f>
        <v>4051</v>
      </c>
      <c r="O4365" s="29">
        <f t="shared" si="410"/>
        <v>8</v>
      </c>
      <c r="P4365" s="29">
        <f t="shared" si="411"/>
        <v>14</v>
      </c>
      <c r="Q4365" s="14" t="str">
        <f t="shared" si="412"/>
        <v xml:space="preserve">Jessica </v>
      </c>
      <c r="R4365" s="14" t="str">
        <f t="shared" si="413"/>
        <v>Myrick</v>
      </c>
    </row>
    <row r="4366" spans="2:18" x14ac:dyDescent="0.45">
      <c r="B4366" s="14" t="str">
        <f t="shared" si="408"/>
        <v>401484740149</v>
      </c>
      <c r="C4366" s="5">
        <v>40148</v>
      </c>
      <c r="D4366" s="2" t="s">
        <v>808</v>
      </c>
      <c r="E4366" s="14">
        <f t="shared" si="409"/>
        <v>0</v>
      </c>
      <c r="F4366" s="2">
        <v>47</v>
      </c>
      <c r="G4366" s="19">
        <v>4387.24</v>
      </c>
      <c r="H4366" s="20">
        <v>0.09</v>
      </c>
      <c r="I4366" s="6"/>
      <c r="J4366" s="5">
        <v>40149</v>
      </c>
      <c r="K4366" s="25">
        <v>-286.47000000000003</v>
      </c>
      <c r="L4366" s="2" t="s">
        <v>84</v>
      </c>
      <c r="M4366" s="14">
        <f>+VLOOKUP(L4366,Customers!$C$3:$D$797,2,FALSE)</f>
        <v>4</v>
      </c>
      <c r="N4366" s="14">
        <f>+INDEX(Customers!$B$2:$D$797,MATCH(TF_Database!L4366,Customers!$C$2:$C$797,0),1)</f>
        <v>26974</v>
      </c>
      <c r="O4366" s="29">
        <f t="shared" si="410"/>
        <v>4</v>
      </c>
      <c r="P4366" s="29">
        <f t="shared" si="411"/>
        <v>8</v>
      </c>
      <c r="Q4366" s="14" t="str">
        <f t="shared" si="412"/>
        <v xml:space="preserve">Jim </v>
      </c>
      <c r="R4366" s="14" t="str">
        <f t="shared" si="413"/>
        <v>Sink</v>
      </c>
    </row>
    <row r="4367" spans="2:18" x14ac:dyDescent="0.45">
      <c r="B4367" s="14" t="str">
        <f t="shared" si="408"/>
        <v>405164140516</v>
      </c>
      <c r="C4367" s="5">
        <v>40516</v>
      </c>
      <c r="D4367" s="2" t="s">
        <v>808</v>
      </c>
      <c r="E4367" s="14">
        <f t="shared" si="409"/>
        <v>0</v>
      </c>
      <c r="F4367" s="2">
        <v>41</v>
      </c>
      <c r="G4367" s="19">
        <v>260.31</v>
      </c>
      <c r="H4367" s="20">
        <v>0.05</v>
      </c>
      <c r="I4367" s="6"/>
      <c r="J4367" s="5">
        <v>40516</v>
      </c>
      <c r="K4367" s="25">
        <v>-175.26</v>
      </c>
      <c r="L4367" s="2" t="s">
        <v>84</v>
      </c>
      <c r="M4367" s="14">
        <f>+VLOOKUP(L4367,Customers!$C$3:$D$797,2,FALSE)</f>
        <v>4</v>
      </c>
      <c r="N4367" s="14">
        <f>+INDEX(Customers!$B$2:$D$797,MATCH(TF_Database!L4367,Customers!$C$2:$C$797,0),1)</f>
        <v>26974</v>
      </c>
      <c r="O4367" s="29">
        <f t="shared" si="410"/>
        <v>4</v>
      </c>
      <c r="P4367" s="29">
        <f t="shared" si="411"/>
        <v>8</v>
      </c>
      <c r="Q4367" s="14" t="str">
        <f t="shared" si="412"/>
        <v xml:space="preserve">Jim </v>
      </c>
      <c r="R4367" s="14" t="str">
        <f t="shared" si="413"/>
        <v>Sink</v>
      </c>
    </row>
    <row r="4368" spans="2:18" x14ac:dyDescent="0.45">
      <c r="B4368" s="14" t="str">
        <f t="shared" si="408"/>
        <v>401374840139</v>
      </c>
      <c r="C4368" s="5">
        <v>40137</v>
      </c>
      <c r="D4368" s="2" t="s">
        <v>810</v>
      </c>
      <c r="E4368" s="14">
        <f t="shared" si="409"/>
        <v>0</v>
      </c>
      <c r="F4368" s="2">
        <v>48</v>
      </c>
      <c r="G4368" s="19">
        <v>7227.42</v>
      </c>
      <c r="H4368" s="20">
        <v>0.09</v>
      </c>
      <c r="I4368" s="6"/>
      <c r="J4368" s="5">
        <v>40139</v>
      </c>
      <c r="K4368" s="25">
        <v>-385.00447700000007</v>
      </c>
      <c r="L4368" s="2" t="s">
        <v>139</v>
      </c>
      <c r="M4368" s="14">
        <f>+VLOOKUP(L4368,Customers!$C$3:$D$797,2,FALSE)</f>
        <v>2</v>
      </c>
      <c r="N4368" s="14">
        <f>+INDEX(Customers!$B$2:$D$797,MATCH(TF_Database!L4368,Customers!$C$2:$C$797,0),1)</f>
        <v>12841</v>
      </c>
      <c r="O4368" s="29">
        <f t="shared" si="410"/>
        <v>5</v>
      </c>
      <c r="P4368" s="29">
        <f t="shared" si="411"/>
        <v>12</v>
      </c>
      <c r="Q4368" s="14" t="str">
        <f t="shared" si="412"/>
        <v xml:space="preserve">Mark </v>
      </c>
      <c r="R4368" s="14" t="str">
        <f t="shared" si="413"/>
        <v>Cousins</v>
      </c>
    </row>
    <row r="4369" spans="2:18" x14ac:dyDescent="0.45">
      <c r="B4369" s="14" t="str">
        <f t="shared" si="408"/>
        <v>401373940139</v>
      </c>
      <c r="C4369" s="5">
        <v>40137</v>
      </c>
      <c r="D4369" s="2" t="s">
        <v>810</v>
      </c>
      <c r="E4369" s="14">
        <f t="shared" si="409"/>
        <v>0</v>
      </c>
      <c r="F4369" s="2">
        <v>39</v>
      </c>
      <c r="G4369" s="19">
        <v>1836.1869999999997</v>
      </c>
      <c r="H4369" s="20">
        <v>0.06</v>
      </c>
      <c r="I4369" s="6"/>
      <c r="J4369" s="5">
        <v>40139</v>
      </c>
      <c r="K4369" s="25">
        <v>-139.84299999999999</v>
      </c>
      <c r="L4369" s="2" t="s">
        <v>139</v>
      </c>
      <c r="M4369" s="14">
        <f>+VLOOKUP(L4369,Customers!$C$3:$D$797,2,FALSE)</f>
        <v>2</v>
      </c>
      <c r="N4369" s="14">
        <f>+INDEX(Customers!$B$2:$D$797,MATCH(TF_Database!L4369,Customers!$C$2:$C$797,0),1)</f>
        <v>12841</v>
      </c>
      <c r="O4369" s="29">
        <f t="shared" si="410"/>
        <v>5</v>
      </c>
      <c r="P4369" s="29">
        <f t="shared" si="411"/>
        <v>12</v>
      </c>
      <c r="Q4369" s="14" t="str">
        <f t="shared" si="412"/>
        <v xml:space="preserve">Mark </v>
      </c>
      <c r="R4369" s="14" t="str">
        <f t="shared" si="413"/>
        <v>Cousins</v>
      </c>
    </row>
    <row r="4370" spans="2:18" x14ac:dyDescent="0.45">
      <c r="B4370" s="14" t="str">
        <f t="shared" si="408"/>
        <v>40015840016</v>
      </c>
      <c r="C4370" s="5">
        <v>40015</v>
      </c>
      <c r="D4370" s="2" t="s">
        <v>808</v>
      </c>
      <c r="E4370" s="14">
        <f t="shared" si="409"/>
        <v>0</v>
      </c>
      <c r="F4370" s="2">
        <v>8</v>
      </c>
      <c r="G4370" s="19">
        <v>121.74</v>
      </c>
      <c r="H4370" s="20">
        <v>0.01</v>
      </c>
      <c r="I4370" s="6"/>
      <c r="J4370" s="5">
        <v>40016</v>
      </c>
      <c r="K4370" s="25">
        <v>21.003500000000003</v>
      </c>
      <c r="L4370" s="2" t="s">
        <v>165</v>
      </c>
      <c r="M4370" s="14">
        <f>+VLOOKUP(L4370,Customers!$C$3:$D$797,2,FALSE)</f>
        <v>5</v>
      </c>
      <c r="N4370" s="14">
        <f>+INDEX(Customers!$B$2:$D$797,MATCH(TF_Database!L4370,Customers!$C$2:$C$797,0),1)</f>
        <v>30866</v>
      </c>
      <c r="O4370" s="29">
        <f t="shared" si="410"/>
        <v>5</v>
      </c>
      <c r="P4370" s="29">
        <f t="shared" si="411"/>
        <v>12</v>
      </c>
      <c r="Q4370" s="14" t="str">
        <f t="shared" si="412"/>
        <v xml:space="preserve">John </v>
      </c>
      <c r="R4370" s="14" t="str">
        <f t="shared" si="413"/>
        <v>Castell</v>
      </c>
    </row>
    <row r="4371" spans="2:18" x14ac:dyDescent="0.45">
      <c r="B4371" s="14" t="str">
        <f t="shared" si="408"/>
        <v>40015440018</v>
      </c>
      <c r="C4371" s="5">
        <v>40015</v>
      </c>
      <c r="D4371" s="2" t="s">
        <v>808</v>
      </c>
      <c r="E4371" s="14">
        <f t="shared" si="409"/>
        <v>0</v>
      </c>
      <c r="F4371" s="2">
        <v>4</v>
      </c>
      <c r="G4371" s="19">
        <v>700.36599999999999</v>
      </c>
      <c r="H4371" s="20">
        <v>0</v>
      </c>
      <c r="I4371" s="6"/>
      <c r="J4371" s="5">
        <v>40018</v>
      </c>
      <c r="K4371" s="25">
        <v>-787.69900000000007</v>
      </c>
      <c r="L4371" s="2" t="s">
        <v>165</v>
      </c>
      <c r="M4371" s="14">
        <f>+VLOOKUP(L4371,Customers!$C$3:$D$797,2,FALSE)</f>
        <v>5</v>
      </c>
      <c r="N4371" s="14">
        <f>+INDEX(Customers!$B$2:$D$797,MATCH(TF_Database!L4371,Customers!$C$2:$C$797,0),1)</f>
        <v>30866</v>
      </c>
      <c r="O4371" s="29">
        <f t="shared" si="410"/>
        <v>5</v>
      </c>
      <c r="P4371" s="29">
        <f t="shared" si="411"/>
        <v>12</v>
      </c>
      <c r="Q4371" s="14" t="str">
        <f t="shared" si="412"/>
        <v xml:space="preserve">John </v>
      </c>
      <c r="R4371" s="14" t="str">
        <f t="shared" si="413"/>
        <v>Castell</v>
      </c>
    </row>
    <row r="4372" spans="2:18" x14ac:dyDescent="0.45">
      <c r="B4372" s="14" t="str">
        <f t="shared" si="408"/>
        <v>403294840330</v>
      </c>
      <c r="C4372" s="5">
        <v>40329</v>
      </c>
      <c r="D4372" s="2" t="s">
        <v>806</v>
      </c>
      <c r="E4372" s="14">
        <f t="shared" si="409"/>
        <v>1</v>
      </c>
      <c r="F4372" s="2">
        <v>48</v>
      </c>
      <c r="G4372" s="19">
        <v>92.25</v>
      </c>
      <c r="H4372" s="20">
        <v>7.0000000000000007E-2</v>
      </c>
      <c r="I4372" s="6"/>
      <c r="J4372" s="5">
        <v>40330</v>
      </c>
      <c r="K4372" s="25">
        <v>-104.8</v>
      </c>
      <c r="L4372" s="2" t="s">
        <v>139</v>
      </c>
      <c r="M4372" s="14">
        <f>+VLOOKUP(L4372,Customers!$C$3:$D$797,2,FALSE)</f>
        <v>2</v>
      </c>
      <c r="N4372" s="14">
        <f>+INDEX(Customers!$B$2:$D$797,MATCH(TF_Database!L4372,Customers!$C$2:$C$797,0),1)</f>
        <v>12841</v>
      </c>
      <c r="O4372" s="29">
        <f t="shared" si="410"/>
        <v>5</v>
      </c>
      <c r="P4372" s="29">
        <f t="shared" si="411"/>
        <v>12</v>
      </c>
      <c r="Q4372" s="14" t="str">
        <f t="shared" si="412"/>
        <v xml:space="preserve">Mark </v>
      </c>
      <c r="R4372" s="14" t="str">
        <f t="shared" si="413"/>
        <v>Cousins</v>
      </c>
    </row>
    <row r="4373" spans="2:18" x14ac:dyDescent="0.45">
      <c r="B4373" s="14" t="str">
        <f t="shared" si="408"/>
        <v>405082440510</v>
      </c>
      <c r="C4373" s="5">
        <v>40508</v>
      </c>
      <c r="D4373" s="2" t="s">
        <v>804</v>
      </c>
      <c r="E4373" s="14">
        <f t="shared" si="409"/>
        <v>0</v>
      </c>
      <c r="F4373" s="2">
        <v>24</v>
      </c>
      <c r="G4373" s="19">
        <v>475.9</v>
      </c>
      <c r="H4373" s="20">
        <v>0.02</v>
      </c>
      <c r="I4373" s="6"/>
      <c r="J4373" s="5">
        <v>40510</v>
      </c>
      <c r="K4373" s="25">
        <v>110.44</v>
      </c>
      <c r="L4373" s="2" t="s">
        <v>537</v>
      </c>
      <c r="M4373" s="14">
        <f>+VLOOKUP(L4373,Customers!$C$3:$D$797,2,FALSE)</f>
        <v>2</v>
      </c>
      <c r="N4373" s="14">
        <f>+INDEX(Customers!$B$2:$D$797,MATCH(TF_Database!L4373,Customers!$C$2:$C$797,0),1)</f>
        <v>17921</v>
      </c>
      <c r="O4373" s="29">
        <f t="shared" si="410"/>
        <v>7</v>
      </c>
      <c r="P4373" s="29">
        <f t="shared" si="411"/>
        <v>12</v>
      </c>
      <c r="Q4373" s="14" t="str">
        <f t="shared" si="412"/>
        <v xml:space="preserve">Kalyca </v>
      </c>
      <c r="R4373" s="14" t="str">
        <f t="shared" si="413"/>
        <v>Meade</v>
      </c>
    </row>
    <row r="4374" spans="2:18" x14ac:dyDescent="0.45">
      <c r="B4374" s="14" t="str">
        <f t="shared" si="408"/>
        <v>407892340791</v>
      </c>
      <c r="C4374" s="5">
        <v>40789</v>
      </c>
      <c r="D4374" s="2" t="s">
        <v>806</v>
      </c>
      <c r="E4374" s="14">
        <f t="shared" si="409"/>
        <v>1</v>
      </c>
      <c r="F4374" s="2">
        <v>23</v>
      </c>
      <c r="G4374" s="19">
        <v>2296.7600000000002</v>
      </c>
      <c r="H4374" s="20">
        <v>0.01</v>
      </c>
      <c r="I4374" s="6"/>
      <c r="J4374" s="5">
        <v>40791</v>
      </c>
      <c r="K4374" s="25">
        <v>241.15</v>
      </c>
      <c r="L4374" s="2" t="s">
        <v>307</v>
      </c>
      <c r="M4374" s="14">
        <f>+VLOOKUP(L4374,Customers!$C$3:$D$797,2,FALSE)</f>
        <v>1</v>
      </c>
      <c r="N4374" s="14">
        <f>+INDEX(Customers!$B$2:$D$797,MATCH(TF_Database!L4374,Customers!$C$2:$C$797,0),1)</f>
        <v>2176</v>
      </c>
      <c r="O4374" s="29">
        <f t="shared" si="410"/>
        <v>5</v>
      </c>
      <c r="P4374" s="29">
        <f t="shared" si="411"/>
        <v>14</v>
      </c>
      <c r="Q4374" s="14" t="str">
        <f t="shared" si="412"/>
        <v xml:space="preserve">Lena </v>
      </c>
      <c r="R4374" s="14" t="str">
        <f t="shared" si="413"/>
        <v>Creighton</v>
      </c>
    </row>
    <row r="4375" spans="2:18" x14ac:dyDescent="0.45">
      <c r="B4375" s="14" t="str">
        <f t="shared" si="408"/>
        <v>407894540791</v>
      </c>
      <c r="C4375" s="5">
        <v>40789</v>
      </c>
      <c r="D4375" s="2" t="s">
        <v>806</v>
      </c>
      <c r="E4375" s="14">
        <f t="shared" si="409"/>
        <v>1</v>
      </c>
      <c r="F4375" s="2">
        <v>45</v>
      </c>
      <c r="G4375" s="19">
        <v>508.49</v>
      </c>
      <c r="H4375" s="20">
        <v>0.1</v>
      </c>
      <c r="I4375" s="6"/>
      <c r="J4375" s="5">
        <v>40791</v>
      </c>
      <c r="K4375" s="25">
        <v>-28.81</v>
      </c>
      <c r="L4375" s="2" t="s">
        <v>307</v>
      </c>
      <c r="M4375" s="14">
        <f>+VLOOKUP(L4375,Customers!$C$3:$D$797,2,FALSE)</f>
        <v>1</v>
      </c>
      <c r="N4375" s="14">
        <f>+INDEX(Customers!$B$2:$D$797,MATCH(TF_Database!L4375,Customers!$C$2:$C$797,0),1)</f>
        <v>2176</v>
      </c>
      <c r="O4375" s="29">
        <f t="shared" si="410"/>
        <v>5</v>
      </c>
      <c r="P4375" s="29">
        <f t="shared" si="411"/>
        <v>14</v>
      </c>
      <c r="Q4375" s="14" t="str">
        <f t="shared" si="412"/>
        <v xml:space="preserve">Lena </v>
      </c>
      <c r="R4375" s="14" t="str">
        <f t="shared" si="413"/>
        <v>Creighton</v>
      </c>
    </row>
    <row r="4376" spans="2:18" x14ac:dyDescent="0.45">
      <c r="B4376" s="14" t="str">
        <f t="shared" si="408"/>
        <v>404781740480</v>
      </c>
      <c r="C4376" s="5">
        <v>40478</v>
      </c>
      <c r="D4376" s="2" t="s">
        <v>804</v>
      </c>
      <c r="E4376" s="14">
        <f t="shared" si="409"/>
        <v>0</v>
      </c>
      <c r="F4376" s="2">
        <v>17</v>
      </c>
      <c r="G4376" s="19">
        <v>204.07</v>
      </c>
      <c r="H4376" s="20">
        <v>0.08</v>
      </c>
      <c r="I4376" s="6"/>
      <c r="J4376" s="5">
        <v>40480</v>
      </c>
      <c r="K4376" s="25">
        <v>-22.55</v>
      </c>
      <c r="L4376" s="2" t="s">
        <v>312</v>
      </c>
      <c r="M4376" s="14">
        <f>+VLOOKUP(L4376,Customers!$C$3:$D$797,2,FALSE)</f>
        <v>5</v>
      </c>
      <c r="N4376" s="14">
        <f>+INDEX(Customers!$B$2:$D$797,MATCH(TF_Database!L4376,Customers!$C$2:$C$797,0),1)</f>
        <v>16833</v>
      </c>
      <c r="O4376" s="29">
        <f t="shared" si="410"/>
        <v>8</v>
      </c>
      <c r="P4376" s="29">
        <f t="shared" si="411"/>
        <v>17</v>
      </c>
      <c r="Q4376" s="14" t="str">
        <f t="shared" si="412"/>
        <v xml:space="preserve">Michael </v>
      </c>
      <c r="R4376" s="14" t="str">
        <f t="shared" si="413"/>
        <v>Dominguez</v>
      </c>
    </row>
    <row r="4377" spans="2:18" x14ac:dyDescent="0.45">
      <c r="B4377" s="14" t="str">
        <f t="shared" si="408"/>
        <v>400994840106</v>
      </c>
      <c r="C4377" s="5">
        <v>40099</v>
      </c>
      <c r="D4377" s="2" t="s">
        <v>804</v>
      </c>
      <c r="E4377" s="14">
        <f t="shared" si="409"/>
        <v>0</v>
      </c>
      <c r="F4377" s="2">
        <v>48</v>
      </c>
      <c r="G4377" s="19">
        <v>112.16</v>
      </c>
      <c r="H4377" s="20">
        <v>0</v>
      </c>
      <c r="I4377" s="6"/>
      <c r="J4377" s="5">
        <v>40106</v>
      </c>
      <c r="K4377" s="25">
        <v>-178.29</v>
      </c>
      <c r="L4377" s="2" t="s">
        <v>529</v>
      </c>
      <c r="M4377" s="14">
        <f>+VLOOKUP(L4377,Customers!$C$3:$D$797,2,FALSE)</f>
        <v>4</v>
      </c>
      <c r="N4377" s="14">
        <f>+INDEX(Customers!$B$2:$D$797,MATCH(TF_Database!L4377,Customers!$C$2:$C$797,0),1)</f>
        <v>16663</v>
      </c>
      <c r="O4377" s="29">
        <f t="shared" si="410"/>
        <v>4</v>
      </c>
      <c r="P4377" s="29">
        <f t="shared" si="411"/>
        <v>9</v>
      </c>
      <c r="Q4377" s="14" t="str">
        <f t="shared" si="412"/>
        <v xml:space="preserve">Max </v>
      </c>
      <c r="R4377" s="14" t="str">
        <f t="shared" si="413"/>
        <v>Jones</v>
      </c>
    </row>
    <row r="4378" spans="2:18" x14ac:dyDescent="0.45">
      <c r="B4378" s="14" t="str">
        <f t="shared" si="408"/>
        <v>411591241161</v>
      </c>
      <c r="C4378" s="5">
        <v>41159</v>
      </c>
      <c r="D4378" s="2" t="s">
        <v>810</v>
      </c>
      <c r="E4378" s="14">
        <f t="shared" si="409"/>
        <v>0</v>
      </c>
      <c r="F4378" s="2">
        <v>12</v>
      </c>
      <c r="G4378" s="19">
        <v>34.409999999999997</v>
      </c>
      <c r="H4378" s="20">
        <v>0.05</v>
      </c>
      <c r="I4378" s="6"/>
      <c r="J4378" s="5">
        <v>41161</v>
      </c>
      <c r="K4378" s="25">
        <v>-17.690000000000001</v>
      </c>
      <c r="L4378" s="2" t="s">
        <v>523</v>
      </c>
      <c r="M4378" s="14">
        <f>+VLOOKUP(L4378,Customers!$C$3:$D$797,2,FALSE)</f>
        <v>4</v>
      </c>
      <c r="N4378" s="14">
        <f>+INDEX(Customers!$B$2:$D$797,MATCH(TF_Database!L4378,Customers!$C$2:$C$797,0),1)</f>
        <v>23274</v>
      </c>
      <c r="O4378" s="29">
        <f t="shared" si="410"/>
        <v>7</v>
      </c>
      <c r="P4378" s="29">
        <f t="shared" si="411"/>
        <v>13</v>
      </c>
      <c r="Q4378" s="14" t="str">
        <f t="shared" si="412"/>
        <v xml:space="preserve">Odella </v>
      </c>
      <c r="R4378" s="14" t="str">
        <f t="shared" si="413"/>
        <v>Nelson</v>
      </c>
    </row>
    <row r="4379" spans="2:18" x14ac:dyDescent="0.45">
      <c r="B4379" s="14" t="str">
        <f t="shared" si="408"/>
        <v>408281540830</v>
      </c>
      <c r="C4379" s="5">
        <v>40828</v>
      </c>
      <c r="D4379" s="2" t="s">
        <v>808</v>
      </c>
      <c r="E4379" s="14">
        <f t="shared" si="409"/>
        <v>0</v>
      </c>
      <c r="F4379" s="2">
        <v>15</v>
      </c>
      <c r="G4379" s="19">
        <v>600.79999999999995</v>
      </c>
      <c r="H4379" s="20">
        <v>0.1</v>
      </c>
      <c r="I4379" s="6"/>
      <c r="J4379" s="5">
        <v>40830</v>
      </c>
      <c r="K4379" s="25">
        <v>43.55</v>
      </c>
      <c r="L4379" s="2" t="s">
        <v>529</v>
      </c>
      <c r="M4379" s="14">
        <f>+VLOOKUP(L4379,Customers!$C$3:$D$797,2,FALSE)</f>
        <v>4</v>
      </c>
      <c r="N4379" s="14">
        <f>+INDEX(Customers!$B$2:$D$797,MATCH(TF_Database!L4379,Customers!$C$2:$C$797,0),1)</f>
        <v>16663</v>
      </c>
      <c r="O4379" s="29">
        <f t="shared" si="410"/>
        <v>4</v>
      </c>
      <c r="P4379" s="29">
        <f t="shared" si="411"/>
        <v>9</v>
      </c>
      <c r="Q4379" s="14" t="str">
        <f t="shared" si="412"/>
        <v xml:space="preserve">Max </v>
      </c>
      <c r="R4379" s="14" t="str">
        <f t="shared" si="413"/>
        <v>Jones</v>
      </c>
    </row>
    <row r="4380" spans="2:18" x14ac:dyDescent="0.45">
      <c r="B4380" s="14" t="str">
        <f t="shared" si="408"/>
        <v>406971940698</v>
      </c>
      <c r="C4380" s="5">
        <v>40697</v>
      </c>
      <c r="D4380" s="2" t="s">
        <v>808</v>
      </c>
      <c r="E4380" s="14">
        <f t="shared" si="409"/>
        <v>0</v>
      </c>
      <c r="F4380" s="2">
        <v>19</v>
      </c>
      <c r="G4380" s="19">
        <v>3896.39</v>
      </c>
      <c r="H4380" s="20">
        <v>0.1</v>
      </c>
      <c r="I4380" s="6"/>
      <c r="J4380" s="5">
        <v>40698</v>
      </c>
      <c r="K4380" s="25">
        <v>755.28</v>
      </c>
      <c r="L4380" s="2" t="s">
        <v>539</v>
      </c>
      <c r="M4380" s="14">
        <f>+VLOOKUP(L4380,Customers!$C$3:$D$797,2,FALSE)</f>
        <v>1</v>
      </c>
      <c r="N4380" s="14">
        <f>+INDEX(Customers!$B$2:$D$797,MATCH(TF_Database!L4380,Customers!$C$2:$C$797,0),1)</f>
        <v>11767</v>
      </c>
      <c r="O4380" s="29">
        <f t="shared" si="410"/>
        <v>7</v>
      </c>
      <c r="P4380" s="29">
        <f t="shared" si="411"/>
        <v>12</v>
      </c>
      <c r="Q4380" s="14" t="str">
        <f t="shared" si="412"/>
        <v xml:space="preserve">Clytie </v>
      </c>
      <c r="R4380" s="14" t="str">
        <f t="shared" si="413"/>
        <v>Kelty</v>
      </c>
    </row>
    <row r="4381" spans="2:18" x14ac:dyDescent="0.45">
      <c r="B4381" s="14" t="str">
        <f t="shared" si="408"/>
        <v>412321141233</v>
      </c>
      <c r="C4381" s="5">
        <v>41232</v>
      </c>
      <c r="D4381" s="2" t="s">
        <v>810</v>
      </c>
      <c r="E4381" s="14">
        <f t="shared" si="409"/>
        <v>0</v>
      </c>
      <c r="F4381" s="2">
        <v>11</v>
      </c>
      <c r="G4381" s="19">
        <v>773.74</v>
      </c>
      <c r="H4381" s="20">
        <v>0.02</v>
      </c>
      <c r="I4381" s="6"/>
      <c r="J4381" s="5">
        <v>41233</v>
      </c>
      <c r="K4381" s="25">
        <v>-309.48</v>
      </c>
      <c r="L4381" s="2" t="s">
        <v>217</v>
      </c>
      <c r="M4381" s="14">
        <f>+VLOOKUP(L4381,Customers!$C$3:$D$797,2,FALSE)</f>
        <v>5</v>
      </c>
      <c r="N4381" s="14">
        <f>+INDEX(Customers!$B$2:$D$797,MATCH(TF_Database!L4381,Customers!$C$2:$C$797,0),1)</f>
        <v>21548</v>
      </c>
      <c r="O4381" s="29">
        <f t="shared" si="410"/>
        <v>6</v>
      </c>
      <c r="P4381" s="29">
        <f t="shared" si="411"/>
        <v>12</v>
      </c>
      <c r="Q4381" s="14" t="str">
        <f t="shared" si="412"/>
        <v xml:space="preserve">Duane </v>
      </c>
      <c r="R4381" s="14" t="str">
        <f t="shared" si="413"/>
        <v>Benoit</v>
      </c>
    </row>
    <row r="4382" spans="2:18" x14ac:dyDescent="0.45">
      <c r="B4382" s="14" t="str">
        <f t="shared" si="408"/>
        <v>412321641234</v>
      </c>
      <c r="C4382" s="5">
        <v>41232</v>
      </c>
      <c r="D4382" s="2" t="s">
        <v>810</v>
      </c>
      <c r="E4382" s="14">
        <f t="shared" si="409"/>
        <v>0</v>
      </c>
      <c r="F4382" s="2">
        <v>16</v>
      </c>
      <c r="G4382" s="19">
        <v>302.13249999999999</v>
      </c>
      <c r="H4382" s="20">
        <v>0.02</v>
      </c>
      <c r="I4382" s="6"/>
      <c r="J4382" s="5">
        <v>41234</v>
      </c>
      <c r="K4382" s="25">
        <v>38.906999999999996</v>
      </c>
      <c r="L4382" s="2" t="s">
        <v>217</v>
      </c>
      <c r="M4382" s="14">
        <f>+VLOOKUP(L4382,Customers!$C$3:$D$797,2,FALSE)</f>
        <v>5</v>
      </c>
      <c r="N4382" s="14">
        <f>+INDEX(Customers!$B$2:$D$797,MATCH(TF_Database!L4382,Customers!$C$2:$C$797,0),1)</f>
        <v>21548</v>
      </c>
      <c r="O4382" s="29">
        <f t="shared" si="410"/>
        <v>6</v>
      </c>
      <c r="P4382" s="29">
        <f t="shared" si="411"/>
        <v>12</v>
      </c>
      <c r="Q4382" s="14" t="str">
        <f t="shared" si="412"/>
        <v xml:space="preserve">Duane </v>
      </c>
      <c r="R4382" s="14" t="str">
        <f t="shared" si="413"/>
        <v>Benoit</v>
      </c>
    </row>
    <row r="4383" spans="2:18" x14ac:dyDescent="0.45">
      <c r="B4383" s="14" t="str">
        <f t="shared" si="408"/>
        <v>405173440519</v>
      </c>
      <c r="C4383" s="5">
        <v>40517</v>
      </c>
      <c r="D4383" s="2" t="s">
        <v>808</v>
      </c>
      <c r="E4383" s="14">
        <f t="shared" si="409"/>
        <v>0</v>
      </c>
      <c r="F4383" s="2">
        <v>34</v>
      </c>
      <c r="G4383" s="19">
        <v>75.569999999999993</v>
      </c>
      <c r="H4383" s="20">
        <v>0.02</v>
      </c>
      <c r="I4383" s="6"/>
      <c r="J4383" s="5">
        <v>40519</v>
      </c>
      <c r="K4383" s="25">
        <v>6.87</v>
      </c>
      <c r="L4383" s="2" t="s">
        <v>529</v>
      </c>
      <c r="M4383" s="14">
        <f>+VLOOKUP(L4383,Customers!$C$3:$D$797,2,FALSE)</f>
        <v>4</v>
      </c>
      <c r="N4383" s="14">
        <f>+INDEX(Customers!$B$2:$D$797,MATCH(TF_Database!L4383,Customers!$C$2:$C$797,0),1)</f>
        <v>16663</v>
      </c>
      <c r="O4383" s="29">
        <f t="shared" si="410"/>
        <v>4</v>
      </c>
      <c r="P4383" s="29">
        <f t="shared" si="411"/>
        <v>9</v>
      </c>
      <c r="Q4383" s="14" t="str">
        <f t="shared" si="412"/>
        <v xml:space="preserve">Max </v>
      </c>
      <c r="R4383" s="14" t="str">
        <f t="shared" si="413"/>
        <v>Jones</v>
      </c>
    </row>
    <row r="4384" spans="2:18" x14ac:dyDescent="0.45">
      <c r="B4384" s="14" t="str">
        <f t="shared" si="408"/>
        <v>410554541056</v>
      </c>
      <c r="C4384" s="5">
        <v>41055</v>
      </c>
      <c r="D4384" s="2" t="s">
        <v>808</v>
      </c>
      <c r="E4384" s="14">
        <f t="shared" si="409"/>
        <v>0</v>
      </c>
      <c r="F4384" s="2">
        <v>45</v>
      </c>
      <c r="G4384" s="19">
        <v>16699.560000000001</v>
      </c>
      <c r="H4384" s="20">
        <v>0.02</v>
      </c>
      <c r="I4384" s="6"/>
      <c r="J4384" s="5">
        <v>41056</v>
      </c>
      <c r="K4384" s="25">
        <v>3083.98</v>
      </c>
      <c r="L4384" s="2" t="s">
        <v>139</v>
      </c>
      <c r="M4384" s="14">
        <f>+VLOOKUP(L4384,Customers!$C$3:$D$797,2,FALSE)</f>
        <v>2</v>
      </c>
      <c r="N4384" s="14">
        <f>+INDEX(Customers!$B$2:$D$797,MATCH(TF_Database!L4384,Customers!$C$2:$C$797,0),1)</f>
        <v>12841</v>
      </c>
      <c r="O4384" s="29">
        <f t="shared" si="410"/>
        <v>5</v>
      </c>
      <c r="P4384" s="29">
        <f t="shared" si="411"/>
        <v>12</v>
      </c>
      <c r="Q4384" s="14" t="str">
        <f t="shared" si="412"/>
        <v xml:space="preserve">Mark </v>
      </c>
      <c r="R4384" s="14" t="str">
        <f t="shared" si="413"/>
        <v>Cousins</v>
      </c>
    </row>
    <row r="4385" spans="2:18" x14ac:dyDescent="0.45">
      <c r="B4385" s="14" t="str">
        <f t="shared" si="408"/>
        <v>400204040022</v>
      </c>
      <c r="C4385" s="5">
        <v>40020</v>
      </c>
      <c r="D4385" s="2" t="s">
        <v>806</v>
      </c>
      <c r="E4385" s="14">
        <f t="shared" si="409"/>
        <v>1</v>
      </c>
      <c r="F4385" s="2">
        <v>40</v>
      </c>
      <c r="G4385" s="19">
        <v>21425.91</v>
      </c>
      <c r="H4385" s="20">
        <v>0.01</v>
      </c>
      <c r="I4385" s="6"/>
      <c r="J4385" s="5">
        <v>40022</v>
      </c>
      <c r="K4385" s="25">
        <v>7360.43</v>
      </c>
      <c r="L4385" s="2" t="s">
        <v>529</v>
      </c>
      <c r="M4385" s="14">
        <f>+VLOOKUP(L4385,Customers!$C$3:$D$797,2,FALSE)</f>
        <v>4</v>
      </c>
      <c r="N4385" s="14">
        <f>+INDEX(Customers!$B$2:$D$797,MATCH(TF_Database!L4385,Customers!$C$2:$C$797,0),1)</f>
        <v>16663</v>
      </c>
      <c r="O4385" s="29">
        <f t="shared" si="410"/>
        <v>4</v>
      </c>
      <c r="P4385" s="29">
        <f t="shared" si="411"/>
        <v>9</v>
      </c>
      <c r="Q4385" s="14" t="str">
        <f t="shared" si="412"/>
        <v xml:space="preserve">Max </v>
      </c>
      <c r="R4385" s="14" t="str">
        <f t="shared" si="413"/>
        <v>Jones</v>
      </c>
    </row>
    <row r="4386" spans="2:18" x14ac:dyDescent="0.45">
      <c r="B4386" s="14" t="str">
        <f t="shared" si="408"/>
        <v>403622040362</v>
      </c>
      <c r="C4386" s="5">
        <v>40362</v>
      </c>
      <c r="D4386" s="2" t="s">
        <v>806</v>
      </c>
      <c r="E4386" s="14">
        <f t="shared" si="409"/>
        <v>1</v>
      </c>
      <c r="F4386" s="2">
        <v>20</v>
      </c>
      <c r="G4386" s="19">
        <v>5304.42</v>
      </c>
      <c r="H4386" s="20">
        <v>0.01</v>
      </c>
      <c r="I4386" s="6"/>
      <c r="J4386" s="5">
        <v>40362</v>
      </c>
      <c r="K4386" s="25">
        <v>-633.44123700000023</v>
      </c>
      <c r="L4386" s="2" t="s">
        <v>439</v>
      </c>
      <c r="M4386" s="14">
        <f>+VLOOKUP(L4386,Customers!$C$3:$D$797,2,FALSE)</f>
        <v>2</v>
      </c>
      <c r="N4386" s="14">
        <f>+INDEX(Customers!$B$2:$D$797,MATCH(TF_Database!L4386,Customers!$C$2:$C$797,0),1)</f>
        <v>22739</v>
      </c>
      <c r="O4386" s="29">
        <f t="shared" si="410"/>
        <v>5</v>
      </c>
      <c r="P4386" s="29">
        <f t="shared" si="411"/>
        <v>12</v>
      </c>
      <c r="Q4386" s="14" t="str">
        <f t="shared" si="412"/>
        <v xml:space="preserve">Gene </v>
      </c>
      <c r="R4386" s="14" t="str">
        <f t="shared" si="413"/>
        <v>McClure</v>
      </c>
    </row>
    <row r="4387" spans="2:18" x14ac:dyDescent="0.45">
      <c r="B4387" s="14" t="str">
        <f t="shared" si="408"/>
        <v>405761640580</v>
      </c>
      <c r="C4387" s="5">
        <v>40576</v>
      </c>
      <c r="D4387" s="2" t="s">
        <v>804</v>
      </c>
      <c r="E4387" s="14">
        <f t="shared" si="409"/>
        <v>0</v>
      </c>
      <c r="F4387" s="2">
        <v>16</v>
      </c>
      <c r="G4387" s="19">
        <v>1223.43</v>
      </c>
      <c r="H4387" s="20">
        <v>0.01</v>
      </c>
      <c r="I4387" s="6"/>
      <c r="J4387" s="5">
        <v>40580</v>
      </c>
      <c r="K4387" s="25">
        <v>-1615.5854000000002</v>
      </c>
      <c r="L4387" s="2" t="s">
        <v>542</v>
      </c>
      <c r="M4387" s="14">
        <f>+VLOOKUP(L4387,Customers!$C$3:$D$797,2,FALSE)</f>
        <v>4</v>
      </c>
      <c r="N4387" s="14">
        <f>+INDEX(Customers!$B$2:$D$797,MATCH(TF_Database!L4387,Customers!$C$2:$C$797,0),1)</f>
        <v>27551</v>
      </c>
      <c r="O4387" s="29">
        <f t="shared" si="410"/>
        <v>6</v>
      </c>
      <c r="P4387" s="29">
        <f t="shared" si="411"/>
        <v>9</v>
      </c>
      <c r="Q4387" s="14" t="str">
        <f t="shared" si="412"/>
        <v xml:space="preserve">Denny </v>
      </c>
      <c r="R4387" s="14" t="str">
        <f t="shared" si="413"/>
        <v>Joy</v>
      </c>
    </row>
    <row r="4388" spans="2:18" x14ac:dyDescent="0.45">
      <c r="B4388" s="14" t="str">
        <f t="shared" si="408"/>
        <v>410065041015</v>
      </c>
      <c r="C4388" s="5">
        <v>41006</v>
      </c>
      <c r="D4388" s="2" t="s">
        <v>804</v>
      </c>
      <c r="E4388" s="14">
        <f t="shared" si="409"/>
        <v>0</v>
      </c>
      <c r="F4388" s="2">
        <v>50</v>
      </c>
      <c r="G4388" s="19">
        <v>2018.68</v>
      </c>
      <c r="H4388" s="20">
        <v>0.1</v>
      </c>
      <c r="I4388" s="6"/>
      <c r="J4388" s="5">
        <v>41015</v>
      </c>
      <c r="K4388" s="25">
        <v>731.72</v>
      </c>
      <c r="L4388" s="2" t="s">
        <v>542</v>
      </c>
      <c r="M4388" s="14">
        <f>+VLOOKUP(L4388,Customers!$C$3:$D$797,2,FALSE)</f>
        <v>4</v>
      </c>
      <c r="N4388" s="14">
        <f>+INDEX(Customers!$B$2:$D$797,MATCH(TF_Database!L4388,Customers!$C$2:$C$797,0),1)</f>
        <v>27551</v>
      </c>
      <c r="O4388" s="29">
        <f t="shared" si="410"/>
        <v>6</v>
      </c>
      <c r="P4388" s="29">
        <f t="shared" si="411"/>
        <v>9</v>
      </c>
      <c r="Q4388" s="14" t="str">
        <f t="shared" si="412"/>
        <v xml:space="preserve">Denny </v>
      </c>
      <c r="R4388" s="14" t="str">
        <f t="shared" si="413"/>
        <v>Joy</v>
      </c>
    </row>
    <row r="4389" spans="2:18" x14ac:dyDescent="0.45">
      <c r="B4389" s="14" t="str">
        <f t="shared" si="408"/>
        <v>399074639914</v>
      </c>
      <c r="C4389" s="5">
        <v>39907</v>
      </c>
      <c r="D4389" s="2" t="s">
        <v>804</v>
      </c>
      <c r="E4389" s="14">
        <f t="shared" si="409"/>
        <v>0</v>
      </c>
      <c r="F4389" s="2">
        <v>46</v>
      </c>
      <c r="G4389" s="19">
        <v>1477.5719999999999</v>
      </c>
      <c r="H4389" s="20">
        <v>0</v>
      </c>
      <c r="I4389" s="6"/>
      <c r="J4389" s="5">
        <v>39914</v>
      </c>
      <c r="K4389" s="25">
        <v>840.05099999999993</v>
      </c>
      <c r="L4389" s="2" t="s">
        <v>523</v>
      </c>
      <c r="M4389" s="14">
        <f>+VLOOKUP(L4389,Customers!$C$3:$D$797,2,FALSE)</f>
        <v>4</v>
      </c>
      <c r="N4389" s="14">
        <f>+INDEX(Customers!$B$2:$D$797,MATCH(TF_Database!L4389,Customers!$C$2:$C$797,0),1)</f>
        <v>23274</v>
      </c>
      <c r="O4389" s="29">
        <f t="shared" si="410"/>
        <v>7</v>
      </c>
      <c r="P4389" s="29">
        <f t="shared" si="411"/>
        <v>13</v>
      </c>
      <c r="Q4389" s="14" t="str">
        <f t="shared" si="412"/>
        <v xml:space="preserve">Odella </v>
      </c>
      <c r="R4389" s="14" t="str">
        <f t="shared" si="413"/>
        <v>Nelson</v>
      </c>
    </row>
    <row r="4390" spans="2:18" x14ac:dyDescent="0.45">
      <c r="B4390" s="14" t="str">
        <f t="shared" si="408"/>
        <v>401273940129</v>
      </c>
      <c r="C4390" s="5">
        <v>40127</v>
      </c>
      <c r="D4390" s="2" t="s">
        <v>810</v>
      </c>
      <c r="E4390" s="14">
        <f t="shared" si="409"/>
        <v>0</v>
      </c>
      <c r="F4390" s="2">
        <v>39</v>
      </c>
      <c r="G4390" s="19">
        <v>3842.99</v>
      </c>
      <c r="H4390" s="20">
        <v>0.04</v>
      </c>
      <c r="I4390" s="6"/>
      <c r="J4390" s="5">
        <v>40129</v>
      </c>
      <c r="K4390" s="25">
        <v>-67.680000000000007</v>
      </c>
      <c r="L4390" s="2" t="s">
        <v>165</v>
      </c>
      <c r="M4390" s="14">
        <f>+VLOOKUP(L4390,Customers!$C$3:$D$797,2,FALSE)</f>
        <v>5</v>
      </c>
      <c r="N4390" s="14">
        <f>+INDEX(Customers!$B$2:$D$797,MATCH(TF_Database!L4390,Customers!$C$2:$C$797,0),1)</f>
        <v>30866</v>
      </c>
      <c r="O4390" s="29">
        <f t="shared" si="410"/>
        <v>5</v>
      </c>
      <c r="P4390" s="29">
        <f t="shared" si="411"/>
        <v>12</v>
      </c>
      <c r="Q4390" s="14" t="str">
        <f t="shared" si="412"/>
        <v xml:space="preserve">John </v>
      </c>
      <c r="R4390" s="14" t="str">
        <f t="shared" si="413"/>
        <v>Castell</v>
      </c>
    </row>
    <row r="4391" spans="2:18" x14ac:dyDescent="0.45">
      <c r="B4391" s="14" t="str">
        <f t="shared" si="408"/>
        <v>399683239970</v>
      </c>
      <c r="C4391" s="5">
        <v>39968</v>
      </c>
      <c r="D4391" s="2" t="s">
        <v>811</v>
      </c>
      <c r="E4391" s="14">
        <f t="shared" si="409"/>
        <v>0</v>
      </c>
      <c r="F4391" s="2">
        <v>32</v>
      </c>
      <c r="G4391" s="19">
        <v>1587.16</v>
      </c>
      <c r="H4391" s="20">
        <v>0.09</v>
      </c>
      <c r="I4391" s="6"/>
      <c r="J4391" s="5">
        <v>39970</v>
      </c>
      <c r="K4391" s="25">
        <v>-22.33</v>
      </c>
      <c r="L4391" s="2" t="s">
        <v>539</v>
      </c>
      <c r="M4391" s="14">
        <f>+VLOOKUP(L4391,Customers!$C$3:$D$797,2,FALSE)</f>
        <v>1</v>
      </c>
      <c r="N4391" s="14">
        <f>+INDEX(Customers!$B$2:$D$797,MATCH(TF_Database!L4391,Customers!$C$2:$C$797,0),1)</f>
        <v>11767</v>
      </c>
      <c r="O4391" s="29">
        <f t="shared" si="410"/>
        <v>7</v>
      </c>
      <c r="P4391" s="29">
        <f t="shared" si="411"/>
        <v>12</v>
      </c>
      <c r="Q4391" s="14" t="str">
        <f t="shared" si="412"/>
        <v xml:space="preserve">Clytie </v>
      </c>
      <c r="R4391" s="14" t="str">
        <f t="shared" si="413"/>
        <v>Kelty</v>
      </c>
    </row>
    <row r="4392" spans="2:18" x14ac:dyDescent="0.45">
      <c r="B4392" s="14" t="str">
        <f t="shared" si="408"/>
        <v>39822139829</v>
      </c>
      <c r="C4392" s="5">
        <v>39822</v>
      </c>
      <c r="D4392" s="2" t="s">
        <v>804</v>
      </c>
      <c r="E4392" s="14">
        <f t="shared" si="409"/>
        <v>0</v>
      </c>
      <c r="F4392" s="2">
        <v>1</v>
      </c>
      <c r="G4392" s="19">
        <v>107.95</v>
      </c>
      <c r="H4392" s="20">
        <v>0.04</v>
      </c>
      <c r="I4392" s="6"/>
      <c r="J4392" s="5">
        <v>39829</v>
      </c>
      <c r="K4392" s="25">
        <v>-506.30799999999999</v>
      </c>
      <c r="L4392" s="2" t="s">
        <v>541</v>
      </c>
      <c r="M4392" s="14">
        <f>+VLOOKUP(L4392,Customers!$C$3:$D$797,2,FALSE)</f>
        <v>4</v>
      </c>
      <c r="N4392" s="14">
        <f>+INDEX(Customers!$B$2:$D$797,MATCH(TF_Database!L4392,Customers!$C$2:$C$797,0),1)</f>
        <v>12162</v>
      </c>
      <c r="O4392" s="29">
        <f t="shared" si="410"/>
        <v>9</v>
      </c>
      <c r="P4392" s="29">
        <f t="shared" si="411"/>
        <v>18</v>
      </c>
      <c r="Q4392" s="14" t="str">
        <f t="shared" si="412"/>
        <v xml:space="preserve">Benjamin </v>
      </c>
      <c r="R4392" s="14" t="str">
        <f t="shared" si="413"/>
        <v>Patterson</v>
      </c>
    </row>
    <row r="4393" spans="2:18" x14ac:dyDescent="0.45">
      <c r="B4393" s="14" t="str">
        <f t="shared" si="408"/>
        <v>40818140820</v>
      </c>
      <c r="C4393" s="5">
        <v>40818</v>
      </c>
      <c r="D4393" s="2" t="s">
        <v>806</v>
      </c>
      <c r="E4393" s="14">
        <f t="shared" si="409"/>
        <v>1</v>
      </c>
      <c r="F4393" s="2">
        <v>1</v>
      </c>
      <c r="G4393" s="19">
        <v>70.91</v>
      </c>
      <c r="H4393" s="20">
        <v>0.03</v>
      </c>
      <c r="I4393" s="6"/>
      <c r="J4393" s="5">
        <v>40820</v>
      </c>
      <c r="K4393" s="25">
        <v>-45.43</v>
      </c>
      <c r="L4393" s="2" t="s">
        <v>312</v>
      </c>
      <c r="M4393" s="14">
        <f>+VLOOKUP(L4393,Customers!$C$3:$D$797,2,FALSE)</f>
        <v>5</v>
      </c>
      <c r="N4393" s="14">
        <f>+INDEX(Customers!$B$2:$D$797,MATCH(TF_Database!L4393,Customers!$C$2:$C$797,0),1)</f>
        <v>16833</v>
      </c>
      <c r="O4393" s="29">
        <f t="shared" si="410"/>
        <v>8</v>
      </c>
      <c r="P4393" s="29">
        <f t="shared" si="411"/>
        <v>17</v>
      </c>
      <c r="Q4393" s="14" t="str">
        <f t="shared" si="412"/>
        <v xml:space="preserve">Michael </v>
      </c>
      <c r="R4393" s="14" t="str">
        <f t="shared" si="413"/>
        <v>Dominguez</v>
      </c>
    </row>
    <row r="4394" spans="2:18" x14ac:dyDescent="0.45">
      <c r="B4394" s="14" t="str">
        <f t="shared" si="408"/>
        <v>411934841195</v>
      </c>
      <c r="C4394" s="5">
        <v>41193</v>
      </c>
      <c r="D4394" s="2" t="s">
        <v>808</v>
      </c>
      <c r="E4394" s="14">
        <f t="shared" si="409"/>
        <v>0</v>
      </c>
      <c r="F4394" s="2">
        <v>48</v>
      </c>
      <c r="G4394" s="19">
        <v>179.65</v>
      </c>
      <c r="H4394" s="20">
        <v>0.1</v>
      </c>
      <c r="I4394" s="6"/>
      <c r="J4394" s="5">
        <v>41195</v>
      </c>
      <c r="K4394" s="25">
        <v>3.32</v>
      </c>
      <c r="L4394" s="2" t="s">
        <v>312</v>
      </c>
      <c r="M4394" s="14">
        <f>+VLOOKUP(L4394,Customers!$C$3:$D$797,2,FALSE)</f>
        <v>5</v>
      </c>
      <c r="N4394" s="14">
        <f>+INDEX(Customers!$B$2:$D$797,MATCH(TF_Database!L4394,Customers!$C$2:$C$797,0),1)</f>
        <v>16833</v>
      </c>
      <c r="O4394" s="29">
        <f t="shared" si="410"/>
        <v>8</v>
      </c>
      <c r="P4394" s="29">
        <f t="shared" si="411"/>
        <v>17</v>
      </c>
      <c r="Q4394" s="14" t="str">
        <f t="shared" si="412"/>
        <v xml:space="preserve">Michael </v>
      </c>
      <c r="R4394" s="14" t="str">
        <f t="shared" si="413"/>
        <v>Dominguez</v>
      </c>
    </row>
    <row r="4395" spans="2:18" x14ac:dyDescent="0.45">
      <c r="B4395" s="14" t="str">
        <f t="shared" si="408"/>
        <v>412112441212</v>
      </c>
      <c r="C4395" s="5">
        <v>41211</v>
      </c>
      <c r="D4395" s="2" t="s">
        <v>806</v>
      </c>
      <c r="E4395" s="14">
        <f t="shared" si="409"/>
        <v>1</v>
      </c>
      <c r="F4395" s="2">
        <v>24</v>
      </c>
      <c r="G4395" s="19">
        <v>113.43</v>
      </c>
      <c r="H4395" s="20">
        <v>0.09</v>
      </c>
      <c r="I4395" s="6"/>
      <c r="J4395" s="5">
        <v>41212</v>
      </c>
      <c r="K4395" s="25">
        <v>-53.06</v>
      </c>
      <c r="L4395" s="2" t="s">
        <v>217</v>
      </c>
      <c r="M4395" s="14">
        <f>+VLOOKUP(L4395,Customers!$C$3:$D$797,2,FALSE)</f>
        <v>5</v>
      </c>
      <c r="N4395" s="14">
        <f>+INDEX(Customers!$B$2:$D$797,MATCH(TF_Database!L4395,Customers!$C$2:$C$797,0),1)</f>
        <v>21548</v>
      </c>
      <c r="O4395" s="29">
        <f t="shared" si="410"/>
        <v>6</v>
      </c>
      <c r="P4395" s="29">
        <f t="shared" si="411"/>
        <v>12</v>
      </c>
      <c r="Q4395" s="14" t="str">
        <f t="shared" si="412"/>
        <v xml:space="preserve">Duane </v>
      </c>
      <c r="R4395" s="14" t="str">
        <f t="shared" si="413"/>
        <v>Benoit</v>
      </c>
    </row>
    <row r="4396" spans="2:18" x14ac:dyDescent="0.45">
      <c r="B4396" s="14" t="str">
        <f t="shared" si="408"/>
        <v>406201540621</v>
      </c>
      <c r="C4396" s="5">
        <v>40620</v>
      </c>
      <c r="D4396" s="2" t="s">
        <v>810</v>
      </c>
      <c r="E4396" s="14">
        <f t="shared" si="409"/>
        <v>0</v>
      </c>
      <c r="F4396" s="2">
        <v>15</v>
      </c>
      <c r="G4396" s="19">
        <v>2130.66</v>
      </c>
      <c r="H4396" s="20">
        <v>0.01</v>
      </c>
      <c r="I4396" s="6"/>
      <c r="J4396" s="5">
        <v>40621</v>
      </c>
      <c r="K4396" s="25">
        <v>-113.77</v>
      </c>
      <c r="L4396" s="2" t="s">
        <v>312</v>
      </c>
      <c r="M4396" s="14">
        <f>+VLOOKUP(L4396,Customers!$C$3:$D$797,2,FALSE)</f>
        <v>5</v>
      </c>
      <c r="N4396" s="14">
        <f>+INDEX(Customers!$B$2:$D$797,MATCH(TF_Database!L4396,Customers!$C$2:$C$797,0),1)</f>
        <v>16833</v>
      </c>
      <c r="O4396" s="29">
        <f t="shared" si="410"/>
        <v>8</v>
      </c>
      <c r="P4396" s="29">
        <f t="shared" si="411"/>
        <v>17</v>
      </c>
      <c r="Q4396" s="14" t="str">
        <f t="shared" si="412"/>
        <v xml:space="preserve">Michael </v>
      </c>
      <c r="R4396" s="14" t="str">
        <f t="shared" si="413"/>
        <v>Dominguez</v>
      </c>
    </row>
    <row r="4397" spans="2:18" x14ac:dyDescent="0.45">
      <c r="B4397" s="14" t="str">
        <f t="shared" si="408"/>
        <v>39828739830</v>
      </c>
      <c r="C4397" s="5">
        <v>39828</v>
      </c>
      <c r="D4397" s="2" t="s">
        <v>810</v>
      </c>
      <c r="E4397" s="14">
        <f t="shared" si="409"/>
        <v>0</v>
      </c>
      <c r="F4397" s="2">
        <v>7</v>
      </c>
      <c r="G4397" s="19">
        <v>51.27</v>
      </c>
      <c r="H4397" s="20">
        <v>0.06</v>
      </c>
      <c r="I4397" s="6"/>
      <c r="J4397" s="5">
        <v>39830</v>
      </c>
      <c r="K4397" s="25">
        <v>3.27</v>
      </c>
      <c r="L4397" s="2" t="s">
        <v>298</v>
      </c>
      <c r="M4397" s="14">
        <f>+VLOOKUP(L4397,Customers!$C$3:$D$797,2,FALSE)</f>
        <v>3</v>
      </c>
      <c r="N4397" s="14">
        <f>+INDEX(Customers!$B$2:$D$797,MATCH(TF_Database!L4397,Customers!$C$2:$C$797,0),1)</f>
        <v>6677</v>
      </c>
      <c r="O4397" s="29">
        <f t="shared" si="410"/>
        <v>4</v>
      </c>
      <c r="P4397" s="29">
        <f t="shared" si="411"/>
        <v>7</v>
      </c>
      <c r="Q4397" s="14" t="str">
        <f t="shared" si="412"/>
        <v xml:space="preserve">Amy </v>
      </c>
      <c r="R4397" s="14" t="str">
        <f t="shared" si="413"/>
        <v>Cox</v>
      </c>
    </row>
    <row r="4398" spans="2:18" x14ac:dyDescent="0.45">
      <c r="B4398" s="14" t="str">
        <f t="shared" si="408"/>
        <v>41205741207</v>
      </c>
      <c r="C4398" s="5">
        <v>41205</v>
      </c>
      <c r="D4398" s="2" t="s">
        <v>810</v>
      </c>
      <c r="E4398" s="14">
        <f t="shared" si="409"/>
        <v>0</v>
      </c>
      <c r="F4398" s="2">
        <v>7</v>
      </c>
      <c r="G4398" s="19">
        <v>53.29</v>
      </c>
      <c r="H4398" s="20">
        <v>0.01</v>
      </c>
      <c r="I4398" s="6"/>
      <c r="J4398" s="5">
        <v>41207</v>
      </c>
      <c r="K4398" s="25">
        <v>-28.88</v>
      </c>
      <c r="L4398" s="2" t="s">
        <v>541</v>
      </c>
      <c r="M4398" s="14">
        <f>+VLOOKUP(L4398,Customers!$C$3:$D$797,2,FALSE)</f>
        <v>4</v>
      </c>
      <c r="N4398" s="14">
        <f>+INDEX(Customers!$B$2:$D$797,MATCH(TF_Database!L4398,Customers!$C$2:$C$797,0),1)</f>
        <v>12162</v>
      </c>
      <c r="O4398" s="29">
        <f t="shared" si="410"/>
        <v>9</v>
      </c>
      <c r="P4398" s="29">
        <f t="shared" si="411"/>
        <v>18</v>
      </c>
      <c r="Q4398" s="14" t="str">
        <f t="shared" si="412"/>
        <v xml:space="preserve">Benjamin </v>
      </c>
      <c r="R4398" s="14" t="str">
        <f t="shared" si="413"/>
        <v>Patterson</v>
      </c>
    </row>
    <row r="4399" spans="2:18" x14ac:dyDescent="0.45">
      <c r="B4399" s="14" t="str">
        <f t="shared" si="408"/>
        <v>403622240363</v>
      </c>
      <c r="C4399" s="5">
        <v>40362</v>
      </c>
      <c r="D4399" s="2" t="s">
        <v>808</v>
      </c>
      <c r="E4399" s="14">
        <f t="shared" si="409"/>
        <v>0</v>
      </c>
      <c r="F4399" s="2">
        <v>22</v>
      </c>
      <c r="G4399" s="19">
        <v>399.64</v>
      </c>
      <c r="H4399" s="20">
        <v>0.04</v>
      </c>
      <c r="I4399" s="6"/>
      <c r="J4399" s="5">
        <v>40363</v>
      </c>
      <c r="K4399" s="25">
        <v>-15.416399999999999</v>
      </c>
      <c r="L4399" s="2" t="s">
        <v>531</v>
      </c>
      <c r="M4399" s="14">
        <f>+VLOOKUP(L4399,Customers!$C$3:$D$797,2,FALSE)</f>
        <v>3</v>
      </c>
      <c r="N4399" s="14">
        <f>+INDEX(Customers!$B$2:$D$797,MATCH(TF_Database!L4399,Customers!$C$2:$C$797,0),1)</f>
        <v>28618</v>
      </c>
      <c r="O4399" s="29">
        <f t="shared" si="410"/>
        <v>8</v>
      </c>
      <c r="P4399" s="29">
        <f t="shared" si="411"/>
        <v>16</v>
      </c>
      <c r="Q4399" s="14" t="str">
        <f t="shared" si="412"/>
        <v xml:space="preserve">Maureen </v>
      </c>
      <c r="R4399" s="14" t="str">
        <f t="shared" si="413"/>
        <v>Fritzler</v>
      </c>
    </row>
    <row r="4400" spans="2:18" x14ac:dyDescent="0.45">
      <c r="B4400" s="14" t="str">
        <f t="shared" si="408"/>
        <v>403624140363</v>
      </c>
      <c r="C4400" s="5">
        <v>40362</v>
      </c>
      <c r="D4400" s="2" t="s">
        <v>808</v>
      </c>
      <c r="E4400" s="14">
        <f t="shared" si="409"/>
        <v>0</v>
      </c>
      <c r="F4400" s="2">
        <v>41</v>
      </c>
      <c r="G4400" s="19">
        <v>277.35000000000002</v>
      </c>
      <c r="H4400" s="20">
        <v>0.02</v>
      </c>
      <c r="I4400" s="6"/>
      <c r="J4400" s="5">
        <v>40363</v>
      </c>
      <c r="K4400" s="25">
        <v>-103.28</v>
      </c>
      <c r="L4400" s="2" t="s">
        <v>531</v>
      </c>
      <c r="M4400" s="14">
        <f>+VLOOKUP(L4400,Customers!$C$3:$D$797,2,FALSE)</f>
        <v>3</v>
      </c>
      <c r="N4400" s="14">
        <f>+INDEX(Customers!$B$2:$D$797,MATCH(TF_Database!L4400,Customers!$C$2:$C$797,0),1)</f>
        <v>28618</v>
      </c>
      <c r="O4400" s="29">
        <f t="shared" si="410"/>
        <v>8</v>
      </c>
      <c r="P4400" s="29">
        <f t="shared" si="411"/>
        <v>16</v>
      </c>
      <c r="Q4400" s="14" t="str">
        <f t="shared" si="412"/>
        <v xml:space="preserve">Maureen </v>
      </c>
      <c r="R4400" s="14" t="str">
        <f t="shared" si="413"/>
        <v>Fritzler</v>
      </c>
    </row>
    <row r="4401" spans="2:18" x14ac:dyDescent="0.45">
      <c r="B4401" s="14" t="str">
        <f t="shared" si="408"/>
        <v>410822041083</v>
      </c>
      <c r="C4401" s="5">
        <v>41082</v>
      </c>
      <c r="D4401" s="2" t="s">
        <v>806</v>
      </c>
      <c r="E4401" s="14">
        <f t="shared" si="409"/>
        <v>1</v>
      </c>
      <c r="F4401" s="2">
        <v>20</v>
      </c>
      <c r="G4401" s="19">
        <v>1357.44</v>
      </c>
      <c r="H4401" s="20">
        <v>0.09</v>
      </c>
      <c r="I4401" s="6"/>
      <c r="J4401" s="5">
        <v>41083</v>
      </c>
      <c r="K4401" s="25">
        <v>-102.3</v>
      </c>
      <c r="L4401" s="2" t="s">
        <v>139</v>
      </c>
      <c r="M4401" s="14">
        <f>+VLOOKUP(L4401,Customers!$C$3:$D$797,2,FALSE)</f>
        <v>2</v>
      </c>
      <c r="N4401" s="14">
        <f>+INDEX(Customers!$B$2:$D$797,MATCH(TF_Database!L4401,Customers!$C$2:$C$797,0),1)</f>
        <v>12841</v>
      </c>
      <c r="O4401" s="29">
        <f t="shared" si="410"/>
        <v>5</v>
      </c>
      <c r="P4401" s="29">
        <f t="shared" si="411"/>
        <v>12</v>
      </c>
      <c r="Q4401" s="14" t="str">
        <f t="shared" si="412"/>
        <v xml:space="preserve">Mark </v>
      </c>
      <c r="R4401" s="14" t="str">
        <f t="shared" si="413"/>
        <v>Cousins</v>
      </c>
    </row>
    <row r="4402" spans="2:18" x14ac:dyDescent="0.45">
      <c r="B4402" s="14" t="str">
        <f t="shared" si="408"/>
        <v>405281240529</v>
      </c>
      <c r="C4402" s="5">
        <v>40528</v>
      </c>
      <c r="D4402" s="2" t="s">
        <v>806</v>
      </c>
      <c r="E4402" s="14">
        <f t="shared" si="409"/>
        <v>1</v>
      </c>
      <c r="F4402" s="2">
        <v>12</v>
      </c>
      <c r="G4402" s="19">
        <v>507.44</v>
      </c>
      <c r="H4402" s="20">
        <v>0.05</v>
      </c>
      <c r="I4402" s="6"/>
      <c r="J4402" s="5">
        <v>40529</v>
      </c>
      <c r="K4402" s="25">
        <v>170.90100000000001</v>
      </c>
      <c r="L4402" s="2" t="s">
        <v>537</v>
      </c>
      <c r="M4402" s="14">
        <f>+VLOOKUP(L4402,Customers!$C$3:$D$797,2,FALSE)</f>
        <v>2</v>
      </c>
      <c r="N4402" s="14">
        <f>+INDEX(Customers!$B$2:$D$797,MATCH(TF_Database!L4402,Customers!$C$2:$C$797,0),1)</f>
        <v>17921</v>
      </c>
      <c r="O4402" s="29">
        <f t="shared" si="410"/>
        <v>7</v>
      </c>
      <c r="P4402" s="29">
        <f t="shared" si="411"/>
        <v>12</v>
      </c>
      <c r="Q4402" s="14" t="str">
        <f t="shared" si="412"/>
        <v xml:space="preserve">Kalyca </v>
      </c>
      <c r="R4402" s="14" t="str">
        <f t="shared" si="413"/>
        <v>Meade</v>
      </c>
    </row>
    <row r="4403" spans="2:18" x14ac:dyDescent="0.45">
      <c r="B4403" s="14" t="str">
        <f t="shared" si="408"/>
        <v>410673641067</v>
      </c>
      <c r="C4403" s="5">
        <v>41067</v>
      </c>
      <c r="D4403" s="2" t="s">
        <v>811</v>
      </c>
      <c r="E4403" s="14">
        <f t="shared" si="409"/>
        <v>0</v>
      </c>
      <c r="F4403" s="2">
        <v>36</v>
      </c>
      <c r="G4403" s="19">
        <v>4169.93</v>
      </c>
      <c r="H4403" s="20">
        <v>0.1</v>
      </c>
      <c r="I4403" s="6"/>
      <c r="J4403" s="5">
        <v>41067</v>
      </c>
      <c r="K4403" s="25">
        <v>1765.5350000000001</v>
      </c>
      <c r="L4403" s="2" t="s">
        <v>312</v>
      </c>
      <c r="M4403" s="14">
        <f>+VLOOKUP(L4403,Customers!$C$3:$D$797,2,FALSE)</f>
        <v>5</v>
      </c>
      <c r="N4403" s="14">
        <f>+INDEX(Customers!$B$2:$D$797,MATCH(TF_Database!L4403,Customers!$C$2:$C$797,0),1)</f>
        <v>16833</v>
      </c>
      <c r="O4403" s="29">
        <f t="shared" si="410"/>
        <v>8</v>
      </c>
      <c r="P4403" s="29">
        <f t="shared" si="411"/>
        <v>17</v>
      </c>
      <c r="Q4403" s="14" t="str">
        <f t="shared" si="412"/>
        <v xml:space="preserve">Michael </v>
      </c>
      <c r="R4403" s="14" t="str">
        <f t="shared" si="413"/>
        <v>Dominguez</v>
      </c>
    </row>
    <row r="4404" spans="2:18" x14ac:dyDescent="0.45">
      <c r="B4404" s="14" t="str">
        <f t="shared" si="408"/>
        <v>41059241060</v>
      </c>
      <c r="C4404" s="5">
        <v>41059</v>
      </c>
      <c r="D4404" s="2" t="s">
        <v>806</v>
      </c>
      <c r="E4404" s="14">
        <f t="shared" si="409"/>
        <v>1</v>
      </c>
      <c r="F4404" s="2">
        <v>2</v>
      </c>
      <c r="G4404" s="19">
        <v>289.73</v>
      </c>
      <c r="H4404" s="20">
        <v>0.04</v>
      </c>
      <c r="I4404" s="6"/>
      <c r="J4404" s="5">
        <v>41060</v>
      </c>
      <c r="K4404" s="25">
        <v>-246.21</v>
      </c>
      <c r="L4404" s="2" t="s">
        <v>523</v>
      </c>
      <c r="M4404" s="14">
        <f>+VLOOKUP(L4404,Customers!$C$3:$D$797,2,FALSE)</f>
        <v>4</v>
      </c>
      <c r="N4404" s="14">
        <f>+INDEX(Customers!$B$2:$D$797,MATCH(TF_Database!L4404,Customers!$C$2:$C$797,0),1)</f>
        <v>23274</v>
      </c>
      <c r="O4404" s="29">
        <f t="shared" si="410"/>
        <v>7</v>
      </c>
      <c r="P4404" s="29">
        <f t="shared" si="411"/>
        <v>13</v>
      </c>
      <c r="Q4404" s="14" t="str">
        <f t="shared" si="412"/>
        <v xml:space="preserve">Odella </v>
      </c>
      <c r="R4404" s="14" t="str">
        <f t="shared" si="413"/>
        <v>Nelson</v>
      </c>
    </row>
    <row r="4405" spans="2:18" x14ac:dyDescent="0.45">
      <c r="B4405" s="14" t="str">
        <f t="shared" si="408"/>
        <v>41089441090</v>
      </c>
      <c r="C4405" s="5">
        <v>41089</v>
      </c>
      <c r="D4405" s="2" t="s">
        <v>808</v>
      </c>
      <c r="E4405" s="14">
        <f t="shared" si="409"/>
        <v>0</v>
      </c>
      <c r="F4405" s="2">
        <v>4</v>
      </c>
      <c r="G4405" s="19">
        <v>757.11</v>
      </c>
      <c r="H4405" s="20">
        <v>7.0000000000000007E-2</v>
      </c>
      <c r="I4405" s="6"/>
      <c r="J4405" s="5">
        <v>41090</v>
      </c>
      <c r="K4405" s="25">
        <v>-224.35</v>
      </c>
      <c r="L4405" s="2" t="s">
        <v>188</v>
      </c>
      <c r="M4405" s="14">
        <f>+VLOOKUP(L4405,Customers!$C$3:$D$797,2,FALSE)</f>
        <v>3</v>
      </c>
      <c r="N4405" s="14">
        <f>+INDEX(Customers!$B$2:$D$797,MATCH(TF_Database!L4405,Customers!$C$2:$C$797,0),1)</f>
        <v>8689</v>
      </c>
      <c r="O4405" s="29">
        <f t="shared" si="410"/>
        <v>7</v>
      </c>
      <c r="P4405" s="29">
        <f t="shared" si="411"/>
        <v>14</v>
      </c>
      <c r="Q4405" s="14" t="str">
        <f t="shared" si="412"/>
        <v xml:space="preserve">Hallie </v>
      </c>
      <c r="R4405" s="14" t="str">
        <f t="shared" si="413"/>
        <v>Redmond</v>
      </c>
    </row>
    <row r="4406" spans="2:18" x14ac:dyDescent="0.45">
      <c r="B4406" s="14" t="str">
        <f t="shared" si="408"/>
        <v>404732440476</v>
      </c>
      <c r="C4406" s="5">
        <v>40473</v>
      </c>
      <c r="D4406" s="2" t="s">
        <v>806</v>
      </c>
      <c r="E4406" s="14">
        <f t="shared" si="409"/>
        <v>1</v>
      </c>
      <c r="F4406" s="2">
        <v>24</v>
      </c>
      <c r="G4406" s="19">
        <v>8920.08</v>
      </c>
      <c r="H4406" s="20">
        <v>0</v>
      </c>
      <c r="I4406" s="6"/>
      <c r="J4406" s="5">
        <v>40476</v>
      </c>
      <c r="K4406" s="25">
        <v>3545.8940000000002</v>
      </c>
      <c r="L4406" s="2" t="s">
        <v>307</v>
      </c>
      <c r="M4406" s="14">
        <f>+VLOOKUP(L4406,Customers!$C$3:$D$797,2,FALSE)</f>
        <v>1</v>
      </c>
      <c r="N4406" s="14">
        <f>+INDEX(Customers!$B$2:$D$797,MATCH(TF_Database!L4406,Customers!$C$2:$C$797,0),1)</f>
        <v>2176</v>
      </c>
      <c r="O4406" s="29">
        <f t="shared" si="410"/>
        <v>5</v>
      </c>
      <c r="P4406" s="29">
        <f t="shared" si="411"/>
        <v>14</v>
      </c>
      <c r="Q4406" s="14" t="str">
        <f t="shared" si="412"/>
        <v xml:space="preserve">Lena </v>
      </c>
      <c r="R4406" s="14" t="str">
        <f t="shared" si="413"/>
        <v>Creighton</v>
      </c>
    </row>
    <row r="4407" spans="2:18" x14ac:dyDescent="0.45">
      <c r="B4407" s="14" t="str">
        <f t="shared" si="408"/>
        <v>404734940476</v>
      </c>
      <c r="C4407" s="5">
        <v>40473</v>
      </c>
      <c r="D4407" s="2" t="s">
        <v>806</v>
      </c>
      <c r="E4407" s="14">
        <f t="shared" si="409"/>
        <v>1</v>
      </c>
      <c r="F4407" s="2">
        <v>49</v>
      </c>
      <c r="G4407" s="19">
        <v>188.7</v>
      </c>
      <c r="H4407" s="20">
        <v>7.0000000000000007E-2</v>
      </c>
      <c r="I4407" s="6"/>
      <c r="J4407" s="5">
        <v>40476</v>
      </c>
      <c r="K4407" s="25">
        <v>77.02</v>
      </c>
      <c r="L4407" s="2" t="s">
        <v>307</v>
      </c>
      <c r="M4407" s="14">
        <f>+VLOOKUP(L4407,Customers!$C$3:$D$797,2,FALSE)</f>
        <v>1</v>
      </c>
      <c r="N4407" s="14">
        <f>+INDEX(Customers!$B$2:$D$797,MATCH(TF_Database!L4407,Customers!$C$2:$C$797,0),1)</f>
        <v>2176</v>
      </c>
      <c r="O4407" s="29">
        <f t="shared" si="410"/>
        <v>5</v>
      </c>
      <c r="P4407" s="29">
        <f t="shared" si="411"/>
        <v>14</v>
      </c>
      <c r="Q4407" s="14" t="str">
        <f t="shared" si="412"/>
        <v xml:space="preserve">Lena </v>
      </c>
      <c r="R4407" s="14" t="str">
        <f t="shared" si="413"/>
        <v>Creighton</v>
      </c>
    </row>
    <row r="4408" spans="2:18" x14ac:dyDescent="0.45">
      <c r="B4408" s="14" t="str">
        <f t="shared" si="408"/>
        <v>404733640475</v>
      </c>
      <c r="C4408" s="5">
        <v>40473</v>
      </c>
      <c r="D4408" s="2" t="s">
        <v>806</v>
      </c>
      <c r="E4408" s="14">
        <f t="shared" si="409"/>
        <v>1</v>
      </c>
      <c r="F4408" s="2">
        <v>36</v>
      </c>
      <c r="G4408" s="19">
        <v>14358.64</v>
      </c>
      <c r="H4408" s="20">
        <v>0.03</v>
      </c>
      <c r="I4408" s="6"/>
      <c r="J4408" s="5">
        <v>40475</v>
      </c>
      <c r="K4408" s="25">
        <v>-969.0483660000001</v>
      </c>
      <c r="L4408" s="2" t="s">
        <v>307</v>
      </c>
      <c r="M4408" s="14">
        <f>+VLOOKUP(L4408,Customers!$C$3:$D$797,2,FALSE)</f>
        <v>1</v>
      </c>
      <c r="N4408" s="14">
        <f>+INDEX(Customers!$B$2:$D$797,MATCH(TF_Database!L4408,Customers!$C$2:$C$797,0),1)</f>
        <v>2176</v>
      </c>
      <c r="O4408" s="29">
        <f t="shared" si="410"/>
        <v>5</v>
      </c>
      <c r="P4408" s="29">
        <f t="shared" si="411"/>
        <v>14</v>
      </c>
      <c r="Q4408" s="14" t="str">
        <f t="shared" si="412"/>
        <v xml:space="preserve">Lena </v>
      </c>
      <c r="R4408" s="14" t="str">
        <f t="shared" si="413"/>
        <v>Creighton</v>
      </c>
    </row>
    <row r="4409" spans="2:18" x14ac:dyDescent="0.45">
      <c r="B4409" s="14" t="str">
        <f t="shared" si="408"/>
        <v>40049740050</v>
      </c>
      <c r="C4409" s="5">
        <v>40049</v>
      </c>
      <c r="D4409" s="2" t="s">
        <v>810</v>
      </c>
      <c r="E4409" s="14">
        <f t="shared" si="409"/>
        <v>0</v>
      </c>
      <c r="F4409" s="2">
        <v>7</v>
      </c>
      <c r="G4409" s="19">
        <v>345.37</v>
      </c>
      <c r="H4409" s="20">
        <v>0.01</v>
      </c>
      <c r="I4409" s="6"/>
      <c r="J4409" s="5">
        <v>40050</v>
      </c>
      <c r="K4409" s="25">
        <v>84.34</v>
      </c>
      <c r="L4409" s="2" t="s">
        <v>539</v>
      </c>
      <c r="M4409" s="14">
        <f>+VLOOKUP(L4409,Customers!$C$3:$D$797,2,FALSE)</f>
        <v>1</v>
      </c>
      <c r="N4409" s="14">
        <f>+INDEX(Customers!$B$2:$D$797,MATCH(TF_Database!L4409,Customers!$C$2:$C$797,0),1)</f>
        <v>11767</v>
      </c>
      <c r="O4409" s="29">
        <f t="shared" si="410"/>
        <v>7</v>
      </c>
      <c r="P4409" s="29">
        <f t="shared" si="411"/>
        <v>12</v>
      </c>
      <c r="Q4409" s="14" t="str">
        <f t="shared" si="412"/>
        <v xml:space="preserve">Clytie </v>
      </c>
      <c r="R4409" s="14" t="str">
        <f t="shared" si="413"/>
        <v>Kelty</v>
      </c>
    </row>
    <row r="4410" spans="2:18" x14ac:dyDescent="0.45">
      <c r="B4410" s="14" t="str">
        <f t="shared" si="408"/>
        <v>41206841208</v>
      </c>
      <c r="C4410" s="5">
        <v>41206</v>
      </c>
      <c r="D4410" s="2" t="s">
        <v>806</v>
      </c>
      <c r="E4410" s="14">
        <f t="shared" si="409"/>
        <v>1</v>
      </c>
      <c r="F4410" s="2">
        <v>8</v>
      </c>
      <c r="G4410" s="19">
        <v>105.95</v>
      </c>
      <c r="H4410" s="20">
        <v>0.01</v>
      </c>
      <c r="I4410" s="6"/>
      <c r="J4410" s="5">
        <v>41208</v>
      </c>
      <c r="K4410" s="25">
        <v>-44.33</v>
      </c>
      <c r="L4410" s="2" t="s">
        <v>523</v>
      </c>
      <c r="M4410" s="14">
        <f>+VLOOKUP(L4410,Customers!$C$3:$D$797,2,FALSE)</f>
        <v>4</v>
      </c>
      <c r="N4410" s="14">
        <f>+INDEX(Customers!$B$2:$D$797,MATCH(TF_Database!L4410,Customers!$C$2:$C$797,0),1)</f>
        <v>23274</v>
      </c>
      <c r="O4410" s="29">
        <f t="shared" si="410"/>
        <v>7</v>
      </c>
      <c r="P4410" s="29">
        <f t="shared" si="411"/>
        <v>13</v>
      </c>
      <c r="Q4410" s="14" t="str">
        <f t="shared" si="412"/>
        <v xml:space="preserve">Odella </v>
      </c>
      <c r="R4410" s="14" t="str">
        <f t="shared" si="413"/>
        <v>Nelson</v>
      </c>
    </row>
    <row r="4411" spans="2:18" x14ac:dyDescent="0.45">
      <c r="B4411" s="14" t="str">
        <f t="shared" si="408"/>
        <v>412062141208</v>
      </c>
      <c r="C4411" s="5">
        <v>41206</v>
      </c>
      <c r="D4411" s="2" t="s">
        <v>806</v>
      </c>
      <c r="E4411" s="14">
        <f t="shared" si="409"/>
        <v>1</v>
      </c>
      <c r="F4411" s="2">
        <v>21</v>
      </c>
      <c r="G4411" s="19">
        <v>73.8</v>
      </c>
      <c r="H4411" s="20">
        <v>0.02</v>
      </c>
      <c r="I4411" s="6"/>
      <c r="J4411" s="5">
        <v>41208</v>
      </c>
      <c r="K4411" s="25">
        <v>11.23</v>
      </c>
      <c r="L4411" s="2" t="s">
        <v>523</v>
      </c>
      <c r="M4411" s="14">
        <f>+VLOOKUP(L4411,Customers!$C$3:$D$797,2,FALSE)</f>
        <v>4</v>
      </c>
      <c r="N4411" s="14">
        <f>+INDEX(Customers!$B$2:$D$797,MATCH(TF_Database!L4411,Customers!$C$2:$C$797,0),1)</f>
        <v>23274</v>
      </c>
      <c r="O4411" s="29">
        <f t="shared" si="410"/>
        <v>7</v>
      </c>
      <c r="P4411" s="29">
        <f t="shared" si="411"/>
        <v>13</v>
      </c>
      <c r="Q4411" s="14" t="str">
        <f t="shared" si="412"/>
        <v xml:space="preserve">Odella </v>
      </c>
      <c r="R4411" s="14" t="str">
        <f t="shared" si="413"/>
        <v>Nelson</v>
      </c>
    </row>
    <row r="4412" spans="2:18" x14ac:dyDescent="0.45">
      <c r="B4412" s="14" t="str">
        <f t="shared" si="408"/>
        <v>398574439859</v>
      </c>
      <c r="C4412" s="5">
        <v>39857</v>
      </c>
      <c r="D4412" s="2" t="s">
        <v>811</v>
      </c>
      <c r="E4412" s="14">
        <f t="shared" si="409"/>
        <v>0</v>
      </c>
      <c r="F4412" s="2">
        <v>44</v>
      </c>
      <c r="G4412" s="19">
        <v>5483.96</v>
      </c>
      <c r="H4412" s="20">
        <v>0.02</v>
      </c>
      <c r="I4412" s="6"/>
      <c r="J4412" s="5">
        <v>39859</v>
      </c>
      <c r="K4412" s="25">
        <v>-1330.5</v>
      </c>
      <c r="L4412" s="2" t="s">
        <v>307</v>
      </c>
      <c r="M4412" s="14">
        <f>+VLOOKUP(L4412,Customers!$C$3:$D$797,2,FALSE)</f>
        <v>1</v>
      </c>
      <c r="N4412" s="14">
        <f>+INDEX(Customers!$B$2:$D$797,MATCH(TF_Database!L4412,Customers!$C$2:$C$797,0),1)</f>
        <v>2176</v>
      </c>
      <c r="O4412" s="29">
        <f t="shared" si="410"/>
        <v>5</v>
      </c>
      <c r="P4412" s="29">
        <f t="shared" si="411"/>
        <v>14</v>
      </c>
      <c r="Q4412" s="14" t="str">
        <f t="shared" si="412"/>
        <v xml:space="preserve">Lena </v>
      </c>
      <c r="R4412" s="14" t="str">
        <f t="shared" si="413"/>
        <v>Creighton</v>
      </c>
    </row>
    <row r="4413" spans="2:18" x14ac:dyDescent="0.45">
      <c r="B4413" s="14" t="str">
        <f t="shared" si="408"/>
        <v>400583540059</v>
      </c>
      <c r="C4413" s="5">
        <v>40058</v>
      </c>
      <c r="D4413" s="2" t="s">
        <v>811</v>
      </c>
      <c r="E4413" s="14">
        <f t="shared" si="409"/>
        <v>0</v>
      </c>
      <c r="F4413" s="2">
        <v>35</v>
      </c>
      <c r="G4413" s="19">
        <v>205.87</v>
      </c>
      <c r="H4413" s="20">
        <v>0.03</v>
      </c>
      <c r="I4413" s="6"/>
      <c r="J4413" s="5">
        <v>40059</v>
      </c>
      <c r="K4413" s="25">
        <v>65.88</v>
      </c>
      <c r="L4413" s="2" t="s">
        <v>298</v>
      </c>
      <c r="M4413" s="14">
        <f>+VLOOKUP(L4413,Customers!$C$3:$D$797,2,FALSE)</f>
        <v>3</v>
      </c>
      <c r="N4413" s="14">
        <f>+INDEX(Customers!$B$2:$D$797,MATCH(TF_Database!L4413,Customers!$C$2:$C$797,0),1)</f>
        <v>6677</v>
      </c>
      <c r="O4413" s="29">
        <f t="shared" si="410"/>
        <v>4</v>
      </c>
      <c r="P4413" s="29">
        <f t="shared" si="411"/>
        <v>7</v>
      </c>
      <c r="Q4413" s="14" t="str">
        <f t="shared" si="412"/>
        <v xml:space="preserve">Amy </v>
      </c>
      <c r="R4413" s="14" t="str">
        <f t="shared" si="413"/>
        <v>Cox</v>
      </c>
    </row>
    <row r="4414" spans="2:18" x14ac:dyDescent="0.45">
      <c r="B4414" s="14" t="str">
        <f t="shared" si="408"/>
        <v>400583840059</v>
      </c>
      <c r="C4414" s="5">
        <v>40058</v>
      </c>
      <c r="D4414" s="2" t="s">
        <v>811</v>
      </c>
      <c r="E4414" s="14">
        <f t="shared" si="409"/>
        <v>0</v>
      </c>
      <c r="F4414" s="2">
        <v>38</v>
      </c>
      <c r="G4414" s="19">
        <v>65.12</v>
      </c>
      <c r="H4414" s="20">
        <v>7.0000000000000007E-2</v>
      </c>
      <c r="I4414" s="6"/>
      <c r="J4414" s="5">
        <v>40059</v>
      </c>
      <c r="K4414" s="25">
        <v>1.42</v>
      </c>
      <c r="L4414" s="2" t="s">
        <v>298</v>
      </c>
      <c r="M4414" s="14">
        <f>+VLOOKUP(L4414,Customers!$C$3:$D$797,2,FALSE)</f>
        <v>3</v>
      </c>
      <c r="N4414" s="14">
        <f>+INDEX(Customers!$B$2:$D$797,MATCH(TF_Database!L4414,Customers!$C$2:$C$797,0),1)</f>
        <v>6677</v>
      </c>
      <c r="O4414" s="29">
        <f t="shared" si="410"/>
        <v>4</v>
      </c>
      <c r="P4414" s="29">
        <f t="shared" si="411"/>
        <v>7</v>
      </c>
      <c r="Q4414" s="14" t="str">
        <f t="shared" si="412"/>
        <v xml:space="preserve">Amy </v>
      </c>
      <c r="R4414" s="14" t="str">
        <f t="shared" si="413"/>
        <v>Cox</v>
      </c>
    </row>
    <row r="4415" spans="2:18" x14ac:dyDescent="0.45">
      <c r="B4415" s="14" t="str">
        <f t="shared" si="408"/>
        <v>410471241049</v>
      </c>
      <c r="C4415" s="5">
        <v>41047</v>
      </c>
      <c r="D4415" s="2" t="s">
        <v>806</v>
      </c>
      <c r="E4415" s="14">
        <f t="shared" si="409"/>
        <v>1</v>
      </c>
      <c r="F4415" s="2">
        <v>12</v>
      </c>
      <c r="G4415" s="19">
        <v>2608.79</v>
      </c>
      <c r="H4415" s="20">
        <v>0.03</v>
      </c>
      <c r="I4415" s="6"/>
      <c r="J4415" s="5">
        <v>41049</v>
      </c>
      <c r="K4415" s="25">
        <v>67.36000000000007</v>
      </c>
      <c r="L4415" s="2" t="s">
        <v>217</v>
      </c>
      <c r="M4415" s="14">
        <f>+VLOOKUP(L4415,Customers!$C$3:$D$797,2,FALSE)</f>
        <v>5</v>
      </c>
      <c r="N4415" s="14">
        <f>+INDEX(Customers!$B$2:$D$797,MATCH(TF_Database!L4415,Customers!$C$2:$C$797,0),1)</f>
        <v>21548</v>
      </c>
      <c r="O4415" s="29">
        <f t="shared" si="410"/>
        <v>6</v>
      </c>
      <c r="P4415" s="29">
        <f t="shared" si="411"/>
        <v>12</v>
      </c>
      <c r="Q4415" s="14" t="str">
        <f t="shared" si="412"/>
        <v xml:space="preserve">Duane </v>
      </c>
      <c r="R4415" s="14" t="str">
        <f t="shared" si="413"/>
        <v>Benoit</v>
      </c>
    </row>
    <row r="4416" spans="2:18" x14ac:dyDescent="0.45">
      <c r="B4416" s="14" t="str">
        <f t="shared" si="408"/>
        <v>40072640072</v>
      </c>
      <c r="C4416" s="5">
        <v>40072</v>
      </c>
      <c r="D4416" s="2" t="s">
        <v>804</v>
      </c>
      <c r="E4416" s="14">
        <f t="shared" si="409"/>
        <v>0</v>
      </c>
      <c r="F4416" s="2">
        <v>6</v>
      </c>
      <c r="G4416" s="19">
        <v>907.24</v>
      </c>
      <c r="H4416" s="20">
        <v>7.0000000000000007E-2</v>
      </c>
      <c r="I4416" s="6"/>
      <c r="J4416" s="5">
        <v>40072</v>
      </c>
      <c r="K4416" s="25">
        <v>-634.73410000000013</v>
      </c>
      <c r="L4416" s="2" t="s">
        <v>298</v>
      </c>
      <c r="M4416" s="14">
        <f>+VLOOKUP(L4416,Customers!$C$3:$D$797,2,FALSE)</f>
        <v>3</v>
      </c>
      <c r="N4416" s="14">
        <f>+INDEX(Customers!$B$2:$D$797,MATCH(TF_Database!L4416,Customers!$C$2:$C$797,0),1)</f>
        <v>6677</v>
      </c>
      <c r="O4416" s="29">
        <f t="shared" si="410"/>
        <v>4</v>
      </c>
      <c r="P4416" s="29">
        <f t="shared" si="411"/>
        <v>7</v>
      </c>
      <c r="Q4416" s="14" t="str">
        <f t="shared" si="412"/>
        <v xml:space="preserve">Amy </v>
      </c>
      <c r="R4416" s="14" t="str">
        <f t="shared" si="413"/>
        <v>Cox</v>
      </c>
    </row>
    <row r="4417" spans="2:18" x14ac:dyDescent="0.45">
      <c r="B4417" s="14" t="str">
        <f t="shared" si="408"/>
        <v>403452440346</v>
      </c>
      <c r="C4417" s="5">
        <v>40345</v>
      </c>
      <c r="D4417" s="2" t="s">
        <v>810</v>
      </c>
      <c r="E4417" s="14">
        <f t="shared" si="409"/>
        <v>0</v>
      </c>
      <c r="F4417" s="2">
        <v>24</v>
      </c>
      <c r="G4417" s="19">
        <v>9396.27</v>
      </c>
      <c r="H4417" s="20">
        <v>7.0000000000000007E-2</v>
      </c>
      <c r="I4417" s="6"/>
      <c r="J4417" s="5">
        <v>40346</v>
      </c>
      <c r="K4417" s="25">
        <v>3857.5719999999997</v>
      </c>
      <c r="L4417" s="2" t="s">
        <v>531</v>
      </c>
      <c r="M4417" s="14">
        <f>+VLOOKUP(L4417,Customers!$C$3:$D$797,2,FALSE)</f>
        <v>3</v>
      </c>
      <c r="N4417" s="14">
        <f>+INDEX(Customers!$B$2:$D$797,MATCH(TF_Database!L4417,Customers!$C$2:$C$797,0),1)</f>
        <v>28618</v>
      </c>
      <c r="O4417" s="29">
        <f t="shared" si="410"/>
        <v>8</v>
      </c>
      <c r="P4417" s="29">
        <f t="shared" si="411"/>
        <v>16</v>
      </c>
      <c r="Q4417" s="14" t="str">
        <f t="shared" si="412"/>
        <v xml:space="preserve">Maureen </v>
      </c>
      <c r="R4417" s="14" t="str">
        <f t="shared" si="413"/>
        <v>Fritzler</v>
      </c>
    </row>
    <row r="4418" spans="2:18" x14ac:dyDescent="0.45">
      <c r="B4418" s="14" t="str">
        <f t="shared" si="408"/>
        <v>402352140237</v>
      </c>
      <c r="C4418" s="5">
        <v>40235</v>
      </c>
      <c r="D4418" s="2" t="s">
        <v>811</v>
      </c>
      <c r="E4418" s="14">
        <f t="shared" si="409"/>
        <v>0</v>
      </c>
      <c r="F4418" s="2">
        <v>21</v>
      </c>
      <c r="G4418" s="19">
        <v>340.7</v>
      </c>
      <c r="H4418" s="20">
        <v>0.05</v>
      </c>
      <c r="I4418" s="6"/>
      <c r="J4418" s="5">
        <v>40237</v>
      </c>
      <c r="K4418" s="25">
        <v>11.650950000000002</v>
      </c>
      <c r="L4418" s="2" t="s">
        <v>541</v>
      </c>
      <c r="M4418" s="14">
        <f>+VLOOKUP(L4418,Customers!$C$3:$D$797,2,FALSE)</f>
        <v>4</v>
      </c>
      <c r="N4418" s="14">
        <f>+INDEX(Customers!$B$2:$D$797,MATCH(TF_Database!L4418,Customers!$C$2:$C$797,0),1)</f>
        <v>12162</v>
      </c>
      <c r="O4418" s="29">
        <f t="shared" si="410"/>
        <v>9</v>
      </c>
      <c r="P4418" s="29">
        <f t="shared" si="411"/>
        <v>18</v>
      </c>
      <c r="Q4418" s="14" t="str">
        <f t="shared" si="412"/>
        <v xml:space="preserve">Benjamin </v>
      </c>
      <c r="R4418" s="14" t="str">
        <f t="shared" si="413"/>
        <v>Patterson</v>
      </c>
    </row>
    <row r="4419" spans="2:18" x14ac:dyDescent="0.45">
      <c r="B4419" s="14" t="str">
        <f t="shared" si="408"/>
        <v>402741340275</v>
      </c>
      <c r="C4419" s="5">
        <v>40274</v>
      </c>
      <c r="D4419" s="2" t="s">
        <v>811</v>
      </c>
      <c r="E4419" s="14">
        <f t="shared" si="409"/>
        <v>0</v>
      </c>
      <c r="F4419" s="2">
        <v>13</v>
      </c>
      <c r="G4419" s="19">
        <v>1835.47</v>
      </c>
      <c r="H4419" s="20">
        <v>0.1</v>
      </c>
      <c r="I4419" s="6"/>
      <c r="J4419" s="5">
        <v>40275</v>
      </c>
      <c r="K4419" s="25">
        <v>-364.87336600000009</v>
      </c>
      <c r="L4419" s="2" t="s">
        <v>396</v>
      </c>
      <c r="M4419" s="14">
        <f>+VLOOKUP(L4419,Customers!$C$3:$D$797,2,FALSE)</f>
        <v>2</v>
      </c>
      <c r="N4419" s="14">
        <f>+INDEX(Customers!$B$2:$D$797,MATCH(TF_Database!L4419,Customers!$C$2:$C$797,0),1)</f>
        <v>27553</v>
      </c>
      <c r="O4419" s="29">
        <f t="shared" si="410"/>
        <v>8</v>
      </c>
      <c r="P4419" s="29">
        <f t="shared" si="411"/>
        <v>15</v>
      </c>
      <c r="Q4419" s="14" t="str">
        <f t="shared" si="412"/>
        <v xml:space="preserve">Katrina </v>
      </c>
      <c r="R4419" s="14" t="str">
        <f t="shared" si="413"/>
        <v>Willman</v>
      </c>
    </row>
    <row r="4420" spans="2:18" x14ac:dyDescent="0.45">
      <c r="B4420" s="14" t="str">
        <f t="shared" si="408"/>
        <v>403894140389</v>
      </c>
      <c r="C4420" s="5">
        <v>40389</v>
      </c>
      <c r="D4420" s="2" t="s">
        <v>810</v>
      </c>
      <c r="E4420" s="14">
        <f t="shared" si="409"/>
        <v>0</v>
      </c>
      <c r="F4420" s="2">
        <v>41</v>
      </c>
      <c r="G4420" s="19">
        <v>902.19</v>
      </c>
      <c r="H4420" s="20">
        <v>0.08</v>
      </c>
      <c r="I4420" s="6"/>
      <c r="J4420" s="5">
        <v>40389</v>
      </c>
      <c r="K4420" s="25">
        <v>-49.66</v>
      </c>
      <c r="L4420" s="2" t="s">
        <v>188</v>
      </c>
      <c r="M4420" s="14">
        <f>+VLOOKUP(L4420,Customers!$C$3:$D$797,2,FALSE)</f>
        <v>3</v>
      </c>
      <c r="N4420" s="14">
        <f>+INDEX(Customers!$B$2:$D$797,MATCH(TF_Database!L4420,Customers!$C$2:$C$797,0),1)</f>
        <v>8689</v>
      </c>
      <c r="O4420" s="29">
        <f t="shared" si="410"/>
        <v>7</v>
      </c>
      <c r="P4420" s="29">
        <f t="shared" si="411"/>
        <v>14</v>
      </c>
      <c r="Q4420" s="14" t="str">
        <f t="shared" si="412"/>
        <v xml:space="preserve">Hallie </v>
      </c>
      <c r="R4420" s="14" t="str">
        <f t="shared" si="413"/>
        <v>Redmond</v>
      </c>
    </row>
    <row r="4421" spans="2:18" x14ac:dyDescent="0.45">
      <c r="B4421" s="14" t="str">
        <f t="shared" si="408"/>
        <v>403891940390</v>
      </c>
      <c r="C4421" s="5">
        <v>40389</v>
      </c>
      <c r="D4421" s="2" t="s">
        <v>810</v>
      </c>
      <c r="E4421" s="14">
        <f t="shared" si="409"/>
        <v>0</v>
      </c>
      <c r="F4421" s="2">
        <v>19</v>
      </c>
      <c r="G4421" s="19">
        <v>657.23199999999997</v>
      </c>
      <c r="H4421" s="20">
        <v>0.1</v>
      </c>
      <c r="I4421" s="6"/>
      <c r="J4421" s="5">
        <v>40390</v>
      </c>
      <c r="K4421" s="25">
        <v>33.988949999999996</v>
      </c>
      <c r="L4421" s="2" t="s">
        <v>188</v>
      </c>
      <c r="M4421" s="14">
        <f>+VLOOKUP(L4421,Customers!$C$3:$D$797,2,FALSE)</f>
        <v>3</v>
      </c>
      <c r="N4421" s="14">
        <f>+INDEX(Customers!$B$2:$D$797,MATCH(TF_Database!L4421,Customers!$C$2:$C$797,0),1)</f>
        <v>8689</v>
      </c>
      <c r="O4421" s="29">
        <f t="shared" si="410"/>
        <v>7</v>
      </c>
      <c r="P4421" s="29">
        <f t="shared" si="411"/>
        <v>14</v>
      </c>
      <c r="Q4421" s="14" t="str">
        <f t="shared" si="412"/>
        <v xml:space="preserve">Hallie </v>
      </c>
      <c r="R4421" s="14" t="str">
        <f t="shared" si="413"/>
        <v>Redmond</v>
      </c>
    </row>
    <row r="4422" spans="2:18" x14ac:dyDescent="0.45">
      <c r="B4422" s="14" t="str">
        <f t="shared" si="408"/>
        <v>411214741122</v>
      </c>
      <c r="C4422" s="5">
        <v>41121</v>
      </c>
      <c r="D4422" s="2" t="s">
        <v>811</v>
      </c>
      <c r="E4422" s="14">
        <f t="shared" si="409"/>
        <v>0</v>
      </c>
      <c r="F4422" s="2">
        <v>47</v>
      </c>
      <c r="G4422" s="19">
        <v>257.2</v>
      </c>
      <c r="H4422" s="20">
        <v>0.04</v>
      </c>
      <c r="I4422" s="6"/>
      <c r="J4422" s="5">
        <v>41122</v>
      </c>
      <c r="K4422" s="25">
        <v>-2172.14</v>
      </c>
      <c r="L4422" s="2" t="s">
        <v>540</v>
      </c>
      <c r="M4422" s="14">
        <f>+VLOOKUP(L4422,Customers!$C$3:$D$797,2,FALSE)</f>
        <v>3</v>
      </c>
      <c r="N4422" s="14">
        <f>+INDEX(Customers!$B$2:$D$797,MATCH(TF_Database!L4422,Customers!$C$2:$C$797,0),1)</f>
        <v>5753</v>
      </c>
      <c r="O4422" s="29">
        <f t="shared" si="410"/>
        <v>7</v>
      </c>
      <c r="P4422" s="29">
        <f t="shared" si="411"/>
        <v>13</v>
      </c>
      <c r="Q4422" s="14" t="str">
        <f t="shared" si="412"/>
        <v xml:space="preserve">Steven </v>
      </c>
      <c r="R4422" s="14" t="str">
        <f t="shared" si="413"/>
        <v>Roelle</v>
      </c>
    </row>
    <row r="4423" spans="2:18" x14ac:dyDescent="0.45">
      <c r="B4423" s="14" t="str">
        <f t="shared" ref="B4423:B4486" si="414">+CONCATENATE(C4423,F4423,J4423)</f>
        <v>411212941123</v>
      </c>
      <c r="C4423" s="5">
        <v>41121</v>
      </c>
      <c r="D4423" s="2" t="s">
        <v>811</v>
      </c>
      <c r="E4423" s="14">
        <f t="shared" ref="E4423:E4486" si="415">+IF(D4423="High",1,0)</f>
        <v>0</v>
      </c>
      <c r="F4423" s="2">
        <v>29</v>
      </c>
      <c r="G4423" s="19">
        <v>6139.34</v>
      </c>
      <c r="H4423" s="20">
        <v>0.08</v>
      </c>
      <c r="I4423" s="6"/>
      <c r="J4423" s="5">
        <v>41123</v>
      </c>
      <c r="K4423" s="25">
        <v>-528.65312500000005</v>
      </c>
      <c r="L4423" s="2" t="s">
        <v>540</v>
      </c>
      <c r="M4423" s="14">
        <f>+VLOOKUP(L4423,Customers!$C$3:$D$797,2,FALSE)</f>
        <v>3</v>
      </c>
      <c r="N4423" s="14">
        <f>+INDEX(Customers!$B$2:$D$797,MATCH(TF_Database!L4423,Customers!$C$2:$C$797,0),1)</f>
        <v>5753</v>
      </c>
      <c r="O4423" s="29">
        <f t="shared" ref="O4423:O4486" si="416">+SEARCH(" ",L4423)</f>
        <v>7</v>
      </c>
      <c r="P4423" s="29">
        <f t="shared" ref="P4423:P4486" si="417">+LEN(L4423)</f>
        <v>13</v>
      </c>
      <c r="Q4423" s="14" t="str">
        <f t="shared" ref="Q4423:Q4486" si="418">+LEFT(L4423,O4423)</f>
        <v xml:space="preserve">Steven </v>
      </c>
      <c r="R4423" s="14" t="str">
        <f t="shared" ref="R4423:R4486" si="419">+RIGHT(L4423,P4423-O4423)</f>
        <v>Roelle</v>
      </c>
    </row>
    <row r="4424" spans="2:18" x14ac:dyDescent="0.45">
      <c r="B4424" s="14" t="str">
        <f t="shared" si="414"/>
        <v>403174140318</v>
      </c>
      <c r="C4424" s="5">
        <v>40317</v>
      </c>
      <c r="D4424" s="2" t="s">
        <v>811</v>
      </c>
      <c r="E4424" s="14">
        <f t="shared" si="415"/>
        <v>0</v>
      </c>
      <c r="F4424" s="2">
        <v>41</v>
      </c>
      <c r="G4424" s="19">
        <v>4257.2759999999998</v>
      </c>
      <c r="H4424" s="20">
        <v>0.04</v>
      </c>
      <c r="I4424" s="6"/>
      <c r="J4424" s="5">
        <v>40318</v>
      </c>
      <c r="K4424" s="25">
        <v>1059.0840000000001</v>
      </c>
      <c r="L4424" s="2" t="s">
        <v>217</v>
      </c>
      <c r="M4424" s="14">
        <f>+VLOOKUP(L4424,Customers!$C$3:$D$797,2,FALSE)</f>
        <v>5</v>
      </c>
      <c r="N4424" s="14">
        <f>+INDEX(Customers!$B$2:$D$797,MATCH(TF_Database!L4424,Customers!$C$2:$C$797,0),1)</f>
        <v>21548</v>
      </c>
      <c r="O4424" s="29">
        <f t="shared" si="416"/>
        <v>6</v>
      </c>
      <c r="P4424" s="29">
        <f t="shared" si="417"/>
        <v>12</v>
      </c>
      <c r="Q4424" s="14" t="str">
        <f t="shared" si="418"/>
        <v xml:space="preserve">Duane </v>
      </c>
      <c r="R4424" s="14" t="str">
        <f t="shared" si="419"/>
        <v>Benoit</v>
      </c>
    </row>
    <row r="4425" spans="2:18" x14ac:dyDescent="0.45">
      <c r="B4425" s="14" t="str">
        <f t="shared" si="414"/>
        <v>409701740977</v>
      </c>
      <c r="C4425" s="5">
        <v>40970</v>
      </c>
      <c r="D4425" s="2" t="s">
        <v>804</v>
      </c>
      <c r="E4425" s="14">
        <f t="shared" si="415"/>
        <v>0</v>
      </c>
      <c r="F4425" s="2">
        <v>17</v>
      </c>
      <c r="G4425" s="19">
        <v>1383.9</v>
      </c>
      <c r="H4425" s="20">
        <v>0.05</v>
      </c>
      <c r="I4425" s="6"/>
      <c r="J4425" s="5">
        <v>40977</v>
      </c>
      <c r="K4425" s="25">
        <v>311.58</v>
      </c>
      <c r="L4425" s="2" t="s">
        <v>528</v>
      </c>
      <c r="M4425" s="14">
        <f>+VLOOKUP(L4425,Customers!$C$3:$D$797,2,FALSE)</f>
        <v>2</v>
      </c>
      <c r="N4425" s="14">
        <f>+INDEX(Customers!$B$2:$D$797,MATCH(TF_Database!L4425,Customers!$C$2:$C$797,0),1)</f>
        <v>21612</v>
      </c>
      <c r="O4425" s="29">
        <f t="shared" si="416"/>
        <v>4</v>
      </c>
      <c r="P4425" s="29">
        <f t="shared" si="417"/>
        <v>11</v>
      </c>
      <c r="Q4425" s="14" t="str">
        <f t="shared" si="418"/>
        <v xml:space="preserve">Ken </v>
      </c>
      <c r="R4425" s="14" t="str">
        <f t="shared" si="419"/>
        <v>Brennan</v>
      </c>
    </row>
    <row r="4426" spans="2:18" x14ac:dyDescent="0.45">
      <c r="B4426" s="14" t="str">
        <f t="shared" si="414"/>
        <v>406173740618</v>
      </c>
      <c r="C4426" s="5">
        <v>40617</v>
      </c>
      <c r="D4426" s="2" t="s">
        <v>806</v>
      </c>
      <c r="E4426" s="14">
        <f t="shared" si="415"/>
        <v>1</v>
      </c>
      <c r="F4426" s="2">
        <v>37</v>
      </c>
      <c r="G4426" s="19">
        <v>132.12</v>
      </c>
      <c r="H4426" s="20">
        <v>7.0000000000000007E-2</v>
      </c>
      <c r="I4426" s="6"/>
      <c r="J4426" s="5">
        <v>40618</v>
      </c>
      <c r="K4426" s="25">
        <v>54.78</v>
      </c>
      <c r="L4426" s="2" t="s">
        <v>298</v>
      </c>
      <c r="M4426" s="14">
        <f>+VLOOKUP(L4426,Customers!$C$3:$D$797,2,FALSE)</f>
        <v>3</v>
      </c>
      <c r="N4426" s="14">
        <f>+INDEX(Customers!$B$2:$D$797,MATCH(TF_Database!L4426,Customers!$C$2:$C$797,0),1)</f>
        <v>6677</v>
      </c>
      <c r="O4426" s="29">
        <f t="shared" si="416"/>
        <v>4</v>
      </c>
      <c r="P4426" s="29">
        <f t="shared" si="417"/>
        <v>7</v>
      </c>
      <c r="Q4426" s="14" t="str">
        <f t="shared" si="418"/>
        <v xml:space="preserve">Amy </v>
      </c>
      <c r="R4426" s="14" t="str">
        <f t="shared" si="419"/>
        <v>Cox</v>
      </c>
    </row>
    <row r="4427" spans="2:18" x14ac:dyDescent="0.45">
      <c r="B4427" s="14" t="str">
        <f t="shared" si="414"/>
        <v>412234741228</v>
      </c>
      <c r="C4427" s="5">
        <v>41223</v>
      </c>
      <c r="D4427" s="2" t="s">
        <v>804</v>
      </c>
      <c r="E4427" s="14">
        <f t="shared" si="415"/>
        <v>0</v>
      </c>
      <c r="F4427" s="2">
        <v>47</v>
      </c>
      <c r="G4427" s="19">
        <v>1857.88</v>
      </c>
      <c r="H4427" s="20">
        <v>0.09</v>
      </c>
      <c r="I4427" s="6"/>
      <c r="J4427" s="5">
        <v>41228</v>
      </c>
      <c r="K4427" s="25">
        <v>752.96</v>
      </c>
      <c r="L4427" s="2" t="s">
        <v>436</v>
      </c>
      <c r="M4427" s="14">
        <f>+VLOOKUP(L4427,Customers!$C$3:$D$797,2,FALSE)</f>
        <v>1</v>
      </c>
      <c r="N4427" s="14">
        <f>+INDEX(Customers!$B$2:$D$797,MATCH(TF_Database!L4427,Customers!$C$2:$C$797,0),1)</f>
        <v>15878</v>
      </c>
      <c r="O4427" s="29">
        <f t="shared" si="416"/>
        <v>5</v>
      </c>
      <c r="P4427" s="29">
        <f t="shared" si="417"/>
        <v>13</v>
      </c>
      <c r="Q4427" s="14" t="str">
        <f t="shared" si="418"/>
        <v xml:space="preserve">Pete </v>
      </c>
      <c r="R4427" s="14" t="str">
        <f t="shared" si="419"/>
        <v>Takahito</v>
      </c>
    </row>
    <row r="4428" spans="2:18" x14ac:dyDescent="0.45">
      <c r="B4428" s="14" t="str">
        <f t="shared" si="414"/>
        <v>412233641227</v>
      </c>
      <c r="C4428" s="5">
        <v>41223</v>
      </c>
      <c r="D4428" s="2" t="s">
        <v>804</v>
      </c>
      <c r="E4428" s="14">
        <f t="shared" si="415"/>
        <v>0</v>
      </c>
      <c r="F4428" s="2">
        <v>36</v>
      </c>
      <c r="G4428" s="19">
        <v>2160.83</v>
      </c>
      <c r="H4428" s="20">
        <v>0.08</v>
      </c>
      <c r="I4428" s="6"/>
      <c r="J4428" s="5">
        <v>41227</v>
      </c>
      <c r="K4428" s="25">
        <v>485.02</v>
      </c>
      <c r="L4428" s="2" t="s">
        <v>436</v>
      </c>
      <c r="M4428" s="14">
        <f>+VLOOKUP(L4428,Customers!$C$3:$D$797,2,FALSE)</f>
        <v>1</v>
      </c>
      <c r="N4428" s="14">
        <f>+INDEX(Customers!$B$2:$D$797,MATCH(TF_Database!L4428,Customers!$C$2:$C$797,0),1)</f>
        <v>15878</v>
      </c>
      <c r="O4428" s="29">
        <f t="shared" si="416"/>
        <v>5</v>
      </c>
      <c r="P4428" s="29">
        <f t="shared" si="417"/>
        <v>13</v>
      </c>
      <c r="Q4428" s="14" t="str">
        <f t="shared" si="418"/>
        <v xml:space="preserve">Pete </v>
      </c>
      <c r="R4428" s="14" t="str">
        <f t="shared" si="419"/>
        <v>Takahito</v>
      </c>
    </row>
    <row r="4429" spans="2:18" x14ac:dyDescent="0.45">
      <c r="B4429" s="14" t="str">
        <f t="shared" si="414"/>
        <v>412232041225</v>
      </c>
      <c r="C4429" s="5">
        <v>41223</v>
      </c>
      <c r="D4429" s="2" t="s">
        <v>804</v>
      </c>
      <c r="E4429" s="14">
        <f t="shared" si="415"/>
        <v>0</v>
      </c>
      <c r="F4429" s="2">
        <v>20</v>
      </c>
      <c r="G4429" s="19">
        <v>43.94</v>
      </c>
      <c r="H4429" s="20">
        <v>0.09</v>
      </c>
      <c r="I4429" s="6"/>
      <c r="J4429" s="5">
        <v>41225</v>
      </c>
      <c r="K4429" s="25">
        <v>-72.23</v>
      </c>
      <c r="L4429" s="2" t="s">
        <v>436</v>
      </c>
      <c r="M4429" s="14">
        <f>+VLOOKUP(L4429,Customers!$C$3:$D$797,2,FALSE)</f>
        <v>1</v>
      </c>
      <c r="N4429" s="14">
        <f>+INDEX(Customers!$B$2:$D$797,MATCH(TF_Database!L4429,Customers!$C$2:$C$797,0),1)</f>
        <v>15878</v>
      </c>
      <c r="O4429" s="29">
        <f t="shared" si="416"/>
        <v>5</v>
      </c>
      <c r="P4429" s="29">
        <f t="shared" si="417"/>
        <v>13</v>
      </c>
      <c r="Q4429" s="14" t="str">
        <f t="shared" si="418"/>
        <v xml:space="preserve">Pete </v>
      </c>
      <c r="R4429" s="14" t="str">
        <f t="shared" si="419"/>
        <v>Takahito</v>
      </c>
    </row>
    <row r="4430" spans="2:18" x14ac:dyDescent="0.45">
      <c r="B4430" s="14" t="str">
        <f t="shared" si="414"/>
        <v>408521440853</v>
      </c>
      <c r="C4430" s="5">
        <v>40852</v>
      </c>
      <c r="D4430" s="2" t="s">
        <v>806</v>
      </c>
      <c r="E4430" s="14">
        <f t="shared" si="415"/>
        <v>1</v>
      </c>
      <c r="F4430" s="2">
        <v>14</v>
      </c>
      <c r="G4430" s="19">
        <v>3023.73</v>
      </c>
      <c r="H4430" s="20">
        <v>0.09</v>
      </c>
      <c r="I4430" s="6"/>
      <c r="J4430" s="5">
        <v>40853</v>
      </c>
      <c r="K4430" s="25">
        <v>-1068.0098</v>
      </c>
      <c r="L4430" s="2" t="s">
        <v>543</v>
      </c>
      <c r="M4430" s="14">
        <f>+VLOOKUP(L4430,Customers!$C$3:$D$797,2,FALSE)</f>
        <v>5</v>
      </c>
      <c r="N4430" s="14">
        <f>+INDEX(Customers!$B$2:$D$797,MATCH(TF_Database!L4430,Customers!$C$2:$C$797,0),1)</f>
        <v>11439</v>
      </c>
      <c r="O4430" s="29">
        <f t="shared" si="416"/>
        <v>8</v>
      </c>
      <c r="P4430" s="29">
        <f t="shared" si="417"/>
        <v>16</v>
      </c>
      <c r="Q4430" s="14" t="str">
        <f t="shared" si="418"/>
        <v xml:space="preserve">Kristen </v>
      </c>
      <c r="R4430" s="14" t="str">
        <f t="shared" si="419"/>
        <v>Hastings</v>
      </c>
    </row>
    <row r="4431" spans="2:18" x14ac:dyDescent="0.45">
      <c r="B4431" s="14" t="str">
        <f t="shared" si="414"/>
        <v>398312539833</v>
      </c>
      <c r="C4431" s="5">
        <v>39831</v>
      </c>
      <c r="D4431" s="2" t="s">
        <v>810</v>
      </c>
      <c r="E4431" s="14">
        <f t="shared" si="415"/>
        <v>0</v>
      </c>
      <c r="F4431" s="2">
        <v>25</v>
      </c>
      <c r="G4431" s="19">
        <v>8875.17</v>
      </c>
      <c r="H4431" s="20">
        <v>0.05</v>
      </c>
      <c r="I4431" s="6"/>
      <c r="J4431" s="5">
        <v>39833</v>
      </c>
      <c r="K4431" s="25">
        <v>2372.08</v>
      </c>
      <c r="L4431" s="2" t="s">
        <v>543</v>
      </c>
      <c r="M4431" s="14">
        <f>+VLOOKUP(L4431,Customers!$C$3:$D$797,2,FALSE)</f>
        <v>5</v>
      </c>
      <c r="N4431" s="14">
        <f>+INDEX(Customers!$B$2:$D$797,MATCH(TF_Database!L4431,Customers!$C$2:$C$797,0),1)</f>
        <v>11439</v>
      </c>
      <c r="O4431" s="29">
        <f t="shared" si="416"/>
        <v>8</v>
      </c>
      <c r="P4431" s="29">
        <f t="shared" si="417"/>
        <v>16</v>
      </c>
      <c r="Q4431" s="14" t="str">
        <f t="shared" si="418"/>
        <v xml:space="preserve">Kristen </v>
      </c>
      <c r="R4431" s="14" t="str">
        <f t="shared" si="419"/>
        <v>Hastings</v>
      </c>
    </row>
    <row r="4432" spans="2:18" x14ac:dyDescent="0.45">
      <c r="B4432" s="14" t="str">
        <f t="shared" si="414"/>
        <v>398312039833</v>
      </c>
      <c r="C4432" s="5">
        <v>39831</v>
      </c>
      <c r="D4432" s="2" t="s">
        <v>810</v>
      </c>
      <c r="E4432" s="14">
        <f t="shared" si="415"/>
        <v>0</v>
      </c>
      <c r="F4432" s="2">
        <v>20</v>
      </c>
      <c r="G4432" s="19">
        <v>331.21</v>
      </c>
      <c r="H4432" s="20">
        <v>0.04</v>
      </c>
      <c r="I4432" s="6"/>
      <c r="J4432" s="5">
        <v>39833</v>
      </c>
      <c r="K4432" s="25">
        <v>-67.381500000000003</v>
      </c>
      <c r="L4432" s="2" t="s">
        <v>543</v>
      </c>
      <c r="M4432" s="14">
        <f>+VLOOKUP(L4432,Customers!$C$3:$D$797,2,FALSE)</f>
        <v>5</v>
      </c>
      <c r="N4432" s="14">
        <f>+INDEX(Customers!$B$2:$D$797,MATCH(TF_Database!L4432,Customers!$C$2:$C$797,0),1)</f>
        <v>11439</v>
      </c>
      <c r="O4432" s="29">
        <f t="shared" si="416"/>
        <v>8</v>
      </c>
      <c r="P4432" s="29">
        <f t="shared" si="417"/>
        <v>16</v>
      </c>
      <c r="Q4432" s="14" t="str">
        <f t="shared" si="418"/>
        <v xml:space="preserve">Kristen </v>
      </c>
      <c r="R4432" s="14" t="str">
        <f t="shared" si="419"/>
        <v>Hastings</v>
      </c>
    </row>
    <row r="4433" spans="2:18" x14ac:dyDescent="0.45">
      <c r="B4433" s="14" t="str">
        <f t="shared" si="414"/>
        <v>404303640431</v>
      </c>
      <c r="C4433" s="5">
        <v>40430</v>
      </c>
      <c r="D4433" s="2" t="s">
        <v>806</v>
      </c>
      <c r="E4433" s="14">
        <f t="shared" si="415"/>
        <v>1</v>
      </c>
      <c r="F4433" s="2">
        <v>36</v>
      </c>
      <c r="G4433" s="19">
        <v>3602.12</v>
      </c>
      <c r="H4433" s="20">
        <v>0.05</v>
      </c>
      <c r="I4433" s="6"/>
      <c r="J4433" s="5">
        <v>40431</v>
      </c>
      <c r="K4433" s="25">
        <v>-728.18</v>
      </c>
      <c r="L4433" s="2" t="s">
        <v>396</v>
      </c>
      <c r="M4433" s="14">
        <f>+VLOOKUP(L4433,Customers!$C$3:$D$797,2,FALSE)</f>
        <v>2</v>
      </c>
      <c r="N4433" s="14">
        <f>+INDEX(Customers!$B$2:$D$797,MATCH(TF_Database!L4433,Customers!$C$2:$C$797,0),1)</f>
        <v>27553</v>
      </c>
      <c r="O4433" s="29">
        <f t="shared" si="416"/>
        <v>8</v>
      </c>
      <c r="P4433" s="29">
        <f t="shared" si="417"/>
        <v>15</v>
      </c>
      <c r="Q4433" s="14" t="str">
        <f t="shared" si="418"/>
        <v xml:space="preserve">Katrina </v>
      </c>
      <c r="R4433" s="14" t="str">
        <f t="shared" si="419"/>
        <v>Willman</v>
      </c>
    </row>
    <row r="4434" spans="2:18" x14ac:dyDescent="0.45">
      <c r="B4434" s="14" t="str">
        <f t="shared" si="414"/>
        <v>404304340430</v>
      </c>
      <c r="C4434" s="5">
        <v>40430</v>
      </c>
      <c r="D4434" s="2" t="s">
        <v>806</v>
      </c>
      <c r="E4434" s="14">
        <f t="shared" si="415"/>
        <v>1</v>
      </c>
      <c r="F4434" s="2">
        <v>43</v>
      </c>
      <c r="G4434" s="19">
        <v>1174.94</v>
      </c>
      <c r="H4434" s="20">
        <v>0.02</v>
      </c>
      <c r="I4434" s="6"/>
      <c r="J4434" s="5">
        <v>40430</v>
      </c>
      <c r="K4434" s="25">
        <v>-125.79</v>
      </c>
      <c r="L4434" s="2" t="s">
        <v>396</v>
      </c>
      <c r="M4434" s="14">
        <f>+VLOOKUP(L4434,Customers!$C$3:$D$797,2,FALSE)</f>
        <v>2</v>
      </c>
      <c r="N4434" s="14">
        <f>+INDEX(Customers!$B$2:$D$797,MATCH(TF_Database!L4434,Customers!$C$2:$C$797,0),1)</f>
        <v>27553</v>
      </c>
      <c r="O4434" s="29">
        <f t="shared" si="416"/>
        <v>8</v>
      </c>
      <c r="P4434" s="29">
        <f t="shared" si="417"/>
        <v>15</v>
      </c>
      <c r="Q4434" s="14" t="str">
        <f t="shared" si="418"/>
        <v xml:space="preserve">Katrina </v>
      </c>
      <c r="R4434" s="14" t="str">
        <f t="shared" si="419"/>
        <v>Willman</v>
      </c>
    </row>
    <row r="4435" spans="2:18" x14ac:dyDescent="0.45">
      <c r="B4435" s="14" t="str">
        <f t="shared" si="414"/>
        <v>401522540153</v>
      </c>
      <c r="C4435" s="5">
        <v>40152</v>
      </c>
      <c r="D4435" s="2" t="s">
        <v>810</v>
      </c>
      <c r="E4435" s="14">
        <f t="shared" si="415"/>
        <v>0</v>
      </c>
      <c r="F4435" s="2">
        <v>25</v>
      </c>
      <c r="G4435" s="19">
        <v>772.24</v>
      </c>
      <c r="H4435" s="20">
        <v>7.0000000000000007E-2</v>
      </c>
      <c r="I4435" s="6"/>
      <c r="J4435" s="5">
        <v>40153</v>
      </c>
      <c r="K4435" s="25">
        <v>181.98</v>
      </c>
      <c r="L4435" s="2" t="s">
        <v>305</v>
      </c>
      <c r="M4435" s="14">
        <f>+VLOOKUP(L4435,Customers!$C$3:$D$797,2,FALSE)</f>
        <v>2</v>
      </c>
      <c r="N4435" s="14">
        <f>+INDEX(Customers!$B$2:$D$797,MATCH(TF_Database!L4435,Customers!$C$2:$C$797,0),1)</f>
        <v>9416</v>
      </c>
      <c r="O4435" s="29">
        <f t="shared" si="416"/>
        <v>5</v>
      </c>
      <c r="P4435" s="29">
        <f t="shared" si="417"/>
        <v>12</v>
      </c>
      <c r="Q4435" s="14" t="str">
        <f t="shared" si="418"/>
        <v xml:space="preserve">Noel </v>
      </c>
      <c r="R4435" s="14" t="str">
        <f t="shared" si="419"/>
        <v>Staavos</v>
      </c>
    </row>
    <row r="4436" spans="2:18" x14ac:dyDescent="0.45">
      <c r="B4436" s="14" t="str">
        <f t="shared" si="414"/>
        <v>398302439832</v>
      </c>
      <c r="C4436" s="5">
        <v>39830</v>
      </c>
      <c r="D4436" s="2" t="s">
        <v>810</v>
      </c>
      <c r="E4436" s="14">
        <f t="shared" si="415"/>
        <v>0</v>
      </c>
      <c r="F4436" s="2">
        <v>24</v>
      </c>
      <c r="G4436" s="19">
        <v>7871.91</v>
      </c>
      <c r="H4436" s="20">
        <v>0.05</v>
      </c>
      <c r="I4436" s="6"/>
      <c r="J4436" s="5">
        <v>39832</v>
      </c>
      <c r="K4436" s="25">
        <v>541.47</v>
      </c>
      <c r="L4436" s="2" t="s">
        <v>421</v>
      </c>
      <c r="M4436" s="14">
        <f>+VLOOKUP(L4436,Customers!$C$3:$D$797,2,FALSE)</f>
        <v>3</v>
      </c>
      <c r="N4436" s="14">
        <f>+INDEX(Customers!$B$2:$D$797,MATCH(TF_Database!L4436,Customers!$C$2:$C$797,0),1)</f>
        <v>28315</v>
      </c>
      <c r="O4436" s="29">
        <f t="shared" si="416"/>
        <v>9</v>
      </c>
      <c r="P4436" s="29">
        <f t="shared" si="417"/>
        <v>15</v>
      </c>
      <c r="Q4436" s="14" t="str">
        <f t="shared" si="418"/>
        <v xml:space="preserve">Benjamin </v>
      </c>
      <c r="R4436" s="14" t="str">
        <f t="shared" si="419"/>
        <v>Venier</v>
      </c>
    </row>
    <row r="4437" spans="2:18" x14ac:dyDescent="0.45">
      <c r="B4437" s="14" t="str">
        <f t="shared" si="414"/>
        <v>400573340059</v>
      </c>
      <c r="C4437" s="5">
        <v>40057</v>
      </c>
      <c r="D4437" s="2" t="s">
        <v>808</v>
      </c>
      <c r="E4437" s="14">
        <f t="shared" si="415"/>
        <v>0</v>
      </c>
      <c r="F4437" s="2">
        <v>33</v>
      </c>
      <c r="G4437" s="19">
        <v>15464.01</v>
      </c>
      <c r="H4437" s="20">
        <v>0.05</v>
      </c>
      <c r="I4437" s="6"/>
      <c r="J4437" s="5">
        <v>40059</v>
      </c>
      <c r="K4437" s="25">
        <v>4407.4399999999996</v>
      </c>
      <c r="L4437" s="2" t="s">
        <v>388</v>
      </c>
      <c r="M4437" s="14">
        <f>+VLOOKUP(L4437,Customers!$C$3:$D$797,2,FALSE)</f>
        <v>3</v>
      </c>
      <c r="N4437" s="14">
        <f>+INDEX(Customers!$B$2:$D$797,MATCH(TF_Database!L4437,Customers!$C$2:$C$797,0),1)</f>
        <v>588</v>
      </c>
      <c r="O4437" s="29">
        <f t="shared" si="416"/>
        <v>10</v>
      </c>
      <c r="P4437" s="29">
        <f t="shared" si="417"/>
        <v>16</v>
      </c>
      <c r="Q4437" s="14" t="str">
        <f t="shared" si="418"/>
        <v xml:space="preserve">Katherine </v>
      </c>
      <c r="R4437" s="14" t="str">
        <f t="shared" si="419"/>
        <v>Murray</v>
      </c>
    </row>
    <row r="4438" spans="2:18" x14ac:dyDescent="0.45">
      <c r="B4438" s="14" t="str">
        <f t="shared" si="414"/>
        <v>406652840666</v>
      </c>
      <c r="C4438" s="5">
        <v>40665</v>
      </c>
      <c r="D4438" s="2" t="s">
        <v>811</v>
      </c>
      <c r="E4438" s="14">
        <f t="shared" si="415"/>
        <v>0</v>
      </c>
      <c r="F4438" s="2">
        <v>28</v>
      </c>
      <c r="G4438" s="19">
        <v>4671.1495000000004</v>
      </c>
      <c r="H4438" s="20">
        <v>7.0000000000000007E-2</v>
      </c>
      <c r="I4438" s="6"/>
      <c r="J4438" s="5">
        <v>40666</v>
      </c>
      <c r="K4438" s="25">
        <v>947.31299999999987</v>
      </c>
      <c r="L4438" s="2" t="s">
        <v>544</v>
      </c>
      <c r="M4438" s="14">
        <f>+VLOOKUP(L4438,Customers!$C$3:$D$797,2,FALSE)</f>
        <v>2</v>
      </c>
      <c r="N4438" s="14">
        <f>+INDEX(Customers!$B$2:$D$797,MATCH(TF_Database!L4438,Customers!$C$2:$C$797,0),1)</f>
        <v>22997</v>
      </c>
      <c r="O4438" s="29">
        <f t="shared" si="416"/>
        <v>5</v>
      </c>
      <c r="P4438" s="29">
        <f t="shared" si="417"/>
        <v>17</v>
      </c>
      <c r="Q4438" s="14" t="str">
        <f t="shared" si="418"/>
        <v xml:space="preserve">Alan </v>
      </c>
      <c r="R4438" s="14" t="str">
        <f t="shared" si="419"/>
        <v>Schoenberger</v>
      </c>
    </row>
    <row r="4439" spans="2:18" x14ac:dyDescent="0.45">
      <c r="B4439" s="14" t="str">
        <f t="shared" si="414"/>
        <v>406011940607</v>
      </c>
      <c r="C4439" s="5">
        <v>40601</v>
      </c>
      <c r="D4439" s="2" t="s">
        <v>804</v>
      </c>
      <c r="E4439" s="14">
        <f t="shared" si="415"/>
        <v>0</v>
      </c>
      <c r="F4439" s="2">
        <v>19</v>
      </c>
      <c r="G4439" s="19">
        <v>1942.1734999999999</v>
      </c>
      <c r="H4439" s="20">
        <v>0</v>
      </c>
      <c r="I4439" s="6"/>
      <c r="J4439" s="5">
        <v>40607</v>
      </c>
      <c r="K4439" s="25">
        <v>400.82400000000001</v>
      </c>
      <c r="L4439" s="2" t="s">
        <v>394</v>
      </c>
      <c r="M4439" s="14">
        <f>+VLOOKUP(L4439,Customers!$C$3:$D$797,2,FALSE)</f>
        <v>3</v>
      </c>
      <c r="N4439" s="14">
        <f>+INDEX(Customers!$B$2:$D$797,MATCH(TF_Database!L4439,Customers!$C$2:$C$797,0),1)</f>
        <v>30836</v>
      </c>
      <c r="O4439" s="29">
        <f t="shared" si="416"/>
        <v>5</v>
      </c>
      <c r="P4439" s="29">
        <f t="shared" si="417"/>
        <v>11</v>
      </c>
      <c r="Q4439" s="14" t="str">
        <f t="shared" si="418"/>
        <v xml:space="preserve">Mark </v>
      </c>
      <c r="R4439" s="14" t="str">
        <f t="shared" si="419"/>
        <v>Packer</v>
      </c>
    </row>
    <row r="4440" spans="2:18" x14ac:dyDescent="0.45">
      <c r="B4440" s="14" t="str">
        <f t="shared" si="414"/>
        <v>401752640177</v>
      </c>
      <c r="C4440" s="5">
        <v>40175</v>
      </c>
      <c r="D4440" s="2" t="s">
        <v>804</v>
      </c>
      <c r="E4440" s="14">
        <f t="shared" si="415"/>
        <v>0</v>
      </c>
      <c r="F4440" s="2">
        <v>26</v>
      </c>
      <c r="G4440" s="19">
        <v>1285.55</v>
      </c>
      <c r="H4440" s="20">
        <v>0.09</v>
      </c>
      <c r="I4440" s="6"/>
      <c r="J4440" s="5">
        <v>40177</v>
      </c>
      <c r="K4440" s="25">
        <v>-17.03</v>
      </c>
      <c r="L4440" s="2" t="s">
        <v>339</v>
      </c>
      <c r="M4440" s="14">
        <f>+VLOOKUP(L4440,Customers!$C$3:$D$797,2,FALSE)</f>
        <v>2</v>
      </c>
      <c r="N4440" s="14">
        <f>+INDEX(Customers!$B$2:$D$797,MATCH(TF_Database!L4440,Customers!$C$2:$C$797,0),1)</f>
        <v>19697</v>
      </c>
      <c r="O4440" s="29">
        <f t="shared" si="416"/>
        <v>5</v>
      </c>
      <c r="P4440" s="29">
        <f t="shared" si="417"/>
        <v>12</v>
      </c>
      <c r="Q4440" s="14" t="str">
        <f t="shared" si="418"/>
        <v xml:space="preserve">Eric </v>
      </c>
      <c r="R4440" s="14" t="str">
        <f t="shared" si="419"/>
        <v>Barreto</v>
      </c>
    </row>
    <row r="4441" spans="2:18" x14ac:dyDescent="0.45">
      <c r="B4441" s="14" t="str">
        <f t="shared" si="414"/>
        <v>403042040305</v>
      </c>
      <c r="C4441" s="5">
        <v>40304</v>
      </c>
      <c r="D4441" s="2" t="s">
        <v>810</v>
      </c>
      <c r="E4441" s="14">
        <f t="shared" si="415"/>
        <v>0</v>
      </c>
      <c r="F4441" s="2">
        <v>20</v>
      </c>
      <c r="G4441" s="19">
        <v>3331.81</v>
      </c>
      <c r="H4441" s="20">
        <v>0.08</v>
      </c>
      <c r="I4441" s="6"/>
      <c r="J4441" s="5">
        <v>40305</v>
      </c>
      <c r="K4441" s="25">
        <v>484.15</v>
      </c>
      <c r="L4441" s="2" t="s">
        <v>337</v>
      </c>
      <c r="M4441" s="14">
        <f>+VLOOKUP(L4441,Customers!$C$3:$D$797,2,FALSE)</f>
        <v>3</v>
      </c>
      <c r="N4441" s="14">
        <f>+INDEX(Customers!$B$2:$D$797,MATCH(TF_Database!L4441,Customers!$C$2:$C$797,0),1)</f>
        <v>9635</v>
      </c>
      <c r="O4441" s="29">
        <f t="shared" si="416"/>
        <v>5</v>
      </c>
      <c r="P4441" s="29">
        <f t="shared" si="417"/>
        <v>10</v>
      </c>
      <c r="Q4441" s="14" t="str">
        <f t="shared" si="418"/>
        <v xml:space="preserve">Karl </v>
      </c>
      <c r="R4441" s="14" t="str">
        <f t="shared" si="419"/>
        <v>Brown</v>
      </c>
    </row>
    <row r="4442" spans="2:18" x14ac:dyDescent="0.45">
      <c r="B4442" s="14" t="str">
        <f t="shared" si="414"/>
        <v>404673140467</v>
      </c>
      <c r="C4442" s="5">
        <v>40467</v>
      </c>
      <c r="D4442" s="2" t="s">
        <v>808</v>
      </c>
      <c r="E4442" s="14">
        <f t="shared" si="415"/>
        <v>0</v>
      </c>
      <c r="F4442" s="2">
        <v>31</v>
      </c>
      <c r="G4442" s="19">
        <v>972.35</v>
      </c>
      <c r="H4442" s="20">
        <v>0.05</v>
      </c>
      <c r="I4442" s="6"/>
      <c r="J4442" s="5">
        <v>40467</v>
      </c>
      <c r="K4442" s="25">
        <v>10.96</v>
      </c>
      <c r="L4442" s="2" t="s">
        <v>305</v>
      </c>
      <c r="M4442" s="14">
        <f>+VLOOKUP(L4442,Customers!$C$3:$D$797,2,FALSE)</f>
        <v>2</v>
      </c>
      <c r="N4442" s="14">
        <f>+INDEX(Customers!$B$2:$D$797,MATCH(TF_Database!L4442,Customers!$C$2:$C$797,0),1)</f>
        <v>9416</v>
      </c>
      <c r="O4442" s="29">
        <f t="shared" si="416"/>
        <v>5</v>
      </c>
      <c r="P4442" s="29">
        <f t="shared" si="417"/>
        <v>12</v>
      </c>
      <c r="Q4442" s="14" t="str">
        <f t="shared" si="418"/>
        <v xml:space="preserve">Noel </v>
      </c>
      <c r="R4442" s="14" t="str">
        <f t="shared" si="419"/>
        <v>Staavos</v>
      </c>
    </row>
    <row r="4443" spans="2:18" x14ac:dyDescent="0.45">
      <c r="B4443" s="14" t="str">
        <f t="shared" si="414"/>
        <v>410423841044</v>
      </c>
      <c r="C4443" s="5">
        <v>41042</v>
      </c>
      <c r="D4443" s="2" t="s">
        <v>811</v>
      </c>
      <c r="E4443" s="14">
        <f t="shared" si="415"/>
        <v>0</v>
      </c>
      <c r="F4443" s="2">
        <v>38</v>
      </c>
      <c r="G4443" s="19">
        <v>3988.0894999999996</v>
      </c>
      <c r="H4443" s="20">
        <v>0.02</v>
      </c>
      <c r="I4443" s="6"/>
      <c r="J4443" s="5">
        <v>41044</v>
      </c>
      <c r="K4443" s="25">
        <v>969.85799999999995</v>
      </c>
      <c r="L4443" s="2" t="s">
        <v>421</v>
      </c>
      <c r="M4443" s="14">
        <f>+VLOOKUP(L4443,Customers!$C$3:$D$797,2,FALSE)</f>
        <v>3</v>
      </c>
      <c r="N4443" s="14">
        <f>+INDEX(Customers!$B$2:$D$797,MATCH(TF_Database!L4443,Customers!$C$2:$C$797,0),1)</f>
        <v>28315</v>
      </c>
      <c r="O4443" s="29">
        <f t="shared" si="416"/>
        <v>9</v>
      </c>
      <c r="P4443" s="29">
        <f t="shared" si="417"/>
        <v>15</v>
      </c>
      <c r="Q4443" s="14" t="str">
        <f t="shared" si="418"/>
        <v xml:space="preserve">Benjamin </v>
      </c>
      <c r="R4443" s="14" t="str">
        <f t="shared" si="419"/>
        <v>Venier</v>
      </c>
    </row>
    <row r="4444" spans="2:18" x14ac:dyDescent="0.45">
      <c r="B4444" s="14" t="str">
        <f t="shared" si="414"/>
        <v>410084841011</v>
      </c>
      <c r="C4444" s="5">
        <v>41008</v>
      </c>
      <c r="D4444" s="2" t="s">
        <v>811</v>
      </c>
      <c r="E4444" s="14">
        <f t="shared" si="415"/>
        <v>0</v>
      </c>
      <c r="F4444" s="2">
        <v>48</v>
      </c>
      <c r="G4444" s="19">
        <v>3400.63</v>
      </c>
      <c r="H4444" s="20">
        <v>0.08</v>
      </c>
      <c r="I4444" s="6"/>
      <c r="J4444" s="5">
        <v>41011</v>
      </c>
      <c r="K4444" s="25">
        <v>-892.79</v>
      </c>
      <c r="L4444" s="2" t="s">
        <v>421</v>
      </c>
      <c r="M4444" s="14">
        <f>+VLOOKUP(L4444,Customers!$C$3:$D$797,2,FALSE)</f>
        <v>3</v>
      </c>
      <c r="N4444" s="14">
        <f>+INDEX(Customers!$B$2:$D$797,MATCH(TF_Database!L4444,Customers!$C$2:$C$797,0),1)</f>
        <v>28315</v>
      </c>
      <c r="O4444" s="29">
        <f t="shared" si="416"/>
        <v>9</v>
      </c>
      <c r="P4444" s="29">
        <f t="shared" si="417"/>
        <v>15</v>
      </c>
      <c r="Q4444" s="14" t="str">
        <f t="shared" si="418"/>
        <v xml:space="preserve">Benjamin </v>
      </c>
      <c r="R4444" s="14" t="str">
        <f t="shared" si="419"/>
        <v>Venier</v>
      </c>
    </row>
    <row r="4445" spans="2:18" x14ac:dyDescent="0.45">
      <c r="B4445" s="14" t="str">
        <f t="shared" si="414"/>
        <v>407172240719</v>
      </c>
      <c r="C4445" s="5">
        <v>40717</v>
      </c>
      <c r="D4445" s="2" t="s">
        <v>811</v>
      </c>
      <c r="E4445" s="14">
        <f t="shared" si="415"/>
        <v>0</v>
      </c>
      <c r="F4445" s="2">
        <v>22</v>
      </c>
      <c r="G4445" s="19">
        <v>1683.57</v>
      </c>
      <c r="H4445" s="20">
        <v>0.1</v>
      </c>
      <c r="I4445" s="6"/>
      <c r="J4445" s="5">
        <v>40719</v>
      </c>
      <c r="K4445" s="25">
        <v>346.54</v>
      </c>
      <c r="L4445" s="2" t="s">
        <v>337</v>
      </c>
      <c r="M4445" s="14">
        <f>+VLOOKUP(L4445,Customers!$C$3:$D$797,2,FALSE)</f>
        <v>3</v>
      </c>
      <c r="N4445" s="14">
        <f>+INDEX(Customers!$B$2:$D$797,MATCH(TF_Database!L4445,Customers!$C$2:$C$797,0),1)</f>
        <v>9635</v>
      </c>
      <c r="O4445" s="29">
        <f t="shared" si="416"/>
        <v>5</v>
      </c>
      <c r="P4445" s="29">
        <f t="shared" si="417"/>
        <v>10</v>
      </c>
      <c r="Q4445" s="14" t="str">
        <f t="shared" si="418"/>
        <v xml:space="preserve">Karl </v>
      </c>
      <c r="R4445" s="14" t="str">
        <f t="shared" si="419"/>
        <v>Brown</v>
      </c>
    </row>
    <row r="4446" spans="2:18" x14ac:dyDescent="0.45">
      <c r="B4446" s="14" t="str">
        <f t="shared" si="414"/>
        <v>40954140956</v>
      </c>
      <c r="C4446" s="5">
        <v>40954</v>
      </c>
      <c r="D4446" s="2" t="s">
        <v>804</v>
      </c>
      <c r="E4446" s="14">
        <f t="shared" si="415"/>
        <v>0</v>
      </c>
      <c r="F4446" s="2">
        <v>1</v>
      </c>
      <c r="G4446" s="19">
        <v>13.53</v>
      </c>
      <c r="H4446" s="20">
        <v>7.0000000000000007E-2</v>
      </c>
      <c r="I4446" s="6"/>
      <c r="J4446" s="5">
        <v>40956</v>
      </c>
      <c r="K4446" s="25">
        <v>-6.73</v>
      </c>
      <c r="L4446" s="2" t="s">
        <v>365</v>
      </c>
      <c r="M4446" s="14">
        <f>+VLOOKUP(L4446,Customers!$C$3:$D$797,2,FALSE)</f>
        <v>3</v>
      </c>
      <c r="N4446" s="14">
        <f>+INDEX(Customers!$B$2:$D$797,MATCH(TF_Database!L4446,Customers!$C$2:$C$797,0),1)</f>
        <v>21160</v>
      </c>
      <c r="O4446" s="29">
        <f t="shared" si="416"/>
        <v>4</v>
      </c>
      <c r="P4446" s="29">
        <f t="shared" si="417"/>
        <v>12</v>
      </c>
      <c r="Q4446" s="14" t="str">
        <f t="shared" si="418"/>
        <v xml:space="preserve">Ben </v>
      </c>
      <c r="R4446" s="14" t="str">
        <f t="shared" si="419"/>
        <v>Peterman</v>
      </c>
    </row>
    <row r="4447" spans="2:18" x14ac:dyDescent="0.45">
      <c r="B4447" s="14" t="str">
        <f t="shared" si="414"/>
        <v>40482140483</v>
      </c>
      <c r="C4447" s="5">
        <v>40482</v>
      </c>
      <c r="D4447" s="2" t="s">
        <v>810</v>
      </c>
      <c r="E4447" s="14">
        <f t="shared" si="415"/>
        <v>0</v>
      </c>
      <c r="F4447" s="2">
        <v>1</v>
      </c>
      <c r="G4447" s="19">
        <v>65.466999999999999</v>
      </c>
      <c r="H4447" s="20">
        <v>0.06</v>
      </c>
      <c r="I4447" s="6"/>
      <c r="J4447" s="5">
        <v>40483</v>
      </c>
      <c r="K4447" s="25">
        <v>-257.411</v>
      </c>
      <c r="L4447" s="2" t="s">
        <v>399</v>
      </c>
      <c r="M4447" s="14">
        <f>+VLOOKUP(L4447,Customers!$C$3:$D$797,2,FALSE)</f>
        <v>2</v>
      </c>
      <c r="N4447" s="14">
        <f>+INDEX(Customers!$B$2:$D$797,MATCH(TF_Database!L4447,Customers!$C$2:$C$797,0),1)</f>
        <v>6891</v>
      </c>
      <c r="O4447" s="29">
        <f t="shared" si="416"/>
        <v>5</v>
      </c>
      <c r="P4447" s="29">
        <f t="shared" si="417"/>
        <v>12</v>
      </c>
      <c r="Q4447" s="14" t="str">
        <f t="shared" si="418"/>
        <v xml:space="preserve">Dave </v>
      </c>
      <c r="R4447" s="14" t="str">
        <f t="shared" si="419"/>
        <v>Poirier</v>
      </c>
    </row>
    <row r="4448" spans="2:18" x14ac:dyDescent="0.45">
      <c r="B4448" s="14" t="str">
        <f t="shared" si="414"/>
        <v>405982740600</v>
      </c>
      <c r="C4448" s="5">
        <v>40598</v>
      </c>
      <c r="D4448" s="2" t="s">
        <v>806</v>
      </c>
      <c r="E4448" s="14">
        <f t="shared" si="415"/>
        <v>1</v>
      </c>
      <c r="F4448" s="2">
        <v>27</v>
      </c>
      <c r="G4448" s="19">
        <v>305.05</v>
      </c>
      <c r="H4448" s="20">
        <v>0.04</v>
      </c>
      <c r="I4448" s="6"/>
      <c r="J4448" s="5">
        <v>40600</v>
      </c>
      <c r="K4448" s="25">
        <v>23.12</v>
      </c>
      <c r="L4448" s="2" t="s">
        <v>398</v>
      </c>
      <c r="M4448" s="14">
        <f>+VLOOKUP(L4448,Customers!$C$3:$D$797,2,FALSE)</f>
        <v>1</v>
      </c>
      <c r="N4448" s="14">
        <f>+INDEX(Customers!$B$2:$D$797,MATCH(TF_Database!L4448,Customers!$C$2:$C$797,0),1)</f>
        <v>2765</v>
      </c>
      <c r="O4448" s="29">
        <f t="shared" si="416"/>
        <v>6</v>
      </c>
      <c r="P4448" s="29">
        <f t="shared" si="417"/>
        <v>13</v>
      </c>
      <c r="Q4448" s="14" t="str">
        <f t="shared" si="418"/>
        <v xml:space="preserve">Aaron </v>
      </c>
      <c r="R4448" s="14" t="str">
        <f t="shared" si="419"/>
        <v>Hawkins</v>
      </c>
    </row>
    <row r="4449" spans="2:18" x14ac:dyDescent="0.45">
      <c r="B4449" s="14" t="str">
        <f t="shared" si="414"/>
        <v>40321340322</v>
      </c>
      <c r="C4449" s="5">
        <v>40321</v>
      </c>
      <c r="D4449" s="2" t="s">
        <v>806</v>
      </c>
      <c r="E4449" s="14">
        <f t="shared" si="415"/>
        <v>1</v>
      </c>
      <c r="F4449" s="2">
        <v>3</v>
      </c>
      <c r="G4449" s="19">
        <v>907.18</v>
      </c>
      <c r="H4449" s="20">
        <v>0.06</v>
      </c>
      <c r="I4449" s="6"/>
      <c r="J4449" s="5">
        <v>40322</v>
      </c>
      <c r="K4449" s="25">
        <v>-236.6</v>
      </c>
      <c r="L4449" s="2" t="s">
        <v>111</v>
      </c>
      <c r="M4449" s="14">
        <f>+VLOOKUP(L4449,Customers!$C$3:$D$797,2,FALSE)</f>
        <v>3</v>
      </c>
      <c r="N4449" s="14">
        <f>+INDEX(Customers!$B$2:$D$797,MATCH(TF_Database!L4449,Customers!$C$2:$C$797,0),1)</f>
        <v>7377</v>
      </c>
      <c r="O4449" s="29">
        <f t="shared" si="416"/>
        <v>5</v>
      </c>
      <c r="P4449" s="29">
        <f t="shared" si="417"/>
        <v>11</v>
      </c>
      <c r="Q4449" s="14" t="str">
        <f t="shared" si="418"/>
        <v xml:space="preserve">Rick </v>
      </c>
      <c r="R4449" s="14" t="str">
        <f t="shared" si="419"/>
        <v>Duston</v>
      </c>
    </row>
    <row r="4450" spans="2:18" x14ac:dyDescent="0.45">
      <c r="B4450" s="14" t="str">
        <f t="shared" si="414"/>
        <v>402462540247</v>
      </c>
      <c r="C4450" s="5">
        <v>40246</v>
      </c>
      <c r="D4450" s="2" t="s">
        <v>810</v>
      </c>
      <c r="E4450" s="14">
        <f t="shared" si="415"/>
        <v>0</v>
      </c>
      <c r="F4450" s="2">
        <v>25</v>
      </c>
      <c r="G4450" s="19">
        <v>135.91</v>
      </c>
      <c r="H4450" s="20">
        <v>7.0000000000000007E-2</v>
      </c>
      <c r="I4450" s="6"/>
      <c r="J4450" s="5">
        <v>40247</v>
      </c>
      <c r="K4450" s="25">
        <v>37.5</v>
      </c>
      <c r="L4450" s="2" t="s">
        <v>371</v>
      </c>
      <c r="M4450" s="14">
        <f>+VLOOKUP(L4450,Customers!$C$3:$D$797,2,FALSE)</f>
        <v>3</v>
      </c>
      <c r="N4450" s="14">
        <f>+INDEX(Customers!$B$2:$D$797,MATCH(TF_Database!L4450,Customers!$C$2:$C$797,0),1)</f>
        <v>464</v>
      </c>
      <c r="O4450" s="29">
        <f t="shared" si="416"/>
        <v>5</v>
      </c>
      <c r="P4450" s="29">
        <f t="shared" si="417"/>
        <v>12</v>
      </c>
      <c r="Q4450" s="14" t="str">
        <f t="shared" si="418"/>
        <v xml:space="preserve">Alex </v>
      </c>
      <c r="R4450" s="14" t="str">
        <f t="shared" si="419"/>
        <v>Grayson</v>
      </c>
    </row>
    <row r="4451" spans="2:18" x14ac:dyDescent="0.45">
      <c r="B4451" s="14" t="str">
        <f t="shared" si="414"/>
        <v>40294640295</v>
      </c>
      <c r="C4451" s="5">
        <v>40294</v>
      </c>
      <c r="D4451" s="2" t="s">
        <v>808</v>
      </c>
      <c r="E4451" s="14">
        <f t="shared" si="415"/>
        <v>0</v>
      </c>
      <c r="F4451" s="2">
        <v>6</v>
      </c>
      <c r="G4451" s="19">
        <v>1854.94</v>
      </c>
      <c r="H4451" s="20">
        <v>0.04</v>
      </c>
      <c r="I4451" s="6"/>
      <c r="J4451" s="5">
        <v>40295</v>
      </c>
      <c r="K4451" s="25">
        <v>-559.78</v>
      </c>
      <c r="L4451" s="2" t="s">
        <v>428</v>
      </c>
      <c r="M4451" s="14">
        <f>+VLOOKUP(L4451,Customers!$C$3:$D$797,2,FALSE)</f>
        <v>1</v>
      </c>
      <c r="N4451" s="14">
        <f>+INDEX(Customers!$B$2:$D$797,MATCH(TF_Database!L4451,Customers!$C$2:$C$797,0),1)</f>
        <v>720</v>
      </c>
      <c r="O4451" s="29">
        <f t="shared" si="416"/>
        <v>7</v>
      </c>
      <c r="P4451" s="29">
        <f t="shared" si="417"/>
        <v>13</v>
      </c>
      <c r="Q4451" s="14" t="str">
        <f t="shared" si="418"/>
        <v xml:space="preserve">Dianna </v>
      </c>
      <c r="R4451" s="14" t="str">
        <f t="shared" si="419"/>
        <v>Wilson</v>
      </c>
    </row>
    <row r="4452" spans="2:18" x14ac:dyDescent="0.45">
      <c r="B4452" s="14" t="str">
        <f t="shared" si="414"/>
        <v>399702039971</v>
      </c>
      <c r="C4452" s="5">
        <v>39970</v>
      </c>
      <c r="D4452" s="2" t="s">
        <v>811</v>
      </c>
      <c r="E4452" s="14">
        <f t="shared" si="415"/>
        <v>0</v>
      </c>
      <c r="F4452" s="2">
        <v>20</v>
      </c>
      <c r="G4452" s="19">
        <v>129.30000000000001</v>
      </c>
      <c r="H4452" s="20">
        <v>0.02</v>
      </c>
      <c r="I4452" s="6"/>
      <c r="J4452" s="5">
        <v>39971</v>
      </c>
      <c r="K4452" s="25">
        <v>40.200000000000003</v>
      </c>
      <c r="L4452" s="2" t="s">
        <v>359</v>
      </c>
      <c r="M4452" s="14">
        <f>+VLOOKUP(L4452,Customers!$C$3:$D$797,2,FALSE)</f>
        <v>2</v>
      </c>
      <c r="N4452" s="14">
        <f>+INDEX(Customers!$B$2:$D$797,MATCH(TF_Database!L4452,Customers!$C$2:$C$797,0),1)</f>
        <v>24790</v>
      </c>
      <c r="O4452" s="29">
        <f t="shared" si="416"/>
        <v>8</v>
      </c>
      <c r="P4452" s="29">
        <f t="shared" si="417"/>
        <v>16</v>
      </c>
      <c r="Q4452" s="14" t="str">
        <f t="shared" si="418"/>
        <v xml:space="preserve">Christy </v>
      </c>
      <c r="R4452" s="14" t="str">
        <f t="shared" si="419"/>
        <v>Brittain</v>
      </c>
    </row>
    <row r="4453" spans="2:18" x14ac:dyDescent="0.45">
      <c r="B4453" s="14" t="str">
        <f t="shared" si="414"/>
        <v>403793040380</v>
      </c>
      <c r="C4453" s="5">
        <v>40379</v>
      </c>
      <c r="D4453" s="2" t="s">
        <v>806</v>
      </c>
      <c r="E4453" s="14">
        <f t="shared" si="415"/>
        <v>1</v>
      </c>
      <c r="F4453" s="2">
        <v>30</v>
      </c>
      <c r="G4453" s="19">
        <v>1775.33</v>
      </c>
      <c r="H4453" s="20">
        <v>0.05</v>
      </c>
      <c r="I4453" s="6"/>
      <c r="J4453" s="5">
        <v>40380</v>
      </c>
      <c r="K4453" s="25">
        <v>365.25</v>
      </c>
      <c r="L4453" s="2" t="s">
        <v>425</v>
      </c>
      <c r="M4453" s="14">
        <f>+VLOOKUP(L4453,Customers!$C$3:$D$797,2,FALSE)</f>
        <v>4</v>
      </c>
      <c r="N4453" s="14">
        <f>+INDEX(Customers!$B$2:$D$797,MATCH(TF_Database!L4453,Customers!$C$2:$C$797,0),1)</f>
        <v>27389</v>
      </c>
      <c r="O4453" s="29">
        <f t="shared" si="416"/>
        <v>6</v>
      </c>
      <c r="P4453" s="29">
        <f t="shared" si="417"/>
        <v>14</v>
      </c>
      <c r="Q4453" s="14" t="str">
        <f t="shared" si="418"/>
        <v xml:space="preserve">David </v>
      </c>
      <c r="R4453" s="14" t="str">
        <f t="shared" si="419"/>
        <v>Kendrick</v>
      </c>
    </row>
    <row r="4454" spans="2:18" x14ac:dyDescent="0.45">
      <c r="B4454" s="14" t="str">
        <f t="shared" si="414"/>
        <v>401521340155</v>
      </c>
      <c r="C4454" s="5">
        <v>40152</v>
      </c>
      <c r="D4454" s="2" t="s">
        <v>810</v>
      </c>
      <c r="E4454" s="14">
        <f t="shared" si="415"/>
        <v>0</v>
      </c>
      <c r="F4454" s="2">
        <v>13</v>
      </c>
      <c r="G4454" s="19">
        <v>15823.27</v>
      </c>
      <c r="H4454" s="20">
        <v>0.04</v>
      </c>
      <c r="I4454" s="6"/>
      <c r="J4454" s="5">
        <v>40155</v>
      </c>
      <c r="K4454" s="25">
        <v>1759.34</v>
      </c>
      <c r="L4454" s="2" t="s">
        <v>305</v>
      </c>
      <c r="M4454" s="14">
        <f>+VLOOKUP(L4454,Customers!$C$3:$D$797,2,FALSE)</f>
        <v>2</v>
      </c>
      <c r="N4454" s="14">
        <f>+INDEX(Customers!$B$2:$D$797,MATCH(TF_Database!L4454,Customers!$C$2:$C$797,0),1)</f>
        <v>9416</v>
      </c>
      <c r="O4454" s="29">
        <f t="shared" si="416"/>
        <v>5</v>
      </c>
      <c r="P4454" s="29">
        <f t="shared" si="417"/>
        <v>12</v>
      </c>
      <c r="Q4454" s="14" t="str">
        <f t="shared" si="418"/>
        <v xml:space="preserve">Noel </v>
      </c>
      <c r="R4454" s="14" t="str">
        <f t="shared" si="419"/>
        <v>Staavos</v>
      </c>
    </row>
    <row r="4455" spans="2:18" x14ac:dyDescent="0.45">
      <c r="B4455" s="14" t="str">
        <f t="shared" si="414"/>
        <v>404714640476</v>
      </c>
      <c r="C4455" s="5">
        <v>40471</v>
      </c>
      <c r="D4455" s="2" t="s">
        <v>804</v>
      </c>
      <c r="E4455" s="14">
        <f t="shared" si="415"/>
        <v>0</v>
      </c>
      <c r="F4455" s="2">
        <v>46</v>
      </c>
      <c r="G4455" s="19">
        <v>287.13</v>
      </c>
      <c r="H4455" s="20">
        <v>0</v>
      </c>
      <c r="I4455" s="6"/>
      <c r="J4455" s="5">
        <v>40476</v>
      </c>
      <c r="K4455" s="25">
        <v>-186.31</v>
      </c>
      <c r="L4455" s="2" t="s">
        <v>383</v>
      </c>
      <c r="M4455" s="14">
        <f>+VLOOKUP(L4455,Customers!$C$3:$D$797,2,FALSE)</f>
        <v>4</v>
      </c>
      <c r="N4455" s="14">
        <f>+INDEX(Customers!$B$2:$D$797,MATCH(TF_Database!L4455,Customers!$C$2:$C$797,0),1)</f>
        <v>1406</v>
      </c>
      <c r="O4455" s="29">
        <f t="shared" si="416"/>
        <v>5</v>
      </c>
      <c r="P4455" s="29">
        <f t="shared" si="417"/>
        <v>10</v>
      </c>
      <c r="Q4455" s="14" t="str">
        <f t="shared" si="418"/>
        <v xml:space="preserve">Paul </v>
      </c>
      <c r="R4455" s="14" t="str">
        <f t="shared" si="419"/>
        <v>Lucas</v>
      </c>
    </row>
    <row r="4456" spans="2:18" x14ac:dyDescent="0.45">
      <c r="B4456" s="14" t="str">
        <f t="shared" si="414"/>
        <v>399653139966</v>
      </c>
      <c r="C4456" s="5">
        <v>39965</v>
      </c>
      <c r="D4456" s="2" t="s">
        <v>810</v>
      </c>
      <c r="E4456" s="14">
        <f t="shared" si="415"/>
        <v>0</v>
      </c>
      <c r="F4456" s="2">
        <v>31</v>
      </c>
      <c r="G4456" s="19">
        <v>501.38</v>
      </c>
      <c r="H4456" s="20">
        <v>0.03</v>
      </c>
      <c r="I4456" s="6"/>
      <c r="J4456" s="5">
        <v>39966</v>
      </c>
      <c r="K4456" s="25">
        <v>-71.95</v>
      </c>
      <c r="L4456" s="2" t="s">
        <v>336</v>
      </c>
      <c r="M4456" s="14">
        <f>+VLOOKUP(L4456,Customers!$C$3:$D$797,2,FALSE)</f>
        <v>3</v>
      </c>
      <c r="N4456" s="14">
        <f>+INDEX(Customers!$B$2:$D$797,MATCH(TF_Database!L4456,Customers!$C$2:$C$797,0),1)</f>
        <v>11915</v>
      </c>
      <c r="O4456" s="29">
        <f t="shared" si="416"/>
        <v>8</v>
      </c>
      <c r="P4456" s="29">
        <f t="shared" si="417"/>
        <v>12</v>
      </c>
      <c r="Q4456" s="14" t="str">
        <f t="shared" si="418"/>
        <v xml:space="preserve">Raymond </v>
      </c>
      <c r="R4456" s="14" t="str">
        <f t="shared" si="419"/>
        <v>Fair</v>
      </c>
    </row>
    <row r="4457" spans="2:18" x14ac:dyDescent="0.45">
      <c r="B4457" s="14" t="str">
        <f t="shared" si="414"/>
        <v>40739940741</v>
      </c>
      <c r="C4457" s="5">
        <v>40739</v>
      </c>
      <c r="D4457" s="2" t="s">
        <v>804</v>
      </c>
      <c r="E4457" s="14">
        <f t="shared" si="415"/>
        <v>0</v>
      </c>
      <c r="F4457" s="2">
        <v>9</v>
      </c>
      <c r="G4457" s="19">
        <v>163.78</v>
      </c>
      <c r="H4457" s="20">
        <v>0.05</v>
      </c>
      <c r="I4457" s="6"/>
      <c r="J4457" s="5">
        <v>40741</v>
      </c>
      <c r="K4457" s="25">
        <v>-43.030200000000001</v>
      </c>
      <c r="L4457" s="2" t="s">
        <v>358</v>
      </c>
      <c r="M4457" s="14">
        <f>+VLOOKUP(L4457,Customers!$C$3:$D$797,2,FALSE)</f>
        <v>1</v>
      </c>
      <c r="N4457" s="14">
        <f>+INDEX(Customers!$B$2:$D$797,MATCH(TF_Database!L4457,Customers!$C$2:$C$797,0),1)</f>
        <v>27872</v>
      </c>
      <c r="O4457" s="29">
        <f t="shared" si="416"/>
        <v>5</v>
      </c>
      <c r="P4457" s="29">
        <f t="shared" si="417"/>
        <v>11</v>
      </c>
      <c r="Q4457" s="14" t="str">
        <f t="shared" si="418"/>
        <v xml:space="preserve">Fred </v>
      </c>
      <c r="R4457" s="14" t="str">
        <f t="shared" si="419"/>
        <v>McMath</v>
      </c>
    </row>
    <row r="4458" spans="2:18" x14ac:dyDescent="0.45">
      <c r="B4458" s="14" t="str">
        <f t="shared" si="414"/>
        <v>405872040588</v>
      </c>
      <c r="C4458" s="5">
        <v>40587</v>
      </c>
      <c r="D4458" s="2" t="s">
        <v>810</v>
      </c>
      <c r="E4458" s="14">
        <f t="shared" si="415"/>
        <v>0</v>
      </c>
      <c r="F4458" s="2">
        <v>20</v>
      </c>
      <c r="G4458" s="19">
        <v>2573.29</v>
      </c>
      <c r="H4458" s="20">
        <v>0.04</v>
      </c>
      <c r="I4458" s="6"/>
      <c r="J4458" s="5">
        <v>40588</v>
      </c>
      <c r="K4458" s="25">
        <v>-896.94</v>
      </c>
      <c r="L4458" s="2" t="s">
        <v>353</v>
      </c>
      <c r="M4458" s="14">
        <f>+VLOOKUP(L4458,Customers!$C$3:$D$797,2,FALSE)</f>
        <v>1</v>
      </c>
      <c r="N4458" s="14">
        <f>+INDEX(Customers!$B$2:$D$797,MATCH(TF_Database!L4458,Customers!$C$2:$C$797,0),1)</f>
        <v>23759</v>
      </c>
      <c r="O4458" s="29">
        <f t="shared" si="416"/>
        <v>7</v>
      </c>
      <c r="P4458" s="29">
        <f t="shared" si="417"/>
        <v>12</v>
      </c>
      <c r="Q4458" s="14" t="str">
        <f t="shared" si="418"/>
        <v xml:space="preserve">Astrea </v>
      </c>
      <c r="R4458" s="14" t="str">
        <f t="shared" si="419"/>
        <v>Jones</v>
      </c>
    </row>
    <row r="4459" spans="2:18" x14ac:dyDescent="0.45">
      <c r="B4459" s="14" t="str">
        <f t="shared" si="414"/>
        <v>410423341044</v>
      </c>
      <c r="C4459" s="5">
        <v>41042</v>
      </c>
      <c r="D4459" s="2" t="s">
        <v>806</v>
      </c>
      <c r="E4459" s="14">
        <f t="shared" si="415"/>
        <v>1</v>
      </c>
      <c r="F4459" s="2">
        <v>33</v>
      </c>
      <c r="G4459" s="19">
        <v>8305.19</v>
      </c>
      <c r="H4459" s="20">
        <v>0.04</v>
      </c>
      <c r="I4459" s="6"/>
      <c r="J4459" s="5">
        <v>41044</v>
      </c>
      <c r="K4459" s="25">
        <v>1383.32</v>
      </c>
      <c r="L4459" s="2" t="s">
        <v>358</v>
      </c>
      <c r="M4459" s="14">
        <f>+VLOOKUP(L4459,Customers!$C$3:$D$797,2,FALSE)</f>
        <v>1</v>
      </c>
      <c r="N4459" s="14">
        <f>+INDEX(Customers!$B$2:$D$797,MATCH(TF_Database!L4459,Customers!$C$2:$C$797,0),1)</f>
        <v>27872</v>
      </c>
      <c r="O4459" s="29">
        <f t="shared" si="416"/>
        <v>5</v>
      </c>
      <c r="P4459" s="29">
        <f t="shared" si="417"/>
        <v>11</v>
      </c>
      <c r="Q4459" s="14" t="str">
        <f t="shared" si="418"/>
        <v xml:space="preserve">Fred </v>
      </c>
      <c r="R4459" s="14" t="str">
        <f t="shared" si="419"/>
        <v>McMath</v>
      </c>
    </row>
    <row r="4460" spans="2:18" x14ac:dyDescent="0.45">
      <c r="B4460" s="14" t="str">
        <f t="shared" si="414"/>
        <v>408973540899</v>
      </c>
      <c r="C4460" s="5">
        <v>40897</v>
      </c>
      <c r="D4460" s="2" t="s">
        <v>811</v>
      </c>
      <c r="E4460" s="14">
        <f t="shared" si="415"/>
        <v>0</v>
      </c>
      <c r="F4460" s="2">
        <v>35</v>
      </c>
      <c r="G4460" s="19">
        <v>539.21</v>
      </c>
      <c r="H4460" s="20">
        <v>0.05</v>
      </c>
      <c r="I4460" s="6"/>
      <c r="J4460" s="5">
        <v>40899</v>
      </c>
      <c r="K4460" s="25">
        <v>11.650950000000002</v>
      </c>
      <c r="L4460" s="2" t="s">
        <v>366</v>
      </c>
      <c r="M4460" s="14">
        <f>+VLOOKUP(L4460,Customers!$C$3:$D$797,2,FALSE)</f>
        <v>1</v>
      </c>
      <c r="N4460" s="14">
        <f>+INDEX(Customers!$B$2:$D$797,MATCH(TF_Database!L4460,Customers!$C$2:$C$797,0),1)</f>
        <v>25701</v>
      </c>
      <c r="O4460" s="29">
        <f t="shared" si="416"/>
        <v>6</v>
      </c>
      <c r="P4460" s="29">
        <f t="shared" si="417"/>
        <v>12</v>
      </c>
      <c r="Q4460" s="14" t="str">
        <f t="shared" si="418"/>
        <v xml:space="preserve">Tracy </v>
      </c>
      <c r="R4460" s="14" t="str">
        <f t="shared" si="419"/>
        <v>Poddar</v>
      </c>
    </row>
    <row r="4461" spans="2:18" x14ac:dyDescent="0.45">
      <c r="B4461" s="14" t="str">
        <f t="shared" si="414"/>
        <v>40576440578</v>
      </c>
      <c r="C4461" s="5">
        <v>40576</v>
      </c>
      <c r="D4461" s="2" t="s">
        <v>811</v>
      </c>
      <c r="E4461" s="14">
        <f t="shared" si="415"/>
        <v>0</v>
      </c>
      <c r="F4461" s="2">
        <v>4</v>
      </c>
      <c r="G4461" s="19">
        <v>123.82</v>
      </c>
      <c r="H4461" s="20">
        <v>0.05</v>
      </c>
      <c r="I4461" s="6"/>
      <c r="J4461" s="5">
        <v>40578</v>
      </c>
      <c r="K4461" s="25">
        <v>-0.37000000000000099</v>
      </c>
      <c r="L4461" s="2" t="s">
        <v>346</v>
      </c>
      <c r="M4461" s="14">
        <f>+VLOOKUP(L4461,Customers!$C$3:$D$797,2,FALSE)</f>
        <v>3</v>
      </c>
      <c r="N4461" s="14">
        <f>+INDEX(Customers!$B$2:$D$797,MATCH(TF_Database!L4461,Customers!$C$2:$C$797,0),1)</f>
        <v>28404</v>
      </c>
      <c r="O4461" s="29">
        <f t="shared" si="416"/>
        <v>5</v>
      </c>
      <c r="P4461" s="29">
        <f t="shared" si="417"/>
        <v>12</v>
      </c>
      <c r="Q4461" s="14" t="str">
        <f t="shared" si="418"/>
        <v xml:space="preserve">Troy </v>
      </c>
      <c r="R4461" s="14" t="str">
        <f t="shared" si="419"/>
        <v>Staebel</v>
      </c>
    </row>
    <row r="4462" spans="2:18" x14ac:dyDescent="0.45">
      <c r="B4462" s="14" t="str">
        <f t="shared" si="414"/>
        <v>399253339927</v>
      </c>
      <c r="C4462" s="5">
        <v>39925</v>
      </c>
      <c r="D4462" s="2" t="s">
        <v>808</v>
      </c>
      <c r="E4462" s="14">
        <f t="shared" si="415"/>
        <v>0</v>
      </c>
      <c r="F4462" s="2">
        <v>33</v>
      </c>
      <c r="G4462" s="19">
        <v>3387.32</v>
      </c>
      <c r="H4462" s="20">
        <v>0.05</v>
      </c>
      <c r="I4462" s="6"/>
      <c r="J4462" s="5">
        <v>39927</v>
      </c>
      <c r="K4462" s="25">
        <v>1413.52</v>
      </c>
      <c r="L4462" s="2" t="s">
        <v>336</v>
      </c>
      <c r="M4462" s="14">
        <f>+VLOOKUP(L4462,Customers!$C$3:$D$797,2,FALSE)</f>
        <v>3</v>
      </c>
      <c r="N4462" s="14">
        <f>+INDEX(Customers!$B$2:$D$797,MATCH(TF_Database!L4462,Customers!$C$2:$C$797,0),1)</f>
        <v>11915</v>
      </c>
      <c r="O4462" s="29">
        <f t="shared" si="416"/>
        <v>8</v>
      </c>
      <c r="P4462" s="29">
        <f t="shared" si="417"/>
        <v>12</v>
      </c>
      <c r="Q4462" s="14" t="str">
        <f t="shared" si="418"/>
        <v xml:space="preserve">Raymond </v>
      </c>
      <c r="R4462" s="14" t="str">
        <f t="shared" si="419"/>
        <v>Fair</v>
      </c>
    </row>
    <row r="4463" spans="2:18" x14ac:dyDescent="0.45">
      <c r="B4463" s="14" t="str">
        <f t="shared" si="414"/>
        <v>405253040527</v>
      </c>
      <c r="C4463" s="5">
        <v>40525</v>
      </c>
      <c r="D4463" s="2" t="s">
        <v>808</v>
      </c>
      <c r="E4463" s="14">
        <f t="shared" si="415"/>
        <v>0</v>
      </c>
      <c r="F4463" s="2">
        <v>30</v>
      </c>
      <c r="G4463" s="19">
        <v>990.73</v>
      </c>
      <c r="H4463" s="20">
        <v>0.02</v>
      </c>
      <c r="I4463" s="6"/>
      <c r="J4463" s="5">
        <v>40527</v>
      </c>
      <c r="K4463" s="25">
        <v>56.39</v>
      </c>
      <c r="L4463" s="2" t="s">
        <v>545</v>
      </c>
      <c r="M4463" s="14">
        <f>+VLOOKUP(L4463,Customers!$C$3:$D$797,2,FALSE)</f>
        <v>2</v>
      </c>
      <c r="N4463" s="14">
        <f>+INDEX(Customers!$B$2:$D$797,MATCH(TF_Database!L4463,Customers!$C$2:$C$797,0),1)</f>
        <v>960</v>
      </c>
      <c r="O4463" s="29">
        <f t="shared" si="416"/>
        <v>10</v>
      </c>
      <c r="P4463" s="29">
        <f t="shared" si="417"/>
        <v>16</v>
      </c>
      <c r="Q4463" s="14" t="str">
        <f t="shared" si="418"/>
        <v xml:space="preserve">Alejandro </v>
      </c>
      <c r="R4463" s="14" t="str">
        <f t="shared" si="419"/>
        <v>Savely</v>
      </c>
    </row>
    <row r="4464" spans="2:18" x14ac:dyDescent="0.45">
      <c r="B4464" s="14" t="str">
        <f t="shared" si="414"/>
        <v>404224540427</v>
      </c>
      <c r="C4464" s="5">
        <v>40422</v>
      </c>
      <c r="D4464" s="2" t="s">
        <v>804</v>
      </c>
      <c r="E4464" s="14">
        <f t="shared" si="415"/>
        <v>0</v>
      </c>
      <c r="F4464" s="2">
        <v>45</v>
      </c>
      <c r="G4464" s="19">
        <v>372.01</v>
      </c>
      <c r="H4464" s="20">
        <v>7.0000000000000007E-2</v>
      </c>
      <c r="I4464" s="6"/>
      <c r="J4464" s="5">
        <v>40427</v>
      </c>
      <c r="K4464" s="25">
        <v>-203.68</v>
      </c>
      <c r="L4464" s="2" t="s">
        <v>305</v>
      </c>
      <c r="M4464" s="14">
        <f>+VLOOKUP(L4464,Customers!$C$3:$D$797,2,FALSE)</f>
        <v>2</v>
      </c>
      <c r="N4464" s="14">
        <f>+INDEX(Customers!$B$2:$D$797,MATCH(TF_Database!L4464,Customers!$C$2:$C$797,0),1)</f>
        <v>9416</v>
      </c>
      <c r="O4464" s="29">
        <f t="shared" si="416"/>
        <v>5</v>
      </c>
      <c r="P4464" s="29">
        <f t="shared" si="417"/>
        <v>12</v>
      </c>
      <c r="Q4464" s="14" t="str">
        <f t="shared" si="418"/>
        <v xml:space="preserve">Noel </v>
      </c>
      <c r="R4464" s="14" t="str">
        <f t="shared" si="419"/>
        <v>Staavos</v>
      </c>
    </row>
    <row r="4465" spans="2:18" x14ac:dyDescent="0.45">
      <c r="B4465" s="14" t="str">
        <f t="shared" si="414"/>
        <v>411413041143</v>
      </c>
      <c r="C4465" s="5">
        <v>41141</v>
      </c>
      <c r="D4465" s="2" t="s">
        <v>806</v>
      </c>
      <c r="E4465" s="14">
        <f t="shared" si="415"/>
        <v>1</v>
      </c>
      <c r="F4465" s="2">
        <v>30</v>
      </c>
      <c r="G4465" s="19">
        <v>975.12</v>
      </c>
      <c r="H4465" s="20">
        <v>0.03</v>
      </c>
      <c r="I4465" s="6"/>
      <c r="J4465" s="5">
        <v>41143</v>
      </c>
      <c r="K4465" s="25">
        <v>-6.72</v>
      </c>
      <c r="L4465" s="2" t="s">
        <v>346</v>
      </c>
      <c r="M4465" s="14">
        <f>+VLOOKUP(L4465,Customers!$C$3:$D$797,2,FALSE)</f>
        <v>3</v>
      </c>
      <c r="N4465" s="14">
        <f>+INDEX(Customers!$B$2:$D$797,MATCH(TF_Database!L4465,Customers!$C$2:$C$797,0),1)</f>
        <v>28404</v>
      </c>
      <c r="O4465" s="29">
        <f t="shared" si="416"/>
        <v>5</v>
      </c>
      <c r="P4465" s="29">
        <f t="shared" si="417"/>
        <v>12</v>
      </c>
      <c r="Q4465" s="14" t="str">
        <f t="shared" si="418"/>
        <v xml:space="preserve">Troy </v>
      </c>
      <c r="R4465" s="14" t="str">
        <f t="shared" si="419"/>
        <v>Staebel</v>
      </c>
    </row>
    <row r="4466" spans="2:18" x14ac:dyDescent="0.45">
      <c r="B4466" s="14" t="str">
        <f t="shared" si="414"/>
        <v>398321839833</v>
      </c>
      <c r="C4466" s="5">
        <v>39832</v>
      </c>
      <c r="D4466" s="2" t="s">
        <v>811</v>
      </c>
      <c r="E4466" s="14">
        <f t="shared" si="415"/>
        <v>0</v>
      </c>
      <c r="F4466" s="2">
        <v>18</v>
      </c>
      <c r="G4466" s="19">
        <v>2215.96</v>
      </c>
      <c r="H4466" s="20">
        <v>0</v>
      </c>
      <c r="I4466" s="6"/>
      <c r="J4466" s="5">
        <v>39833</v>
      </c>
      <c r="K4466" s="25">
        <v>-101.65949999999999</v>
      </c>
      <c r="L4466" s="2" t="s">
        <v>372</v>
      </c>
      <c r="M4466" s="14">
        <f>+VLOOKUP(L4466,Customers!$C$3:$D$797,2,FALSE)</f>
        <v>5</v>
      </c>
      <c r="N4466" s="14">
        <f>+INDEX(Customers!$B$2:$D$797,MATCH(TF_Database!L4466,Customers!$C$2:$C$797,0),1)</f>
        <v>25366</v>
      </c>
      <c r="O4466" s="29">
        <f t="shared" si="416"/>
        <v>6</v>
      </c>
      <c r="P4466" s="29">
        <f t="shared" si="417"/>
        <v>12</v>
      </c>
      <c r="Q4466" s="14" t="str">
        <f t="shared" si="418"/>
        <v xml:space="preserve">Chris </v>
      </c>
      <c r="R4466" s="14" t="str">
        <f t="shared" si="419"/>
        <v>Cortes</v>
      </c>
    </row>
    <row r="4467" spans="2:18" x14ac:dyDescent="0.45">
      <c r="B4467" s="14" t="str">
        <f t="shared" si="414"/>
        <v>405654340566</v>
      </c>
      <c r="C4467" s="5">
        <v>40565</v>
      </c>
      <c r="D4467" s="2" t="s">
        <v>808</v>
      </c>
      <c r="E4467" s="14">
        <f t="shared" si="415"/>
        <v>0</v>
      </c>
      <c r="F4467" s="2">
        <v>43</v>
      </c>
      <c r="G4467" s="19">
        <v>1374.7</v>
      </c>
      <c r="H4467" s="20">
        <v>0.06</v>
      </c>
      <c r="I4467" s="6"/>
      <c r="J4467" s="5">
        <v>40566</v>
      </c>
      <c r="K4467" s="25">
        <v>-90.3</v>
      </c>
      <c r="L4467" s="2" t="s">
        <v>346</v>
      </c>
      <c r="M4467" s="14">
        <f>+VLOOKUP(L4467,Customers!$C$3:$D$797,2,FALSE)</f>
        <v>3</v>
      </c>
      <c r="N4467" s="14">
        <f>+INDEX(Customers!$B$2:$D$797,MATCH(TF_Database!L4467,Customers!$C$2:$C$797,0),1)</f>
        <v>28404</v>
      </c>
      <c r="O4467" s="29">
        <f t="shared" si="416"/>
        <v>5</v>
      </c>
      <c r="P4467" s="29">
        <f t="shared" si="417"/>
        <v>12</v>
      </c>
      <c r="Q4467" s="14" t="str">
        <f t="shared" si="418"/>
        <v xml:space="preserve">Troy </v>
      </c>
      <c r="R4467" s="14" t="str">
        <f t="shared" si="419"/>
        <v>Staebel</v>
      </c>
    </row>
    <row r="4468" spans="2:18" x14ac:dyDescent="0.45">
      <c r="B4468" s="14" t="str">
        <f t="shared" si="414"/>
        <v>404073440409</v>
      </c>
      <c r="C4468" s="5">
        <v>40407</v>
      </c>
      <c r="D4468" s="2" t="s">
        <v>806</v>
      </c>
      <c r="E4468" s="14">
        <f t="shared" si="415"/>
        <v>1</v>
      </c>
      <c r="F4468" s="2">
        <v>34</v>
      </c>
      <c r="G4468" s="19">
        <v>209.12</v>
      </c>
      <c r="H4468" s="20">
        <v>0.05</v>
      </c>
      <c r="I4468" s="6"/>
      <c r="J4468" s="5">
        <v>40409</v>
      </c>
      <c r="K4468" s="25">
        <v>-116.21</v>
      </c>
      <c r="L4468" s="2" t="s">
        <v>341</v>
      </c>
      <c r="M4468" s="14">
        <f>+VLOOKUP(L4468,Customers!$C$3:$D$797,2,FALSE)</f>
        <v>5</v>
      </c>
      <c r="N4468" s="14">
        <f>+INDEX(Customers!$B$2:$D$797,MATCH(TF_Database!L4468,Customers!$C$2:$C$797,0),1)</f>
        <v>5996</v>
      </c>
      <c r="O4468" s="29">
        <f t="shared" si="416"/>
        <v>6</v>
      </c>
      <c r="P4468" s="29">
        <f t="shared" si="417"/>
        <v>12</v>
      </c>
      <c r="Q4468" s="14" t="str">
        <f t="shared" si="418"/>
        <v xml:space="preserve">Craig </v>
      </c>
      <c r="R4468" s="14" t="str">
        <f t="shared" si="419"/>
        <v>Yedwab</v>
      </c>
    </row>
    <row r="4469" spans="2:18" x14ac:dyDescent="0.45">
      <c r="B4469" s="14" t="str">
        <f t="shared" si="414"/>
        <v>407172740719</v>
      </c>
      <c r="C4469" s="5">
        <v>40717</v>
      </c>
      <c r="D4469" s="2" t="s">
        <v>811</v>
      </c>
      <c r="E4469" s="14">
        <f t="shared" si="415"/>
        <v>0</v>
      </c>
      <c r="F4469" s="2">
        <v>27</v>
      </c>
      <c r="G4469" s="19">
        <v>172.7</v>
      </c>
      <c r="H4469" s="20">
        <v>7.0000000000000007E-2</v>
      </c>
      <c r="I4469" s="6"/>
      <c r="J4469" s="5">
        <v>40719</v>
      </c>
      <c r="K4469" s="25">
        <v>-42.97</v>
      </c>
      <c r="L4469" s="2" t="s">
        <v>337</v>
      </c>
      <c r="M4469" s="14">
        <f>+VLOOKUP(L4469,Customers!$C$3:$D$797,2,FALSE)</f>
        <v>3</v>
      </c>
      <c r="N4469" s="14">
        <f>+INDEX(Customers!$B$2:$D$797,MATCH(TF_Database!L4469,Customers!$C$2:$C$797,0),1)</f>
        <v>9635</v>
      </c>
      <c r="O4469" s="29">
        <f t="shared" si="416"/>
        <v>5</v>
      </c>
      <c r="P4469" s="29">
        <f t="shared" si="417"/>
        <v>10</v>
      </c>
      <c r="Q4469" s="14" t="str">
        <f t="shared" si="418"/>
        <v xml:space="preserve">Karl </v>
      </c>
      <c r="R4469" s="14" t="str">
        <f t="shared" si="419"/>
        <v>Brown</v>
      </c>
    </row>
    <row r="4470" spans="2:18" x14ac:dyDescent="0.45">
      <c r="B4470" s="14" t="str">
        <f t="shared" si="414"/>
        <v>40644840645</v>
      </c>
      <c r="C4470" s="5">
        <v>40644</v>
      </c>
      <c r="D4470" s="2" t="s">
        <v>811</v>
      </c>
      <c r="E4470" s="14">
        <f t="shared" si="415"/>
        <v>0</v>
      </c>
      <c r="F4470" s="2">
        <v>8</v>
      </c>
      <c r="G4470" s="19">
        <v>180.43</v>
      </c>
      <c r="H4470" s="20">
        <v>0.02</v>
      </c>
      <c r="I4470" s="6"/>
      <c r="J4470" s="5">
        <v>40645</v>
      </c>
      <c r="K4470" s="25">
        <v>-44.86</v>
      </c>
      <c r="L4470" s="2" t="s">
        <v>395</v>
      </c>
      <c r="M4470" s="14">
        <f>+VLOOKUP(L4470,Customers!$C$3:$D$797,2,FALSE)</f>
        <v>2</v>
      </c>
      <c r="N4470" s="14">
        <f>+INDEX(Customers!$B$2:$D$797,MATCH(TF_Database!L4470,Customers!$C$2:$C$797,0),1)</f>
        <v>19811</v>
      </c>
      <c r="O4470" s="29">
        <f t="shared" si="416"/>
        <v>5</v>
      </c>
      <c r="P4470" s="29">
        <f t="shared" si="417"/>
        <v>12</v>
      </c>
      <c r="Q4470" s="14" t="str">
        <f t="shared" si="418"/>
        <v xml:space="preserve">Alan </v>
      </c>
      <c r="R4470" s="14" t="str">
        <f t="shared" si="419"/>
        <v>Shonely</v>
      </c>
    </row>
    <row r="4471" spans="2:18" x14ac:dyDescent="0.45">
      <c r="B4471" s="14" t="str">
        <f t="shared" si="414"/>
        <v>411494741149</v>
      </c>
      <c r="C4471" s="5">
        <v>41149</v>
      </c>
      <c r="D4471" s="2" t="s">
        <v>808</v>
      </c>
      <c r="E4471" s="14">
        <f t="shared" si="415"/>
        <v>0</v>
      </c>
      <c r="F4471" s="2">
        <v>47</v>
      </c>
      <c r="G4471" s="19">
        <v>9262.35</v>
      </c>
      <c r="H4471" s="20">
        <v>0.09</v>
      </c>
      <c r="I4471" s="6"/>
      <c r="J4471" s="5">
        <v>41149</v>
      </c>
      <c r="K4471" s="25">
        <v>2787.59</v>
      </c>
      <c r="L4471" s="2" t="s">
        <v>420</v>
      </c>
      <c r="M4471" s="14">
        <f>+VLOOKUP(L4471,Customers!$C$3:$D$797,2,FALSE)</f>
        <v>4</v>
      </c>
      <c r="N4471" s="14">
        <f>+INDEX(Customers!$B$2:$D$797,MATCH(TF_Database!L4471,Customers!$C$2:$C$797,0),1)</f>
        <v>8649</v>
      </c>
      <c r="O4471" s="29">
        <f t="shared" si="416"/>
        <v>6</v>
      </c>
      <c r="P4471" s="29">
        <f t="shared" si="417"/>
        <v>12</v>
      </c>
      <c r="Q4471" s="14" t="str">
        <f t="shared" si="418"/>
        <v xml:space="preserve">Becky </v>
      </c>
      <c r="R4471" s="14" t="str">
        <f t="shared" si="419"/>
        <v>Martin</v>
      </c>
    </row>
    <row r="4472" spans="2:18" x14ac:dyDescent="0.45">
      <c r="B4472" s="14" t="str">
        <f t="shared" si="414"/>
        <v>405134240515</v>
      </c>
      <c r="C4472" s="5">
        <v>40513</v>
      </c>
      <c r="D4472" s="2" t="s">
        <v>806</v>
      </c>
      <c r="E4472" s="14">
        <f t="shared" si="415"/>
        <v>1</v>
      </c>
      <c r="F4472" s="2">
        <v>42</v>
      </c>
      <c r="G4472" s="19">
        <v>242.8</v>
      </c>
      <c r="H4472" s="20">
        <v>7.0000000000000007E-2</v>
      </c>
      <c r="I4472" s="6"/>
      <c r="J4472" s="5">
        <v>40515</v>
      </c>
      <c r="K4472" s="25">
        <v>95.91</v>
      </c>
      <c r="L4472" s="2" t="s">
        <v>396</v>
      </c>
      <c r="M4472" s="14">
        <f>+VLOOKUP(L4472,Customers!$C$3:$D$797,2,FALSE)</f>
        <v>2</v>
      </c>
      <c r="N4472" s="14">
        <f>+INDEX(Customers!$B$2:$D$797,MATCH(TF_Database!L4472,Customers!$C$2:$C$797,0),1)</f>
        <v>27553</v>
      </c>
      <c r="O4472" s="29">
        <f t="shared" si="416"/>
        <v>8</v>
      </c>
      <c r="P4472" s="29">
        <f t="shared" si="417"/>
        <v>15</v>
      </c>
      <c r="Q4472" s="14" t="str">
        <f t="shared" si="418"/>
        <v xml:space="preserve">Katrina </v>
      </c>
      <c r="R4472" s="14" t="str">
        <f t="shared" si="419"/>
        <v>Willman</v>
      </c>
    </row>
    <row r="4473" spans="2:18" x14ac:dyDescent="0.45">
      <c r="B4473" s="14" t="str">
        <f t="shared" si="414"/>
        <v>403234740324</v>
      </c>
      <c r="C4473" s="5">
        <v>40323</v>
      </c>
      <c r="D4473" s="2" t="s">
        <v>808</v>
      </c>
      <c r="E4473" s="14">
        <f t="shared" si="415"/>
        <v>0</v>
      </c>
      <c r="F4473" s="2">
        <v>47</v>
      </c>
      <c r="G4473" s="19">
        <v>271.77999999999997</v>
      </c>
      <c r="H4473" s="20">
        <v>7.0000000000000007E-2</v>
      </c>
      <c r="I4473" s="6"/>
      <c r="J4473" s="5">
        <v>40324</v>
      </c>
      <c r="K4473" s="25">
        <v>52.74</v>
      </c>
      <c r="L4473" s="2" t="s">
        <v>391</v>
      </c>
      <c r="M4473" s="14">
        <f>+VLOOKUP(L4473,Customers!$C$3:$D$797,2,FALSE)</f>
        <v>2</v>
      </c>
      <c r="N4473" s="14">
        <f>+INDEX(Customers!$B$2:$D$797,MATCH(TF_Database!L4473,Customers!$C$2:$C$797,0),1)</f>
        <v>32287</v>
      </c>
      <c r="O4473" s="29">
        <f t="shared" si="416"/>
        <v>5</v>
      </c>
      <c r="P4473" s="29">
        <f t="shared" si="417"/>
        <v>13</v>
      </c>
      <c r="Q4473" s="14" t="str">
        <f t="shared" si="418"/>
        <v xml:space="preserve">Tony </v>
      </c>
      <c r="R4473" s="14" t="str">
        <f t="shared" si="419"/>
        <v>Molinari</v>
      </c>
    </row>
    <row r="4474" spans="2:18" x14ac:dyDescent="0.45">
      <c r="B4474" s="14" t="str">
        <f t="shared" si="414"/>
        <v>406841640686</v>
      </c>
      <c r="C4474" s="5">
        <v>40684</v>
      </c>
      <c r="D4474" s="2" t="s">
        <v>808</v>
      </c>
      <c r="E4474" s="14">
        <f t="shared" si="415"/>
        <v>0</v>
      </c>
      <c r="F4474" s="2">
        <v>16</v>
      </c>
      <c r="G4474" s="19">
        <v>179.26</v>
      </c>
      <c r="H4474" s="20">
        <v>0.01</v>
      </c>
      <c r="I4474" s="6"/>
      <c r="J4474" s="5">
        <v>40686</v>
      </c>
      <c r="K4474" s="25">
        <v>36.779500000000006</v>
      </c>
      <c r="L4474" s="2" t="s">
        <v>382</v>
      </c>
      <c r="M4474" s="14">
        <f>+VLOOKUP(L4474,Customers!$C$3:$D$797,2,FALSE)</f>
        <v>2</v>
      </c>
      <c r="N4474" s="14">
        <f>+INDEX(Customers!$B$2:$D$797,MATCH(TF_Database!L4474,Customers!$C$2:$C$797,0),1)</f>
        <v>4155</v>
      </c>
      <c r="O4474" s="29">
        <f t="shared" si="416"/>
        <v>9</v>
      </c>
      <c r="P4474" s="29">
        <f t="shared" si="417"/>
        <v>16</v>
      </c>
      <c r="Q4474" s="14" t="str">
        <f t="shared" si="418"/>
        <v xml:space="preserve">Stefania </v>
      </c>
      <c r="R4474" s="14" t="str">
        <f t="shared" si="419"/>
        <v>Perrino</v>
      </c>
    </row>
    <row r="4475" spans="2:18" x14ac:dyDescent="0.45">
      <c r="B4475" s="14" t="str">
        <f t="shared" si="414"/>
        <v>411421941144</v>
      </c>
      <c r="C4475" s="5">
        <v>41142</v>
      </c>
      <c r="D4475" s="2" t="s">
        <v>811</v>
      </c>
      <c r="E4475" s="14">
        <f t="shared" si="415"/>
        <v>0</v>
      </c>
      <c r="F4475" s="2">
        <v>19</v>
      </c>
      <c r="G4475" s="19">
        <v>418.7</v>
      </c>
      <c r="H4475" s="20">
        <v>0.05</v>
      </c>
      <c r="I4475" s="6"/>
      <c r="J4475" s="5">
        <v>41144</v>
      </c>
      <c r="K4475" s="25">
        <v>22.88</v>
      </c>
      <c r="L4475" s="2" t="s">
        <v>337</v>
      </c>
      <c r="M4475" s="14">
        <f>+VLOOKUP(L4475,Customers!$C$3:$D$797,2,FALSE)</f>
        <v>3</v>
      </c>
      <c r="N4475" s="14">
        <f>+INDEX(Customers!$B$2:$D$797,MATCH(TF_Database!L4475,Customers!$C$2:$C$797,0),1)</f>
        <v>9635</v>
      </c>
      <c r="O4475" s="29">
        <f t="shared" si="416"/>
        <v>5</v>
      </c>
      <c r="P4475" s="29">
        <f t="shared" si="417"/>
        <v>10</v>
      </c>
      <c r="Q4475" s="14" t="str">
        <f t="shared" si="418"/>
        <v xml:space="preserve">Karl </v>
      </c>
      <c r="R4475" s="14" t="str">
        <f t="shared" si="419"/>
        <v>Brown</v>
      </c>
    </row>
    <row r="4476" spans="2:18" x14ac:dyDescent="0.45">
      <c r="B4476" s="14" t="str">
        <f t="shared" si="414"/>
        <v>407461940746</v>
      </c>
      <c r="C4476" s="5">
        <v>40746</v>
      </c>
      <c r="D4476" s="2" t="s">
        <v>804</v>
      </c>
      <c r="E4476" s="14">
        <f t="shared" si="415"/>
        <v>0</v>
      </c>
      <c r="F4476" s="2">
        <v>19</v>
      </c>
      <c r="G4476" s="19">
        <v>193.25</v>
      </c>
      <c r="H4476" s="20">
        <v>0.03</v>
      </c>
      <c r="I4476" s="6"/>
      <c r="J4476" s="5">
        <v>40746</v>
      </c>
      <c r="K4476" s="25">
        <v>71.55</v>
      </c>
      <c r="L4476" s="2" t="s">
        <v>298</v>
      </c>
      <c r="M4476" s="14">
        <f>+VLOOKUP(L4476,Customers!$C$3:$D$797,2,FALSE)</f>
        <v>3</v>
      </c>
      <c r="N4476" s="14">
        <f>+INDEX(Customers!$B$2:$D$797,MATCH(TF_Database!L4476,Customers!$C$2:$C$797,0),1)</f>
        <v>6677</v>
      </c>
      <c r="O4476" s="29">
        <f t="shared" si="416"/>
        <v>4</v>
      </c>
      <c r="P4476" s="29">
        <f t="shared" si="417"/>
        <v>7</v>
      </c>
      <c r="Q4476" s="14" t="str">
        <f t="shared" si="418"/>
        <v xml:space="preserve">Amy </v>
      </c>
      <c r="R4476" s="14" t="str">
        <f t="shared" si="419"/>
        <v>Cox</v>
      </c>
    </row>
    <row r="4477" spans="2:18" x14ac:dyDescent="0.45">
      <c r="B4477" s="14" t="str">
        <f t="shared" si="414"/>
        <v>411542341154</v>
      </c>
      <c r="C4477" s="5">
        <v>41154</v>
      </c>
      <c r="D4477" s="2" t="s">
        <v>811</v>
      </c>
      <c r="E4477" s="14">
        <f t="shared" si="415"/>
        <v>0</v>
      </c>
      <c r="F4477" s="2">
        <v>23</v>
      </c>
      <c r="G4477" s="19">
        <v>260.08</v>
      </c>
      <c r="H4477" s="20">
        <v>0.1</v>
      </c>
      <c r="I4477" s="6"/>
      <c r="J4477" s="5">
        <v>41154</v>
      </c>
      <c r="K4477" s="25">
        <v>-37.85</v>
      </c>
      <c r="L4477" s="2" t="s">
        <v>183</v>
      </c>
      <c r="M4477" s="14">
        <f>+VLOOKUP(L4477,Customers!$C$3:$D$797,2,FALSE)</f>
        <v>1</v>
      </c>
      <c r="N4477" s="14">
        <f>+INDEX(Customers!$B$2:$D$797,MATCH(TF_Database!L4477,Customers!$C$2:$C$797,0),1)</f>
        <v>1677</v>
      </c>
      <c r="O4477" s="29">
        <f t="shared" si="416"/>
        <v>7</v>
      </c>
      <c r="P4477" s="29">
        <f t="shared" si="417"/>
        <v>12</v>
      </c>
      <c r="Q4477" s="14" t="str">
        <f t="shared" si="418"/>
        <v xml:space="preserve">Hunter </v>
      </c>
      <c r="R4477" s="14" t="str">
        <f t="shared" si="419"/>
        <v>Lopez</v>
      </c>
    </row>
    <row r="4478" spans="2:18" x14ac:dyDescent="0.45">
      <c r="B4478" s="14" t="str">
        <f t="shared" si="414"/>
        <v>399784139978</v>
      </c>
      <c r="C4478" s="5">
        <v>39978</v>
      </c>
      <c r="D4478" s="2" t="s">
        <v>811</v>
      </c>
      <c r="E4478" s="14">
        <f t="shared" si="415"/>
        <v>0</v>
      </c>
      <c r="F4478" s="2">
        <v>41</v>
      </c>
      <c r="G4478" s="19">
        <v>8958.4599999999991</v>
      </c>
      <c r="H4478" s="20">
        <v>0.02</v>
      </c>
      <c r="I4478" s="6"/>
      <c r="J4478" s="5">
        <v>39978</v>
      </c>
      <c r="K4478" s="25">
        <v>2593.14</v>
      </c>
      <c r="L4478" s="2" t="s">
        <v>357</v>
      </c>
      <c r="M4478" s="14">
        <f>+VLOOKUP(L4478,Customers!$C$3:$D$797,2,FALSE)</f>
        <v>4</v>
      </c>
      <c r="N4478" s="14">
        <f>+INDEX(Customers!$B$2:$D$797,MATCH(TF_Database!L4478,Customers!$C$2:$C$797,0),1)</f>
        <v>24497</v>
      </c>
      <c r="O4478" s="29">
        <f t="shared" si="416"/>
        <v>7</v>
      </c>
      <c r="P4478" s="29">
        <f t="shared" si="417"/>
        <v>13</v>
      </c>
      <c r="Q4478" s="14" t="str">
        <f t="shared" si="418"/>
        <v xml:space="preserve">Dianna </v>
      </c>
      <c r="R4478" s="14" t="str">
        <f t="shared" si="419"/>
        <v>Arnett</v>
      </c>
    </row>
    <row r="4479" spans="2:18" x14ac:dyDescent="0.45">
      <c r="B4479" s="14" t="str">
        <f t="shared" si="414"/>
        <v>398233439824</v>
      </c>
      <c r="C4479" s="5">
        <v>39823</v>
      </c>
      <c r="D4479" s="2" t="s">
        <v>806</v>
      </c>
      <c r="E4479" s="14">
        <f t="shared" si="415"/>
        <v>1</v>
      </c>
      <c r="F4479" s="2">
        <v>34</v>
      </c>
      <c r="G4479" s="19">
        <v>1177.5</v>
      </c>
      <c r="H4479" s="20">
        <v>0.02</v>
      </c>
      <c r="I4479" s="6"/>
      <c r="J4479" s="5">
        <v>39824</v>
      </c>
      <c r="K4479" s="25">
        <v>420.05</v>
      </c>
      <c r="L4479" s="2" t="s">
        <v>354</v>
      </c>
      <c r="M4479" s="14">
        <f>+VLOOKUP(L4479,Customers!$C$3:$D$797,2,FALSE)</f>
        <v>1</v>
      </c>
      <c r="N4479" s="14">
        <f>+INDEX(Customers!$B$2:$D$797,MATCH(TF_Database!L4479,Customers!$C$2:$C$797,0),1)</f>
        <v>26284</v>
      </c>
      <c r="O4479" s="29">
        <f t="shared" si="416"/>
        <v>10</v>
      </c>
      <c r="P4479" s="29">
        <f t="shared" si="417"/>
        <v>16</v>
      </c>
      <c r="Q4479" s="14" t="str">
        <f t="shared" si="418"/>
        <v xml:space="preserve">Giulietta </v>
      </c>
      <c r="R4479" s="14" t="str">
        <f t="shared" si="419"/>
        <v>Dortch</v>
      </c>
    </row>
    <row r="4480" spans="2:18" x14ac:dyDescent="0.45">
      <c r="B4480" s="14" t="str">
        <f t="shared" si="414"/>
        <v>409074440909</v>
      </c>
      <c r="C4480" s="5">
        <v>40907</v>
      </c>
      <c r="D4480" s="2" t="s">
        <v>808</v>
      </c>
      <c r="E4480" s="14">
        <f t="shared" si="415"/>
        <v>0</v>
      </c>
      <c r="F4480" s="2">
        <v>44</v>
      </c>
      <c r="G4480" s="19">
        <v>362.75</v>
      </c>
      <c r="H4480" s="20">
        <v>0.08</v>
      </c>
      <c r="I4480" s="6"/>
      <c r="J4480" s="5">
        <v>40909</v>
      </c>
      <c r="K4480" s="25">
        <v>-54.47</v>
      </c>
      <c r="L4480" s="2" t="s">
        <v>399</v>
      </c>
      <c r="M4480" s="14">
        <f>+VLOOKUP(L4480,Customers!$C$3:$D$797,2,FALSE)</f>
        <v>2</v>
      </c>
      <c r="N4480" s="14">
        <f>+INDEX(Customers!$B$2:$D$797,MATCH(TF_Database!L4480,Customers!$C$2:$C$797,0),1)</f>
        <v>6891</v>
      </c>
      <c r="O4480" s="29">
        <f t="shared" si="416"/>
        <v>5</v>
      </c>
      <c r="P4480" s="29">
        <f t="shared" si="417"/>
        <v>12</v>
      </c>
      <c r="Q4480" s="14" t="str">
        <f t="shared" si="418"/>
        <v xml:space="preserve">Dave </v>
      </c>
      <c r="R4480" s="14" t="str">
        <f t="shared" si="419"/>
        <v>Poirier</v>
      </c>
    </row>
    <row r="4481" spans="2:18" x14ac:dyDescent="0.45">
      <c r="B4481" s="14" t="str">
        <f t="shared" si="414"/>
        <v>409492340951</v>
      </c>
      <c r="C4481" s="5">
        <v>40949</v>
      </c>
      <c r="D4481" s="2" t="s">
        <v>808</v>
      </c>
      <c r="E4481" s="14">
        <f t="shared" si="415"/>
        <v>0</v>
      </c>
      <c r="F4481" s="2">
        <v>23</v>
      </c>
      <c r="G4481" s="19">
        <v>105.93</v>
      </c>
      <c r="H4481" s="20">
        <v>0.05</v>
      </c>
      <c r="I4481" s="6"/>
      <c r="J4481" s="5">
        <v>40951</v>
      </c>
      <c r="K4481" s="25">
        <v>33.47</v>
      </c>
      <c r="L4481" s="2" t="s">
        <v>408</v>
      </c>
      <c r="M4481" s="14">
        <f>+VLOOKUP(L4481,Customers!$C$3:$D$797,2,FALSE)</f>
        <v>4</v>
      </c>
      <c r="N4481" s="14">
        <f>+INDEX(Customers!$B$2:$D$797,MATCH(TF_Database!L4481,Customers!$C$2:$C$797,0),1)</f>
        <v>13719</v>
      </c>
      <c r="O4481" s="29">
        <f t="shared" si="416"/>
        <v>8</v>
      </c>
      <c r="P4481" s="29">
        <f t="shared" si="417"/>
        <v>15</v>
      </c>
      <c r="Q4481" s="14" t="str">
        <f t="shared" si="418"/>
        <v xml:space="preserve">Michael </v>
      </c>
      <c r="R4481" s="14" t="str">
        <f t="shared" si="419"/>
        <v>Kennedy</v>
      </c>
    </row>
    <row r="4482" spans="2:18" x14ac:dyDescent="0.45">
      <c r="B4482" s="14" t="str">
        <f t="shared" si="414"/>
        <v>41150941153</v>
      </c>
      <c r="C4482" s="5">
        <v>41150</v>
      </c>
      <c r="D4482" s="2" t="s">
        <v>806</v>
      </c>
      <c r="E4482" s="14">
        <f t="shared" si="415"/>
        <v>1</v>
      </c>
      <c r="F4482" s="2">
        <v>9</v>
      </c>
      <c r="G4482" s="19">
        <v>2643.15</v>
      </c>
      <c r="H4482" s="20">
        <v>0.01</v>
      </c>
      <c r="I4482" s="6"/>
      <c r="J4482" s="5">
        <v>41153</v>
      </c>
      <c r="K4482" s="25">
        <v>-715.11440000000016</v>
      </c>
      <c r="L4482" s="2" t="s">
        <v>352</v>
      </c>
      <c r="M4482" s="14">
        <f>+VLOOKUP(L4482,Customers!$C$3:$D$797,2,FALSE)</f>
        <v>5</v>
      </c>
      <c r="N4482" s="14">
        <f>+INDEX(Customers!$B$2:$D$797,MATCH(TF_Database!L4482,Customers!$C$2:$C$797,0),1)</f>
        <v>20180</v>
      </c>
      <c r="O4482" s="29">
        <f t="shared" si="416"/>
        <v>6</v>
      </c>
      <c r="P4482" s="29">
        <f t="shared" si="417"/>
        <v>13</v>
      </c>
      <c r="Q4482" s="14" t="str">
        <f t="shared" si="418"/>
        <v xml:space="preserve">Eleni </v>
      </c>
      <c r="R4482" s="14" t="str">
        <f t="shared" si="419"/>
        <v>McCrary</v>
      </c>
    </row>
    <row r="4483" spans="2:18" x14ac:dyDescent="0.45">
      <c r="B4483" s="14" t="str">
        <f t="shared" si="414"/>
        <v>404182040423</v>
      </c>
      <c r="C4483" s="5">
        <v>40418</v>
      </c>
      <c r="D4483" s="2" t="s">
        <v>804</v>
      </c>
      <c r="E4483" s="14">
        <f t="shared" si="415"/>
        <v>0</v>
      </c>
      <c r="F4483" s="2">
        <v>20</v>
      </c>
      <c r="G4483" s="19">
        <v>677.9</v>
      </c>
      <c r="H4483" s="20">
        <v>0.05</v>
      </c>
      <c r="I4483" s="6"/>
      <c r="J4483" s="5">
        <v>40423</v>
      </c>
      <c r="K4483" s="25">
        <v>196.36</v>
      </c>
      <c r="L4483" s="2" t="s">
        <v>352</v>
      </c>
      <c r="M4483" s="14">
        <f>+VLOOKUP(L4483,Customers!$C$3:$D$797,2,FALSE)</f>
        <v>5</v>
      </c>
      <c r="N4483" s="14">
        <f>+INDEX(Customers!$B$2:$D$797,MATCH(TF_Database!L4483,Customers!$C$2:$C$797,0),1)</f>
        <v>20180</v>
      </c>
      <c r="O4483" s="29">
        <f t="shared" si="416"/>
        <v>6</v>
      </c>
      <c r="P4483" s="29">
        <f t="shared" si="417"/>
        <v>13</v>
      </c>
      <c r="Q4483" s="14" t="str">
        <f t="shared" si="418"/>
        <v xml:space="preserve">Eleni </v>
      </c>
      <c r="R4483" s="14" t="str">
        <f t="shared" si="419"/>
        <v>McCrary</v>
      </c>
    </row>
    <row r="4484" spans="2:18" x14ac:dyDescent="0.45">
      <c r="B4484" s="14" t="str">
        <f t="shared" si="414"/>
        <v>403044440308</v>
      </c>
      <c r="C4484" s="5">
        <v>40304</v>
      </c>
      <c r="D4484" s="2" t="s">
        <v>804</v>
      </c>
      <c r="E4484" s="14">
        <f t="shared" si="415"/>
        <v>0</v>
      </c>
      <c r="F4484" s="2">
        <v>44</v>
      </c>
      <c r="G4484" s="19">
        <v>3249.09</v>
      </c>
      <c r="H4484" s="20">
        <v>0.1</v>
      </c>
      <c r="I4484" s="6"/>
      <c r="J4484" s="5">
        <v>40308</v>
      </c>
      <c r="K4484" s="25">
        <v>-1326.29</v>
      </c>
      <c r="L4484" s="2" t="s">
        <v>351</v>
      </c>
      <c r="M4484" s="14">
        <f>+VLOOKUP(L4484,Customers!$C$3:$D$797,2,FALSE)</f>
        <v>3</v>
      </c>
      <c r="N4484" s="14">
        <f>+INDEX(Customers!$B$2:$D$797,MATCH(TF_Database!L4484,Customers!$C$2:$C$797,0),1)</f>
        <v>26308</v>
      </c>
      <c r="O4484" s="29">
        <f t="shared" si="416"/>
        <v>7</v>
      </c>
      <c r="P4484" s="29">
        <f t="shared" si="417"/>
        <v>15</v>
      </c>
      <c r="Q4484" s="14" t="str">
        <f t="shared" si="418"/>
        <v xml:space="preserve">George </v>
      </c>
      <c r="R4484" s="14" t="str">
        <f t="shared" si="419"/>
        <v>Zrebassa</v>
      </c>
    </row>
    <row r="4485" spans="2:18" x14ac:dyDescent="0.45">
      <c r="B4485" s="14" t="str">
        <f t="shared" si="414"/>
        <v>40482840483</v>
      </c>
      <c r="C4485" s="5">
        <v>40482</v>
      </c>
      <c r="D4485" s="2" t="s">
        <v>810</v>
      </c>
      <c r="E4485" s="14">
        <f t="shared" si="415"/>
        <v>0</v>
      </c>
      <c r="F4485" s="2">
        <v>8</v>
      </c>
      <c r="G4485" s="19">
        <v>121.62400000000001</v>
      </c>
      <c r="H4485" s="20">
        <v>0</v>
      </c>
      <c r="I4485" s="6"/>
      <c r="J4485" s="5">
        <v>40483</v>
      </c>
      <c r="K4485" s="25">
        <v>11.650950000000002</v>
      </c>
      <c r="L4485" s="2" t="s">
        <v>399</v>
      </c>
      <c r="M4485" s="14">
        <f>+VLOOKUP(L4485,Customers!$C$3:$D$797,2,FALSE)</f>
        <v>2</v>
      </c>
      <c r="N4485" s="14">
        <f>+INDEX(Customers!$B$2:$D$797,MATCH(TF_Database!L4485,Customers!$C$2:$C$797,0),1)</f>
        <v>6891</v>
      </c>
      <c r="O4485" s="29">
        <f t="shared" si="416"/>
        <v>5</v>
      </c>
      <c r="P4485" s="29">
        <f t="shared" si="417"/>
        <v>12</v>
      </c>
      <c r="Q4485" s="14" t="str">
        <f t="shared" si="418"/>
        <v xml:space="preserve">Dave </v>
      </c>
      <c r="R4485" s="14" t="str">
        <f t="shared" si="419"/>
        <v>Poirier</v>
      </c>
    </row>
    <row r="4486" spans="2:18" x14ac:dyDescent="0.45">
      <c r="B4486" s="14" t="str">
        <f t="shared" si="414"/>
        <v>400302640031</v>
      </c>
      <c r="C4486" s="5">
        <v>40030</v>
      </c>
      <c r="D4486" s="2" t="s">
        <v>810</v>
      </c>
      <c r="E4486" s="14">
        <f t="shared" si="415"/>
        <v>0</v>
      </c>
      <c r="F4486" s="2">
        <v>26</v>
      </c>
      <c r="G4486" s="19">
        <v>1033.93</v>
      </c>
      <c r="H4486" s="20">
        <v>0</v>
      </c>
      <c r="I4486" s="6"/>
      <c r="J4486" s="5">
        <v>40031</v>
      </c>
      <c r="K4486" s="25">
        <v>63.41</v>
      </c>
      <c r="L4486" s="2" t="s">
        <v>393</v>
      </c>
      <c r="M4486" s="14">
        <f>+VLOOKUP(L4486,Customers!$C$3:$D$797,2,FALSE)</f>
        <v>2</v>
      </c>
      <c r="N4486" s="14">
        <f>+INDEX(Customers!$B$2:$D$797,MATCH(TF_Database!L4486,Customers!$C$2:$C$797,0),1)</f>
        <v>16468</v>
      </c>
      <c r="O4486" s="29">
        <f t="shared" si="416"/>
        <v>7</v>
      </c>
      <c r="P4486" s="29">
        <f t="shared" si="417"/>
        <v>10</v>
      </c>
      <c r="Q4486" s="14" t="str">
        <f t="shared" si="418"/>
        <v xml:space="preserve">Deanra </v>
      </c>
      <c r="R4486" s="14" t="str">
        <f t="shared" si="419"/>
        <v>Eno</v>
      </c>
    </row>
    <row r="4487" spans="2:18" x14ac:dyDescent="0.45">
      <c r="B4487" s="14" t="str">
        <f t="shared" ref="B4487:B4550" si="420">+CONCATENATE(C4487,F4487,J4487)</f>
        <v>408411940842</v>
      </c>
      <c r="C4487" s="5">
        <v>40841</v>
      </c>
      <c r="D4487" s="2" t="s">
        <v>806</v>
      </c>
      <c r="E4487" s="14">
        <f t="shared" ref="E4487:E4550" si="421">+IF(D4487="High",1,0)</f>
        <v>1</v>
      </c>
      <c r="F4487" s="2">
        <v>19</v>
      </c>
      <c r="G4487" s="19">
        <v>1616.87</v>
      </c>
      <c r="H4487" s="20">
        <v>0.1</v>
      </c>
      <c r="I4487" s="6"/>
      <c r="J4487" s="5">
        <v>40842</v>
      </c>
      <c r="K4487" s="25">
        <v>-189.55</v>
      </c>
      <c r="L4487" s="2" t="s">
        <v>373</v>
      </c>
      <c r="M4487" s="14">
        <f>+VLOOKUP(L4487,Customers!$C$3:$D$797,2,FALSE)</f>
        <v>4</v>
      </c>
      <c r="N4487" s="14">
        <f>+INDEX(Customers!$B$2:$D$797,MATCH(TF_Database!L4487,Customers!$C$2:$C$797,0),1)</f>
        <v>5249</v>
      </c>
      <c r="O4487" s="29">
        <f t="shared" ref="O4487:O4550" si="422">+SEARCH(" ",L4487)</f>
        <v>5</v>
      </c>
      <c r="P4487" s="29">
        <f t="shared" ref="P4487:P4550" si="423">+LEN(L4487)</f>
        <v>14</v>
      </c>
      <c r="Q4487" s="14" t="str">
        <f t="shared" ref="Q4487:Q4550" si="424">+LEFT(L4487,O4487)</f>
        <v xml:space="preserve">Sara </v>
      </c>
      <c r="R4487" s="14" t="str">
        <f t="shared" ref="R4487:R4550" si="425">+RIGHT(L4487,P4487-O4487)</f>
        <v>Luxemburg</v>
      </c>
    </row>
    <row r="4488" spans="2:18" x14ac:dyDescent="0.45">
      <c r="B4488" s="14" t="str">
        <f t="shared" si="420"/>
        <v>401212440121</v>
      </c>
      <c r="C4488" s="5">
        <v>40121</v>
      </c>
      <c r="D4488" s="2" t="s">
        <v>811</v>
      </c>
      <c r="E4488" s="14">
        <f t="shared" si="421"/>
        <v>0</v>
      </c>
      <c r="F4488" s="2">
        <v>24</v>
      </c>
      <c r="G4488" s="19">
        <v>752.63</v>
      </c>
      <c r="H4488" s="20">
        <v>0.01</v>
      </c>
      <c r="I4488" s="6"/>
      <c r="J4488" s="5">
        <v>40121</v>
      </c>
      <c r="K4488" s="25">
        <v>172.94</v>
      </c>
      <c r="L4488" s="2" t="s">
        <v>423</v>
      </c>
      <c r="M4488" s="14">
        <f>+VLOOKUP(L4488,Customers!$C$3:$D$797,2,FALSE)</f>
        <v>5</v>
      </c>
      <c r="N4488" s="14">
        <f>+INDEX(Customers!$B$2:$D$797,MATCH(TF_Database!L4488,Customers!$C$2:$C$797,0),1)</f>
        <v>15755</v>
      </c>
      <c r="O4488" s="29">
        <f t="shared" si="422"/>
        <v>7</v>
      </c>
      <c r="P4488" s="29">
        <f t="shared" si="423"/>
        <v>12</v>
      </c>
      <c r="Q4488" s="14" t="str">
        <f t="shared" si="424"/>
        <v xml:space="preserve">Pierre </v>
      </c>
      <c r="R4488" s="14" t="str">
        <f t="shared" si="425"/>
        <v>Wener</v>
      </c>
    </row>
    <row r="4489" spans="2:18" x14ac:dyDescent="0.45">
      <c r="B4489" s="14" t="str">
        <f t="shared" si="420"/>
        <v>404824640484</v>
      </c>
      <c r="C4489" s="5">
        <v>40482</v>
      </c>
      <c r="D4489" s="2" t="s">
        <v>810</v>
      </c>
      <c r="E4489" s="14">
        <f t="shared" si="421"/>
        <v>0</v>
      </c>
      <c r="F4489" s="2">
        <v>46</v>
      </c>
      <c r="G4489" s="19">
        <v>130.9</v>
      </c>
      <c r="H4489" s="20">
        <v>0.09</v>
      </c>
      <c r="I4489" s="6"/>
      <c r="J4489" s="5">
        <v>40484</v>
      </c>
      <c r="K4489" s="25">
        <v>18.75</v>
      </c>
      <c r="L4489" s="2" t="s">
        <v>366</v>
      </c>
      <c r="M4489" s="14">
        <f>+VLOOKUP(L4489,Customers!$C$3:$D$797,2,FALSE)</f>
        <v>1</v>
      </c>
      <c r="N4489" s="14">
        <f>+INDEX(Customers!$B$2:$D$797,MATCH(TF_Database!L4489,Customers!$C$2:$C$797,0),1)</f>
        <v>25701</v>
      </c>
      <c r="O4489" s="29">
        <f t="shared" si="422"/>
        <v>6</v>
      </c>
      <c r="P4489" s="29">
        <f t="shared" si="423"/>
        <v>12</v>
      </c>
      <c r="Q4489" s="14" t="str">
        <f t="shared" si="424"/>
        <v xml:space="preserve">Tracy </v>
      </c>
      <c r="R4489" s="14" t="str">
        <f t="shared" si="425"/>
        <v>Poddar</v>
      </c>
    </row>
    <row r="4490" spans="2:18" x14ac:dyDescent="0.45">
      <c r="B4490" s="14" t="str">
        <f t="shared" si="420"/>
        <v>40190340191</v>
      </c>
      <c r="C4490" s="5">
        <v>40190</v>
      </c>
      <c r="D4490" s="2" t="s">
        <v>808</v>
      </c>
      <c r="E4490" s="14">
        <f t="shared" si="421"/>
        <v>0</v>
      </c>
      <c r="F4490" s="2">
        <v>3</v>
      </c>
      <c r="G4490" s="19">
        <v>224.74400000000003</v>
      </c>
      <c r="H4490" s="20">
        <v>0.02</v>
      </c>
      <c r="I4490" s="6"/>
      <c r="J4490" s="5">
        <v>40191</v>
      </c>
      <c r="K4490" s="25">
        <v>54.598050000000008</v>
      </c>
      <c r="L4490" s="2" t="s">
        <v>339</v>
      </c>
      <c r="M4490" s="14">
        <f>+VLOOKUP(L4490,Customers!$C$3:$D$797,2,FALSE)</f>
        <v>2</v>
      </c>
      <c r="N4490" s="14">
        <f>+INDEX(Customers!$B$2:$D$797,MATCH(TF_Database!L4490,Customers!$C$2:$C$797,0),1)</f>
        <v>19697</v>
      </c>
      <c r="O4490" s="29">
        <f t="shared" si="422"/>
        <v>5</v>
      </c>
      <c r="P4490" s="29">
        <f t="shared" si="423"/>
        <v>12</v>
      </c>
      <c r="Q4490" s="14" t="str">
        <f t="shared" si="424"/>
        <v xml:space="preserve">Eric </v>
      </c>
      <c r="R4490" s="14" t="str">
        <f t="shared" si="425"/>
        <v>Barreto</v>
      </c>
    </row>
    <row r="4491" spans="2:18" x14ac:dyDescent="0.45">
      <c r="B4491" s="14" t="str">
        <f t="shared" si="420"/>
        <v>41172941173</v>
      </c>
      <c r="C4491" s="5">
        <v>41172</v>
      </c>
      <c r="D4491" s="2" t="s">
        <v>811</v>
      </c>
      <c r="E4491" s="14">
        <f t="shared" si="421"/>
        <v>0</v>
      </c>
      <c r="F4491" s="2">
        <v>9</v>
      </c>
      <c r="G4491" s="19">
        <v>169.27</v>
      </c>
      <c r="H4491" s="20">
        <v>0.09</v>
      </c>
      <c r="I4491" s="6"/>
      <c r="J4491" s="5">
        <v>41173</v>
      </c>
      <c r="K4491" s="25">
        <v>-68.930000000000007</v>
      </c>
      <c r="L4491" s="2" t="s">
        <v>423</v>
      </c>
      <c r="M4491" s="14">
        <f>+VLOOKUP(L4491,Customers!$C$3:$D$797,2,FALSE)</f>
        <v>5</v>
      </c>
      <c r="N4491" s="14">
        <f>+INDEX(Customers!$B$2:$D$797,MATCH(TF_Database!L4491,Customers!$C$2:$C$797,0),1)</f>
        <v>15755</v>
      </c>
      <c r="O4491" s="29">
        <f t="shared" si="422"/>
        <v>7</v>
      </c>
      <c r="P4491" s="29">
        <f t="shared" si="423"/>
        <v>12</v>
      </c>
      <c r="Q4491" s="14" t="str">
        <f t="shared" si="424"/>
        <v xml:space="preserve">Pierre </v>
      </c>
      <c r="R4491" s="14" t="str">
        <f t="shared" si="425"/>
        <v>Wener</v>
      </c>
    </row>
    <row r="4492" spans="2:18" x14ac:dyDescent="0.45">
      <c r="B4492" s="14" t="str">
        <f t="shared" si="420"/>
        <v>411481641150</v>
      </c>
      <c r="C4492" s="5">
        <v>41148</v>
      </c>
      <c r="D4492" s="2" t="s">
        <v>806</v>
      </c>
      <c r="E4492" s="14">
        <f t="shared" si="421"/>
        <v>1</v>
      </c>
      <c r="F4492" s="2">
        <v>16</v>
      </c>
      <c r="G4492" s="19">
        <v>981.26</v>
      </c>
      <c r="H4492" s="20">
        <v>0.09</v>
      </c>
      <c r="I4492" s="6"/>
      <c r="J4492" s="5">
        <v>41150</v>
      </c>
      <c r="K4492" s="25">
        <v>-500.35</v>
      </c>
      <c r="L4492" s="2" t="s">
        <v>350</v>
      </c>
      <c r="M4492" s="14">
        <f>+VLOOKUP(L4492,Customers!$C$3:$D$797,2,FALSE)</f>
        <v>2</v>
      </c>
      <c r="N4492" s="14">
        <f>+INDEX(Customers!$B$2:$D$797,MATCH(TF_Database!L4492,Customers!$C$2:$C$797,0),1)</f>
        <v>6385</v>
      </c>
      <c r="O4492" s="29">
        <f t="shared" si="422"/>
        <v>4</v>
      </c>
      <c r="P4492" s="29">
        <f t="shared" si="423"/>
        <v>12</v>
      </c>
      <c r="Q4492" s="14" t="str">
        <f t="shared" si="424"/>
        <v xml:space="preserve">Dan </v>
      </c>
      <c r="R4492" s="14" t="str">
        <f t="shared" si="425"/>
        <v>Campbell</v>
      </c>
    </row>
    <row r="4493" spans="2:18" x14ac:dyDescent="0.45">
      <c r="B4493" s="14" t="str">
        <f t="shared" si="420"/>
        <v>40445740448</v>
      </c>
      <c r="C4493" s="5">
        <v>40445</v>
      </c>
      <c r="D4493" s="2" t="s">
        <v>808</v>
      </c>
      <c r="E4493" s="14">
        <f t="shared" si="421"/>
        <v>0</v>
      </c>
      <c r="F4493" s="2">
        <v>7</v>
      </c>
      <c r="G4493" s="19">
        <v>353.02</v>
      </c>
      <c r="H4493" s="20">
        <v>0</v>
      </c>
      <c r="I4493" s="6"/>
      <c r="J4493" s="5">
        <v>40448</v>
      </c>
      <c r="K4493" s="25">
        <v>72.55</v>
      </c>
      <c r="L4493" s="2" t="s">
        <v>298</v>
      </c>
      <c r="M4493" s="14">
        <f>+VLOOKUP(L4493,Customers!$C$3:$D$797,2,FALSE)</f>
        <v>3</v>
      </c>
      <c r="N4493" s="14">
        <f>+INDEX(Customers!$B$2:$D$797,MATCH(TF_Database!L4493,Customers!$C$2:$C$797,0),1)</f>
        <v>6677</v>
      </c>
      <c r="O4493" s="29">
        <f t="shared" si="422"/>
        <v>4</v>
      </c>
      <c r="P4493" s="29">
        <f t="shared" si="423"/>
        <v>7</v>
      </c>
      <c r="Q4493" s="14" t="str">
        <f t="shared" si="424"/>
        <v xml:space="preserve">Amy </v>
      </c>
      <c r="R4493" s="14" t="str">
        <f t="shared" si="425"/>
        <v>Cox</v>
      </c>
    </row>
    <row r="4494" spans="2:18" x14ac:dyDescent="0.45">
      <c r="B4494" s="14" t="str">
        <f t="shared" si="420"/>
        <v>410312441031</v>
      </c>
      <c r="C4494" s="5">
        <v>41031</v>
      </c>
      <c r="D4494" s="2" t="s">
        <v>804</v>
      </c>
      <c r="E4494" s="14">
        <f t="shared" si="421"/>
        <v>0</v>
      </c>
      <c r="F4494" s="2">
        <v>24</v>
      </c>
      <c r="G4494" s="19">
        <v>222.43</v>
      </c>
      <c r="H4494" s="20">
        <v>0.06</v>
      </c>
      <c r="I4494" s="6"/>
      <c r="J4494" s="5">
        <v>41031</v>
      </c>
      <c r="K4494" s="25">
        <v>-119.31</v>
      </c>
      <c r="L4494" s="2" t="s">
        <v>388</v>
      </c>
      <c r="M4494" s="14">
        <f>+VLOOKUP(L4494,Customers!$C$3:$D$797,2,FALSE)</f>
        <v>3</v>
      </c>
      <c r="N4494" s="14">
        <f>+INDEX(Customers!$B$2:$D$797,MATCH(TF_Database!L4494,Customers!$C$2:$C$797,0),1)</f>
        <v>588</v>
      </c>
      <c r="O4494" s="29">
        <f t="shared" si="422"/>
        <v>10</v>
      </c>
      <c r="P4494" s="29">
        <f t="shared" si="423"/>
        <v>16</v>
      </c>
      <c r="Q4494" s="14" t="str">
        <f t="shared" si="424"/>
        <v xml:space="preserve">Katherine </v>
      </c>
      <c r="R4494" s="14" t="str">
        <f t="shared" si="425"/>
        <v>Murray</v>
      </c>
    </row>
    <row r="4495" spans="2:18" x14ac:dyDescent="0.45">
      <c r="B4495" s="14" t="str">
        <f t="shared" si="420"/>
        <v>412102041212</v>
      </c>
      <c r="C4495" s="5">
        <v>41210</v>
      </c>
      <c r="D4495" s="2" t="s">
        <v>811</v>
      </c>
      <c r="E4495" s="14">
        <f t="shared" si="421"/>
        <v>0</v>
      </c>
      <c r="F4495" s="2">
        <v>20</v>
      </c>
      <c r="G4495" s="19">
        <v>302.94</v>
      </c>
      <c r="H4495" s="20">
        <v>7.0000000000000007E-2</v>
      </c>
      <c r="I4495" s="6"/>
      <c r="J4495" s="5">
        <v>41212</v>
      </c>
      <c r="K4495" s="25">
        <v>-30.2</v>
      </c>
      <c r="L4495" s="2" t="s">
        <v>375</v>
      </c>
      <c r="M4495" s="14">
        <f>+VLOOKUP(L4495,Customers!$C$3:$D$797,2,FALSE)</f>
        <v>3</v>
      </c>
      <c r="N4495" s="14">
        <f>+INDEX(Customers!$B$2:$D$797,MATCH(TF_Database!L4495,Customers!$C$2:$C$797,0),1)</f>
        <v>11039</v>
      </c>
      <c r="O4495" s="29">
        <f t="shared" si="422"/>
        <v>5</v>
      </c>
      <c r="P4495" s="29">
        <f t="shared" si="423"/>
        <v>12</v>
      </c>
      <c r="Q4495" s="14" t="str">
        <f t="shared" si="424"/>
        <v xml:space="preserve">Paul </v>
      </c>
      <c r="R4495" s="14" t="str">
        <f t="shared" si="425"/>
        <v>Knutson</v>
      </c>
    </row>
    <row r="4496" spans="2:18" x14ac:dyDescent="0.45">
      <c r="B4496" s="14" t="str">
        <f t="shared" si="420"/>
        <v>41153641154</v>
      </c>
      <c r="C4496" s="5">
        <v>41153</v>
      </c>
      <c r="D4496" s="2" t="s">
        <v>810</v>
      </c>
      <c r="E4496" s="14">
        <f t="shared" si="421"/>
        <v>0</v>
      </c>
      <c r="F4496" s="2">
        <v>6</v>
      </c>
      <c r="G4496" s="19">
        <v>20.47</v>
      </c>
      <c r="H4496" s="20">
        <v>0.09</v>
      </c>
      <c r="I4496" s="6"/>
      <c r="J4496" s="5">
        <v>41154</v>
      </c>
      <c r="K4496" s="25">
        <v>-0.74</v>
      </c>
      <c r="L4496" s="2" t="s">
        <v>377</v>
      </c>
      <c r="M4496" s="14">
        <f>+VLOOKUP(L4496,Customers!$C$3:$D$797,2,FALSE)</f>
        <v>2</v>
      </c>
      <c r="N4496" s="14">
        <f>+INDEX(Customers!$B$2:$D$797,MATCH(TF_Database!L4496,Customers!$C$2:$C$797,0),1)</f>
        <v>16244</v>
      </c>
      <c r="O4496" s="29">
        <f t="shared" si="422"/>
        <v>9</v>
      </c>
      <c r="P4496" s="29">
        <f t="shared" si="423"/>
        <v>13</v>
      </c>
      <c r="Q4496" s="14" t="str">
        <f t="shared" si="424"/>
        <v xml:space="preserve">Jennifer </v>
      </c>
      <c r="R4496" s="14" t="str">
        <f t="shared" si="425"/>
        <v>Patt</v>
      </c>
    </row>
    <row r="4497" spans="2:18" x14ac:dyDescent="0.45">
      <c r="B4497" s="14" t="str">
        <f t="shared" si="420"/>
        <v>410874341089</v>
      </c>
      <c r="C4497" s="5">
        <v>41087</v>
      </c>
      <c r="D4497" s="2" t="s">
        <v>806</v>
      </c>
      <c r="E4497" s="14">
        <f t="shared" si="421"/>
        <v>1</v>
      </c>
      <c r="F4497" s="2">
        <v>43</v>
      </c>
      <c r="G4497" s="19">
        <v>621.44000000000005</v>
      </c>
      <c r="H4497" s="20">
        <v>0.08</v>
      </c>
      <c r="I4497" s="6"/>
      <c r="J4497" s="5">
        <v>41089</v>
      </c>
      <c r="K4497" s="25">
        <v>-130.96</v>
      </c>
      <c r="L4497" s="2" t="s">
        <v>408</v>
      </c>
      <c r="M4497" s="14">
        <f>+VLOOKUP(L4497,Customers!$C$3:$D$797,2,FALSE)</f>
        <v>4</v>
      </c>
      <c r="N4497" s="14">
        <f>+INDEX(Customers!$B$2:$D$797,MATCH(TF_Database!L4497,Customers!$C$2:$C$797,0),1)</f>
        <v>13719</v>
      </c>
      <c r="O4497" s="29">
        <f t="shared" si="422"/>
        <v>8</v>
      </c>
      <c r="P4497" s="29">
        <f t="shared" si="423"/>
        <v>15</v>
      </c>
      <c r="Q4497" s="14" t="str">
        <f t="shared" si="424"/>
        <v xml:space="preserve">Michael </v>
      </c>
      <c r="R4497" s="14" t="str">
        <f t="shared" si="425"/>
        <v>Kennedy</v>
      </c>
    </row>
    <row r="4498" spans="2:18" x14ac:dyDescent="0.45">
      <c r="B4498" s="14" t="str">
        <f t="shared" si="420"/>
        <v>399162839918</v>
      </c>
      <c r="C4498" s="5">
        <v>39916</v>
      </c>
      <c r="D4498" s="2" t="s">
        <v>811</v>
      </c>
      <c r="E4498" s="14">
        <f t="shared" si="421"/>
        <v>0</v>
      </c>
      <c r="F4498" s="2">
        <v>28</v>
      </c>
      <c r="G4498" s="19">
        <v>951.06</v>
      </c>
      <c r="H4498" s="20">
        <v>0.02</v>
      </c>
      <c r="I4498" s="6"/>
      <c r="J4498" s="5">
        <v>39918</v>
      </c>
      <c r="K4498" s="25">
        <v>331.27</v>
      </c>
      <c r="L4498" s="2" t="s">
        <v>336</v>
      </c>
      <c r="M4498" s="14">
        <f>+VLOOKUP(L4498,Customers!$C$3:$D$797,2,FALSE)</f>
        <v>3</v>
      </c>
      <c r="N4498" s="14">
        <f>+INDEX(Customers!$B$2:$D$797,MATCH(TF_Database!L4498,Customers!$C$2:$C$797,0),1)</f>
        <v>11915</v>
      </c>
      <c r="O4498" s="29">
        <f t="shared" si="422"/>
        <v>8</v>
      </c>
      <c r="P4498" s="29">
        <f t="shared" si="423"/>
        <v>12</v>
      </c>
      <c r="Q4498" s="14" t="str">
        <f t="shared" si="424"/>
        <v xml:space="preserve">Raymond </v>
      </c>
      <c r="R4498" s="14" t="str">
        <f t="shared" si="425"/>
        <v>Fair</v>
      </c>
    </row>
    <row r="4499" spans="2:18" x14ac:dyDescent="0.45">
      <c r="B4499" s="14" t="str">
        <f t="shared" si="420"/>
        <v>40776240785</v>
      </c>
      <c r="C4499" s="5">
        <v>40776</v>
      </c>
      <c r="D4499" s="2" t="s">
        <v>804</v>
      </c>
      <c r="E4499" s="14">
        <f t="shared" si="421"/>
        <v>0</v>
      </c>
      <c r="F4499" s="2">
        <v>2</v>
      </c>
      <c r="G4499" s="19">
        <v>19.34</v>
      </c>
      <c r="H4499" s="20">
        <v>0.1</v>
      </c>
      <c r="I4499" s="6"/>
      <c r="J4499" s="5">
        <v>40785</v>
      </c>
      <c r="K4499" s="25">
        <v>-14.375</v>
      </c>
      <c r="L4499" s="2" t="s">
        <v>342</v>
      </c>
      <c r="M4499" s="14">
        <f>+VLOOKUP(L4499,Customers!$C$3:$D$797,2,FALSE)</f>
        <v>3</v>
      </c>
      <c r="N4499" s="14">
        <f>+INDEX(Customers!$B$2:$D$797,MATCH(TF_Database!L4499,Customers!$C$2:$C$797,0),1)</f>
        <v>16030</v>
      </c>
      <c r="O4499" s="29">
        <f t="shared" si="422"/>
        <v>6</v>
      </c>
      <c r="P4499" s="29">
        <f t="shared" si="423"/>
        <v>11</v>
      </c>
      <c r="Q4499" s="14" t="str">
        <f t="shared" si="424"/>
        <v xml:space="preserve">Chuck </v>
      </c>
      <c r="R4499" s="14" t="str">
        <f t="shared" si="425"/>
        <v>Sachs</v>
      </c>
    </row>
    <row r="4500" spans="2:18" x14ac:dyDescent="0.45">
      <c r="B4500" s="14" t="str">
        <f t="shared" si="420"/>
        <v>411851341187</v>
      </c>
      <c r="C4500" s="5">
        <v>41185</v>
      </c>
      <c r="D4500" s="2" t="s">
        <v>806</v>
      </c>
      <c r="E4500" s="14">
        <f t="shared" si="421"/>
        <v>1</v>
      </c>
      <c r="F4500" s="2">
        <v>13</v>
      </c>
      <c r="G4500" s="19">
        <v>1341.31</v>
      </c>
      <c r="H4500" s="20">
        <v>0.05</v>
      </c>
      <c r="I4500" s="6"/>
      <c r="J4500" s="5">
        <v>41187</v>
      </c>
      <c r="K4500" s="25">
        <v>5.5499999999999829</v>
      </c>
      <c r="L4500" s="2" t="s">
        <v>372</v>
      </c>
      <c r="M4500" s="14">
        <f>+VLOOKUP(L4500,Customers!$C$3:$D$797,2,FALSE)</f>
        <v>5</v>
      </c>
      <c r="N4500" s="14">
        <f>+INDEX(Customers!$B$2:$D$797,MATCH(TF_Database!L4500,Customers!$C$2:$C$797,0),1)</f>
        <v>25366</v>
      </c>
      <c r="O4500" s="29">
        <f t="shared" si="422"/>
        <v>6</v>
      </c>
      <c r="P4500" s="29">
        <f t="shared" si="423"/>
        <v>12</v>
      </c>
      <c r="Q4500" s="14" t="str">
        <f t="shared" si="424"/>
        <v xml:space="preserve">Chris </v>
      </c>
      <c r="R4500" s="14" t="str">
        <f t="shared" si="425"/>
        <v>Cortes</v>
      </c>
    </row>
    <row r="4501" spans="2:18" x14ac:dyDescent="0.45">
      <c r="B4501" s="14" t="str">
        <f t="shared" si="420"/>
        <v>407721040773</v>
      </c>
      <c r="C4501" s="5">
        <v>40772</v>
      </c>
      <c r="D4501" s="2" t="s">
        <v>808</v>
      </c>
      <c r="E4501" s="14">
        <f t="shared" si="421"/>
        <v>0</v>
      </c>
      <c r="F4501" s="2">
        <v>10</v>
      </c>
      <c r="G4501" s="19">
        <v>197.21</v>
      </c>
      <c r="H4501" s="20">
        <v>0.06</v>
      </c>
      <c r="I4501" s="6"/>
      <c r="J4501" s="5">
        <v>40773</v>
      </c>
      <c r="K4501" s="25">
        <v>56.882000000000005</v>
      </c>
      <c r="L4501" s="2" t="s">
        <v>417</v>
      </c>
      <c r="M4501" s="14">
        <f>+VLOOKUP(L4501,Customers!$C$3:$D$797,2,FALSE)</f>
        <v>3</v>
      </c>
      <c r="N4501" s="14">
        <f>+INDEX(Customers!$B$2:$D$797,MATCH(TF_Database!L4501,Customers!$C$2:$C$797,0),1)</f>
        <v>24211</v>
      </c>
      <c r="O4501" s="29">
        <f t="shared" si="422"/>
        <v>7</v>
      </c>
      <c r="P4501" s="29">
        <f t="shared" si="423"/>
        <v>17</v>
      </c>
      <c r="Q4501" s="14" t="str">
        <f t="shared" si="424"/>
        <v xml:space="preserve">Denise </v>
      </c>
      <c r="R4501" s="14" t="str">
        <f t="shared" si="425"/>
        <v>Leinenbach</v>
      </c>
    </row>
    <row r="4502" spans="2:18" x14ac:dyDescent="0.45">
      <c r="B4502" s="14" t="str">
        <f t="shared" si="420"/>
        <v>39966239967</v>
      </c>
      <c r="C4502" s="5">
        <v>39966</v>
      </c>
      <c r="D4502" s="2" t="s">
        <v>811</v>
      </c>
      <c r="E4502" s="14">
        <f t="shared" si="421"/>
        <v>0</v>
      </c>
      <c r="F4502" s="2">
        <v>2</v>
      </c>
      <c r="G4502" s="19">
        <v>25.96</v>
      </c>
      <c r="H4502" s="20">
        <v>0.06</v>
      </c>
      <c r="I4502" s="6"/>
      <c r="J4502" s="5">
        <v>39967</v>
      </c>
      <c r="K4502" s="25">
        <v>-29.292900000000003</v>
      </c>
      <c r="L4502" s="2" t="s">
        <v>298</v>
      </c>
      <c r="M4502" s="14">
        <f>+VLOOKUP(L4502,Customers!$C$3:$D$797,2,FALSE)</f>
        <v>3</v>
      </c>
      <c r="N4502" s="14">
        <f>+INDEX(Customers!$B$2:$D$797,MATCH(TF_Database!L4502,Customers!$C$2:$C$797,0),1)</f>
        <v>6677</v>
      </c>
      <c r="O4502" s="29">
        <f t="shared" si="422"/>
        <v>4</v>
      </c>
      <c r="P4502" s="29">
        <f t="shared" si="423"/>
        <v>7</v>
      </c>
      <c r="Q4502" s="14" t="str">
        <f t="shared" si="424"/>
        <v xml:space="preserve">Amy </v>
      </c>
      <c r="R4502" s="14" t="str">
        <f t="shared" si="425"/>
        <v>Cox</v>
      </c>
    </row>
    <row r="4503" spans="2:18" x14ac:dyDescent="0.45">
      <c r="B4503" s="14" t="str">
        <f t="shared" si="420"/>
        <v>40087540087</v>
      </c>
      <c r="C4503" s="5">
        <v>40087</v>
      </c>
      <c r="D4503" s="2" t="s">
        <v>806</v>
      </c>
      <c r="E4503" s="14">
        <f t="shared" si="421"/>
        <v>1</v>
      </c>
      <c r="F4503" s="2">
        <v>5</v>
      </c>
      <c r="G4503" s="19">
        <v>248.3955</v>
      </c>
      <c r="H4503" s="20">
        <v>0.05</v>
      </c>
      <c r="I4503" s="6"/>
      <c r="J4503" s="5">
        <v>40087</v>
      </c>
      <c r="K4503" s="25">
        <v>-260.34800000000001</v>
      </c>
      <c r="L4503" s="2" t="s">
        <v>355</v>
      </c>
      <c r="M4503" s="14">
        <f>+VLOOKUP(L4503,Customers!$C$3:$D$797,2,FALSE)</f>
        <v>5</v>
      </c>
      <c r="N4503" s="14">
        <f>+INDEX(Customers!$B$2:$D$797,MATCH(TF_Database!L4503,Customers!$C$2:$C$797,0),1)</f>
        <v>21287</v>
      </c>
      <c r="O4503" s="29">
        <f t="shared" si="422"/>
        <v>6</v>
      </c>
      <c r="P4503" s="29">
        <f t="shared" si="423"/>
        <v>11</v>
      </c>
      <c r="Q4503" s="14" t="str">
        <f t="shared" si="424"/>
        <v xml:space="preserve">Cathy </v>
      </c>
      <c r="R4503" s="14" t="str">
        <f t="shared" si="425"/>
        <v>Hwang</v>
      </c>
    </row>
    <row r="4504" spans="2:18" x14ac:dyDescent="0.45">
      <c r="B4504" s="14" t="str">
        <f t="shared" si="420"/>
        <v>41254441255</v>
      </c>
      <c r="C4504" s="5">
        <v>41254</v>
      </c>
      <c r="D4504" s="2" t="s">
        <v>806</v>
      </c>
      <c r="E4504" s="14">
        <f t="shared" si="421"/>
        <v>1</v>
      </c>
      <c r="F4504" s="2">
        <v>4</v>
      </c>
      <c r="G4504" s="19">
        <v>28.04</v>
      </c>
      <c r="H4504" s="20">
        <v>0.09</v>
      </c>
      <c r="I4504" s="6"/>
      <c r="J4504" s="5">
        <v>41255</v>
      </c>
      <c r="K4504" s="25">
        <v>-4.45</v>
      </c>
      <c r="L4504" s="2" t="s">
        <v>384</v>
      </c>
      <c r="M4504" s="14">
        <f>+VLOOKUP(L4504,Customers!$C$3:$D$797,2,FALSE)</f>
        <v>2</v>
      </c>
      <c r="N4504" s="14">
        <f>+INDEX(Customers!$B$2:$D$797,MATCH(TF_Database!L4504,Customers!$C$2:$C$797,0),1)</f>
        <v>24450</v>
      </c>
      <c r="O4504" s="29">
        <f t="shared" si="422"/>
        <v>5</v>
      </c>
      <c r="P4504" s="29">
        <f t="shared" si="423"/>
        <v>10</v>
      </c>
      <c r="Q4504" s="14" t="str">
        <f t="shared" si="424"/>
        <v xml:space="preserve">Evan </v>
      </c>
      <c r="R4504" s="14" t="str">
        <f t="shared" si="425"/>
        <v>Henry</v>
      </c>
    </row>
    <row r="4505" spans="2:18" x14ac:dyDescent="0.45">
      <c r="B4505" s="14" t="str">
        <f t="shared" si="420"/>
        <v>408581340860</v>
      </c>
      <c r="C4505" s="5">
        <v>40858</v>
      </c>
      <c r="D4505" s="2" t="s">
        <v>810</v>
      </c>
      <c r="E4505" s="14">
        <f t="shared" si="421"/>
        <v>0</v>
      </c>
      <c r="F4505" s="2">
        <v>13</v>
      </c>
      <c r="G4505" s="19">
        <v>646.54999999999995</v>
      </c>
      <c r="H4505" s="20">
        <v>0.05</v>
      </c>
      <c r="I4505" s="6"/>
      <c r="J4505" s="5">
        <v>40860</v>
      </c>
      <c r="K4505" s="25">
        <v>244.13</v>
      </c>
      <c r="L4505" s="2" t="s">
        <v>294</v>
      </c>
      <c r="M4505" s="14">
        <f>+VLOOKUP(L4505,Customers!$C$3:$D$797,2,FALSE)</f>
        <v>2</v>
      </c>
      <c r="N4505" s="14">
        <f>+INDEX(Customers!$B$2:$D$797,MATCH(TF_Database!L4505,Customers!$C$2:$C$797,0),1)</f>
        <v>2973</v>
      </c>
      <c r="O4505" s="29">
        <f t="shared" si="422"/>
        <v>6</v>
      </c>
      <c r="P4505" s="29">
        <f t="shared" si="423"/>
        <v>13</v>
      </c>
      <c r="Q4505" s="14" t="str">
        <f t="shared" si="424"/>
        <v xml:space="preserve">Brian </v>
      </c>
      <c r="R4505" s="14" t="str">
        <f t="shared" si="425"/>
        <v>Stugart</v>
      </c>
    </row>
    <row r="4506" spans="2:18" x14ac:dyDescent="0.45">
      <c r="B4506" s="14" t="str">
        <f t="shared" si="420"/>
        <v>399883939989</v>
      </c>
      <c r="C4506" s="5">
        <v>39988</v>
      </c>
      <c r="D4506" s="2" t="s">
        <v>810</v>
      </c>
      <c r="E4506" s="14">
        <f t="shared" si="421"/>
        <v>0</v>
      </c>
      <c r="F4506" s="2">
        <v>39</v>
      </c>
      <c r="G4506" s="19">
        <v>392.81</v>
      </c>
      <c r="H4506" s="20">
        <v>0.1</v>
      </c>
      <c r="I4506" s="6"/>
      <c r="J4506" s="5">
        <v>39989</v>
      </c>
      <c r="K4506" s="25">
        <v>13.91</v>
      </c>
      <c r="L4506" s="2" t="s">
        <v>335</v>
      </c>
      <c r="M4506" s="14">
        <f>+VLOOKUP(L4506,Customers!$C$3:$D$797,2,FALSE)</f>
        <v>4</v>
      </c>
      <c r="N4506" s="14">
        <f>+INDEX(Customers!$B$2:$D$797,MATCH(TF_Database!L4506,Customers!$C$2:$C$797,0),1)</f>
        <v>1155</v>
      </c>
      <c r="O4506" s="29">
        <f t="shared" si="422"/>
        <v>7</v>
      </c>
      <c r="P4506" s="29">
        <f t="shared" si="423"/>
        <v>13</v>
      </c>
      <c r="Q4506" s="14" t="str">
        <f t="shared" si="424"/>
        <v xml:space="preserve">Carlos </v>
      </c>
      <c r="R4506" s="14" t="str">
        <f t="shared" si="425"/>
        <v>Meador</v>
      </c>
    </row>
    <row r="4507" spans="2:18" x14ac:dyDescent="0.45">
      <c r="B4507" s="14" t="str">
        <f t="shared" si="420"/>
        <v>399314139934</v>
      </c>
      <c r="C4507" s="5">
        <v>39931</v>
      </c>
      <c r="D4507" s="2" t="s">
        <v>810</v>
      </c>
      <c r="E4507" s="14">
        <f t="shared" si="421"/>
        <v>0</v>
      </c>
      <c r="F4507" s="2">
        <v>41</v>
      </c>
      <c r="G4507" s="19">
        <v>5258.94</v>
      </c>
      <c r="H4507" s="20">
        <v>0.09</v>
      </c>
      <c r="I4507" s="6"/>
      <c r="J4507" s="5">
        <v>39934</v>
      </c>
      <c r="K4507" s="25">
        <v>-421.76</v>
      </c>
      <c r="L4507" s="2" t="s">
        <v>390</v>
      </c>
      <c r="M4507" s="14">
        <f>+VLOOKUP(L4507,Customers!$C$3:$D$797,2,FALSE)</f>
        <v>3</v>
      </c>
      <c r="N4507" s="14">
        <f>+INDEX(Customers!$B$2:$D$797,MATCH(TF_Database!L4507,Customers!$C$2:$C$797,0),1)</f>
        <v>20820</v>
      </c>
      <c r="O4507" s="29">
        <f t="shared" si="422"/>
        <v>6</v>
      </c>
      <c r="P4507" s="29">
        <f t="shared" si="423"/>
        <v>15</v>
      </c>
      <c r="Q4507" s="14" t="str">
        <f t="shared" si="424"/>
        <v xml:space="preserve">Erica </v>
      </c>
      <c r="R4507" s="14" t="str">
        <f t="shared" si="425"/>
        <v>Hernandez</v>
      </c>
    </row>
    <row r="4508" spans="2:18" x14ac:dyDescent="0.45">
      <c r="B4508" s="14" t="str">
        <f t="shared" si="420"/>
        <v>407794940786</v>
      </c>
      <c r="C4508" s="5">
        <v>40779</v>
      </c>
      <c r="D4508" s="2" t="s">
        <v>804</v>
      </c>
      <c r="E4508" s="14">
        <f t="shared" si="421"/>
        <v>0</v>
      </c>
      <c r="F4508" s="2">
        <v>49</v>
      </c>
      <c r="G4508" s="19">
        <v>6335.8575000000001</v>
      </c>
      <c r="H4508" s="20">
        <v>0.08</v>
      </c>
      <c r="I4508" s="6"/>
      <c r="J4508" s="5">
        <v>40786</v>
      </c>
      <c r="K4508" s="25">
        <v>1620.2249999999999</v>
      </c>
      <c r="L4508" s="2" t="s">
        <v>410</v>
      </c>
      <c r="M4508" s="14">
        <f>+VLOOKUP(L4508,Customers!$C$3:$D$797,2,FALSE)</f>
        <v>3</v>
      </c>
      <c r="N4508" s="14">
        <f>+INDEX(Customers!$B$2:$D$797,MATCH(TF_Database!L4508,Customers!$C$2:$C$797,0),1)</f>
        <v>25705</v>
      </c>
      <c r="O4508" s="29">
        <f t="shared" si="422"/>
        <v>6</v>
      </c>
      <c r="P4508" s="29">
        <f t="shared" si="423"/>
        <v>11</v>
      </c>
      <c r="Q4508" s="14" t="str">
        <f t="shared" si="424"/>
        <v xml:space="preserve">Bobby </v>
      </c>
      <c r="R4508" s="14" t="str">
        <f t="shared" si="425"/>
        <v>Elias</v>
      </c>
    </row>
    <row r="4509" spans="2:18" x14ac:dyDescent="0.45">
      <c r="B4509" s="14" t="str">
        <f t="shared" si="420"/>
        <v>410681341069</v>
      </c>
      <c r="C4509" s="5">
        <v>41068</v>
      </c>
      <c r="D4509" s="2" t="s">
        <v>808</v>
      </c>
      <c r="E4509" s="14">
        <f t="shared" si="421"/>
        <v>0</v>
      </c>
      <c r="F4509" s="2">
        <v>13</v>
      </c>
      <c r="G4509" s="19">
        <v>3723.99</v>
      </c>
      <c r="H4509" s="20">
        <v>0.03</v>
      </c>
      <c r="I4509" s="6"/>
      <c r="J4509" s="5">
        <v>41069</v>
      </c>
      <c r="K4509" s="25">
        <v>777.28</v>
      </c>
      <c r="L4509" s="2" t="s">
        <v>546</v>
      </c>
      <c r="M4509" s="14">
        <f>+VLOOKUP(L4509,Customers!$C$3:$D$797,2,FALSE)</f>
        <v>1</v>
      </c>
      <c r="N4509" s="14">
        <f>+INDEX(Customers!$B$2:$D$797,MATCH(TF_Database!L4509,Customers!$C$2:$C$797,0),1)</f>
        <v>22657</v>
      </c>
      <c r="O4509" s="29">
        <f t="shared" si="422"/>
        <v>5</v>
      </c>
      <c r="P4509" s="29">
        <f t="shared" si="423"/>
        <v>13</v>
      </c>
      <c r="Q4509" s="14" t="str">
        <f t="shared" si="424"/>
        <v xml:space="preserve">Kean </v>
      </c>
      <c r="R4509" s="14" t="str">
        <f t="shared" si="425"/>
        <v>Thornton</v>
      </c>
    </row>
    <row r="4510" spans="2:18" x14ac:dyDescent="0.45">
      <c r="B4510" s="14" t="str">
        <f t="shared" si="420"/>
        <v>398464939848</v>
      </c>
      <c r="C4510" s="5">
        <v>39846</v>
      </c>
      <c r="D4510" s="2" t="s">
        <v>806</v>
      </c>
      <c r="E4510" s="14">
        <f t="shared" si="421"/>
        <v>1</v>
      </c>
      <c r="F4510" s="2">
        <v>49</v>
      </c>
      <c r="G4510" s="19">
        <v>5718.85</v>
      </c>
      <c r="H4510" s="20">
        <v>0.09</v>
      </c>
      <c r="I4510" s="6"/>
      <c r="J4510" s="5">
        <v>39848</v>
      </c>
      <c r="K4510" s="25">
        <v>-2426.5500000000002</v>
      </c>
      <c r="L4510" s="2" t="s">
        <v>544</v>
      </c>
      <c r="M4510" s="14">
        <f>+VLOOKUP(L4510,Customers!$C$3:$D$797,2,FALSE)</f>
        <v>2</v>
      </c>
      <c r="N4510" s="14">
        <f>+INDEX(Customers!$B$2:$D$797,MATCH(TF_Database!L4510,Customers!$C$2:$C$797,0),1)</f>
        <v>22997</v>
      </c>
      <c r="O4510" s="29">
        <f t="shared" si="422"/>
        <v>5</v>
      </c>
      <c r="P4510" s="29">
        <f t="shared" si="423"/>
        <v>17</v>
      </c>
      <c r="Q4510" s="14" t="str">
        <f t="shared" si="424"/>
        <v xml:space="preserve">Alan </v>
      </c>
      <c r="R4510" s="14" t="str">
        <f t="shared" si="425"/>
        <v>Schoenberger</v>
      </c>
    </row>
    <row r="4511" spans="2:18" x14ac:dyDescent="0.45">
      <c r="B4511" s="14" t="str">
        <f t="shared" si="420"/>
        <v>411801541182</v>
      </c>
      <c r="C4511" s="5">
        <v>41180</v>
      </c>
      <c r="D4511" s="2" t="s">
        <v>806</v>
      </c>
      <c r="E4511" s="14">
        <f t="shared" si="421"/>
        <v>1</v>
      </c>
      <c r="F4511" s="2">
        <v>15</v>
      </c>
      <c r="G4511" s="19">
        <v>675.23</v>
      </c>
      <c r="H4511" s="20">
        <v>0.1</v>
      </c>
      <c r="I4511" s="6"/>
      <c r="J4511" s="5">
        <v>41182</v>
      </c>
      <c r="K4511" s="25">
        <v>204.08</v>
      </c>
      <c r="L4511" s="2" t="s">
        <v>233</v>
      </c>
      <c r="M4511" s="14">
        <f>+VLOOKUP(L4511,Customers!$C$3:$D$797,2,FALSE)</f>
        <v>3</v>
      </c>
      <c r="N4511" s="14">
        <f>+INDEX(Customers!$B$2:$D$797,MATCH(TF_Database!L4511,Customers!$C$2:$C$797,0),1)</f>
        <v>6414</v>
      </c>
      <c r="O4511" s="29">
        <f t="shared" si="422"/>
        <v>7</v>
      </c>
      <c r="P4511" s="29">
        <f t="shared" si="423"/>
        <v>13</v>
      </c>
      <c r="Q4511" s="14" t="str">
        <f t="shared" si="424"/>
        <v xml:space="preserve">Daniel </v>
      </c>
      <c r="R4511" s="14" t="str">
        <f t="shared" si="425"/>
        <v>Raglin</v>
      </c>
    </row>
    <row r="4512" spans="2:18" x14ac:dyDescent="0.45">
      <c r="B4512" s="14" t="str">
        <f t="shared" si="420"/>
        <v>406351640639</v>
      </c>
      <c r="C4512" s="5">
        <v>40635</v>
      </c>
      <c r="D4512" s="2" t="s">
        <v>804</v>
      </c>
      <c r="E4512" s="14">
        <f t="shared" si="421"/>
        <v>0</v>
      </c>
      <c r="F4512" s="2">
        <v>16</v>
      </c>
      <c r="G4512" s="19">
        <v>38.200000000000003</v>
      </c>
      <c r="H4512" s="20">
        <v>7.0000000000000007E-2</v>
      </c>
      <c r="I4512" s="6"/>
      <c r="J4512" s="5">
        <v>40639</v>
      </c>
      <c r="K4512" s="25">
        <v>4.34</v>
      </c>
      <c r="L4512" s="2" t="s">
        <v>294</v>
      </c>
      <c r="M4512" s="14">
        <f>+VLOOKUP(L4512,Customers!$C$3:$D$797,2,FALSE)</f>
        <v>2</v>
      </c>
      <c r="N4512" s="14">
        <f>+INDEX(Customers!$B$2:$D$797,MATCH(TF_Database!L4512,Customers!$C$2:$C$797,0),1)</f>
        <v>2973</v>
      </c>
      <c r="O4512" s="29">
        <f t="shared" si="422"/>
        <v>6</v>
      </c>
      <c r="P4512" s="29">
        <f t="shared" si="423"/>
        <v>13</v>
      </c>
      <c r="Q4512" s="14" t="str">
        <f t="shared" si="424"/>
        <v xml:space="preserve">Brian </v>
      </c>
      <c r="R4512" s="14" t="str">
        <f t="shared" si="425"/>
        <v>Stugart</v>
      </c>
    </row>
    <row r="4513" spans="2:18" x14ac:dyDescent="0.45">
      <c r="B4513" s="14" t="str">
        <f t="shared" si="420"/>
        <v>401913940192</v>
      </c>
      <c r="C4513" s="5">
        <v>40191</v>
      </c>
      <c r="D4513" s="2" t="s">
        <v>808</v>
      </c>
      <c r="E4513" s="14">
        <f t="shared" si="421"/>
        <v>0</v>
      </c>
      <c r="F4513" s="2">
        <v>39</v>
      </c>
      <c r="G4513" s="19">
        <v>314.26</v>
      </c>
      <c r="H4513" s="20">
        <v>0</v>
      </c>
      <c r="I4513" s="6"/>
      <c r="J4513" s="5">
        <v>40192</v>
      </c>
      <c r="K4513" s="25">
        <v>-71.046999999999997</v>
      </c>
      <c r="L4513" s="2" t="s">
        <v>423</v>
      </c>
      <c r="M4513" s="14">
        <f>+VLOOKUP(L4513,Customers!$C$3:$D$797,2,FALSE)</f>
        <v>5</v>
      </c>
      <c r="N4513" s="14">
        <f>+INDEX(Customers!$B$2:$D$797,MATCH(TF_Database!L4513,Customers!$C$2:$C$797,0),1)</f>
        <v>15755</v>
      </c>
      <c r="O4513" s="29">
        <f t="shared" si="422"/>
        <v>7</v>
      </c>
      <c r="P4513" s="29">
        <f t="shared" si="423"/>
        <v>12</v>
      </c>
      <c r="Q4513" s="14" t="str">
        <f t="shared" si="424"/>
        <v xml:space="preserve">Pierre </v>
      </c>
      <c r="R4513" s="14" t="str">
        <f t="shared" si="425"/>
        <v>Wener</v>
      </c>
    </row>
    <row r="4514" spans="2:18" x14ac:dyDescent="0.45">
      <c r="B4514" s="14" t="str">
        <f t="shared" si="420"/>
        <v>402803940280</v>
      </c>
      <c r="C4514" s="5">
        <v>40280</v>
      </c>
      <c r="D4514" s="2" t="s">
        <v>806</v>
      </c>
      <c r="E4514" s="14">
        <f t="shared" si="421"/>
        <v>1</v>
      </c>
      <c r="F4514" s="2">
        <v>39</v>
      </c>
      <c r="G4514" s="19">
        <v>7680.29</v>
      </c>
      <c r="H4514" s="20">
        <v>0.08</v>
      </c>
      <c r="I4514" s="6"/>
      <c r="J4514" s="5">
        <v>40280</v>
      </c>
      <c r="K4514" s="25">
        <v>-513.79042000000004</v>
      </c>
      <c r="L4514" s="2" t="s">
        <v>547</v>
      </c>
      <c r="M4514" s="14">
        <f>+VLOOKUP(L4514,Customers!$C$3:$D$797,2,FALSE)</f>
        <v>4</v>
      </c>
      <c r="N4514" s="14">
        <f>+INDEX(Customers!$B$2:$D$797,MATCH(TF_Database!L4514,Customers!$C$2:$C$797,0),1)</f>
        <v>17960</v>
      </c>
      <c r="O4514" s="29">
        <f t="shared" si="422"/>
        <v>6</v>
      </c>
      <c r="P4514" s="29">
        <f t="shared" si="423"/>
        <v>15</v>
      </c>
      <c r="Q4514" s="14" t="str">
        <f t="shared" si="424"/>
        <v xml:space="preserve">Grant </v>
      </c>
      <c r="R4514" s="14" t="str">
        <f t="shared" si="425"/>
        <v>Donatelli</v>
      </c>
    </row>
    <row r="4515" spans="2:18" x14ac:dyDescent="0.45">
      <c r="B4515" s="14" t="str">
        <f t="shared" si="420"/>
        <v>398893839890</v>
      </c>
      <c r="C4515" s="5">
        <v>39889</v>
      </c>
      <c r="D4515" s="2" t="s">
        <v>810</v>
      </c>
      <c r="E4515" s="14">
        <f t="shared" si="421"/>
        <v>0</v>
      </c>
      <c r="F4515" s="2">
        <v>38</v>
      </c>
      <c r="G4515" s="19">
        <v>336.85</v>
      </c>
      <c r="H4515" s="20">
        <v>0.01</v>
      </c>
      <c r="I4515" s="6"/>
      <c r="J4515" s="5">
        <v>39890</v>
      </c>
      <c r="K4515" s="25">
        <v>-40.76</v>
      </c>
      <c r="L4515" s="2" t="s">
        <v>207</v>
      </c>
      <c r="M4515" s="14">
        <f>+VLOOKUP(L4515,Customers!$C$3:$D$797,2,FALSE)</f>
        <v>2</v>
      </c>
      <c r="N4515" s="14">
        <f>+INDEX(Customers!$B$2:$D$797,MATCH(TF_Database!L4515,Customers!$C$2:$C$797,0),1)</f>
        <v>23208</v>
      </c>
      <c r="O4515" s="29">
        <f t="shared" si="422"/>
        <v>6</v>
      </c>
      <c r="P4515" s="29">
        <f t="shared" si="423"/>
        <v>14</v>
      </c>
      <c r="Q4515" s="14" t="str">
        <f t="shared" si="424"/>
        <v xml:space="preserve">Julie </v>
      </c>
      <c r="R4515" s="14" t="str">
        <f t="shared" si="425"/>
        <v>Prescott</v>
      </c>
    </row>
    <row r="4516" spans="2:18" x14ac:dyDescent="0.45">
      <c r="B4516" s="14" t="str">
        <f t="shared" si="420"/>
        <v>408604740861</v>
      </c>
      <c r="C4516" s="5">
        <v>40860</v>
      </c>
      <c r="D4516" s="2" t="s">
        <v>806</v>
      </c>
      <c r="E4516" s="14">
        <f t="shared" si="421"/>
        <v>1</v>
      </c>
      <c r="F4516" s="2">
        <v>47</v>
      </c>
      <c r="G4516" s="19">
        <v>14960.096</v>
      </c>
      <c r="H4516" s="20">
        <v>0.01</v>
      </c>
      <c r="I4516" s="6"/>
      <c r="J4516" s="5">
        <v>40861</v>
      </c>
      <c r="K4516" s="25">
        <v>-969.0483660000001</v>
      </c>
      <c r="L4516" s="2" t="s">
        <v>299</v>
      </c>
      <c r="M4516" s="14">
        <f>+VLOOKUP(L4516,Customers!$C$3:$D$797,2,FALSE)</f>
        <v>1</v>
      </c>
      <c r="N4516" s="14">
        <f>+INDEX(Customers!$B$2:$D$797,MATCH(TF_Database!L4516,Customers!$C$2:$C$797,0),1)</f>
        <v>16978</v>
      </c>
      <c r="O4516" s="29">
        <f t="shared" si="422"/>
        <v>5</v>
      </c>
      <c r="P4516" s="29">
        <f t="shared" si="423"/>
        <v>14</v>
      </c>
      <c r="Q4516" s="14" t="str">
        <f t="shared" si="424"/>
        <v xml:space="preserve">Cari </v>
      </c>
      <c r="R4516" s="14" t="str">
        <f t="shared" si="425"/>
        <v>MacIntyre</v>
      </c>
    </row>
    <row r="4517" spans="2:18" x14ac:dyDescent="0.45">
      <c r="B4517" s="14" t="str">
        <f t="shared" si="420"/>
        <v>410433941044</v>
      </c>
      <c r="C4517" s="5">
        <v>41043</v>
      </c>
      <c r="D4517" s="2" t="s">
        <v>811</v>
      </c>
      <c r="E4517" s="14">
        <f t="shared" si="421"/>
        <v>0</v>
      </c>
      <c r="F4517" s="2">
        <v>39</v>
      </c>
      <c r="G4517" s="19">
        <v>1343.6</v>
      </c>
      <c r="H4517" s="20">
        <v>0.06</v>
      </c>
      <c r="I4517" s="6"/>
      <c r="J4517" s="5">
        <v>41044</v>
      </c>
      <c r="K4517" s="25">
        <v>137.86000000000001</v>
      </c>
      <c r="L4517" s="2" t="s">
        <v>547</v>
      </c>
      <c r="M4517" s="14">
        <f>+VLOOKUP(L4517,Customers!$C$3:$D$797,2,FALSE)</f>
        <v>4</v>
      </c>
      <c r="N4517" s="14">
        <f>+INDEX(Customers!$B$2:$D$797,MATCH(TF_Database!L4517,Customers!$C$2:$C$797,0),1)</f>
        <v>17960</v>
      </c>
      <c r="O4517" s="29">
        <f t="shared" si="422"/>
        <v>6</v>
      </c>
      <c r="P4517" s="29">
        <f t="shared" si="423"/>
        <v>15</v>
      </c>
      <c r="Q4517" s="14" t="str">
        <f t="shared" si="424"/>
        <v xml:space="preserve">Grant </v>
      </c>
      <c r="R4517" s="14" t="str">
        <f t="shared" si="425"/>
        <v>Donatelli</v>
      </c>
    </row>
    <row r="4518" spans="2:18" x14ac:dyDescent="0.45">
      <c r="B4518" s="14" t="str">
        <f t="shared" si="420"/>
        <v>41043841043</v>
      </c>
      <c r="C4518" s="5">
        <v>41043</v>
      </c>
      <c r="D4518" s="2" t="s">
        <v>811</v>
      </c>
      <c r="E4518" s="14">
        <f t="shared" si="421"/>
        <v>0</v>
      </c>
      <c r="F4518" s="2">
        <v>8</v>
      </c>
      <c r="G4518" s="19">
        <v>35.28</v>
      </c>
      <c r="H4518" s="20">
        <v>0</v>
      </c>
      <c r="I4518" s="6"/>
      <c r="J4518" s="5">
        <v>41043</v>
      </c>
      <c r="K4518" s="25">
        <v>-39.07</v>
      </c>
      <c r="L4518" s="2" t="s">
        <v>547</v>
      </c>
      <c r="M4518" s="14">
        <f>+VLOOKUP(L4518,Customers!$C$3:$D$797,2,FALSE)</f>
        <v>4</v>
      </c>
      <c r="N4518" s="14">
        <f>+INDEX(Customers!$B$2:$D$797,MATCH(TF_Database!L4518,Customers!$C$2:$C$797,0),1)</f>
        <v>17960</v>
      </c>
      <c r="O4518" s="29">
        <f t="shared" si="422"/>
        <v>6</v>
      </c>
      <c r="P4518" s="29">
        <f t="shared" si="423"/>
        <v>15</v>
      </c>
      <c r="Q4518" s="14" t="str">
        <f t="shared" si="424"/>
        <v xml:space="preserve">Grant </v>
      </c>
      <c r="R4518" s="14" t="str">
        <f t="shared" si="425"/>
        <v>Donatelli</v>
      </c>
    </row>
    <row r="4519" spans="2:18" x14ac:dyDescent="0.45">
      <c r="B4519" s="14" t="str">
        <f t="shared" si="420"/>
        <v>401281740129</v>
      </c>
      <c r="C4519" s="5">
        <v>40128</v>
      </c>
      <c r="D4519" s="2" t="s">
        <v>806</v>
      </c>
      <c r="E4519" s="14">
        <f t="shared" si="421"/>
        <v>1</v>
      </c>
      <c r="F4519" s="2">
        <v>17</v>
      </c>
      <c r="G4519" s="19">
        <v>8937.3799999999992</v>
      </c>
      <c r="H4519" s="20">
        <v>0.01</v>
      </c>
      <c r="I4519" s="6"/>
      <c r="J4519" s="5">
        <v>40129</v>
      </c>
      <c r="K4519" s="25">
        <v>2383.42</v>
      </c>
      <c r="L4519" s="2" t="s">
        <v>548</v>
      </c>
      <c r="M4519" s="14">
        <f>+VLOOKUP(L4519,Customers!$C$3:$D$797,2,FALSE)</f>
        <v>4</v>
      </c>
      <c r="N4519" s="14">
        <f>+INDEX(Customers!$B$2:$D$797,MATCH(TF_Database!L4519,Customers!$C$2:$C$797,0),1)</f>
        <v>21157</v>
      </c>
      <c r="O4519" s="29">
        <f t="shared" si="422"/>
        <v>6</v>
      </c>
      <c r="P4519" s="29">
        <f t="shared" si="423"/>
        <v>13</v>
      </c>
      <c r="Q4519" s="14" t="str">
        <f t="shared" si="424"/>
        <v xml:space="preserve">Jason </v>
      </c>
      <c r="R4519" s="14" t="str">
        <f t="shared" si="425"/>
        <v>Fortune</v>
      </c>
    </row>
    <row r="4520" spans="2:18" x14ac:dyDescent="0.45">
      <c r="B4520" s="14" t="str">
        <f t="shared" si="420"/>
        <v>401281140129</v>
      </c>
      <c r="C4520" s="5">
        <v>40128</v>
      </c>
      <c r="D4520" s="2" t="s">
        <v>806</v>
      </c>
      <c r="E4520" s="14">
        <f t="shared" si="421"/>
        <v>1</v>
      </c>
      <c r="F4520" s="2">
        <v>11</v>
      </c>
      <c r="G4520" s="19">
        <v>108.85</v>
      </c>
      <c r="H4520" s="20">
        <v>0.08</v>
      </c>
      <c r="I4520" s="6"/>
      <c r="J4520" s="5">
        <v>40129</v>
      </c>
      <c r="K4520" s="25">
        <v>10.58</v>
      </c>
      <c r="L4520" s="2" t="s">
        <v>548</v>
      </c>
      <c r="M4520" s="14">
        <f>+VLOOKUP(L4520,Customers!$C$3:$D$797,2,FALSE)</f>
        <v>4</v>
      </c>
      <c r="N4520" s="14">
        <f>+INDEX(Customers!$B$2:$D$797,MATCH(TF_Database!L4520,Customers!$C$2:$C$797,0),1)</f>
        <v>21157</v>
      </c>
      <c r="O4520" s="29">
        <f t="shared" si="422"/>
        <v>6</v>
      </c>
      <c r="P4520" s="29">
        <f t="shared" si="423"/>
        <v>13</v>
      </c>
      <c r="Q4520" s="14" t="str">
        <f t="shared" si="424"/>
        <v xml:space="preserve">Jason </v>
      </c>
      <c r="R4520" s="14" t="str">
        <f t="shared" si="425"/>
        <v>Fortune</v>
      </c>
    </row>
    <row r="4521" spans="2:18" x14ac:dyDescent="0.45">
      <c r="B4521" s="14" t="str">
        <f t="shared" si="420"/>
        <v>401284940130</v>
      </c>
      <c r="C4521" s="5">
        <v>40128</v>
      </c>
      <c r="D4521" s="2" t="s">
        <v>806</v>
      </c>
      <c r="E4521" s="14">
        <f t="shared" si="421"/>
        <v>1</v>
      </c>
      <c r="F4521" s="2">
        <v>49</v>
      </c>
      <c r="G4521" s="19">
        <v>157.47</v>
      </c>
      <c r="H4521" s="20">
        <v>0.09</v>
      </c>
      <c r="I4521" s="6"/>
      <c r="J4521" s="5">
        <v>40130</v>
      </c>
      <c r="K4521" s="25">
        <v>8.07</v>
      </c>
      <c r="L4521" s="2" t="s">
        <v>548</v>
      </c>
      <c r="M4521" s="14">
        <f>+VLOOKUP(L4521,Customers!$C$3:$D$797,2,FALSE)</f>
        <v>4</v>
      </c>
      <c r="N4521" s="14">
        <f>+INDEX(Customers!$B$2:$D$797,MATCH(TF_Database!L4521,Customers!$C$2:$C$797,0),1)</f>
        <v>21157</v>
      </c>
      <c r="O4521" s="29">
        <f t="shared" si="422"/>
        <v>6</v>
      </c>
      <c r="P4521" s="29">
        <f t="shared" si="423"/>
        <v>13</v>
      </c>
      <c r="Q4521" s="14" t="str">
        <f t="shared" si="424"/>
        <v xml:space="preserve">Jason </v>
      </c>
      <c r="R4521" s="14" t="str">
        <f t="shared" si="425"/>
        <v>Fortune</v>
      </c>
    </row>
    <row r="4522" spans="2:18" x14ac:dyDescent="0.45">
      <c r="B4522" s="14" t="str">
        <f t="shared" si="420"/>
        <v>40764440766</v>
      </c>
      <c r="C4522" s="5">
        <v>40764</v>
      </c>
      <c r="D4522" s="2" t="s">
        <v>804</v>
      </c>
      <c r="E4522" s="14">
        <f t="shared" si="421"/>
        <v>0</v>
      </c>
      <c r="F4522" s="2">
        <v>4</v>
      </c>
      <c r="G4522" s="19">
        <v>25.82</v>
      </c>
      <c r="H4522" s="20">
        <v>0.01</v>
      </c>
      <c r="I4522" s="6"/>
      <c r="J4522" s="5">
        <v>40766</v>
      </c>
      <c r="K4522" s="25">
        <v>-10.19</v>
      </c>
      <c r="L4522" s="2" t="s">
        <v>207</v>
      </c>
      <c r="M4522" s="14">
        <f>+VLOOKUP(L4522,Customers!$C$3:$D$797,2,FALSE)</f>
        <v>2</v>
      </c>
      <c r="N4522" s="14">
        <f>+INDEX(Customers!$B$2:$D$797,MATCH(TF_Database!L4522,Customers!$C$2:$C$797,0),1)</f>
        <v>23208</v>
      </c>
      <c r="O4522" s="29">
        <f t="shared" si="422"/>
        <v>6</v>
      </c>
      <c r="P4522" s="29">
        <f t="shared" si="423"/>
        <v>14</v>
      </c>
      <c r="Q4522" s="14" t="str">
        <f t="shared" si="424"/>
        <v xml:space="preserve">Julie </v>
      </c>
      <c r="R4522" s="14" t="str">
        <f t="shared" si="425"/>
        <v>Prescott</v>
      </c>
    </row>
    <row r="4523" spans="2:18" x14ac:dyDescent="0.45">
      <c r="B4523" s="14" t="str">
        <f t="shared" si="420"/>
        <v>407641740769</v>
      </c>
      <c r="C4523" s="5">
        <v>40764</v>
      </c>
      <c r="D4523" s="2" t="s">
        <v>804</v>
      </c>
      <c r="E4523" s="14">
        <f t="shared" si="421"/>
        <v>0</v>
      </c>
      <c r="F4523" s="2">
        <v>17</v>
      </c>
      <c r="G4523" s="19">
        <v>579.71</v>
      </c>
      <c r="H4523" s="20">
        <v>0.03</v>
      </c>
      <c r="I4523" s="6"/>
      <c r="J4523" s="5">
        <v>40769</v>
      </c>
      <c r="K4523" s="25">
        <v>24.296400000000002</v>
      </c>
      <c r="L4523" s="2" t="s">
        <v>207</v>
      </c>
      <c r="M4523" s="14">
        <f>+VLOOKUP(L4523,Customers!$C$3:$D$797,2,FALSE)</f>
        <v>2</v>
      </c>
      <c r="N4523" s="14">
        <f>+INDEX(Customers!$B$2:$D$797,MATCH(TF_Database!L4523,Customers!$C$2:$C$797,0),1)</f>
        <v>23208</v>
      </c>
      <c r="O4523" s="29">
        <f t="shared" si="422"/>
        <v>6</v>
      </c>
      <c r="P4523" s="29">
        <f t="shared" si="423"/>
        <v>14</v>
      </c>
      <c r="Q4523" s="14" t="str">
        <f t="shared" si="424"/>
        <v xml:space="preserve">Julie </v>
      </c>
      <c r="R4523" s="14" t="str">
        <f t="shared" si="425"/>
        <v>Prescott</v>
      </c>
    </row>
    <row r="4524" spans="2:18" x14ac:dyDescent="0.45">
      <c r="B4524" s="14" t="str">
        <f t="shared" si="420"/>
        <v>403191240321</v>
      </c>
      <c r="C4524" s="5">
        <v>40319</v>
      </c>
      <c r="D4524" s="2" t="s">
        <v>808</v>
      </c>
      <c r="E4524" s="14">
        <f t="shared" si="421"/>
        <v>0</v>
      </c>
      <c r="F4524" s="2">
        <v>12</v>
      </c>
      <c r="G4524" s="19">
        <v>87.11</v>
      </c>
      <c r="H4524" s="20">
        <v>0.08</v>
      </c>
      <c r="I4524" s="6"/>
      <c r="J4524" s="5">
        <v>40321</v>
      </c>
      <c r="K4524" s="25">
        <v>-43.65</v>
      </c>
      <c r="L4524" s="2" t="s">
        <v>548</v>
      </c>
      <c r="M4524" s="14">
        <f>+VLOOKUP(L4524,Customers!$C$3:$D$797,2,FALSE)</f>
        <v>4</v>
      </c>
      <c r="N4524" s="14">
        <f>+INDEX(Customers!$B$2:$D$797,MATCH(TF_Database!L4524,Customers!$C$2:$C$797,0),1)</f>
        <v>21157</v>
      </c>
      <c r="O4524" s="29">
        <f t="shared" si="422"/>
        <v>6</v>
      </c>
      <c r="P4524" s="29">
        <f t="shared" si="423"/>
        <v>13</v>
      </c>
      <c r="Q4524" s="14" t="str">
        <f t="shared" si="424"/>
        <v xml:space="preserve">Jason </v>
      </c>
      <c r="R4524" s="14" t="str">
        <f t="shared" si="425"/>
        <v>Fortune</v>
      </c>
    </row>
    <row r="4525" spans="2:18" x14ac:dyDescent="0.45">
      <c r="B4525" s="14" t="str">
        <f t="shared" si="420"/>
        <v>402354040235</v>
      </c>
      <c r="C4525" s="5">
        <v>40235</v>
      </c>
      <c r="D4525" s="2" t="s">
        <v>811</v>
      </c>
      <c r="E4525" s="14">
        <f t="shared" si="421"/>
        <v>0</v>
      </c>
      <c r="F4525" s="2">
        <v>40</v>
      </c>
      <c r="G4525" s="19">
        <v>121.92</v>
      </c>
      <c r="H4525" s="20">
        <v>0.09</v>
      </c>
      <c r="I4525" s="6"/>
      <c r="J4525" s="5">
        <v>40235</v>
      </c>
      <c r="K4525" s="25">
        <v>51.23</v>
      </c>
      <c r="L4525" s="2" t="s">
        <v>242</v>
      </c>
      <c r="M4525" s="14">
        <f>+VLOOKUP(L4525,Customers!$C$3:$D$797,2,FALSE)</f>
        <v>3</v>
      </c>
      <c r="N4525" s="14">
        <f>+INDEX(Customers!$B$2:$D$797,MATCH(TF_Database!L4525,Customers!$C$2:$C$797,0),1)</f>
        <v>29262</v>
      </c>
      <c r="O4525" s="29">
        <f t="shared" si="422"/>
        <v>8</v>
      </c>
      <c r="P4525" s="29">
        <f t="shared" si="423"/>
        <v>15</v>
      </c>
      <c r="Q4525" s="14" t="str">
        <f t="shared" si="424"/>
        <v xml:space="preserve">Candace </v>
      </c>
      <c r="R4525" s="14" t="str">
        <f t="shared" si="425"/>
        <v>McMahon</v>
      </c>
    </row>
    <row r="4526" spans="2:18" x14ac:dyDescent="0.45">
      <c r="B4526" s="14" t="str">
        <f t="shared" si="420"/>
        <v>402352640235</v>
      </c>
      <c r="C4526" s="5">
        <v>40235</v>
      </c>
      <c r="D4526" s="2" t="s">
        <v>811</v>
      </c>
      <c r="E4526" s="14">
        <f t="shared" si="421"/>
        <v>0</v>
      </c>
      <c r="F4526" s="2">
        <v>26</v>
      </c>
      <c r="G4526" s="19">
        <v>1096.17</v>
      </c>
      <c r="H4526" s="20">
        <v>0.01</v>
      </c>
      <c r="I4526" s="6"/>
      <c r="J4526" s="5">
        <v>40235</v>
      </c>
      <c r="K4526" s="25">
        <v>110.78</v>
      </c>
      <c r="L4526" s="2" t="s">
        <v>242</v>
      </c>
      <c r="M4526" s="14">
        <f>+VLOOKUP(L4526,Customers!$C$3:$D$797,2,FALSE)</f>
        <v>3</v>
      </c>
      <c r="N4526" s="14">
        <f>+INDEX(Customers!$B$2:$D$797,MATCH(TF_Database!L4526,Customers!$C$2:$C$797,0),1)</f>
        <v>29262</v>
      </c>
      <c r="O4526" s="29">
        <f t="shared" si="422"/>
        <v>8</v>
      </c>
      <c r="P4526" s="29">
        <f t="shared" si="423"/>
        <v>15</v>
      </c>
      <c r="Q4526" s="14" t="str">
        <f t="shared" si="424"/>
        <v xml:space="preserve">Candace </v>
      </c>
      <c r="R4526" s="14" t="str">
        <f t="shared" si="425"/>
        <v>McMahon</v>
      </c>
    </row>
    <row r="4527" spans="2:18" x14ac:dyDescent="0.45">
      <c r="B4527" s="14" t="str">
        <f t="shared" si="420"/>
        <v>402503140251</v>
      </c>
      <c r="C4527" s="5">
        <v>40250</v>
      </c>
      <c r="D4527" s="2" t="s">
        <v>811</v>
      </c>
      <c r="E4527" s="14">
        <f t="shared" si="421"/>
        <v>0</v>
      </c>
      <c r="F4527" s="2">
        <v>31</v>
      </c>
      <c r="G4527" s="19">
        <v>1447.62</v>
      </c>
      <c r="H4527" s="20">
        <v>7.0000000000000007E-2</v>
      </c>
      <c r="I4527" s="6"/>
      <c r="J4527" s="5">
        <v>40251</v>
      </c>
      <c r="K4527" s="25">
        <v>576.39</v>
      </c>
      <c r="L4527" s="2" t="s">
        <v>549</v>
      </c>
      <c r="M4527" s="14">
        <f>+VLOOKUP(L4527,Customers!$C$3:$D$797,2,FALSE)</f>
        <v>1</v>
      </c>
      <c r="N4527" s="14">
        <f>+INDEX(Customers!$B$2:$D$797,MATCH(TF_Database!L4527,Customers!$C$2:$C$797,0),1)</f>
        <v>29669</v>
      </c>
      <c r="O4527" s="29">
        <f t="shared" si="422"/>
        <v>5</v>
      </c>
      <c r="P4527" s="29">
        <f t="shared" si="423"/>
        <v>11</v>
      </c>
      <c r="Q4527" s="14" t="str">
        <f t="shared" si="424"/>
        <v xml:space="preserve">Dave </v>
      </c>
      <c r="R4527" s="14" t="str">
        <f t="shared" si="425"/>
        <v>Brooks</v>
      </c>
    </row>
    <row r="4528" spans="2:18" x14ac:dyDescent="0.45">
      <c r="B4528" s="14" t="str">
        <f t="shared" si="420"/>
        <v>407492040751</v>
      </c>
      <c r="C4528" s="5">
        <v>40749</v>
      </c>
      <c r="D4528" s="2" t="s">
        <v>811</v>
      </c>
      <c r="E4528" s="14">
        <f t="shared" si="421"/>
        <v>0</v>
      </c>
      <c r="F4528" s="2">
        <v>20</v>
      </c>
      <c r="G4528" s="19">
        <v>97.65</v>
      </c>
      <c r="H4528" s="20">
        <v>0.04</v>
      </c>
      <c r="I4528" s="6"/>
      <c r="J4528" s="5">
        <v>40751</v>
      </c>
      <c r="K4528" s="25">
        <v>-90.07</v>
      </c>
      <c r="L4528" s="2" t="s">
        <v>116</v>
      </c>
      <c r="M4528" s="14">
        <f>+VLOOKUP(L4528,Customers!$C$3:$D$797,2,FALSE)</f>
        <v>4</v>
      </c>
      <c r="N4528" s="14">
        <f>+INDEX(Customers!$B$2:$D$797,MATCH(TF_Database!L4528,Customers!$C$2:$C$797,0),1)</f>
        <v>14245</v>
      </c>
      <c r="O4528" s="29">
        <f t="shared" si="422"/>
        <v>4</v>
      </c>
      <c r="P4528" s="29">
        <f t="shared" si="423"/>
        <v>12</v>
      </c>
      <c r="Q4528" s="14" t="str">
        <f t="shared" si="424"/>
        <v xml:space="preserve">Jim </v>
      </c>
      <c r="R4528" s="14" t="str">
        <f t="shared" si="425"/>
        <v>Karlsson</v>
      </c>
    </row>
    <row r="4529" spans="2:18" x14ac:dyDescent="0.45">
      <c r="B4529" s="14" t="str">
        <f t="shared" si="420"/>
        <v>407494140752</v>
      </c>
      <c r="C4529" s="5">
        <v>40749</v>
      </c>
      <c r="D4529" s="2" t="s">
        <v>811</v>
      </c>
      <c r="E4529" s="14">
        <f t="shared" si="421"/>
        <v>0</v>
      </c>
      <c r="F4529" s="2">
        <v>41</v>
      </c>
      <c r="G4529" s="19">
        <v>1408.34</v>
      </c>
      <c r="H4529" s="20">
        <v>0.06</v>
      </c>
      <c r="I4529" s="6"/>
      <c r="J4529" s="5">
        <v>40752</v>
      </c>
      <c r="K4529" s="25">
        <v>176.63</v>
      </c>
      <c r="L4529" s="2" t="s">
        <v>116</v>
      </c>
      <c r="M4529" s="14">
        <f>+VLOOKUP(L4529,Customers!$C$3:$D$797,2,FALSE)</f>
        <v>4</v>
      </c>
      <c r="N4529" s="14">
        <f>+INDEX(Customers!$B$2:$D$797,MATCH(TF_Database!L4529,Customers!$C$2:$C$797,0),1)</f>
        <v>14245</v>
      </c>
      <c r="O4529" s="29">
        <f t="shared" si="422"/>
        <v>4</v>
      </c>
      <c r="P4529" s="29">
        <f t="shared" si="423"/>
        <v>12</v>
      </c>
      <c r="Q4529" s="14" t="str">
        <f t="shared" si="424"/>
        <v xml:space="preserve">Jim </v>
      </c>
      <c r="R4529" s="14" t="str">
        <f t="shared" si="425"/>
        <v>Karlsson</v>
      </c>
    </row>
    <row r="4530" spans="2:18" x14ac:dyDescent="0.45">
      <c r="B4530" s="14" t="str">
        <f t="shared" si="420"/>
        <v>41208941210</v>
      </c>
      <c r="C4530" s="5">
        <v>41208</v>
      </c>
      <c r="D4530" s="2" t="s">
        <v>806</v>
      </c>
      <c r="E4530" s="14">
        <f t="shared" si="421"/>
        <v>1</v>
      </c>
      <c r="F4530" s="2">
        <v>9</v>
      </c>
      <c r="G4530" s="19">
        <v>107.92</v>
      </c>
      <c r="H4530" s="20">
        <v>0.04</v>
      </c>
      <c r="I4530" s="6"/>
      <c r="J4530" s="5">
        <v>41210</v>
      </c>
      <c r="K4530" s="25">
        <v>-57.65</v>
      </c>
      <c r="L4530" s="2" t="s">
        <v>116</v>
      </c>
      <c r="M4530" s="14">
        <f>+VLOOKUP(L4530,Customers!$C$3:$D$797,2,FALSE)</f>
        <v>4</v>
      </c>
      <c r="N4530" s="14">
        <f>+INDEX(Customers!$B$2:$D$797,MATCH(TF_Database!L4530,Customers!$C$2:$C$797,0),1)</f>
        <v>14245</v>
      </c>
      <c r="O4530" s="29">
        <f t="shared" si="422"/>
        <v>4</v>
      </c>
      <c r="P4530" s="29">
        <f t="shared" si="423"/>
        <v>12</v>
      </c>
      <c r="Q4530" s="14" t="str">
        <f t="shared" si="424"/>
        <v xml:space="preserve">Jim </v>
      </c>
      <c r="R4530" s="14" t="str">
        <f t="shared" si="425"/>
        <v>Karlsson</v>
      </c>
    </row>
    <row r="4531" spans="2:18" x14ac:dyDescent="0.45">
      <c r="B4531" s="14" t="str">
        <f t="shared" si="420"/>
        <v>412081441210</v>
      </c>
      <c r="C4531" s="5">
        <v>41208</v>
      </c>
      <c r="D4531" s="2" t="s">
        <v>806</v>
      </c>
      <c r="E4531" s="14">
        <f t="shared" si="421"/>
        <v>1</v>
      </c>
      <c r="F4531" s="2">
        <v>14</v>
      </c>
      <c r="G4531" s="19">
        <v>2151.08</v>
      </c>
      <c r="H4531" s="20">
        <v>0.03</v>
      </c>
      <c r="I4531" s="6"/>
      <c r="J4531" s="5">
        <v>41210</v>
      </c>
      <c r="K4531" s="25">
        <v>179.05</v>
      </c>
      <c r="L4531" s="2" t="s">
        <v>116</v>
      </c>
      <c r="M4531" s="14">
        <f>+VLOOKUP(L4531,Customers!$C$3:$D$797,2,FALSE)</f>
        <v>4</v>
      </c>
      <c r="N4531" s="14">
        <f>+INDEX(Customers!$B$2:$D$797,MATCH(TF_Database!L4531,Customers!$C$2:$C$797,0),1)</f>
        <v>14245</v>
      </c>
      <c r="O4531" s="29">
        <f t="shared" si="422"/>
        <v>4</v>
      </c>
      <c r="P4531" s="29">
        <f t="shared" si="423"/>
        <v>12</v>
      </c>
      <c r="Q4531" s="14" t="str">
        <f t="shared" si="424"/>
        <v xml:space="preserve">Jim </v>
      </c>
      <c r="R4531" s="14" t="str">
        <f t="shared" si="425"/>
        <v>Karlsson</v>
      </c>
    </row>
    <row r="4532" spans="2:18" x14ac:dyDescent="0.45">
      <c r="B4532" s="14" t="str">
        <f t="shared" si="420"/>
        <v>404031140404</v>
      </c>
      <c r="C4532" s="5">
        <v>40403</v>
      </c>
      <c r="D4532" s="2" t="s">
        <v>810</v>
      </c>
      <c r="E4532" s="14">
        <f t="shared" si="421"/>
        <v>0</v>
      </c>
      <c r="F4532" s="2">
        <v>11</v>
      </c>
      <c r="G4532" s="19">
        <v>485.46</v>
      </c>
      <c r="H4532" s="20">
        <v>0.03</v>
      </c>
      <c r="I4532" s="6"/>
      <c r="J4532" s="5">
        <v>40404</v>
      </c>
      <c r="K4532" s="25">
        <v>48.88</v>
      </c>
      <c r="L4532" s="2" t="s">
        <v>299</v>
      </c>
      <c r="M4532" s="14">
        <f>+VLOOKUP(L4532,Customers!$C$3:$D$797,2,FALSE)</f>
        <v>1</v>
      </c>
      <c r="N4532" s="14">
        <f>+INDEX(Customers!$B$2:$D$797,MATCH(TF_Database!L4532,Customers!$C$2:$C$797,0),1)</f>
        <v>16978</v>
      </c>
      <c r="O4532" s="29">
        <f t="shared" si="422"/>
        <v>5</v>
      </c>
      <c r="P4532" s="29">
        <f t="shared" si="423"/>
        <v>14</v>
      </c>
      <c r="Q4532" s="14" t="str">
        <f t="shared" si="424"/>
        <v xml:space="preserve">Cari </v>
      </c>
      <c r="R4532" s="14" t="str">
        <f t="shared" si="425"/>
        <v>MacIntyre</v>
      </c>
    </row>
    <row r="4533" spans="2:18" x14ac:dyDescent="0.45">
      <c r="B4533" s="14" t="str">
        <f t="shared" si="420"/>
        <v>401462140146</v>
      </c>
      <c r="C4533" s="5">
        <v>40146</v>
      </c>
      <c r="D4533" s="2" t="s">
        <v>806</v>
      </c>
      <c r="E4533" s="14">
        <f t="shared" si="421"/>
        <v>1</v>
      </c>
      <c r="F4533" s="2">
        <v>21</v>
      </c>
      <c r="G4533" s="19">
        <v>352.44</v>
      </c>
      <c r="H4533" s="20">
        <v>0.09</v>
      </c>
      <c r="I4533" s="6"/>
      <c r="J4533" s="5">
        <v>40146</v>
      </c>
      <c r="K4533" s="25">
        <v>-80.53</v>
      </c>
      <c r="L4533" s="2" t="s">
        <v>550</v>
      </c>
      <c r="M4533" s="14">
        <f>+VLOOKUP(L4533,Customers!$C$3:$D$797,2,FALSE)</f>
        <v>1</v>
      </c>
      <c r="N4533" s="14">
        <f>+INDEX(Customers!$B$2:$D$797,MATCH(TF_Database!L4533,Customers!$C$2:$C$797,0),1)</f>
        <v>10190</v>
      </c>
      <c r="O4533" s="29">
        <f t="shared" si="422"/>
        <v>7</v>
      </c>
      <c r="P4533" s="29">
        <f t="shared" si="423"/>
        <v>10</v>
      </c>
      <c r="Q4533" s="14" t="str">
        <f t="shared" si="424"/>
        <v xml:space="preserve">Philip </v>
      </c>
      <c r="R4533" s="14" t="str">
        <f t="shared" si="425"/>
        <v>Fox</v>
      </c>
    </row>
    <row r="4534" spans="2:18" x14ac:dyDescent="0.45">
      <c r="B4534" s="14" t="str">
        <f t="shared" si="420"/>
        <v>40161840162</v>
      </c>
      <c r="C4534" s="5">
        <v>40161</v>
      </c>
      <c r="D4534" s="2" t="s">
        <v>808</v>
      </c>
      <c r="E4534" s="14">
        <f t="shared" si="421"/>
        <v>0</v>
      </c>
      <c r="F4534" s="2">
        <v>8</v>
      </c>
      <c r="G4534" s="19">
        <v>114.73</v>
      </c>
      <c r="H4534" s="20">
        <v>0.03</v>
      </c>
      <c r="I4534" s="6"/>
      <c r="J4534" s="5">
        <v>40162</v>
      </c>
      <c r="K4534" s="25">
        <v>28.08</v>
      </c>
      <c r="L4534" s="2" t="s">
        <v>242</v>
      </c>
      <c r="M4534" s="14">
        <f>+VLOOKUP(L4534,Customers!$C$3:$D$797,2,FALSE)</f>
        <v>3</v>
      </c>
      <c r="N4534" s="14">
        <f>+INDEX(Customers!$B$2:$D$797,MATCH(TF_Database!L4534,Customers!$C$2:$C$797,0),1)</f>
        <v>29262</v>
      </c>
      <c r="O4534" s="29">
        <f t="shared" si="422"/>
        <v>8</v>
      </c>
      <c r="P4534" s="29">
        <f t="shared" si="423"/>
        <v>15</v>
      </c>
      <c r="Q4534" s="14" t="str">
        <f t="shared" si="424"/>
        <v xml:space="preserve">Candace </v>
      </c>
      <c r="R4534" s="14" t="str">
        <f t="shared" si="425"/>
        <v>McMahon</v>
      </c>
    </row>
    <row r="4535" spans="2:18" x14ac:dyDescent="0.45">
      <c r="B4535" s="14" t="str">
        <f t="shared" si="420"/>
        <v>410263041028</v>
      </c>
      <c r="C4535" s="5">
        <v>41026</v>
      </c>
      <c r="D4535" s="2" t="s">
        <v>811</v>
      </c>
      <c r="E4535" s="14">
        <f t="shared" si="421"/>
        <v>0</v>
      </c>
      <c r="F4535" s="2">
        <v>30</v>
      </c>
      <c r="G4535" s="19">
        <v>3295.15</v>
      </c>
      <c r="H4535" s="20">
        <v>7.0000000000000007E-2</v>
      </c>
      <c r="I4535" s="6"/>
      <c r="J4535" s="5">
        <v>41028</v>
      </c>
      <c r="K4535" s="25">
        <v>1070.18</v>
      </c>
      <c r="L4535" s="2" t="s">
        <v>17</v>
      </c>
      <c r="M4535" s="14">
        <f>+VLOOKUP(L4535,Customers!$C$3:$D$797,2,FALSE)</f>
        <v>3</v>
      </c>
      <c r="N4535" s="14">
        <f>+INDEX(Customers!$B$2:$D$797,MATCH(TF_Database!L4535,Customers!$C$2:$C$797,0),1)</f>
        <v>31287</v>
      </c>
      <c r="O4535" s="29">
        <f t="shared" si="422"/>
        <v>6</v>
      </c>
      <c r="P4535" s="29">
        <f t="shared" si="423"/>
        <v>13</v>
      </c>
      <c r="Q4535" s="14" t="str">
        <f t="shared" si="424"/>
        <v xml:space="preserve">Grant </v>
      </c>
      <c r="R4535" s="14" t="str">
        <f t="shared" si="425"/>
        <v>Carroll</v>
      </c>
    </row>
    <row r="4536" spans="2:18" x14ac:dyDescent="0.45">
      <c r="B4536" s="14" t="str">
        <f t="shared" si="420"/>
        <v>41026141029</v>
      </c>
      <c r="C4536" s="5">
        <v>41026</v>
      </c>
      <c r="D4536" s="2" t="s">
        <v>811</v>
      </c>
      <c r="E4536" s="14">
        <f t="shared" si="421"/>
        <v>0</v>
      </c>
      <c r="F4536" s="2">
        <v>1</v>
      </c>
      <c r="G4536" s="19">
        <v>43.9</v>
      </c>
      <c r="H4536" s="20">
        <v>0.02</v>
      </c>
      <c r="I4536" s="6"/>
      <c r="J4536" s="5">
        <v>41029</v>
      </c>
      <c r="K4536" s="25">
        <v>-15.03</v>
      </c>
      <c r="L4536" s="2" t="s">
        <v>17</v>
      </c>
      <c r="M4536" s="14">
        <f>+VLOOKUP(L4536,Customers!$C$3:$D$797,2,FALSE)</f>
        <v>3</v>
      </c>
      <c r="N4536" s="14">
        <f>+INDEX(Customers!$B$2:$D$797,MATCH(TF_Database!L4536,Customers!$C$2:$C$797,0),1)</f>
        <v>31287</v>
      </c>
      <c r="O4536" s="29">
        <f t="shared" si="422"/>
        <v>6</v>
      </c>
      <c r="P4536" s="29">
        <f t="shared" si="423"/>
        <v>13</v>
      </c>
      <c r="Q4536" s="14" t="str">
        <f t="shared" si="424"/>
        <v xml:space="preserve">Grant </v>
      </c>
      <c r="R4536" s="14" t="str">
        <f t="shared" si="425"/>
        <v>Carroll</v>
      </c>
    </row>
    <row r="4537" spans="2:18" x14ac:dyDescent="0.45">
      <c r="B4537" s="14" t="str">
        <f t="shared" si="420"/>
        <v>406503840652</v>
      </c>
      <c r="C4537" s="5">
        <v>40650</v>
      </c>
      <c r="D4537" s="2" t="s">
        <v>808</v>
      </c>
      <c r="E4537" s="14">
        <f t="shared" si="421"/>
        <v>0</v>
      </c>
      <c r="F4537" s="2">
        <v>38</v>
      </c>
      <c r="G4537" s="19">
        <v>1541.92</v>
      </c>
      <c r="H4537" s="20">
        <v>0.03</v>
      </c>
      <c r="I4537" s="6"/>
      <c r="J4537" s="5">
        <v>40652</v>
      </c>
      <c r="K4537" s="25">
        <v>-564.05999999999995</v>
      </c>
      <c r="L4537" s="2" t="s">
        <v>548</v>
      </c>
      <c r="M4537" s="14">
        <f>+VLOOKUP(L4537,Customers!$C$3:$D$797,2,FALSE)</f>
        <v>4</v>
      </c>
      <c r="N4537" s="14">
        <f>+INDEX(Customers!$B$2:$D$797,MATCH(TF_Database!L4537,Customers!$C$2:$C$797,0),1)</f>
        <v>21157</v>
      </c>
      <c r="O4537" s="29">
        <f t="shared" si="422"/>
        <v>6</v>
      </c>
      <c r="P4537" s="29">
        <f t="shared" si="423"/>
        <v>13</v>
      </c>
      <c r="Q4537" s="14" t="str">
        <f t="shared" si="424"/>
        <v xml:space="preserve">Jason </v>
      </c>
      <c r="R4537" s="14" t="str">
        <f t="shared" si="425"/>
        <v>Fortune</v>
      </c>
    </row>
    <row r="4538" spans="2:18" x14ac:dyDescent="0.45">
      <c r="B4538" s="14" t="str">
        <f t="shared" si="420"/>
        <v>406504040652</v>
      </c>
      <c r="C4538" s="5">
        <v>40650</v>
      </c>
      <c r="D4538" s="2" t="s">
        <v>808</v>
      </c>
      <c r="E4538" s="14">
        <f t="shared" si="421"/>
        <v>0</v>
      </c>
      <c r="F4538" s="2">
        <v>40</v>
      </c>
      <c r="G4538" s="19">
        <v>169.48</v>
      </c>
      <c r="H4538" s="20">
        <v>0.08</v>
      </c>
      <c r="I4538" s="6"/>
      <c r="J4538" s="5">
        <v>40652</v>
      </c>
      <c r="K4538" s="25">
        <v>-134.76</v>
      </c>
      <c r="L4538" s="2" t="s">
        <v>548</v>
      </c>
      <c r="M4538" s="14">
        <f>+VLOOKUP(L4538,Customers!$C$3:$D$797,2,FALSE)</f>
        <v>4</v>
      </c>
      <c r="N4538" s="14">
        <f>+INDEX(Customers!$B$2:$D$797,MATCH(TF_Database!L4538,Customers!$C$2:$C$797,0),1)</f>
        <v>21157</v>
      </c>
      <c r="O4538" s="29">
        <f t="shared" si="422"/>
        <v>6</v>
      </c>
      <c r="P4538" s="29">
        <f t="shared" si="423"/>
        <v>13</v>
      </c>
      <c r="Q4538" s="14" t="str">
        <f t="shared" si="424"/>
        <v xml:space="preserve">Jason </v>
      </c>
      <c r="R4538" s="14" t="str">
        <f t="shared" si="425"/>
        <v>Fortune</v>
      </c>
    </row>
    <row r="4539" spans="2:18" x14ac:dyDescent="0.45">
      <c r="B4539" s="14" t="str">
        <f t="shared" si="420"/>
        <v>41068241069</v>
      </c>
      <c r="C4539" s="5">
        <v>41068</v>
      </c>
      <c r="D4539" s="2" t="s">
        <v>808</v>
      </c>
      <c r="E4539" s="14">
        <f t="shared" si="421"/>
        <v>0</v>
      </c>
      <c r="F4539" s="2">
        <v>2</v>
      </c>
      <c r="G4539" s="19">
        <v>738.8</v>
      </c>
      <c r="H4539" s="20">
        <v>0.06</v>
      </c>
      <c r="I4539" s="6"/>
      <c r="J4539" s="5">
        <v>41069</v>
      </c>
      <c r="K4539" s="25">
        <v>-473.66</v>
      </c>
      <c r="L4539" s="2" t="s">
        <v>550</v>
      </c>
      <c r="M4539" s="14">
        <f>+VLOOKUP(L4539,Customers!$C$3:$D$797,2,FALSE)</f>
        <v>1</v>
      </c>
      <c r="N4539" s="14">
        <f>+INDEX(Customers!$B$2:$D$797,MATCH(TF_Database!L4539,Customers!$C$2:$C$797,0),1)</f>
        <v>10190</v>
      </c>
      <c r="O4539" s="29">
        <f t="shared" si="422"/>
        <v>7</v>
      </c>
      <c r="P4539" s="29">
        <f t="shared" si="423"/>
        <v>10</v>
      </c>
      <c r="Q4539" s="14" t="str">
        <f t="shared" si="424"/>
        <v xml:space="preserve">Philip </v>
      </c>
      <c r="R4539" s="14" t="str">
        <f t="shared" si="425"/>
        <v>Fox</v>
      </c>
    </row>
    <row r="4540" spans="2:18" x14ac:dyDescent="0.45">
      <c r="B4540" s="14" t="str">
        <f t="shared" si="420"/>
        <v>410684841069</v>
      </c>
      <c r="C4540" s="5">
        <v>41068</v>
      </c>
      <c r="D4540" s="2" t="s">
        <v>808</v>
      </c>
      <c r="E4540" s="14">
        <f t="shared" si="421"/>
        <v>0</v>
      </c>
      <c r="F4540" s="2">
        <v>48</v>
      </c>
      <c r="G4540" s="19">
        <v>2750.7105000000001</v>
      </c>
      <c r="H4540" s="20">
        <v>0</v>
      </c>
      <c r="I4540" s="6"/>
      <c r="J4540" s="5">
        <v>41069</v>
      </c>
      <c r="K4540" s="25">
        <v>791.90099999999995</v>
      </c>
      <c r="L4540" s="2" t="s">
        <v>550</v>
      </c>
      <c r="M4540" s="14">
        <f>+VLOOKUP(L4540,Customers!$C$3:$D$797,2,FALSE)</f>
        <v>1</v>
      </c>
      <c r="N4540" s="14">
        <f>+INDEX(Customers!$B$2:$D$797,MATCH(TF_Database!L4540,Customers!$C$2:$C$797,0),1)</f>
        <v>10190</v>
      </c>
      <c r="O4540" s="29">
        <f t="shared" si="422"/>
        <v>7</v>
      </c>
      <c r="P4540" s="29">
        <f t="shared" si="423"/>
        <v>10</v>
      </c>
      <c r="Q4540" s="14" t="str">
        <f t="shared" si="424"/>
        <v xml:space="preserve">Philip </v>
      </c>
      <c r="R4540" s="14" t="str">
        <f t="shared" si="425"/>
        <v>Fox</v>
      </c>
    </row>
    <row r="4541" spans="2:18" x14ac:dyDescent="0.45">
      <c r="B4541" s="14" t="str">
        <f t="shared" si="420"/>
        <v>399073339909</v>
      </c>
      <c r="C4541" s="5">
        <v>39907</v>
      </c>
      <c r="D4541" s="2" t="s">
        <v>806</v>
      </c>
      <c r="E4541" s="14">
        <f t="shared" si="421"/>
        <v>1</v>
      </c>
      <c r="F4541" s="2">
        <v>33</v>
      </c>
      <c r="G4541" s="19">
        <v>2118.2600000000002</v>
      </c>
      <c r="H4541" s="20">
        <v>0.01</v>
      </c>
      <c r="I4541" s="6"/>
      <c r="J4541" s="5">
        <v>39909</v>
      </c>
      <c r="K4541" s="25">
        <v>554.22</v>
      </c>
      <c r="L4541" s="2" t="s">
        <v>549</v>
      </c>
      <c r="M4541" s="14">
        <f>+VLOOKUP(L4541,Customers!$C$3:$D$797,2,FALSE)</f>
        <v>1</v>
      </c>
      <c r="N4541" s="14">
        <f>+INDEX(Customers!$B$2:$D$797,MATCH(TF_Database!L4541,Customers!$C$2:$C$797,0),1)</f>
        <v>29669</v>
      </c>
      <c r="O4541" s="29">
        <f t="shared" si="422"/>
        <v>5</v>
      </c>
      <c r="P4541" s="29">
        <f t="shared" si="423"/>
        <v>11</v>
      </c>
      <c r="Q4541" s="14" t="str">
        <f t="shared" si="424"/>
        <v xml:space="preserve">Dave </v>
      </c>
      <c r="R4541" s="14" t="str">
        <f t="shared" si="425"/>
        <v>Brooks</v>
      </c>
    </row>
    <row r="4542" spans="2:18" x14ac:dyDescent="0.45">
      <c r="B4542" s="14" t="str">
        <f t="shared" si="420"/>
        <v>407152740716</v>
      </c>
      <c r="C4542" s="5">
        <v>40715</v>
      </c>
      <c r="D4542" s="2" t="s">
        <v>810</v>
      </c>
      <c r="E4542" s="14">
        <f t="shared" si="421"/>
        <v>0</v>
      </c>
      <c r="F4542" s="2">
        <v>27</v>
      </c>
      <c r="G4542" s="19">
        <v>822.7</v>
      </c>
      <c r="H4542" s="20">
        <v>0.05</v>
      </c>
      <c r="I4542" s="6"/>
      <c r="J4542" s="5">
        <v>40716</v>
      </c>
      <c r="K4542" s="25">
        <v>141.28</v>
      </c>
      <c r="L4542" s="2" t="s">
        <v>207</v>
      </c>
      <c r="M4542" s="14">
        <f>+VLOOKUP(L4542,Customers!$C$3:$D$797,2,FALSE)</f>
        <v>2</v>
      </c>
      <c r="N4542" s="14">
        <f>+INDEX(Customers!$B$2:$D$797,MATCH(TF_Database!L4542,Customers!$C$2:$C$797,0),1)</f>
        <v>23208</v>
      </c>
      <c r="O4542" s="29">
        <f t="shared" si="422"/>
        <v>6</v>
      </c>
      <c r="P4542" s="29">
        <f t="shared" si="423"/>
        <v>14</v>
      </c>
      <c r="Q4542" s="14" t="str">
        <f t="shared" si="424"/>
        <v xml:space="preserve">Julie </v>
      </c>
      <c r="R4542" s="14" t="str">
        <f t="shared" si="425"/>
        <v>Prescott</v>
      </c>
    </row>
    <row r="4543" spans="2:18" x14ac:dyDescent="0.45">
      <c r="B4543" s="14" t="str">
        <f t="shared" si="420"/>
        <v>40182540183</v>
      </c>
      <c r="C4543" s="5">
        <v>40182</v>
      </c>
      <c r="D4543" s="2" t="s">
        <v>806</v>
      </c>
      <c r="E4543" s="14">
        <f t="shared" si="421"/>
        <v>1</v>
      </c>
      <c r="F4543" s="2">
        <v>5</v>
      </c>
      <c r="G4543" s="19">
        <v>2249.0500000000002</v>
      </c>
      <c r="H4543" s="20">
        <v>0.02</v>
      </c>
      <c r="I4543" s="6"/>
      <c r="J4543" s="5">
        <v>40183</v>
      </c>
      <c r="K4543" s="25">
        <v>-571.24</v>
      </c>
      <c r="L4543" s="2" t="s">
        <v>207</v>
      </c>
      <c r="M4543" s="14">
        <f>+VLOOKUP(L4543,Customers!$C$3:$D$797,2,FALSE)</f>
        <v>2</v>
      </c>
      <c r="N4543" s="14">
        <f>+INDEX(Customers!$B$2:$D$797,MATCH(TF_Database!L4543,Customers!$C$2:$C$797,0),1)</f>
        <v>23208</v>
      </c>
      <c r="O4543" s="29">
        <f t="shared" si="422"/>
        <v>6</v>
      </c>
      <c r="P4543" s="29">
        <f t="shared" si="423"/>
        <v>14</v>
      </c>
      <c r="Q4543" s="14" t="str">
        <f t="shared" si="424"/>
        <v xml:space="preserve">Julie </v>
      </c>
      <c r="R4543" s="14" t="str">
        <f t="shared" si="425"/>
        <v>Prescott</v>
      </c>
    </row>
    <row r="4544" spans="2:18" x14ac:dyDescent="0.45">
      <c r="B4544" s="14" t="str">
        <f t="shared" si="420"/>
        <v>401824840185</v>
      </c>
      <c r="C4544" s="5">
        <v>40182</v>
      </c>
      <c r="D4544" s="2" t="s">
        <v>806</v>
      </c>
      <c r="E4544" s="14">
        <f t="shared" si="421"/>
        <v>1</v>
      </c>
      <c r="F4544" s="2">
        <v>48</v>
      </c>
      <c r="G4544" s="19">
        <v>4813.67</v>
      </c>
      <c r="H4544" s="20">
        <v>0.03</v>
      </c>
      <c r="I4544" s="6"/>
      <c r="J4544" s="5">
        <v>40185</v>
      </c>
      <c r="K4544" s="25">
        <v>44.58</v>
      </c>
      <c r="L4544" s="2" t="s">
        <v>207</v>
      </c>
      <c r="M4544" s="14">
        <f>+VLOOKUP(L4544,Customers!$C$3:$D$797,2,FALSE)</f>
        <v>2</v>
      </c>
      <c r="N4544" s="14">
        <f>+INDEX(Customers!$B$2:$D$797,MATCH(TF_Database!L4544,Customers!$C$2:$C$797,0),1)</f>
        <v>23208</v>
      </c>
      <c r="O4544" s="29">
        <f t="shared" si="422"/>
        <v>6</v>
      </c>
      <c r="P4544" s="29">
        <f t="shared" si="423"/>
        <v>14</v>
      </c>
      <c r="Q4544" s="14" t="str">
        <f t="shared" si="424"/>
        <v xml:space="preserve">Julie </v>
      </c>
      <c r="R4544" s="14" t="str">
        <f t="shared" si="425"/>
        <v>Prescott</v>
      </c>
    </row>
    <row r="4545" spans="2:18" x14ac:dyDescent="0.45">
      <c r="B4545" s="14" t="str">
        <f t="shared" si="420"/>
        <v>41164741166</v>
      </c>
      <c r="C4545" s="5">
        <v>41164</v>
      </c>
      <c r="D4545" s="2" t="s">
        <v>808</v>
      </c>
      <c r="E4545" s="14">
        <f t="shared" si="421"/>
        <v>0</v>
      </c>
      <c r="F4545" s="2">
        <v>7</v>
      </c>
      <c r="G4545" s="19">
        <v>3877.88</v>
      </c>
      <c r="H4545" s="20">
        <v>0.08</v>
      </c>
      <c r="I4545" s="6"/>
      <c r="J4545" s="5">
        <v>41166</v>
      </c>
      <c r="K4545" s="25">
        <v>-1331.5533660000001</v>
      </c>
      <c r="L4545" s="2" t="s">
        <v>547</v>
      </c>
      <c r="M4545" s="14">
        <f>+VLOOKUP(L4545,Customers!$C$3:$D$797,2,FALSE)</f>
        <v>4</v>
      </c>
      <c r="N4545" s="14">
        <f>+INDEX(Customers!$B$2:$D$797,MATCH(TF_Database!L4545,Customers!$C$2:$C$797,0),1)</f>
        <v>17960</v>
      </c>
      <c r="O4545" s="29">
        <f t="shared" si="422"/>
        <v>6</v>
      </c>
      <c r="P4545" s="29">
        <f t="shared" si="423"/>
        <v>15</v>
      </c>
      <c r="Q4545" s="14" t="str">
        <f t="shared" si="424"/>
        <v xml:space="preserve">Grant </v>
      </c>
      <c r="R4545" s="14" t="str">
        <f t="shared" si="425"/>
        <v>Donatelli</v>
      </c>
    </row>
    <row r="4546" spans="2:18" x14ac:dyDescent="0.45">
      <c r="B4546" s="14" t="str">
        <f t="shared" si="420"/>
        <v>400903440090</v>
      </c>
      <c r="C4546" s="5">
        <v>40090</v>
      </c>
      <c r="D4546" s="2" t="s">
        <v>810</v>
      </c>
      <c r="E4546" s="14">
        <f t="shared" si="421"/>
        <v>0</v>
      </c>
      <c r="F4546" s="2">
        <v>34</v>
      </c>
      <c r="G4546" s="19">
        <v>307.76</v>
      </c>
      <c r="H4546" s="20">
        <v>0.1</v>
      </c>
      <c r="I4546" s="6"/>
      <c r="J4546" s="5">
        <v>40090</v>
      </c>
      <c r="K4546" s="25">
        <v>-22.88</v>
      </c>
      <c r="L4546" s="2" t="s">
        <v>17</v>
      </c>
      <c r="M4546" s="14">
        <f>+VLOOKUP(L4546,Customers!$C$3:$D$797,2,FALSE)</f>
        <v>3</v>
      </c>
      <c r="N4546" s="14">
        <f>+INDEX(Customers!$B$2:$D$797,MATCH(TF_Database!L4546,Customers!$C$2:$C$797,0),1)</f>
        <v>31287</v>
      </c>
      <c r="O4546" s="29">
        <f t="shared" si="422"/>
        <v>6</v>
      </c>
      <c r="P4546" s="29">
        <f t="shared" si="423"/>
        <v>13</v>
      </c>
      <c r="Q4546" s="14" t="str">
        <f t="shared" si="424"/>
        <v xml:space="preserve">Grant </v>
      </c>
      <c r="R4546" s="14" t="str">
        <f t="shared" si="425"/>
        <v>Carroll</v>
      </c>
    </row>
    <row r="4547" spans="2:18" x14ac:dyDescent="0.45">
      <c r="B4547" s="14" t="str">
        <f t="shared" si="420"/>
        <v>400903640091</v>
      </c>
      <c r="C4547" s="5">
        <v>40090</v>
      </c>
      <c r="D4547" s="2" t="s">
        <v>810</v>
      </c>
      <c r="E4547" s="14">
        <f t="shared" si="421"/>
        <v>0</v>
      </c>
      <c r="F4547" s="2">
        <v>36</v>
      </c>
      <c r="G4547" s="19">
        <v>1129.9304999999999</v>
      </c>
      <c r="H4547" s="20">
        <v>0.05</v>
      </c>
      <c r="I4547" s="6"/>
      <c r="J4547" s="5">
        <v>40091</v>
      </c>
      <c r="K4547" s="25">
        <v>574.15499999999997</v>
      </c>
      <c r="L4547" s="2" t="s">
        <v>17</v>
      </c>
      <c r="M4547" s="14">
        <f>+VLOOKUP(L4547,Customers!$C$3:$D$797,2,FALSE)</f>
        <v>3</v>
      </c>
      <c r="N4547" s="14">
        <f>+INDEX(Customers!$B$2:$D$797,MATCH(TF_Database!L4547,Customers!$C$2:$C$797,0),1)</f>
        <v>31287</v>
      </c>
      <c r="O4547" s="29">
        <f t="shared" si="422"/>
        <v>6</v>
      </c>
      <c r="P4547" s="29">
        <f t="shared" si="423"/>
        <v>13</v>
      </c>
      <c r="Q4547" s="14" t="str">
        <f t="shared" si="424"/>
        <v xml:space="preserve">Grant </v>
      </c>
      <c r="R4547" s="14" t="str">
        <f t="shared" si="425"/>
        <v>Carroll</v>
      </c>
    </row>
    <row r="4548" spans="2:18" x14ac:dyDescent="0.45">
      <c r="B4548" s="14" t="str">
        <f t="shared" si="420"/>
        <v>40876940876</v>
      </c>
      <c r="C4548" s="5">
        <v>40876</v>
      </c>
      <c r="D4548" s="2" t="s">
        <v>810</v>
      </c>
      <c r="E4548" s="14">
        <f t="shared" si="421"/>
        <v>0</v>
      </c>
      <c r="F4548" s="2">
        <v>9</v>
      </c>
      <c r="G4548" s="19">
        <v>75.94</v>
      </c>
      <c r="H4548" s="20">
        <v>0.01</v>
      </c>
      <c r="I4548" s="6"/>
      <c r="J4548" s="5">
        <v>40876</v>
      </c>
      <c r="K4548" s="25">
        <v>-16.559999999999999</v>
      </c>
      <c r="L4548" s="2" t="s">
        <v>17</v>
      </c>
      <c r="M4548" s="14">
        <f>+VLOOKUP(L4548,Customers!$C$3:$D$797,2,FALSE)</f>
        <v>3</v>
      </c>
      <c r="N4548" s="14">
        <f>+INDEX(Customers!$B$2:$D$797,MATCH(TF_Database!L4548,Customers!$C$2:$C$797,0),1)</f>
        <v>31287</v>
      </c>
      <c r="O4548" s="29">
        <f t="shared" si="422"/>
        <v>6</v>
      </c>
      <c r="P4548" s="29">
        <f t="shared" si="423"/>
        <v>13</v>
      </c>
      <c r="Q4548" s="14" t="str">
        <f t="shared" si="424"/>
        <v xml:space="preserve">Grant </v>
      </c>
      <c r="R4548" s="14" t="str">
        <f t="shared" si="425"/>
        <v>Carroll</v>
      </c>
    </row>
    <row r="4549" spans="2:18" x14ac:dyDescent="0.45">
      <c r="B4549" s="14" t="str">
        <f t="shared" si="420"/>
        <v>412554741257</v>
      </c>
      <c r="C4549" s="5">
        <v>41255</v>
      </c>
      <c r="D4549" s="2" t="s">
        <v>811</v>
      </c>
      <c r="E4549" s="14">
        <f t="shared" si="421"/>
        <v>0</v>
      </c>
      <c r="F4549" s="2">
        <v>47</v>
      </c>
      <c r="G4549" s="19">
        <v>533.47</v>
      </c>
      <c r="H4549" s="20">
        <v>0.09</v>
      </c>
      <c r="I4549" s="6"/>
      <c r="J4549" s="5">
        <v>41257</v>
      </c>
      <c r="K4549" s="25">
        <v>-50.208999999999996</v>
      </c>
      <c r="L4549" s="2" t="s">
        <v>550</v>
      </c>
      <c r="M4549" s="14">
        <f>+VLOOKUP(L4549,Customers!$C$3:$D$797,2,FALSE)</f>
        <v>1</v>
      </c>
      <c r="N4549" s="14">
        <f>+INDEX(Customers!$B$2:$D$797,MATCH(TF_Database!L4549,Customers!$C$2:$C$797,0),1)</f>
        <v>10190</v>
      </c>
      <c r="O4549" s="29">
        <f t="shared" si="422"/>
        <v>7</v>
      </c>
      <c r="P4549" s="29">
        <f t="shared" si="423"/>
        <v>10</v>
      </c>
      <c r="Q4549" s="14" t="str">
        <f t="shared" si="424"/>
        <v xml:space="preserve">Philip </v>
      </c>
      <c r="R4549" s="14" t="str">
        <f t="shared" si="425"/>
        <v>Fox</v>
      </c>
    </row>
    <row r="4550" spans="2:18" x14ac:dyDescent="0.45">
      <c r="B4550" s="14" t="str">
        <f t="shared" si="420"/>
        <v>412552141257</v>
      </c>
      <c r="C4550" s="5">
        <v>41255</v>
      </c>
      <c r="D4550" s="2" t="s">
        <v>811</v>
      </c>
      <c r="E4550" s="14">
        <f t="shared" si="421"/>
        <v>0</v>
      </c>
      <c r="F4550" s="2">
        <v>21</v>
      </c>
      <c r="G4550" s="19">
        <v>61.94</v>
      </c>
      <c r="H4550" s="20">
        <v>0.09</v>
      </c>
      <c r="I4550" s="6"/>
      <c r="J4550" s="5">
        <v>41257</v>
      </c>
      <c r="K4550" s="25">
        <v>-22.32</v>
      </c>
      <c r="L4550" s="2" t="s">
        <v>550</v>
      </c>
      <c r="M4550" s="14">
        <f>+VLOOKUP(L4550,Customers!$C$3:$D$797,2,FALSE)</f>
        <v>1</v>
      </c>
      <c r="N4550" s="14">
        <f>+INDEX(Customers!$B$2:$D$797,MATCH(TF_Database!L4550,Customers!$C$2:$C$797,0),1)</f>
        <v>10190</v>
      </c>
      <c r="O4550" s="29">
        <f t="shared" si="422"/>
        <v>7</v>
      </c>
      <c r="P4550" s="29">
        <f t="shared" si="423"/>
        <v>10</v>
      </c>
      <c r="Q4550" s="14" t="str">
        <f t="shared" si="424"/>
        <v xml:space="preserve">Philip </v>
      </c>
      <c r="R4550" s="14" t="str">
        <f t="shared" si="425"/>
        <v>Fox</v>
      </c>
    </row>
    <row r="4551" spans="2:18" x14ac:dyDescent="0.45">
      <c r="B4551" s="14" t="str">
        <f t="shared" ref="B4551:B4614" si="426">+CONCATENATE(C4551,F4551,J4551)</f>
        <v>398444039845</v>
      </c>
      <c r="C4551" s="5">
        <v>39844</v>
      </c>
      <c r="D4551" s="2" t="s">
        <v>808</v>
      </c>
      <c r="E4551" s="14">
        <f t="shared" ref="E4551:E4614" si="427">+IF(D4551="High",1,0)</f>
        <v>0</v>
      </c>
      <c r="F4551" s="2">
        <v>40</v>
      </c>
      <c r="G4551" s="19">
        <v>9141.64</v>
      </c>
      <c r="H4551" s="20">
        <v>0.04</v>
      </c>
      <c r="I4551" s="6"/>
      <c r="J4551" s="5">
        <v>39845</v>
      </c>
      <c r="K4551" s="25">
        <v>-528.65312500000005</v>
      </c>
      <c r="L4551" s="2" t="s">
        <v>549</v>
      </c>
      <c r="M4551" s="14">
        <f>+VLOOKUP(L4551,Customers!$C$3:$D$797,2,FALSE)</f>
        <v>1</v>
      </c>
      <c r="N4551" s="14">
        <f>+INDEX(Customers!$B$2:$D$797,MATCH(TF_Database!L4551,Customers!$C$2:$C$797,0),1)</f>
        <v>29669</v>
      </c>
      <c r="O4551" s="29">
        <f t="shared" ref="O4551:O4614" si="428">+SEARCH(" ",L4551)</f>
        <v>5</v>
      </c>
      <c r="P4551" s="29">
        <f t="shared" ref="P4551:P4614" si="429">+LEN(L4551)</f>
        <v>11</v>
      </c>
      <c r="Q4551" s="14" t="str">
        <f t="shared" ref="Q4551:Q4614" si="430">+LEFT(L4551,O4551)</f>
        <v xml:space="preserve">Dave </v>
      </c>
      <c r="R4551" s="14" t="str">
        <f t="shared" ref="R4551:R4614" si="431">+RIGHT(L4551,P4551-O4551)</f>
        <v>Brooks</v>
      </c>
    </row>
    <row r="4552" spans="2:18" x14ac:dyDescent="0.45">
      <c r="B4552" s="14" t="str">
        <f t="shared" si="426"/>
        <v>403633940365</v>
      </c>
      <c r="C4552" s="5">
        <v>40363</v>
      </c>
      <c r="D4552" s="2" t="s">
        <v>811</v>
      </c>
      <c r="E4552" s="14">
        <f t="shared" si="427"/>
        <v>0</v>
      </c>
      <c r="F4552" s="2">
        <v>39</v>
      </c>
      <c r="G4552" s="19">
        <v>438.8</v>
      </c>
      <c r="H4552" s="20">
        <v>0.09</v>
      </c>
      <c r="I4552" s="6"/>
      <c r="J4552" s="5">
        <v>40365</v>
      </c>
      <c r="K4552" s="25">
        <v>-84.19</v>
      </c>
      <c r="L4552" s="2" t="s">
        <v>242</v>
      </c>
      <c r="M4552" s="14">
        <f>+VLOOKUP(L4552,Customers!$C$3:$D$797,2,FALSE)</f>
        <v>3</v>
      </c>
      <c r="N4552" s="14">
        <f>+INDEX(Customers!$B$2:$D$797,MATCH(TF_Database!L4552,Customers!$C$2:$C$797,0),1)</f>
        <v>29262</v>
      </c>
      <c r="O4552" s="29">
        <f t="shared" si="428"/>
        <v>8</v>
      </c>
      <c r="P4552" s="29">
        <f t="shared" si="429"/>
        <v>15</v>
      </c>
      <c r="Q4552" s="14" t="str">
        <f t="shared" si="430"/>
        <v xml:space="preserve">Candace </v>
      </c>
      <c r="R4552" s="14" t="str">
        <f t="shared" si="431"/>
        <v>McMahon</v>
      </c>
    </row>
    <row r="4553" spans="2:18" x14ac:dyDescent="0.45">
      <c r="B4553" s="14" t="str">
        <f t="shared" si="426"/>
        <v>406413340644</v>
      </c>
      <c r="C4553" s="5">
        <v>40641</v>
      </c>
      <c r="D4553" s="2" t="s">
        <v>808</v>
      </c>
      <c r="E4553" s="14">
        <f t="shared" si="427"/>
        <v>0</v>
      </c>
      <c r="F4553" s="2">
        <v>33</v>
      </c>
      <c r="G4553" s="19">
        <v>647.77</v>
      </c>
      <c r="H4553" s="20">
        <v>0.09</v>
      </c>
      <c r="I4553" s="6"/>
      <c r="J4553" s="5">
        <v>40644</v>
      </c>
      <c r="K4553" s="25">
        <v>166.85</v>
      </c>
      <c r="L4553" s="2" t="s">
        <v>279</v>
      </c>
      <c r="M4553" s="14">
        <f>+VLOOKUP(L4553,Customers!$C$3:$D$797,2,FALSE)</f>
        <v>5</v>
      </c>
      <c r="N4553" s="14">
        <f>+INDEX(Customers!$B$2:$D$797,MATCH(TF_Database!L4553,Customers!$C$2:$C$797,0),1)</f>
        <v>2044</v>
      </c>
      <c r="O4553" s="29">
        <f t="shared" si="428"/>
        <v>6</v>
      </c>
      <c r="P4553" s="29">
        <f t="shared" si="429"/>
        <v>12</v>
      </c>
      <c r="Q4553" s="14" t="str">
        <f t="shared" si="430"/>
        <v xml:space="preserve">Frank </v>
      </c>
      <c r="R4553" s="14" t="str">
        <f t="shared" si="431"/>
        <v>Hawley</v>
      </c>
    </row>
    <row r="4554" spans="2:18" x14ac:dyDescent="0.45">
      <c r="B4554" s="14" t="str">
        <f t="shared" si="426"/>
        <v>407283940728</v>
      </c>
      <c r="C4554" s="5">
        <v>40728</v>
      </c>
      <c r="D4554" s="2" t="s">
        <v>808</v>
      </c>
      <c r="E4554" s="14">
        <f t="shared" si="427"/>
        <v>0</v>
      </c>
      <c r="F4554" s="2">
        <v>39</v>
      </c>
      <c r="G4554" s="19">
        <v>315.88</v>
      </c>
      <c r="H4554" s="20">
        <v>0.09</v>
      </c>
      <c r="I4554" s="6"/>
      <c r="J4554" s="5">
        <v>40728</v>
      </c>
      <c r="K4554" s="25">
        <v>-60.4</v>
      </c>
      <c r="L4554" s="2" t="s">
        <v>17</v>
      </c>
      <c r="M4554" s="14">
        <f>+VLOOKUP(L4554,Customers!$C$3:$D$797,2,FALSE)</f>
        <v>3</v>
      </c>
      <c r="N4554" s="14">
        <f>+INDEX(Customers!$B$2:$D$797,MATCH(TF_Database!L4554,Customers!$C$2:$C$797,0),1)</f>
        <v>31287</v>
      </c>
      <c r="O4554" s="29">
        <f t="shared" si="428"/>
        <v>6</v>
      </c>
      <c r="P4554" s="29">
        <f t="shared" si="429"/>
        <v>13</v>
      </c>
      <c r="Q4554" s="14" t="str">
        <f t="shared" si="430"/>
        <v xml:space="preserve">Grant </v>
      </c>
      <c r="R4554" s="14" t="str">
        <f t="shared" si="431"/>
        <v>Carroll</v>
      </c>
    </row>
    <row r="4555" spans="2:18" x14ac:dyDescent="0.45">
      <c r="B4555" s="14" t="str">
        <f t="shared" si="426"/>
        <v>40728840731</v>
      </c>
      <c r="C4555" s="5">
        <v>40728</v>
      </c>
      <c r="D4555" s="2" t="s">
        <v>808</v>
      </c>
      <c r="E4555" s="14">
        <f t="shared" si="427"/>
        <v>0</v>
      </c>
      <c r="F4555" s="2">
        <v>8</v>
      </c>
      <c r="G4555" s="19">
        <v>258.11</v>
      </c>
      <c r="H4555" s="20">
        <v>0.06</v>
      </c>
      <c r="I4555" s="6"/>
      <c r="J4555" s="5">
        <v>40731</v>
      </c>
      <c r="K4555" s="25">
        <v>-113.6</v>
      </c>
      <c r="L4555" s="2" t="s">
        <v>17</v>
      </c>
      <c r="M4555" s="14">
        <f>+VLOOKUP(L4555,Customers!$C$3:$D$797,2,FALSE)</f>
        <v>3</v>
      </c>
      <c r="N4555" s="14">
        <f>+INDEX(Customers!$B$2:$D$797,MATCH(TF_Database!L4555,Customers!$C$2:$C$797,0),1)</f>
        <v>31287</v>
      </c>
      <c r="O4555" s="29">
        <f t="shared" si="428"/>
        <v>6</v>
      </c>
      <c r="P4555" s="29">
        <f t="shared" si="429"/>
        <v>13</v>
      </c>
      <c r="Q4555" s="14" t="str">
        <f t="shared" si="430"/>
        <v xml:space="preserve">Grant </v>
      </c>
      <c r="R4555" s="14" t="str">
        <f t="shared" si="431"/>
        <v>Carroll</v>
      </c>
    </row>
    <row r="4556" spans="2:18" x14ac:dyDescent="0.45">
      <c r="B4556" s="14" t="str">
        <f t="shared" si="426"/>
        <v>41144741148</v>
      </c>
      <c r="C4556" s="5">
        <v>41144</v>
      </c>
      <c r="D4556" s="2" t="s">
        <v>804</v>
      </c>
      <c r="E4556" s="14">
        <f t="shared" si="427"/>
        <v>0</v>
      </c>
      <c r="F4556" s="2">
        <v>7</v>
      </c>
      <c r="G4556" s="19">
        <v>374.78</v>
      </c>
      <c r="H4556" s="20">
        <v>0.09</v>
      </c>
      <c r="I4556" s="6"/>
      <c r="J4556" s="5">
        <v>41148</v>
      </c>
      <c r="K4556" s="25">
        <v>20.03</v>
      </c>
      <c r="L4556" s="2" t="s">
        <v>551</v>
      </c>
      <c r="M4556" s="14">
        <f>+VLOOKUP(L4556,Customers!$C$3:$D$797,2,FALSE)</f>
        <v>1</v>
      </c>
      <c r="N4556" s="14">
        <f>+INDEX(Customers!$B$2:$D$797,MATCH(TF_Database!L4556,Customers!$C$2:$C$797,0),1)</f>
        <v>31036</v>
      </c>
      <c r="O4556" s="29">
        <f t="shared" si="428"/>
        <v>6</v>
      </c>
      <c r="P4556" s="29">
        <f t="shared" si="429"/>
        <v>13</v>
      </c>
      <c r="Q4556" s="14" t="str">
        <f t="shared" si="430"/>
        <v xml:space="preserve">Ionia </v>
      </c>
      <c r="R4556" s="14" t="str">
        <f t="shared" si="431"/>
        <v>McGrath</v>
      </c>
    </row>
    <row r="4557" spans="2:18" x14ac:dyDescent="0.45">
      <c r="B4557" s="14" t="str">
        <f t="shared" si="426"/>
        <v>40249440253</v>
      </c>
      <c r="C4557" s="5">
        <v>40249</v>
      </c>
      <c r="D4557" s="2" t="s">
        <v>804</v>
      </c>
      <c r="E4557" s="14">
        <f t="shared" si="427"/>
        <v>0</v>
      </c>
      <c r="F4557" s="2">
        <v>4</v>
      </c>
      <c r="G4557" s="19">
        <v>43.56</v>
      </c>
      <c r="H4557" s="20">
        <v>0.01</v>
      </c>
      <c r="I4557" s="6"/>
      <c r="J4557" s="5">
        <v>40253</v>
      </c>
      <c r="K4557" s="25">
        <v>21.21</v>
      </c>
      <c r="L4557" s="2" t="s">
        <v>552</v>
      </c>
      <c r="M4557" s="14">
        <f>+VLOOKUP(L4557,Customers!$C$3:$D$797,2,FALSE)</f>
        <v>1</v>
      </c>
      <c r="N4557" s="14">
        <f>+INDEX(Customers!$B$2:$D$797,MATCH(TF_Database!L4557,Customers!$C$2:$C$797,0),1)</f>
        <v>14060</v>
      </c>
      <c r="O4557" s="29">
        <f t="shared" si="428"/>
        <v>5</v>
      </c>
      <c r="P4557" s="29">
        <f t="shared" si="429"/>
        <v>10</v>
      </c>
      <c r="Q4557" s="14" t="str">
        <f t="shared" si="430"/>
        <v xml:space="preserve">Lori </v>
      </c>
      <c r="R4557" s="14" t="str">
        <f t="shared" si="431"/>
        <v>Olson</v>
      </c>
    </row>
    <row r="4558" spans="2:18" x14ac:dyDescent="0.45">
      <c r="B4558" s="14" t="str">
        <f t="shared" si="426"/>
        <v>398772539878</v>
      </c>
      <c r="C4558" s="5">
        <v>39877</v>
      </c>
      <c r="D4558" s="2" t="s">
        <v>811</v>
      </c>
      <c r="E4558" s="14">
        <f t="shared" si="427"/>
        <v>0</v>
      </c>
      <c r="F4558" s="2">
        <v>25</v>
      </c>
      <c r="G4558" s="19">
        <v>2553.84</v>
      </c>
      <c r="H4558" s="20">
        <v>0.05</v>
      </c>
      <c r="I4558" s="6"/>
      <c r="J4558" s="5">
        <v>39878</v>
      </c>
      <c r="K4558" s="25">
        <v>553.70000000000005</v>
      </c>
      <c r="L4558" s="2" t="s">
        <v>553</v>
      </c>
      <c r="M4558" s="14">
        <f>+VLOOKUP(L4558,Customers!$C$3:$D$797,2,FALSE)</f>
        <v>4</v>
      </c>
      <c r="N4558" s="14">
        <f>+INDEX(Customers!$B$2:$D$797,MATCH(TF_Database!L4558,Customers!$C$2:$C$797,0),1)</f>
        <v>16678</v>
      </c>
      <c r="O4558" s="29">
        <f t="shared" si="428"/>
        <v>7</v>
      </c>
      <c r="P4558" s="29">
        <f t="shared" si="429"/>
        <v>12</v>
      </c>
      <c r="Q4558" s="14" t="str">
        <f t="shared" si="430"/>
        <v xml:space="preserve">Quincy </v>
      </c>
      <c r="R4558" s="14" t="str">
        <f t="shared" si="431"/>
        <v>Jones</v>
      </c>
    </row>
    <row r="4559" spans="2:18" x14ac:dyDescent="0.45">
      <c r="B4559" s="14" t="str">
        <f t="shared" si="426"/>
        <v>404134840415</v>
      </c>
      <c r="C4559" s="5">
        <v>40413</v>
      </c>
      <c r="D4559" s="2" t="s">
        <v>806</v>
      </c>
      <c r="E4559" s="14">
        <f t="shared" si="427"/>
        <v>1</v>
      </c>
      <c r="F4559" s="2">
        <v>48</v>
      </c>
      <c r="G4559" s="19">
        <v>7518.12</v>
      </c>
      <c r="H4559" s="20">
        <v>0.04</v>
      </c>
      <c r="I4559" s="6"/>
      <c r="J4559" s="5">
        <v>40415</v>
      </c>
      <c r="K4559" s="25">
        <v>1027.6300000000001</v>
      </c>
      <c r="L4559" s="2" t="s">
        <v>554</v>
      </c>
      <c r="M4559" s="14">
        <f>+VLOOKUP(L4559,Customers!$C$3:$D$797,2,FALSE)</f>
        <v>2</v>
      </c>
      <c r="N4559" s="14">
        <f>+INDEX(Customers!$B$2:$D$797,MATCH(TF_Database!L4559,Customers!$C$2:$C$797,0),1)</f>
        <v>26460</v>
      </c>
      <c r="O4559" s="29">
        <f t="shared" si="428"/>
        <v>8</v>
      </c>
      <c r="P4559" s="29">
        <f t="shared" si="429"/>
        <v>13</v>
      </c>
      <c r="Q4559" s="14" t="str">
        <f t="shared" si="430"/>
        <v xml:space="preserve">Patrick </v>
      </c>
      <c r="R4559" s="14" t="str">
        <f t="shared" si="431"/>
        <v>Jones</v>
      </c>
    </row>
    <row r="4560" spans="2:18" x14ac:dyDescent="0.45">
      <c r="B4560" s="14" t="str">
        <f t="shared" si="426"/>
        <v>406204240621</v>
      </c>
      <c r="C4560" s="5">
        <v>40620</v>
      </c>
      <c r="D4560" s="2" t="s">
        <v>808</v>
      </c>
      <c r="E4560" s="14">
        <f t="shared" si="427"/>
        <v>0</v>
      </c>
      <c r="F4560" s="2">
        <v>42</v>
      </c>
      <c r="G4560" s="19">
        <v>374.38</v>
      </c>
      <c r="H4560" s="20">
        <v>0.03</v>
      </c>
      <c r="I4560" s="6"/>
      <c r="J4560" s="5">
        <v>40621</v>
      </c>
      <c r="K4560" s="25">
        <v>-1.1599999999999999</v>
      </c>
      <c r="L4560" s="2" t="s">
        <v>554</v>
      </c>
      <c r="M4560" s="14">
        <f>+VLOOKUP(L4560,Customers!$C$3:$D$797,2,FALSE)</f>
        <v>2</v>
      </c>
      <c r="N4560" s="14">
        <f>+INDEX(Customers!$B$2:$D$797,MATCH(TF_Database!L4560,Customers!$C$2:$C$797,0),1)</f>
        <v>26460</v>
      </c>
      <c r="O4560" s="29">
        <f t="shared" si="428"/>
        <v>8</v>
      </c>
      <c r="P4560" s="29">
        <f t="shared" si="429"/>
        <v>13</v>
      </c>
      <c r="Q4560" s="14" t="str">
        <f t="shared" si="430"/>
        <v xml:space="preserve">Patrick </v>
      </c>
      <c r="R4560" s="14" t="str">
        <f t="shared" si="431"/>
        <v>Jones</v>
      </c>
    </row>
    <row r="4561" spans="2:18" x14ac:dyDescent="0.45">
      <c r="B4561" s="14" t="str">
        <f t="shared" si="426"/>
        <v>406202140622</v>
      </c>
      <c r="C4561" s="5">
        <v>40620</v>
      </c>
      <c r="D4561" s="2" t="s">
        <v>808</v>
      </c>
      <c r="E4561" s="14">
        <f t="shared" si="427"/>
        <v>0</v>
      </c>
      <c r="F4561" s="2">
        <v>21</v>
      </c>
      <c r="G4561" s="19">
        <v>1557.42</v>
      </c>
      <c r="H4561" s="20">
        <v>0.01</v>
      </c>
      <c r="I4561" s="6"/>
      <c r="J4561" s="5">
        <v>40622</v>
      </c>
      <c r="K4561" s="25">
        <v>-123.81</v>
      </c>
      <c r="L4561" s="2" t="s">
        <v>554</v>
      </c>
      <c r="M4561" s="14">
        <f>+VLOOKUP(L4561,Customers!$C$3:$D$797,2,FALSE)</f>
        <v>2</v>
      </c>
      <c r="N4561" s="14">
        <f>+INDEX(Customers!$B$2:$D$797,MATCH(TF_Database!L4561,Customers!$C$2:$C$797,0),1)</f>
        <v>26460</v>
      </c>
      <c r="O4561" s="29">
        <f t="shared" si="428"/>
        <v>8</v>
      </c>
      <c r="P4561" s="29">
        <f t="shared" si="429"/>
        <v>13</v>
      </c>
      <c r="Q4561" s="14" t="str">
        <f t="shared" si="430"/>
        <v xml:space="preserve">Patrick </v>
      </c>
      <c r="R4561" s="14" t="str">
        <f t="shared" si="431"/>
        <v>Jones</v>
      </c>
    </row>
    <row r="4562" spans="2:18" x14ac:dyDescent="0.45">
      <c r="B4562" s="14" t="str">
        <f t="shared" si="426"/>
        <v>406201840620</v>
      </c>
      <c r="C4562" s="5">
        <v>40620</v>
      </c>
      <c r="D4562" s="2" t="s">
        <v>808</v>
      </c>
      <c r="E4562" s="14">
        <f t="shared" si="427"/>
        <v>0</v>
      </c>
      <c r="F4562" s="2">
        <v>18</v>
      </c>
      <c r="G4562" s="19">
        <v>1531.93</v>
      </c>
      <c r="H4562" s="20">
        <v>0.1</v>
      </c>
      <c r="I4562" s="6"/>
      <c r="J4562" s="5">
        <v>40620</v>
      </c>
      <c r="K4562" s="25">
        <v>326.56</v>
      </c>
      <c r="L4562" s="2" t="s">
        <v>554</v>
      </c>
      <c r="M4562" s="14">
        <f>+VLOOKUP(L4562,Customers!$C$3:$D$797,2,FALSE)</f>
        <v>2</v>
      </c>
      <c r="N4562" s="14">
        <f>+INDEX(Customers!$B$2:$D$797,MATCH(TF_Database!L4562,Customers!$C$2:$C$797,0),1)</f>
        <v>26460</v>
      </c>
      <c r="O4562" s="29">
        <f t="shared" si="428"/>
        <v>8</v>
      </c>
      <c r="P4562" s="29">
        <f t="shared" si="429"/>
        <v>13</v>
      </c>
      <c r="Q4562" s="14" t="str">
        <f t="shared" si="430"/>
        <v xml:space="preserve">Patrick </v>
      </c>
      <c r="R4562" s="14" t="str">
        <f t="shared" si="431"/>
        <v>Jones</v>
      </c>
    </row>
    <row r="4563" spans="2:18" x14ac:dyDescent="0.45">
      <c r="B4563" s="14" t="str">
        <f t="shared" si="426"/>
        <v>405381540539</v>
      </c>
      <c r="C4563" s="5">
        <v>40538</v>
      </c>
      <c r="D4563" s="2" t="s">
        <v>806</v>
      </c>
      <c r="E4563" s="14">
        <f t="shared" si="427"/>
        <v>1</v>
      </c>
      <c r="F4563" s="2">
        <v>15</v>
      </c>
      <c r="G4563" s="19">
        <v>68.319999999999993</v>
      </c>
      <c r="H4563" s="20">
        <v>0.05</v>
      </c>
      <c r="I4563" s="6"/>
      <c r="J4563" s="5">
        <v>40539</v>
      </c>
      <c r="K4563" s="25">
        <v>-66.72</v>
      </c>
      <c r="L4563" s="2" t="s">
        <v>551</v>
      </c>
      <c r="M4563" s="14">
        <f>+VLOOKUP(L4563,Customers!$C$3:$D$797,2,FALSE)</f>
        <v>1</v>
      </c>
      <c r="N4563" s="14">
        <f>+INDEX(Customers!$B$2:$D$797,MATCH(TF_Database!L4563,Customers!$C$2:$C$797,0),1)</f>
        <v>31036</v>
      </c>
      <c r="O4563" s="29">
        <f t="shared" si="428"/>
        <v>6</v>
      </c>
      <c r="P4563" s="29">
        <f t="shared" si="429"/>
        <v>13</v>
      </c>
      <c r="Q4563" s="14" t="str">
        <f t="shared" si="430"/>
        <v xml:space="preserve">Ionia </v>
      </c>
      <c r="R4563" s="14" t="str">
        <f t="shared" si="431"/>
        <v>McGrath</v>
      </c>
    </row>
    <row r="4564" spans="2:18" x14ac:dyDescent="0.45">
      <c r="B4564" s="14" t="str">
        <f t="shared" si="426"/>
        <v>40538340540</v>
      </c>
      <c r="C4564" s="5">
        <v>40538</v>
      </c>
      <c r="D4564" s="2" t="s">
        <v>806</v>
      </c>
      <c r="E4564" s="14">
        <f t="shared" si="427"/>
        <v>1</v>
      </c>
      <c r="F4564" s="2">
        <v>3</v>
      </c>
      <c r="G4564" s="19">
        <v>536.38</v>
      </c>
      <c r="H4564" s="20">
        <v>0.03</v>
      </c>
      <c r="I4564" s="6"/>
      <c r="J4564" s="5">
        <v>40540</v>
      </c>
      <c r="K4564" s="25">
        <v>-258.8</v>
      </c>
      <c r="L4564" s="2" t="s">
        <v>551</v>
      </c>
      <c r="M4564" s="14">
        <f>+VLOOKUP(L4564,Customers!$C$3:$D$797,2,FALSE)</f>
        <v>1</v>
      </c>
      <c r="N4564" s="14">
        <f>+INDEX(Customers!$B$2:$D$797,MATCH(TF_Database!L4564,Customers!$C$2:$C$797,0),1)</f>
        <v>31036</v>
      </c>
      <c r="O4564" s="29">
        <f t="shared" si="428"/>
        <v>6</v>
      </c>
      <c r="P4564" s="29">
        <f t="shared" si="429"/>
        <v>13</v>
      </c>
      <c r="Q4564" s="14" t="str">
        <f t="shared" si="430"/>
        <v xml:space="preserve">Ionia </v>
      </c>
      <c r="R4564" s="14" t="str">
        <f t="shared" si="431"/>
        <v>McGrath</v>
      </c>
    </row>
    <row r="4565" spans="2:18" x14ac:dyDescent="0.45">
      <c r="B4565" s="14" t="str">
        <f t="shared" si="426"/>
        <v>405382340541</v>
      </c>
      <c r="C4565" s="5">
        <v>40538</v>
      </c>
      <c r="D4565" s="2" t="s">
        <v>806</v>
      </c>
      <c r="E4565" s="14">
        <f t="shared" si="427"/>
        <v>1</v>
      </c>
      <c r="F4565" s="2">
        <v>23</v>
      </c>
      <c r="G4565" s="19">
        <v>391.87549999999999</v>
      </c>
      <c r="H4565" s="20">
        <v>0.1</v>
      </c>
      <c r="I4565" s="6"/>
      <c r="J4565" s="5">
        <v>40541</v>
      </c>
      <c r="K4565" s="25">
        <v>-38.016000000000005</v>
      </c>
      <c r="L4565" s="2" t="s">
        <v>551</v>
      </c>
      <c r="M4565" s="14">
        <f>+VLOOKUP(L4565,Customers!$C$3:$D$797,2,FALSE)</f>
        <v>1</v>
      </c>
      <c r="N4565" s="14">
        <f>+INDEX(Customers!$B$2:$D$797,MATCH(TF_Database!L4565,Customers!$C$2:$C$797,0),1)</f>
        <v>31036</v>
      </c>
      <c r="O4565" s="29">
        <f t="shared" si="428"/>
        <v>6</v>
      </c>
      <c r="P4565" s="29">
        <f t="shared" si="429"/>
        <v>13</v>
      </c>
      <c r="Q4565" s="14" t="str">
        <f t="shared" si="430"/>
        <v xml:space="preserve">Ionia </v>
      </c>
      <c r="R4565" s="14" t="str">
        <f t="shared" si="431"/>
        <v>McGrath</v>
      </c>
    </row>
    <row r="4566" spans="2:18" x14ac:dyDescent="0.45">
      <c r="B4566" s="14" t="str">
        <f t="shared" si="426"/>
        <v>410754141076</v>
      </c>
      <c r="C4566" s="5">
        <v>41075</v>
      </c>
      <c r="D4566" s="2" t="s">
        <v>810</v>
      </c>
      <c r="E4566" s="14">
        <f t="shared" si="427"/>
        <v>0</v>
      </c>
      <c r="F4566" s="2">
        <v>41</v>
      </c>
      <c r="G4566" s="19">
        <v>1991.93</v>
      </c>
      <c r="H4566" s="20">
        <v>0.02</v>
      </c>
      <c r="I4566" s="6"/>
      <c r="J4566" s="5">
        <v>41076</v>
      </c>
      <c r="K4566" s="25">
        <v>951.5</v>
      </c>
      <c r="L4566" s="2" t="s">
        <v>551</v>
      </c>
      <c r="M4566" s="14">
        <f>+VLOOKUP(L4566,Customers!$C$3:$D$797,2,FALSE)</f>
        <v>1</v>
      </c>
      <c r="N4566" s="14">
        <f>+INDEX(Customers!$B$2:$D$797,MATCH(TF_Database!L4566,Customers!$C$2:$C$797,0),1)</f>
        <v>31036</v>
      </c>
      <c r="O4566" s="29">
        <f t="shared" si="428"/>
        <v>6</v>
      </c>
      <c r="P4566" s="29">
        <f t="shared" si="429"/>
        <v>13</v>
      </c>
      <c r="Q4566" s="14" t="str">
        <f t="shared" si="430"/>
        <v xml:space="preserve">Ionia </v>
      </c>
      <c r="R4566" s="14" t="str">
        <f t="shared" si="431"/>
        <v>McGrath</v>
      </c>
    </row>
    <row r="4567" spans="2:18" x14ac:dyDescent="0.45">
      <c r="B4567" s="14" t="str">
        <f t="shared" si="426"/>
        <v>406563540661</v>
      </c>
      <c r="C4567" s="5">
        <v>40656</v>
      </c>
      <c r="D4567" s="2" t="s">
        <v>804</v>
      </c>
      <c r="E4567" s="14">
        <f t="shared" si="427"/>
        <v>0</v>
      </c>
      <c r="F4567" s="2">
        <v>35</v>
      </c>
      <c r="G4567" s="19">
        <v>373.33</v>
      </c>
      <c r="H4567" s="20">
        <v>0.01</v>
      </c>
      <c r="I4567" s="6"/>
      <c r="J4567" s="5">
        <v>40661</v>
      </c>
      <c r="K4567" s="25">
        <v>-22.18</v>
      </c>
      <c r="L4567" s="2" t="s">
        <v>184</v>
      </c>
      <c r="M4567" s="14">
        <f>+VLOOKUP(L4567,Customers!$C$3:$D$797,2,FALSE)</f>
        <v>1</v>
      </c>
      <c r="N4567" s="14">
        <f>+INDEX(Customers!$B$2:$D$797,MATCH(TF_Database!L4567,Customers!$C$2:$C$797,0),1)</f>
        <v>32123</v>
      </c>
      <c r="O4567" s="29">
        <f t="shared" si="428"/>
        <v>7</v>
      </c>
      <c r="P4567" s="29">
        <f t="shared" si="429"/>
        <v>12</v>
      </c>
      <c r="Q4567" s="14" t="str">
        <f t="shared" si="430"/>
        <v xml:space="preserve">Nathan </v>
      </c>
      <c r="R4567" s="14" t="str">
        <f t="shared" si="431"/>
        <v>Mautz</v>
      </c>
    </row>
    <row r="4568" spans="2:18" x14ac:dyDescent="0.45">
      <c r="B4568" s="14" t="str">
        <f t="shared" si="426"/>
        <v>404303140431</v>
      </c>
      <c r="C4568" s="5">
        <v>40430</v>
      </c>
      <c r="D4568" s="2" t="s">
        <v>808</v>
      </c>
      <c r="E4568" s="14">
        <f t="shared" si="427"/>
        <v>0</v>
      </c>
      <c r="F4568" s="2">
        <v>31</v>
      </c>
      <c r="G4568" s="19">
        <v>164.62</v>
      </c>
      <c r="H4568" s="20">
        <v>0.03</v>
      </c>
      <c r="I4568" s="6"/>
      <c r="J4568" s="5">
        <v>40431</v>
      </c>
      <c r="K4568" s="25">
        <v>-93.713499999999996</v>
      </c>
      <c r="L4568" s="2" t="s">
        <v>554</v>
      </c>
      <c r="M4568" s="14">
        <f>+VLOOKUP(L4568,Customers!$C$3:$D$797,2,FALSE)</f>
        <v>2</v>
      </c>
      <c r="N4568" s="14">
        <f>+INDEX(Customers!$B$2:$D$797,MATCH(TF_Database!L4568,Customers!$C$2:$C$797,0),1)</f>
        <v>26460</v>
      </c>
      <c r="O4568" s="29">
        <f t="shared" si="428"/>
        <v>8</v>
      </c>
      <c r="P4568" s="29">
        <f t="shared" si="429"/>
        <v>13</v>
      </c>
      <c r="Q4568" s="14" t="str">
        <f t="shared" si="430"/>
        <v xml:space="preserve">Patrick </v>
      </c>
      <c r="R4568" s="14" t="str">
        <f t="shared" si="431"/>
        <v>Jones</v>
      </c>
    </row>
    <row r="4569" spans="2:18" x14ac:dyDescent="0.45">
      <c r="B4569" s="14" t="str">
        <f t="shared" si="426"/>
        <v>404303640433</v>
      </c>
      <c r="C4569" s="5">
        <v>40430</v>
      </c>
      <c r="D4569" s="2" t="s">
        <v>808</v>
      </c>
      <c r="E4569" s="14">
        <f t="shared" si="427"/>
        <v>0</v>
      </c>
      <c r="F4569" s="2">
        <v>36</v>
      </c>
      <c r="G4569" s="19">
        <v>4225.7700000000004</v>
      </c>
      <c r="H4569" s="20">
        <v>0.08</v>
      </c>
      <c r="I4569" s="6"/>
      <c r="J4569" s="5">
        <v>40433</v>
      </c>
      <c r="K4569" s="25">
        <v>-1393.69</v>
      </c>
      <c r="L4569" s="2" t="s">
        <v>554</v>
      </c>
      <c r="M4569" s="14">
        <f>+VLOOKUP(L4569,Customers!$C$3:$D$797,2,FALSE)</f>
        <v>2</v>
      </c>
      <c r="N4569" s="14">
        <f>+INDEX(Customers!$B$2:$D$797,MATCH(TF_Database!L4569,Customers!$C$2:$C$797,0),1)</f>
        <v>26460</v>
      </c>
      <c r="O4569" s="29">
        <f t="shared" si="428"/>
        <v>8</v>
      </c>
      <c r="P4569" s="29">
        <f t="shared" si="429"/>
        <v>13</v>
      </c>
      <c r="Q4569" s="14" t="str">
        <f t="shared" si="430"/>
        <v xml:space="preserve">Patrick </v>
      </c>
      <c r="R4569" s="14" t="str">
        <f t="shared" si="431"/>
        <v>Jones</v>
      </c>
    </row>
    <row r="4570" spans="2:18" x14ac:dyDescent="0.45">
      <c r="B4570" s="14" t="str">
        <f t="shared" si="426"/>
        <v>40430840432</v>
      </c>
      <c r="C4570" s="5">
        <v>40430</v>
      </c>
      <c r="D4570" s="2" t="s">
        <v>808</v>
      </c>
      <c r="E4570" s="14">
        <f t="shared" si="427"/>
        <v>0</v>
      </c>
      <c r="F4570" s="2">
        <v>8</v>
      </c>
      <c r="G4570" s="19">
        <v>53.89</v>
      </c>
      <c r="H4570" s="20">
        <v>0.01</v>
      </c>
      <c r="I4570" s="6"/>
      <c r="J4570" s="5">
        <v>40432</v>
      </c>
      <c r="K4570" s="25">
        <v>17.63</v>
      </c>
      <c r="L4570" s="2" t="s">
        <v>554</v>
      </c>
      <c r="M4570" s="14">
        <f>+VLOOKUP(L4570,Customers!$C$3:$D$797,2,FALSE)</f>
        <v>2</v>
      </c>
      <c r="N4570" s="14">
        <f>+INDEX(Customers!$B$2:$D$797,MATCH(TF_Database!L4570,Customers!$C$2:$C$797,0),1)</f>
        <v>26460</v>
      </c>
      <c r="O4570" s="29">
        <f t="shared" si="428"/>
        <v>8</v>
      </c>
      <c r="P4570" s="29">
        <f t="shared" si="429"/>
        <v>13</v>
      </c>
      <c r="Q4570" s="14" t="str">
        <f t="shared" si="430"/>
        <v xml:space="preserve">Patrick </v>
      </c>
      <c r="R4570" s="14" t="str">
        <f t="shared" si="431"/>
        <v>Jones</v>
      </c>
    </row>
    <row r="4571" spans="2:18" x14ac:dyDescent="0.45">
      <c r="B4571" s="14" t="str">
        <f t="shared" si="426"/>
        <v>41035741037</v>
      </c>
      <c r="C4571" s="5">
        <v>41035</v>
      </c>
      <c r="D4571" s="2" t="s">
        <v>810</v>
      </c>
      <c r="E4571" s="14">
        <f t="shared" si="427"/>
        <v>0</v>
      </c>
      <c r="F4571" s="2">
        <v>7</v>
      </c>
      <c r="G4571" s="19">
        <v>181.32</v>
      </c>
      <c r="H4571" s="20">
        <v>0.03</v>
      </c>
      <c r="I4571" s="6"/>
      <c r="J4571" s="5">
        <v>41037</v>
      </c>
      <c r="K4571" s="25">
        <v>80.319999999999993</v>
      </c>
      <c r="L4571" s="2" t="s">
        <v>184</v>
      </c>
      <c r="M4571" s="14">
        <f>+VLOOKUP(L4571,Customers!$C$3:$D$797,2,FALSE)</f>
        <v>1</v>
      </c>
      <c r="N4571" s="14">
        <f>+INDEX(Customers!$B$2:$D$797,MATCH(TF_Database!L4571,Customers!$C$2:$C$797,0),1)</f>
        <v>32123</v>
      </c>
      <c r="O4571" s="29">
        <f t="shared" si="428"/>
        <v>7</v>
      </c>
      <c r="P4571" s="29">
        <f t="shared" si="429"/>
        <v>12</v>
      </c>
      <c r="Q4571" s="14" t="str">
        <f t="shared" si="430"/>
        <v xml:space="preserve">Nathan </v>
      </c>
      <c r="R4571" s="14" t="str">
        <f t="shared" si="431"/>
        <v>Mautz</v>
      </c>
    </row>
    <row r="4572" spans="2:18" x14ac:dyDescent="0.45">
      <c r="B4572" s="14" t="str">
        <f t="shared" si="426"/>
        <v>399043039906</v>
      </c>
      <c r="C4572" s="5">
        <v>39904</v>
      </c>
      <c r="D4572" s="2" t="s">
        <v>806</v>
      </c>
      <c r="E4572" s="14">
        <f t="shared" si="427"/>
        <v>1</v>
      </c>
      <c r="F4572" s="2">
        <v>30</v>
      </c>
      <c r="G4572" s="19">
        <v>835.15049999999997</v>
      </c>
      <c r="H4572" s="20">
        <v>0.09</v>
      </c>
      <c r="I4572" s="6"/>
      <c r="J4572" s="5">
        <v>39906</v>
      </c>
      <c r="K4572" s="25">
        <v>158.17500000000001</v>
      </c>
      <c r="L4572" s="2" t="s">
        <v>555</v>
      </c>
      <c r="M4572" s="14">
        <f>+VLOOKUP(L4572,Customers!$C$3:$D$797,2,FALSE)</f>
        <v>5</v>
      </c>
      <c r="N4572" s="14">
        <f>+INDEX(Customers!$B$2:$D$797,MATCH(TF_Database!L4572,Customers!$C$2:$C$797,0),1)</f>
        <v>13233</v>
      </c>
      <c r="O4572" s="29">
        <f t="shared" si="428"/>
        <v>6</v>
      </c>
      <c r="P4572" s="29">
        <f t="shared" si="429"/>
        <v>10</v>
      </c>
      <c r="Q4572" s="14" t="str">
        <f t="shared" si="430"/>
        <v xml:space="preserve">Karen </v>
      </c>
      <c r="R4572" s="14" t="str">
        <f t="shared" si="431"/>
        <v>Seio</v>
      </c>
    </row>
    <row r="4573" spans="2:18" x14ac:dyDescent="0.45">
      <c r="B4573" s="14" t="str">
        <f t="shared" si="426"/>
        <v>39904739905</v>
      </c>
      <c r="C4573" s="5">
        <v>39904</v>
      </c>
      <c r="D4573" s="2" t="s">
        <v>806</v>
      </c>
      <c r="E4573" s="14">
        <f t="shared" si="427"/>
        <v>1</v>
      </c>
      <c r="F4573" s="2">
        <v>7</v>
      </c>
      <c r="G4573" s="19">
        <v>771.83399999999995</v>
      </c>
      <c r="H4573" s="20">
        <v>0.01</v>
      </c>
      <c r="I4573" s="6"/>
      <c r="J4573" s="5">
        <v>39905</v>
      </c>
      <c r="K4573" s="25">
        <v>-295.42700000000002</v>
      </c>
      <c r="L4573" s="2" t="s">
        <v>555</v>
      </c>
      <c r="M4573" s="14">
        <f>+VLOOKUP(L4573,Customers!$C$3:$D$797,2,FALSE)</f>
        <v>5</v>
      </c>
      <c r="N4573" s="14">
        <f>+INDEX(Customers!$B$2:$D$797,MATCH(TF_Database!L4573,Customers!$C$2:$C$797,0),1)</f>
        <v>13233</v>
      </c>
      <c r="O4573" s="29">
        <f t="shared" si="428"/>
        <v>6</v>
      </c>
      <c r="P4573" s="29">
        <f t="shared" si="429"/>
        <v>10</v>
      </c>
      <c r="Q4573" s="14" t="str">
        <f t="shared" si="430"/>
        <v xml:space="preserve">Karen </v>
      </c>
      <c r="R4573" s="14" t="str">
        <f t="shared" si="431"/>
        <v>Seio</v>
      </c>
    </row>
    <row r="4574" spans="2:18" x14ac:dyDescent="0.45">
      <c r="B4574" s="14" t="str">
        <f t="shared" si="426"/>
        <v>407244340725</v>
      </c>
      <c r="C4574" s="5">
        <v>40724</v>
      </c>
      <c r="D4574" s="2" t="s">
        <v>810</v>
      </c>
      <c r="E4574" s="14">
        <f t="shared" si="427"/>
        <v>0</v>
      </c>
      <c r="F4574" s="2">
        <v>43</v>
      </c>
      <c r="G4574" s="19">
        <v>449.17</v>
      </c>
      <c r="H4574" s="20">
        <v>0.01</v>
      </c>
      <c r="I4574" s="6"/>
      <c r="J4574" s="5">
        <v>40725</v>
      </c>
      <c r="K4574" s="25">
        <v>198.83</v>
      </c>
      <c r="L4574" s="2" t="s">
        <v>553</v>
      </c>
      <c r="M4574" s="14">
        <f>+VLOOKUP(L4574,Customers!$C$3:$D$797,2,FALSE)</f>
        <v>4</v>
      </c>
      <c r="N4574" s="14">
        <f>+INDEX(Customers!$B$2:$D$797,MATCH(TF_Database!L4574,Customers!$C$2:$C$797,0),1)</f>
        <v>16678</v>
      </c>
      <c r="O4574" s="29">
        <f t="shared" si="428"/>
        <v>7</v>
      </c>
      <c r="P4574" s="29">
        <f t="shared" si="429"/>
        <v>12</v>
      </c>
      <c r="Q4574" s="14" t="str">
        <f t="shared" si="430"/>
        <v xml:space="preserve">Quincy </v>
      </c>
      <c r="R4574" s="14" t="str">
        <f t="shared" si="431"/>
        <v>Jones</v>
      </c>
    </row>
    <row r="4575" spans="2:18" x14ac:dyDescent="0.45">
      <c r="B4575" s="14" t="str">
        <f t="shared" si="426"/>
        <v>407243840725</v>
      </c>
      <c r="C4575" s="5">
        <v>40724</v>
      </c>
      <c r="D4575" s="2" t="s">
        <v>810</v>
      </c>
      <c r="E4575" s="14">
        <f t="shared" si="427"/>
        <v>0</v>
      </c>
      <c r="F4575" s="2">
        <v>38</v>
      </c>
      <c r="G4575" s="19">
        <v>79.81</v>
      </c>
      <c r="H4575" s="20">
        <v>0.08</v>
      </c>
      <c r="I4575" s="6"/>
      <c r="J4575" s="5">
        <v>40725</v>
      </c>
      <c r="K4575" s="25">
        <v>5.48</v>
      </c>
      <c r="L4575" s="2" t="s">
        <v>553</v>
      </c>
      <c r="M4575" s="14">
        <f>+VLOOKUP(L4575,Customers!$C$3:$D$797,2,FALSE)</f>
        <v>4</v>
      </c>
      <c r="N4575" s="14">
        <f>+INDEX(Customers!$B$2:$D$797,MATCH(TF_Database!L4575,Customers!$C$2:$C$797,0),1)</f>
        <v>16678</v>
      </c>
      <c r="O4575" s="29">
        <f t="shared" si="428"/>
        <v>7</v>
      </c>
      <c r="P4575" s="29">
        <f t="shared" si="429"/>
        <v>12</v>
      </c>
      <c r="Q4575" s="14" t="str">
        <f t="shared" si="430"/>
        <v xml:space="preserve">Quincy </v>
      </c>
      <c r="R4575" s="14" t="str">
        <f t="shared" si="431"/>
        <v>Jones</v>
      </c>
    </row>
    <row r="4576" spans="2:18" x14ac:dyDescent="0.45">
      <c r="B4576" s="14" t="str">
        <f t="shared" si="426"/>
        <v>404904540491</v>
      </c>
      <c r="C4576" s="5">
        <v>40490</v>
      </c>
      <c r="D4576" s="2" t="s">
        <v>806</v>
      </c>
      <c r="E4576" s="14">
        <f t="shared" si="427"/>
        <v>1</v>
      </c>
      <c r="F4576" s="2">
        <v>45</v>
      </c>
      <c r="G4576" s="19">
        <v>6688.11</v>
      </c>
      <c r="H4576" s="20">
        <v>0.08</v>
      </c>
      <c r="I4576" s="6"/>
      <c r="J4576" s="5">
        <v>40491</v>
      </c>
      <c r="K4576" s="25">
        <v>2872.88</v>
      </c>
      <c r="L4576" s="2" t="s">
        <v>197</v>
      </c>
      <c r="M4576" s="14">
        <f>+VLOOKUP(L4576,Customers!$C$3:$D$797,2,FALSE)</f>
        <v>2</v>
      </c>
      <c r="N4576" s="14">
        <f>+INDEX(Customers!$B$2:$D$797,MATCH(TF_Database!L4576,Customers!$C$2:$C$797,0),1)</f>
        <v>11549</v>
      </c>
      <c r="O4576" s="29">
        <f t="shared" si="428"/>
        <v>4</v>
      </c>
      <c r="P4576" s="29">
        <f t="shared" si="429"/>
        <v>12</v>
      </c>
      <c r="Q4576" s="14" t="str">
        <f t="shared" si="430"/>
        <v xml:space="preserve">Ken </v>
      </c>
      <c r="R4576" s="14" t="str">
        <f t="shared" si="431"/>
        <v>Lonsdale</v>
      </c>
    </row>
    <row r="4577" spans="2:18" x14ac:dyDescent="0.45">
      <c r="B4577" s="14" t="str">
        <f t="shared" si="426"/>
        <v>404583740459</v>
      </c>
      <c r="C4577" s="5">
        <v>40458</v>
      </c>
      <c r="D4577" s="2" t="s">
        <v>806</v>
      </c>
      <c r="E4577" s="14">
        <f t="shared" si="427"/>
        <v>1</v>
      </c>
      <c r="F4577" s="2">
        <v>37</v>
      </c>
      <c r="G4577" s="19">
        <v>1520.26</v>
      </c>
      <c r="H4577" s="20">
        <v>0.04</v>
      </c>
      <c r="I4577" s="6"/>
      <c r="J4577" s="5">
        <v>40459</v>
      </c>
      <c r="K4577" s="25">
        <v>640.84050000000002</v>
      </c>
      <c r="L4577" s="2" t="s">
        <v>552</v>
      </c>
      <c r="M4577" s="14">
        <f>+VLOOKUP(L4577,Customers!$C$3:$D$797,2,FALSE)</f>
        <v>1</v>
      </c>
      <c r="N4577" s="14">
        <f>+INDEX(Customers!$B$2:$D$797,MATCH(TF_Database!L4577,Customers!$C$2:$C$797,0),1)</f>
        <v>14060</v>
      </c>
      <c r="O4577" s="29">
        <f t="shared" si="428"/>
        <v>5</v>
      </c>
      <c r="P4577" s="29">
        <f t="shared" si="429"/>
        <v>10</v>
      </c>
      <c r="Q4577" s="14" t="str">
        <f t="shared" si="430"/>
        <v xml:space="preserve">Lori </v>
      </c>
      <c r="R4577" s="14" t="str">
        <f t="shared" si="431"/>
        <v>Olson</v>
      </c>
    </row>
    <row r="4578" spans="2:18" x14ac:dyDescent="0.45">
      <c r="B4578" s="14" t="str">
        <f t="shared" si="426"/>
        <v>404583040460</v>
      </c>
      <c r="C4578" s="5">
        <v>40458</v>
      </c>
      <c r="D4578" s="2" t="s">
        <v>806</v>
      </c>
      <c r="E4578" s="14">
        <f t="shared" si="427"/>
        <v>1</v>
      </c>
      <c r="F4578" s="2">
        <v>30</v>
      </c>
      <c r="G4578" s="19">
        <v>688.02</v>
      </c>
      <c r="H4578" s="20">
        <v>0.06</v>
      </c>
      <c r="I4578" s="6"/>
      <c r="J4578" s="5">
        <v>40460</v>
      </c>
      <c r="K4578" s="25">
        <v>154.99</v>
      </c>
      <c r="L4578" s="2" t="s">
        <v>552</v>
      </c>
      <c r="M4578" s="14">
        <f>+VLOOKUP(L4578,Customers!$C$3:$D$797,2,FALSE)</f>
        <v>1</v>
      </c>
      <c r="N4578" s="14">
        <f>+INDEX(Customers!$B$2:$D$797,MATCH(TF_Database!L4578,Customers!$C$2:$C$797,0),1)</f>
        <v>14060</v>
      </c>
      <c r="O4578" s="29">
        <f t="shared" si="428"/>
        <v>5</v>
      </c>
      <c r="P4578" s="29">
        <f t="shared" si="429"/>
        <v>10</v>
      </c>
      <c r="Q4578" s="14" t="str">
        <f t="shared" si="430"/>
        <v xml:space="preserve">Lori </v>
      </c>
      <c r="R4578" s="14" t="str">
        <f t="shared" si="431"/>
        <v>Olson</v>
      </c>
    </row>
    <row r="4579" spans="2:18" x14ac:dyDescent="0.45">
      <c r="B4579" s="14" t="str">
        <f t="shared" si="426"/>
        <v>398544139855</v>
      </c>
      <c r="C4579" s="5">
        <v>39854</v>
      </c>
      <c r="D4579" s="2" t="s">
        <v>806</v>
      </c>
      <c r="E4579" s="14">
        <f t="shared" si="427"/>
        <v>1</v>
      </c>
      <c r="F4579" s="2">
        <v>41</v>
      </c>
      <c r="G4579" s="19">
        <v>473.67</v>
      </c>
      <c r="H4579" s="20">
        <v>0.04</v>
      </c>
      <c r="I4579" s="6"/>
      <c r="J4579" s="5">
        <v>39855</v>
      </c>
      <c r="K4579" s="25">
        <v>78.2</v>
      </c>
      <c r="L4579" s="2" t="s">
        <v>551</v>
      </c>
      <c r="M4579" s="14">
        <f>+VLOOKUP(L4579,Customers!$C$3:$D$797,2,FALSE)</f>
        <v>1</v>
      </c>
      <c r="N4579" s="14">
        <f>+INDEX(Customers!$B$2:$D$797,MATCH(TF_Database!L4579,Customers!$C$2:$C$797,0),1)</f>
        <v>31036</v>
      </c>
      <c r="O4579" s="29">
        <f t="shared" si="428"/>
        <v>6</v>
      </c>
      <c r="P4579" s="29">
        <f t="shared" si="429"/>
        <v>13</v>
      </c>
      <c r="Q4579" s="14" t="str">
        <f t="shared" si="430"/>
        <v xml:space="preserve">Ionia </v>
      </c>
      <c r="R4579" s="14" t="str">
        <f t="shared" si="431"/>
        <v>McGrath</v>
      </c>
    </row>
    <row r="4580" spans="2:18" x14ac:dyDescent="0.45">
      <c r="B4580" s="14" t="str">
        <f t="shared" si="426"/>
        <v>409011240902</v>
      </c>
      <c r="C4580" s="5">
        <v>40901</v>
      </c>
      <c r="D4580" s="2" t="s">
        <v>806</v>
      </c>
      <c r="E4580" s="14">
        <f t="shared" si="427"/>
        <v>1</v>
      </c>
      <c r="F4580" s="2">
        <v>12</v>
      </c>
      <c r="G4580" s="19">
        <v>28.41</v>
      </c>
      <c r="H4580" s="20">
        <v>7.0000000000000007E-2</v>
      </c>
      <c r="I4580" s="6"/>
      <c r="J4580" s="5">
        <v>40902</v>
      </c>
      <c r="K4580" s="25">
        <v>-44.079499999999996</v>
      </c>
      <c r="L4580" s="2" t="s">
        <v>556</v>
      </c>
      <c r="M4580" s="14">
        <f>+VLOOKUP(L4580,Customers!$C$3:$D$797,2,FALSE)</f>
        <v>4</v>
      </c>
      <c r="N4580" s="14">
        <f>+INDEX(Customers!$B$2:$D$797,MATCH(TF_Database!L4580,Customers!$C$2:$C$797,0),1)</f>
        <v>13103</v>
      </c>
      <c r="O4580" s="29">
        <f t="shared" si="428"/>
        <v>8</v>
      </c>
      <c r="P4580" s="29">
        <f t="shared" si="429"/>
        <v>15</v>
      </c>
      <c r="Q4580" s="14" t="str">
        <f t="shared" si="430"/>
        <v xml:space="preserve">Patrick </v>
      </c>
      <c r="R4580" s="14" t="str">
        <f t="shared" si="431"/>
        <v>Gardner</v>
      </c>
    </row>
    <row r="4581" spans="2:18" x14ac:dyDescent="0.45">
      <c r="B4581" s="14" t="str">
        <f t="shared" si="426"/>
        <v>403123340313</v>
      </c>
      <c r="C4581" s="5">
        <v>40312</v>
      </c>
      <c r="D4581" s="2" t="s">
        <v>808</v>
      </c>
      <c r="E4581" s="14">
        <f t="shared" si="427"/>
        <v>0</v>
      </c>
      <c r="F4581" s="2">
        <v>33</v>
      </c>
      <c r="G4581" s="19">
        <v>7869.22</v>
      </c>
      <c r="H4581" s="20">
        <v>0.1</v>
      </c>
      <c r="I4581" s="6"/>
      <c r="J4581" s="5">
        <v>40313</v>
      </c>
      <c r="K4581" s="25">
        <v>1523.46</v>
      </c>
      <c r="L4581" s="2" t="s">
        <v>555</v>
      </c>
      <c r="M4581" s="14">
        <f>+VLOOKUP(L4581,Customers!$C$3:$D$797,2,FALSE)</f>
        <v>5</v>
      </c>
      <c r="N4581" s="14">
        <f>+INDEX(Customers!$B$2:$D$797,MATCH(TF_Database!L4581,Customers!$C$2:$C$797,0),1)</f>
        <v>13233</v>
      </c>
      <c r="O4581" s="29">
        <f t="shared" si="428"/>
        <v>6</v>
      </c>
      <c r="P4581" s="29">
        <f t="shared" si="429"/>
        <v>10</v>
      </c>
      <c r="Q4581" s="14" t="str">
        <f t="shared" si="430"/>
        <v xml:space="preserve">Karen </v>
      </c>
      <c r="R4581" s="14" t="str">
        <f t="shared" si="431"/>
        <v>Seio</v>
      </c>
    </row>
    <row r="4582" spans="2:18" x14ac:dyDescent="0.45">
      <c r="B4582" s="14" t="str">
        <f t="shared" si="426"/>
        <v>403123640314</v>
      </c>
      <c r="C4582" s="5">
        <v>40312</v>
      </c>
      <c r="D4582" s="2" t="s">
        <v>808</v>
      </c>
      <c r="E4582" s="14">
        <f t="shared" si="427"/>
        <v>0</v>
      </c>
      <c r="F4582" s="2">
        <v>36</v>
      </c>
      <c r="G4582" s="19">
        <v>912.44</v>
      </c>
      <c r="H4582" s="20">
        <v>0.04</v>
      </c>
      <c r="I4582" s="6"/>
      <c r="J4582" s="5">
        <v>40314</v>
      </c>
      <c r="K4582" s="25">
        <v>182.72</v>
      </c>
      <c r="L4582" s="2" t="s">
        <v>555</v>
      </c>
      <c r="M4582" s="14">
        <f>+VLOOKUP(L4582,Customers!$C$3:$D$797,2,FALSE)</f>
        <v>5</v>
      </c>
      <c r="N4582" s="14">
        <f>+INDEX(Customers!$B$2:$D$797,MATCH(TF_Database!L4582,Customers!$C$2:$C$797,0),1)</f>
        <v>13233</v>
      </c>
      <c r="O4582" s="29">
        <f t="shared" si="428"/>
        <v>6</v>
      </c>
      <c r="P4582" s="29">
        <f t="shared" si="429"/>
        <v>10</v>
      </c>
      <c r="Q4582" s="14" t="str">
        <f t="shared" si="430"/>
        <v xml:space="preserve">Karen </v>
      </c>
      <c r="R4582" s="14" t="str">
        <f t="shared" si="431"/>
        <v>Seio</v>
      </c>
    </row>
    <row r="4583" spans="2:18" x14ac:dyDescent="0.45">
      <c r="B4583" s="14" t="str">
        <f t="shared" si="426"/>
        <v>400483640050</v>
      </c>
      <c r="C4583" s="5">
        <v>40048</v>
      </c>
      <c r="D4583" s="2" t="s">
        <v>811</v>
      </c>
      <c r="E4583" s="14">
        <f t="shared" si="427"/>
        <v>0</v>
      </c>
      <c r="F4583" s="2">
        <v>36</v>
      </c>
      <c r="G4583" s="19">
        <v>65.42</v>
      </c>
      <c r="H4583" s="20">
        <v>0.04</v>
      </c>
      <c r="I4583" s="6"/>
      <c r="J4583" s="5">
        <v>40050</v>
      </c>
      <c r="K4583" s="25">
        <v>-112.92</v>
      </c>
      <c r="L4583" s="2" t="s">
        <v>553</v>
      </c>
      <c r="M4583" s="14">
        <f>+VLOOKUP(L4583,Customers!$C$3:$D$797,2,FALSE)</f>
        <v>4</v>
      </c>
      <c r="N4583" s="14">
        <f>+INDEX(Customers!$B$2:$D$797,MATCH(TF_Database!L4583,Customers!$C$2:$C$797,0),1)</f>
        <v>16678</v>
      </c>
      <c r="O4583" s="29">
        <f t="shared" si="428"/>
        <v>7</v>
      </c>
      <c r="P4583" s="29">
        <f t="shared" si="429"/>
        <v>12</v>
      </c>
      <c r="Q4583" s="14" t="str">
        <f t="shared" si="430"/>
        <v xml:space="preserve">Quincy </v>
      </c>
      <c r="R4583" s="14" t="str">
        <f t="shared" si="431"/>
        <v>Jones</v>
      </c>
    </row>
    <row r="4584" spans="2:18" x14ac:dyDescent="0.45">
      <c r="B4584" s="14" t="str">
        <f t="shared" si="426"/>
        <v>400484740049</v>
      </c>
      <c r="C4584" s="5">
        <v>40048</v>
      </c>
      <c r="D4584" s="2" t="s">
        <v>811</v>
      </c>
      <c r="E4584" s="14">
        <f t="shared" si="427"/>
        <v>0</v>
      </c>
      <c r="F4584" s="2">
        <v>47</v>
      </c>
      <c r="G4584" s="19">
        <v>5750.94</v>
      </c>
      <c r="H4584" s="20">
        <v>0.01</v>
      </c>
      <c r="I4584" s="6"/>
      <c r="J4584" s="5">
        <v>40049</v>
      </c>
      <c r="K4584" s="25">
        <v>432.98</v>
      </c>
      <c r="L4584" s="2" t="s">
        <v>553</v>
      </c>
      <c r="M4584" s="14">
        <f>+VLOOKUP(L4584,Customers!$C$3:$D$797,2,FALSE)</f>
        <v>4</v>
      </c>
      <c r="N4584" s="14">
        <f>+INDEX(Customers!$B$2:$D$797,MATCH(TF_Database!L4584,Customers!$C$2:$C$797,0),1)</f>
        <v>16678</v>
      </c>
      <c r="O4584" s="29">
        <f t="shared" si="428"/>
        <v>7</v>
      </c>
      <c r="P4584" s="29">
        <f t="shared" si="429"/>
        <v>12</v>
      </c>
      <c r="Q4584" s="14" t="str">
        <f t="shared" si="430"/>
        <v xml:space="preserve">Quincy </v>
      </c>
      <c r="R4584" s="14" t="str">
        <f t="shared" si="431"/>
        <v>Jones</v>
      </c>
    </row>
    <row r="4585" spans="2:18" x14ac:dyDescent="0.45">
      <c r="B4585" s="14" t="str">
        <f t="shared" si="426"/>
        <v>405222740529</v>
      </c>
      <c r="C4585" s="5">
        <v>40522</v>
      </c>
      <c r="D4585" s="2" t="s">
        <v>804</v>
      </c>
      <c r="E4585" s="14">
        <f t="shared" si="427"/>
        <v>0</v>
      </c>
      <c r="F4585" s="2">
        <v>27</v>
      </c>
      <c r="G4585" s="19">
        <v>1991.26</v>
      </c>
      <c r="H4585" s="20">
        <v>0.01</v>
      </c>
      <c r="I4585" s="6"/>
      <c r="J4585" s="5">
        <v>40529</v>
      </c>
      <c r="K4585" s="25">
        <v>-528.09</v>
      </c>
      <c r="L4585" s="2" t="s">
        <v>551</v>
      </c>
      <c r="M4585" s="14">
        <f>+VLOOKUP(L4585,Customers!$C$3:$D$797,2,FALSE)</f>
        <v>1</v>
      </c>
      <c r="N4585" s="14">
        <f>+INDEX(Customers!$B$2:$D$797,MATCH(TF_Database!L4585,Customers!$C$2:$C$797,0),1)</f>
        <v>31036</v>
      </c>
      <c r="O4585" s="29">
        <f t="shared" si="428"/>
        <v>6</v>
      </c>
      <c r="P4585" s="29">
        <f t="shared" si="429"/>
        <v>13</v>
      </c>
      <c r="Q4585" s="14" t="str">
        <f t="shared" si="430"/>
        <v xml:space="preserve">Ionia </v>
      </c>
      <c r="R4585" s="14" t="str">
        <f t="shared" si="431"/>
        <v>McGrath</v>
      </c>
    </row>
    <row r="4586" spans="2:18" x14ac:dyDescent="0.45">
      <c r="B4586" s="14" t="str">
        <f t="shared" si="426"/>
        <v>405222440524</v>
      </c>
      <c r="C4586" s="5">
        <v>40522</v>
      </c>
      <c r="D4586" s="2" t="s">
        <v>804</v>
      </c>
      <c r="E4586" s="14">
        <f t="shared" si="427"/>
        <v>0</v>
      </c>
      <c r="F4586" s="2">
        <v>24</v>
      </c>
      <c r="G4586" s="19">
        <v>10480.272000000001</v>
      </c>
      <c r="H4586" s="20">
        <v>7.0000000000000007E-2</v>
      </c>
      <c r="I4586" s="6"/>
      <c r="J4586" s="5">
        <v>40524</v>
      </c>
      <c r="K4586" s="25">
        <v>2271.6799999999998</v>
      </c>
      <c r="L4586" s="2" t="s">
        <v>551</v>
      </c>
      <c r="M4586" s="14">
        <f>+VLOOKUP(L4586,Customers!$C$3:$D$797,2,FALSE)</f>
        <v>1</v>
      </c>
      <c r="N4586" s="14">
        <f>+INDEX(Customers!$B$2:$D$797,MATCH(TF_Database!L4586,Customers!$C$2:$C$797,0),1)</f>
        <v>31036</v>
      </c>
      <c r="O4586" s="29">
        <f t="shared" si="428"/>
        <v>6</v>
      </c>
      <c r="P4586" s="29">
        <f t="shared" si="429"/>
        <v>13</v>
      </c>
      <c r="Q4586" s="14" t="str">
        <f t="shared" si="430"/>
        <v xml:space="preserve">Ionia </v>
      </c>
      <c r="R4586" s="14" t="str">
        <f t="shared" si="431"/>
        <v>McGrath</v>
      </c>
    </row>
    <row r="4587" spans="2:18" x14ac:dyDescent="0.45">
      <c r="B4587" s="14" t="str">
        <f t="shared" si="426"/>
        <v>402343240236</v>
      </c>
      <c r="C4587" s="5">
        <v>40234</v>
      </c>
      <c r="D4587" s="2" t="s">
        <v>808</v>
      </c>
      <c r="E4587" s="14">
        <f t="shared" si="427"/>
        <v>0</v>
      </c>
      <c r="F4587" s="2">
        <v>32</v>
      </c>
      <c r="G4587" s="19">
        <v>383.81</v>
      </c>
      <c r="H4587" s="20">
        <v>0.03</v>
      </c>
      <c r="I4587" s="6"/>
      <c r="J4587" s="5">
        <v>40236</v>
      </c>
      <c r="K4587" s="25">
        <v>-21.15</v>
      </c>
      <c r="L4587" s="2" t="s">
        <v>554</v>
      </c>
      <c r="M4587" s="14">
        <f>+VLOOKUP(L4587,Customers!$C$3:$D$797,2,FALSE)</f>
        <v>2</v>
      </c>
      <c r="N4587" s="14">
        <f>+INDEX(Customers!$B$2:$D$797,MATCH(TF_Database!L4587,Customers!$C$2:$C$797,0),1)</f>
        <v>26460</v>
      </c>
      <c r="O4587" s="29">
        <f t="shared" si="428"/>
        <v>8</v>
      </c>
      <c r="P4587" s="29">
        <f t="shared" si="429"/>
        <v>13</v>
      </c>
      <c r="Q4587" s="14" t="str">
        <f t="shared" si="430"/>
        <v xml:space="preserve">Patrick </v>
      </c>
      <c r="R4587" s="14" t="str">
        <f t="shared" si="431"/>
        <v>Jones</v>
      </c>
    </row>
    <row r="4588" spans="2:18" x14ac:dyDescent="0.45">
      <c r="B4588" s="14" t="str">
        <f t="shared" si="426"/>
        <v>404161240418</v>
      </c>
      <c r="C4588" s="5">
        <v>40416</v>
      </c>
      <c r="D4588" s="2" t="s">
        <v>806</v>
      </c>
      <c r="E4588" s="14">
        <f t="shared" si="427"/>
        <v>1</v>
      </c>
      <c r="F4588" s="2">
        <v>12</v>
      </c>
      <c r="G4588" s="19">
        <v>2050.712</v>
      </c>
      <c r="H4588" s="20">
        <v>0.05</v>
      </c>
      <c r="I4588" s="6"/>
      <c r="J4588" s="5">
        <v>40418</v>
      </c>
      <c r="K4588" s="25">
        <v>-381.04</v>
      </c>
      <c r="L4588" s="2" t="s">
        <v>557</v>
      </c>
      <c r="M4588" s="14">
        <f>+VLOOKUP(L4588,Customers!$C$3:$D$797,2,FALSE)</f>
        <v>2</v>
      </c>
      <c r="N4588" s="14">
        <f>+INDEX(Customers!$B$2:$D$797,MATCH(TF_Database!L4588,Customers!$C$2:$C$797,0),1)</f>
        <v>18693</v>
      </c>
      <c r="O4588" s="29">
        <f t="shared" si="428"/>
        <v>5</v>
      </c>
      <c r="P4588" s="29">
        <f t="shared" si="429"/>
        <v>9</v>
      </c>
      <c r="Q4588" s="14" t="str">
        <f t="shared" si="430"/>
        <v xml:space="preserve">Nona </v>
      </c>
      <c r="R4588" s="14" t="str">
        <f t="shared" si="431"/>
        <v>Balk</v>
      </c>
    </row>
    <row r="4589" spans="2:18" x14ac:dyDescent="0.45">
      <c r="B4589" s="14" t="str">
        <f t="shared" si="426"/>
        <v>40415440417</v>
      </c>
      <c r="C4589" s="5">
        <v>40415</v>
      </c>
      <c r="D4589" s="2" t="s">
        <v>808</v>
      </c>
      <c r="E4589" s="14">
        <f t="shared" si="427"/>
        <v>0</v>
      </c>
      <c r="F4589" s="2">
        <v>4</v>
      </c>
      <c r="G4589" s="19">
        <v>5.31</v>
      </c>
      <c r="H4589" s="20">
        <v>0</v>
      </c>
      <c r="I4589" s="6"/>
      <c r="J4589" s="5">
        <v>40417</v>
      </c>
      <c r="K4589" s="25">
        <v>-1.5</v>
      </c>
      <c r="L4589" s="2" t="s">
        <v>184</v>
      </c>
      <c r="M4589" s="14">
        <f>+VLOOKUP(L4589,Customers!$C$3:$D$797,2,FALSE)</f>
        <v>1</v>
      </c>
      <c r="N4589" s="14">
        <f>+INDEX(Customers!$B$2:$D$797,MATCH(TF_Database!L4589,Customers!$C$2:$C$797,0),1)</f>
        <v>32123</v>
      </c>
      <c r="O4589" s="29">
        <f t="shared" si="428"/>
        <v>7</v>
      </c>
      <c r="P4589" s="29">
        <f t="shared" si="429"/>
        <v>12</v>
      </c>
      <c r="Q4589" s="14" t="str">
        <f t="shared" si="430"/>
        <v xml:space="preserve">Nathan </v>
      </c>
      <c r="R4589" s="14" t="str">
        <f t="shared" si="431"/>
        <v>Mautz</v>
      </c>
    </row>
    <row r="4590" spans="2:18" x14ac:dyDescent="0.45">
      <c r="B4590" s="14" t="str">
        <f t="shared" si="426"/>
        <v>407464640748</v>
      </c>
      <c r="C4590" s="5">
        <v>40746</v>
      </c>
      <c r="D4590" s="2" t="s">
        <v>806</v>
      </c>
      <c r="E4590" s="14">
        <f t="shared" si="427"/>
        <v>1</v>
      </c>
      <c r="F4590" s="2">
        <v>46</v>
      </c>
      <c r="G4590" s="19">
        <v>231.35</v>
      </c>
      <c r="H4590" s="20">
        <v>0.03</v>
      </c>
      <c r="I4590" s="6"/>
      <c r="J4590" s="5">
        <v>40748</v>
      </c>
      <c r="K4590" s="25">
        <v>-81.86</v>
      </c>
      <c r="L4590" s="2" t="s">
        <v>553</v>
      </c>
      <c r="M4590" s="14">
        <f>+VLOOKUP(L4590,Customers!$C$3:$D$797,2,FALSE)</f>
        <v>4</v>
      </c>
      <c r="N4590" s="14">
        <f>+INDEX(Customers!$B$2:$D$797,MATCH(TF_Database!L4590,Customers!$C$2:$C$797,0),1)</f>
        <v>16678</v>
      </c>
      <c r="O4590" s="29">
        <f t="shared" si="428"/>
        <v>7</v>
      </c>
      <c r="P4590" s="29">
        <f t="shared" si="429"/>
        <v>12</v>
      </c>
      <c r="Q4590" s="14" t="str">
        <f t="shared" si="430"/>
        <v xml:space="preserve">Quincy </v>
      </c>
      <c r="R4590" s="14" t="str">
        <f t="shared" si="431"/>
        <v>Jones</v>
      </c>
    </row>
    <row r="4591" spans="2:18" x14ac:dyDescent="0.45">
      <c r="B4591" s="14" t="str">
        <f t="shared" si="426"/>
        <v>411042741105</v>
      </c>
      <c r="C4591" s="5">
        <v>41104</v>
      </c>
      <c r="D4591" s="2" t="s">
        <v>811</v>
      </c>
      <c r="E4591" s="14">
        <f t="shared" si="427"/>
        <v>0</v>
      </c>
      <c r="F4591" s="2">
        <v>27</v>
      </c>
      <c r="G4591" s="19">
        <v>898.9</v>
      </c>
      <c r="H4591" s="20">
        <v>0.03</v>
      </c>
      <c r="I4591" s="6"/>
      <c r="J4591" s="5">
        <v>41105</v>
      </c>
      <c r="K4591" s="25">
        <v>325.88</v>
      </c>
      <c r="L4591" s="2" t="s">
        <v>552</v>
      </c>
      <c r="M4591" s="14">
        <f>+VLOOKUP(L4591,Customers!$C$3:$D$797,2,FALSE)</f>
        <v>1</v>
      </c>
      <c r="N4591" s="14">
        <f>+INDEX(Customers!$B$2:$D$797,MATCH(TF_Database!L4591,Customers!$C$2:$C$797,0),1)</f>
        <v>14060</v>
      </c>
      <c r="O4591" s="29">
        <f t="shared" si="428"/>
        <v>5</v>
      </c>
      <c r="P4591" s="29">
        <f t="shared" si="429"/>
        <v>10</v>
      </c>
      <c r="Q4591" s="14" t="str">
        <f t="shared" si="430"/>
        <v xml:space="preserve">Lori </v>
      </c>
      <c r="R4591" s="14" t="str">
        <f t="shared" si="431"/>
        <v>Olson</v>
      </c>
    </row>
    <row r="4592" spans="2:18" x14ac:dyDescent="0.45">
      <c r="B4592" s="14" t="str">
        <f t="shared" si="426"/>
        <v>400811640081</v>
      </c>
      <c r="C4592" s="5">
        <v>40081</v>
      </c>
      <c r="D4592" s="2" t="s">
        <v>811</v>
      </c>
      <c r="E4592" s="14">
        <f t="shared" si="427"/>
        <v>0</v>
      </c>
      <c r="F4592" s="2">
        <v>16</v>
      </c>
      <c r="G4592" s="19">
        <v>3083.04</v>
      </c>
      <c r="H4592" s="20">
        <v>0.06</v>
      </c>
      <c r="I4592" s="6"/>
      <c r="J4592" s="5">
        <v>40081</v>
      </c>
      <c r="K4592" s="25">
        <v>872.13</v>
      </c>
      <c r="L4592" s="2" t="s">
        <v>558</v>
      </c>
      <c r="M4592" s="14">
        <f>+VLOOKUP(L4592,Customers!$C$3:$D$797,2,FALSE)</f>
        <v>5</v>
      </c>
      <c r="N4592" s="14">
        <f>+INDEX(Customers!$B$2:$D$797,MATCH(TF_Database!L4592,Customers!$C$2:$C$797,0),1)</f>
        <v>29977</v>
      </c>
      <c r="O4592" s="29">
        <f t="shared" si="428"/>
        <v>5</v>
      </c>
      <c r="P4592" s="29">
        <f t="shared" si="429"/>
        <v>9</v>
      </c>
      <c r="Q4592" s="14" t="str">
        <f t="shared" si="430"/>
        <v xml:space="preserve">Erin </v>
      </c>
      <c r="R4592" s="14" t="str">
        <f t="shared" si="431"/>
        <v>Mull</v>
      </c>
    </row>
    <row r="4593" spans="2:18" x14ac:dyDescent="0.45">
      <c r="B4593" s="14" t="str">
        <f t="shared" si="426"/>
        <v>412324341234</v>
      </c>
      <c r="C4593" s="5">
        <v>41232</v>
      </c>
      <c r="D4593" s="2" t="s">
        <v>806</v>
      </c>
      <c r="E4593" s="14">
        <f t="shared" si="427"/>
        <v>1</v>
      </c>
      <c r="F4593" s="2">
        <v>43</v>
      </c>
      <c r="G4593" s="19">
        <v>21921.279999999999</v>
      </c>
      <c r="H4593" s="20">
        <v>0.04</v>
      </c>
      <c r="I4593" s="6"/>
      <c r="J4593" s="5">
        <v>41234</v>
      </c>
      <c r="K4593" s="25">
        <v>10521.33</v>
      </c>
      <c r="L4593" s="2" t="s">
        <v>184</v>
      </c>
      <c r="M4593" s="14">
        <f>+VLOOKUP(L4593,Customers!$C$3:$D$797,2,FALSE)</f>
        <v>1</v>
      </c>
      <c r="N4593" s="14">
        <f>+INDEX(Customers!$B$2:$D$797,MATCH(TF_Database!L4593,Customers!$C$2:$C$797,0),1)</f>
        <v>32123</v>
      </c>
      <c r="O4593" s="29">
        <f t="shared" si="428"/>
        <v>7</v>
      </c>
      <c r="P4593" s="29">
        <f t="shared" si="429"/>
        <v>12</v>
      </c>
      <c r="Q4593" s="14" t="str">
        <f t="shared" si="430"/>
        <v xml:space="preserve">Nathan </v>
      </c>
      <c r="R4593" s="14" t="str">
        <f t="shared" si="431"/>
        <v>Mautz</v>
      </c>
    </row>
    <row r="4594" spans="2:18" x14ac:dyDescent="0.45">
      <c r="B4594" s="14" t="str">
        <f t="shared" si="426"/>
        <v>40730140731</v>
      </c>
      <c r="C4594" s="5">
        <v>40730</v>
      </c>
      <c r="D4594" s="2" t="s">
        <v>810</v>
      </c>
      <c r="E4594" s="14">
        <f t="shared" si="427"/>
        <v>0</v>
      </c>
      <c r="F4594" s="2">
        <v>1</v>
      </c>
      <c r="G4594" s="19">
        <v>9.69</v>
      </c>
      <c r="H4594" s="20">
        <v>0.05</v>
      </c>
      <c r="I4594" s="6"/>
      <c r="J4594" s="5">
        <v>40731</v>
      </c>
      <c r="K4594" s="25">
        <v>-6.78</v>
      </c>
      <c r="L4594" s="2" t="s">
        <v>557</v>
      </c>
      <c r="M4594" s="14">
        <f>+VLOOKUP(L4594,Customers!$C$3:$D$797,2,FALSE)</f>
        <v>2</v>
      </c>
      <c r="N4594" s="14">
        <f>+INDEX(Customers!$B$2:$D$797,MATCH(TF_Database!L4594,Customers!$C$2:$C$797,0),1)</f>
        <v>18693</v>
      </c>
      <c r="O4594" s="29">
        <f t="shared" si="428"/>
        <v>5</v>
      </c>
      <c r="P4594" s="29">
        <f t="shared" si="429"/>
        <v>9</v>
      </c>
      <c r="Q4594" s="14" t="str">
        <f t="shared" si="430"/>
        <v xml:space="preserve">Nona </v>
      </c>
      <c r="R4594" s="14" t="str">
        <f t="shared" si="431"/>
        <v>Balk</v>
      </c>
    </row>
    <row r="4595" spans="2:18" x14ac:dyDescent="0.45">
      <c r="B4595" s="14" t="str">
        <f t="shared" si="426"/>
        <v>407304840732</v>
      </c>
      <c r="C4595" s="5">
        <v>40730</v>
      </c>
      <c r="D4595" s="2" t="s">
        <v>810</v>
      </c>
      <c r="E4595" s="14">
        <f t="shared" si="427"/>
        <v>0</v>
      </c>
      <c r="F4595" s="2">
        <v>48</v>
      </c>
      <c r="G4595" s="19">
        <v>331.99</v>
      </c>
      <c r="H4595" s="20">
        <v>0.03</v>
      </c>
      <c r="I4595" s="6"/>
      <c r="J4595" s="5">
        <v>40732</v>
      </c>
      <c r="K4595" s="25">
        <v>45.31</v>
      </c>
      <c r="L4595" s="2" t="s">
        <v>557</v>
      </c>
      <c r="M4595" s="14">
        <f>+VLOOKUP(L4595,Customers!$C$3:$D$797,2,FALSE)</f>
        <v>2</v>
      </c>
      <c r="N4595" s="14">
        <f>+INDEX(Customers!$B$2:$D$797,MATCH(TF_Database!L4595,Customers!$C$2:$C$797,0),1)</f>
        <v>18693</v>
      </c>
      <c r="O4595" s="29">
        <f t="shared" si="428"/>
        <v>5</v>
      </c>
      <c r="P4595" s="29">
        <f t="shared" si="429"/>
        <v>9</v>
      </c>
      <c r="Q4595" s="14" t="str">
        <f t="shared" si="430"/>
        <v xml:space="preserve">Nona </v>
      </c>
      <c r="R4595" s="14" t="str">
        <f t="shared" si="431"/>
        <v>Balk</v>
      </c>
    </row>
    <row r="4596" spans="2:18" x14ac:dyDescent="0.45">
      <c r="B4596" s="14" t="str">
        <f t="shared" si="426"/>
        <v>403763740378</v>
      </c>
      <c r="C4596" s="5">
        <v>40376</v>
      </c>
      <c r="D4596" s="2" t="s">
        <v>806</v>
      </c>
      <c r="E4596" s="14">
        <f t="shared" si="427"/>
        <v>1</v>
      </c>
      <c r="F4596" s="2">
        <v>37</v>
      </c>
      <c r="G4596" s="19">
        <v>426.64</v>
      </c>
      <c r="H4596" s="20">
        <v>0.09</v>
      </c>
      <c r="I4596" s="6"/>
      <c r="J4596" s="5">
        <v>40378</v>
      </c>
      <c r="K4596" s="25">
        <v>96.95</v>
      </c>
      <c r="L4596" s="2" t="s">
        <v>559</v>
      </c>
      <c r="M4596" s="14">
        <f>+VLOOKUP(L4596,Customers!$C$3:$D$797,2,FALSE)</f>
        <v>1</v>
      </c>
      <c r="N4596" s="14">
        <f>+INDEX(Customers!$B$2:$D$797,MATCH(TF_Database!L4596,Customers!$C$2:$C$797,0),1)</f>
        <v>24230</v>
      </c>
      <c r="O4596" s="29">
        <f t="shared" si="428"/>
        <v>5</v>
      </c>
      <c r="P4596" s="29">
        <f t="shared" si="429"/>
        <v>8</v>
      </c>
      <c r="Q4596" s="14" t="str">
        <f t="shared" si="430"/>
        <v xml:space="preserve">John </v>
      </c>
      <c r="R4596" s="14" t="str">
        <f t="shared" si="431"/>
        <v>Lee</v>
      </c>
    </row>
    <row r="4597" spans="2:18" x14ac:dyDescent="0.45">
      <c r="B4597" s="14" t="str">
        <f t="shared" si="426"/>
        <v>40863840863</v>
      </c>
      <c r="C4597" s="5">
        <v>40863</v>
      </c>
      <c r="D4597" s="2" t="s">
        <v>810</v>
      </c>
      <c r="E4597" s="14">
        <f t="shared" si="427"/>
        <v>0</v>
      </c>
      <c r="F4597" s="2">
        <v>8</v>
      </c>
      <c r="G4597" s="19">
        <v>1383.9190000000001</v>
      </c>
      <c r="H4597" s="20">
        <v>0.05</v>
      </c>
      <c r="I4597" s="6"/>
      <c r="J4597" s="5">
        <v>40863</v>
      </c>
      <c r="K4597" s="25">
        <v>-433.488</v>
      </c>
      <c r="L4597" s="2" t="s">
        <v>558</v>
      </c>
      <c r="M4597" s="14">
        <f>+VLOOKUP(L4597,Customers!$C$3:$D$797,2,FALSE)</f>
        <v>5</v>
      </c>
      <c r="N4597" s="14">
        <f>+INDEX(Customers!$B$2:$D$797,MATCH(TF_Database!L4597,Customers!$C$2:$C$797,0),1)</f>
        <v>29977</v>
      </c>
      <c r="O4597" s="29">
        <f t="shared" si="428"/>
        <v>5</v>
      </c>
      <c r="P4597" s="29">
        <f t="shared" si="429"/>
        <v>9</v>
      </c>
      <c r="Q4597" s="14" t="str">
        <f t="shared" si="430"/>
        <v xml:space="preserve">Erin </v>
      </c>
      <c r="R4597" s="14" t="str">
        <f t="shared" si="431"/>
        <v>Mull</v>
      </c>
    </row>
    <row r="4598" spans="2:18" x14ac:dyDescent="0.45">
      <c r="B4598" s="14" t="str">
        <f t="shared" si="426"/>
        <v>398303339832</v>
      </c>
      <c r="C4598" s="5">
        <v>39830</v>
      </c>
      <c r="D4598" s="2" t="s">
        <v>810</v>
      </c>
      <c r="E4598" s="14">
        <f t="shared" si="427"/>
        <v>0</v>
      </c>
      <c r="F4598" s="2">
        <v>33</v>
      </c>
      <c r="G4598" s="19">
        <v>528.54</v>
      </c>
      <c r="H4598" s="20">
        <v>0.06</v>
      </c>
      <c r="I4598" s="6"/>
      <c r="J4598" s="5">
        <v>39832</v>
      </c>
      <c r="K4598" s="25">
        <v>168.54</v>
      </c>
      <c r="L4598" s="2" t="s">
        <v>559</v>
      </c>
      <c r="M4598" s="14">
        <f>+VLOOKUP(L4598,Customers!$C$3:$D$797,2,FALSE)</f>
        <v>1</v>
      </c>
      <c r="N4598" s="14">
        <f>+INDEX(Customers!$B$2:$D$797,MATCH(TF_Database!L4598,Customers!$C$2:$C$797,0),1)</f>
        <v>24230</v>
      </c>
      <c r="O4598" s="29">
        <f t="shared" si="428"/>
        <v>5</v>
      </c>
      <c r="P4598" s="29">
        <f t="shared" si="429"/>
        <v>8</v>
      </c>
      <c r="Q4598" s="14" t="str">
        <f t="shared" si="430"/>
        <v xml:space="preserve">John </v>
      </c>
      <c r="R4598" s="14" t="str">
        <f t="shared" si="431"/>
        <v>Lee</v>
      </c>
    </row>
    <row r="4599" spans="2:18" x14ac:dyDescent="0.45">
      <c r="B4599" s="14" t="str">
        <f t="shared" si="426"/>
        <v>399133339916</v>
      </c>
      <c r="C4599" s="5">
        <v>39913</v>
      </c>
      <c r="D4599" s="2" t="s">
        <v>808</v>
      </c>
      <c r="E4599" s="14">
        <f t="shared" si="427"/>
        <v>0</v>
      </c>
      <c r="F4599" s="2">
        <v>33</v>
      </c>
      <c r="G4599" s="19">
        <v>362.17</v>
      </c>
      <c r="H4599" s="20">
        <v>0.08</v>
      </c>
      <c r="I4599" s="6"/>
      <c r="J4599" s="5">
        <v>39916</v>
      </c>
      <c r="K4599" s="25">
        <v>-83.96</v>
      </c>
      <c r="L4599" s="2" t="s">
        <v>415</v>
      </c>
      <c r="M4599" s="14">
        <f>+VLOOKUP(L4599,Customers!$C$3:$D$797,2,FALSE)</f>
        <v>1</v>
      </c>
      <c r="N4599" s="14">
        <f>+INDEX(Customers!$B$2:$D$797,MATCH(TF_Database!L4599,Customers!$C$2:$C$797,0),1)</f>
        <v>6227</v>
      </c>
      <c r="O4599" s="29">
        <f t="shared" si="428"/>
        <v>6</v>
      </c>
      <c r="P4599" s="29">
        <f t="shared" si="429"/>
        <v>10</v>
      </c>
      <c r="Q4599" s="14" t="str">
        <f t="shared" si="430"/>
        <v xml:space="preserve">Emily </v>
      </c>
      <c r="R4599" s="14" t="str">
        <f t="shared" si="431"/>
        <v>Phan</v>
      </c>
    </row>
    <row r="4600" spans="2:18" x14ac:dyDescent="0.45">
      <c r="B4600" s="14" t="str">
        <f t="shared" si="426"/>
        <v>405172540517</v>
      </c>
      <c r="C4600" s="5">
        <v>40517</v>
      </c>
      <c r="D4600" s="2" t="s">
        <v>808</v>
      </c>
      <c r="E4600" s="14">
        <f t="shared" si="427"/>
        <v>0</v>
      </c>
      <c r="F4600" s="2">
        <v>25</v>
      </c>
      <c r="G4600" s="19">
        <v>290.45999999999998</v>
      </c>
      <c r="H4600" s="20">
        <v>0.1</v>
      </c>
      <c r="I4600" s="6"/>
      <c r="J4600" s="5">
        <v>40517</v>
      </c>
      <c r="K4600" s="25">
        <v>-31.55</v>
      </c>
      <c r="L4600" s="2" t="s">
        <v>559</v>
      </c>
      <c r="M4600" s="14">
        <f>+VLOOKUP(L4600,Customers!$C$3:$D$797,2,FALSE)</f>
        <v>1</v>
      </c>
      <c r="N4600" s="14">
        <f>+INDEX(Customers!$B$2:$D$797,MATCH(TF_Database!L4600,Customers!$C$2:$C$797,0),1)</f>
        <v>24230</v>
      </c>
      <c r="O4600" s="29">
        <f t="shared" si="428"/>
        <v>5</v>
      </c>
      <c r="P4600" s="29">
        <f t="shared" si="429"/>
        <v>8</v>
      </c>
      <c r="Q4600" s="14" t="str">
        <f t="shared" si="430"/>
        <v xml:space="preserve">John </v>
      </c>
      <c r="R4600" s="14" t="str">
        <f t="shared" si="431"/>
        <v>Lee</v>
      </c>
    </row>
    <row r="4601" spans="2:18" x14ac:dyDescent="0.45">
      <c r="B4601" s="14" t="str">
        <f t="shared" si="426"/>
        <v>405174440519</v>
      </c>
      <c r="C4601" s="5">
        <v>40517</v>
      </c>
      <c r="D4601" s="2" t="s">
        <v>808</v>
      </c>
      <c r="E4601" s="14">
        <f t="shared" si="427"/>
        <v>0</v>
      </c>
      <c r="F4601" s="2">
        <v>44</v>
      </c>
      <c r="G4601" s="19">
        <v>1207.4000000000001</v>
      </c>
      <c r="H4601" s="20">
        <v>0.03</v>
      </c>
      <c r="I4601" s="6"/>
      <c r="J4601" s="5">
        <v>40519</v>
      </c>
      <c r="K4601" s="25">
        <v>-25.23</v>
      </c>
      <c r="L4601" s="2" t="s">
        <v>559</v>
      </c>
      <c r="M4601" s="14">
        <f>+VLOOKUP(L4601,Customers!$C$3:$D$797,2,FALSE)</f>
        <v>1</v>
      </c>
      <c r="N4601" s="14">
        <f>+INDEX(Customers!$B$2:$D$797,MATCH(TF_Database!L4601,Customers!$C$2:$C$797,0),1)</f>
        <v>24230</v>
      </c>
      <c r="O4601" s="29">
        <f t="shared" si="428"/>
        <v>5</v>
      </c>
      <c r="P4601" s="29">
        <f t="shared" si="429"/>
        <v>8</v>
      </c>
      <c r="Q4601" s="14" t="str">
        <f t="shared" si="430"/>
        <v xml:space="preserve">John </v>
      </c>
      <c r="R4601" s="14" t="str">
        <f t="shared" si="431"/>
        <v>Lee</v>
      </c>
    </row>
    <row r="4602" spans="2:18" x14ac:dyDescent="0.45">
      <c r="B4602" s="14" t="str">
        <f t="shared" si="426"/>
        <v>409981141000</v>
      </c>
      <c r="C4602" s="5">
        <v>40998</v>
      </c>
      <c r="D4602" s="2" t="s">
        <v>811</v>
      </c>
      <c r="E4602" s="14">
        <f t="shared" si="427"/>
        <v>0</v>
      </c>
      <c r="F4602" s="2">
        <v>11</v>
      </c>
      <c r="G4602" s="19">
        <v>629.5865</v>
      </c>
      <c r="H4602" s="20">
        <v>0.04</v>
      </c>
      <c r="I4602" s="6"/>
      <c r="J4602" s="5">
        <v>41000</v>
      </c>
      <c r="K4602" s="25">
        <v>-120.087</v>
      </c>
      <c r="L4602" s="2" t="s">
        <v>556</v>
      </c>
      <c r="M4602" s="14">
        <f>+VLOOKUP(L4602,Customers!$C$3:$D$797,2,FALSE)</f>
        <v>4</v>
      </c>
      <c r="N4602" s="14">
        <f>+INDEX(Customers!$B$2:$D$797,MATCH(TF_Database!L4602,Customers!$C$2:$C$797,0),1)</f>
        <v>13103</v>
      </c>
      <c r="O4602" s="29">
        <f t="shared" si="428"/>
        <v>8</v>
      </c>
      <c r="P4602" s="29">
        <f t="shared" si="429"/>
        <v>15</v>
      </c>
      <c r="Q4602" s="14" t="str">
        <f t="shared" si="430"/>
        <v xml:space="preserve">Patrick </v>
      </c>
      <c r="R4602" s="14" t="str">
        <f t="shared" si="431"/>
        <v>Gardner</v>
      </c>
    </row>
    <row r="4603" spans="2:18" x14ac:dyDescent="0.45">
      <c r="B4603" s="14" t="str">
        <f t="shared" si="426"/>
        <v>400725040073</v>
      </c>
      <c r="C4603" s="5">
        <v>40072</v>
      </c>
      <c r="D4603" s="2" t="s">
        <v>808</v>
      </c>
      <c r="E4603" s="14">
        <f t="shared" si="427"/>
        <v>0</v>
      </c>
      <c r="F4603" s="2">
        <v>50</v>
      </c>
      <c r="G4603" s="19">
        <v>20175.48</v>
      </c>
      <c r="H4603" s="20">
        <v>0</v>
      </c>
      <c r="I4603" s="6"/>
      <c r="J4603" s="5">
        <v>40073</v>
      </c>
      <c r="K4603" s="25">
        <v>9373.9615000000013</v>
      </c>
      <c r="L4603" s="2" t="s">
        <v>558</v>
      </c>
      <c r="M4603" s="14">
        <f>+VLOOKUP(L4603,Customers!$C$3:$D$797,2,FALSE)</f>
        <v>5</v>
      </c>
      <c r="N4603" s="14">
        <f>+INDEX(Customers!$B$2:$D$797,MATCH(TF_Database!L4603,Customers!$C$2:$C$797,0),1)</f>
        <v>29977</v>
      </c>
      <c r="O4603" s="29">
        <f t="shared" si="428"/>
        <v>5</v>
      </c>
      <c r="P4603" s="29">
        <f t="shared" si="429"/>
        <v>9</v>
      </c>
      <c r="Q4603" s="14" t="str">
        <f t="shared" si="430"/>
        <v xml:space="preserve">Erin </v>
      </c>
      <c r="R4603" s="14" t="str">
        <f t="shared" si="431"/>
        <v>Mull</v>
      </c>
    </row>
    <row r="4604" spans="2:18" x14ac:dyDescent="0.45">
      <c r="B4604" s="14" t="str">
        <f t="shared" si="426"/>
        <v>40119640121</v>
      </c>
      <c r="C4604" s="5">
        <v>40119</v>
      </c>
      <c r="D4604" s="2" t="s">
        <v>804</v>
      </c>
      <c r="E4604" s="14">
        <f t="shared" si="427"/>
        <v>0</v>
      </c>
      <c r="F4604" s="2">
        <v>6</v>
      </c>
      <c r="G4604" s="19">
        <v>56.22</v>
      </c>
      <c r="H4604" s="20">
        <v>0.04</v>
      </c>
      <c r="I4604" s="6"/>
      <c r="J4604" s="5">
        <v>40121</v>
      </c>
      <c r="K4604" s="25">
        <v>-20.389500000000002</v>
      </c>
      <c r="L4604" s="2" t="s">
        <v>554</v>
      </c>
      <c r="M4604" s="14">
        <f>+VLOOKUP(L4604,Customers!$C$3:$D$797,2,FALSE)</f>
        <v>2</v>
      </c>
      <c r="N4604" s="14">
        <f>+INDEX(Customers!$B$2:$D$797,MATCH(TF_Database!L4604,Customers!$C$2:$C$797,0),1)</f>
        <v>26460</v>
      </c>
      <c r="O4604" s="29">
        <f t="shared" si="428"/>
        <v>8</v>
      </c>
      <c r="P4604" s="29">
        <f t="shared" si="429"/>
        <v>13</v>
      </c>
      <c r="Q4604" s="14" t="str">
        <f t="shared" si="430"/>
        <v xml:space="preserve">Patrick </v>
      </c>
      <c r="R4604" s="14" t="str">
        <f t="shared" si="431"/>
        <v>Jones</v>
      </c>
    </row>
    <row r="4605" spans="2:18" x14ac:dyDescent="0.45">
      <c r="B4605" s="14" t="str">
        <f t="shared" si="426"/>
        <v>401193040123</v>
      </c>
      <c r="C4605" s="5">
        <v>40119</v>
      </c>
      <c r="D4605" s="2" t="s">
        <v>804</v>
      </c>
      <c r="E4605" s="14">
        <f t="shared" si="427"/>
        <v>0</v>
      </c>
      <c r="F4605" s="2">
        <v>30</v>
      </c>
      <c r="G4605" s="19">
        <v>107.96</v>
      </c>
      <c r="H4605" s="20">
        <v>0.01</v>
      </c>
      <c r="I4605" s="6"/>
      <c r="J4605" s="5">
        <v>40123</v>
      </c>
      <c r="K4605" s="25">
        <v>13.24</v>
      </c>
      <c r="L4605" s="2" t="s">
        <v>554</v>
      </c>
      <c r="M4605" s="14">
        <f>+VLOOKUP(L4605,Customers!$C$3:$D$797,2,FALSE)</f>
        <v>2</v>
      </c>
      <c r="N4605" s="14">
        <f>+INDEX(Customers!$B$2:$D$797,MATCH(TF_Database!L4605,Customers!$C$2:$C$797,0),1)</f>
        <v>26460</v>
      </c>
      <c r="O4605" s="29">
        <f t="shared" si="428"/>
        <v>8</v>
      </c>
      <c r="P4605" s="29">
        <f t="shared" si="429"/>
        <v>13</v>
      </c>
      <c r="Q4605" s="14" t="str">
        <f t="shared" si="430"/>
        <v xml:space="preserve">Patrick </v>
      </c>
      <c r="R4605" s="14" t="str">
        <f t="shared" si="431"/>
        <v>Jones</v>
      </c>
    </row>
    <row r="4606" spans="2:18" x14ac:dyDescent="0.45">
      <c r="B4606" s="14" t="str">
        <f t="shared" si="426"/>
        <v>401194040126</v>
      </c>
      <c r="C4606" s="5">
        <v>40119</v>
      </c>
      <c r="D4606" s="2" t="s">
        <v>804</v>
      </c>
      <c r="E4606" s="14">
        <f t="shared" si="427"/>
        <v>0</v>
      </c>
      <c r="F4606" s="2">
        <v>40</v>
      </c>
      <c r="G4606" s="19">
        <v>3169.9920000000002</v>
      </c>
      <c r="H4606" s="20">
        <v>0.08</v>
      </c>
      <c r="I4606" s="6"/>
      <c r="J4606" s="5">
        <v>40126</v>
      </c>
      <c r="K4606" s="25">
        <v>-973.3</v>
      </c>
      <c r="L4606" s="2" t="s">
        <v>554</v>
      </c>
      <c r="M4606" s="14">
        <f>+VLOOKUP(L4606,Customers!$C$3:$D$797,2,FALSE)</f>
        <v>2</v>
      </c>
      <c r="N4606" s="14">
        <f>+INDEX(Customers!$B$2:$D$797,MATCH(TF_Database!L4606,Customers!$C$2:$C$797,0),1)</f>
        <v>26460</v>
      </c>
      <c r="O4606" s="29">
        <f t="shared" si="428"/>
        <v>8</v>
      </c>
      <c r="P4606" s="29">
        <f t="shared" si="429"/>
        <v>13</v>
      </c>
      <c r="Q4606" s="14" t="str">
        <f t="shared" si="430"/>
        <v xml:space="preserve">Patrick </v>
      </c>
      <c r="R4606" s="14" t="str">
        <f t="shared" si="431"/>
        <v>Jones</v>
      </c>
    </row>
    <row r="4607" spans="2:18" x14ac:dyDescent="0.45">
      <c r="B4607" s="14" t="str">
        <f t="shared" si="426"/>
        <v>405294040530</v>
      </c>
      <c r="C4607" s="5">
        <v>40529</v>
      </c>
      <c r="D4607" s="2" t="s">
        <v>808</v>
      </c>
      <c r="E4607" s="14">
        <f t="shared" si="427"/>
        <v>0</v>
      </c>
      <c r="F4607" s="2">
        <v>40</v>
      </c>
      <c r="G4607" s="19">
        <v>5232.83</v>
      </c>
      <c r="H4607" s="20">
        <v>0.01</v>
      </c>
      <c r="I4607" s="6"/>
      <c r="J4607" s="5">
        <v>40530</v>
      </c>
      <c r="K4607" s="25">
        <v>-1461.65</v>
      </c>
      <c r="L4607" s="2" t="s">
        <v>184</v>
      </c>
      <c r="M4607" s="14">
        <f>+VLOOKUP(L4607,Customers!$C$3:$D$797,2,FALSE)</f>
        <v>1</v>
      </c>
      <c r="N4607" s="14">
        <f>+INDEX(Customers!$B$2:$D$797,MATCH(TF_Database!L4607,Customers!$C$2:$C$797,0),1)</f>
        <v>32123</v>
      </c>
      <c r="O4607" s="29">
        <f t="shared" si="428"/>
        <v>7</v>
      </c>
      <c r="P4607" s="29">
        <f t="shared" si="429"/>
        <v>12</v>
      </c>
      <c r="Q4607" s="14" t="str">
        <f t="shared" si="430"/>
        <v xml:space="preserve">Nathan </v>
      </c>
      <c r="R4607" s="14" t="str">
        <f t="shared" si="431"/>
        <v>Mautz</v>
      </c>
    </row>
    <row r="4608" spans="2:18" x14ac:dyDescent="0.45">
      <c r="B4608" s="14" t="str">
        <f t="shared" si="426"/>
        <v>41102341104</v>
      </c>
      <c r="C4608" s="5">
        <v>41102</v>
      </c>
      <c r="D4608" s="2" t="s">
        <v>808</v>
      </c>
      <c r="E4608" s="14">
        <f t="shared" si="427"/>
        <v>0</v>
      </c>
      <c r="F4608" s="2">
        <v>3</v>
      </c>
      <c r="G4608" s="19">
        <v>236.32</v>
      </c>
      <c r="H4608" s="20">
        <v>0.03</v>
      </c>
      <c r="I4608" s="6"/>
      <c r="J4608" s="5">
        <v>41104</v>
      </c>
      <c r="K4608" s="25">
        <v>-339.95</v>
      </c>
      <c r="L4608" s="2" t="s">
        <v>554</v>
      </c>
      <c r="M4608" s="14">
        <f>+VLOOKUP(L4608,Customers!$C$3:$D$797,2,FALSE)</f>
        <v>2</v>
      </c>
      <c r="N4608" s="14">
        <f>+INDEX(Customers!$B$2:$D$797,MATCH(TF_Database!L4608,Customers!$C$2:$C$797,0),1)</f>
        <v>26460</v>
      </c>
      <c r="O4608" s="29">
        <f t="shared" si="428"/>
        <v>8</v>
      </c>
      <c r="P4608" s="29">
        <f t="shared" si="429"/>
        <v>13</v>
      </c>
      <c r="Q4608" s="14" t="str">
        <f t="shared" si="430"/>
        <v xml:space="preserve">Patrick </v>
      </c>
      <c r="R4608" s="14" t="str">
        <f t="shared" si="431"/>
        <v>Jones</v>
      </c>
    </row>
    <row r="4609" spans="2:18" x14ac:dyDescent="0.45">
      <c r="B4609" s="14" t="str">
        <f t="shared" si="426"/>
        <v>412414541242</v>
      </c>
      <c r="C4609" s="5">
        <v>41241</v>
      </c>
      <c r="D4609" s="2" t="s">
        <v>808</v>
      </c>
      <c r="E4609" s="14">
        <f t="shared" si="427"/>
        <v>0</v>
      </c>
      <c r="F4609" s="2">
        <v>45</v>
      </c>
      <c r="G4609" s="19">
        <v>2728.42</v>
      </c>
      <c r="H4609" s="20">
        <v>0.06</v>
      </c>
      <c r="I4609" s="6"/>
      <c r="J4609" s="5">
        <v>41242</v>
      </c>
      <c r="K4609" s="25">
        <v>664.15</v>
      </c>
      <c r="L4609" s="2" t="s">
        <v>551</v>
      </c>
      <c r="M4609" s="14">
        <f>+VLOOKUP(L4609,Customers!$C$3:$D$797,2,FALSE)</f>
        <v>1</v>
      </c>
      <c r="N4609" s="14">
        <f>+INDEX(Customers!$B$2:$D$797,MATCH(TF_Database!L4609,Customers!$C$2:$C$797,0),1)</f>
        <v>31036</v>
      </c>
      <c r="O4609" s="29">
        <f t="shared" si="428"/>
        <v>6</v>
      </c>
      <c r="P4609" s="29">
        <f t="shared" si="429"/>
        <v>13</v>
      </c>
      <c r="Q4609" s="14" t="str">
        <f t="shared" si="430"/>
        <v xml:space="preserve">Ionia </v>
      </c>
      <c r="R4609" s="14" t="str">
        <f t="shared" si="431"/>
        <v>McGrath</v>
      </c>
    </row>
    <row r="4610" spans="2:18" x14ac:dyDescent="0.45">
      <c r="B4610" s="14" t="str">
        <f t="shared" si="426"/>
        <v>39873139876</v>
      </c>
      <c r="C4610" s="5">
        <v>39873</v>
      </c>
      <c r="D4610" s="2" t="s">
        <v>810</v>
      </c>
      <c r="E4610" s="14">
        <f t="shared" si="427"/>
        <v>0</v>
      </c>
      <c r="F4610" s="2">
        <v>1</v>
      </c>
      <c r="G4610" s="19">
        <v>3550.28</v>
      </c>
      <c r="H4610" s="20">
        <v>0.06</v>
      </c>
      <c r="I4610" s="6"/>
      <c r="J4610" s="5">
        <v>39876</v>
      </c>
      <c r="K4610" s="25">
        <v>-11769.17</v>
      </c>
      <c r="L4610" s="2" t="s">
        <v>184</v>
      </c>
      <c r="M4610" s="14">
        <f>+VLOOKUP(L4610,Customers!$C$3:$D$797,2,FALSE)</f>
        <v>1</v>
      </c>
      <c r="N4610" s="14">
        <f>+INDEX(Customers!$B$2:$D$797,MATCH(TF_Database!L4610,Customers!$C$2:$C$797,0),1)</f>
        <v>32123</v>
      </c>
      <c r="O4610" s="29">
        <f t="shared" si="428"/>
        <v>7</v>
      </c>
      <c r="P4610" s="29">
        <f t="shared" si="429"/>
        <v>12</v>
      </c>
      <c r="Q4610" s="14" t="str">
        <f t="shared" si="430"/>
        <v xml:space="preserve">Nathan </v>
      </c>
      <c r="R4610" s="14" t="str">
        <f t="shared" si="431"/>
        <v>Mautz</v>
      </c>
    </row>
    <row r="4611" spans="2:18" x14ac:dyDescent="0.45">
      <c r="B4611" s="14" t="str">
        <f t="shared" si="426"/>
        <v>40705740708</v>
      </c>
      <c r="C4611" s="5">
        <v>40705</v>
      </c>
      <c r="D4611" s="2" t="s">
        <v>810</v>
      </c>
      <c r="E4611" s="14">
        <f t="shared" si="427"/>
        <v>0</v>
      </c>
      <c r="F4611" s="2">
        <v>7</v>
      </c>
      <c r="G4611" s="19">
        <v>43.29</v>
      </c>
      <c r="H4611" s="20">
        <v>7.0000000000000007E-2</v>
      </c>
      <c r="I4611" s="6"/>
      <c r="J4611" s="5">
        <v>40708</v>
      </c>
      <c r="K4611" s="25">
        <v>-39.123000000000005</v>
      </c>
      <c r="L4611" s="2" t="s">
        <v>552</v>
      </c>
      <c r="M4611" s="14">
        <f>+VLOOKUP(L4611,Customers!$C$3:$D$797,2,FALSE)</f>
        <v>1</v>
      </c>
      <c r="N4611" s="14">
        <f>+INDEX(Customers!$B$2:$D$797,MATCH(TF_Database!L4611,Customers!$C$2:$C$797,0),1)</f>
        <v>14060</v>
      </c>
      <c r="O4611" s="29">
        <f t="shared" si="428"/>
        <v>5</v>
      </c>
      <c r="P4611" s="29">
        <f t="shared" si="429"/>
        <v>10</v>
      </c>
      <c r="Q4611" s="14" t="str">
        <f t="shared" si="430"/>
        <v xml:space="preserve">Lori </v>
      </c>
      <c r="R4611" s="14" t="str">
        <f t="shared" si="431"/>
        <v>Olson</v>
      </c>
    </row>
    <row r="4612" spans="2:18" x14ac:dyDescent="0.45">
      <c r="B4612" s="14" t="str">
        <f t="shared" si="426"/>
        <v>405523440553</v>
      </c>
      <c r="C4612" s="5">
        <v>40552</v>
      </c>
      <c r="D4612" s="2" t="s">
        <v>810</v>
      </c>
      <c r="E4612" s="14">
        <f t="shared" si="427"/>
        <v>0</v>
      </c>
      <c r="F4612" s="2">
        <v>34</v>
      </c>
      <c r="G4612" s="19">
        <v>11747.97</v>
      </c>
      <c r="H4612" s="20">
        <v>0.05</v>
      </c>
      <c r="I4612" s="6"/>
      <c r="J4612" s="5">
        <v>40553</v>
      </c>
      <c r="K4612" s="25">
        <v>3302.03</v>
      </c>
      <c r="L4612" s="2" t="s">
        <v>556</v>
      </c>
      <c r="M4612" s="14">
        <f>+VLOOKUP(L4612,Customers!$C$3:$D$797,2,FALSE)</f>
        <v>4</v>
      </c>
      <c r="N4612" s="14">
        <f>+INDEX(Customers!$B$2:$D$797,MATCH(TF_Database!L4612,Customers!$C$2:$C$797,0),1)</f>
        <v>13103</v>
      </c>
      <c r="O4612" s="29">
        <f t="shared" si="428"/>
        <v>8</v>
      </c>
      <c r="P4612" s="29">
        <f t="shared" si="429"/>
        <v>15</v>
      </c>
      <c r="Q4612" s="14" t="str">
        <f t="shared" si="430"/>
        <v xml:space="preserve">Patrick </v>
      </c>
      <c r="R4612" s="14" t="str">
        <f t="shared" si="431"/>
        <v>Gardner</v>
      </c>
    </row>
    <row r="4613" spans="2:18" x14ac:dyDescent="0.45">
      <c r="B4613" s="14" t="str">
        <f t="shared" si="426"/>
        <v>412391641240</v>
      </c>
      <c r="C4613" s="5">
        <v>41239</v>
      </c>
      <c r="D4613" s="2" t="s">
        <v>808</v>
      </c>
      <c r="E4613" s="14">
        <f t="shared" si="427"/>
        <v>0</v>
      </c>
      <c r="F4613" s="2">
        <v>16</v>
      </c>
      <c r="G4613" s="19">
        <v>487.7</v>
      </c>
      <c r="H4613" s="20">
        <v>0.06</v>
      </c>
      <c r="I4613" s="6"/>
      <c r="J4613" s="5">
        <v>41240</v>
      </c>
      <c r="K4613" s="25">
        <v>-67.540000000000006</v>
      </c>
      <c r="L4613" s="2" t="s">
        <v>415</v>
      </c>
      <c r="M4613" s="14">
        <f>+VLOOKUP(L4613,Customers!$C$3:$D$797,2,FALSE)</f>
        <v>1</v>
      </c>
      <c r="N4613" s="14">
        <f>+INDEX(Customers!$B$2:$D$797,MATCH(TF_Database!L4613,Customers!$C$2:$C$797,0),1)</f>
        <v>6227</v>
      </c>
      <c r="O4613" s="29">
        <f t="shared" si="428"/>
        <v>6</v>
      </c>
      <c r="P4613" s="29">
        <f t="shared" si="429"/>
        <v>10</v>
      </c>
      <c r="Q4613" s="14" t="str">
        <f t="shared" si="430"/>
        <v xml:space="preserve">Emily </v>
      </c>
      <c r="R4613" s="14" t="str">
        <f t="shared" si="431"/>
        <v>Phan</v>
      </c>
    </row>
    <row r="4614" spans="2:18" x14ac:dyDescent="0.45">
      <c r="B4614" s="14" t="str">
        <f t="shared" si="426"/>
        <v>410164241017</v>
      </c>
      <c r="C4614" s="5">
        <v>41016</v>
      </c>
      <c r="D4614" s="2" t="s">
        <v>811</v>
      </c>
      <c r="E4614" s="14">
        <f t="shared" si="427"/>
        <v>0</v>
      </c>
      <c r="F4614" s="2">
        <v>42</v>
      </c>
      <c r="G4614" s="19">
        <v>199.58</v>
      </c>
      <c r="H4614" s="20">
        <v>0.05</v>
      </c>
      <c r="I4614" s="6"/>
      <c r="J4614" s="5">
        <v>41017</v>
      </c>
      <c r="K4614" s="25">
        <v>46.308</v>
      </c>
      <c r="L4614" s="2" t="s">
        <v>558</v>
      </c>
      <c r="M4614" s="14">
        <f>+VLOOKUP(L4614,Customers!$C$3:$D$797,2,FALSE)</f>
        <v>5</v>
      </c>
      <c r="N4614" s="14">
        <f>+INDEX(Customers!$B$2:$D$797,MATCH(TF_Database!L4614,Customers!$C$2:$C$797,0),1)</f>
        <v>29977</v>
      </c>
      <c r="O4614" s="29">
        <f t="shared" si="428"/>
        <v>5</v>
      </c>
      <c r="P4614" s="29">
        <f t="shared" si="429"/>
        <v>9</v>
      </c>
      <c r="Q4614" s="14" t="str">
        <f t="shared" si="430"/>
        <v xml:space="preserve">Erin </v>
      </c>
      <c r="R4614" s="14" t="str">
        <f t="shared" si="431"/>
        <v>Mull</v>
      </c>
    </row>
    <row r="4615" spans="2:18" x14ac:dyDescent="0.45">
      <c r="B4615" s="14" t="str">
        <f t="shared" ref="B4615:B4678" si="432">+CONCATENATE(C4615,F4615,J4615)</f>
        <v>410161041018</v>
      </c>
      <c r="C4615" s="5">
        <v>41016</v>
      </c>
      <c r="D4615" s="2" t="s">
        <v>811</v>
      </c>
      <c r="E4615" s="14">
        <f t="shared" ref="E4615:E4678" si="433">+IF(D4615="High",1,0)</f>
        <v>0</v>
      </c>
      <c r="F4615" s="2">
        <v>10</v>
      </c>
      <c r="G4615" s="19">
        <v>80.59</v>
      </c>
      <c r="H4615" s="20">
        <v>0.05</v>
      </c>
      <c r="I4615" s="6"/>
      <c r="J4615" s="5">
        <v>41018</v>
      </c>
      <c r="K4615" s="25">
        <v>-20.49</v>
      </c>
      <c r="L4615" s="2" t="s">
        <v>558</v>
      </c>
      <c r="M4615" s="14">
        <f>+VLOOKUP(L4615,Customers!$C$3:$D$797,2,FALSE)</f>
        <v>5</v>
      </c>
      <c r="N4615" s="14">
        <f>+INDEX(Customers!$B$2:$D$797,MATCH(TF_Database!L4615,Customers!$C$2:$C$797,0),1)</f>
        <v>29977</v>
      </c>
      <c r="O4615" s="29">
        <f t="shared" ref="O4615:O4678" si="434">+SEARCH(" ",L4615)</f>
        <v>5</v>
      </c>
      <c r="P4615" s="29">
        <f t="shared" ref="P4615:P4678" si="435">+LEN(L4615)</f>
        <v>9</v>
      </c>
      <c r="Q4615" s="14" t="str">
        <f t="shared" ref="Q4615:Q4678" si="436">+LEFT(L4615,O4615)</f>
        <v xml:space="preserve">Erin </v>
      </c>
      <c r="R4615" s="14" t="str">
        <f t="shared" ref="R4615:R4678" si="437">+RIGHT(L4615,P4615-O4615)</f>
        <v>Mull</v>
      </c>
    </row>
    <row r="4616" spans="2:18" x14ac:dyDescent="0.45">
      <c r="B4616" s="14" t="str">
        <f t="shared" si="432"/>
        <v>410163241017</v>
      </c>
      <c r="C4616" s="5">
        <v>41016</v>
      </c>
      <c r="D4616" s="2" t="s">
        <v>811</v>
      </c>
      <c r="E4616" s="14">
        <f t="shared" si="433"/>
        <v>0</v>
      </c>
      <c r="F4616" s="2">
        <v>32</v>
      </c>
      <c r="G4616" s="19">
        <v>4158.0725000000002</v>
      </c>
      <c r="H4616" s="20">
        <v>0.02</v>
      </c>
      <c r="I4616" s="6"/>
      <c r="J4616" s="5">
        <v>41017</v>
      </c>
      <c r="K4616" s="25">
        <v>836.14499999999998</v>
      </c>
      <c r="L4616" s="2" t="s">
        <v>558</v>
      </c>
      <c r="M4616" s="14">
        <f>+VLOOKUP(L4616,Customers!$C$3:$D$797,2,FALSE)</f>
        <v>5</v>
      </c>
      <c r="N4616" s="14">
        <f>+INDEX(Customers!$B$2:$D$797,MATCH(TF_Database!L4616,Customers!$C$2:$C$797,0),1)</f>
        <v>29977</v>
      </c>
      <c r="O4616" s="29">
        <f t="shared" si="434"/>
        <v>5</v>
      </c>
      <c r="P4616" s="29">
        <f t="shared" si="435"/>
        <v>9</v>
      </c>
      <c r="Q4616" s="14" t="str">
        <f t="shared" si="436"/>
        <v xml:space="preserve">Erin </v>
      </c>
      <c r="R4616" s="14" t="str">
        <f t="shared" si="437"/>
        <v>Mull</v>
      </c>
    </row>
    <row r="4617" spans="2:18" x14ac:dyDescent="0.45">
      <c r="B4617" s="14" t="str">
        <f t="shared" si="432"/>
        <v>404062440408</v>
      </c>
      <c r="C4617" s="5">
        <v>40406</v>
      </c>
      <c r="D4617" s="2" t="s">
        <v>810</v>
      </c>
      <c r="E4617" s="14">
        <f t="shared" si="433"/>
        <v>0</v>
      </c>
      <c r="F4617" s="2">
        <v>24</v>
      </c>
      <c r="G4617" s="19">
        <v>1840.8534999999999</v>
      </c>
      <c r="H4617" s="20">
        <v>0.01</v>
      </c>
      <c r="I4617" s="6"/>
      <c r="J4617" s="5">
        <v>40408</v>
      </c>
      <c r="K4617" s="25">
        <v>424.63799999999998</v>
      </c>
      <c r="L4617" s="2" t="s">
        <v>555</v>
      </c>
      <c r="M4617" s="14">
        <f>+VLOOKUP(L4617,Customers!$C$3:$D$797,2,FALSE)</f>
        <v>5</v>
      </c>
      <c r="N4617" s="14">
        <f>+INDEX(Customers!$B$2:$D$797,MATCH(TF_Database!L4617,Customers!$C$2:$C$797,0),1)</f>
        <v>13233</v>
      </c>
      <c r="O4617" s="29">
        <f t="shared" si="434"/>
        <v>6</v>
      </c>
      <c r="P4617" s="29">
        <f t="shared" si="435"/>
        <v>10</v>
      </c>
      <c r="Q4617" s="14" t="str">
        <f t="shared" si="436"/>
        <v xml:space="preserve">Karen </v>
      </c>
      <c r="R4617" s="14" t="str">
        <f t="shared" si="437"/>
        <v>Seio</v>
      </c>
    </row>
    <row r="4618" spans="2:18" x14ac:dyDescent="0.45">
      <c r="B4618" s="14" t="str">
        <f t="shared" si="432"/>
        <v>401383340145</v>
      </c>
      <c r="C4618" s="5">
        <v>40138</v>
      </c>
      <c r="D4618" s="2" t="s">
        <v>804</v>
      </c>
      <c r="E4618" s="14">
        <f t="shared" si="433"/>
        <v>0</v>
      </c>
      <c r="F4618" s="2">
        <v>33</v>
      </c>
      <c r="G4618" s="19">
        <v>1644.59</v>
      </c>
      <c r="H4618" s="20">
        <v>0.09</v>
      </c>
      <c r="I4618" s="6"/>
      <c r="J4618" s="5">
        <v>40145</v>
      </c>
      <c r="K4618" s="25">
        <v>-52.92</v>
      </c>
      <c r="L4618" s="2" t="s">
        <v>551</v>
      </c>
      <c r="M4618" s="14">
        <f>+VLOOKUP(L4618,Customers!$C$3:$D$797,2,FALSE)</f>
        <v>1</v>
      </c>
      <c r="N4618" s="14">
        <f>+INDEX(Customers!$B$2:$D$797,MATCH(TF_Database!L4618,Customers!$C$2:$C$797,0),1)</f>
        <v>31036</v>
      </c>
      <c r="O4618" s="29">
        <f t="shared" si="434"/>
        <v>6</v>
      </c>
      <c r="P4618" s="29">
        <f t="shared" si="435"/>
        <v>13</v>
      </c>
      <c r="Q4618" s="14" t="str">
        <f t="shared" si="436"/>
        <v xml:space="preserve">Ionia </v>
      </c>
      <c r="R4618" s="14" t="str">
        <f t="shared" si="437"/>
        <v>McGrath</v>
      </c>
    </row>
    <row r="4619" spans="2:18" x14ac:dyDescent="0.45">
      <c r="B4619" s="14" t="str">
        <f t="shared" si="432"/>
        <v>409641240966</v>
      </c>
      <c r="C4619" s="5">
        <v>40964</v>
      </c>
      <c r="D4619" s="2" t="s">
        <v>808</v>
      </c>
      <c r="E4619" s="14">
        <f t="shared" si="433"/>
        <v>0</v>
      </c>
      <c r="F4619" s="2">
        <v>12</v>
      </c>
      <c r="G4619" s="19">
        <v>2409.4240000000004</v>
      </c>
      <c r="H4619" s="20">
        <v>0.1</v>
      </c>
      <c r="I4619" s="6"/>
      <c r="J4619" s="5">
        <v>40966</v>
      </c>
      <c r="K4619" s="25">
        <v>50.95</v>
      </c>
      <c r="L4619" s="2" t="s">
        <v>558</v>
      </c>
      <c r="M4619" s="14">
        <f>+VLOOKUP(L4619,Customers!$C$3:$D$797,2,FALSE)</f>
        <v>5</v>
      </c>
      <c r="N4619" s="14">
        <f>+INDEX(Customers!$B$2:$D$797,MATCH(TF_Database!L4619,Customers!$C$2:$C$797,0),1)</f>
        <v>29977</v>
      </c>
      <c r="O4619" s="29">
        <f t="shared" si="434"/>
        <v>5</v>
      </c>
      <c r="P4619" s="29">
        <f t="shared" si="435"/>
        <v>9</v>
      </c>
      <c r="Q4619" s="14" t="str">
        <f t="shared" si="436"/>
        <v xml:space="preserve">Erin </v>
      </c>
      <c r="R4619" s="14" t="str">
        <f t="shared" si="437"/>
        <v>Mull</v>
      </c>
    </row>
    <row r="4620" spans="2:18" x14ac:dyDescent="0.45">
      <c r="B4620" s="14" t="str">
        <f t="shared" si="432"/>
        <v>403354340337</v>
      </c>
      <c r="C4620" s="5">
        <v>40335</v>
      </c>
      <c r="D4620" s="2" t="s">
        <v>808</v>
      </c>
      <c r="E4620" s="14">
        <f t="shared" si="433"/>
        <v>0</v>
      </c>
      <c r="F4620" s="2">
        <v>43</v>
      </c>
      <c r="G4620" s="19">
        <v>367.11</v>
      </c>
      <c r="H4620" s="20">
        <v>0.01</v>
      </c>
      <c r="I4620" s="6"/>
      <c r="J4620" s="5">
        <v>40337</v>
      </c>
      <c r="K4620" s="25">
        <v>163.41999999999999</v>
      </c>
      <c r="L4620" s="2" t="s">
        <v>560</v>
      </c>
      <c r="M4620" s="14">
        <f>+VLOOKUP(L4620,Customers!$C$3:$D$797,2,FALSE)</f>
        <v>5</v>
      </c>
      <c r="N4620" s="14">
        <f>+INDEX(Customers!$B$2:$D$797,MATCH(TF_Database!L4620,Customers!$C$2:$C$797,0),1)</f>
        <v>4888</v>
      </c>
      <c r="O4620" s="29">
        <f t="shared" si="434"/>
        <v>7</v>
      </c>
      <c r="P4620" s="29">
        <f t="shared" si="435"/>
        <v>16</v>
      </c>
      <c r="Q4620" s="14" t="str">
        <f t="shared" si="436"/>
        <v xml:space="preserve">Justin </v>
      </c>
      <c r="R4620" s="14" t="str">
        <f t="shared" si="437"/>
        <v>Deggeller</v>
      </c>
    </row>
    <row r="4621" spans="2:18" x14ac:dyDescent="0.45">
      <c r="B4621" s="14" t="str">
        <f t="shared" si="432"/>
        <v>411322041134</v>
      </c>
      <c r="C4621" s="5">
        <v>41132</v>
      </c>
      <c r="D4621" s="2" t="s">
        <v>811</v>
      </c>
      <c r="E4621" s="14">
        <f t="shared" si="433"/>
        <v>0</v>
      </c>
      <c r="F4621" s="2">
        <v>20</v>
      </c>
      <c r="G4621" s="19">
        <v>2850.31</v>
      </c>
      <c r="H4621" s="20">
        <v>0.09</v>
      </c>
      <c r="I4621" s="6"/>
      <c r="J4621" s="5">
        <v>41134</v>
      </c>
      <c r="K4621" s="25">
        <v>569.08000000000004</v>
      </c>
      <c r="L4621" s="2" t="s">
        <v>555</v>
      </c>
      <c r="M4621" s="14">
        <f>+VLOOKUP(L4621,Customers!$C$3:$D$797,2,FALSE)</f>
        <v>5</v>
      </c>
      <c r="N4621" s="14">
        <f>+INDEX(Customers!$B$2:$D$797,MATCH(TF_Database!L4621,Customers!$C$2:$C$797,0),1)</f>
        <v>13233</v>
      </c>
      <c r="O4621" s="29">
        <f t="shared" si="434"/>
        <v>6</v>
      </c>
      <c r="P4621" s="29">
        <f t="shared" si="435"/>
        <v>10</v>
      </c>
      <c r="Q4621" s="14" t="str">
        <f t="shared" si="436"/>
        <v xml:space="preserve">Karen </v>
      </c>
      <c r="R4621" s="14" t="str">
        <f t="shared" si="437"/>
        <v>Seio</v>
      </c>
    </row>
    <row r="4622" spans="2:18" x14ac:dyDescent="0.45">
      <c r="B4622" s="14" t="str">
        <f t="shared" si="432"/>
        <v>398931339894</v>
      </c>
      <c r="C4622" s="5">
        <v>39893</v>
      </c>
      <c r="D4622" s="2" t="s">
        <v>810</v>
      </c>
      <c r="E4622" s="14">
        <f t="shared" si="433"/>
        <v>0</v>
      </c>
      <c r="F4622" s="2">
        <v>13</v>
      </c>
      <c r="G4622" s="19">
        <v>89061.05</v>
      </c>
      <c r="H4622" s="20">
        <v>0</v>
      </c>
      <c r="I4622" s="6"/>
      <c r="J4622" s="5">
        <v>39894</v>
      </c>
      <c r="K4622" s="25">
        <v>27220.69</v>
      </c>
      <c r="L4622" s="2" t="s">
        <v>415</v>
      </c>
      <c r="M4622" s="14">
        <f>+VLOOKUP(L4622,Customers!$C$3:$D$797,2,FALSE)</f>
        <v>1</v>
      </c>
      <c r="N4622" s="14">
        <f>+INDEX(Customers!$B$2:$D$797,MATCH(TF_Database!L4622,Customers!$C$2:$C$797,0),1)</f>
        <v>6227</v>
      </c>
      <c r="O4622" s="29">
        <f t="shared" si="434"/>
        <v>6</v>
      </c>
      <c r="P4622" s="29">
        <f t="shared" si="435"/>
        <v>10</v>
      </c>
      <c r="Q4622" s="14" t="str">
        <f t="shared" si="436"/>
        <v xml:space="preserve">Emily </v>
      </c>
      <c r="R4622" s="14" t="str">
        <f t="shared" si="437"/>
        <v>Phan</v>
      </c>
    </row>
    <row r="4623" spans="2:18" x14ac:dyDescent="0.45">
      <c r="B4623" s="14" t="str">
        <f t="shared" si="432"/>
        <v>398934039893</v>
      </c>
      <c r="C4623" s="5">
        <v>39893</v>
      </c>
      <c r="D4623" s="2" t="s">
        <v>810</v>
      </c>
      <c r="E4623" s="14">
        <f t="shared" si="433"/>
        <v>0</v>
      </c>
      <c r="F4623" s="2">
        <v>40</v>
      </c>
      <c r="G4623" s="19">
        <v>6636.6639999999998</v>
      </c>
      <c r="H4623" s="20">
        <v>0.08</v>
      </c>
      <c r="I4623" s="6"/>
      <c r="J4623" s="5">
        <v>39893</v>
      </c>
      <c r="K4623" s="25">
        <v>1623.6989999999998</v>
      </c>
      <c r="L4623" s="2" t="s">
        <v>415</v>
      </c>
      <c r="M4623" s="14">
        <f>+VLOOKUP(L4623,Customers!$C$3:$D$797,2,FALSE)</f>
        <v>1</v>
      </c>
      <c r="N4623" s="14">
        <f>+INDEX(Customers!$B$2:$D$797,MATCH(TF_Database!L4623,Customers!$C$2:$C$797,0),1)</f>
        <v>6227</v>
      </c>
      <c r="O4623" s="29">
        <f t="shared" si="434"/>
        <v>6</v>
      </c>
      <c r="P4623" s="29">
        <f t="shared" si="435"/>
        <v>10</v>
      </c>
      <c r="Q4623" s="14" t="str">
        <f t="shared" si="436"/>
        <v xml:space="preserve">Emily </v>
      </c>
      <c r="R4623" s="14" t="str">
        <f t="shared" si="437"/>
        <v>Phan</v>
      </c>
    </row>
    <row r="4624" spans="2:18" x14ac:dyDescent="0.45">
      <c r="B4624" s="14" t="str">
        <f t="shared" si="432"/>
        <v>400865040095</v>
      </c>
      <c r="C4624" s="5">
        <v>40086</v>
      </c>
      <c r="D4624" s="2" t="s">
        <v>804</v>
      </c>
      <c r="E4624" s="14">
        <f t="shared" si="433"/>
        <v>0</v>
      </c>
      <c r="F4624" s="2">
        <v>50</v>
      </c>
      <c r="G4624" s="19">
        <v>2860.93</v>
      </c>
      <c r="H4624" s="20">
        <v>0.03</v>
      </c>
      <c r="I4624" s="6"/>
      <c r="J4624" s="5">
        <v>40095</v>
      </c>
      <c r="K4624" s="25">
        <v>832.61699999999996</v>
      </c>
      <c r="L4624" s="2" t="s">
        <v>551</v>
      </c>
      <c r="M4624" s="14">
        <f>+VLOOKUP(L4624,Customers!$C$3:$D$797,2,FALSE)</f>
        <v>1</v>
      </c>
      <c r="N4624" s="14">
        <f>+INDEX(Customers!$B$2:$D$797,MATCH(TF_Database!L4624,Customers!$C$2:$C$797,0),1)</f>
        <v>31036</v>
      </c>
      <c r="O4624" s="29">
        <f t="shared" si="434"/>
        <v>6</v>
      </c>
      <c r="P4624" s="29">
        <f t="shared" si="435"/>
        <v>13</v>
      </c>
      <c r="Q4624" s="14" t="str">
        <f t="shared" si="436"/>
        <v xml:space="preserve">Ionia </v>
      </c>
      <c r="R4624" s="14" t="str">
        <f t="shared" si="437"/>
        <v>McGrath</v>
      </c>
    </row>
    <row r="4625" spans="2:18" x14ac:dyDescent="0.45">
      <c r="B4625" s="14" t="str">
        <f t="shared" si="432"/>
        <v>406582340659</v>
      </c>
      <c r="C4625" s="5">
        <v>40658</v>
      </c>
      <c r="D4625" s="2" t="s">
        <v>811</v>
      </c>
      <c r="E4625" s="14">
        <f t="shared" si="433"/>
        <v>0</v>
      </c>
      <c r="F4625" s="2">
        <v>23</v>
      </c>
      <c r="G4625" s="19">
        <v>220.82</v>
      </c>
      <c r="H4625" s="20">
        <v>0.1</v>
      </c>
      <c r="I4625" s="6"/>
      <c r="J4625" s="5">
        <v>40659</v>
      </c>
      <c r="K4625" s="25">
        <v>77.680000000000007</v>
      </c>
      <c r="L4625" s="2" t="s">
        <v>184</v>
      </c>
      <c r="M4625" s="14">
        <f>+VLOOKUP(L4625,Customers!$C$3:$D$797,2,FALSE)</f>
        <v>1</v>
      </c>
      <c r="N4625" s="14">
        <f>+INDEX(Customers!$B$2:$D$797,MATCH(TF_Database!L4625,Customers!$C$2:$C$797,0),1)</f>
        <v>32123</v>
      </c>
      <c r="O4625" s="29">
        <f t="shared" si="434"/>
        <v>7</v>
      </c>
      <c r="P4625" s="29">
        <f t="shared" si="435"/>
        <v>12</v>
      </c>
      <c r="Q4625" s="14" t="str">
        <f t="shared" si="436"/>
        <v xml:space="preserve">Nathan </v>
      </c>
      <c r="R4625" s="14" t="str">
        <f t="shared" si="437"/>
        <v>Mautz</v>
      </c>
    </row>
    <row r="4626" spans="2:18" x14ac:dyDescent="0.45">
      <c r="B4626" s="14" t="str">
        <f t="shared" si="432"/>
        <v>404421640446</v>
      </c>
      <c r="C4626" s="5">
        <v>40442</v>
      </c>
      <c r="D4626" s="2" t="s">
        <v>804</v>
      </c>
      <c r="E4626" s="14">
        <f t="shared" si="433"/>
        <v>0</v>
      </c>
      <c r="F4626" s="2">
        <v>16</v>
      </c>
      <c r="G4626" s="19">
        <v>336.29</v>
      </c>
      <c r="H4626" s="20">
        <v>0.08</v>
      </c>
      <c r="I4626" s="6"/>
      <c r="J4626" s="5">
        <v>40446</v>
      </c>
      <c r="K4626" s="25">
        <v>-52.14</v>
      </c>
      <c r="L4626" s="2" t="s">
        <v>415</v>
      </c>
      <c r="M4626" s="14">
        <f>+VLOOKUP(L4626,Customers!$C$3:$D$797,2,FALSE)</f>
        <v>1</v>
      </c>
      <c r="N4626" s="14">
        <f>+INDEX(Customers!$B$2:$D$797,MATCH(TF_Database!L4626,Customers!$C$2:$C$797,0),1)</f>
        <v>6227</v>
      </c>
      <c r="O4626" s="29">
        <f t="shared" si="434"/>
        <v>6</v>
      </c>
      <c r="P4626" s="29">
        <f t="shared" si="435"/>
        <v>10</v>
      </c>
      <c r="Q4626" s="14" t="str">
        <f t="shared" si="436"/>
        <v xml:space="preserve">Emily </v>
      </c>
      <c r="R4626" s="14" t="str">
        <f t="shared" si="437"/>
        <v>Phan</v>
      </c>
    </row>
    <row r="4627" spans="2:18" x14ac:dyDescent="0.45">
      <c r="B4627" s="14" t="str">
        <f t="shared" si="432"/>
        <v>405092440513</v>
      </c>
      <c r="C4627" s="5">
        <v>40509</v>
      </c>
      <c r="D4627" s="2" t="s">
        <v>804</v>
      </c>
      <c r="E4627" s="14">
        <f t="shared" si="433"/>
        <v>0</v>
      </c>
      <c r="F4627" s="2">
        <v>24</v>
      </c>
      <c r="G4627" s="19">
        <v>1390.6934999999999</v>
      </c>
      <c r="H4627" s="20">
        <v>0.03</v>
      </c>
      <c r="I4627" s="6"/>
      <c r="J4627" s="5">
        <v>40513</v>
      </c>
      <c r="K4627" s="25">
        <v>168.46200000000002</v>
      </c>
      <c r="L4627" s="2" t="s">
        <v>557</v>
      </c>
      <c r="M4627" s="14">
        <f>+VLOOKUP(L4627,Customers!$C$3:$D$797,2,FALSE)</f>
        <v>2</v>
      </c>
      <c r="N4627" s="14">
        <f>+INDEX(Customers!$B$2:$D$797,MATCH(TF_Database!L4627,Customers!$C$2:$C$797,0),1)</f>
        <v>18693</v>
      </c>
      <c r="O4627" s="29">
        <f t="shared" si="434"/>
        <v>5</v>
      </c>
      <c r="P4627" s="29">
        <f t="shared" si="435"/>
        <v>9</v>
      </c>
      <c r="Q4627" s="14" t="str">
        <f t="shared" si="436"/>
        <v xml:space="preserve">Nona </v>
      </c>
      <c r="R4627" s="14" t="str">
        <f t="shared" si="437"/>
        <v>Balk</v>
      </c>
    </row>
    <row r="4628" spans="2:18" x14ac:dyDescent="0.45">
      <c r="B4628" s="14" t="str">
        <f t="shared" si="432"/>
        <v>405092040516</v>
      </c>
      <c r="C4628" s="5">
        <v>40509</v>
      </c>
      <c r="D4628" s="2" t="s">
        <v>804</v>
      </c>
      <c r="E4628" s="14">
        <f t="shared" si="433"/>
        <v>0</v>
      </c>
      <c r="F4628" s="2">
        <v>20</v>
      </c>
      <c r="G4628" s="19">
        <v>1017.2884999999999</v>
      </c>
      <c r="H4628" s="20">
        <v>0.1</v>
      </c>
      <c r="I4628" s="6"/>
      <c r="J4628" s="5">
        <v>40516</v>
      </c>
      <c r="K4628" s="25">
        <v>-115.30199999999999</v>
      </c>
      <c r="L4628" s="2" t="s">
        <v>557</v>
      </c>
      <c r="M4628" s="14">
        <f>+VLOOKUP(L4628,Customers!$C$3:$D$797,2,FALSE)</f>
        <v>2</v>
      </c>
      <c r="N4628" s="14">
        <f>+INDEX(Customers!$B$2:$D$797,MATCH(TF_Database!L4628,Customers!$C$2:$C$797,0),1)</f>
        <v>18693</v>
      </c>
      <c r="O4628" s="29">
        <f t="shared" si="434"/>
        <v>5</v>
      </c>
      <c r="P4628" s="29">
        <f t="shared" si="435"/>
        <v>9</v>
      </c>
      <c r="Q4628" s="14" t="str">
        <f t="shared" si="436"/>
        <v xml:space="preserve">Nona </v>
      </c>
      <c r="R4628" s="14" t="str">
        <f t="shared" si="437"/>
        <v>Balk</v>
      </c>
    </row>
    <row r="4629" spans="2:18" x14ac:dyDescent="0.45">
      <c r="B4629" s="14" t="str">
        <f t="shared" si="432"/>
        <v>400115040011</v>
      </c>
      <c r="C4629" s="5">
        <v>40011</v>
      </c>
      <c r="D4629" s="2" t="s">
        <v>810</v>
      </c>
      <c r="E4629" s="14">
        <f t="shared" si="433"/>
        <v>0</v>
      </c>
      <c r="F4629" s="2">
        <v>50</v>
      </c>
      <c r="G4629" s="19">
        <v>86.7</v>
      </c>
      <c r="H4629" s="20">
        <v>7.0000000000000007E-2</v>
      </c>
      <c r="I4629" s="6"/>
      <c r="J4629" s="5">
        <v>40011</v>
      </c>
      <c r="K4629" s="25">
        <v>-185.34</v>
      </c>
      <c r="L4629" s="2" t="s">
        <v>554</v>
      </c>
      <c r="M4629" s="14">
        <f>+VLOOKUP(L4629,Customers!$C$3:$D$797,2,FALSE)</f>
        <v>2</v>
      </c>
      <c r="N4629" s="14">
        <f>+INDEX(Customers!$B$2:$D$797,MATCH(TF_Database!L4629,Customers!$C$2:$C$797,0),1)</f>
        <v>26460</v>
      </c>
      <c r="O4629" s="29">
        <f t="shared" si="434"/>
        <v>8</v>
      </c>
      <c r="P4629" s="29">
        <f t="shared" si="435"/>
        <v>13</v>
      </c>
      <c r="Q4629" s="14" t="str">
        <f t="shared" si="436"/>
        <v xml:space="preserve">Patrick </v>
      </c>
      <c r="R4629" s="14" t="str">
        <f t="shared" si="437"/>
        <v>Jones</v>
      </c>
    </row>
    <row r="4630" spans="2:18" x14ac:dyDescent="0.45">
      <c r="B4630" s="14" t="str">
        <f t="shared" si="432"/>
        <v>401982640200</v>
      </c>
      <c r="C4630" s="5">
        <v>40198</v>
      </c>
      <c r="D4630" s="2" t="s">
        <v>811</v>
      </c>
      <c r="E4630" s="14">
        <f t="shared" si="433"/>
        <v>0</v>
      </c>
      <c r="F4630" s="2">
        <v>26</v>
      </c>
      <c r="G4630" s="19">
        <v>864.16</v>
      </c>
      <c r="H4630" s="20">
        <v>0.09</v>
      </c>
      <c r="I4630" s="6"/>
      <c r="J4630" s="5">
        <v>40200</v>
      </c>
      <c r="K4630" s="25">
        <v>-175.47</v>
      </c>
      <c r="L4630" s="2" t="s">
        <v>184</v>
      </c>
      <c r="M4630" s="14">
        <f>+VLOOKUP(L4630,Customers!$C$3:$D$797,2,FALSE)</f>
        <v>1</v>
      </c>
      <c r="N4630" s="14">
        <f>+INDEX(Customers!$B$2:$D$797,MATCH(TF_Database!L4630,Customers!$C$2:$C$797,0),1)</f>
        <v>32123</v>
      </c>
      <c r="O4630" s="29">
        <f t="shared" si="434"/>
        <v>7</v>
      </c>
      <c r="P4630" s="29">
        <f t="shared" si="435"/>
        <v>12</v>
      </c>
      <c r="Q4630" s="14" t="str">
        <f t="shared" si="436"/>
        <v xml:space="preserve">Nathan </v>
      </c>
      <c r="R4630" s="14" t="str">
        <f t="shared" si="437"/>
        <v>Mautz</v>
      </c>
    </row>
    <row r="4631" spans="2:18" x14ac:dyDescent="0.45">
      <c r="B4631" s="14" t="str">
        <f t="shared" si="432"/>
        <v>410641641066</v>
      </c>
      <c r="C4631" s="5">
        <v>41064</v>
      </c>
      <c r="D4631" s="2" t="s">
        <v>811</v>
      </c>
      <c r="E4631" s="14">
        <f t="shared" si="433"/>
        <v>0</v>
      </c>
      <c r="F4631" s="2">
        <v>16</v>
      </c>
      <c r="G4631" s="19">
        <v>623.35</v>
      </c>
      <c r="H4631" s="20">
        <v>0.03</v>
      </c>
      <c r="I4631" s="6"/>
      <c r="J4631" s="5">
        <v>41066</v>
      </c>
      <c r="K4631" s="25">
        <v>235.51</v>
      </c>
      <c r="L4631" s="2" t="s">
        <v>554</v>
      </c>
      <c r="M4631" s="14">
        <f>+VLOOKUP(L4631,Customers!$C$3:$D$797,2,FALSE)</f>
        <v>2</v>
      </c>
      <c r="N4631" s="14">
        <f>+INDEX(Customers!$B$2:$D$797,MATCH(TF_Database!L4631,Customers!$C$2:$C$797,0),1)</f>
        <v>26460</v>
      </c>
      <c r="O4631" s="29">
        <f t="shared" si="434"/>
        <v>8</v>
      </c>
      <c r="P4631" s="29">
        <f t="shared" si="435"/>
        <v>13</v>
      </c>
      <c r="Q4631" s="14" t="str">
        <f t="shared" si="436"/>
        <v xml:space="preserve">Patrick </v>
      </c>
      <c r="R4631" s="14" t="str">
        <f t="shared" si="437"/>
        <v>Jones</v>
      </c>
    </row>
    <row r="4632" spans="2:18" x14ac:dyDescent="0.45">
      <c r="B4632" s="14" t="str">
        <f t="shared" si="432"/>
        <v>40962940962</v>
      </c>
      <c r="C4632" s="5">
        <v>40962</v>
      </c>
      <c r="D4632" s="2" t="s">
        <v>806</v>
      </c>
      <c r="E4632" s="14">
        <f t="shared" si="433"/>
        <v>1</v>
      </c>
      <c r="F4632" s="2">
        <v>9</v>
      </c>
      <c r="G4632" s="19">
        <v>70.88</v>
      </c>
      <c r="H4632" s="20">
        <v>0.01</v>
      </c>
      <c r="I4632" s="6"/>
      <c r="J4632" s="5">
        <v>40962</v>
      </c>
      <c r="K4632" s="25">
        <v>-50.2</v>
      </c>
      <c r="L4632" s="2" t="s">
        <v>558</v>
      </c>
      <c r="M4632" s="14">
        <f>+VLOOKUP(L4632,Customers!$C$3:$D$797,2,FALSE)</f>
        <v>5</v>
      </c>
      <c r="N4632" s="14">
        <f>+INDEX(Customers!$B$2:$D$797,MATCH(TF_Database!L4632,Customers!$C$2:$C$797,0),1)</f>
        <v>29977</v>
      </c>
      <c r="O4632" s="29">
        <f t="shared" si="434"/>
        <v>5</v>
      </c>
      <c r="P4632" s="29">
        <f t="shared" si="435"/>
        <v>9</v>
      </c>
      <c r="Q4632" s="14" t="str">
        <f t="shared" si="436"/>
        <v xml:space="preserve">Erin </v>
      </c>
      <c r="R4632" s="14" t="str">
        <f t="shared" si="437"/>
        <v>Mull</v>
      </c>
    </row>
    <row r="4633" spans="2:18" x14ac:dyDescent="0.45">
      <c r="B4633" s="14" t="str">
        <f t="shared" si="432"/>
        <v>410281041030</v>
      </c>
      <c r="C4633" s="5">
        <v>41028</v>
      </c>
      <c r="D4633" s="2" t="s">
        <v>811</v>
      </c>
      <c r="E4633" s="14">
        <f t="shared" si="433"/>
        <v>0</v>
      </c>
      <c r="F4633" s="2">
        <v>10</v>
      </c>
      <c r="G4633" s="19">
        <v>55.82</v>
      </c>
      <c r="H4633" s="20">
        <v>0.01</v>
      </c>
      <c r="I4633" s="6"/>
      <c r="J4633" s="5">
        <v>41030</v>
      </c>
      <c r="K4633" s="25">
        <v>-28.85</v>
      </c>
      <c r="L4633" s="2" t="s">
        <v>184</v>
      </c>
      <c r="M4633" s="14">
        <f>+VLOOKUP(L4633,Customers!$C$3:$D$797,2,FALSE)</f>
        <v>1</v>
      </c>
      <c r="N4633" s="14">
        <f>+INDEX(Customers!$B$2:$D$797,MATCH(TF_Database!L4633,Customers!$C$2:$C$797,0),1)</f>
        <v>32123</v>
      </c>
      <c r="O4633" s="29">
        <f t="shared" si="434"/>
        <v>7</v>
      </c>
      <c r="P4633" s="29">
        <f t="shared" si="435"/>
        <v>12</v>
      </c>
      <c r="Q4633" s="14" t="str">
        <f t="shared" si="436"/>
        <v xml:space="preserve">Nathan </v>
      </c>
      <c r="R4633" s="14" t="str">
        <f t="shared" si="437"/>
        <v>Mautz</v>
      </c>
    </row>
    <row r="4634" spans="2:18" x14ac:dyDescent="0.45">
      <c r="B4634" s="14" t="str">
        <f t="shared" si="432"/>
        <v>410284541030</v>
      </c>
      <c r="C4634" s="5">
        <v>41028</v>
      </c>
      <c r="D4634" s="2" t="s">
        <v>811</v>
      </c>
      <c r="E4634" s="14">
        <f t="shared" si="433"/>
        <v>0</v>
      </c>
      <c r="F4634" s="2">
        <v>45</v>
      </c>
      <c r="G4634" s="19">
        <v>1335.316</v>
      </c>
      <c r="H4634" s="20">
        <v>0.03</v>
      </c>
      <c r="I4634" s="6"/>
      <c r="J4634" s="5">
        <v>41030</v>
      </c>
      <c r="K4634" s="25">
        <v>701.65800000000002</v>
      </c>
      <c r="L4634" s="2" t="s">
        <v>184</v>
      </c>
      <c r="M4634" s="14">
        <f>+VLOOKUP(L4634,Customers!$C$3:$D$797,2,FALSE)</f>
        <v>1</v>
      </c>
      <c r="N4634" s="14">
        <f>+INDEX(Customers!$B$2:$D$797,MATCH(TF_Database!L4634,Customers!$C$2:$C$797,0),1)</f>
        <v>32123</v>
      </c>
      <c r="O4634" s="29">
        <f t="shared" si="434"/>
        <v>7</v>
      </c>
      <c r="P4634" s="29">
        <f t="shared" si="435"/>
        <v>12</v>
      </c>
      <c r="Q4634" s="14" t="str">
        <f t="shared" si="436"/>
        <v xml:space="preserve">Nathan </v>
      </c>
      <c r="R4634" s="14" t="str">
        <f t="shared" si="437"/>
        <v>Mautz</v>
      </c>
    </row>
    <row r="4635" spans="2:18" x14ac:dyDescent="0.45">
      <c r="B4635" s="14" t="str">
        <f t="shared" si="432"/>
        <v>402293940231</v>
      </c>
      <c r="C4635" s="5">
        <v>40229</v>
      </c>
      <c r="D4635" s="2" t="s">
        <v>806</v>
      </c>
      <c r="E4635" s="14">
        <f t="shared" si="433"/>
        <v>1</v>
      </c>
      <c r="F4635" s="2">
        <v>39</v>
      </c>
      <c r="G4635" s="19">
        <v>213</v>
      </c>
      <c r="H4635" s="20">
        <v>0.01</v>
      </c>
      <c r="I4635" s="6"/>
      <c r="J4635" s="5">
        <v>40231</v>
      </c>
      <c r="K4635" s="25">
        <v>-71.09</v>
      </c>
      <c r="L4635" s="2" t="s">
        <v>184</v>
      </c>
      <c r="M4635" s="14">
        <f>+VLOOKUP(L4635,Customers!$C$3:$D$797,2,FALSE)</f>
        <v>1</v>
      </c>
      <c r="N4635" s="14">
        <f>+INDEX(Customers!$B$2:$D$797,MATCH(TF_Database!L4635,Customers!$C$2:$C$797,0),1)</f>
        <v>32123</v>
      </c>
      <c r="O4635" s="29">
        <f t="shared" si="434"/>
        <v>7</v>
      </c>
      <c r="P4635" s="29">
        <f t="shared" si="435"/>
        <v>12</v>
      </c>
      <c r="Q4635" s="14" t="str">
        <f t="shared" si="436"/>
        <v xml:space="preserve">Nathan </v>
      </c>
      <c r="R4635" s="14" t="str">
        <f t="shared" si="437"/>
        <v>Mautz</v>
      </c>
    </row>
    <row r="4636" spans="2:18" x14ac:dyDescent="0.45">
      <c r="B4636" s="14" t="str">
        <f t="shared" si="432"/>
        <v>404053940406</v>
      </c>
      <c r="C4636" s="5">
        <v>40405</v>
      </c>
      <c r="D4636" s="2" t="s">
        <v>806</v>
      </c>
      <c r="E4636" s="14">
        <f t="shared" si="433"/>
        <v>1</v>
      </c>
      <c r="F4636" s="2">
        <v>39</v>
      </c>
      <c r="G4636" s="19">
        <v>231.08</v>
      </c>
      <c r="H4636" s="20">
        <v>0.01</v>
      </c>
      <c r="I4636" s="6"/>
      <c r="J4636" s="5">
        <v>40406</v>
      </c>
      <c r="K4636" s="25">
        <v>-79.08</v>
      </c>
      <c r="L4636" s="2" t="s">
        <v>184</v>
      </c>
      <c r="M4636" s="14">
        <f>+VLOOKUP(L4636,Customers!$C$3:$D$797,2,FALSE)</f>
        <v>1</v>
      </c>
      <c r="N4636" s="14">
        <f>+INDEX(Customers!$B$2:$D$797,MATCH(TF_Database!L4636,Customers!$C$2:$C$797,0),1)</f>
        <v>32123</v>
      </c>
      <c r="O4636" s="29">
        <f t="shared" si="434"/>
        <v>7</v>
      </c>
      <c r="P4636" s="29">
        <f t="shared" si="435"/>
        <v>12</v>
      </c>
      <c r="Q4636" s="14" t="str">
        <f t="shared" si="436"/>
        <v xml:space="preserve">Nathan </v>
      </c>
      <c r="R4636" s="14" t="str">
        <f t="shared" si="437"/>
        <v>Mautz</v>
      </c>
    </row>
    <row r="4637" spans="2:18" x14ac:dyDescent="0.45">
      <c r="B4637" s="14" t="str">
        <f t="shared" si="432"/>
        <v>404054840407</v>
      </c>
      <c r="C4637" s="5">
        <v>40405</v>
      </c>
      <c r="D4637" s="2" t="s">
        <v>806</v>
      </c>
      <c r="E4637" s="14">
        <f t="shared" si="433"/>
        <v>1</v>
      </c>
      <c r="F4637" s="2">
        <v>48</v>
      </c>
      <c r="G4637" s="19">
        <v>428.36</v>
      </c>
      <c r="H4637" s="20">
        <v>0.06</v>
      </c>
      <c r="I4637" s="6"/>
      <c r="J4637" s="5">
        <v>40407</v>
      </c>
      <c r="K4637" s="25">
        <v>74.75</v>
      </c>
      <c r="L4637" s="2" t="s">
        <v>184</v>
      </c>
      <c r="M4637" s="14">
        <f>+VLOOKUP(L4637,Customers!$C$3:$D$797,2,FALSE)</f>
        <v>1</v>
      </c>
      <c r="N4637" s="14">
        <f>+INDEX(Customers!$B$2:$D$797,MATCH(TF_Database!L4637,Customers!$C$2:$C$797,0),1)</f>
        <v>32123</v>
      </c>
      <c r="O4637" s="29">
        <f t="shared" si="434"/>
        <v>7</v>
      </c>
      <c r="P4637" s="29">
        <f t="shared" si="435"/>
        <v>12</v>
      </c>
      <c r="Q4637" s="14" t="str">
        <f t="shared" si="436"/>
        <v xml:space="preserve">Nathan </v>
      </c>
      <c r="R4637" s="14" t="str">
        <f t="shared" si="437"/>
        <v>Mautz</v>
      </c>
    </row>
    <row r="4638" spans="2:18" x14ac:dyDescent="0.45">
      <c r="B4638" s="14" t="str">
        <f t="shared" si="432"/>
        <v>408822640889</v>
      </c>
      <c r="C4638" s="5">
        <v>40882</v>
      </c>
      <c r="D4638" s="2" t="s">
        <v>804</v>
      </c>
      <c r="E4638" s="14">
        <f t="shared" si="433"/>
        <v>0</v>
      </c>
      <c r="F4638" s="2">
        <v>26</v>
      </c>
      <c r="G4638" s="19">
        <v>118.43</v>
      </c>
      <c r="H4638" s="20">
        <v>0.02</v>
      </c>
      <c r="I4638" s="6"/>
      <c r="J4638" s="5">
        <v>40889</v>
      </c>
      <c r="K4638" s="25">
        <v>11.96</v>
      </c>
      <c r="L4638" s="2" t="s">
        <v>551</v>
      </c>
      <c r="M4638" s="14">
        <f>+VLOOKUP(L4638,Customers!$C$3:$D$797,2,FALSE)</f>
        <v>1</v>
      </c>
      <c r="N4638" s="14">
        <f>+INDEX(Customers!$B$2:$D$797,MATCH(TF_Database!L4638,Customers!$C$2:$C$797,0),1)</f>
        <v>31036</v>
      </c>
      <c r="O4638" s="29">
        <f t="shared" si="434"/>
        <v>6</v>
      </c>
      <c r="P4638" s="29">
        <f t="shared" si="435"/>
        <v>13</v>
      </c>
      <c r="Q4638" s="14" t="str">
        <f t="shared" si="436"/>
        <v xml:space="preserve">Ionia </v>
      </c>
      <c r="R4638" s="14" t="str">
        <f t="shared" si="437"/>
        <v>McGrath</v>
      </c>
    </row>
    <row r="4639" spans="2:18" x14ac:dyDescent="0.45">
      <c r="B4639" s="14" t="str">
        <f t="shared" si="432"/>
        <v>398162939817</v>
      </c>
      <c r="C4639" s="5">
        <v>39816</v>
      </c>
      <c r="D4639" s="2" t="s">
        <v>806</v>
      </c>
      <c r="E4639" s="14">
        <f t="shared" si="433"/>
        <v>1</v>
      </c>
      <c r="F4639" s="2">
        <v>29</v>
      </c>
      <c r="G4639" s="19">
        <v>172.51</v>
      </c>
      <c r="H4639" s="20">
        <v>0.03</v>
      </c>
      <c r="I4639" s="6"/>
      <c r="J4639" s="5">
        <v>39817</v>
      </c>
      <c r="K4639" s="25">
        <v>12.554499999999999</v>
      </c>
      <c r="L4639" s="2" t="s">
        <v>554</v>
      </c>
      <c r="M4639" s="14">
        <f>+VLOOKUP(L4639,Customers!$C$3:$D$797,2,FALSE)</f>
        <v>2</v>
      </c>
      <c r="N4639" s="14">
        <f>+INDEX(Customers!$B$2:$D$797,MATCH(TF_Database!L4639,Customers!$C$2:$C$797,0),1)</f>
        <v>26460</v>
      </c>
      <c r="O4639" s="29">
        <f t="shared" si="434"/>
        <v>8</v>
      </c>
      <c r="P4639" s="29">
        <f t="shared" si="435"/>
        <v>13</v>
      </c>
      <c r="Q4639" s="14" t="str">
        <f t="shared" si="436"/>
        <v xml:space="preserve">Patrick </v>
      </c>
      <c r="R4639" s="14" t="str">
        <f t="shared" si="437"/>
        <v>Jones</v>
      </c>
    </row>
    <row r="4640" spans="2:18" x14ac:dyDescent="0.45">
      <c r="B4640" s="14" t="str">
        <f t="shared" si="432"/>
        <v>39816439817</v>
      </c>
      <c r="C4640" s="5">
        <v>39816</v>
      </c>
      <c r="D4640" s="2" t="s">
        <v>806</v>
      </c>
      <c r="E4640" s="14">
        <f t="shared" si="433"/>
        <v>1</v>
      </c>
      <c r="F4640" s="2">
        <v>4</v>
      </c>
      <c r="G4640" s="19">
        <v>698</v>
      </c>
      <c r="H4640" s="20">
        <v>0.09</v>
      </c>
      <c r="I4640" s="6"/>
      <c r="J4640" s="5">
        <v>39817</v>
      </c>
      <c r="K4640" s="25">
        <v>-93.16</v>
      </c>
      <c r="L4640" s="2" t="s">
        <v>554</v>
      </c>
      <c r="M4640" s="14">
        <f>+VLOOKUP(L4640,Customers!$C$3:$D$797,2,FALSE)</f>
        <v>2</v>
      </c>
      <c r="N4640" s="14">
        <f>+INDEX(Customers!$B$2:$D$797,MATCH(TF_Database!L4640,Customers!$C$2:$C$797,0),1)</f>
        <v>26460</v>
      </c>
      <c r="O4640" s="29">
        <f t="shared" si="434"/>
        <v>8</v>
      </c>
      <c r="P4640" s="29">
        <f t="shared" si="435"/>
        <v>13</v>
      </c>
      <c r="Q4640" s="14" t="str">
        <f t="shared" si="436"/>
        <v xml:space="preserve">Patrick </v>
      </c>
      <c r="R4640" s="14" t="str">
        <f t="shared" si="437"/>
        <v>Jones</v>
      </c>
    </row>
    <row r="4641" spans="2:18" x14ac:dyDescent="0.45">
      <c r="B4641" s="14" t="str">
        <f t="shared" si="432"/>
        <v>402662240267</v>
      </c>
      <c r="C4641" s="5">
        <v>40266</v>
      </c>
      <c r="D4641" s="2" t="s">
        <v>806</v>
      </c>
      <c r="E4641" s="14">
        <f t="shared" si="433"/>
        <v>1</v>
      </c>
      <c r="F4641" s="2">
        <v>22</v>
      </c>
      <c r="G4641" s="19">
        <v>447.23</v>
      </c>
      <c r="H4641" s="20">
        <v>0.03</v>
      </c>
      <c r="I4641" s="6"/>
      <c r="J4641" s="5">
        <v>40267</v>
      </c>
      <c r="K4641" s="25">
        <v>122.78</v>
      </c>
      <c r="L4641" s="2" t="s">
        <v>558</v>
      </c>
      <c r="M4641" s="14">
        <f>+VLOOKUP(L4641,Customers!$C$3:$D$797,2,FALSE)</f>
        <v>5</v>
      </c>
      <c r="N4641" s="14">
        <f>+INDEX(Customers!$B$2:$D$797,MATCH(TF_Database!L4641,Customers!$C$2:$C$797,0),1)</f>
        <v>29977</v>
      </c>
      <c r="O4641" s="29">
        <f t="shared" si="434"/>
        <v>5</v>
      </c>
      <c r="P4641" s="29">
        <f t="shared" si="435"/>
        <v>9</v>
      </c>
      <c r="Q4641" s="14" t="str">
        <f t="shared" si="436"/>
        <v xml:space="preserve">Erin </v>
      </c>
      <c r="R4641" s="14" t="str">
        <f t="shared" si="437"/>
        <v>Mull</v>
      </c>
    </row>
    <row r="4642" spans="2:18" x14ac:dyDescent="0.45">
      <c r="B4642" s="14" t="str">
        <f t="shared" si="432"/>
        <v>405133440520</v>
      </c>
      <c r="C4642" s="5">
        <v>40513</v>
      </c>
      <c r="D4642" s="2" t="s">
        <v>804</v>
      </c>
      <c r="E4642" s="14">
        <f t="shared" si="433"/>
        <v>0</v>
      </c>
      <c r="F4642" s="2">
        <v>34</v>
      </c>
      <c r="G4642" s="19">
        <v>1541.4580000000001</v>
      </c>
      <c r="H4642" s="20">
        <v>0.05</v>
      </c>
      <c r="I4642" s="6"/>
      <c r="J4642" s="5">
        <v>40520</v>
      </c>
      <c r="K4642" s="25">
        <v>-238.161</v>
      </c>
      <c r="L4642" s="2" t="s">
        <v>554</v>
      </c>
      <c r="M4642" s="14">
        <f>+VLOOKUP(L4642,Customers!$C$3:$D$797,2,FALSE)</f>
        <v>2</v>
      </c>
      <c r="N4642" s="14">
        <f>+INDEX(Customers!$B$2:$D$797,MATCH(TF_Database!L4642,Customers!$C$2:$C$797,0),1)</f>
        <v>26460</v>
      </c>
      <c r="O4642" s="29">
        <f t="shared" si="434"/>
        <v>8</v>
      </c>
      <c r="P4642" s="29">
        <f t="shared" si="435"/>
        <v>13</v>
      </c>
      <c r="Q4642" s="14" t="str">
        <f t="shared" si="436"/>
        <v xml:space="preserve">Patrick </v>
      </c>
      <c r="R4642" s="14" t="str">
        <f t="shared" si="437"/>
        <v>Jones</v>
      </c>
    </row>
    <row r="4643" spans="2:18" x14ac:dyDescent="0.45">
      <c r="B4643" s="14" t="str">
        <f t="shared" si="432"/>
        <v>400474340048</v>
      </c>
      <c r="C4643" s="5">
        <v>40047</v>
      </c>
      <c r="D4643" s="2" t="s">
        <v>811</v>
      </c>
      <c r="E4643" s="14">
        <f t="shared" si="433"/>
        <v>0</v>
      </c>
      <c r="F4643" s="2">
        <v>43</v>
      </c>
      <c r="G4643" s="19">
        <v>3277.39</v>
      </c>
      <c r="H4643" s="20">
        <v>0.02</v>
      </c>
      <c r="I4643" s="6"/>
      <c r="J4643" s="5">
        <v>40048</v>
      </c>
      <c r="K4643" s="25">
        <v>286.01</v>
      </c>
      <c r="L4643" s="2" t="s">
        <v>556</v>
      </c>
      <c r="M4643" s="14">
        <f>+VLOOKUP(L4643,Customers!$C$3:$D$797,2,FALSE)</f>
        <v>4</v>
      </c>
      <c r="N4643" s="14">
        <f>+INDEX(Customers!$B$2:$D$797,MATCH(TF_Database!L4643,Customers!$C$2:$C$797,0),1)</f>
        <v>13103</v>
      </c>
      <c r="O4643" s="29">
        <f t="shared" si="434"/>
        <v>8</v>
      </c>
      <c r="P4643" s="29">
        <f t="shared" si="435"/>
        <v>15</v>
      </c>
      <c r="Q4643" s="14" t="str">
        <f t="shared" si="436"/>
        <v xml:space="preserve">Patrick </v>
      </c>
      <c r="R4643" s="14" t="str">
        <f t="shared" si="437"/>
        <v>Gardner</v>
      </c>
    </row>
    <row r="4644" spans="2:18" x14ac:dyDescent="0.45">
      <c r="B4644" s="14" t="str">
        <f t="shared" si="432"/>
        <v>407721140773</v>
      </c>
      <c r="C4644" s="5">
        <v>40772</v>
      </c>
      <c r="D4644" s="2" t="s">
        <v>808</v>
      </c>
      <c r="E4644" s="14">
        <f t="shared" si="433"/>
        <v>0</v>
      </c>
      <c r="F4644" s="2">
        <v>11</v>
      </c>
      <c r="G4644" s="19">
        <v>127.32</v>
      </c>
      <c r="H4644" s="20">
        <v>0.1</v>
      </c>
      <c r="I4644" s="6"/>
      <c r="J4644" s="5">
        <v>40773</v>
      </c>
      <c r="K4644" s="25">
        <v>22.958500000000001</v>
      </c>
      <c r="L4644" s="2" t="s">
        <v>415</v>
      </c>
      <c r="M4644" s="14">
        <f>+VLOOKUP(L4644,Customers!$C$3:$D$797,2,FALSE)</f>
        <v>1</v>
      </c>
      <c r="N4644" s="14">
        <f>+INDEX(Customers!$B$2:$D$797,MATCH(TF_Database!L4644,Customers!$C$2:$C$797,0),1)</f>
        <v>6227</v>
      </c>
      <c r="O4644" s="29">
        <f t="shared" si="434"/>
        <v>6</v>
      </c>
      <c r="P4644" s="29">
        <f t="shared" si="435"/>
        <v>10</v>
      </c>
      <c r="Q4644" s="14" t="str">
        <f t="shared" si="436"/>
        <v xml:space="preserve">Emily </v>
      </c>
      <c r="R4644" s="14" t="str">
        <f t="shared" si="437"/>
        <v>Phan</v>
      </c>
    </row>
    <row r="4645" spans="2:18" x14ac:dyDescent="0.45">
      <c r="B4645" s="14" t="str">
        <f t="shared" si="432"/>
        <v>411193941120</v>
      </c>
      <c r="C4645" s="5">
        <v>41119</v>
      </c>
      <c r="D4645" s="2" t="s">
        <v>811</v>
      </c>
      <c r="E4645" s="14">
        <f t="shared" si="433"/>
        <v>0</v>
      </c>
      <c r="F4645" s="2">
        <v>39</v>
      </c>
      <c r="G4645" s="19">
        <v>248.64</v>
      </c>
      <c r="H4645" s="20">
        <v>0.08</v>
      </c>
      <c r="I4645" s="6"/>
      <c r="J4645" s="5">
        <v>41120</v>
      </c>
      <c r="K4645" s="25">
        <v>-69.27</v>
      </c>
      <c r="L4645" s="2" t="s">
        <v>557</v>
      </c>
      <c r="M4645" s="14">
        <f>+VLOOKUP(L4645,Customers!$C$3:$D$797,2,FALSE)</f>
        <v>2</v>
      </c>
      <c r="N4645" s="14">
        <f>+INDEX(Customers!$B$2:$D$797,MATCH(TF_Database!L4645,Customers!$C$2:$C$797,0),1)</f>
        <v>18693</v>
      </c>
      <c r="O4645" s="29">
        <f t="shared" si="434"/>
        <v>5</v>
      </c>
      <c r="P4645" s="29">
        <f t="shared" si="435"/>
        <v>9</v>
      </c>
      <c r="Q4645" s="14" t="str">
        <f t="shared" si="436"/>
        <v xml:space="preserve">Nona </v>
      </c>
      <c r="R4645" s="14" t="str">
        <f t="shared" si="437"/>
        <v>Balk</v>
      </c>
    </row>
    <row r="4646" spans="2:18" x14ac:dyDescent="0.45">
      <c r="B4646" s="14" t="str">
        <f t="shared" si="432"/>
        <v>40440540444</v>
      </c>
      <c r="C4646" s="5">
        <v>40440</v>
      </c>
      <c r="D4646" s="2" t="s">
        <v>804</v>
      </c>
      <c r="E4646" s="14">
        <f t="shared" si="433"/>
        <v>0</v>
      </c>
      <c r="F4646" s="2">
        <v>5</v>
      </c>
      <c r="G4646" s="19">
        <v>845.61400000000003</v>
      </c>
      <c r="H4646" s="20">
        <v>0.01</v>
      </c>
      <c r="I4646" s="6"/>
      <c r="J4646" s="5">
        <v>40444</v>
      </c>
      <c r="K4646" s="25">
        <v>-653.48800000000006</v>
      </c>
      <c r="L4646" s="2" t="s">
        <v>554</v>
      </c>
      <c r="M4646" s="14">
        <f>+VLOOKUP(L4646,Customers!$C$3:$D$797,2,FALSE)</f>
        <v>2</v>
      </c>
      <c r="N4646" s="14">
        <f>+INDEX(Customers!$B$2:$D$797,MATCH(TF_Database!L4646,Customers!$C$2:$C$797,0),1)</f>
        <v>26460</v>
      </c>
      <c r="O4646" s="29">
        <f t="shared" si="434"/>
        <v>8</v>
      </c>
      <c r="P4646" s="29">
        <f t="shared" si="435"/>
        <v>13</v>
      </c>
      <c r="Q4646" s="14" t="str">
        <f t="shared" si="436"/>
        <v xml:space="preserve">Patrick </v>
      </c>
      <c r="R4646" s="14" t="str">
        <f t="shared" si="437"/>
        <v>Jones</v>
      </c>
    </row>
    <row r="4647" spans="2:18" x14ac:dyDescent="0.45">
      <c r="B4647" s="14" t="str">
        <f t="shared" si="432"/>
        <v>402871840287</v>
      </c>
      <c r="C4647" s="5">
        <v>40287</v>
      </c>
      <c r="D4647" s="2" t="s">
        <v>810</v>
      </c>
      <c r="E4647" s="14">
        <f t="shared" si="433"/>
        <v>0</v>
      </c>
      <c r="F4647" s="2">
        <v>18</v>
      </c>
      <c r="G4647" s="19">
        <v>84.74</v>
      </c>
      <c r="H4647" s="20">
        <v>0.06</v>
      </c>
      <c r="I4647" s="6"/>
      <c r="J4647" s="5">
        <v>40287</v>
      </c>
      <c r="K4647" s="25">
        <v>34.1</v>
      </c>
      <c r="L4647" s="2" t="s">
        <v>555</v>
      </c>
      <c r="M4647" s="14">
        <f>+VLOOKUP(L4647,Customers!$C$3:$D$797,2,FALSE)</f>
        <v>5</v>
      </c>
      <c r="N4647" s="14">
        <f>+INDEX(Customers!$B$2:$D$797,MATCH(TF_Database!L4647,Customers!$C$2:$C$797,0),1)</f>
        <v>13233</v>
      </c>
      <c r="O4647" s="29">
        <f t="shared" si="434"/>
        <v>6</v>
      </c>
      <c r="P4647" s="29">
        <f t="shared" si="435"/>
        <v>10</v>
      </c>
      <c r="Q4647" s="14" t="str">
        <f t="shared" si="436"/>
        <v xml:space="preserve">Karen </v>
      </c>
      <c r="R4647" s="14" t="str">
        <f t="shared" si="437"/>
        <v>Seio</v>
      </c>
    </row>
    <row r="4648" spans="2:18" x14ac:dyDescent="0.45">
      <c r="B4648" s="14" t="str">
        <f t="shared" si="432"/>
        <v>402874340288</v>
      </c>
      <c r="C4648" s="5">
        <v>40287</v>
      </c>
      <c r="D4648" s="2" t="s">
        <v>810</v>
      </c>
      <c r="E4648" s="14">
        <f t="shared" si="433"/>
        <v>0</v>
      </c>
      <c r="F4648" s="2">
        <v>43</v>
      </c>
      <c r="G4648" s="19">
        <v>279.83</v>
      </c>
      <c r="H4648" s="20">
        <v>0.01</v>
      </c>
      <c r="I4648" s="6"/>
      <c r="J4648" s="5">
        <v>40288</v>
      </c>
      <c r="K4648" s="25">
        <v>77.040000000000006</v>
      </c>
      <c r="L4648" s="2" t="s">
        <v>555</v>
      </c>
      <c r="M4648" s="14">
        <f>+VLOOKUP(L4648,Customers!$C$3:$D$797,2,FALSE)</f>
        <v>5</v>
      </c>
      <c r="N4648" s="14">
        <f>+INDEX(Customers!$B$2:$D$797,MATCH(TF_Database!L4648,Customers!$C$2:$C$797,0),1)</f>
        <v>13233</v>
      </c>
      <c r="O4648" s="29">
        <f t="shared" si="434"/>
        <v>6</v>
      </c>
      <c r="P4648" s="29">
        <f t="shared" si="435"/>
        <v>10</v>
      </c>
      <c r="Q4648" s="14" t="str">
        <f t="shared" si="436"/>
        <v xml:space="preserve">Karen </v>
      </c>
      <c r="R4648" s="14" t="str">
        <f t="shared" si="437"/>
        <v>Seio</v>
      </c>
    </row>
    <row r="4649" spans="2:18" x14ac:dyDescent="0.45">
      <c r="B4649" s="14" t="str">
        <f t="shared" si="432"/>
        <v>402872040288</v>
      </c>
      <c r="C4649" s="5">
        <v>40287</v>
      </c>
      <c r="D4649" s="2" t="s">
        <v>810</v>
      </c>
      <c r="E4649" s="14">
        <f t="shared" si="433"/>
        <v>0</v>
      </c>
      <c r="F4649" s="2">
        <v>20</v>
      </c>
      <c r="G4649" s="19">
        <v>98.57</v>
      </c>
      <c r="H4649" s="20">
        <v>7.0000000000000007E-2</v>
      </c>
      <c r="I4649" s="6"/>
      <c r="J4649" s="5">
        <v>40288</v>
      </c>
      <c r="K4649" s="25">
        <v>-49.64</v>
      </c>
      <c r="L4649" s="2" t="s">
        <v>555</v>
      </c>
      <c r="M4649" s="14">
        <f>+VLOOKUP(L4649,Customers!$C$3:$D$797,2,FALSE)</f>
        <v>5</v>
      </c>
      <c r="N4649" s="14">
        <f>+INDEX(Customers!$B$2:$D$797,MATCH(TF_Database!L4649,Customers!$C$2:$C$797,0),1)</f>
        <v>13233</v>
      </c>
      <c r="O4649" s="29">
        <f t="shared" si="434"/>
        <v>6</v>
      </c>
      <c r="P4649" s="29">
        <f t="shared" si="435"/>
        <v>10</v>
      </c>
      <c r="Q4649" s="14" t="str">
        <f t="shared" si="436"/>
        <v xml:space="preserve">Karen </v>
      </c>
      <c r="R4649" s="14" t="str">
        <f t="shared" si="437"/>
        <v>Seio</v>
      </c>
    </row>
    <row r="4650" spans="2:18" x14ac:dyDescent="0.45">
      <c r="B4650" s="14" t="str">
        <f t="shared" si="432"/>
        <v>408684040870</v>
      </c>
      <c r="C4650" s="5">
        <v>40868</v>
      </c>
      <c r="D4650" s="2" t="s">
        <v>806</v>
      </c>
      <c r="E4650" s="14">
        <f t="shared" si="433"/>
        <v>1</v>
      </c>
      <c r="F4650" s="2">
        <v>40</v>
      </c>
      <c r="G4650" s="19">
        <v>102.15</v>
      </c>
      <c r="H4650" s="20">
        <v>0.03</v>
      </c>
      <c r="I4650" s="6"/>
      <c r="J4650" s="5">
        <v>40870</v>
      </c>
      <c r="K4650" s="25">
        <v>-138.51</v>
      </c>
      <c r="L4650" s="2" t="s">
        <v>556</v>
      </c>
      <c r="M4650" s="14">
        <f>+VLOOKUP(L4650,Customers!$C$3:$D$797,2,FALSE)</f>
        <v>4</v>
      </c>
      <c r="N4650" s="14">
        <f>+INDEX(Customers!$B$2:$D$797,MATCH(TF_Database!L4650,Customers!$C$2:$C$797,0),1)</f>
        <v>13103</v>
      </c>
      <c r="O4650" s="29">
        <f t="shared" si="434"/>
        <v>8</v>
      </c>
      <c r="P4650" s="29">
        <f t="shared" si="435"/>
        <v>15</v>
      </c>
      <c r="Q4650" s="14" t="str">
        <f t="shared" si="436"/>
        <v xml:space="preserve">Patrick </v>
      </c>
      <c r="R4650" s="14" t="str">
        <f t="shared" si="437"/>
        <v>Gardner</v>
      </c>
    </row>
    <row r="4651" spans="2:18" x14ac:dyDescent="0.45">
      <c r="B4651" s="14" t="str">
        <f t="shared" si="432"/>
        <v>40769340770</v>
      </c>
      <c r="C4651" s="5">
        <v>40769</v>
      </c>
      <c r="D4651" s="2" t="s">
        <v>811</v>
      </c>
      <c r="E4651" s="14">
        <f t="shared" si="433"/>
        <v>0</v>
      </c>
      <c r="F4651" s="2">
        <v>3</v>
      </c>
      <c r="G4651" s="19">
        <v>19.57</v>
      </c>
      <c r="H4651" s="20">
        <v>0.02</v>
      </c>
      <c r="I4651" s="6"/>
      <c r="J4651" s="5">
        <v>40770</v>
      </c>
      <c r="K4651" s="25">
        <v>-5.35</v>
      </c>
      <c r="L4651" s="2" t="s">
        <v>551</v>
      </c>
      <c r="M4651" s="14">
        <f>+VLOOKUP(L4651,Customers!$C$3:$D$797,2,FALSE)</f>
        <v>1</v>
      </c>
      <c r="N4651" s="14">
        <f>+INDEX(Customers!$B$2:$D$797,MATCH(TF_Database!L4651,Customers!$C$2:$C$797,0),1)</f>
        <v>31036</v>
      </c>
      <c r="O4651" s="29">
        <f t="shared" si="434"/>
        <v>6</v>
      </c>
      <c r="P4651" s="29">
        <f t="shared" si="435"/>
        <v>13</v>
      </c>
      <c r="Q4651" s="14" t="str">
        <f t="shared" si="436"/>
        <v xml:space="preserve">Ionia </v>
      </c>
      <c r="R4651" s="14" t="str">
        <f t="shared" si="437"/>
        <v>McGrath</v>
      </c>
    </row>
    <row r="4652" spans="2:18" x14ac:dyDescent="0.45">
      <c r="B4652" s="14" t="str">
        <f t="shared" si="432"/>
        <v>401144340116</v>
      </c>
      <c r="C4652" s="5">
        <v>40114</v>
      </c>
      <c r="D4652" s="2" t="s">
        <v>811</v>
      </c>
      <c r="E4652" s="14">
        <f t="shared" si="433"/>
        <v>0</v>
      </c>
      <c r="F4652" s="2">
        <v>43</v>
      </c>
      <c r="G4652" s="19">
        <v>856.9</v>
      </c>
      <c r="H4652" s="20">
        <v>0.02</v>
      </c>
      <c r="I4652" s="6"/>
      <c r="J4652" s="5">
        <v>40116</v>
      </c>
      <c r="K4652" s="25">
        <v>106.93</v>
      </c>
      <c r="L4652" s="2" t="s">
        <v>554</v>
      </c>
      <c r="M4652" s="14">
        <f>+VLOOKUP(L4652,Customers!$C$3:$D$797,2,FALSE)</f>
        <v>2</v>
      </c>
      <c r="N4652" s="14">
        <f>+INDEX(Customers!$B$2:$D$797,MATCH(TF_Database!L4652,Customers!$C$2:$C$797,0),1)</f>
        <v>26460</v>
      </c>
      <c r="O4652" s="29">
        <f t="shared" si="434"/>
        <v>8</v>
      </c>
      <c r="P4652" s="29">
        <f t="shared" si="435"/>
        <v>13</v>
      </c>
      <c r="Q4652" s="14" t="str">
        <f t="shared" si="436"/>
        <v xml:space="preserve">Patrick </v>
      </c>
      <c r="R4652" s="14" t="str">
        <f t="shared" si="437"/>
        <v>Jones</v>
      </c>
    </row>
    <row r="4653" spans="2:18" x14ac:dyDescent="0.45">
      <c r="B4653" s="14" t="str">
        <f t="shared" si="432"/>
        <v>400031640005</v>
      </c>
      <c r="C4653" s="5">
        <v>40003</v>
      </c>
      <c r="D4653" s="2" t="s">
        <v>811</v>
      </c>
      <c r="E4653" s="14">
        <f t="shared" si="433"/>
        <v>0</v>
      </c>
      <c r="F4653" s="2">
        <v>16</v>
      </c>
      <c r="G4653" s="19">
        <v>519.65</v>
      </c>
      <c r="H4653" s="20">
        <v>0.03</v>
      </c>
      <c r="I4653" s="6"/>
      <c r="J4653" s="5">
        <v>40005</v>
      </c>
      <c r="K4653" s="25">
        <v>26.36</v>
      </c>
      <c r="L4653" s="2" t="s">
        <v>551</v>
      </c>
      <c r="M4653" s="14">
        <f>+VLOOKUP(L4653,Customers!$C$3:$D$797,2,FALSE)</f>
        <v>1</v>
      </c>
      <c r="N4653" s="14">
        <f>+INDEX(Customers!$B$2:$D$797,MATCH(TF_Database!L4653,Customers!$C$2:$C$797,0),1)</f>
        <v>31036</v>
      </c>
      <c r="O4653" s="29">
        <f t="shared" si="434"/>
        <v>6</v>
      </c>
      <c r="P4653" s="29">
        <f t="shared" si="435"/>
        <v>13</v>
      </c>
      <c r="Q4653" s="14" t="str">
        <f t="shared" si="436"/>
        <v xml:space="preserve">Ionia </v>
      </c>
      <c r="R4653" s="14" t="str">
        <f t="shared" si="437"/>
        <v>McGrath</v>
      </c>
    </row>
    <row r="4654" spans="2:18" x14ac:dyDescent="0.45">
      <c r="B4654" s="14" t="str">
        <f t="shared" si="432"/>
        <v>408373140837</v>
      </c>
      <c r="C4654" s="5">
        <v>40837</v>
      </c>
      <c r="D4654" s="2" t="s">
        <v>811</v>
      </c>
      <c r="E4654" s="14">
        <f t="shared" si="433"/>
        <v>0</v>
      </c>
      <c r="F4654" s="2">
        <v>31</v>
      </c>
      <c r="G4654" s="19">
        <v>655.33000000000004</v>
      </c>
      <c r="H4654" s="20">
        <v>0.08</v>
      </c>
      <c r="I4654" s="6"/>
      <c r="J4654" s="5">
        <v>40837</v>
      </c>
      <c r="K4654" s="25">
        <v>-57.16</v>
      </c>
      <c r="L4654" s="2" t="s">
        <v>560</v>
      </c>
      <c r="M4654" s="14">
        <f>+VLOOKUP(L4654,Customers!$C$3:$D$797,2,FALSE)</f>
        <v>5</v>
      </c>
      <c r="N4654" s="14">
        <f>+INDEX(Customers!$B$2:$D$797,MATCH(TF_Database!L4654,Customers!$C$2:$C$797,0),1)</f>
        <v>4888</v>
      </c>
      <c r="O4654" s="29">
        <f t="shared" si="434"/>
        <v>7</v>
      </c>
      <c r="P4654" s="29">
        <f t="shared" si="435"/>
        <v>16</v>
      </c>
      <c r="Q4654" s="14" t="str">
        <f t="shared" si="436"/>
        <v xml:space="preserve">Justin </v>
      </c>
      <c r="R4654" s="14" t="str">
        <f t="shared" si="437"/>
        <v>Deggeller</v>
      </c>
    </row>
    <row r="4655" spans="2:18" x14ac:dyDescent="0.45">
      <c r="B4655" s="14" t="str">
        <f t="shared" si="432"/>
        <v>399001039900</v>
      </c>
      <c r="C4655" s="5">
        <v>39900</v>
      </c>
      <c r="D4655" s="2" t="s">
        <v>804</v>
      </c>
      <c r="E4655" s="14">
        <f t="shared" si="433"/>
        <v>0</v>
      </c>
      <c r="F4655" s="2">
        <v>10</v>
      </c>
      <c r="G4655" s="19">
        <v>958.18</v>
      </c>
      <c r="H4655" s="20">
        <v>0.03</v>
      </c>
      <c r="I4655" s="6"/>
      <c r="J4655" s="5">
        <v>39900</v>
      </c>
      <c r="K4655" s="25">
        <v>126.81</v>
      </c>
      <c r="L4655" s="2" t="s">
        <v>485</v>
      </c>
      <c r="M4655" s="14">
        <f>+VLOOKUP(L4655,Customers!$C$3:$D$797,2,FALSE)</f>
        <v>1</v>
      </c>
      <c r="N4655" s="14">
        <f>+INDEX(Customers!$B$2:$D$797,MATCH(TF_Database!L4655,Customers!$C$2:$C$797,0),1)</f>
        <v>7932</v>
      </c>
      <c r="O4655" s="29">
        <f t="shared" si="434"/>
        <v>5</v>
      </c>
      <c r="P4655" s="29">
        <f t="shared" si="435"/>
        <v>10</v>
      </c>
      <c r="Q4655" s="14" t="str">
        <f t="shared" si="436"/>
        <v xml:space="preserve">Tony </v>
      </c>
      <c r="R4655" s="14" t="str">
        <f t="shared" si="437"/>
        <v>Sayre</v>
      </c>
    </row>
    <row r="4656" spans="2:18" x14ac:dyDescent="0.45">
      <c r="B4656" s="14" t="str">
        <f t="shared" si="432"/>
        <v>403931940395</v>
      </c>
      <c r="C4656" s="5">
        <v>40393</v>
      </c>
      <c r="D4656" s="2" t="s">
        <v>810</v>
      </c>
      <c r="E4656" s="14">
        <f t="shared" si="433"/>
        <v>0</v>
      </c>
      <c r="F4656" s="2">
        <v>19</v>
      </c>
      <c r="G4656" s="19">
        <v>506.49</v>
      </c>
      <c r="H4656" s="20">
        <v>0.06</v>
      </c>
      <c r="I4656" s="6"/>
      <c r="J4656" s="5">
        <v>40395</v>
      </c>
      <c r="K4656" s="25">
        <v>105.69</v>
      </c>
      <c r="L4656" s="2" t="s">
        <v>555</v>
      </c>
      <c r="M4656" s="14">
        <f>+VLOOKUP(L4656,Customers!$C$3:$D$797,2,FALSE)</f>
        <v>5</v>
      </c>
      <c r="N4656" s="14">
        <f>+INDEX(Customers!$B$2:$D$797,MATCH(TF_Database!L4656,Customers!$C$2:$C$797,0),1)</f>
        <v>13233</v>
      </c>
      <c r="O4656" s="29">
        <f t="shared" si="434"/>
        <v>6</v>
      </c>
      <c r="P4656" s="29">
        <f t="shared" si="435"/>
        <v>10</v>
      </c>
      <c r="Q4656" s="14" t="str">
        <f t="shared" si="436"/>
        <v xml:space="preserve">Karen </v>
      </c>
      <c r="R4656" s="14" t="str">
        <f t="shared" si="437"/>
        <v>Seio</v>
      </c>
    </row>
    <row r="4657" spans="2:18" x14ac:dyDescent="0.45">
      <c r="B4657" s="14" t="str">
        <f t="shared" si="432"/>
        <v>403934840395</v>
      </c>
      <c r="C4657" s="5">
        <v>40393</v>
      </c>
      <c r="D4657" s="2" t="s">
        <v>810</v>
      </c>
      <c r="E4657" s="14">
        <f t="shared" si="433"/>
        <v>0</v>
      </c>
      <c r="F4657" s="2">
        <v>48</v>
      </c>
      <c r="G4657" s="19">
        <v>8367.68</v>
      </c>
      <c r="H4657" s="20">
        <v>0.06</v>
      </c>
      <c r="I4657" s="6"/>
      <c r="J4657" s="5">
        <v>40395</v>
      </c>
      <c r="K4657" s="25">
        <v>886.35</v>
      </c>
      <c r="L4657" s="2" t="s">
        <v>555</v>
      </c>
      <c r="M4657" s="14">
        <f>+VLOOKUP(L4657,Customers!$C$3:$D$797,2,FALSE)</f>
        <v>5</v>
      </c>
      <c r="N4657" s="14">
        <f>+INDEX(Customers!$B$2:$D$797,MATCH(TF_Database!L4657,Customers!$C$2:$C$797,0),1)</f>
        <v>13233</v>
      </c>
      <c r="O4657" s="29">
        <f t="shared" si="434"/>
        <v>6</v>
      </c>
      <c r="P4657" s="29">
        <f t="shared" si="435"/>
        <v>10</v>
      </c>
      <c r="Q4657" s="14" t="str">
        <f t="shared" si="436"/>
        <v xml:space="preserve">Karen </v>
      </c>
      <c r="R4657" s="14" t="str">
        <f t="shared" si="437"/>
        <v>Seio</v>
      </c>
    </row>
    <row r="4658" spans="2:18" x14ac:dyDescent="0.45">
      <c r="B4658" s="14" t="str">
        <f t="shared" si="432"/>
        <v>40393140395</v>
      </c>
      <c r="C4658" s="5">
        <v>40393</v>
      </c>
      <c r="D4658" s="2" t="s">
        <v>810</v>
      </c>
      <c r="E4658" s="14">
        <f t="shared" si="433"/>
        <v>0</v>
      </c>
      <c r="F4658" s="2">
        <v>1</v>
      </c>
      <c r="G4658" s="19">
        <v>74.31</v>
      </c>
      <c r="H4658" s="20">
        <v>7.0000000000000007E-2</v>
      </c>
      <c r="I4658" s="6"/>
      <c r="J4658" s="5">
        <v>40395</v>
      </c>
      <c r="K4658" s="25">
        <v>-73.099999999999994</v>
      </c>
      <c r="L4658" s="2" t="s">
        <v>555</v>
      </c>
      <c r="M4658" s="14">
        <f>+VLOOKUP(L4658,Customers!$C$3:$D$797,2,FALSE)</f>
        <v>5</v>
      </c>
      <c r="N4658" s="14">
        <f>+INDEX(Customers!$B$2:$D$797,MATCH(TF_Database!L4658,Customers!$C$2:$C$797,0),1)</f>
        <v>13233</v>
      </c>
      <c r="O4658" s="29">
        <f t="shared" si="434"/>
        <v>6</v>
      </c>
      <c r="P4658" s="29">
        <f t="shared" si="435"/>
        <v>10</v>
      </c>
      <c r="Q4658" s="14" t="str">
        <f t="shared" si="436"/>
        <v xml:space="preserve">Karen </v>
      </c>
      <c r="R4658" s="14" t="str">
        <f t="shared" si="437"/>
        <v>Seio</v>
      </c>
    </row>
    <row r="4659" spans="2:18" x14ac:dyDescent="0.45">
      <c r="B4659" s="14" t="str">
        <f t="shared" si="432"/>
        <v>398352739836</v>
      </c>
      <c r="C4659" s="5">
        <v>39835</v>
      </c>
      <c r="D4659" s="2" t="s">
        <v>806</v>
      </c>
      <c r="E4659" s="14">
        <f t="shared" si="433"/>
        <v>1</v>
      </c>
      <c r="F4659" s="2">
        <v>27</v>
      </c>
      <c r="G4659" s="19">
        <v>4584.7299999999996</v>
      </c>
      <c r="H4659" s="20">
        <v>7.0000000000000007E-2</v>
      </c>
      <c r="I4659" s="6"/>
      <c r="J4659" s="5">
        <v>39836</v>
      </c>
      <c r="K4659" s="25">
        <v>812.38</v>
      </c>
      <c r="L4659" s="2" t="s">
        <v>184</v>
      </c>
      <c r="M4659" s="14">
        <f>+VLOOKUP(L4659,Customers!$C$3:$D$797,2,FALSE)</f>
        <v>1</v>
      </c>
      <c r="N4659" s="14">
        <f>+INDEX(Customers!$B$2:$D$797,MATCH(TF_Database!L4659,Customers!$C$2:$C$797,0),1)</f>
        <v>32123</v>
      </c>
      <c r="O4659" s="29">
        <f t="shared" si="434"/>
        <v>7</v>
      </c>
      <c r="P4659" s="29">
        <f t="shared" si="435"/>
        <v>12</v>
      </c>
      <c r="Q4659" s="14" t="str">
        <f t="shared" si="436"/>
        <v xml:space="preserve">Nathan </v>
      </c>
      <c r="R4659" s="14" t="str">
        <f t="shared" si="437"/>
        <v>Mautz</v>
      </c>
    </row>
    <row r="4660" spans="2:18" x14ac:dyDescent="0.45">
      <c r="B4660" s="14" t="str">
        <f t="shared" si="432"/>
        <v>398354439836</v>
      </c>
      <c r="C4660" s="5">
        <v>39835</v>
      </c>
      <c r="D4660" s="2" t="s">
        <v>806</v>
      </c>
      <c r="E4660" s="14">
        <f t="shared" si="433"/>
        <v>1</v>
      </c>
      <c r="F4660" s="2">
        <v>44</v>
      </c>
      <c r="G4660" s="19">
        <v>4039.72</v>
      </c>
      <c r="H4660" s="20">
        <v>0.02</v>
      </c>
      <c r="I4660" s="6"/>
      <c r="J4660" s="5">
        <v>39836</v>
      </c>
      <c r="K4660" s="25">
        <v>-237.6</v>
      </c>
      <c r="L4660" s="2" t="s">
        <v>184</v>
      </c>
      <c r="M4660" s="14">
        <f>+VLOOKUP(L4660,Customers!$C$3:$D$797,2,FALSE)</f>
        <v>1</v>
      </c>
      <c r="N4660" s="14">
        <f>+INDEX(Customers!$B$2:$D$797,MATCH(TF_Database!L4660,Customers!$C$2:$C$797,0),1)</f>
        <v>32123</v>
      </c>
      <c r="O4660" s="29">
        <f t="shared" si="434"/>
        <v>7</v>
      </c>
      <c r="P4660" s="29">
        <f t="shared" si="435"/>
        <v>12</v>
      </c>
      <c r="Q4660" s="14" t="str">
        <f t="shared" si="436"/>
        <v xml:space="preserve">Nathan </v>
      </c>
      <c r="R4660" s="14" t="str">
        <f t="shared" si="437"/>
        <v>Mautz</v>
      </c>
    </row>
    <row r="4661" spans="2:18" x14ac:dyDescent="0.45">
      <c r="B4661" s="14" t="str">
        <f t="shared" si="432"/>
        <v>398352539836</v>
      </c>
      <c r="C4661" s="5">
        <v>39835</v>
      </c>
      <c r="D4661" s="2" t="s">
        <v>806</v>
      </c>
      <c r="E4661" s="14">
        <f t="shared" si="433"/>
        <v>1</v>
      </c>
      <c r="F4661" s="2">
        <v>25</v>
      </c>
      <c r="G4661" s="19">
        <v>2570.944</v>
      </c>
      <c r="H4661" s="20">
        <v>0.03</v>
      </c>
      <c r="I4661" s="6"/>
      <c r="J4661" s="5">
        <v>39836</v>
      </c>
      <c r="K4661" s="25">
        <v>553.35599999999999</v>
      </c>
      <c r="L4661" s="2" t="s">
        <v>184</v>
      </c>
      <c r="M4661" s="14">
        <f>+VLOOKUP(L4661,Customers!$C$3:$D$797,2,FALSE)</f>
        <v>1</v>
      </c>
      <c r="N4661" s="14">
        <f>+INDEX(Customers!$B$2:$D$797,MATCH(TF_Database!L4661,Customers!$C$2:$C$797,0),1)</f>
        <v>32123</v>
      </c>
      <c r="O4661" s="29">
        <f t="shared" si="434"/>
        <v>7</v>
      </c>
      <c r="P4661" s="29">
        <f t="shared" si="435"/>
        <v>12</v>
      </c>
      <c r="Q4661" s="14" t="str">
        <f t="shared" si="436"/>
        <v xml:space="preserve">Nathan </v>
      </c>
      <c r="R4661" s="14" t="str">
        <f t="shared" si="437"/>
        <v>Mautz</v>
      </c>
    </row>
    <row r="4662" spans="2:18" x14ac:dyDescent="0.45">
      <c r="B4662" s="14" t="str">
        <f t="shared" si="432"/>
        <v>410554941057</v>
      </c>
      <c r="C4662" s="5">
        <v>41055</v>
      </c>
      <c r="D4662" s="2" t="s">
        <v>806</v>
      </c>
      <c r="E4662" s="14">
        <f t="shared" si="433"/>
        <v>1</v>
      </c>
      <c r="F4662" s="2">
        <v>49</v>
      </c>
      <c r="G4662" s="19">
        <v>1944.87</v>
      </c>
      <c r="H4662" s="20">
        <v>0.06</v>
      </c>
      <c r="I4662" s="6"/>
      <c r="J4662" s="5">
        <v>41057</v>
      </c>
      <c r="K4662" s="25">
        <v>496.43</v>
      </c>
      <c r="L4662" s="2" t="s">
        <v>554</v>
      </c>
      <c r="M4662" s="14">
        <f>+VLOOKUP(L4662,Customers!$C$3:$D$797,2,FALSE)</f>
        <v>2</v>
      </c>
      <c r="N4662" s="14">
        <f>+INDEX(Customers!$B$2:$D$797,MATCH(TF_Database!L4662,Customers!$C$2:$C$797,0),1)</f>
        <v>26460</v>
      </c>
      <c r="O4662" s="29">
        <f t="shared" si="434"/>
        <v>8</v>
      </c>
      <c r="P4662" s="29">
        <f t="shared" si="435"/>
        <v>13</v>
      </c>
      <c r="Q4662" s="14" t="str">
        <f t="shared" si="436"/>
        <v xml:space="preserve">Patrick </v>
      </c>
      <c r="R4662" s="14" t="str">
        <f t="shared" si="437"/>
        <v>Jones</v>
      </c>
    </row>
    <row r="4663" spans="2:18" x14ac:dyDescent="0.45">
      <c r="B4663" s="14" t="str">
        <f t="shared" si="432"/>
        <v>410551241056</v>
      </c>
      <c r="C4663" s="5">
        <v>41055</v>
      </c>
      <c r="D4663" s="2" t="s">
        <v>806</v>
      </c>
      <c r="E4663" s="14">
        <f t="shared" si="433"/>
        <v>1</v>
      </c>
      <c r="F4663" s="2">
        <v>12</v>
      </c>
      <c r="G4663" s="19">
        <v>61.82</v>
      </c>
      <c r="H4663" s="20">
        <v>0.1</v>
      </c>
      <c r="I4663" s="6"/>
      <c r="J4663" s="5">
        <v>41056</v>
      </c>
      <c r="K4663" s="25">
        <v>-10.4535</v>
      </c>
      <c r="L4663" s="2" t="s">
        <v>554</v>
      </c>
      <c r="M4663" s="14">
        <f>+VLOOKUP(L4663,Customers!$C$3:$D$797,2,FALSE)</f>
        <v>2</v>
      </c>
      <c r="N4663" s="14">
        <f>+INDEX(Customers!$B$2:$D$797,MATCH(TF_Database!L4663,Customers!$C$2:$C$797,0),1)</f>
        <v>26460</v>
      </c>
      <c r="O4663" s="29">
        <f t="shared" si="434"/>
        <v>8</v>
      </c>
      <c r="P4663" s="29">
        <f t="shared" si="435"/>
        <v>13</v>
      </c>
      <c r="Q4663" s="14" t="str">
        <f t="shared" si="436"/>
        <v xml:space="preserve">Patrick </v>
      </c>
      <c r="R4663" s="14" t="str">
        <f t="shared" si="437"/>
        <v>Jones</v>
      </c>
    </row>
    <row r="4664" spans="2:18" x14ac:dyDescent="0.45">
      <c r="B4664" s="14" t="str">
        <f t="shared" si="432"/>
        <v>402114040213</v>
      </c>
      <c r="C4664" s="5">
        <v>40211</v>
      </c>
      <c r="D4664" s="2" t="s">
        <v>808</v>
      </c>
      <c r="E4664" s="14">
        <f t="shared" si="433"/>
        <v>0</v>
      </c>
      <c r="F4664" s="2">
        <v>40</v>
      </c>
      <c r="G4664" s="19">
        <v>144.28</v>
      </c>
      <c r="H4664" s="20">
        <v>0.01</v>
      </c>
      <c r="I4664" s="6"/>
      <c r="J4664" s="5">
        <v>40213</v>
      </c>
      <c r="K4664" s="25">
        <v>52.94</v>
      </c>
      <c r="L4664" s="2" t="s">
        <v>558</v>
      </c>
      <c r="M4664" s="14">
        <f>+VLOOKUP(L4664,Customers!$C$3:$D$797,2,FALSE)</f>
        <v>5</v>
      </c>
      <c r="N4664" s="14">
        <f>+INDEX(Customers!$B$2:$D$797,MATCH(TF_Database!L4664,Customers!$C$2:$C$797,0),1)</f>
        <v>29977</v>
      </c>
      <c r="O4664" s="29">
        <f t="shared" si="434"/>
        <v>5</v>
      </c>
      <c r="P4664" s="29">
        <f t="shared" si="435"/>
        <v>9</v>
      </c>
      <c r="Q4664" s="14" t="str">
        <f t="shared" si="436"/>
        <v xml:space="preserve">Erin </v>
      </c>
      <c r="R4664" s="14" t="str">
        <f t="shared" si="437"/>
        <v>Mull</v>
      </c>
    </row>
    <row r="4665" spans="2:18" x14ac:dyDescent="0.45">
      <c r="B4665" s="14" t="str">
        <f t="shared" si="432"/>
        <v>402111940212</v>
      </c>
      <c r="C4665" s="5">
        <v>40211</v>
      </c>
      <c r="D4665" s="2" t="s">
        <v>808</v>
      </c>
      <c r="E4665" s="14">
        <f t="shared" si="433"/>
        <v>0</v>
      </c>
      <c r="F4665" s="2">
        <v>19</v>
      </c>
      <c r="G4665" s="19">
        <v>126.53</v>
      </c>
      <c r="H4665" s="20">
        <v>0.03</v>
      </c>
      <c r="I4665" s="6"/>
      <c r="J4665" s="5">
        <v>40212</v>
      </c>
      <c r="K4665" s="25">
        <v>-73.38</v>
      </c>
      <c r="L4665" s="2" t="s">
        <v>558</v>
      </c>
      <c r="M4665" s="14">
        <f>+VLOOKUP(L4665,Customers!$C$3:$D$797,2,FALSE)</f>
        <v>5</v>
      </c>
      <c r="N4665" s="14">
        <f>+INDEX(Customers!$B$2:$D$797,MATCH(TF_Database!L4665,Customers!$C$2:$C$797,0),1)</f>
        <v>29977</v>
      </c>
      <c r="O4665" s="29">
        <f t="shared" si="434"/>
        <v>5</v>
      </c>
      <c r="P4665" s="29">
        <f t="shared" si="435"/>
        <v>9</v>
      </c>
      <c r="Q4665" s="14" t="str">
        <f t="shared" si="436"/>
        <v xml:space="preserve">Erin </v>
      </c>
      <c r="R4665" s="14" t="str">
        <f t="shared" si="437"/>
        <v>Mull</v>
      </c>
    </row>
    <row r="4666" spans="2:18" x14ac:dyDescent="0.45">
      <c r="B4666" s="14" t="str">
        <f t="shared" si="432"/>
        <v>407584140759</v>
      </c>
      <c r="C4666" s="5">
        <v>40758</v>
      </c>
      <c r="D4666" s="2" t="s">
        <v>810</v>
      </c>
      <c r="E4666" s="14">
        <f t="shared" si="433"/>
        <v>0</v>
      </c>
      <c r="F4666" s="2">
        <v>41</v>
      </c>
      <c r="G4666" s="19">
        <v>417.53</v>
      </c>
      <c r="H4666" s="20">
        <v>0.02</v>
      </c>
      <c r="I4666" s="6"/>
      <c r="J4666" s="5">
        <v>40759</v>
      </c>
      <c r="K4666" s="25">
        <v>-309.06</v>
      </c>
      <c r="L4666" s="2" t="s">
        <v>485</v>
      </c>
      <c r="M4666" s="14">
        <f>+VLOOKUP(L4666,Customers!$C$3:$D$797,2,FALSE)</f>
        <v>1</v>
      </c>
      <c r="N4666" s="14">
        <f>+INDEX(Customers!$B$2:$D$797,MATCH(TF_Database!L4666,Customers!$C$2:$C$797,0),1)</f>
        <v>7932</v>
      </c>
      <c r="O4666" s="29">
        <f t="shared" si="434"/>
        <v>5</v>
      </c>
      <c r="P4666" s="29">
        <f t="shared" si="435"/>
        <v>10</v>
      </c>
      <c r="Q4666" s="14" t="str">
        <f t="shared" si="436"/>
        <v xml:space="preserve">Tony </v>
      </c>
      <c r="R4666" s="14" t="str">
        <f t="shared" si="437"/>
        <v>Sayre</v>
      </c>
    </row>
    <row r="4667" spans="2:18" x14ac:dyDescent="0.45">
      <c r="B4667" s="14" t="str">
        <f t="shared" si="432"/>
        <v>404553240462</v>
      </c>
      <c r="C4667" s="5">
        <v>40455</v>
      </c>
      <c r="D4667" s="2" t="s">
        <v>804</v>
      </c>
      <c r="E4667" s="14">
        <f t="shared" si="433"/>
        <v>0</v>
      </c>
      <c r="F4667" s="2">
        <v>32</v>
      </c>
      <c r="G4667" s="19">
        <v>167.07</v>
      </c>
      <c r="H4667" s="20">
        <v>0.04</v>
      </c>
      <c r="I4667" s="6"/>
      <c r="J4667" s="5">
        <v>40462</v>
      </c>
      <c r="K4667" s="25">
        <v>-93.230499999999992</v>
      </c>
      <c r="L4667" s="2" t="s">
        <v>485</v>
      </c>
      <c r="M4667" s="14">
        <f>+VLOOKUP(L4667,Customers!$C$3:$D$797,2,FALSE)</f>
        <v>1</v>
      </c>
      <c r="N4667" s="14">
        <f>+INDEX(Customers!$B$2:$D$797,MATCH(TF_Database!L4667,Customers!$C$2:$C$797,0),1)</f>
        <v>7932</v>
      </c>
      <c r="O4667" s="29">
        <f t="shared" si="434"/>
        <v>5</v>
      </c>
      <c r="P4667" s="29">
        <f t="shared" si="435"/>
        <v>10</v>
      </c>
      <c r="Q4667" s="14" t="str">
        <f t="shared" si="436"/>
        <v xml:space="preserve">Tony </v>
      </c>
      <c r="R4667" s="14" t="str">
        <f t="shared" si="437"/>
        <v>Sayre</v>
      </c>
    </row>
    <row r="4668" spans="2:18" x14ac:dyDescent="0.45">
      <c r="B4668" s="14" t="str">
        <f t="shared" si="432"/>
        <v>404553440455</v>
      </c>
      <c r="C4668" s="5">
        <v>40455</v>
      </c>
      <c r="D4668" s="2" t="s">
        <v>804</v>
      </c>
      <c r="E4668" s="14">
        <f t="shared" si="433"/>
        <v>0</v>
      </c>
      <c r="F4668" s="2">
        <v>34</v>
      </c>
      <c r="G4668" s="19">
        <v>554.88</v>
      </c>
      <c r="H4668" s="20">
        <v>0.06</v>
      </c>
      <c r="I4668" s="6"/>
      <c r="J4668" s="5">
        <v>40455</v>
      </c>
      <c r="K4668" s="25">
        <v>-145.32550000000001</v>
      </c>
      <c r="L4668" s="2" t="s">
        <v>485</v>
      </c>
      <c r="M4668" s="14">
        <f>+VLOOKUP(L4668,Customers!$C$3:$D$797,2,FALSE)</f>
        <v>1</v>
      </c>
      <c r="N4668" s="14">
        <f>+INDEX(Customers!$B$2:$D$797,MATCH(TF_Database!L4668,Customers!$C$2:$C$797,0),1)</f>
        <v>7932</v>
      </c>
      <c r="O4668" s="29">
        <f t="shared" si="434"/>
        <v>5</v>
      </c>
      <c r="P4668" s="29">
        <f t="shared" si="435"/>
        <v>10</v>
      </c>
      <c r="Q4668" s="14" t="str">
        <f t="shared" si="436"/>
        <v xml:space="preserve">Tony </v>
      </c>
      <c r="R4668" s="14" t="str">
        <f t="shared" si="437"/>
        <v>Sayre</v>
      </c>
    </row>
    <row r="4669" spans="2:18" x14ac:dyDescent="0.45">
      <c r="B4669" s="14" t="str">
        <f t="shared" si="432"/>
        <v>404554840455</v>
      </c>
      <c r="C4669" s="5">
        <v>40455</v>
      </c>
      <c r="D4669" s="2" t="s">
        <v>804</v>
      </c>
      <c r="E4669" s="14">
        <f t="shared" si="433"/>
        <v>0</v>
      </c>
      <c r="F4669" s="2">
        <v>48</v>
      </c>
      <c r="G4669" s="19">
        <v>309.64999999999998</v>
      </c>
      <c r="H4669" s="20">
        <v>0.04</v>
      </c>
      <c r="I4669" s="6"/>
      <c r="J4669" s="5">
        <v>40455</v>
      </c>
      <c r="K4669" s="25">
        <v>-79.81</v>
      </c>
      <c r="L4669" s="2" t="s">
        <v>485</v>
      </c>
      <c r="M4669" s="14">
        <f>+VLOOKUP(L4669,Customers!$C$3:$D$797,2,FALSE)</f>
        <v>1</v>
      </c>
      <c r="N4669" s="14">
        <f>+INDEX(Customers!$B$2:$D$797,MATCH(TF_Database!L4669,Customers!$C$2:$C$797,0),1)</f>
        <v>7932</v>
      </c>
      <c r="O4669" s="29">
        <f t="shared" si="434"/>
        <v>5</v>
      </c>
      <c r="P4669" s="29">
        <f t="shared" si="435"/>
        <v>10</v>
      </c>
      <c r="Q4669" s="14" t="str">
        <f t="shared" si="436"/>
        <v xml:space="preserve">Tony </v>
      </c>
      <c r="R4669" s="14" t="str">
        <f t="shared" si="437"/>
        <v>Sayre</v>
      </c>
    </row>
    <row r="4670" spans="2:18" x14ac:dyDescent="0.45">
      <c r="B4670" s="14" t="str">
        <f t="shared" si="432"/>
        <v>411701341171</v>
      </c>
      <c r="C4670" s="5">
        <v>41170</v>
      </c>
      <c r="D4670" s="2" t="s">
        <v>810</v>
      </c>
      <c r="E4670" s="14">
        <f t="shared" si="433"/>
        <v>0</v>
      </c>
      <c r="F4670" s="2">
        <v>13</v>
      </c>
      <c r="G4670" s="19">
        <v>76.38</v>
      </c>
      <c r="H4670" s="20">
        <v>0.03</v>
      </c>
      <c r="I4670" s="6"/>
      <c r="J4670" s="5">
        <v>41171</v>
      </c>
      <c r="K4670" s="25">
        <v>-29.693000000000001</v>
      </c>
      <c r="L4670" s="2" t="s">
        <v>554</v>
      </c>
      <c r="M4670" s="14">
        <f>+VLOOKUP(L4670,Customers!$C$3:$D$797,2,FALSE)</f>
        <v>2</v>
      </c>
      <c r="N4670" s="14">
        <f>+INDEX(Customers!$B$2:$D$797,MATCH(TF_Database!L4670,Customers!$C$2:$C$797,0),1)</f>
        <v>26460</v>
      </c>
      <c r="O4670" s="29">
        <f t="shared" si="434"/>
        <v>8</v>
      </c>
      <c r="P4670" s="29">
        <f t="shared" si="435"/>
        <v>13</v>
      </c>
      <c r="Q4670" s="14" t="str">
        <f t="shared" si="436"/>
        <v xml:space="preserve">Patrick </v>
      </c>
      <c r="R4670" s="14" t="str">
        <f t="shared" si="437"/>
        <v>Jones</v>
      </c>
    </row>
    <row r="4671" spans="2:18" x14ac:dyDescent="0.45">
      <c r="B4671" s="14" t="str">
        <f t="shared" si="432"/>
        <v>411702941171</v>
      </c>
      <c r="C4671" s="5">
        <v>41170</v>
      </c>
      <c r="D4671" s="2" t="s">
        <v>810</v>
      </c>
      <c r="E4671" s="14">
        <f t="shared" si="433"/>
        <v>0</v>
      </c>
      <c r="F4671" s="2">
        <v>29</v>
      </c>
      <c r="G4671" s="19">
        <v>2948.63</v>
      </c>
      <c r="H4671" s="20">
        <v>0.05</v>
      </c>
      <c r="I4671" s="6"/>
      <c r="J4671" s="5">
        <v>41171</v>
      </c>
      <c r="K4671" s="25">
        <v>888.62</v>
      </c>
      <c r="L4671" s="2" t="s">
        <v>554</v>
      </c>
      <c r="M4671" s="14">
        <f>+VLOOKUP(L4671,Customers!$C$3:$D$797,2,FALSE)</f>
        <v>2</v>
      </c>
      <c r="N4671" s="14">
        <f>+INDEX(Customers!$B$2:$D$797,MATCH(TF_Database!L4671,Customers!$C$2:$C$797,0),1)</f>
        <v>26460</v>
      </c>
      <c r="O4671" s="29">
        <f t="shared" si="434"/>
        <v>8</v>
      </c>
      <c r="P4671" s="29">
        <f t="shared" si="435"/>
        <v>13</v>
      </c>
      <c r="Q4671" s="14" t="str">
        <f t="shared" si="436"/>
        <v xml:space="preserve">Patrick </v>
      </c>
      <c r="R4671" s="14" t="str">
        <f t="shared" si="437"/>
        <v>Jones</v>
      </c>
    </row>
    <row r="4672" spans="2:18" x14ac:dyDescent="0.45">
      <c r="B4672" s="14" t="str">
        <f t="shared" si="432"/>
        <v>41170441170</v>
      </c>
      <c r="C4672" s="5">
        <v>41170</v>
      </c>
      <c r="D4672" s="2" t="s">
        <v>810</v>
      </c>
      <c r="E4672" s="14">
        <f t="shared" si="433"/>
        <v>0</v>
      </c>
      <c r="F4672" s="2">
        <v>4</v>
      </c>
      <c r="G4672" s="19">
        <v>18.329999999999998</v>
      </c>
      <c r="H4672" s="20">
        <v>0.09</v>
      </c>
      <c r="I4672" s="6"/>
      <c r="J4672" s="5">
        <v>41170</v>
      </c>
      <c r="K4672" s="25">
        <v>-7.08</v>
      </c>
      <c r="L4672" s="2" t="s">
        <v>554</v>
      </c>
      <c r="M4672" s="14">
        <f>+VLOOKUP(L4672,Customers!$C$3:$D$797,2,FALSE)</f>
        <v>2</v>
      </c>
      <c r="N4672" s="14">
        <f>+INDEX(Customers!$B$2:$D$797,MATCH(TF_Database!L4672,Customers!$C$2:$C$797,0),1)</f>
        <v>26460</v>
      </c>
      <c r="O4672" s="29">
        <f t="shared" si="434"/>
        <v>8</v>
      </c>
      <c r="P4672" s="29">
        <f t="shared" si="435"/>
        <v>13</v>
      </c>
      <c r="Q4672" s="14" t="str">
        <f t="shared" si="436"/>
        <v xml:space="preserve">Patrick </v>
      </c>
      <c r="R4672" s="14" t="str">
        <f t="shared" si="437"/>
        <v>Jones</v>
      </c>
    </row>
    <row r="4673" spans="2:18" x14ac:dyDescent="0.45">
      <c r="B4673" s="14" t="str">
        <f t="shared" si="432"/>
        <v>409141040915</v>
      </c>
      <c r="C4673" s="5">
        <v>40914</v>
      </c>
      <c r="D4673" s="2" t="s">
        <v>811</v>
      </c>
      <c r="E4673" s="14">
        <f t="shared" si="433"/>
        <v>0</v>
      </c>
      <c r="F4673" s="2">
        <v>10</v>
      </c>
      <c r="G4673" s="19">
        <v>86</v>
      </c>
      <c r="H4673" s="20">
        <v>0.05</v>
      </c>
      <c r="I4673" s="6"/>
      <c r="J4673" s="5">
        <v>40915</v>
      </c>
      <c r="K4673" s="25">
        <v>-66.91</v>
      </c>
      <c r="L4673" s="2" t="s">
        <v>554</v>
      </c>
      <c r="M4673" s="14">
        <f>+VLOOKUP(L4673,Customers!$C$3:$D$797,2,FALSE)</f>
        <v>2</v>
      </c>
      <c r="N4673" s="14">
        <f>+INDEX(Customers!$B$2:$D$797,MATCH(TF_Database!L4673,Customers!$C$2:$C$797,0),1)</f>
        <v>26460</v>
      </c>
      <c r="O4673" s="29">
        <f t="shared" si="434"/>
        <v>8</v>
      </c>
      <c r="P4673" s="29">
        <f t="shared" si="435"/>
        <v>13</v>
      </c>
      <c r="Q4673" s="14" t="str">
        <f t="shared" si="436"/>
        <v xml:space="preserve">Patrick </v>
      </c>
      <c r="R4673" s="14" t="str">
        <f t="shared" si="437"/>
        <v>Jones</v>
      </c>
    </row>
    <row r="4674" spans="2:18" x14ac:dyDescent="0.45">
      <c r="B4674" s="14" t="str">
        <f t="shared" si="432"/>
        <v>409141340916</v>
      </c>
      <c r="C4674" s="5">
        <v>40914</v>
      </c>
      <c r="D4674" s="2" t="s">
        <v>811</v>
      </c>
      <c r="E4674" s="14">
        <f t="shared" si="433"/>
        <v>0</v>
      </c>
      <c r="F4674" s="2">
        <v>13</v>
      </c>
      <c r="G4674" s="19">
        <v>4805.3599999999997</v>
      </c>
      <c r="H4674" s="20">
        <v>0.04</v>
      </c>
      <c r="I4674" s="6"/>
      <c r="J4674" s="5">
        <v>40916</v>
      </c>
      <c r="K4674" s="25">
        <v>1127.31</v>
      </c>
      <c r="L4674" s="2" t="s">
        <v>554</v>
      </c>
      <c r="M4674" s="14">
        <f>+VLOOKUP(L4674,Customers!$C$3:$D$797,2,FALSE)</f>
        <v>2</v>
      </c>
      <c r="N4674" s="14">
        <f>+INDEX(Customers!$B$2:$D$797,MATCH(TF_Database!L4674,Customers!$C$2:$C$797,0),1)</f>
        <v>26460</v>
      </c>
      <c r="O4674" s="29">
        <f t="shared" si="434"/>
        <v>8</v>
      </c>
      <c r="P4674" s="29">
        <f t="shared" si="435"/>
        <v>13</v>
      </c>
      <c r="Q4674" s="14" t="str">
        <f t="shared" si="436"/>
        <v xml:space="preserve">Patrick </v>
      </c>
      <c r="R4674" s="14" t="str">
        <f t="shared" si="437"/>
        <v>Jones</v>
      </c>
    </row>
    <row r="4675" spans="2:18" x14ac:dyDescent="0.45">
      <c r="B4675" s="14" t="str">
        <f t="shared" si="432"/>
        <v>404283640429</v>
      </c>
      <c r="C4675" s="5">
        <v>40428</v>
      </c>
      <c r="D4675" s="2" t="s">
        <v>811</v>
      </c>
      <c r="E4675" s="14">
        <f t="shared" si="433"/>
        <v>0</v>
      </c>
      <c r="F4675" s="2">
        <v>36</v>
      </c>
      <c r="G4675" s="19">
        <v>146.71</v>
      </c>
      <c r="H4675" s="20">
        <v>0.01</v>
      </c>
      <c r="I4675" s="6"/>
      <c r="J4675" s="5">
        <v>40429</v>
      </c>
      <c r="K4675" s="25">
        <v>38.630000000000003</v>
      </c>
      <c r="L4675" s="2" t="s">
        <v>554</v>
      </c>
      <c r="M4675" s="14">
        <f>+VLOOKUP(L4675,Customers!$C$3:$D$797,2,FALSE)</f>
        <v>2</v>
      </c>
      <c r="N4675" s="14">
        <f>+INDEX(Customers!$B$2:$D$797,MATCH(TF_Database!L4675,Customers!$C$2:$C$797,0),1)</f>
        <v>26460</v>
      </c>
      <c r="O4675" s="29">
        <f t="shared" si="434"/>
        <v>8</v>
      </c>
      <c r="P4675" s="29">
        <f t="shared" si="435"/>
        <v>13</v>
      </c>
      <c r="Q4675" s="14" t="str">
        <f t="shared" si="436"/>
        <v xml:space="preserve">Patrick </v>
      </c>
      <c r="R4675" s="14" t="str">
        <f t="shared" si="437"/>
        <v>Jones</v>
      </c>
    </row>
    <row r="4676" spans="2:18" x14ac:dyDescent="0.45">
      <c r="B4676" s="14" t="str">
        <f t="shared" si="432"/>
        <v>399193739921</v>
      </c>
      <c r="C4676" s="5">
        <v>39919</v>
      </c>
      <c r="D4676" s="2" t="s">
        <v>806</v>
      </c>
      <c r="E4676" s="14">
        <f t="shared" si="433"/>
        <v>1</v>
      </c>
      <c r="F4676" s="2">
        <v>37</v>
      </c>
      <c r="G4676" s="19">
        <v>4158.1234999999997</v>
      </c>
      <c r="H4676" s="20">
        <v>0.01</v>
      </c>
      <c r="I4676" s="6"/>
      <c r="J4676" s="5">
        <v>39921</v>
      </c>
      <c r="K4676" s="25">
        <v>1228.8870000000002</v>
      </c>
      <c r="L4676" s="2" t="s">
        <v>561</v>
      </c>
      <c r="M4676" s="14">
        <f>+VLOOKUP(L4676,Customers!$C$3:$D$797,2,FALSE)</f>
        <v>2</v>
      </c>
      <c r="N4676" s="14">
        <f>+INDEX(Customers!$B$2:$D$797,MATCH(TF_Database!L4676,Customers!$C$2:$C$797,0),1)</f>
        <v>15901</v>
      </c>
      <c r="O4676" s="29">
        <f t="shared" si="434"/>
        <v>6</v>
      </c>
      <c r="P4676" s="29">
        <f t="shared" si="435"/>
        <v>13</v>
      </c>
      <c r="Q4676" s="14" t="str">
        <f t="shared" si="436"/>
        <v xml:space="preserve">Keith </v>
      </c>
      <c r="R4676" s="14" t="str">
        <f t="shared" si="437"/>
        <v>Dawkins</v>
      </c>
    </row>
    <row r="4677" spans="2:18" x14ac:dyDescent="0.45">
      <c r="B4677" s="14" t="str">
        <f t="shared" si="432"/>
        <v>407563840758</v>
      </c>
      <c r="C4677" s="5">
        <v>40756</v>
      </c>
      <c r="D4677" s="2" t="s">
        <v>811</v>
      </c>
      <c r="E4677" s="14">
        <f t="shared" si="433"/>
        <v>0</v>
      </c>
      <c r="F4677" s="2">
        <v>38</v>
      </c>
      <c r="G4677" s="19">
        <v>283.64999999999998</v>
      </c>
      <c r="H4677" s="20">
        <v>0.02</v>
      </c>
      <c r="I4677" s="6"/>
      <c r="J4677" s="5">
        <v>40758</v>
      </c>
      <c r="K4677" s="25">
        <v>-29.21</v>
      </c>
      <c r="L4677" s="2" t="s">
        <v>562</v>
      </c>
      <c r="M4677" s="14">
        <f>+VLOOKUP(L4677,Customers!$C$3:$D$797,2,FALSE)</f>
        <v>4</v>
      </c>
      <c r="N4677" s="14">
        <f>+INDEX(Customers!$B$2:$D$797,MATCH(TF_Database!L4677,Customers!$C$2:$C$797,0),1)</f>
        <v>31581</v>
      </c>
      <c r="O4677" s="29">
        <f t="shared" si="434"/>
        <v>4</v>
      </c>
      <c r="P4677" s="29">
        <f t="shared" si="435"/>
        <v>10</v>
      </c>
      <c r="Q4677" s="14" t="str">
        <f t="shared" si="436"/>
        <v xml:space="preserve">Joe </v>
      </c>
      <c r="R4677" s="14" t="str">
        <f t="shared" si="437"/>
        <v>Elijah</v>
      </c>
    </row>
    <row r="4678" spans="2:18" x14ac:dyDescent="0.45">
      <c r="B4678" s="14" t="str">
        <f t="shared" si="432"/>
        <v>412025041204</v>
      </c>
      <c r="C4678" s="5">
        <v>41202</v>
      </c>
      <c r="D4678" s="2" t="s">
        <v>810</v>
      </c>
      <c r="E4678" s="14">
        <f t="shared" si="433"/>
        <v>0</v>
      </c>
      <c r="F4678" s="2">
        <v>50</v>
      </c>
      <c r="G4678" s="19">
        <v>262.87</v>
      </c>
      <c r="H4678" s="20">
        <v>0.1</v>
      </c>
      <c r="I4678" s="6"/>
      <c r="J4678" s="5">
        <v>41204</v>
      </c>
      <c r="K4678" s="25">
        <v>-166.29</v>
      </c>
      <c r="L4678" s="2" t="s">
        <v>465</v>
      </c>
      <c r="M4678" s="14">
        <f>+VLOOKUP(L4678,Customers!$C$3:$D$797,2,FALSE)</f>
        <v>4</v>
      </c>
      <c r="N4678" s="14">
        <f>+INDEX(Customers!$B$2:$D$797,MATCH(TF_Database!L4678,Customers!$C$2:$C$797,0),1)</f>
        <v>21103</v>
      </c>
      <c r="O4678" s="29">
        <f t="shared" si="434"/>
        <v>6</v>
      </c>
      <c r="P4678" s="29">
        <f t="shared" si="435"/>
        <v>12</v>
      </c>
      <c r="Q4678" s="14" t="str">
        <f t="shared" si="436"/>
        <v xml:space="preserve">Sheri </v>
      </c>
      <c r="R4678" s="14" t="str">
        <f t="shared" si="437"/>
        <v>Gordon</v>
      </c>
    </row>
    <row r="4679" spans="2:18" x14ac:dyDescent="0.45">
      <c r="B4679" s="14" t="str">
        <f t="shared" ref="B4679:B4742" si="438">+CONCATENATE(C4679,F4679,J4679)</f>
        <v>412024341204</v>
      </c>
      <c r="C4679" s="5">
        <v>41202</v>
      </c>
      <c r="D4679" s="2" t="s">
        <v>810</v>
      </c>
      <c r="E4679" s="14">
        <f t="shared" ref="E4679:E4742" si="439">+IF(D4679="High",1,0)</f>
        <v>0</v>
      </c>
      <c r="F4679" s="2">
        <v>43</v>
      </c>
      <c r="G4679" s="19">
        <v>2531.0875000000001</v>
      </c>
      <c r="H4679" s="20">
        <v>0.01</v>
      </c>
      <c r="I4679" s="6"/>
      <c r="J4679" s="5">
        <v>41204</v>
      </c>
      <c r="K4679" s="25">
        <v>881.67599999999993</v>
      </c>
      <c r="L4679" s="2" t="s">
        <v>465</v>
      </c>
      <c r="M4679" s="14">
        <f>+VLOOKUP(L4679,Customers!$C$3:$D$797,2,FALSE)</f>
        <v>4</v>
      </c>
      <c r="N4679" s="14">
        <f>+INDEX(Customers!$B$2:$D$797,MATCH(TF_Database!L4679,Customers!$C$2:$C$797,0),1)</f>
        <v>21103</v>
      </c>
      <c r="O4679" s="29">
        <f t="shared" ref="O4679:O4742" si="440">+SEARCH(" ",L4679)</f>
        <v>6</v>
      </c>
      <c r="P4679" s="29">
        <f t="shared" ref="P4679:P4742" si="441">+LEN(L4679)</f>
        <v>12</v>
      </c>
      <c r="Q4679" s="14" t="str">
        <f t="shared" ref="Q4679:Q4742" si="442">+LEFT(L4679,O4679)</f>
        <v xml:space="preserve">Sheri </v>
      </c>
      <c r="R4679" s="14" t="str">
        <f t="shared" ref="R4679:R4742" si="443">+RIGHT(L4679,P4679-O4679)</f>
        <v>Gordon</v>
      </c>
    </row>
    <row r="4680" spans="2:18" x14ac:dyDescent="0.45">
      <c r="B4680" s="14" t="str">
        <f t="shared" si="438"/>
        <v>407644140766</v>
      </c>
      <c r="C4680" s="5">
        <v>40764</v>
      </c>
      <c r="D4680" s="2" t="s">
        <v>804</v>
      </c>
      <c r="E4680" s="14">
        <f t="shared" si="439"/>
        <v>0</v>
      </c>
      <c r="F4680" s="2">
        <v>41</v>
      </c>
      <c r="G4680" s="19">
        <v>726.22</v>
      </c>
      <c r="H4680" s="20">
        <v>0.01</v>
      </c>
      <c r="I4680" s="6"/>
      <c r="J4680" s="5">
        <v>40766</v>
      </c>
      <c r="K4680" s="25">
        <v>52.47</v>
      </c>
      <c r="L4680" s="2" t="s">
        <v>563</v>
      </c>
      <c r="M4680" s="14">
        <f>+VLOOKUP(L4680,Customers!$C$3:$D$797,2,FALSE)</f>
        <v>4</v>
      </c>
      <c r="N4680" s="14">
        <f>+INDEX(Customers!$B$2:$D$797,MATCH(TF_Database!L4680,Customers!$C$2:$C$797,0),1)</f>
        <v>9581</v>
      </c>
      <c r="O4680" s="29">
        <f t="shared" si="440"/>
        <v>9</v>
      </c>
      <c r="P4680" s="29">
        <f t="shared" si="441"/>
        <v>17</v>
      </c>
      <c r="Q4680" s="14" t="str">
        <f t="shared" si="442"/>
        <v xml:space="preserve">Stefanie </v>
      </c>
      <c r="R4680" s="14" t="str">
        <f t="shared" si="443"/>
        <v>Holloman</v>
      </c>
    </row>
    <row r="4681" spans="2:18" x14ac:dyDescent="0.45">
      <c r="B4681" s="14" t="str">
        <f t="shared" si="438"/>
        <v>405972740599</v>
      </c>
      <c r="C4681" s="5">
        <v>40597</v>
      </c>
      <c r="D4681" s="2" t="s">
        <v>810</v>
      </c>
      <c r="E4681" s="14">
        <f t="shared" si="439"/>
        <v>0</v>
      </c>
      <c r="F4681" s="2">
        <v>27</v>
      </c>
      <c r="G4681" s="19">
        <v>353.62</v>
      </c>
      <c r="H4681" s="20">
        <v>0.01</v>
      </c>
      <c r="I4681" s="6"/>
      <c r="J4681" s="5">
        <v>40599</v>
      </c>
      <c r="K4681" s="25">
        <v>140.148</v>
      </c>
      <c r="L4681" s="2" t="s">
        <v>564</v>
      </c>
      <c r="M4681" s="14">
        <f>+VLOOKUP(L4681,Customers!$C$3:$D$797,2,FALSE)</f>
        <v>5</v>
      </c>
      <c r="N4681" s="14">
        <f>+INDEX(Customers!$B$2:$D$797,MATCH(TF_Database!L4681,Customers!$C$2:$C$797,0),1)</f>
        <v>27118</v>
      </c>
      <c r="O4681" s="29">
        <f t="shared" si="440"/>
        <v>4</v>
      </c>
      <c r="P4681" s="29">
        <f t="shared" si="441"/>
        <v>9</v>
      </c>
      <c r="Q4681" s="14" t="str">
        <f t="shared" si="442"/>
        <v xml:space="preserve">Ken </v>
      </c>
      <c r="R4681" s="14" t="str">
        <f t="shared" si="443"/>
        <v>Black</v>
      </c>
    </row>
    <row r="4682" spans="2:18" x14ac:dyDescent="0.45">
      <c r="B4682" s="14" t="str">
        <f t="shared" si="438"/>
        <v>407052240705</v>
      </c>
      <c r="C4682" s="5">
        <v>40705</v>
      </c>
      <c r="D4682" s="2" t="s">
        <v>806</v>
      </c>
      <c r="E4682" s="14">
        <f t="shared" si="439"/>
        <v>1</v>
      </c>
      <c r="F4682" s="2">
        <v>22</v>
      </c>
      <c r="G4682" s="19">
        <v>646.07000000000005</v>
      </c>
      <c r="H4682" s="20">
        <v>0.06</v>
      </c>
      <c r="I4682" s="6"/>
      <c r="J4682" s="5">
        <v>40705</v>
      </c>
      <c r="K4682" s="25">
        <v>237.75</v>
      </c>
      <c r="L4682" s="2" t="s">
        <v>562</v>
      </c>
      <c r="M4682" s="14">
        <f>+VLOOKUP(L4682,Customers!$C$3:$D$797,2,FALSE)</f>
        <v>4</v>
      </c>
      <c r="N4682" s="14">
        <f>+INDEX(Customers!$B$2:$D$797,MATCH(TF_Database!L4682,Customers!$C$2:$C$797,0),1)</f>
        <v>31581</v>
      </c>
      <c r="O4682" s="29">
        <f t="shared" si="440"/>
        <v>4</v>
      </c>
      <c r="P4682" s="29">
        <f t="shared" si="441"/>
        <v>10</v>
      </c>
      <c r="Q4682" s="14" t="str">
        <f t="shared" si="442"/>
        <v xml:space="preserve">Joe </v>
      </c>
      <c r="R4682" s="14" t="str">
        <f t="shared" si="443"/>
        <v>Elijah</v>
      </c>
    </row>
    <row r="4683" spans="2:18" x14ac:dyDescent="0.45">
      <c r="B4683" s="14" t="str">
        <f t="shared" si="438"/>
        <v>40287440288</v>
      </c>
      <c r="C4683" s="5">
        <v>40287</v>
      </c>
      <c r="D4683" s="2" t="s">
        <v>810</v>
      </c>
      <c r="E4683" s="14">
        <f t="shared" si="439"/>
        <v>0</v>
      </c>
      <c r="F4683" s="2">
        <v>4</v>
      </c>
      <c r="G4683" s="19">
        <v>126.87</v>
      </c>
      <c r="H4683" s="20">
        <v>0.08</v>
      </c>
      <c r="I4683" s="6"/>
      <c r="J4683" s="5">
        <v>40288</v>
      </c>
      <c r="K4683" s="25">
        <v>-125.99</v>
      </c>
      <c r="L4683" s="2" t="s">
        <v>565</v>
      </c>
      <c r="M4683" s="14">
        <f>+VLOOKUP(L4683,Customers!$C$3:$D$797,2,FALSE)</f>
        <v>1</v>
      </c>
      <c r="N4683" s="14">
        <f>+INDEX(Customers!$B$2:$D$797,MATCH(TF_Database!L4683,Customers!$C$2:$C$797,0),1)</f>
        <v>26768</v>
      </c>
      <c r="O4683" s="29">
        <f t="shared" si="440"/>
        <v>8</v>
      </c>
      <c r="P4683" s="29">
        <f t="shared" si="441"/>
        <v>16</v>
      </c>
      <c r="Q4683" s="14" t="str">
        <f t="shared" si="442"/>
        <v xml:space="preserve">Lindsay </v>
      </c>
      <c r="R4683" s="14" t="str">
        <f t="shared" si="443"/>
        <v>Williams</v>
      </c>
    </row>
    <row r="4684" spans="2:18" x14ac:dyDescent="0.45">
      <c r="B4684" s="14" t="str">
        <f t="shared" si="438"/>
        <v>40743940745</v>
      </c>
      <c r="C4684" s="5">
        <v>40743</v>
      </c>
      <c r="D4684" s="2" t="s">
        <v>811</v>
      </c>
      <c r="E4684" s="14">
        <f t="shared" si="439"/>
        <v>0</v>
      </c>
      <c r="F4684" s="2">
        <v>9</v>
      </c>
      <c r="G4684" s="19">
        <v>520.49</v>
      </c>
      <c r="H4684" s="20">
        <v>0</v>
      </c>
      <c r="I4684" s="6"/>
      <c r="J4684" s="5">
        <v>40745</v>
      </c>
      <c r="K4684" s="25">
        <v>-51.01</v>
      </c>
      <c r="L4684" s="2" t="s">
        <v>566</v>
      </c>
      <c r="M4684" s="14">
        <f>+VLOOKUP(L4684,Customers!$C$3:$D$797,2,FALSE)</f>
        <v>1</v>
      </c>
      <c r="N4684" s="14">
        <f>+INDEX(Customers!$B$2:$D$797,MATCH(TF_Database!L4684,Customers!$C$2:$C$797,0),1)</f>
        <v>12410</v>
      </c>
      <c r="O4684" s="29">
        <f t="shared" si="440"/>
        <v>6</v>
      </c>
      <c r="P4684" s="29">
        <f t="shared" si="441"/>
        <v>12</v>
      </c>
      <c r="Q4684" s="14" t="str">
        <f t="shared" si="442"/>
        <v xml:space="preserve">Logan </v>
      </c>
      <c r="R4684" s="14" t="str">
        <f t="shared" si="443"/>
        <v>Currie</v>
      </c>
    </row>
    <row r="4685" spans="2:18" x14ac:dyDescent="0.45">
      <c r="B4685" s="14" t="str">
        <f t="shared" si="438"/>
        <v>398712839872</v>
      </c>
      <c r="C4685" s="5">
        <v>39871</v>
      </c>
      <c r="D4685" s="2" t="s">
        <v>811</v>
      </c>
      <c r="E4685" s="14">
        <f t="shared" si="439"/>
        <v>0</v>
      </c>
      <c r="F4685" s="2">
        <v>28</v>
      </c>
      <c r="G4685" s="19">
        <v>334.89</v>
      </c>
      <c r="H4685" s="20">
        <v>0.03</v>
      </c>
      <c r="I4685" s="6"/>
      <c r="J4685" s="5">
        <v>39872</v>
      </c>
      <c r="K4685" s="25">
        <v>-1.4355</v>
      </c>
      <c r="L4685" s="2" t="s">
        <v>561</v>
      </c>
      <c r="M4685" s="14">
        <f>+VLOOKUP(L4685,Customers!$C$3:$D$797,2,FALSE)</f>
        <v>2</v>
      </c>
      <c r="N4685" s="14">
        <f>+INDEX(Customers!$B$2:$D$797,MATCH(TF_Database!L4685,Customers!$C$2:$C$797,0),1)</f>
        <v>15901</v>
      </c>
      <c r="O4685" s="29">
        <f t="shared" si="440"/>
        <v>6</v>
      </c>
      <c r="P4685" s="29">
        <f t="shared" si="441"/>
        <v>13</v>
      </c>
      <c r="Q4685" s="14" t="str">
        <f t="shared" si="442"/>
        <v xml:space="preserve">Keith </v>
      </c>
      <c r="R4685" s="14" t="str">
        <f t="shared" si="443"/>
        <v>Dawkins</v>
      </c>
    </row>
    <row r="4686" spans="2:18" x14ac:dyDescent="0.45">
      <c r="B4686" s="14" t="str">
        <f t="shared" si="438"/>
        <v>40912340912</v>
      </c>
      <c r="C4686" s="5">
        <v>40912</v>
      </c>
      <c r="D4686" s="2" t="s">
        <v>808</v>
      </c>
      <c r="E4686" s="14">
        <f t="shared" si="439"/>
        <v>0</v>
      </c>
      <c r="F4686" s="2">
        <v>3</v>
      </c>
      <c r="G4686" s="19">
        <v>172.04</v>
      </c>
      <c r="H4686" s="20">
        <v>0.02</v>
      </c>
      <c r="I4686" s="6"/>
      <c r="J4686" s="5">
        <v>40912</v>
      </c>
      <c r="K4686" s="25">
        <v>143.08000000000001</v>
      </c>
      <c r="L4686" s="2" t="s">
        <v>567</v>
      </c>
      <c r="M4686" s="14">
        <f>+VLOOKUP(L4686,Customers!$C$3:$D$797,2,FALSE)</f>
        <v>3</v>
      </c>
      <c r="N4686" s="14">
        <f>+INDEX(Customers!$B$2:$D$797,MATCH(TF_Database!L4686,Customers!$C$2:$C$797,0),1)</f>
        <v>10117</v>
      </c>
      <c r="O4686" s="29">
        <f t="shared" si="440"/>
        <v>6</v>
      </c>
      <c r="P4686" s="29">
        <f t="shared" si="441"/>
        <v>13</v>
      </c>
      <c r="Q4686" s="14" t="str">
        <f t="shared" si="442"/>
        <v xml:space="preserve">Steve </v>
      </c>
      <c r="R4686" s="14" t="str">
        <f t="shared" si="443"/>
        <v>Chapman</v>
      </c>
    </row>
    <row r="4687" spans="2:18" x14ac:dyDescent="0.45">
      <c r="B4687" s="14" t="str">
        <f t="shared" si="438"/>
        <v>40912340914</v>
      </c>
      <c r="C4687" s="5">
        <v>40912</v>
      </c>
      <c r="D4687" s="2" t="s">
        <v>808</v>
      </c>
      <c r="E4687" s="14">
        <f t="shared" si="439"/>
        <v>0</v>
      </c>
      <c r="F4687" s="2">
        <v>3</v>
      </c>
      <c r="G4687" s="19">
        <v>113.14</v>
      </c>
      <c r="H4687" s="20">
        <v>0.06</v>
      </c>
      <c r="I4687" s="6"/>
      <c r="J4687" s="5">
        <v>40914</v>
      </c>
      <c r="K4687" s="25">
        <v>-21.23</v>
      </c>
      <c r="L4687" s="2" t="s">
        <v>567</v>
      </c>
      <c r="M4687" s="14">
        <f>+VLOOKUP(L4687,Customers!$C$3:$D$797,2,FALSE)</f>
        <v>3</v>
      </c>
      <c r="N4687" s="14">
        <f>+INDEX(Customers!$B$2:$D$797,MATCH(TF_Database!L4687,Customers!$C$2:$C$797,0),1)</f>
        <v>10117</v>
      </c>
      <c r="O4687" s="29">
        <f t="shared" si="440"/>
        <v>6</v>
      </c>
      <c r="P4687" s="29">
        <f t="shared" si="441"/>
        <v>13</v>
      </c>
      <c r="Q4687" s="14" t="str">
        <f t="shared" si="442"/>
        <v xml:space="preserve">Steve </v>
      </c>
      <c r="R4687" s="14" t="str">
        <f t="shared" si="443"/>
        <v>Chapman</v>
      </c>
    </row>
    <row r="4688" spans="2:18" x14ac:dyDescent="0.45">
      <c r="B4688" s="14" t="str">
        <f t="shared" si="438"/>
        <v>409123240913</v>
      </c>
      <c r="C4688" s="5">
        <v>40912</v>
      </c>
      <c r="D4688" s="2" t="s">
        <v>808</v>
      </c>
      <c r="E4688" s="14">
        <f t="shared" si="439"/>
        <v>0</v>
      </c>
      <c r="F4688" s="2">
        <v>32</v>
      </c>
      <c r="G4688" s="19">
        <v>1724.82</v>
      </c>
      <c r="H4688" s="20">
        <v>0.1</v>
      </c>
      <c r="I4688" s="6"/>
      <c r="J4688" s="5">
        <v>40913</v>
      </c>
      <c r="K4688" s="25">
        <v>407.8</v>
      </c>
      <c r="L4688" s="2" t="s">
        <v>567</v>
      </c>
      <c r="M4688" s="14">
        <f>+VLOOKUP(L4688,Customers!$C$3:$D$797,2,FALSE)</f>
        <v>3</v>
      </c>
      <c r="N4688" s="14">
        <f>+INDEX(Customers!$B$2:$D$797,MATCH(TF_Database!L4688,Customers!$C$2:$C$797,0),1)</f>
        <v>10117</v>
      </c>
      <c r="O4688" s="29">
        <f t="shared" si="440"/>
        <v>6</v>
      </c>
      <c r="P4688" s="29">
        <f t="shared" si="441"/>
        <v>13</v>
      </c>
      <c r="Q4688" s="14" t="str">
        <f t="shared" si="442"/>
        <v xml:space="preserve">Steve </v>
      </c>
      <c r="R4688" s="14" t="str">
        <f t="shared" si="443"/>
        <v>Chapman</v>
      </c>
    </row>
    <row r="4689" spans="2:18" x14ac:dyDescent="0.45">
      <c r="B4689" s="14" t="str">
        <f t="shared" si="438"/>
        <v>406722240673</v>
      </c>
      <c r="C4689" s="5">
        <v>40672</v>
      </c>
      <c r="D4689" s="2" t="s">
        <v>811</v>
      </c>
      <c r="E4689" s="14">
        <f t="shared" si="439"/>
        <v>0</v>
      </c>
      <c r="F4689" s="2">
        <v>22</v>
      </c>
      <c r="G4689" s="19">
        <v>1337.81</v>
      </c>
      <c r="H4689" s="20">
        <v>0.02</v>
      </c>
      <c r="I4689" s="6"/>
      <c r="J4689" s="5">
        <v>40673</v>
      </c>
      <c r="K4689" s="25">
        <v>407.11599999999999</v>
      </c>
      <c r="L4689" s="2" t="s">
        <v>409</v>
      </c>
      <c r="M4689" s="14">
        <f>+VLOOKUP(L4689,Customers!$C$3:$D$797,2,FALSE)</f>
        <v>5</v>
      </c>
      <c r="N4689" s="14">
        <f>+INDEX(Customers!$B$2:$D$797,MATCH(TF_Database!L4689,Customers!$C$2:$C$797,0),1)</f>
        <v>20198</v>
      </c>
      <c r="O4689" s="29">
        <f t="shared" si="440"/>
        <v>5</v>
      </c>
      <c r="P4689" s="29">
        <f t="shared" si="441"/>
        <v>10</v>
      </c>
      <c r="Q4689" s="14" t="str">
        <f t="shared" si="442"/>
        <v xml:space="preserve">Marc </v>
      </c>
      <c r="R4689" s="14" t="str">
        <f t="shared" si="443"/>
        <v>Crier</v>
      </c>
    </row>
    <row r="4690" spans="2:18" x14ac:dyDescent="0.45">
      <c r="B4690" s="14" t="str">
        <f t="shared" si="438"/>
        <v>411823141187</v>
      </c>
      <c r="C4690" s="5">
        <v>41182</v>
      </c>
      <c r="D4690" s="2" t="s">
        <v>804</v>
      </c>
      <c r="E4690" s="14">
        <f t="shared" si="439"/>
        <v>0</v>
      </c>
      <c r="F4690" s="2">
        <v>31</v>
      </c>
      <c r="G4690" s="19">
        <v>937.8</v>
      </c>
      <c r="H4690" s="20">
        <v>0</v>
      </c>
      <c r="I4690" s="6"/>
      <c r="J4690" s="5">
        <v>41187</v>
      </c>
      <c r="K4690" s="25">
        <v>27.12</v>
      </c>
      <c r="L4690" s="2" t="s">
        <v>564</v>
      </c>
      <c r="M4690" s="14">
        <f>+VLOOKUP(L4690,Customers!$C$3:$D$797,2,FALSE)</f>
        <v>5</v>
      </c>
      <c r="N4690" s="14">
        <f>+INDEX(Customers!$B$2:$D$797,MATCH(TF_Database!L4690,Customers!$C$2:$C$797,0),1)</f>
        <v>27118</v>
      </c>
      <c r="O4690" s="29">
        <f t="shared" si="440"/>
        <v>4</v>
      </c>
      <c r="P4690" s="29">
        <f t="shared" si="441"/>
        <v>9</v>
      </c>
      <c r="Q4690" s="14" t="str">
        <f t="shared" si="442"/>
        <v xml:space="preserve">Ken </v>
      </c>
      <c r="R4690" s="14" t="str">
        <f t="shared" si="443"/>
        <v>Black</v>
      </c>
    </row>
    <row r="4691" spans="2:18" x14ac:dyDescent="0.45">
      <c r="B4691" s="14" t="str">
        <f t="shared" si="438"/>
        <v>399474039947</v>
      </c>
      <c r="C4691" s="5">
        <v>39947</v>
      </c>
      <c r="D4691" s="2" t="s">
        <v>811</v>
      </c>
      <c r="E4691" s="14">
        <f t="shared" si="439"/>
        <v>0</v>
      </c>
      <c r="F4691" s="2">
        <v>40</v>
      </c>
      <c r="G4691" s="19">
        <v>227.37</v>
      </c>
      <c r="H4691" s="20">
        <v>0</v>
      </c>
      <c r="I4691" s="6"/>
      <c r="J4691" s="5">
        <v>39947</v>
      </c>
      <c r="K4691" s="25">
        <v>-92.07</v>
      </c>
      <c r="L4691" s="2" t="s">
        <v>549</v>
      </c>
      <c r="M4691" s="14">
        <f>+VLOOKUP(L4691,Customers!$C$3:$D$797,2,FALSE)</f>
        <v>1</v>
      </c>
      <c r="N4691" s="14">
        <f>+INDEX(Customers!$B$2:$D$797,MATCH(TF_Database!L4691,Customers!$C$2:$C$797,0),1)</f>
        <v>29669</v>
      </c>
      <c r="O4691" s="29">
        <f t="shared" si="440"/>
        <v>5</v>
      </c>
      <c r="P4691" s="29">
        <f t="shared" si="441"/>
        <v>11</v>
      </c>
      <c r="Q4691" s="14" t="str">
        <f t="shared" si="442"/>
        <v xml:space="preserve">Dave </v>
      </c>
      <c r="R4691" s="14" t="str">
        <f t="shared" si="443"/>
        <v>Brooks</v>
      </c>
    </row>
    <row r="4692" spans="2:18" x14ac:dyDescent="0.45">
      <c r="B4692" s="14" t="str">
        <f t="shared" si="438"/>
        <v>406653940666</v>
      </c>
      <c r="C4692" s="5">
        <v>40665</v>
      </c>
      <c r="D4692" s="2" t="s">
        <v>806</v>
      </c>
      <c r="E4692" s="14">
        <f t="shared" si="439"/>
        <v>1</v>
      </c>
      <c r="F4692" s="2">
        <v>39</v>
      </c>
      <c r="G4692" s="19">
        <v>6330.0859999999993</v>
      </c>
      <c r="H4692" s="20">
        <v>0.1</v>
      </c>
      <c r="I4692" s="6"/>
      <c r="J4692" s="5">
        <v>40666</v>
      </c>
      <c r="K4692" s="25">
        <v>1421.8920000000001</v>
      </c>
      <c r="L4692" s="2" t="s">
        <v>405</v>
      </c>
      <c r="M4692" s="14">
        <f>+VLOOKUP(L4692,Customers!$C$3:$D$797,2,FALSE)</f>
        <v>5</v>
      </c>
      <c r="N4692" s="14">
        <f>+INDEX(Customers!$B$2:$D$797,MATCH(TF_Database!L4692,Customers!$C$2:$C$797,0),1)</f>
        <v>16684</v>
      </c>
      <c r="O4692" s="29">
        <f t="shared" si="440"/>
        <v>8</v>
      </c>
      <c r="P4692" s="29">
        <f t="shared" si="441"/>
        <v>17</v>
      </c>
      <c r="Q4692" s="14" t="str">
        <f t="shared" si="442"/>
        <v xml:space="preserve">Deborah </v>
      </c>
      <c r="R4692" s="14" t="str">
        <f t="shared" si="443"/>
        <v>Brumfield</v>
      </c>
    </row>
    <row r="4693" spans="2:18" x14ac:dyDescent="0.45">
      <c r="B4693" s="14" t="str">
        <f t="shared" si="438"/>
        <v>40579340580</v>
      </c>
      <c r="C4693" s="5">
        <v>40579</v>
      </c>
      <c r="D4693" s="2" t="s">
        <v>808</v>
      </c>
      <c r="E4693" s="14">
        <f t="shared" si="439"/>
        <v>0</v>
      </c>
      <c r="F4693" s="2">
        <v>3</v>
      </c>
      <c r="G4693" s="19">
        <v>1566.8</v>
      </c>
      <c r="H4693" s="20">
        <v>0.06</v>
      </c>
      <c r="I4693" s="6"/>
      <c r="J4693" s="5">
        <v>40580</v>
      </c>
      <c r="K4693" s="25">
        <v>-1044.9222</v>
      </c>
      <c r="L4693" s="2" t="s">
        <v>561</v>
      </c>
      <c r="M4693" s="14">
        <f>+VLOOKUP(L4693,Customers!$C$3:$D$797,2,FALSE)</f>
        <v>2</v>
      </c>
      <c r="N4693" s="14">
        <f>+INDEX(Customers!$B$2:$D$797,MATCH(TF_Database!L4693,Customers!$C$2:$C$797,0),1)</f>
        <v>15901</v>
      </c>
      <c r="O4693" s="29">
        <f t="shared" si="440"/>
        <v>6</v>
      </c>
      <c r="P4693" s="29">
        <f t="shared" si="441"/>
        <v>13</v>
      </c>
      <c r="Q4693" s="14" t="str">
        <f t="shared" si="442"/>
        <v xml:space="preserve">Keith </v>
      </c>
      <c r="R4693" s="14" t="str">
        <f t="shared" si="443"/>
        <v>Dawkins</v>
      </c>
    </row>
    <row r="4694" spans="2:18" x14ac:dyDescent="0.45">
      <c r="B4694" s="14" t="str">
        <f t="shared" si="438"/>
        <v>405793040579</v>
      </c>
      <c r="C4694" s="5">
        <v>40579</v>
      </c>
      <c r="D4694" s="2" t="s">
        <v>808</v>
      </c>
      <c r="E4694" s="14">
        <f t="shared" si="439"/>
        <v>0</v>
      </c>
      <c r="F4694" s="2">
        <v>30</v>
      </c>
      <c r="G4694" s="19">
        <v>616.01</v>
      </c>
      <c r="H4694" s="20">
        <v>0.09</v>
      </c>
      <c r="I4694" s="6"/>
      <c r="J4694" s="5">
        <v>40579</v>
      </c>
      <c r="K4694" s="25">
        <v>-74.88</v>
      </c>
      <c r="L4694" s="2" t="s">
        <v>561</v>
      </c>
      <c r="M4694" s="14">
        <f>+VLOOKUP(L4694,Customers!$C$3:$D$797,2,FALSE)</f>
        <v>2</v>
      </c>
      <c r="N4694" s="14">
        <f>+INDEX(Customers!$B$2:$D$797,MATCH(TF_Database!L4694,Customers!$C$2:$C$797,0),1)</f>
        <v>15901</v>
      </c>
      <c r="O4694" s="29">
        <f t="shared" si="440"/>
        <v>6</v>
      </c>
      <c r="P4694" s="29">
        <f t="shared" si="441"/>
        <v>13</v>
      </c>
      <c r="Q4694" s="14" t="str">
        <f t="shared" si="442"/>
        <v xml:space="preserve">Keith </v>
      </c>
      <c r="R4694" s="14" t="str">
        <f t="shared" si="443"/>
        <v>Dawkins</v>
      </c>
    </row>
    <row r="4695" spans="2:18" x14ac:dyDescent="0.45">
      <c r="B4695" s="14" t="str">
        <f t="shared" si="438"/>
        <v>405791740579</v>
      </c>
      <c r="C4695" s="5">
        <v>40579</v>
      </c>
      <c r="D4695" s="2" t="s">
        <v>808</v>
      </c>
      <c r="E4695" s="14">
        <f t="shared" si="439"/>
        <v>0</v>
      </c>
      <c r="F4695" s="2">
        <v>17</v>
      </c>
      <c r="G4695" s="19">
        <v>438.60849999999999</v>
      </c>
      <c r="H4695" s="20">
        <v>0.01</v>
      </c>
      <c r="I4695" s="6"/>
      <c r="J4695" s="5">
        <v>40579</v>
      </c>
      <c r="K4695" s="25">
        <v>-56.045000000000002</v>
      </c>
      <c r="L4695" s="2" t="s">
        <v>561</v>
      </c>
      <c r="M4695" s="14">
        <f>+VLOOKUP(L4695,Customers!$C$3:$D$797,2,FALSE)</f>
        <v>2</v>
      </c>
      <c r="N4695" s="14">
        <f>+INDEX(Customers!$B$2:$D$797,MATCH(TF_Database!L4695,Customers!$C$2:$C$797,0),1)</f>
        <v>15901</v>
      </c>
      <c r="O4695" s="29">
        <f t="shared" si="440"/>
        <v>6</v>
      </c>
      <c r="P4695" s="29">
        <f t="shared" si="441"/>
        <v>13</v>
      </c>
      <c r="Q4695" s="14" t="str">
        <f t="shared" si="442"/>
        <v xml:space="preserve">Keith </v>
      </c>
      <c r="R4695" s="14" t="str">
        <f t="shared" si="443"/>
        <v>Dawkins</v>
      </c>
    </row>
    <row r="4696" spans="2:18" x14ac:dyDescent="0.45">
      <c r="B4696" s="14" t="str">
        <f t="shared" si="438"/>
        <v>40323540325</v>
      </c>
      <c r="C4696" s="5">
        <v>40323</v>
      </c>
      <c r="D4696" s="2" t="s">
        <v>808</v>
      </c>
      <c r="E4696" s="14">
        <f t="shared" si="439"/>
        <v>0</v>
      </c>
      <c r="F4696" s="2">
        <v>5</v>
      </c>
      <c r="G4696" s="19">
        <v>1386.6</v>
      </c>
      <c r="H4696" s="20">
        <v>0.09</v>
      </c>
      <c r="I4696" s="6"/>
      <c r="J4696" s="5">
        <v>40325</v>
      </c>
      <c r="K4696" s="25">
        <v>-556.17999999999995</v>
      </c>
      <c r="L4696" s="2" t="s">
        <v>409</v>
      </c>
      <c r="M4696" s="14">
        <f>+VLOOKUP(L4696,Customers!$C$3:$D$797,2,FALSE)</f>
        <v>5</v>
      </c>
      <c r="N4696" s="14">
        <f>+INDEX(Customers!$B$2:$D$797,MATCH(TF_Database!L4696,Customers!$C$2:$C$797,0),1)</f>
        <v>20198</v>
      </c>
      <c r="O4696" s="29">
        <f t="shared" si="440"/>
        <v>5</v>
      </c>
      <c r="P4696" s="29">
        <f t="shared" si="441"/>
        <v>10</v>
      </c>
      <c r="Q4696" s="14" t="str">
        <f t="shared" si="442"/>
        <v xml:space="preserve">Marc </v>
      </c>
      <c r="R4696" s="14" t="str">
        <f t="shared" si="443"/>
        <v>Crier</v>
      </c>
    </row>
    <row r="4697" spans="2:18" x14ac:dyDescent="0.45">
      <c r="B4697" s="14" t="str">
        <f t="shared" si="438"/>
        <v>399084539910</v>
      </c>
      <c r="C4697" s="5">
        <v>39908</v>
      </c>
      <c r="D4697" s="2" t="s">
        <v>808</v>
      </c>
      <c r="E4697" s="14">
        <f t="shared" si="439"/>
        <v>0</v>
      </c>
      <c r="F4697" s="2">
        <v>45</v>
      </c>
      <c r="G4697" s="19">
        <v>1553.38</v>
      </c>
      <c r="H4697" s="20">
        <v>0.1</v>
      </c>
      <c r="I4697" s="6"/>
      <c r="J4697" s="5">
        <v>39910</v>
      </c>
      <c r="K4697" s="25">
        <v>180.88</v>
      </c>
      <c r="L4697" s="2" t="s">
        <v>568</v>
      </c>
      <c r="M4697" s="14">
        <f>+VLOOKUP(L4697,Customers!$C$3:$D$797,2,FALSE)</f>
        <v>2</v>
      </c>
      <c r="N4697" s="14">
        <f>+INDEX(Customers!$B$2:$D$797,MATCH(TF_Database!L4697,Customers!$C$2:$C$797,0),1)</f>
        <v>7344</v>
      </c>
      <c r="O4697" s="29">
        <f t="shared" si="440"/>
        <v>5</v>
      </c>
      <c r="P4697" s="29">
        <f t="shared" si="441"/>
        <v>11</v>
      </c>
      <c r="Q4697" s="14" t="str">
        <f t="shared" si="442"/>
        <v xml:space="preserve">Scot </v>
      </c>
      <c r="R4697" s="14" t="str">
        <f t="shared" si="443"/>
        <v>Wooten</v>
      </c>
    </row>
    <row r="4698" spans="2:18" x14ac:dyDescent="0.45">
      <c r="B4698" s="14" t="str">
        <f t="shared" si="438"/>
        <v>400572140059</v>
      </c>
      <c r="C4698" s="5">
        <v>40057</v>
      </c>
      <c r="D4698" s="2" t="s">
        <v>806</v>
      </c>
      <c r="E4698" s="14">
        <f t="shared" si="439"/>
        <v>1</v>
      </c>
      <c r="F4698" s="2">
        <v>21</v>
      </c>
      <c r="G4698" s="19">
        <v>441.7</v>
      </c>
      <c r="H4698" s="20">
        <v>0.08</v>
      </c>
      <c r="I4698" s="6"/>
      <c r="J4698" s="5">
        <v>40059</v>
      </c>
      <c r="K4698" s="25">
        <v>167.18</v>
      </c>
      <c r="L4698" s="2" t="s">
        <v>561</v>
      </c>
      <c r="M4698" s="14">
        <f>+VLOOKUP(L4698,Customers!$C$3:$D$797,2,FALSE)</f>
        <v>2</v>
      </c>
      <c r="N4698" s="14">
        <f>+INDEX(Customers!$B$2:$D$797,MATCH(TF_Database!L4698,Customers!$C$2:$C$797,0),1)</f>
        <v>15901</v>
      </c>
      <c r="O4698" s="29">
        <f t="shared" si="440"/>
        <v>6</v>
      </c>
      <c r="P4698" s="29">
        <f t="shared" si="441"/>
        <v>13</v>
      </c>
      <c r="Q4698" s="14" t="str">
        <f t="shared" si="442"/>
        <v xml:space="preserve">Keith </v>
      </c>
      <c r="R4698" s="14" t="str">
        <f t="shared" si="443"/>
        <v>Dawkins</v>
      </c>
    </row>
    <row r="4699" spans="2:18" x14ac:dyDescent="0.45">
      <c r="B4699" s="14" t="str">
        <f t="shared" si="438"/>
        <v>399303839930</v>
      </c>
      <c r="C4699" s="5">
        <v>39930</v>
      </c>
      <c r="D4699" s="2" t="s">
        <v>804</v>
      </c>
      <c r="E4699" s="14">
        <f t="shared" si="439"/>
        <v>0</v>
      </c>
      <c r="F4699" s="2">
        <v>38</v>
      </c>
      <c r="G4699" s="19">
        <v>10823.84</v>
      </c>
      <c r="H4699" s="20">
        <v>0.09</v>
      </c>
      <c r="I4699" s="6"/>
      <c r="J4699" s="5">
        <v>39930</v>
      </c>
      <c r="K4699" s="25">
        <v>3857.43</v>
      </c>
      <c r="L4699" s="2" t="s">
        <v>405</v>
      </c>
      <c r="M4699" s="14">
        <f>+VLOOKUP(L4699,Customers!$C$3:$D$797,2,FALSE)</f>
        <v>5</v>
      </c>
      <c r="N4699" s="14">
        <f>+INDEX(Customers!$B$2:$D$797,MATCH(TF_Database!L4699,Customers!$C$2:$C$797,0),1)</f>
        <v>16684</v>
      </c>
      <c r="O4699" s="29">
        <f t="shared" si="440"/>
        <v>8</v>
      </c>
      <c r="P4699" s="29">
        <f t="shared" si="441"/>
        <v>17</v>
      </c>
      <c r="Q4699" s="14" t="str">
        <f t="shared" si="442"/>
        <v xml:space="preserve">Deborah </v>
      </c>
      <c r="R4699" s="14" t="str">
        <f t="shared" si="443"/>
        <v>Brumfield</v>
      </c>
    </row>
    <row r="4700" spans="2:18" x14ac:dyDescent="0.45">
      <c r="B4700" s="14" t="str">
        <f t="shared" si="438"/>
        <v>40056240056</v>
      </c>
      <c r="C4700" s="5">
        <v>40056</v>
      </c>
      <c r="D4700" s="2" t="s">
        <v>804</v>
      </c>
      <c r="E4700" s="14">
        <f t="shared" si="439"/>
        <v>0</v>
      </c>
      <c r="F4700" s="2">
        <v>2</v>
      </c>
      <c r="G4700" s="19">
        <v>42.3</v>
      </c>
      <c r="H4700" s="20">
        <v>0.06</v>
      </c>
      <c r="I4700" s="6"/>
      <c r="J4700" s="5">
        <v>40056</v>
      </c>
      <c r="K4700" s="25">
        <v>-25.38</v>
      </c>
      <c r="L4700" s="2" t="s">
        <v>567</v>
      </c>
      <c r="M4700" s="14">
        <f>+VLOOKUP(L4700,Customers!$C$3:$D$797,2,FALSE)</f>
        <v>3</v>
      </c>
      <c r="N4700" s="14">
        <f>+INDEX(Customers!$B$2:$D$797,MATCH(TF_Database!L4700,Customers!$C$2:$C$797,0),1)</f>
        <v>10117</v>
      </c>
      <c r="O4700" s="29">
        <f t="shared" si="440"/>
        <v>6</v>
      </c>
      <c r="P4700" s="29">
        <f t="shared" si="441"/>
        <v>13</v>
      </c>
      <c r="Q4700" s="14" t="str">
        <f t="shared" si="442"/>
        <v xml:space="preserve">Steve </v>
      </c>
      <c r="R4700" s="14" t="str">
        <f t="shared" si="443"/>
        <v>Chapman</v>
      </c>
    </row>
    <row r="4701" spans="2:18" x14ac:dyDescent="0.45">
      <c r="B4701" s="14" t="str">
        <f t="shared" si="438"/>
        <v>400952040095</v>
      </c>
      <c r="C4701" s="5">
        <v>40095</v>
      </c>
      <c r="D4701" s="2" t="s">
        <v>806</v>
      </c>
      <c r="E4701" s="14">
        <f t="shared" si="439"/>
        <v>1</v>
      </c>
      <c r="F4701" s="2">
        <v>20</v>
      </c>
      <c r="G4701" s="19">
        <v>94.86</v>
      </c>
      <c r="H4701" s="20">
        <v>0.08</v>
      </c>
      <c r="I4701" s="6"/>
      <c r="J4701" s="5">
        <v>40095</v>
      </c>
      <c r="K4701" s="25">
        <v>39.69</v>
      </c>
      <c r="L4701" s="2" t="s">
        <v>376</v>
      </c>
      <c r="M4701" s="14">
        <f>+VLOOKUP(L4701,Customers!$C$3:$D$797,2,FALSE)</f>
        <v>3</v>
      </c>
      <c r="N4701" s="14">
        <f>+INDEX(Customers!$B$2:$D$797,MATCH(TF_Database!L4701,Customers!$C$2:$C$797,0),1)</f>
        <v>15448</v>
      </c>
      <c r="O4701" s="29">
        <f t="shared" si="440"/>
        <v>7</v>
      </c>
      <c r="P4701" s="29">
        <f t="shared" si="441"/>
        <v>14</v>
      </c>
      <c r="Q4701" s="14" t="str">
        <f t="shared" si="442"/>
        <v xml:space="preserve">Nicole </v>
      </c>
      <c r="R4701" s="14" t="str">
        <f t="shared" si="443"/>
        <v>Brennan</v>
      </c>
    </row>
    <row r="4702" spans="2:18" x14ac:dyDescent="0.45">
      <c r="B4702" s="14" t="str">
        <f t="shared" si="438"/>
        <v>400952540096</v>
      </c>
      <c r="C4702" s="5">
        <v>40095</v>
      </c>
      <c r="D4702" s="2" t="s">
        <v>806</v>
      </c>
      <c r="E4702" s="14">
        <f t="shared" si="439"/>
        <v>1</v>
      </c>
      <c r="F4702" s="2">
        <v>25</v>
      </c>
      <c r="G4702" s="19">
        <v>744.12</v>
      </c>
      <c r="H4702" s="20">
        <v>0.02</v>
      </c>
      <c r="I4702" s="6"/>
      <c r="J4702" s="5">
        <v>40096</v>
      </c>
      <c r="K4702" s="25">
        <v>146.51</v>
      </c>
      <c r="L4702" s="2" t="s">
        <v>376</v>
      </c>
      <c r="M4702" s="14">
        <f>+VLOOKUP(L4702,Customers!$C$3:$D$797,2,FALSE)</f>
        <v>3</v>
      </c>
      <c r="N4702" s="14">
        <f>+INDEX(Customers!$B$2:$D$797,MATCH(TF_Database!L4702,Customers!$C$2:$C$797,0),1)</f>
        <v>15448</v>
      </c>
      <c r="O4702" s="29">
        <f t="shared" si="440"/>
        <v>7</v>
      </c>
      <c r="P4702" s="29">
        <f t="shared" si="441"/>
        <v>14</v>
      </c>
      <c r="Q4702" s="14" t="str">
        <f t="shared" si="442"/>
        <v xml:space="preserve">Nicole </v>
      </c>
      <c r="R4702" s="14" t="str">
        <f t="shared" si="443"/>
        <v>Brennan</v>
      </c>
    </row>
    <row r="4703" spans="2:18" x14ac:dyDescent="0.45">
      <c r="B4703" s="14" t="str">
        <f t="shared" si="438"/>
        <v>402984440300</v>
      </c>
      <c r="C4703" s="5">
        <v>40298</v>
      </c>
      <c r="D4703" s="2" t="s">
        <v>808</v>
      </c>
      <c r="E4703" s="14">
        <f t="shared" si="439"/>
        <v>0</v>
      </c>
      <c r="F4703" s="2">
        <v>44</v>
      </c>
      <c r="G4703" s="19">
        <v>174.9</v>
      </c>
      <c r="H4703" s="20">
        <v>0.06</v>
      </c>
      <c r="I4703" s="6"/>
      <c r="J4703" s="5">
        <v>40300</v>
      </c>
      <c r="K4703" s="25">
        <v>-150.90299999999999</v>
      </c>
      <c r="L4703" s="2" t="s">
        <v>559</v>
      </c>
      <c r="M4703" s="14">
        <f>+VLOOKUP(L4703,Customers!$C$3:$D$797,2,FALSE)</f>
        <v>1</v>
      </c>
      <c r="N4703" s="14">
        <f>+INDEX(Customers!$B$2:$D$797,MATCH(TF_Database!L4703,Customers!$C$2:$C$797,0),1)</f>
        <v>24230</v>
      </c>
      <c r="O4703" s="29">
        <f t="shared" si="440"/>
        <v>5</v>
      </c>
      <c r="P4703" s="29">
        <f t="shared" si="441"/>
        <v>8</v>
      </c>
      <c r="Q4703" s="14" t="str">
        <f t="shared" si="442"/>
        <v xml:space="preserve">John </v>
      </c>
      <c r="R4703" s="14" t="str">
        <f t="shared" si="443"/>
        <v>Lee</v>
      </c>
    </row>
    <row r="4704" spans="2:18" x14ac:dyDescent="0.45">
      <c r="B4704" s="14" t="str">
        <f t="shared" si="438"/>
        <v>402984840300</v>
      </c>
      <c r="C4704" s="5">
        <v>40298</v>
      </c>
      <c r="D4704" s="2" t="s">
        <v>808</v>
      </c>
      <c r="E4704" s="14">
        <f t="shared" si="439"/>
        <v>0</v>
      </c>
      <c r="F4704" s="2">
        <v>48</v>
      </c>
      <c r="G4704" s="19">
        <v>103.8</v>
      </c>
      <c r="H4704" s="20">
        <v>0.1</v>
      </c>
      <c r="I4704" s="6"/>
      <c r="J4704" s="5">
        <v>40300</v>
      </c>
      <c r="K4704" s="25">
        <v>-150.53</v>
      </c>
      <c r="L4704" s="2" t="s">
        <v>559</v>
      </c>
      <c r="M4704" s="14">
        <f>+VLOOKUP(L4704,Customers!$C$3:$D$797,2,FALSE)</f>
        <v>1</v>
      </c>
      <c r="N4704" s="14">
        <f>+INDEX(Customers!$B$2:$D$797,MATCH(TF_Database!L4704,Customers!$C$2:$C$797,0),1)</f>
        <v>24230</v>
      </c>
      <c r="O4704" s="29">
        <f t="shared" si="440"/>
        <v>5</v>
      </c>
      <c r="P4704" s="29">
        <f t="shared" si="441"/>
        <v>8</v>
      </c>
      <c r="Q4704" s="14" t="str">
        <f t="shared" si="442"/>
        <v xml:space="preserve">John </v>
      </c>
      <c r="R4704" s="14" t="str">
        <f t="shared" si="443"/>
        <v>Lee</v>
      </c>
    </row>
    <row r="4705" spans="2:18" x14ac:dyDescent="0.45">
      <c r="B4705" s="14" t="str">
        <f t="shared" si="438"/>
        <v>402981940300</v>
      </c>
      <c r="C4705" s="5">
        <v>40298</v>
      </c>
      <c r="D4705" s="2" t="s">
        <v>808</v>
      </c>
      <c r="E4705" s="14">
        <f t="shared" si="439"/>
        <v>0</v>
      </c>
      <c r="F4705" s="2">
        <v>19</v>
      </c>
      <c r="G4705" s="19">
        <v>2557.5100000000002</v>
      </c>
      <c r="H4705" s="20">
        <v>0.01</v>
      </c>
      <c r="I4705" s="6"/>
      <c r="J4705" s="5">
        <v>40300</v>
      </c>
      <c r="K4705" s="25">
        <v>-168.48</v>
      </c>
      <c r="L4705" s="2" t="s">
        <v>559</v>
      </c>
      <c r="M4705" s="14">
        <f>+VLOOKUP(L4705,Customers!$C$3:$D$797,2,FALSE)</f>
        <v>1</v>
      </c>
      <c r="N4705" s="14">
        <f>+INDEX(Customers!$B$2:$D$797,MATCH(TF_Database!L4705,Customers!$C$2:$C$797,0),1)</f>
        <v>24230</v>
      </c>
      <c r="O4705" s="29">
        <f t="shared" si="440"/>
        <v>5</v>
      </c>
      <c r="P4705" s="29">
        <f t="shared" si="441"/>
        <v>8</v>
      </c>
      <c r="Q4705" s="14" t="str">
        <f t="shared" si="442"/>
        <v xml:space="preserve">John </v>
      </c>
      <c r="R4705" s="14" t="str">
        <f t="shared" si="443"/>
        <v>Lee</v>
      </c>
    </row>
    <row r="4706" spans="2:18" x14ac:dyDescent="0.45">
      <c r="B4706" s="14" t="str">
        <f t="shared" si="438"/>
        <v>404101140412</v>
      </c>
      <c r="C4706" s="5">
        <v>40410</v>
      </c>
      <c r="D4706" s="2" t="s">
        <v>808</v>
      </c>
      <c r="E4706" s="14">
        <f t="shared" si="439"/>
        <v>0</v>
      </c>
      <c r="F4706" s="2">
        <v>11</v>
      </c>
      <c r="G4706" s="19">
        <v>1378.72</v>
      </c>
      <c r="H4706" s="20">
        <v>7.0000000000000007E-2</v>
      </c>
      <c r="I4706" s="6"/>
      <c r="J4706" s="5">
        <v>40412</v>
      </c>
      <c r="K4706" s="25">
        <v>-640.6</v>
      </c>
      <c r="L4706" s="2" t="s">
        <v>566</v>
      </c>
      <c r="M4706" s="14">
        <f>+VLOOKUP(L4706,Customers!$C$3:$D$797,2,FALSE)</f>
        <v>1</v>
      </c>
      <c r="N4706" s="14">
        <f>+INDEX(Customers!$B$2:$D$797,MATCH(TF_Database!L4706,Customers!$C$2:$C$797,0),1)</f>
        <v>12410</v>
      </c>
      <c r="O4706" s="29">
        <f t="shared" si="440"/>
        <v>6</v>
      </c>
      <c r="P4706" s="29">
        <f t="shared" si="441"/>
        <v>12</v>
      </c>
      <c r="Q4706" s="14" t="str">
        <f t="shared" si="442"/>
        <v xml:space="preserve">Logan </v>
      </c>
      <c r="R4706" s="14" t="str">
        <f t="shared" si="443"/>
        <v>Currie</v>
      </c>
    </row>
    <row r="4707" spans="2:18" x14ac:dyDescent="0.45">
      <c r="B4707" s="14" t="str">
        <f t="shared" si="438"/>
        <v>403764940378</v>
      </c>
      <c r="C4707" s="5">
        <v>40376</v>
      </c>
      <c r="D4707" s="2" t="s">
        <v>806</v>
      </c>
      <c r="E4707" s="14">
        <f t="shared" si="439"/>
        <v>1</v>
      </c>
      <c r="F4707" s="2">
        <v>49</v>
      </c>
      <c r="G4707" s="19">
        <v>5610.6120000000001</v>
      </c>
      <c r="H4707" s="20">
        <v>0.01</v>
      </c>
      <c r="I4707" s="6"/>
      <c r="J4707" s="5">
        <v>40378</v>
      </c>
      <c r="K4707" s="25">
        <v>2040.8670000000002</v>
      </c>
      <c r="L4707" s="2" t="s">
        <v>559</v>
      </c>
      <c r="M4707" s="14">
        <f>+VLOOKUP(L4707,Customers!$C$3:$D$797,2,FALSE)</f>
        <v>1</v>
      </c>
      <c r="N4707" s="14">
        <f>+INDEX(Customers!$B$2:$D$797,MATCH(TF_Database!L4707,Customers!$C$2:$C$797,0),1)</f>
        <v>24230</v>
      </c>
      <c r="O4707" s="29">
        <f t="shared" si="440"/>
        <v>5</v>
      </c>
      <c r="P4707" s="29">
        <f t="shared" si="441"/>
        <v>8</v>
      </c>
      <c r="Q4707" s="14" t="str">
        <f t="shared" si="442"/>
        <v xml:space="preserve">John </v>
      </c>
      <c r="R4707" s="14" t="str">
        <f t="shared" si="443"/>
        <v>Lee</v>
      </c>
    </row>
    <row r="4708" spans="2:18" x14ac:dyDescent="0.45">
      <c r="B4708" s="14" t="str">
        <f t="shared" si="438"/>
        <v>407932040794</v>
      </c>
      <c r="C4708" s="5">
        <v>40793</v>
      </c>
      <c r="D4708" s="2" t="s">
        <v>811</v>
      </c>
      <c r="E4708" s="14">
        <f t="shared" si="439"/>
        <v>0</v>
      </c>
      <c r="F4708" s="2">
        <v>20</v>
      </c>
      <c r="G4708" s="19">
        <v>67.03</v>
      </c>
      <c r="H4708" s="20">
        <v>0.04</v>
      </c>
      <c r="I4708" s="6"/>
      <c r="J4708" s="5">
        <v>40794</v>
      </c>
      <c r="K4708" s="25">
        <v>-30.4</v>
      </c>
      <c r="L4708" s="2" t="s">
        <v>409</v>
      </c>
      <c r="M4708" s="14">
        <f>+VLOOKUP(L4708,Customers!$C$3:$D$797,2,FALSE)</f>
        <v>5</v>
      </c>
      <c r="N4708" s="14">
        <f>+INDEX(Customers!$B$2:$D$797,MATCH(TF_Database!L4708,Customers!$C$2:$C$797,0),1)</f>
        <v>20198</v>
      </c>
      <c r="O4708" s="29">
        <f t="shared" si="440"/>
        <v>5</v>
      </c>
      <c r="P4708" s="29">
        <f t="shared" si="441"/>
        <v>10</v>
      </c>
      <c r="Q4708" s="14" t="str">
        <f t="shared" si="442"/>
        <v xml:space="preserve">Marc </v>
      </c>
      <c r="R4708" s="14" t="str">
        <f t="shared" si="443"/>
        <v>Crier</v>
      </c>
    </row>
    <row r="4709" spans="2:18" x14ac:dyDescent="0.45">
      <c r="B4709" s="14" t="str">
        <f t="shared" si="438"/>
        <v>407931540794</v>
      </c>
      <c r="C4709" s="5">
        <v>40793</v>
      </c>
      <c r="D4709" s="2" t="s">
        <v>811</v>
      </c>
      <c r="E4709" s="14">
        <f t="shared" si="439"/>
        <v>0</v>
      </c>
      <c r="F4709" s="2">
        <v>15</v>
      </c>
      <c r="G4709" s="19">
        <v>140.82</v>
      </c>
      <c r="H4709" s="20">
        <v>0.08</v>
      </c>
      <c r="I4709" s="6"/>
      <c r="J4709" s="5">
        <v>40794</v>
      </c>
      <c r="K4709" s="25">
        <v>-43.26</v>
      </c>
      <c r="L4709" s="2" t="s">
        <v>409</v>
      </c>
      <c r="M4709" s="14">
        <f>+VLOOKUP(L4709,Customers!$C$3:$D$797,2,FALSE)</f>
        <v>5</v>
      </c>
      <c r="N4709" s="14">
        <f>+INDEX(Customers!$B$2:$D$797,MATCH(TF_Database!L4709,Customers!$C$2:$C$797,0),1)</f>
        <v>20198</v>
      </c>
      <c r="O4709" s="29">
        <f t="shared" si="440"/>
        <v>5</v>
      </c>
      <c r="P4709" s="29">
        <f t="shared" si="441"/>
        <v>10</v>
      </c>
      <c r="Q4709" s="14" t="str">
        <f t="shared" si="442"/>
        <v xml:space="preserve">Marc </v>
      </c>
      <c r="R4709" s="14" t="str">
        <f t="shared" si="443"/>
        <v>Crier</v>
      </c>
    </row>
    <row r="4710" spans="2:18" x14ac:dyDescent="0.45">
      <c r="B4710" s="14" t="str">
        <f t="shared" si="438"/>
        <v>405172840520</v>
      </c>
      <c r="C4710" s="5">
        <v>40517</v>
      </c>
      <c r="D4710" s="2" t="s">
        <v>808</v>
      </c>
      <c r="E4710" s="14">
        <f t="shared" si="439"/>
        <v>0</v>
      </c>
      <c r="F4710" s="2">
        <v>28</v>
      </c>
      <c r="G4710" s="19">
        <v>4371.92</v>
      </c>
      <c r="H4710" s="20">
        <v>0.03</v>
      </c>
      <c r="I4710" s="6"/>
      <c r="J4710" s="5">
        <v>40520</v>
      </c>
      <c r="K4710" s="25">
        <v>-533.44000000000005</v>
      </c>
      <c r="L4710" s="2" t="s">
        <v>559</v>
      </c>
      <c r="M4710" s="14">
        <f>+VLOOKUP(L4710,Customers!$C$3:$D$797,2,FALSE)</f>
        <v>1</v>
      </c>
      <c r="N4710" s="14">
        <f>+INDEX(Customers!$B$2:$D$797,MATCH(TF_Database!L4710,Customers!$C$2:$C$797,0),1)</f>
        <v>24230</v>
      </c>
      <c r="O4710" s="29">
        <f t="shared" si="440"/>
        <v>5</v>
      </c>
      <c r="P4710" s="29">
        <f t="shared" si="441"/>
        <v>8</v>
      </c>
      <c r="Q4710" s="14" t="str">
        <f t="shared" si="442"/>
        <v xml:space="preserve">John </v>
      </c>
      <c r="R4710" s="14" t="str">
        <f t="shared" si="443"/>
        <v>Lee</v>
      </c>
    </row>
    <row r="4711" spans="2:18" x14ac:dyDescent="0.45">
      <c r="B4711" s="14" t="str">
        <f t="shared" si="438"/>
        <v>405172140519</v>
      </c>
      <c r="C4711" s="5">
        <v>40517</v>
      </c>
      <c r="D4711" s="2" t="s">
        <v>808</v>
      </c>
      <c r="E4711" s="14">
        <f t="shared" si="439"/>
        <v>0</v>
      </c>
      <c r="F4711" s="2">
        <v>21</v>
      </c>
      <c r="G4711" s="19">
        <v>1745.1179999999999</v>
      </c>
      <c r="H4711" s="20">
        <v>0.03</v>
      </c>
      <c r="I4711" s="6"/>
      <c r="J4711" s="5">
        <v>40519</v>
      </c>
      <c r="K4711" s="25">
        <v>307.25099999999998</v>
      </c>
      <c r="L4711" s="2" t="s">
        <v>559</v>
      </c>
      <c r="M4711" s="14">
        <f>+VLOOKUP(L4711,Customers!$C$3:$D$797,2,FALSE)</f>
        <v>1</v>
      </c>
      <c r="N4711" s="14">
        <f>+INDEX(Customers!$B$2:$D$797,MATCH(TF_Database!L4711,Customers!$C$2:$C$797,0),1)</f>
        <v>24230</v>
      </c>
      <c r="O4711" s="29">
        <f t="shared" si="440"/>
        <v>5</v>
      </c>
      <c r="P4711" s="29">
        <f t="shared" si="441"/>
        <v>8</v>
      </c>
      <c r="Q4711" s="14" t="str">
        <f t="shared" si="442"/>
        <v xml:space="preserve">John </v>
      </c>
      <c r="R4711" s="14" t="str">
        <f t="shared" si="443"/>
        <v>Lee</v>
      </c>
    </row>
    <row r="4712" spans="2:18" x14ac:dyDescent="0.45">
      <c r="B4712" s="14" t="str">
        <f t="shared" si="438"/>
        <v>398774439878</v>
      </c>
      <c r="C4712" s="5">
        <v>39877</v>
      </c>
      <c r="D4712" s="2" t="s">
        <v>808</v>
      </c>
      <c r="E4712" s="14">
        <f t="shared" si="439"/>
        <v>0</v>
      </c>
      <c r="F4712" s="2">
        <v>44</v>
      </c>
      <c r="G4712" s="19">
        <v>479.96</v>
      </c>
      <c r="H4712" s="20">
        <v>0.08</v>
      </c>
      <c r="I4712" s="6"/>
      <c r="J4712" s="5">
        <v>39878</v>
      </c>
      <c r="K4712" s="25">
        <v>122.536</v>
      </c>
      <c r="L4712" s="2" t="s">
        <v>569</v>
      </c>
      <c r="M4712" s="14">
        <f>+VLOOKUP(L4712,Customers!$C$3:$D$797,2,FALSE)</f>
        <v>5</v>
      </c>
      <c r="N4712" s="14">
        <f>+INDEX(Customers!$B$2:$D$797,MATCH(TF_Database!L4712,Customers!$C$2:$C$797,0),1)</f>
        <v>1785</v>
      </c>
      <c r="O4712" s="29">
        <f t="shared" si="440"/>
        <v>7</v>
      </c>
      <c r="P4712" s="29">
        <f t="shared" si="441"/>
        <v>13</v>
      </c>
      <c r="Q4712" s="14" t="str">
        <f t="shared" si="442"/>
        <v xml:space="preserve">Denise </v>
      </c>
      <c r="R4712" s="14" t="str">
        <f t="shared" si="443"/>
        <v>Monton</v>
      </c>
    </row>
    <row r="4713" spans="2:18" x14ac:dyDescent="0.45">
      <c r="B4713" s="14" t="str">
        <f t="shared" si="438"/>
        <v>406175040617</v>
      </c>
      <c r="C4713" s="5">
        <v>40617</v>
      </c>
      <c r="D4713" s="2" t="s">
        <v>806</v>
      </c>
      <c r="E4713" s="14">
        <f t="shared" si="439"/>
        <v>1</v>
      </c>
      <c r="F4713" s="2">
        <v>50</v>
      </c>
      <c r="G4713" s="19">
        <v>28664.52</v>
      </c>
      <c r="H4713" s="20">
        <v>0.09</v>
      </c>
      <c r="I4713" s="6"/>
      <c r="J4713" s="5">
        <v>40617</v>
      </c>
      <c r="K4713" s="25">
        <v>13340.26</v>
      </c>
      <c r="L4713" s="2" t="s">
        <v>405</v>
      </c>
      <c r="M4713" s="14">
        <f>+VLOOKUP(L4713,Customers!$C$3:$D$797,2,FALSE)</f>
        <v>5</v>
      </c>
      <c r="N4713" s="14">
        <f>+INDEX(Customers!$B$2:$D$797,MATCH(TF_Database!L4713,Customers!$C$2:$C$797,0),1)</f>
        <v>16684</v>
      </c>
      <c r="O4713" s="29">
        <f t="shared" si="440"/>
        <v>8</v>
      </c>
      <c r="P4713" s="29">
        <f t="shared" si="441"/>
        <v>17</v>
      </c>
      <c r="Q4713" s="14" t="str">
        <f t="shared" si="442"/>
        <v xml:space="preserve">Deborah </v>
      </c>
      <c r="R4713" s="14" t="str">
        <f t="shared" si="443"/>
        <v>Brumfield</v>
      </c>
    </row>
    <row r="4714" spans="2:18" x14ac:dyDescent="0.45">
      <c r="B4714" s="14" t="str">
        <f t="shared" si="438"/>
        <v>40617640618</v>
      </c>
      <c r="C4714" s="5">
        <v>40617</v>
      </c>
      <c r="D4714" s="2" t="s">
        <v>806</v>
      </c>
      <c r="E4714" s="14">
        <f t="shared" si="439"/>
        <v>1</v>
      </c>
      <c r="F4714" s="2">
        <v>6</v>
      </c>
      <c r="G4714" s="19">
        <v>635.7405</v>
      </c>
      <c r="H4714" s="20">
        <v>0.03</v>
      </c>
      <c r="I4714" s="6"/>
      <c r="J4714" s="5">
        <v>40618</v>
      </c>
      <c r="K4714" s="25">
        <v>-397.529</v>
      </c>
      <c r="L4714" s="2" t="s">
        <v>405</v>
      </c>
      <c r="M4714" s="14">
        <f>+VLOOKUP(L4714,Customers!$C$3:$D$797,2,FALSE)</f>
        <v>5</v>
      </c>
      <c r="N4714" s="14">
        <f>+INDEX(Customers!$B$2:$D$797,MATCH(TF_Database!L4714,Customers!$C$2:$C$797,0),1)</f>
        <v>16684</v>
      </c>
      <c r="O4714" s="29">
        <f t="shared" si="440"/>
        <v>8</v>
      </c>
      <c r="P4714" s="29">
        <f t="shared" si="441"/>
        <v>17</v>
      </c>
      <c r="Q4714" s="14" t="str">
        <f t="shared" si="442"/>
        <v xml:space="preserve">Deborah </v>
      </c>
      <c r="R4714" s="14" t="str">
        <f t="shared" si="443"/>
        <v>Brumfield</v>
      </c>
    </row>
    <row r="4715" spans="2:18" x14ac:dyDescent="0.45">
      <c r="B4715" s="14" t="str">
        <f t="shared" si="438"/>
        <v>409701640972</v>
      </c>
      <c r="C4715" s="5">
        <v>40970</v>
      </c>
      <c r="D4715" s="2" t="s">
        <v>804</v>
      </c>
      <c r="E4715" s="14">
        <f t="shared" si="439"/>
        <v>0</v>
      </c>
      <c r="F4715" s="2">
        <v>16</v>
      </c>
      <c r="G4715" s="19">
        <v>423.07</v>
      </c>
      <c r="H4715" s="20">
        <v>0.01</v>
      </c>
      <c r="I4715" s="6"/>
      <c r="J4715" s="5">
        <v>40972</v>
      </c>
      <c r="K4715" s="25">
        <v>126.95</v>
      </c>
      <c r="L4715" s="2" t="s">
        <v>561</v>
      </c>
      <c r="M4715" s="14">
        <f>+VLOOKUP(L4715,Customers!$C$3:$D$797,2,FALSE)</f>
        <v>2</v>
      </c>
      <c r="N4715" s="14">
        <f>+INDEX(Customers!$B$2:$D$797,MATCH(TF_Database!L4715,Customers!$C$2:$C$797,0),1)</f>
        <v>15901</v>
      </c>
      <c r="O4715" s="29">
        <f t="shared" si="440"/>
        <v>6</v>
      </c>
      <c r="P4715" s="29">
        <f t="shared" si="441"/>
        <v>13</v>
      </c>
      <c r="Q4715" s="14" t="str">
        <f t="shared" si="442"/>
        <v xml:space="preserve">Keith </v>
      </c>
      <c r="R4715" s="14" t="str">
        <f t="shared" si="443"/>
        <v>Dawkins</v>
      </c>
    </row>
    <row r="4716" spans="2:18" x14ac:dyDescent="0.45">
      <c r="B4716" s="14" t="str">
        <f t="shared" si="438"/>
        <v>409703340974</v>
      </c>
      <c r="C4716" s="5">
        <v>40970</v>
      </c>
      <c r="D4716" s="2" t="s">
        <v>804</v>
      </c>
      <c r="E4716" s="14">
        <f t="shared" si="439"/>
        <v>0</v>
      </c>
      <c r="F4716" s="2">
        <v>33</v>
      </c>
      <c r="G4716" s="19">
        <v>1602.21</v>
      </c>
      <c r="H4716" s="20">
        <v>0.05</v>
      </c>
      <c r="I4716" s="6"/>
      <c r="J4716" s="5">
        <v>40974</v>
      </c>
      <c r="K4716" s="25">
        <v>728.49</v>
      </c>
      <c r="L4716" s="2" t="s">
        <v>561</v>
      </c>
      <c r="M4716" s="14">
        <f>+VLOOKUP(L4716,Customers!$C$3:$D$797,2,FALSE)</f>
        <v>2</v>
      </c>
      <c r="N4716" s="14">
        <f>+INDEX(Customers!$B$2:$D$797,MATCH(TF_Database!L4716,Customers!$C$2:$C$797,0),1)</f>
        <v>15901</v>
      </c>
      <c r="O4716" s="29">
        <f t="shared" si="440"/>
        <v>6</v>
      </c>
      <c r="P4716" s="29">
        <f t="shared" si="441"/>
        <v>13</v>
      </c>
      <c r="Q4716" s="14" t="str">
        <f t="shared" si="442"/>
        <v xml:space="preserve">Keith </v>
      </c>
      <c r="R4716" s="14" t="str">
        <f t="shared" si="443"/>
        <v>Dawkins</v>
      </c>
    </row>
    <row r="4717" spans="2:18" x14ac:dyDescent="0.45">
      <c r="B4717" s="14" t="str">
        <f t="shared" si="438"/>
        <v>398992939900</v>
      </c>
      <c r="C4717" s="5">
        <v>39899</v>
      </c>
      <c r="D4717" s="2" t="s">
        <v>810</v>
      </c>
      <c r="E4717" s="14">
        <f t="shared" si="439"/>
        <v>0</v>
      </c>
      <c r="F4717" s="2">
        <v>29</v>
      </c>
      <c r="G4717" s="19">
        <v>547.82000000000005</v>
      </c>
      <c r="H4717" s="20">
        <v>0.08</v>
      </c>
      <c r="I4717" s="6"/>
      <c r="J4717" s="5">
        <v>39900</v>
      </c>
      <c r="K4717" s="25">
        <v>69.63</v>
      </c>
      <c r="L4717" s="2" t="s">
        <v>561</v>
      </c>
      <c r="M4717" s="14">
        <f>+VLOOKUP(L4717,Customers!$C$3:$D$797,2,FALSE)</f>
        <v>2</v>
      </c>
      <c r="N4717" s="14">
        <f>+INDEX(Customers!$B$2:$D$797,MATCH(TF_Database!L4717,Customers!$C$2:$C$797,0),1)</f>
        <v>15901</v>
      </c>
      <c r="O4717" s="29">
        <f t="shared" si="440"/>
        <v>6</v>
      </c>
      <c r="P4717" s="29">
        <f t="shared" si="441"/>
        <v>13</v>
      </c>
      <c r="Q4717" s="14" t="str">
        <f t="shared" si="442"/>
        <v xml:space="preserve">Keith </v>
      </c>
      <c r="R4717" s="14" t="str">
        <f t="shared" si="443"/>
        <v>Dawkins</v>
      </c>
    </row>
    <row r="4718" spans="2:18" x14ac:dyDescent="0.45">
      <c r="B4718" s="14" t="str">
        <f t="shared" si="438"/>
        <v>404721440473</v>
      </c>
      <c r="C4718" s="5">
        <v>40472</v>
      </c>
      <c r="D4718" s="2" t="s">
        <v>810</v>
      </c>
      <c r="E4718" s="14">
        <f t="shared" si="439"/>
        <v>0</v>
      </c>
      <c r="F4718" s="2">
        <v>14</v>
      </c>
      <c r="G4718" s="19">
        <v>278.27</v>
      </c>
      <c r="H4718" s="20">
        <v>0.02</v>
      </c>
      <c r="I4718" s="6"/>
      <c r="J4718" s="5">
        <v>40473</v>
      </c>
      <c r="K4718" s="25">
        <v>-51.911000000000001</v>
      </c>
      <c r="L4718" s="2" t="s">
        <v>409</v>
      </c>
      <c r="M4718" s="14">
        <f>+VLOOKUP(L4718,Customers!$C$3:$D$797,2,FALSE)</f>
        <v>5</v>
      </c>
      <c r="N4718" s="14">
        <f>+INDEX(Customers!$B$2:$D$797,MATCH(TF_Database!L4718,Customers!$C$2:$C$797,0),1)</f>
        <v>20198</v>
      </c>
      <c r="O4718" s="29">
        <f t="shared" si="440"/>
        <v>5</v>
      </c>
      <c r="P4718" s="29">
        <f t="shared" si="441"/>
        <v>10</v>
      </c>
      <c r="Q4718" s="14" t="str">
        <f t="shared" si="442"/>
        <v xml:space="preserve">Marc </v>
      </c>
      <c r="R4718" s="14" t="str">
        <f t="shared" si="443"/>
        <v>Crier</v>
      </c>
    </row>
    <row r="4719" spans="2:18" x14ac:dyDescent="0.45">
      <c r="B4719" s="14" t="str">
        <f t="shared" si="438"/>
        <v>398732539874</v>
      </c>
      <c r="C4719" s="5">
        <v>39873</v>
      </c>
      <c r="D4719" s="2" t="s">
        <v>811</v>
      </c>
      <c r="E4719" s="14">
        <f t="shared" si="439"/>
        <v>0</v>
      </c>
      <c r="F4719" s="2">
        <v>25</v>
      </c>
      <c r="G4719" s="19">
        <v>667.36</v>
      </c>
      <c r="H4719" s="20">
        <v>0.09</v>
      </c>
      <c r="I4719" s="6"/>
      <c r="J4719" s="5">
        <v>39874</v>
      </c>
      <c r="K4719" s="25">
        <v>218.89</v>
      </c>
      <c r="L4719" s="2" t="s">
        <v>569</v>
      </c>
      <c r="M4719" s="14">
        <f>+VLOOKUP(L4719,Customers!$C$3:$D$797,2,FALSE)</f>
        <v>5</v>
      </c>
      <c r="N4719" s="14">
        <f>+INDEX(Customers!$B$2:$D$797,MATCH(TF_Database!L4719,Customers!$C$2:$C$797,0),1)</f>
        <v>1785</v>
      </c>
      <c r="O4719" s="29">
        <f t="shared" si="440"/>
        <v>7</v>
      </c>
      <c r="P4719" s="29">
        <f t="shared" si="441"/>
        <v>13</v>
      </c>
      <c r="Q4719" s="14" t="str">
        <f t="shared" si="442"/>
        <v xml:space="preserve">Denise </v>
      </c>
      <c r="R4719" s="14" t="str">
        <f t="shared" si="443"/>
        <v>Monton</v>
      </c>
    </row>
    <row r="4720" spans="2:18" x14ac:dyDescent="0.45">
      <c r="B4720" s="14" t="str">
        <f t="shared" si="438"/>
        <v>398731339875</v>
      </c>
      <c r="C4720" s="5">
        <v>39873</v>
      </c>
      <c r="D4720" s="2" t="s">
        <v>811</v>
      </c>
      <c r="E4720" s="14">
        <f t="shared" si="439"/>
        <v>0</v>
      </c>
      <c r="F4720" s="2">
        <v>13</v>
      </c>
      <c r="G4720" s="19">
        <v>32.369999999999997</v>
      </c>
      <c r="H4720" s="20">
        <v>0</v>
      </c>
      <c r="I4720" s="6"/>
      <c r="J4720" s="5">
        <v>39875</v>
      </c>
      <c r="K4720" s="25">
        <v>-48.55</v>
      </c>
      <c r="L4720" s="2" t="s">
        <v>569</v>
      </c>
      <c r="M4720" s="14">
        <f>+VLOOKUP(L4720,Customers!$C$3:$D$797,2,FALSE)</f>
        <v>5</v>
      </c>
      <c r="N4720" s="14">
        <f>+INDEX(Customers!$B$2:$D$797,MATCH(TF_Database!L4720,Customers!$C$2:$C$797,0),1)</f>
        <v>1785</v>
      </c>
      <c r="O4720" s="29">
        <f t="shared" si="440"/>
        <v>7</v>
      </c>
      <c r="P4720" s="29">
        <f t="shared" si="441"/>
        <v>13</v>
      </c>
      <c r="Q4720" s="14" t="str">
        <f t="shared" si="442"/>
        <v xml:space="preserve">Denise </v>
      </c>
      <c r="R4720" s="14" t="str">
        <f t="shared" si="443"/>
        <v>Monton</v>
      </c>
    </row>
    <row r="4721" spans="2:18" x14ac:dyDescent="0.45">
      <c r="B4721" s="14" t="str">
        <f t="shared" si="438"/>
        <v>398733839874</v>
      </c>
      <c r="C4721" s="5">
        <v>39873</v>
      </c>
      <c r="D4721" s="2" t="s">
        <v>811</v>
      </c>
      <c r="E4721" s="14">
        <f t="shared" si="439"/>
        <v>0</v>
      </c>
      <c r="F4721" s="2">
        <v>38</v>
      </c>
      <c r="G4721" s="19">
        <v>1409.0874999999999</v>
      </c>
      <c r="H4721" s="20">
        <v>0.06</v>
      </c>
      <c r="I4721" s="6"/>
      <c r="J4721" s="5">
        <v>39874</v>
      </c>
      <c r="K4721" s="25">
        <v>233.559</v>
      </c>
      <c r="L4721" s="2" t="s">
        <v>569</v>
      </c>
      <c r="M4721" s="14">
        <f>+VLOOKUP(L4721,Customers!$C$3:$D$797,2,FALSE)</f>
        <v>5</v>
      </c>
      <c r="N4721" s="14">
        <f>+INDEX(Customers!$B$2:$D$797,MATCH(TF_Database!L4721,Customers!$C$2:$C$797,0),1)</f>
        <v>1785</v>
      </c>
      <c r="O4721" s="29">
        <f t="shared" si="440"/>
        <v>7</v>
      </c>
      <c r="P4721" s="29">
        <f t="shared" si="441"/>
        <v>13</v>
      </c>
      <c r="Q4721" s="14" t="str">
        <f t="shared" si="442"/>
        <v xml:space="preserve">Denise </v>
      </c>
      <c r="R4721" s="14" t="str">
        <f t="shared" si="443"/>
        <v>Monton</v>
      </c>
    </row>
    <row r="4722" spans="2:18" x14ac:dyDescent="0.45">
      <c r="B4722" s="14" t="str">
        <f t="shared" si="438"/>
        <v>40694740695</v>
      </c>
      <c r="C4722" s="5">
        <v>40694</v>
      </c>
      <c r="D4722" s="2" t="s">
        <v>808</v>
      </c>
      <c r="E4722" s="14">
        <f t="shared" si="439"/>
        <v>0</v>
      </c>
      <c r="F4722" s="2">
        <v>7</v>
      </c>
      <c r="G4722" s="19">
        <v>1011.16</v>
      </c>
      <c r="H4722" s="20">
        <v>0.02</v>
      </c>
      <c r="I4722" s="6"/>
      <c r="J4722" s="5">
        <v>40695</v>
      </c>
      <c r="K4722" s="25">
        <v>547.96</v>
      </c>
      <c r="L4722" s="2" t="s">
        <v>561</v>
      </c>
      <c r="M4722" s="14">
        <f>+VLOOKUP(L4722,Customers!$C$3:$D$797,2,FALSE)</f>
        <v>2</v>
      </c>
      <c r="N4722" s="14">
        <f>+INDEX(Customers!$B$2:$D$797,MATCH(TF_Database!L4722,Customers!$C$2:$C$797,0),1)</f>
        <v>15901</v>
      </c>
      <c r="O4722" s="29">
        <f t="shared" si="440"/>
        <v>6</v>
      </c>
      <c r="P4722" s="29">
        <f t="shared" si="441"/>
        <v>13</v>
      </c>
      <c r="Q4722" s="14" t="str">
        <f t="shared" si="442"/>
        <v xml:space="preserve">Keith </v>
      </c>
      <c r="R4722" s="14" t="str">
        <f t="shared" si="443"/>
        <v>Dawkins</v>
      </c>
    </row>
    <row r="4723" spans="2:18" x14ac:dyDescent="0.45">
      <c r="B4723" s="14" t="str">
        <f t="shared" si="438"/>
        <v>40238840239</v>
      </c>
      <c r="C4723" s="5">
        <v>40238</v>
      </c>
      <c r="D4723" s="2" t="s">
        <v>810</v>
      </c>
      <c r="E4723" s="14">
        <f t="shared" si="439"/>
        <v>0</v>
      </c>
      <c r="F4723" s="2">
        <v>8</v>
      </c>
      <c r="G4723" s="19">
        <v>180.79</v>
      </c>
      <c r="H4723" s="20">
        <v>0.05</v>
      </c>
      <c r="I4723" s="6"/>
      <c r="J4723" s="5">
        <v>40239</v>
      </c>
      <c r="K4723" s="25">
        <v>20.09</v>
      </c>
      <c r="L4723" s="2" t="s">
        <v>567</v>
      </c>
      <c r="M4723" s="14">
        <f>+VLOOKUP(L4723,Customers!$C$3:$D$797,2,FALSE)</f>
        <v>3</v>
      </c>
      <c r="N4723" s="14">
        <f>+INDEX(Customers!$B$2:$D$797,MATCH(TF_Database!L4723,Customers!$C$2:$C$797,0),1)</f>
        <v>10117</v>
      </c>
      <c r="O4723" s="29">
        <f t="shared" si="440"/>
        <v>6</v>
      </c>
      <c r="P4723" s="29">
        <f t="shared" si="441"/>
        <v>13</v>
      </c>
      <c r="Q4723" s="14" t="str">
        <f t="shared" si="442"/>
        <v xml:space="preserve">Steve </v>
      </c>
      <c r="R4723" s="14" t="str">
        <f t="shared" si="443"/>
        <v>Chapman</v>
      </c>
    </row>
    <row r="4724" spans="2:18" x14ac:dyDescent="0.45">
      <c r="B4724" s="14" t="str">
        <f t="shared" si="438"/>
        <v>40204840211</v>
      </c>
      <c r="C4724" s="5">
        <v>40204</v>
      </c>
      <c r="D4724" s="2" t="s">
        <v>804</v>
      </c>
      <c r="E4724" s="14">
        <f t="shared" si="439"/>
        <v>0</v>
      </c>
      <c r="F4724" s="2">
        <v>8</v>
      </c>
      <c r="G4724" s="19">
        <v>487.59</v>
      </c>
      <c r="H4724" s="20">
        <v>0.04</v>
      </c>
      <c r="I4724" s="6"/>
      <c r="J4724" s="5">
        <v>40211</v>
      </c>
      <c r="K4724" s="25">
        <v>-205.29</v>
      </c>
      <c r="L4724" s="2" t="s">
        <v>564</v>
      </c>
      <c r="M4724" s="14">
        <f>+VLOOKUP(L4724,Customers!$C$3:$D$797,2,FALSE)</f>
        <v>5</v>
      </c>
      <c r="N4724" s="14">
        <f>+INDEX(Customers!$B$2:$D$797,MATCH(TF_Database!L4724,Customers!$C$2:$C$797,0),1)</f>
        <v>27118</v>
      </c>
      <c r="O4724" s="29">
        <f t="shared" si="440"/>
        <v>4</v>
      </c>
      <c r="P4724" s="29">
        <f t="shared" si="441"/>
        <v>9</v>
      </c>
      <c r="Q4724" s="14" t="str">
        <f t="shared" si="442"/>
        <v xml:space="preserve">Ken </v>
      </c>
      <c r="R4724" s="14" t="str">
        <f t="shared" si="443"/>
        <v>Black</v>
      </c>
    </row>
    <row r="4725" spans="2:18" x14ac:dyDescent="0.45">
      <c r="B4725" s="14" t="str">
        <f t="shared" si="438"/>
        <v>408943440895</v>
      </c>
      <c r="C4725" s="5">
        <v>40894</v>
      </c>
      <c r="D4725" s="2" t="s">
        <v>810</v>
      </c>
      <c r="E4725" s="14">
        <f t="shared" si="439"/>
        <v>0</v>
      </c>
      <c r="F4725" s="2">
        <v>34</v>
      </c>
      <c r="G4725" s="19">
        <v>4152.12</v>
      </c>
      <c r="H4725" s="20">
        <v>0</v>
      </c>
      <c r="I4725" s="6"/>
      <c r="J4725" s="5">
        <v>40895</v>
      </c>
      <c r="K4725" s="25">
        <v>817.98</v>
      </c>
      <c r="L4725" s="2" t="s">
        <v>405</v>
      </c>
      <c r="M4725" s="14">
        <f>+VLOOKUP(L4725,Customers!$C$3:$D$797,2,FALSE)</f>
        <v>5</v>
      </c>
      <c r="N4725" s="14">
        <f>+INDEX(Customers!$B$2:$D$797,MATCH(TF_Database!L4725,Customers!$C$2:$C$797,0),1)</f>
        <v>16684</v>
      </c>
      <c r="O4725" s="29">
        <f t="shared" si="440"/>
        <v>8</v>
      </c>
      <c r="P4725" s="29">
        <f t="shared" si="441"/>
        <v>17</v>
      </c>
      <c r="Q4725" s="14" t="str">
        <f t="shared" si="442"/>
        <v xml:space="preserve">Deborah </v>
      </c>
      <c r="R4725" s="14" t="str">
        <f t="shared" si="443"/>
        <v>Brumfield</v>
      </c>
    </row>
    <row r="4726" spans="2:18" x14ac:dyDescent="0.45">
      <c r="B4726" s="14" t="str">
        <f t="shared" si="438"/>
        <v>408341640835</v>
      </c>
      <c r="C4726" s="5">
        <v>40834</v>
      </c>
      <c r="D4726" s="2" t="s">
        <v>810</v>
      </c>
      <c r="E4726" s="14">
        <f t="shared" si="439"/>
        <v>0</v>
      </c>
      <c r="F4726" s="2">
        <v>16</v>
      </c>
      <c r="G4726" s="19">
        <v>323.26</v>
      </c>
      <c r="H4726" s="20">
        <v>0.06</v>
      </c>
      <c r="I4726" s="6"/>
      <c r="J4726" s="5">
        <v>40835</v>
      </c>
      <c r="K4726" s="25">
        <v>98.34</v>
      </c>
      <c r="L4726" s="2" t="s">
        <v>405</v>
      </c>
      <c r="M4726" s="14">
        <f>+VLOOKUP(L4726,Customers!$C$3:$D$797,2,FALSE)</f>
        <v>5</v>
      </c>
      <c r="N4726" s="14">
        <f>+INDEX(Customers!$B$2:$D$797,MATCH(TF_Database!L4726,Customers!$C$2:$C$797,0),1)</f>
        <v>16684</v>
      </c>
      <c r="O4726" s="29">
        <f t="shared" si="440"/>
        <v>8</v>
      </c>
      <c r="P4726" s="29">
        <f t="shared" si="441"/>
        <v>17</v>
      </c>
      <c r="Q4726" s="14" t="str">
        <f t="shared" si="442"/>
        <v xml:space="preserve">Deborah </v>
      </c>
      <c r="R4726" s="14" t="str">
        <f t="shared" si="443"/>
        <v>Brumfield</v>
      </c>
    </row>
    <row r="4727" spans="2:18" x14ac:dyDescent="0.45">
      <c r="B4727" s="14" t="str">
        <f t="shared" si="438"/>
        <v>405794340581</v>
      </c>
      <c r="C4727" s="5">
        <v>40579</v>
      </c>
      <c r="D4727" s="2" t="s">
        <v>811</v>
      </c>
      <c r="E4727" s="14">
        <f t="shared" si="439"/>
        <v>0</v>
      </c>
      <c r="F4727" s="2">
        <v>43</v>
      </c>
      <c r="G4727" s="19">
        <v>17131.36</v>
      </c>
      <c r="H4727" s="20">
        <v>0.08</v>
      </c>
      <c r="I4727" s="6"/>
      <c r="J4727" s="5">
        <v>40581</v>
      </c>
      <c r="K4727" s="25">
        <v>4722.7700000000004</v>
      </c>
      <c r="L4727" s="2" t="s">
        <v>409</v>
      </c>
      <c r="M4727" s="14">
        <f>+VLOOKUP(L4727,Customers!$C$3:$D$797,2,FALSE)</f>
        <v>5</v>
      </c>
      <c r="N4727" s="14">
        <f>+INDEX(Customers!$B$2:$D$797,MATCH(TF_Database!L4727,Customers!$C$2:$C$797,0),1)</f>
        <v>20198</v>
      </c>
      <c r="O4727" s="29">
        <f t="shared" si="440"/>
        <v>5</v>
      </c>
      <c r="P4727" s="29">
        <f t="shared" si="441"/>
        <v>10</v>
      </c>
      <c r="Q4727" s="14" t="str">
        <f t="shared" si="442"/>
        <v xml:space="preserve">Marc </v>
      </c>
      <c r="R4727" s="14" t="str">
        <f t="shared" si="443"/>
        <v>Crier</v>
      </c>
    </row>
    <row r="4728" spans="2:18" x14ac:dyDescent="0.45">
      <c r="B4728" s="14" t="str">
        <f t="shared" si="438"/>
        <v>402331040238</v>
      </c>
      <c r="C4728" s="5">
        <v>40233</v>
      </c>
      <c r="D4728" s="2" t="s">
        <v>804</v>
      </c>
      <c r="E4728" s="14">
        <f t="shared" si="439"/>
        <v>0</v>
      </c>
      <c r="F4728" s="2">
        <v>10</v>
      </c>
      <c r="G4728" s="19">
        <v>208.77</v>
      </c>
      <c r="H4728" s="20">
        <v>7.0000000000000007E-2</v>
      </c>
      <c r="I4728" s="6"/>
      <c r="J4728" s="5">
        <v>40238</v>
      </c>
      <c r="K4728" s="25">
        <v>-76.58</v>
      </c>
      <c r="L4728" s="2" t="s">
        <v>569</v>
      </c>
      <c r="M4728" s="14">
        <f>+VLOOKUP(L4728,Customers!$C$3:$D$797,2,FALSE)</f>
        <v>5</v>
      </c>
      <c r="N4728" s="14">
        <f>+INDEX(Customers!$B$2:$D$797,MATCH(TF_Database!L4728,Customers!$C$2:$C$797,0),1)</f>
        <v>1785</v>
      </c>
      <c r="O4728" s="29">
        <f t="shared" si="440"/>
        <v>7</v>
      </c>
      <c r="P4728" s="29">
        <f t="shared" si="441"/>
        <v>13</v>
      </c>
      <c r="Q4728" s="14" t="str">
        <f t="shared" si="442"/>
        <v xml:space="preserve">Denise </v>
      </c>
      <c r="R4728" s="14" t="str">
        <f t="shared" si="443"/>
        <v>Monton</v>
      </c>
    </row>
    <row r="4729" spans="2:18" x14ac:dyDescent="0.45">
      <c r="B4729" s="14" t="str">
        <f t="shared" si="438"/>
        <v>41241441243</v>
      </c>
      <c r="C4729" s="5">
        <v>41241</v>
      </c>
      <c r="D4729" s="2" t="s">
        <v>810</v>
      </c>
      <c r="E4729" s="14">
        <f t="shared" si="439"/>
        <v>0</v>
      </c>
      <c r="F4729" s="2">
        <v>4</v>
      </c>
      <c r="G4729" s="19">
        <v>34.270000000000003</v>
      </c>
      <c r="H4729" s="20">
        <v>0.1</v>
      </c>
      <c r="I4729" s="6"/>
      <c r="J4729" s="5">
        <v>41243</v>
      </c>
      <c r="K4729" s="25">
        <v>-26.44</v>
      </c>
      <c r="L4729" s="2" t="s">
        <v>568</v>
      </c>
      <c r="M4729" s="14">
        <f>+VLOOKUP(L4729,Customers!$C$3:$D$797,2,FALSE)</f>
        <v>2</v>
      </c>
      <c r="N4729" s="14">
        <f>+INDEX(Customers!$B$2:$D$797,MATCH(TF_Database!L4729,Customers!$C$2:$C$797,0),1)</f>
        <v>7344</v>
      </c>
      <c r="O4729" s="29">
        <f t="shared" si="440"/>
        <v>5</v>
      </c>
      <c r="P4729" s="29">
        <f t="shared" si="441"/>
        <v>11</v>
      </c>
      <c r="Q4729" s="14" t="str">
        <f t="shared" si="442"/>
        <v xml:space="preserve">Scot </v>
      </c>
      <c r="R4729" s="14" t="str">
        <f t="shared" si="443"/>
        <v>Wooten</v>
      </c>
    </row>
    <row r="4730" spans="2:18" x14ac:dyDescent="0.45">
      <c r="B4730" s="14" t="str">
        <f t="shared" si="438"/>
        <v>402502840251</v>
      </c>
      <c r="C4730" s="5">
        <v>40250</v>
      </c>
      <c r="D4730" s="2" t="s">
        <v>811</v>
      </c>
      <c r="E4730" s="14">
        <f t="shared" si="439"/>
        <v>0</v>
      </c>
      <c r="F4730" s="2">
        <v>28</v>
      </c>
      <c r="G4730" s="19">
        <v>2555.37</v>
      </c>
      <c r="H4730" s="20">
        <v>0.08</v>
      </c>
      <c r="I4730" s="6"/>
      <c r="J4730" s="5">
        <v>40251</v>
      </c>
      <c r="K4730" s="25">
        <v>-824.91</v>
      </c>
      <c r="L4730" s="2" t="s">
        <v>549</v>
      </c>
      <c r="M4730" s="14">
        <f>+VLOOKUP(L4730,Customers!$C$3:$D$797,2,FALSE)</f>
        <v>1</v>
      </c>
      <c r="N4730" s="14">
        <f>+INDEX(Customers!$B$2:$D$797,MATCH(TF_Database!L4730,Customers!$C$2:$C$797,0),1)</f>
        <v>29669</v>
      </c>
      <c r="O4730" s="29">
        <f t="shared" si="440"/>
        <v>5</v>
      </c>
      <c r="P4730" s="29">
        <f t="shared" si="441"/>
        <v>11</v>
      </c>
      <c r="Q4730" s="14" t="str">
        <f t="shared" si="442"/>
        <v xml:space="preserve">Dave </v>
      </c>
      <c r="R4730" s="14" t="str">
        <f t="shared" si="443"/>
        <v>Brooks</v>
      </c>
    </row>
    <row r="4731" spans="2:18" x14ac:dyDescent="0.45">
      <c r="B4731" s="14" t="str">
        <f t="shared" si="438"/>
        <v>398454139847</v>
      </c>
      <c r="C4731" s="5">
        <v>39845</v>
      </c>
      <c r="D4731" s="2" t="s">
        <v>811</v>
      </c>
      <c r="E4731" s="14">
        <f t="shared" si="439"/>
        <v>0</v>
      </c>
      <c r="F4731" s="2">
        <v>41</v>
      </c>
      <c r="G4731" s="19">
        <v>3279.01</v>
      </c>
      <c r="H4731" s="20">
        <v>0.06</v>
      </c>
      <c r="I4731" s="6"/>
      <c r="J4731" s="5">
        <v>39847</v>
      </c>
      <c r="K4731" s="25">
        <v>349.22</v>
      </c>
      <c r="L4731" s="2" t="s">
        <v>409</v>
      </c>
      <c r="M4731" s="14">
        <f>+VLOOKUP(L4731,Customers!$C$3:$D$797,2,FALSE)</f>
        <v>5</v>
      </c>
      <c r="N4731" s="14">
        <f>+INDEX(Customers!$B$2:$D$797,MATCH(TF_Database!L4731,Customers!$C$2:$C$797,0),1)</f>
        <v>20198</v>
      </c>
      <c r="O4731" s="29">
        <f t="shared" si="440"/>
        <v>5</v>
      </c>
      <c r="P4731" s="29">
        <f t="shared" si="441"/>
        <v>10</v>
      </c>
      <c r="Q4731" s="14" t="str">
        <f t="shared" si="442"/>
        <v xml:space="preserve">Marc </v>
      </c>
      <c r="R4731" s="14" t="str">
        <f t="shared" si="443"/>
        <v>Crier</v>
      </c>
    </row>
    <row r="4732" spans="2:18" x14ac:dyDescent="0.45">
      <c r="B4732" s="14" t="str">
        <f t="shared" si="438"/>
        <v>408942640896</v>
      </c>
      <c r="C4732" s="5">
        <v>40894</v>
      </c>
      <c r="D4732" s="2" t="s">
        <v>806</v>
      </c>
      <c r="E4732" s="14">
        <f t="shared" si="439"/>
        <v>1</v>
      </c>
      <c r="F4732" s="2">
        <v>26</v>
      </c>
      <c r="G4732" s="19">
        <v>213.49</v>
      </c>
      <c r="H4732" s="20">
        <v>0.05</v>
      </c>
      <c r="I4732" s="6"/>
      <c r="J4732" s="5">
        <v>40896</v>
      </c>
      <c r="K4732" s="25">
        <v>-136.44749999999999</v>
      </c>
      <c r="L4732" s="2" t="s">
        <v>569</v>
      </c>
      <c r="M4732" s="14">
        <f>+VLOOKUP(L4732,Customers!$C$3:$D$797,2,FALSE)</f>
        <v>5</v>
      </c>
      <c r="N4732" s="14">
        <f>+INDEX(Customers!$B$2:$D$797,MATCH(TF_Database!L4732,Customers!$C$2:$C$797,0),1)</f>
        <v>1785</v>
      </c>
      <c r="O4732" s="29">
        <f t="shared" si="440"/>
        <v>7</v>
      </c>
      <c r="P4732" s="29">
        <f t="shared" si="441"/>
        <v>13</v>
      </c>
      <c r="Q4732" s="14" t="str">
        <f t="shared" si="442"/>
        <v xml:space="preserve">Denise </v>
      </c>
      <c r="R4732" s="14" t="str">
        <f t="shared" si="443"/>
        <v>Monton</v>
      </c>
    </row>
    <row r="4733" spans="2:18" x14ac:dyDescent="0.45">
      <c r="B4733" s="14" t="str">
        <f t="shared" si="438"/>
        <v>400903840097</v>
      </c>
      <c r="C4733" s="5">
        <v>40090</v>
      </c>
      <c r="D4733" s="2" t="s">
        <v>804</v>
      </c>
      <c r="E4733" s="14">
        <f t="shared" si="439"/>
        <v>0</v>
      </c>
      <c r="F4733" s="2">
        <v>38</v>
      </c>
      <c r="G4733" s="19">
        <v>375.61</v>
      </c>
      <c r="H4733" s="20">
        <v>0.1</v>
      </c>
      <c r="I4733" s="6"/>
      <c r="J4733" s="5">
        <v>40097</v>
      </c>
      <c r="K4733" s="25">
        <v>-21.263499999999997</v>
      </c>
      <c r="L4733" s="2" t="s">
        <v>561</v>
      </c>
      <c r="M4733" s="14">
        <f>+VLOOKUP(L4733,Customers!$C$3:$D$797,2,FALSE)</f>
        <v>2</v>
      </c>
      <c r="N4733" s="14">
        <f>+INDEX(Customers!$B$2:$D$797,MATCH(TF_Database!L4733,Customers!$C$2:$C$797,0),1)</f>
        <v>15901</v>
      </c>
      <c r="O4733" s="29">
        <f t="shared" si="440"/>
        <v>6</v>
      </c>
      <c r="P4733" s="29">
        <f t="shared" si="441"/>
        <v>13</v>
      </c>
      <c r="Q4733" s="14" t="str">
        <f t="shared" si="442"/>
        <v xml:space="preserve">Keith </v>
      </c>
      <c r="R4733" s="14" t="str">
        <f t="shared" si="443"/>
        <v>Dawkins</v>
      </c>
    </row>
    <row r="4734" spans="2:18" x14ac:dyDescent="0.45">
      <c r="B4734" s="14" t="str">
        <f t="shared" si="438"/>
        <v>405803440582</v>
      </c>
      <c r="C4734" s="5">
        <v>40580</v>
      </c>
      <c r="D4734" s="2" t="s">
        <v>811</v>
      </c>
      <c r="E4734" s="14">
        <f t="shared" si="439"/>
        <v>0</v>
      </c>
      <c r="F4734" s="2">
        <v>34</v>
      </c>
      <c r="G4734" s="19">
        <v>706.91</v>
      </c>
      <c r="H4734" s="20">
        <v>0.03</v>
      </c>
      <c r="I4734" s="6"/>
      <c r="J4734" s="5">
        <v>40582</v>
      </c>
      <c r="K4734" s="25">
        <v>85.68</v>
      </c>
      <c r="L4734" s="2" t="s">
        <v>567</v>
      </c>
      <c r="M4734" s="14">
        <f>+VLOOKUP(L4734,Customers!$C$3:$D$797,2,FALSE)</f>
        <v>3</v>
      </c>
      <c r="N4734" s="14">
        <f>+INDEX(Customers!$B$2:$D$797,MATCH(TF_Database!L4734,Customers!$C$2:$C$797,0),1)</f>
        <v>10117</v>
      </c>
      <c r="O4734" s="29">
        <f t="shared" si="440"/>
        <v>6</v>
      </c>
      <c r="P4734" s="29">
        <f t="shared" si="441"/>
        <v>13</v>
      </c>
      <c r="Q4734" s="14" t="str">
        <f t="shared" si="442"/>
        <v xml:space="preserve">Steve </v>
      </c>
      <c r="R4734" s="14" t="str">
        <f t="shared" si="443"/>
        <v>Chapman</v>
      </c>
    </row>
    <row r="4735" spans="2:18" x14ac:dyDescent="0.45">
      <c r="B4735" s="14" t="str">
        <f t="shared" si="438"/>
        <v>405803140582</v>
      </c>
      <c r="C4735" s="5">
        <v>40580</v>
      </c>
      <c r="D4735" s="2" t="s">
        <v>811</v>
      </c>
      <c r="E4735" s="14">
        <f t="shared" si="439"/>
        <v>0</v>
      </c>
      <c r="F4735" s="2">
        <v>31</v>
      </c>
      <c r="G4735" s="19">
        <v>190.06</v>
      </c>
      <c r="H4735" s="20">
        <v>0.06</v>
      </c>
      <c r="I4735" s="6"/>
      <c r="J4735" s="5">
        <v>40582</v>
      </c>
      <c r="K4735" s="25">
        <v>-61.9</v>
      </c>
      <c r="L4735" s="2" t="s">
        <v>567</v>
      </c>
      <c r="M4735" s="14">
        <f>+VLOOKUP(L4735,Customers!$C$3:$D$797,2,FALSE)</f>
        <v>3</v>
      </c>
      <c r="N4735" s="14">
        <f>+INDEX(Customers!$B$2:$D$797,MATCH(TF_Database!L4735,Customers!$C$2:$C$797,0),1)</f>
        <v>10117</v>
      </c>
      <c r="O4735" s="29">
        <f t="shared" si="440"/>
        <v>6</v>
      </c>
      <c r="P4735" s="29">
        <f t="shared" si="441"/>
        <v>13</v>
      </c>
      <c r="Q4735" s="14" t="str">
        <f t="shared" si="442"/>
        <v xml:space="preserve">Steve </v>
      </c>
      <c r="R4735" s="14" t="str">
        <f t="shared" si="443"/>
        <v>Chapman</v>
      </c>
    </row>
    <row r="4736" spans="2:18" x14ac:dyDescent="0.45">
      <c r="B4736" s="14" t="str">
        <f t="shared" si="438"/>
        <v>404831140485</v>
      </c>
      <c r="C4736" s="5">
        <v>40483</v>
      </c>
      <c r="D4736" s="2" t="s">
        <v>804</v>
      </c>
      <c r="E4736" s="14">
        <f t="shared" si="439"/>
        <v>0</v>
      </c>
      <c r="F4736" s="2">
        <v>11</v>
      </c>
      <c r="G4736" s="19">
        <v>86.79</v>
      </c>
      <c r="H4736" s="20">
        <v>0.06</v>
      </c>
      <c r="I4736" s="6"/>
      <c r="J4736" s="5">
        <v>40485</v>
      </c>
      <c r="K4736" s="25">
        <v>-45.6</v>
      </c>
      <c r="L4736" s="2" t="s">
        <v>409</v>
      </c>
      <c r="M4736" s="14">
        <f>+VLOOKUP(L4736,Customers!$C$3:$D$797,2,FALSE)</f>
        <v>5</v>
      </c>
      <c r="N4736" s="14">
        <f>+INDEX(Customers!$B$2:$D$797,MATCH(TF_Database!L4736,Customers!$C$2:$C$797,0),1)</f>
        <v>20198</v>
      </c>
      <c r="O4736" s="29">
        <f t="shared" si="440"/>
        <v>5</v>
      </c>
      <c r="P4736" s="29">
        <f t="shared" si="441"/>
        <v>10</v>
      </c>
      <c r="Q4736" s="14" t="str">
        <f t="shared" si="442"/>
        <v xml:space="preserve">Marc </v>
      </c>
      <c r="R4736" s="14" t="str">
        <f t="shared" si="443"/>
        <v>Crier</v>
      </c>
    </row>
    <row r="4737" spans="2:18" x14ac:dyDescent="0.45">
      <c r="B4737" s="14" t="str">
        <f t="shared" si="438"/>
        <v>40483840487</v>
      </c>
      <c r="C4737" s="5">
        <v>40483</v>
      </c>
      <c r="D4737" s="2" t="s">
        <v>804</v>
      </c>
      <c r="E4737" s="14">
        <f t="shared" si="439"/>
        <v>0</v>
      </c>
      <c r="F4737" s="2">
        <v>8</v>
      </c>
      <c r="G4737" s="19">
        <v>753.8</v>
      </c>
      <c r="H4737" s="20">
        <v>0.06</v>
      </c>
      <c r="I4737" s="6"/>
      <c r="J4737" s="5">
        <v>40487</v>
      </c>
      <c r="K4737" s="25">
        <v>-32.303100000000001</v>
      </c>
      <c r="L4737" s="2" t="s">
        <v>409</v>
      </c>
      <c r="M4737" s="14">
        <f>+VLOOKUP(L4737,Customers!$C$3:$D$797,2,FALSE)</f>
        <v>5</v>
      </c>
      <c r="N4737" s="14">
        <f>+INDEX(Customers!$B$2:$D$797,MATCH(TF_Database!L4737,Customers!$C$2:$C$797,0),1)</f>
        <v>20198</v>
      </c>
      <c r="O4737" s="29">
        <f t="shared" si="440"/>
        <v>5</v>
      </c>
      <c r="P4737" s="29">
        <f t="shared" si="441"/>
        <v>10</v>
      </c>
      <c r="Q4737" s="14" t="str">
        <f t="shared" si="442"/>
        <v xml:space="preserve">Marc </v>
      </c>
      <c r="R4737" s="14" t="str">
        <f t="shared" si="443"/>
        <v>Crier</v>
      </c>
    </row>
    <row r="4738" spans="2:18" x14ac:dyDescent="0.45">
      <c r="B4738" s="14" t="str">
        <f t="shared" si="438"/>
        <v>412203841221</v>
      </c>
      <c r="C4738" s="5">
        <v>41220</v>
      </c>
      <c r="D4738" s="2" t="s">
        <v>808</v>
      </c>
      <c r="E4738" s="14">
        <f t="shared" si="439"/>
        <v>0</v>
      </c>
      <c r="F4738" s="2">
        <v>38</v>
      </c>
      <c r="G4738" s="19">
        <v>212.12</v>
      </c>
      <c r="H4738" s="20">
        <v>0.02</v>
      </c>
      <c r="I4738" s="6"/>
      <c r="J4738" s="5">
        <v>41221</v>
      </c>
      <c r="K4738" s="25">
        <v>-93.78</v>
      </c>
      <c r="L4738" s="2" t="s">
        <v>567</v>
      </c>
      <c r="M4738" s="14">
        <f>+VLOOKUP(L4738,Customers!$C$3:$D$797,2,FALSE)</f>
        <v>3</v>
      </c>
      <c r="N4738" s="14">
        <f>+INDEX(Customers!$B$2:$D$797,MATCH(TF_Database!L4738,Customers!$C$2:$C$797,0),1)</f>
        <v>10117</v>
      </c>
      <c r="O4738" s="29">
        <f t="shared" si="440"/>
        <v>6</v>
      </c>
      <c r="P4738" s="29">
        <f t="shared" si="441"/>
        <v>13</v>
      </c>
      <c r="Q4738" s="14" t="str">
        <f t="shared" si="442"/>
        <v xml:space="preserve">Steve </v>
      </c>
      <c r="R4738" s="14" t="str">
        <f t="shared" si="443"/>
        <v>Chapman</v>
      </c>
    </row>
    <row r="4739" spans="2:18" x14ac:dyDescent="0.45">
      <c r="B4739" s="14" t="str">
        <f t="shared" si="438"/>
        <v>408353240837</v>
      </c>
      <c r="C4739" s="5">
        <v>40835</v>
      </c>
      <c r="D4739" s="2" t="s">
        <v>808</v>
      </c>
      <c r="E4739" s="14">
        <f t="shared" si="439"/>
        <v>0</v>
      </c>
      <c r="F4739" s="2">
        <v>32</v>
      </c>
      <c r="G4739" s="19">
        <v>6483.42</v>
      </c>
      <c r="H4739" s="20">
        <v>7.0000000000000007E-2</v>
      </c>
      <c r="I4739" s="6"/>
      <c r="J4739" s="5">
        <v>40837</v>
      </c>
      <c r="K4739" s="25">
        <v>1590.95</v>
      </c>
      <c r="L4739" s="2" t="s">
        <v>566</v>
      </c>
      <c r="M4739" s="14">
        <f>+VLOOKUP(L4739,Customers!$C$3:$D$797,2,FALSE)</f>
        <v>1</v>
      </c>
      <c r="N4739" s="14">
        <f>+INDEX(Customers!$B$2:$D$797,MATCH(TF_Database!L4739,Customers!$C$2:$C$797,0),1)</f>
        <v>12410</v>
      </c>
      <c r="O4739" s="29">
        <f t="shared" si="440"/>
        <v>6</v>
      </c>
      <c r="P4739" s="29">
        <f t="shared" si="441"/>
        <v>12</v>
      </c>
      <c r="Q4739" s="14" t="str">
        <f t="shared" si="442"/>
        <v xml:space="preserve">Logan </v>
      </c>
      <c r="R4739" s="14" t="str">
        <f t="shared" si="443"/>
        <v>Currie</v>
      </c>
    </row>
    <row r="4740" spans="2:18" x14ac:dyDescent="0.45">
      <c r="B4740" s="14" t="str">
        <f t="shared" si="438"/>
        <v>408351040835</v>
      </c>
      <c r="C4740" s="5">
        <v>40835</v>
      </c>
      <c r="D4740" s="2" t="s">
        <v>808</v>
      </c>
      <c r="E4740" s="14">
        <f t="shared" si="439"/>
        <v>0</v>
      </c>
      <c r="F4740" s="2">
        <v>10</v>
      </c>
      <c r="G4740" s="19">
        <v>137.77000000000001</v>
      </c>
      <c r="H4740" s="20">
        <v>0.01</v>
      </c>
      <c r="I4740" s="6"/>
      <c r="J4740" s="5">
        <v>40835</v>
      </c>
      <c r="K4740" s="25">
        <v>1.85</v>
      </c>
      <c r="L4740" s="2" t="s">
        <v>566</v>
      </c>
      <c r="M4740" s="14">
        <f>+VLOOKUP(L4740,Customers!$C$3:$D$797,2,FALSE)</f>
        <v>1</v>
      </c>
      <c r="N4740" s="14">
        <f>+INDEX(Customers!$B$2:$D$797,MATCH(TF_Database!L4740,Customers!$C$2:$C$797,0),1)</f>
        <v>12410</v>
      </c>
      <c r="O4740" s="29">
        <f t="shared" si="440"/>
        <v>6</v>
      </c>
      <c r="P4740" s="29">
        <f t="shared" si="441"/>
        <v>12</v>
      </c>
      <c r="Q4740" s="14" t="str">
        <f t="shared" si="442"/>
        <v xml:space="preserve">Logan </v>
      </c>
      <c r="R4740" s="14" t="str">
        <f t="shared" si="443"/>
        <v>Currie</v>
      </c>
    </row>
    <row r="4741" spans="2:18" x14ac:dyDescent="0.45">
      <c r="B4741" s="14" t="str">
        <f t="shared" si="438"/>
        <v>401334340134</v>
      </c>
      <c r="C4741" s="5">
        <v>40133</v>
      </c>
      <c r="D4741" s="2" t="s">
        <v>806</v>
      </c>
      <c r="E4741" s="14">
        <f t="shared" si="439"/>
        <v>1</v>
      </c>
      <c r="F4741" s="2">
        <v>43</v>
      </c>
      <c r="G4741" s="19">
        <v>540.33000000000004</v>
      </c>
      <c r="H4741" s="20">
        <v>0.04</v>
      </c>
      <c r="I4741" s="6"/>
      <c r="J4741" s="5">
        <v>40134</v>
      </c>
      <c r="K4741" s="25">
        <v>-59.06</v>
      </c>
      <c r="L4741" s="2" t="s">
        <v>559</v>
      </c>
      <c r="M4741" s="14">
        <f>+VLOOKUP(L4741,Customers!$C$3:$D$797,2,FALSE)</f>
        <v>1</v>
      </c>
      <c r="N4741" s="14">
        <f>+INDEX(Customers!$B$2:$D$797,MATCH(TF_Database!L4741,Customers!$C$2:$C$797,0),1)</f>
        <v>24230</v>
      </c>
      <c r="O4741" s="29">
        <f t="shared" si="440"/>
        <v>5</v>
      </c>
      <c r="P4741" s="29">
        <f t="shared" si="441"/>
        <v>8</v>
      </c>
      <c r="Q4741" s="14" t="str">
        <f t="shared" si="442"/>
        <v xml:space="preserve">John </v>
      </c>
      <c r="R4741" s="14" t="str">
        <f t="shared" si="443"/>
        <v>Lee</v>
      </c>
    </row>
    <row r="4742" spans="2:18" x14ac:dyDescent="0.45">
      <c r="B4742" s="14" t="str">
        <f t="shared" si="438"/>
        <v>40228340229</v>
      </c>
      <c r="C4742" s="5">
        <v>40228</v>
      </c>
      <c r="D4742" s="2" t="s">
        <v>806</v>
      </c>
      <c r="E4742" s="14">
        <f t="shared" si="439"/>
        <v>1</v>
      </c>
      <c r="F4742" s="2">
        <v>3</v>
      </c>
      <c r="G4742" s="19">
        <v>15.88</v>
      </c>
      <c r="H4742" s="20">
        <v>0.05</v>
      </c>
      <c r="I4742" s="6"/>
      <c r="J4742" s="5">
        <v>40229</v>
      </c>
      <c r="K4742" s="25">
        <v>-11.04</v>
      </c>
      <c r="L4742" s="2" t="s">
        <v>561</v>
      </c>
      <c r="M4742" s="14">
        <f>+VLOOKUP(L4742,Customers!$C$3:$D$797,2,FALSE)</f>
        <v>2</v>
      </c>
      <c r="N4742" s="14">
        <f>+INDEX(Customers!$B$2:$D$797,MATCH(TF_Database!L4742,Customers!$C$2:$C$797,0),1)</f>
        <v>15901</v>
      </c>
      <c r="O4742" s="29">
        <f t="shared" si="440"/>
        <v>6</v>
      </c>
      <c r="P4742" s="29">
        <f t="shared" si="441"/>
        <v>13</v>
      </c>
      <c r="Q4742" s="14" t="str">
        <f t="shared" si="442"/>
        <v xml:space="preserve">Keith </v>
      </c>
      <c r="R4742" s="14" t="str">
        <f t="shared" si="443"/>
        <v>Dawkins</v>
      </c>
    </row>
    <row r="4743" spans="2:18" x14ac:dyDescent="0.45">
      <c r="B4743" s="14" t="str">
        <f t="shared" ref="B4743:B4806" si="444">+CONCATENATE(C4743,F4743,J4743)</f>
        <v>408501140852</v>
      </c>
      <c r="C4743" s="5">
        <v>40850</v>
      </c>
      <c r="D4743" s="2" t="s">
        <v>808</v>
      </c>
      <c r="E4743" s="14">
        <f t="shared" ref="E4743:E4806" si="445">+IF(D4743="High",1,0)</f>
        <v>0</v>
      </c>
      <c r="F4743" s="2">
        <v>11</v>
      </c>
      <c r="G4743" s="19">
        <v>466.35</v>
      </c>
      <c r="H4743" s="20">
        <v>0.01</v>
      </c>
      <c r="I4743" s="6"/>
      <c r="J4743" s="5">
        <v>40852</v>
      </c>
      <c r="K4743" s="25">
        <v>159.25</v>
      </c>
      <c r="L4743" s="2" t="s">
        <v>561</v>
      </c>
      <c r="M4743" s="14">
        <f>+VLOOKUP(L4743,Customers!$C$3:$D$797,2,FALSE)</f>
        <v>2</v>
      </c>
      <c r="N4743" s="14">
        <f>+INDEX(Customers!$B$2:$D$797,MATCH(TF_Database!L4743,Customers!$C$2:$C$797,0),1)</f>
        <v>15901</v>
      </c>
      <c r="O4743" s="29">
        <f t="shared" ref="O4743:O4806" si="446">+SEARCH(" ",L4743)</f>
        <v>6</v>
      </c>
      <c r="P4743" s="29">
        <f t="shared" ref="P4743:P4806" si="447">+LEN(L4743)</f>
        <v>13</v>
      </c>
      <c r="Q4743" s="14" t="str">
        <f t="shared" ref="Q4743:Q4806" si="448">+LEFT(L4743,O4743)</f>
        <v xml:space="preserve">Keith </v>
      </c>
      <c r="R4743" s="14" t="str">
        <f t="shared" ref="R4743:R4806" si="449">+RIGHT(L4743,P4743-O4743)</f>
        <v>Dawkins</v>
      </c>
    </row>
    <row r="4744" spans="2:18" x14ac:dyDescent="0.45">
      <c r="B4744" s="14" t="str">
        <f t="shared" si="444"/>
        <v>410024241004</v>
      </c>
      <c r="C4744" s="5">
        <v>41002</v>
      </c>
      <c r="D4744" s="2" t="s">
        <v>811</v>
      </c>
      <c r="E4744" s="14">
        <f t="shared" si="445"/>
        <v>0</v>
      </c>
      <c r="F4744" s="2">
        <v>42</v>
      </c>
      <c r="G4744" s="19">
        <v>153.01</v>
      </c>
      <c r="H4744" s="20">
        <v>0.04</v>
      </c>
      <c r="I4744" s="6"/>
      <c r="J4744" s="5">
        <v>41004</v>
      </c>
      <c r="K4744" s="25">
        <v>-218.53450000000001</v>
      </c>
      <c r="L4744" s="2" t="s">
        <v>559</v>
      </c>
      <c r="M4744" s="14">
        <f>+VLOOKUP(L4744,Customers!$C$3:$D$797,2,FALSE)</f>
        <v>1</v>
      </c>
      <c r="N4744" s="14">
        <f>+INDEX(Customers!$B$2:$D$797,MATCH(TF_Database!L4744,Customers!$C$2:$C$797,0),1)</f>
        <v>24230</v>
      </c>
      <c r="O4744" s="29">
        <f t="shared" si="446"/>
        <v>5</v>
      </c>
      <c r="P4744" s="29">
        <f t="shared" si="447"/>
        <v>8</v>
      </c>
      <c r="Q4744" s="14" t="str">
        <f t="shared" si="448"/>
        <v xml:space="preserve">John </v>
      </c>
      <c r="R4744" s="14" t="str">
        <f t="shared" si="449"/>
        <v>Lee</v>
      </c>
    </row>
    <row r="4745" spans="2:18" x14ac:dyDescent="0.45">
      <c r="B4745" s="14" t="str">
        <f t="shared" si="444"/>
        <v>40789240789</v>
      </c>
      <c r="C4745" s="5">
        <v>40789</v>
      </c>
      <c r="D4745" s="2" t="s">
        <v>806</v>
      </c>
      <c r="E4745" s="14">
        <f t="shared" si="445"/>
        <v>1</v>
      </c>
      <c r="F4745" s="2">
        <v>2</v>
      </c>
      <c r="G4745" s="19">
        <v>27</v>
      </c>
      <c r="H4745" s="20">
        <v>0.02</v>
      </c>
      <c r="I4745" s="6"/>
      <c r="J4745" s="5">
        <v>40789</v>
      </c>
      <c r="K4745" s="25">
        <v>-4.9000000000000004</v>
      </c>
      <c r="L4745" s="2" t="s">
        <v>409</v>
      </c>
      <c r="M4745" s="14">
        <f>+VLOOKUP(L4745,Customers!$C$3:$D$797,2,FALSE)</f>
        <v>5</v>
      </c>
      <c r="N4745" s="14">
        <f>+INDEX(Customers!$B$2:$D$797,MATCH(TF_Database!L4745,Customers!$C$2:$C$797,0),1)</f>
        <v>20198</v>
      </c>
      <c r="O4745" s="29">
        <f t="shared" si="446"/>
        <v>5</v>
      </c>
      <c r="P4745" s="29">
        <f t="shared" si="447"/>
        <v>10</v>
      </c>
      <c r="Q4745" s="14" t="str">
        <f t="shared" si="448"/>
        <v xml:space="preserve">Marc </v>
      </c>
      <c r="R4745" s="14" t="str">
        <f t="shared" si="449"/>
        <v>Crier</v>
      </c>
    </row>
    <row r="4746" spans="2:18" x14ac:dyDescent="0.45">
      <c r="B4746" s="14" t="str">
        <f t="shared" si="444"/>
        <v>403764140378</v>
      </c>
      <c r="C4746" s="5">
        <v>40376</v>
      </c>
      <c r="D4746" s="2" t="s">
        <v>806</v>
      </c>
      <c r="E4746" s="14">
        <f t="shared" si="445"/>
        <v>1</v>
      </c>
      <c r="F4746" s="2">
        <v>41</v>
      </c>
      <c r="G4746" s="19">
        <v>225.06</v>
      </c>
      <c r="H4746" s="20">
        <v>0.05</v>
      </c>
      <c r="I4746" s="6"/>
      <c r="J4746" s="5">
        <v>40378</v>
      </c>
      <c r="K4746" s="25">
        <v>7.3014999999999999</v>
      </c>
      <c r="L4746" s="2" t="s">
        <v>562</v>
      </c>
      <c r="M4746" s="14">
        <f>+VLOOKUP(L4746,Customers!$C$3:$D$797,2,FALSE)</f>
        <v>4</v>
      </c>
      <c r="N4746" s="14">
        <f>+INDEX(Customers!$B$2:$D$797,MATCH(TF_Database!L4746,Customers!$C$2:$C$797,0),1)</f>
        <v>31581</v>
      </c>
      <c r="O4746" s="29">
        <f t="shared" si="446"/>
        <v>4</v>
      </c>
      <c r="P4746" s="29">
        <f t="shared" si="447"/>
        <v>10</v>
      </c>
      <c r="Q4746" s="14" t="str">
        <f t="shared" si="448"/>
        <v xml:space="preserve">Joe </v>
      </c>
      <c r="R4746" s="14" t="str">
        <f t="shared" si="449"/>
        <v>Elijah</v>
      </c>
    </row>
    <row r="4747" spans="2:18" x14ac:dyDescent="0.45">
      <c r="B4747" s="14" t="str">
        <f t="shared" si="444"/>
        <v>403764740379</v>
      </c>
      <c r="C4747" s="5">
        <v>40376</v>
      </c>
      <c r="D4747" s="2" t="s">
        <v>806</v>
      </c>
      <c r="E4747" s="14">
        <f t="shared" si="445"/>
        <v>1</v>
      </c>
      <c r="F4747" s="2">
        <v>47</v>
      </c>
      <c r="G4747" s="19">
        <v>1041.78</v>
      </c>
      <c r="H4747" s="20">
        <v>0.1</v>
      </c>
      <c r="I4747" s="6"/>
      <c r="J4747" s="5">
        <v>40379</v>
      </c>
      <c r="K4747" s="25">
        <v>283.79000000000002</v>
      </c>
      <c r="L4747" s="2" t="s">
        <v>562</v>
      </c>
      <c r="M4747" s="14">
        <f>+VLOOKUP(L4747,Customers!$C$3:$D$797,2,FALSE)</f>
        <v>4</v>
      </c>
      <c r="N4747" s="14">
        <f>+INDEX(Customers!$B$2:$D$797,MATCH(TF_Database!L4747,Customers!$C$2:$C$797,0),1)</f>
        <v>31581</v>
      </c>
      <c r="O4747" s="29">
        <f t="shared" si="446"/>
        <v>4</v>
      </c>
      <c r="P4747" s="29">
        <f t="shared" si="447"/>
        <v>10</v>
      </c>
      <c r="Q4747" s="14" t="str">
        <f t="shared" si="448"/>
        <v xml:space="preserve">Joe </v>
      </c>
      <c r="R4747" s="14" t="str">
        <f t="shared" si="449"/>
        <v>Elijah</v>
      </c>
    </row>
    <row r="4748" spans="2:18" x14ac:dyDescent="0.45">
      <c r="B4748" s="14" t="str">
        <f t="shared" si="444"/>
        <v>39911339920</v>
      </c>
      <c r="C4748" s="5">
        <v>39911</v>
      </c>
      <c r="D4748" s="2" t="s">
        <v>804</v>
      </c>
      <c r="E4748" s="14">
        <f t="shared" si="445"/>
        <v>0</v>
      </c>
      <c r="F4748" s="2">
        <v>3</v>
      </c>
      <c r="G4748" s="19">
        <v>32.76</v>
      </c>
      <c r="H4748" s="20">
        <v>0.06</v>
      </c>
      <c r="I4748" s="6"/>
      <c r="J4748" s="5">
        <v>39920</v>
      </c>
      <c r="K4748" s="25">
        <v>11.29</v>
      </c>
      <c r="L4748" s="2" t="s">
        <v>409</v>
      </c>
      <c r="M4748" s="14">
        <f>+VLOOKUP(L4748,Customers!$C$3:$D$797,2,FALSE)</f>
        <v>5</v>
      </c>
      <c r="N4748" s="14">
        <f>+INDEX(Customers!$B$2:$D$797,MATCH(TF_Database!L4748,Customers!$C$2:$C$797,0),1)</f>
        <v>20198</v>
      </c>
      <c r="O4748" s="29">
        <f t="shared" si="446"/>
        <v>5</v>
      </c>
      <c r="P4748" s="29">
        <f t="shared" si="447"/>
        <v>10</v>
      </c>
      <c r="Q4748" s="14" t="str">
        <f t="shared" si="448"/>
        <v xml:space="preserve">Marc </v>
      </c>
      <c r="R4748" s="14" t="str">
        <f t="shared" si="449"/>
        <v>Crier</v>
      </c>
    </row>
    <row r="4749" spans="2:18" x14ac:dyDescent="0.45">
      <c r="B4749" s="14" t="str">
        <f t="shared" si="444"/>
        <v>408662140868</v>
      </c>
      <c r="C4749" s="5">
        <v>40866</v>
      </c>
      <c r="D4749" s="2" t="s">
        <v>804</v>
      </c>
      <c r="E4749" s="14">
        <f t="shared" si="445"/>
        <v>0</v>
      </c>
      <c r="F4749" s="2">
        <v>21</v>
      </c>
      <c r="G4749" s="19">
        <v>1503.49</v>
      </c>
      <c r="H4749" s="20">
        <v>0.03</v>
      </c>
      <c r="I4749" s="6"/>
      <c r="J4749" s="5">
        <v>40868</v>
      </c>
      <c r="K4749" s="25">
        <v>408.73</v>
      </c>
      <c r="L4749" s="2" t="s">
        <v>567</v>
      </c>
      <c r="M4749" s="14">
        <f>+VLOOKUP(L4749,Customers!$C$3:$D$797,2,FALSE)</f>
        <v>3</v>
      </c>
      <c r="N4749" s="14">
        <f>+INDEX(Customers!$B$2:$D$797,MATCH(TF_Database!L4749,Customers!$C$2:$C$797,0),1)</f>
        <v>10117</v>
      </c>
      <c r="O4749" s="29">
        <f t="shared" si="446"/>
        <v>6</v>
      </c>
      <c r="P4749" s="29">
        <f t="shared" si="447"/>
        <v>13</v>
      </c>
      <c r="Q4749" s="14" t="str">
        <f t="shared" si="448"/>
        <v xml:space="preserve">Steve </v>
      </c>
      <c r="R4749" s="14" t="str">
        <f t="shared" si="449"/>
        <v>Chapman</v>
      </c>
    </row>
    <row r="4750" spans="2:18" x14ac:dyDescent="0.45">
      <c r="B4750" s="14" t="str">
        <f t="shared" si="444"/>
        <v>40866140870</v>
      </c>
      <c r="C4750" s="5">
        <v>40866</v>
      </c>
      <c r="D4750" s="2" t="s">
        <v>804</v>
      </c>
      <c r="E4750" s="14">
        <f t="shared" si="445"/>
        <v>0</v>
      </c>
      <c r="F4750" s="2">
        <v>1</v>
      </c>
      <c r="G4750" s="19">
        <v>10.62</v>
      </c>
      <c r="H4750" s="20">
        <v>0.02</v>
      </c>
      <c r="I4750" s="6"/>
      <c r="J4750" s="5">
        <v>40870</v>
      </c>
      <c r="K4750" s="25">
        <v>-31.2</v>
      </c>
      <c r="L4750" s="2" t="s">
        <v>567</v>
      </c>
      <c r="M4750" s="14">
        <f>+VLOOKUP(L4750,Customers!$C$3:$D$797,2,FALSE)</f>
        <v>3</v>
      </c>
      <c r="N4750" s="14">
        <f>+INDEX(Customers!$B$2:$D$797,MATCH(TF_Database!L4750,Customers!$C$2:$C$797,0),1)</f>
        <v>10117</v>
      </c>
      <c r="O4750" s="29">
        <f t="shared" si="446"/>
        <v>6</v>
      </c>
      <c r="P4750" s="29">
        <f t="shared" si="447"/>
        <v>13</v>
      </c>
      <c r="Q4750" s="14" t="str">
        <f t="shared" si="448"/>
        <v xml:space="preserve">Steve </v>
      </c>
      <c r="R4750" s="14" t="str">
        <f t="shared" si="449"/>
        <v>Chapman</v>
      </c>
    </row>
    <row r="4751" spans="2:18" x14ac:dyDescent="0.45">
      <c r="B4751" s="14" t="str">
        <f t="shared" si="444"/>
        <v>408665040868</v>
      </c>
      <c r="C4751" s="5">
        <v>40866</v>
      </c>
      <c r="D4751" s="2" t="s">
        <v>804</v>
      </c>
      <c r="E4751" s="14">
        <f t="shared" si="445"/>
        <v>0</v>
      </c>
      <c r="F4751" s="2">
        <v>50</v>
      </c>
      <c r="G4751" s="19">
        <v>2337.0300000000002</v>
      </c>
      <c r="H4751" s="20">
        <v>0.1</v>
      </c>
      <c r="I4751" s="6"/>
      <c r="J4751" s="5">
        <v>40868</v>
      </c>
      <c r="K4751" s="25">
        <v>-37.19</v>
      </c>
      <c r="L4751" s="2" t="s">
        <v>567</v>
      </c>
      <c r="M4751" s="14">
        <f>+VLOOKUP(L4751,Customers!$C$3:$D$797,2,FALSE)</f>
        <v>3</v>
      </c>
      <c r="N4751" s="14">
        <f>+INDEX(Customers!$B$2:$D$797,MATCH(TF_Database!L4751,Customers!$C$2:$C$797,0),1)</f>
        <v>10117</v>
      </c>
      <c r="O4751" s="29">
        <f t="shared" si="446"/>
        <v>6</v>
      </c>
      <c r="P4751" s="29">
        <f t="shared" si="447"/>
        <v>13</v>
      </c>
      <c r="Q4751" s="14" t="str">
        <f t="shared" si="448"/>
        <v xml:space="preserve">Steve </v>
      </c>
      <c r="R4751" s="14" t="str">
        <f t="shared" si="449"/>
        <v>Chapman</v>
      </c>
    </row>
    <row r="4752" spans="2:18" x14ac:dyDescent="0.45">
      <c r="B4752" s="14" t="str">
        <f t="shared" si="444"/>
        <v>408663440871</v>
      </c>
      <c r="C4752" s="5">
        <v>40866</v>
      </c>
      <c r="D4752" s="2" t="s">
        <v>804</v>
      </c>
      <c r="E4752" s="14">
        <f t="shared" si="445"/>
        <v>0</v>
      </c>
      <c r="F4752" s="2">
        <v>34</v>
      </c>
      <c r="G4752" s="19">
        <v>29345.27</v>
      </c>
      <c r="H4752" s="20">
        <v>0.03</v>
      </c>
      <c r="I4752" s="6"/>
      <c r="J4752" s="5">
        <v>40871</v>
      </c>
      <c r="K4752" s="25">
        <v>7497.55</v>
      </c>
      <c r="L4752" s="2" t="s">
        <v>567</v>
      </c>
      <c r="M4752" s="14">
        <f>+VLOOKUP(L4752,Customers!$C$3:$D$797,2,FALSE)</f>
        <v>3</v>
      </c>
      <c r="N4752" s="14">
        <f>+INDEX(Customers!$B$2:$D$797,MATCH(TF_Database!L4752,Customers!$C$2:$C$797,0),1)</f>
        <v>10117</v>
      </c>
      <c r="O4752" s="29">
        <f t="shared" si="446"/>
        <v>6</v>
      </c>
      <c r="P4752" s="29">
        <f t="shared" si="447"/>
        <v>13</v>
      </c>
      <c r="Q4752" s="14" t="str">
        <f t="shared" si="448"/>
        <v xml:space="preserve">Steve </v>
      </c>
      <c r="R4752" s="14" t="str">
        <f t="shared" si="449"/>
        <v>Chapman</v>
      </c>
    </row>
    <row r="4753" spans="2:18" x14ac:dyDescent="0.45">
      <c r="B4753" s="14" t="str">
        <f t="shared" si="444"/>
        <v>402354840235</v>
      </c>
      <c r="C4753" s="5">
        <v>40235</v>
      </c>
      <c r="D4753" s="2" t="s">
        <v>804</v>
      </c>
      <c r="E4753" s="14">
        <f t="shared" si="445"/>
        <v>0</v>
      </c>
      <c r="F4753" s="2">
        <v>48</v>
      </c>
      <c r="G4753" s="19">
        <v>3355.1</v>
      </c>
      <c r="H4753" s="20">
        <v>7.0000000000000007E-2</v>
      </c>
      <c r="I4753" s="6"/>
      <c r="J4753" s="5">
        <v>40235</v>
      </c>
      <c r="K4753" s="25">
        <v>-1701.96</v>
      </c>
      <c r="L4753" s="2" t="s">
        <v>567</v>
      </c>
      <c r="M4753" s="14">
        <f>+VLOOKUP(L4753,Customers!$C$3:$D$797,2,FALSE)</f>
        <v>3</v>
      </c>
      <c r="N4753" s="14">
        <f>+INDEX(Customers!$B$2:$D$797,MATCH(TF_Database!L4753,Customers!$C$2:$C$797,0),1)</f>
        <v>10117</v>
      </c>
      <c r="O4753" s="29">
        <f t="shared" si="446"/>
        <v>6</v>
      </c>
      <c r="P4753" s="29">
        <f t="shared" si="447"/>
        <v>13</v>
      </c>
      <c r="Q4753" s="14" t="str">
        <f t="shared" si="448"/>
        <v xml:space="preserve">Steve </v>
      </c>
      <c r="R4753" s="14" t="str">
        <f t="shared" si="449"/>
        <v>Chapman</v>
      </c>
    </row>
    <row r="4754" spans="2:18" x14ac:dyDescent="0.45">
      <c r="B4754" s="14" t="str">
        <f t="shared" si="444"/>
        <v>402353440240</v>
      </c>
      <c r="C4754" s="5">
        <v>40235</v>
      </c>
      <c r="D4754" s="2" t="s">
        <v>804</v>
      </c>
      <c r="E4754" s="14">
        <f t="shared" si="445"/>
        <v>0</v>
      </c>
      <c r="F4754" s="2">
        <v>34</v>
      </c>
      <c r="G4754" s="19">
        <v>2864.55</v>
      </c>
      <c r="H4754" s="20">
        <v>0.06</v>
      </c>
      <c r="I4754" s="6"/>
      <c r="J4754" s="5">
        <v>40240</v>
      </c>
      <c r="K4754" s="25">
        <v>1021.07</v>
      </c>
      <c r="L4754" s="2" t="s">
        <v>567</v>
      </c>
      <c r="M4754" s="14">
        <f>+VLOOKUP(L4754,Customers!$C$3:$D$797,2,FALSE)</f>
        <v>3</v>
      </c>
      <c r="N4754" s="14">
        <f>+INDEX(Customers!$B$2:$D$797,MATCH(TF_Database!L4754,Customers!$C$2:$C$797,0),1)</f>
        <v>10117</v>
      </c>
      <c r="O4754" s="29">
        <f t="shared" si="446"/>
        <v>6</v>
      </c>
      <c r="P4754" s="29">
        <f t="shared" si="447"/>
        <v>13</v>
      </c>
      <c r="Q4754" s="14" t="str">
        <f t="shared" si="448"/>
        <v xml:space="preserve">Steve </v>
      </c>
      <c r="R4754" s="14" t="str">
        <f t="shared" si="449"/>
        <v>Chapman</v>
      </c>
    </row>
    <row r="4755" spans="2:18" x14ac:dyDescent="0.45">
      <c r="B4755" s="14" t="str">
        <f t="shared" si="444"/>
        <v>402353140240</v>
      </c>
      <c r="C4755" s="5">
        <v>40235</v>
      </c>
      <c r="D4755" s="2" t="s">
        <v>804</v>
      </c>
      <c r="E4755" s="14">
        <f t="shared" si="445"/>
        <v>0</v>
      </c>
      <c r="F4755" s="2">
        <v>31</v>
      </c>
      <c r="G4755" s="19">
        <v>65.61</v>
      </c>
      <c r="H4755" s="20">
        <v>0.02</v>
      </c>
      <c r="I4755" s="6"/>
      <c r="J4755" s="5">
        <v>40240</v>
      </c>
      <c r="K4755" s="25">
        <v>-16.63</v>
      </c>
      <c r="L4755" s="2" t="s">
        <v>567</v>
      </c>
      <c r="M4755" s="14">
        <f>+VLOOKUP(L4755,Customers!$C$3:$D$797,2,FALSE)</f>
        <v>3</v>
      </c>
      <c r="N4755" s="14">
        <f>+INDEX(Customers!$B$2:$D$797,MATCH(TF_Database!L4755,Customers!$C$2:$C$797,0),1)</f>
        <v>10117</v>
      </c>
      <c r="O4755" s="29">
        <f t="shared" si="446"/>
        <v>6</v>
      </c>
      <c r="P4755" s="29">
        <f t="shared" si="447"/>
        <v>13</v>
      </c>
      <c r="Q4755" s="14" t="str">
        <f t="shared" si="448"/>
        <v xml:space="preserve">Steve </v>
      </c>
      <c r="R4755" s="14" t="str">
        <f t="shared" si="449"/>
        <v>Chapman</v>
      </c>
    </row>
    <row r="4756" spans="2:18" x14ac:dyDescent="0.45">
      <c r="B4756" s="14" t="str">
        <f t="shared" si="444"/>
        <v>409121540916</v>
      </c>
      <c r="C4756" s="5">
        <v>40912</v>
      </c>
      <c r="D4756" s="2" t="s">
        <v>804</v>
      </c>
      <c r="E4756" s="14">
        <f t="shared" si="445"/>
        <v>0</v>
      </c>
      <c r="F4756" s="2">
        <v>15</v>
      </c>
      <c r="G4756" s="19">
        <v>742.8</v>
      </c>
      <c r="H4756" s="20">
        <v>0.02</v>
      </c>
      <c r="I4756" s="6"/>
      <c r="J4756" s="5">
        <v>40916</v>
      </c>
      <c r="K4756" s="25">
        <v>265.87</v>
      </c>
      <c r="L4756" s="2" t="s">
        <v>564</v>
      </c>
      <c r="M4756" s="14">
        <f>+VLOOKUP(L4756,Customers!$C$3:$D$797,2,FALSE)</f>
        <v>5</v>
      </c>
      <c r="N4756" s="14">
        <f>+INDEX(Customers!$B$2:$D$797,MATCH(TF_Database!L4756,Customers!$C$2:$C$797,0),1)</f>
        <v>27118</v>
      </c>
      <c r="O4756" s="29">
        <f t="shared" si="446"/>
        <v>4</v>
      </c>
      <c r="P4756" s="29">
        <f t="shared" si="447"/>
        <v>9</v>
      </c>
      <c r="Q4756" s="14" t="str">
        <f t="shared" si="448"/>
        <v xml:space="preserve">Ken </v>
      </c>
      <c r="R4756" s="14" t="str">
        <f t="shared" si="449"/>
        <v>Black</v>
      </c>
    </row>
    <row r="4757" spans="2:18" x14ac:dyDescent="0.45">
      <c r="B4757" s="14" t="str">
        <f t="shared" si="444"/>
        <v>398444639849</v>
      </c>
      <c r="C4757" s="5">
        <v>39844</v>
      </c>
      <c r="D4757" s="2" t="s">
        <v>804</v>
      </c>
      <c r="E4757" s="14">
        <f t="shared" si="445"/>
        <v>0</v>
      </c>
      <c r="F4757" s="2">
        <v>46</v>
      </c>
      <c r="G4757" s="19">
        <v>2188.06</v>
      </c>
      <c r="H4757" s="20">
        <v>0.1</v>
      </c>
      <c r="I4757" s="6"/>
      <c r="J4757" s="5">
        <v>39849</v>
      </c>
      <c r="K4757" s="25">
        <v>33.770000000000003</v>
      </c>
      <c r="L4757" s="2" t="s">
        <v>559</v>
      </c>
      <c r="M4757" s="14">
        <f>+VLOOKUP(L4757,Customers!$C$3:$D$797,2,FALSE)</f>
        <v>1</v>
      </c>
      <c r="N4757" s="14">
        <f>+INDEX(Customers!$B$2:$D$797,MATCH(TF_Database!L4757,Customers!$C$2:$C$797,0),1)</f>
        <v>24230</v>
      </c>
      <c r="O4757" s="29">
        <f t="shared" si="446"/>
        <v>5</v>
      </c>
      <c r="P4757" s="29">
        <f t="shared" si="447"/>
        <v>8</v>
      </c>
      <c r="Q4757" s="14" t="str">
        <f t="shared" si="448"/>
        <v xml:space="preserve">John </v>
      </c>
      <c r="R4757" s="14" t="str">
        <f t="shared" si="449"/>
        <v>Lee</v>
      </c>
    </row>
    <row r="4758" spans="2:18" x14ac:dyDescent="0.45">
      <c r="B4758" s="14" t="str">
        <f t="shared" si="444"/>
        <v>400824740083</v>
      </c>
      <c r="C4758" s="5">
        <v>40082</v>
      </c>
      <c r="D4758" s="2" t="s">
        <v>806</v>
      </c>
      <c r="E4758" s="14">
        <f t="shared" si="445"/>
        <v>1</v>
      </c>
      <c r="F4758" s="2">
        <v>47</v>
      </c>
      <c r="G4758" s="19">
        <v>6181.48</v>
      </c>
      <c r="H4758" s="20">
        <v>0.03</v>
      </c>
      <c r="I4758" s="6"/>
      <c r="J4758" s="5">
        <v>40083</v>
      </c>
      <c r="K4758" s="25">
        <v>-194.83</v>
      </c>
      <c r="L4758" s="2" t="s">
        <v>409</v>
      </c>
      <c r="M4758" s="14">
        <f>+VLOOKUP(L4758,Customers!$C$3:$D$797,2,FALSE)</f>
        <v>5</v>
      </c>
      <c r="N4758" s="14">
        <f>+INDEX(Customers!$B$2:$D$797,MATCH(TF_Database!L4758,Customers!$C$2:$C$797,0),1)</f>
        <v>20198</v>
      </c>
      <c r="O4758" s="29">
        <f t="shared" si="446"/>
        <v>5</v>
      </c>
      <c r="P4758" s="29">
        <f t="shared" si="447"/>
        <v>10</v>
      </c>
      <c r="Q4758" s="14" t="str">
        <f t="shared" si="448"/>
        <v xml:space="preserve">Marc </v>
      </c>
      <c r="R4758" s="14" t="str">
        <f t="shared" si="449"/>
        <v>Crier</v>
      </c>
    </row>
    <row r="4759" spans="2:18" x14ac:dyDescent="0.45">
      <c r="B4759" s="14" t="str">
        <f t="shared" si="444"/>
        <v>404433340450</v>
      </c>
      <c r="C4759" s="5">
        <v>40443</v>
      </c>
      <c r="D4759" s="2" t="s">
        <v>804</v>
      </c>
      <c r="E4759" s="14">
        <f t="shared" si="445"/>
        <v>0</v>
      </c>
      <c r="F4759" s="2">
        <v>33</v>
      </c>
      <c r="G4759" s="19">
        <v>283.8</v>
      </c>
      <c r="H4759" s="20">
        <v>0.04</v>
      </c>
      <c r="I4759" s="6"/>
      <c r="J4759" s="5">
        <v>40450</v>
      </c>
      <c r="K4759" s="25">
        <v>47.523499999999999</v>
      </c>
      <c r="L4759" s="2" t="s">
        <v>562</v>
      </c>
      <c r="M4759" s="14">
        <f>+VLOOKUP(L4759,Customers!$C$3:$D$797,2,FALSE)</f>
        <v>4</v>
      </c>
      <c r="N4759" s="14">
        <f>+INDEX(Customers!$B$2:$D$797,MATCH(TF_Database!L4759,Customers!$C$2:$C$797,0),1)</f>
        <v>31581</v>
      </c>
      <c r="O4759" s="29">
        <f t="shared" si="446"/>
        <v>4</v>
      </c>
      <c r="P4759" s="29">
        <f t="shared" si="447"/>
        <v>10</v>
      </c>
      <c r="Q4759" s="14" t="str">
        <f t="shared" si="448"/>
        <v xml:space="preserve">Joe </v>
      </c>
      <c r="R4759" s="14" t="str">
        <f t="shared" si="449"/>
        <v>Elijah</v>
      </c>
    </row>
    <row r="4760" spans="2:18" x14ac:dyDescent="0.45">
      <c r="B4760" s="14" t="str">
        <f t="shared" si="444"/>
        <v>40354840356</v>
      </c>
      <c r="C4760" s="5">
        <v>40354</v>
      </c>
      <c r="D4760" s="2" t="s">
        <v>810</v>
      </c>
      <c r="E4760" s="14">
        <f t="shared" si="445"/>
        <v>0</v>
      </c>
      <c r="F4760" s="2">
        <v>8</v>
      </c>
      <c r="G4760" s="19">
        <v>49.14</v>
      </c>
      <c r="H4760" s="20">
        <v>0.05</v>
      </c>
      <c r="I4760" s="6"/>
      <c r="J4760" s="5">
        <v>40356</v>
      </c>
      <c r="K4760" s="25">
        <v>-22.56</v>
      </c>
      <c r="L4760" s="2" t="s">
        <v>567</v>
      </c>
      <c r="M4760" s="14">
        <f>+VLOOKUP(L4760,Customers!$C$3:$D$797,2,FALSE)</f>
        <v>3</v>
      </c>
      <c r="N4760" s="14">
        <f>+INDEX(Customers!$B$2:$D$797,MATCH(TF_Database!L4760,Customers!$C$2:$C$797,0),1)</f>
        <v>10117</v>
      </c>
      <c r="O4760" s="29">
        <f t="shared" si="446"/>
        <v>6</v>
      </c>
      <c r="P4760" s="29">
        <f t="shared" si="447"/>
        <v>13</v>
      </c>
      <c r="Q4760" s="14" t="str">
        <f t="shared" si="448"/>
        <v xml:space="preserve">Steve </v>
      </c>
      <c r="R4760" s="14" t="str">
        <f t="shared" si="449"/>
        <v>Chapman</v>
      </c>
    </row>
    <row r="4761" spans="2:18" x14ac:dyDescent="0.45">
      <c r="B4761" s="14" t="str">
        <f t="shared" si="444"/>
        <v>406571040658</v>
      </c>
      <c r="C4761" s="5">
        <v>40657</v>
      </c>
      <c r="D4761" s="2" t="s">
        <v>808</v>
      </c>
      <c r="E4761" s="14">
        <f t="shared" si="445"/>
        <v>0</v>
      </c>
      <c r="F4761" s="2">
        <v>10</v>
      </c>
      <c r="G4761" s="19">
        <v>1600.85</v>
      </c>
      <c r="H4761" s="20">
        <v>7.0000000000000007E-2</v>
      </c>
      <c r="I4761" s="6"/>
      <c r="J4761" s="5">
        <v>40658</v>
      </c>
      <c r="K4761" s="25">
        <v>-193.97</v>
      </c>
      <c r="L4761" s="2" t="s">
        <v>559</v>
      </c>
      <c r="M4761" s="14">
        <f>+VLOOKUP(L4761,Customers!$C$3:$D$797,2,FALSE)</f>
        <v>1</v>
      </c>
      <c r="N4761" s="14">
        <f>+INDEX(Customers!$B$2:$D$797,MATCH(TF_Database!L4761,Customers!$C$2:$C$797,0),1)</f>
        <v>24230</v>
      </c>
      <c r="O4761" s="29">
        <f t="shared" si="446"/>
        <v>5</v>
      </c>
      <c r="P4761" s="29">
        <f t="shared" si="447"/>
        <v>8</v>
      </c>
      <c r="Q4761" s="14" t="str">
        <f t="shared" si="448"/>
        <v xml:space="preserve">John </v>
      </c>
      <c r="R4761" s="14" t="str">
        <f t="shared" si="449"/>
        <v>Lee</v>
      </c>
    </row>
    <row r="4762" spans="2:18" x14ac:dyDescent="0.45">
      <c r="B4762" s="14" t="str">
        <f t="shared" si="444"/>
        <v>398514639853</v>
      </c>
      <c r="C4762" s="5">
        <v>39851</v>
      </c>
      <c r="D4762" s="2" t="s">
        <v>810</v>
      </c>
      <c r="E4762" s="14">
        <f t="shared" si="445"/>
        <v>0</v>
      </c>
      <c r="F4762" s="2">
        <v>46</v>
      </c>
      <c r="G4762" s="19">
        <v>320.93</v>
      </c>
      <c r="H4762" s="20">
        <v>0.05</v>
      </c>
      <c r="I4762" s="6"/>
      <c r="J4762" s="5">
        <v>39853</v>
      </c>
      <c r="K4762" s="25">
        <v>-66.48</v>
      </c>
      <c r="L4762" s="2" t="s">
        <v>559</v>
      </c>
      <c r="M4762" s="14">
        <f>+VLOOKUP(L4762,Customers!$C$3:$D$797,2,FALSE)</f>
        <v>1</v>
      </c>
      <c r="N4762" s="14">
        <f>+INDEX(Customers!$B$2:$D$797,MATCH(TF_Database!L4762,Customers!$C$2:$C$797,0),1)</f>
        <v>24230</v>
      </c>
      <c r="O4762" s="29">
        <f t="shared" si="446"/>
        <v>5</v>
      </c>
      <c r="P4762" s="29">
        <f t="shared" si="447"/>
        <v>8</v>
      </c>
      <c r="Q4762" s="14" t="str">
        <f t="shared" si="448"/>
        <v xml:space="preserve">John </v>
      </c>
      <c r="R4762" s="14" t="str">
        <f t="shared" si="449"/>
        <v>Lee</v>
      </c>
    </row>
    <row r="4763" spans="2:18" x14ac:dyDescent="0.45">
      <c r="B4763" s="14" t="str">
        <f t="shared" si="444"/>
        <v>398511439851</v>
      </c>
      <c r="C4763" s="5">
        <v>39851</v>
      </c>
      <c r="D4763" s="2" t="s">
        <v>810</v>
      </c>
      <c r="E4763" s="14">
        <f t="shared" si="445"/>
        <v>0</v>
      </c>
      <c r="F4763" s="2">
        <v>14</v>
      </c>
      <c r="G4763" s="19">
        <v>261.85000000000002</v>
      </c>
      <c r="H4763" s="20">
        <v>0.03</v>
      </c>
      <c r="I4763" s="6"/>
      <c r="J4763" s="5">
        <v>39851</v>
      </c>
      <c r="K4763" s="25">
        <v>-52.33</v>
      </c>
      <c r="L4763" s="2" t="s">
        <v>559</v>
      </c>
      <c r="M4763" s="14">
        <f>+VLOOKUP(L4763,Customers!$C$3:$D$797,2,FALSE)</f>
        <v>1</v>
      </c>
      <c r="N4763" s="14">
        <f>+INDEX(Customers!$B$2:$D$797,MATCH(TF_Database!L4763,Customers!$C$2:$C$797,0),1)</f>
        <v>24230</v>
      </c>
      <c r="O4763" s="29">
        <f t="shared" si="446"/>
        <v>5</v>
      </c>
      <c r="P4763" s="29">
        <f t="shared" si="447"/>
        <v>8</v>
      </c>
      <c r="Q4763" s="14" t="str">
        <f t="shared" si="448"/>
        <v xml:space="preserve">John </v>
      </c>
      <c r="R4763" s="14" t="str">
        <f t="shared" si="449"/>
        <v>Lee</v>
      </c>
    </row>
    <row r="4764" spans="2:18" x14ac:dyDescent="0.45">
      <c r="B4764" s="14" t="str">
        <f t="shared" si="444"/>
        <v>400471040049</v>
      </c>
      <c r="C4764" s="5">
        <v>40047</v>
      </c>
      <c r="D4764" s="2" t="s">
        <v>808</v>
      </c>
      <c r="E4764" s="14">
        <f t="shared" si="445"/>
        <v>0</v>
      </c>
      <c r="F4764" s="2">
        <v>10</v>
      </c>
      <c r="G4764" s="19">
        <v>56.91</v>
      </c>
      <c r="H4764" s="20">
        <v>0.01</v>
      </c>
      <c r="I4764" s="6"/>
      <c r="J4764" s="5">
        <v>40049</v>
      </c>
      <c r="K4764" s="25">
        <v>7.5</v>
      </c>
      <c r="L4764" s="2" t="s">
        <v>448</v>
      </c>
      <c r="M4764" s="14">
        <f>+VLOOKUP(L4764,Customers!$C$3:$D$797,2,FALSE)</f>
        <v>1</v>
      </c>
      <c r="N4764" s="14">
        <f>+INDEX(Customers!$B$2:$D$797,MATCH(TF_Database!L4764,Customers!$C$2:$C$797,0),1)</f>
        <v>19077</v>
      </c>
      <c r="O4764" s="29">
        <f t="shared" si="446"/>
        <v>8</v>
      </c>
      <c r="P4764" s="29">
        <f t="shared" si="447"/>
        <v>15</v>
      </c>
      <c r="Q4764" s="14" t="str">
        <f t="shared" si="448"/>
        <v xml:space="preserve">Cynthia </v>
      </c>
      <c r="R4764" s="14" t="str">
        <f t="shared" si="449"/>
        <v>Delaney</v>
      </c>
    </row>
    <row r="4765" spans="2:18" x14ac:dyDescent="0.45">
      <c r="B4765" s="14" t="str">
        <f t="shared" si="444"/>
        <v>405111940513</v>
      </c>
      <c r="C4765" s="5">
        <v>40511</v>
      </c>
      <c r="D4765" s="2" t="s">
        <v>806</v>
      </c>
      <c r="E4765" s="14">
        <f t="shared" si="445"/>
        <v>1</v>
      </c>
      <c r="F4765" s="2">
        <v>19</v>
      </c>
      <c r="G4765" s="19">
        <v>113.2</v>
      </c>
      <c r="H4765" s="20">
        <v>0.1</v>
      </c>
      <c r="I4765" s="6"/>
      <c r="J4765" s="5">
        <v>40513</v>
      </c>
      <c r="K4765" s="25">
        <v>24.83</v>
      </c>
      <c r="L4765" s="2" t="s">
        <v>561</v>
      </c>
      <c r="M4765" s="14">
        <f>+VLOOKUP(L4765,Customers!$C$3:$D$797,2,FALSE)</f>
        <v>2</v>
      </c>
      <c r="N4765" s="14">
        <f>+INDEX(Customers!$B$2:$D$797,MATCH(TF_Database!L4765,Customers!$C$2:$C$797,0),1)</f>
        <v>15901</v>
      </c>
      <c r="O4765" s="29">
        <f t="shared" si="446"/>
        <v>6</v>
      </c>
      <c r="P4765" s="29">
        <f t="shared" si="447"/>
        <v>13</v>
      </c>
      <c r="Q4765" s="14" t="str">
        <f t="shared" si="448"/>
        <v xml:space="preserve">Keith </v>
      </c>
      <c r="R4765" s="14" t="str">
        <f t="shared" si="449"/>
        <v>Dawkins</v>
      </c>
    </row>
    <row r="4766" spans="2:18" x14ac:dyDescent="0.45">
      <c r="B4766" s="14" t="str">
        <f t="shared" si="444"/>
        <v>406662740668</v>
      </c>
      <c r="C4766" s="5">
        <v>40666</v>
      </c>
      <c r="D4766" s="2" t="s">
        <v>811</v>
      </c>
      <c r="E4766" s="14">
        <f t="shared" si="445"/>
        <v>0</v>
      </c>
      <c r="F4766" s="2">
        <v>27</v>
      </c>
      <c r="G4766" s="19">
        <v>94.46</v>
      </c>
      <c r="H4766" s="20">
        <v>0.02</v>
      </c>
      <c r="I4766" s="6"/>
      <c r="J4766" s="5">
        <v>40668</v>
      </c>
      <c r="K4766" s="25">
        <v>-75.09</v>
      </c>
      <c r="L4766" s="2" t="s">
        <v>569</v>
      </c>
      <c r="M4766" s="14">
        <f>+VLOOKUP(L4766,Customers!$C$3:$D$797,2,FALSE)</f>
        <v>5</v>
      </c>
      <c r="N4766" s="14">
        <f>+INDEX(Customers!$B$2:$D$797,MATCH(TF_Database!L4766,Customers!$C$2:$C$797,0),1)</f>
        <v>1785</v>
      </c>
      <c r="O4766" s="29">
        <f t="shared" si="446"/>
        <v>7</v>
      </c>
      <c r="P4766" s="29">
        <f t="shared" si="447"/>
        <v>13</v>
      </c>
      <c r="Q4766" s="14" t="str">
        <f t="shared" si="448"/>
        <v xml:space="preserve">Denise </v>
      </c>
      <c r="R4766" s="14" t="str">
        <f t="shared" si="449"/>
        <v>Monton</v>
      </c>
    </row>
    <row r="4767" spans="2:18" x14ac:dyDescent="0.45">
      <c r="B4767" s="14" t="str">
        <f t="shared" si="444"/>
        <v>410622541064</v>
      </c>
      <c r="C4767" s="5">
        <v>41062</v>
      </c>
      <c r="D4767" s="2" t="s">
        <v>810</v>
      </c>
      <c r="E4767" s="14">
        <f t="shared" si="445"/>
        <v>0</v>
      </c>
      <c r="F4767" s="2">
        <v>25</v>
      </c>
      <c r="G4767" s="19">
        <v>1291.2</v>
      </c>
      <c r="H4767" s="20">
        <v>0.04</v>
      </c>
      <c r="I4767" s="6"/>
      <c r="J4767" s="5">
        <v>41064</v>
      </c>
      <c r="K4767" s="25">
        <v>-5.5999999999999801</v>
      </c>
      <c r="L4767" s="2" t="s">
        <v>409</v>
      </c>
      <c r="M4767" s="14">
        <f>+VLOOKUP(L4767,Customers!$C$3:$D$797,2,FALSE)</f>
        <v>5</v>
      </c>
      <c r="N4767" s="14">
        <f>+INDEX(Customers!$B$2:$D$797,MATCH(TF_Database!L4767,Customers!$C$2:$C$797,0),1)</f>
        <v>20198</v>
      </c>
      <c r="O4767" s="29">
        <f t="shared" si="446"/>
        <v>5</v>
      </c>
      <c r="P4767" s="29">
        <f t="shared" si="447"/>
        <v>10</v>
      </c>
      <c r="Q4767" s="14" t="str">
        <f t="shared" si="448"/>
        <v xml:space="preserve">Marc </v>
      </c>
      <c r="R4767" s="14" t="str">
        <f t="shared" si="449"/>
        <v>Crier</v>
      </c>
    </row>
    <row r="4768" spans="2:18" x14ac:dyDescent="0.45">
      <c r="B4768" s="14" t="str">
        <f t="shared" si="444"/>
        <v>402942840295</v>
      </c>
      <c r="C4768" s="5">
        <v>40294</v>
      </c>
      <c r="D4768" s="2" t="s">
        <v>808</v>
      </c>
      <c r="E4768" s="14">
        <f t="shared" si="445"/>
        <v>0</v>
      </c>
      <c r="F4768" s="2">
        <v>28</v>
      </c>
      <c r="G4768" s="19">
        <v>110.2</v>
      </c>
      <c r="H4768" s="20">
        <v>7.0000000000000007E-2</v>
      </c>
      <c r="I4768" s="6"/>
      <c r="J4768" s="5">
        <v>40295</v>
      </c>
      <c r="K4768" s="25">
        <v>42.84</v>
      </c>
      <c r="L4768" s="2" t="s">
        <v>561</v>
      </c>
      <c r="M4768" s="14">
        <f>+VLOOKUP(L4768,Customers!$C$3:$D$797,2,FALSE)</f>
        <v>2</v>
      </c>
      <c r="N4768" s="14">
        <f>+INDEX(Customers!$B$2:$D$797,MATCH(TF_Database!L4768,Customers!$C$2:$C$797,0),1)</f>
        <v>15901</v>
      </c>
      <c r="O4768" s="29">
        <f t="shared" si="446"/>
        <v>6</v>
      </c>
      <c r="P4768" s="29">
        <f t="shared" si="447"/>
        <v>13</v>
      </c>
      <c r="Q4768" s="14" t="str">
        <f t="shared" si="448"/>
        <v xml:space="preserve">Keith </v>
      </c>
      <c r="R4768" s="14" t="str">
        <f t="shared" si="449"/>
        <v>Dawkins</v>
      </c>
    </row>
    <row r="4769" spans="2:18" x14ac:dyDescent="0.45">
      <c r="B4769" s="14" t="str">
        <f t="shared" si="444"/>
        <v>402941240296</v>
      </c>
      <c r="C4769" s="5">
        <v>40294</v>
      </c>
      <c r="D4769" s="2" t="s">
        <v>808</v>
      </c>
      <c r="E4769" s="14">
        <f t="shared" si="445"/>
        <v>0</v>
      </c>
      <c r="F4769" s="2">
        <v>12</v>
      </c>
      <c r="G4769" s="19">
        <v>54.86</v>
      </c>
      <c r="H4769" s="20">
        <v>0.09</v>
      </c>
      <c r="I4769" s="6"/>
      <c r="J4769" s="5">
        <v>40296</v>
      </c>
      <c r="K4769" s="25">
        <v>-50.6</v>
      </c>
      <c r="L4769" s="2" t="s">
        <v>561</v>
      </c>
      <c r="M4769" s="14">
        <f>+VLOOKUP(L4769,Customers!$C$3:$D$797,2,FALSE)</f>
        <v>2</v>
      </c>
      <c r="N4769" s="14">
        <f>+INDEX(Customers!$B$2:$D$797,MATCH(TF_Database!L4769,Customers!$C$2:$C$797,0),1)</f>
        <v>15901</v>
      </c>
      <c r="O4769" s="29">
        <f t="shared" si="446"/>
        <v>6</v>
      </c>
      <c r="P4769" s="29">
        <f t="shared" si="447"/>
        <v>13</v>
      </c>
      <c r="Q4769" s="14" t="str">
        <f t="shared" si="448"/>
        <v xml:space="preserve">Keith </v>
      </c>
      <c r="R4769" s="14" t="str">
        <f t="shared" si="449"/>
        <v>Dawkins</v>
      </c>
    </row>
    <row r="4770" spans="2:18" x14ac:dyDescent="0.45">
      <c r="B4770" s="14" t="str">
        <f t="shared" si="444"/>
        <v>408933440895</v>
      </c>
      <c r="C4770" s="5">
        <v>40893</v>
      </c>
      <c r="D4770" s="2" t="s">
        <v>811</v>
      </c>
      <c r="E4770" s="14">
        <f t="shared" si="445"/>
        <v>0</v>
      </c>
      <c r="F4770" s="2">
        <v>34</v>
      </c>
      <c r="G4770" s="19">
        <v>1069.8499999999999</v>
      </c>
      <c r="H4770" s="20">
        <v>7.0000000000000007E-2</v>
      </c>
      <c r="I4770" s="6"/>
      <c r="J4770" s="5">
        <v>40895</v>
      </c>
      <c r="K4770" s="25">
        <v>-1179.3900000000001</v>
      </c>
      <c r="L4770" s="2" t="s">
        <v>570</v>
      </c>
      <c r="M4770" s="14">
        <f>+VLOOKUP(L4770,Customers!$C$3:$D$797,2,FALSE)</f>
        <v>1</v>
      </c>
      <c r="N4770" s="14">
        <f>+INDEX(Customers!$B$2:$D$797,MATCH(TF_Database!L4770,Customers!$C$2:$C$797,0),1)</f>
        <v>1388</v>
      </c>
      <c r="O4770" s="29">
        <f t="shared" si="446"/>
        <v>3</v>
      </c>
      <c r="P4770" s="29">
        <f t="shared" si="447"/>
        <v>10</v>
      </c>
      <c r="Q4770" s="14" t="str">
        <f t="shared" si="448"/>
        <v xml:space="preserve">Ed </v>
      </c>
      <c r="R4770" s="14" t="str">
        <f t="shared" si="449"/>
        <v>Braxton</v>
      </c>
    </row>
    <row r="4771" spans="2:18" x14ac:dyDescent="0.45">
      <c r="B4771" s="14" t="str">
        <f t="shared" si="444"/>
        <v>399954239996</v>
      </c>
      <c r="C4771" s="5">
        <v>39995</v>
      </c>
      <c r="D4771" s="2" t="s">
        <v>806</v>
      </c>
      <c r="E4771" s="14">
        <f t="shared" si="445"/>
        <v>1</v>
      </c>
      <c r="F4771" s="2">
        <v>42</v>
      </c>
      <c r="G4771" s="19">
        <v>1967.83</v>
      </c>
      <c r="H4771" s="20">
        <v>0.04</v>
      </c>
      <c r="I4771" s="6"/>
      <c r="J4771" s="5">
        <v>39996</v>
      </c>
      <c r="K4771" s="25">
        <v>659.6</v>
      </c>
      <c r="L4771" s="2" t="s">
        <v>409</v>
      </c>
      <c r="M4771" s="14">
        <f>+VLOOKUP(L4771,Customers!$C$3:$D$797,2,FALSE)</f>
        <v>5</v>
      </c>
      <c r="N4771" s="14">
        <f>+INDEX(Customers!$B$2:$D$797,MATCH(TF_Database!L4771,Customers!$C$2:$C$797,0),1)</f>
        <v>20198</v>
      </c>
      <c r="O4771" s="29">
        <f t="shared" si="446"/>
        <v>5</v>
      </c>
      <c r="P4771" s="29">
        <f t="shared" si="447"/>
        <v>10</v>
      </c>
      <c r="Q4771" s="14" t="str">
        <f t="shared" si="448"/>
        <v xml:space="preserve">Marc </v>
      </c>
      <c r="R4771" s="14" t="str">
        <f t="shared" si="449"/>
        <v>Crier</v>
      </c>
    </row>
    <row r="4772" spans="2:18" x14ac:dyDescent="0.45">
      <c r="B4772" s="14" t="str">
        <f t="shared" si="444"/>
        <v>39995939995</v>
      </c>
      <c r="C4772" s="5">
        <v>39995</v>
      </c>
      <c r="D4772" s="2" t="s">
        <v>806</v>
      </c>
      <c r="E4772" s="14">
        <f t="shared" si="445"/>
        <v>1</v>
      </c>
      <c r="F4772" s="2">
        <v>9</v>
      </c>
      <c r="G4772" s="19">
        <v>52.59</v>
      </c>
      <c r="H4772" s="20">
        <v>0.03</v>
      </c>
      <c r="I4772" s="6"/>
      <c r="J4772" s="5">
        <v>39995</v>
      </c>
      <c r="K4772" s="25">
        <v>-28.14</v>
      </c>
      <c r="L4772" s="2" t="s">
        <v>409</v>
      </c>
      <c r="M4772" s="14">
        <f>+VLOOKUP(L4772,Customers!$C$3:$D$797,2,FALSE)</f>
        <v>5</v>
      </c>
      <c r="N4772" s="14">
        <f>+INDEX(Customers!$B$2:$D$797,MATCH(TF_Database!L4772,Customers!$C$2:$C$797,0),1)</f>
        <v>20198</v>
      </c>
      <c r="O4772" s="29">
        <f t="shared" si="446"/>
        <v>5</v>
      </c>
      <c r="P4772" s="29">
        <f t="shared" si="447"/>
        <v>10</v>
      </c>
      <c r="Q4772" s="14" t="str">
        <f t="shared" si="448"/>
        <v xml:space="preserve">Marc </v>
      </c>
      <c r="R4772" s="14" t="str">
        <f t="shared" si="449"/>
        <v>Crier</v>
      </c>
    </row>
    <row r="4773" spans="2:18" x14ac:dyDescent="0.45">
      <c r="B4773" s="14" t="str">
        <f t="shared" si="444"/>
        <v>411644141165</v>
      </c>
      <c r="C4773" s="5">
        <v>41164</v>
      </c>
      <c r="D4773" s="2" t="s">
        <v>808</v>
      </c>
      <c r="E4773" s="14">
        <f t="shared" si="445"/>
        <v>0</v>
      </c>
      <c r="F4773" s="2">
        <v>41</v>
      </c>
      <c r="G4773" s="19">
        <v>8188.19</v>
      </c>
      <c r="H4773" s="20">
        <v>0.05</v>
      </c>
      <c r="I4773" s="6"/>
      <c r="J4773" s="5">
        <v>41165</v>
      </c>
      <c r="K4773" s="25">
        <v>3702</v>
      </c>
      <c r="L4773" s="2" t="s">
        <v>565</v>
      </c>
      <c r="M4773" s="14">
        <f>+VLOOKUP(L4773,Customers!$C$3:$D$797,2,FALSE)</f>
        <v>1</v>
      </c>
      <c r="N4773" s="14">
        <f>+INDEX(Customers!$B$2:$D$797,MATCH(TF_Database!L4773,Customers!$C$2:$C$797,0),1)</f>
        <v>26768</v>
      </c>
      <c r="O4773" s="29">
        <f t="shared" si="446"/>
        <v>8</v>
      </c>
      <c r="P4773" s="29">
        <f t="shared" si="447"/>
        <v>16</v>
      </c>
      <c r="Q4773" s="14" t="str">
        <f t="shared" si="448"/>
        <v xml:space="preserve">Lindsay </v>
      </c>
      <c r="R4773" s="14" t="str">
        <f t="shared" si="449"/>
        <v>Williams</v>
      </c>
    </row>
    <row r="4774" spans="2:18" x14ac:dyDescent="0.45">
      <c r="B4774" s="14" t="str">
        <f t="shared" si="444"/>
        <v>399881739995</v>
      </c>
      <c r="C4774" s="5">
        <v>39988</v>
      </c>
      <c r="D4774" s="2" t="s">
        <v>804</v>
      </c>
      <c r="E4774" s="14">
        <f t="shared" si="445"/>
        <v>0</v>
      </c>
      <c r="F4774" s="2">
        <v>17</v>
      </c>
      <c r="G4774" s="19">
        <v>283.65349999999995</v>
      </c>
      <c r="H4774" s="20">
        <v>0.09</v>
      </c>
      <c r="I4774" s="6"/>
      <c r="J4774" s="5">
        <v>39995</v>
      </c>
      <c r="K4774" s="25">
        <v>-113.047</v>
      </c>
      <c r="L4774" s="2" t="s">
        <v>565</v>
      </c>
      <c r="M4774" s="14">
        <f>+VLOOKUP(L4774,Customers!$C$3:$D$797,2,FALSE)</f>
        <v>1</v>
      </c>
      <c r="N4774" s="14">
        <f>+INDEX(Customers!$B$2:$D$797,MATCH(TF_Database!L4774,Customers!$C$2:$C$797,0),1)</f>
        <v>26768</v>
      </c>
      <c r="O4774" s="29">
        <f t="shared" si="446"/>
        <v>8</v>
      </c>
      <c r="P4774" s="29">
        <f t="shared" si="447"/>
        <v>16</v>
      </c>
      <c r="Q4774" s="14" t="str">
        <f t="shared" si="448"/>
        <v xml:space="preserve">Lindsay </v>
      </c>
      <c r="R4774" s="14" t="str">
        <f t="shared" si="449"/>
        <v>Williams</v>
      </c>
    </row>
    <row r="4775" spans="2:18" x14ac:dyDescent="0.45">
      <c r="B4775" s="14" t="str">
        <f t="shared" si="444"/>
        <v>404164240417</v>
      </c>
      <c r="C4775" s="5">
        <v>40416</v>
      </c>
      <c r="D4775" s="2" t="s">
        <v>806</v>
      </c>
      <c r="E4775" s="14">
        <f t="shared" si="445"/>
        <v>1</v>
      </c>
      <c r="F4775" s="2">
        <v>42</v>
      </c>
      <c r="G4775" s="19">
        <v>309.17</v>
      </c>
      <c r="H4775" s="20">
        <v>0.09</v>
      </c>
      <c r="I4775" s="6"/>
      <c r="J4775" s="5">
        <v>40417</v>
      </c>
      <c r="K4775" s="25">
        <v>-283.31</v>
      </c>
      <c r="L4775" s="2" t="s">
        <v>559</v>
      </c>
      <c r="M4775" s="14">
        <f>+VLOOKUP(L4775,Customers!$C$3:$D$797,2,FALSE)</f>
        <v>1</v>
      </c>
      <c r="N4775" s="14">
        <f>+INDEX(Customers!$B$2:$D$797,MATCH(TF_Database!L4775,Customers!$C$2:$C$797,0),1)</f>
        <v>24230</v>
      </c>
      <c r="O4775" s="29">
        <f t="shared" si="446"/>
        <v>5</v>
      </c>
      <c r="P4775" s="29">
        <f t="shared" si="447"/>
        <v>8</v>
      </c>
      <c r="Q4775" s="14" t="str">
        <f t="shared" si="448"/>
        <v xml:space="preserve">John </v>
      </c>
      <c r="R4775" s="14" t="str">
        <f t="shared" si="449"/>
        <v>Lee</v>
      </c>
    </row>
    <row r="4776" spans="2:18" x14ac:dyDescent="0.45">
      <c r="B4776" s="14" t="str">
        <f t="shared" si="444"/>
        <v>404162940417</v>
      </c>
      <c r="C4776" s="5">
        <v>40416</v>
      </c>
      <c r="D4776" s="2" t="s">
        <v>806</v>
      </c>
      <c r="E4776" s="14">
        <f t="shared" si="445"/>
        <v>1</v>
      </c>
      <c r="F4776" s="2">
        <v>29</v>
      </c>
      <c r="G4776" s="19">
        <v>412.86</v>
      </c>
      <c r="H4776" s="20">
        <v>7.0000000000000007E-2</v>
      </c>
      <c r="I4776" s="6"/>
      <c r="J4776" s="5">
        <v>40417</v>
      </c>
      <c r="K4776" s="25">
        <v>-104.43</v>
      </c>
      <c r="L4776" s="2" t="s">
        <v>559</v>
      </c>
      <c r="M4776" s="14">
        <f>+VLOOKUP(L4776,Customers!$C$3:$D$797,2,FALSE)</f>
        <v>1</v>
      </c>
      <c r="N4776" s="14">
        <f>+INDEX(Customers!$B$2:$D$797,MATCH(TF_Database!L4776,Customers!$C$2:$C$797,0),1)</f>
        <v>24230</v>
      </c>
      <c r="O4776" s="29">
        <f t="shared" si="446"/>
        <v>5</v>
      </c>
      <c r="P4776" s="29">
        <f t="shared" si="447"/>
        <v>8</v>
      </c>
      <c r="Q4776" s="14" t="str">
        <f t="shared" si="448"/>
        <v xml:space="preserve">John </v>
      </c>
      <c r="R4776" s="14" t="str">
        <f t="shared" si="449"/>
        <v>Lee</v>
      </c>
    </row>
    <row r="4777" spans="2:18" x14ac:dyDescent="0.45">
      <c r="B4777" s="14" t="str">
        <f t="shared" si="444"/>
        <v>410103341017</v>
      </c>
      <c r="C4777" s="5">
        <v>41010</v>
      </c>
      <c r="D4777" s="2" t="s">
        <v>804</v>
      </c>
      <c r="E4777" s="14">
        <f t="shared" si="445"/>
        <v>0</v>
      </c>
      <c r="F4777" s="2">
        <v>33</v>
      </c>
      <c r="G4777" s="19">
        <v>103.32</v>
      </c>
      <c r="H4777" s="20">
        <v>0</v>
      </c>
      <c r="I4777" s="6"/>
      <c r="J4777" s="5">
        <v>41017</v>
      </c>
      <c r="K4777" s="25">
        <v>-25.68</v>
      </c>
      <c r="L4777" s="2" t="s">
        <v>570</v>
      </c>
      <c r="M4777" s="14">
        <f>+VLOOKUP(L4777,Customers!$C$3:$D$797,2,FALSE)</f>
        <v>1</v>
      </c>
      <c r="N4777" s="14">
        <f>+INDEX(Customers!$B$2:$D$797,MATCH(TF_Database!L4777,Customers!$C$2:$C$797,0),1)</f>
        <v>1388</v>
      </c>
      <c r="O4777" s="29">
        <f t="shared" si="446"/>
        <v>3</v>
      </c>
      <c r="P4777" s="29">
        <f t="shared" si="447"/>
        <v>10</v>
      </c>
      <c r="Q4777" s="14" t="str">
        <f t="shared" si="448"/>
        <v xml:space="preserve">Ed </v>
      </c>
      <c r="R4777" s="14" t="str">
        <f t="shared" si="449"/>
        <v>Braxton</v>
      </c>
    </row>
    <row r="4778" spans="2:18" x14ac:dyDescent="0.45">
      <c r="B4778" s="14" t="str">
        <f t="shared" si="444"/>
        <v>398293539830</v>
      </c>
      <c r="C4778" s="5">
        <v>39829</v>
      </c>
      <c r="D4778" s="2" t="s">
        <v>810</v>
      </c>
      <c r="E4778" s="14">
        <f t="shared" si="445"/>
        <v>0</v>
      </c>
      <c r="F4778" s="2">
        <v>35</v>
      </c>
      <c r="G4778" s="19">
        <v>503.75</v>
      </c>
      <c r="H4778" s="20">
        <v>0</v>
      </c>
      <c r="I4778" s="6"/>
      <c r="J4778" s="5">
        <v>39830</v>
      </c>
      <c r="K4778" s="25">
        <v>16.46</v>
      </c>
      <c r="L4778" s="2" t="s">
        <v>562</v>
      </c>
      <c r="M4778" s="14">
        <f>+VLOOKUP(L4778,Customers!$C$3:$D$797,2,FALSE)</f>
        <v>4</v>
      </c>
      <c r="N4778" s="14">
        <f>+INDEX(Customers!$B$2:$D$797,MATCH(TF_Database!L4778,Customers!$C$2:$C$797,0),1)</f>
        <v>31581</v>
      </c>
      <c r="O4778" s="29">
        <f t="shared" si="446"/>
        <v>4</v>
      </c>
      <c r="P4778" s="29">
        <f t="shared" si="447"/>
        <v>10</v>
      </c>
      <c r="Q4778" s="14" t="str">
        <f t="shared" si="448"/>
        <v xml:space="preserve">Joe </v>
      </c>
      <c r="R4778" s="14" t="str">
        <f t="shared" si="449"/>
        <v>Elijah</v>
      </c>
    </row>
    <row r="4779" spans="2:18" x14ac:dyDescent="0.45">
      <c r="B4779" s="14" t="str">
        <f t="shared" si="444"/>
        <v>40049440051</v>
      </c>
      <c r="C4779" s="5">
        <v>40049</v>
      </c>
      <c r="D4779" s="2" t="s">
        <v>806</v>
      </c>
      <c r="E4779" s="14">
        <f t="shared" si="445"/>
        <v>1</v>
      </c>
      <c r="F4779" s="2">
        <v>4</v>
      </c>
      <c r="G4779" s="19">
        <v>1614.97</v>
      </c>
      <c r="H4779" s="20">
        <v>0.05</v>
      </c>
      <c r="I4779" s="6"/>
      <c r="J4779" s="5">
        <v>40051</v>
      </c>
      <c r="K4779" s="25">
        <v>-593.15</v>
      </c>
      <c r="L4779" s="2" t="s">
        <v>561</v>
      </c>
      <c r="M4779" s="14">
        <f>+VLOOKUP(L4779,Customers!$C$3:$D$797,2,FALSE)</f>
        <v>2</v>
      </c>
      <c r="N4779" s="14">
        <f>+INDEX(Customers!$B$2:$D$797,MATCH(TF_Database!L4779,Customers!$C$2:$C$797,0),1)</f>
        <v>15901</v>
      </c>
      <c r="O4779" s="29">
        <f t="shared" si="446"/>
        <v>6</v>
      </c>
      <c r="P4779" s="29">
        <f t="shared" si="447"/>
        <v>13</v>
      </c>
      <c r="Q4779" s="14" t="str">
        <f t="shared" si="448"/>
        <v xml:space="preserve">Keith </v>
      </c>
      <c r="R4779" s="14" t="str">
        <f t="shared" si="449"/>
        <v>Dawkins</v>
      </c>
    </row>
    <row r="4780" spans="2:18" x14ac:dyDescent="0.45">
      <c r="B4780" s="14" t="str">
        <f t="shared" si="444"/>
        <v>400491240050</v>
      </c>
      <c r="C4780" s="5">
        <v>40049</v>
      </c>
      <c r="D4780" s="2" t="s">
        <v>806</v>
      </c>
      <c r="E4780" s="14">
        <f t="shared" si="445"/>
        <v>1</v>
      </c>
      <c r="F4780" s="2">
        <v>12</v>
      </c>
      <c r="G4780" s="19">
        <v>2119.0414999999998</v>
      </c>
      <c r="H4780" s="20">
        <v>0</v>
      </c>
      <c r="I4780" s="6"/>
      <c r="J4780" s="5">
        <v>40050</v>
      </c>
      <c r="K4780" s="25">
        <v>-6.5670000000000002</v>
      </c>
      <c r="L4780" s="2" t="s">
        <v>561</v>
      </c>
      <c r="M4780" s="14">
        <f>+VLOOKUP(L4780,Customers!$C$3:$D$797,2,FALSE)</f>
        <v>2</v>
      </c>
      <c r="N4780" s="14">
        <f>+INDEX(Customers!$B$2:$D$797,MATCH(TF_Database!L4780,Customers!$C$2:$C$797,0),1)</f>
        <v>15901</v>
      </c>
      <c r="O4780" s="29">
        <f t="shared" si="446"/>
        <v>6</v>
      </c>
      <c r="P4780" s="29">
        <f t="shared" si="447"/>
        <v>13</v>
      </c>
      <c r="Q4780" s="14" t="str">
        <f t="shared" si="448"/>
        <v xml:space="preserve">Keith </v>
      </c>
      <c r="R4780" s="14" t="str">
        <f t="shared" si="449"/>
        <v>Dawkins</v>
      </c>
    </row>
    <row r="4781" spans="2:18" x14ac:dyDescent="0.45">
      <c r="B4781" s="14" t="str">
        <f t="shared" si="444"/>
        <v>407853940786</v>
      </c>
      <c r="C4781" s="5">
        <v>40785</v>
      </c>
      <c r="D4781" s="2" t="s">
        <v>810</v>
      </c>
      <c r="E4781" s="14">
        <f t="shared" si="445"/>
        <v>0</v>
      </c>
      <c r="F4781" s="2">
        <v>39</v>
      </c>
      <c r="G4781" s="19">
        <v>272.39</v>
      </c>
      <c r="H4781" s="20">
        <v>0.03</v>
      </c>
      <c r="I4781" s="6"/>
      <c r="J4781" s="5">
        <v>40786</v>
      </c>
      <c r="K4781" s="25">
        <v>-91.48</v>
      </c>
      <c r="L4781" s="2" t="s">
        <v>570</v>
      </c>
      <c r="M4781" s="14">
        <f>+VLOOKUP(L4781,Customers!$C$3:$D$797,2,FALSE)</f>
        <v>1</v>
      </c>
      <c r="N4781" s="14">
        <f>+INDEX(Customers!$B$2:$D$797,MATCH(TF_Database!L4781,Customers!$C$2:$C$797,0),1)</f>
        <v>1388</v>
      </c>
      <c r="O4781" s="29">
        <f t="shared" si="446"/>
        <v>3</v>
      </c>
      <c r="P4781" s="29">
        <f t="shared" si="447"/>
        <v>10</v>
      </c>
      <c r="Q4781" s="14" t="str">
        <f t="shared" si="448"/>
        <v xml:space="preserve">Ed </v>
      </c>
      <c r="R4781" s="14" t="str">
        <f t="shared" si="449"/>
        <v>Braxton</v>
      </c>
    </row>
    <row r="4782" spans="2:18" x14ac:dyDescent="0.45">
      <c r="B4782" s="14" t="str">
        <f t="shared" si="444"/>
        <v>404275040429</v>
      </c>
      <c r="C4782" s="5">
        <v>40427</v>
      </c>
      <c r="D4782" s="2" t="s">
        <v>808</v>
      </c>
      <c r="E4782" s="14">
        <f t="shared" si="445"/>
        <v>0</v>
      </c>
      <c r="F4782" s="2">
        <v>50</v>
      </c>
      <c r="G4782" s="19">
        <v>5369.46</v>
      </c>
      <c r="H4782" s="20">
        <v>0</v>
      </c>
      <c r="I4782" s="6"/>
      <c r="J4782" s="5">
        <v>40429</v>
      </c>
      <c r="K4782" s="25">
        <v>1370.26</v>
      </c>
      <c r="L4782" s="2" t="s">
        <v>448</v>
      </c>
      <c r="M4782" s="14">
        <f>+VLOOKUP(L4782,Customers!$C$3:$D$797,2,FALSE)</f>
        <v>1</v>
      </c>
      <c r="N4782" s="14">
        <f>+INDEX(Customers!$B$2:$D$797,MATCH(TF_Database!L4782,Customers!$C$2:$C$797,0),1)</f>
        <v>19077</v>
      </c>
      <c r="O4782" s="29">
        <f t="shared" si="446"/>
        <v>8</v>
      </c>
      <c r="P4782" s="29">
        <f t="shared" si="447"/>
        <v>15</v>
      </c>
      <c r="Q4782" s="14" t="str">
        <f t="shared" si="448"/>
        <v xml:space="preserve">Cynthia </v>
      </c>
      <c r="R4782" s="14" t="str">
        <f t="shared" si="449"/>
        <v>Delaney</v>
      </c>
    </row>
    <row r="4783" spans="2:18" x14ac:dyDescent="0.45">
      <c r="B4783" s="14" t="str">
        <f t="shared" si="444"/>
        <v>404274140429</v>
      </c>
      <c r="C4783" s="5">
        <v>40427</v>
      </c>
      <c r="D4783" s="2" t="s">
        <v>808</v>
      </c>
      <c r="E4783" s="14">
        <f t="shared" si="445"/>
        <v>0</v>
      </c>
      <c r="F4783" s="2">
        <v>41</v>
      </c>
      <c r="G4783" s="19">
        <v>1439.96</v>
      </c>
      <c r="H4783" s="20">
        <v>0.02</v>
      </c>
      <c r="I4783" s="6"/>
      <c r="J4783" s="5">
        <v>40429</v>
      </c>
      <c r="K4783" s="25">
        <v>182.46</v>
      </c>
      <c r="L4783" s="2" t="s">
        <v>448</v>
      </c>
      <c r="M4783" s="14">
        <f>+VLOOKUP(L4783,Customers!$C$3:$D$797,2,FALSE)</f>
        <v>1</v>
      </c>
      <c r="N4783" s="14">
        <f>+INDEX(Customers!$B$2:$D$797,MATCH(TF_Database!L4783,Customers!$C$2:$C$797,0),1)</f>
        <v>19077</v>
      </c>
      <c r="O4783" s="29">
        <f t="shared" si="446"/>
        <v>8</v>
      </c>
      <c r="P4783" s="29">
        <f t="shared" si="447"/>
        <v>15</v>
      </c>
      <c r="Q4783" s="14" t="str">
        <f t="shared" si="448"/>
        <v xml:space="preserve">Cynthia </v>
      </c>
      <c r="R4783" s="14" t="str">
        <f t="shared" si="449"/>
        <v>Delaney</v>
      </c>
    </row>
    <row r="4784" spans="2:18" x14ac:dyDescent="0.45">
      <c r="B4784" s="14" t="str">
        <f t="shared" si="444"/>
        <v>412192541220</v>
      </c>
      <c r="C4784" s="5">
        <v>41219</v>
      </c>
      <c r="D4784" s="2" t="s">
        <v>811</v>
      </c>
      <c r="E4784" s="14">
        <f t="shared" si="445"/>
        <v>0</v>
      </c>
      <c r="F4784" s="2">
        <v>25</v>
      </c>
      <c r="G4784" s="19">
        <v>122.05</v>
      </c>
      <c r="H4784" s="20">
        <v>0</v>
      </c>
      <c r="I4784" s="6"/>
      <c r="J4784" s="5">
        <v>41220</v>
      </c>
      <c r="K4784" s="25">
        <v>-67.597000000000008</v>
      </c>
      <c r="L4784" s="2" t="s">
        <v>409</v>
      </c>
      <c r="M4784" s="14">
        <f>+VLOOKUP(L4784,Customers!$C$3:$D$797,2,FALSE)</f>
        <v>5</v>
      </c>
      <c r="N4784" s="14">
        <f>+INDEX(Customers!$B$2:$D$797,MATCH(TF_Database!L4784,Customers!$C$2:$C$797,0),1)</f>
        <v>20198</v>
      </c>
      <c r="O4784" s="29">
        <f t="shared" si="446"/>
        <v>5</v>
      </c>
      <c r="P4784" s="29">
        <f t="shared" si="447"/>
        <v>10</v>
      </c>
      <c r="Q4784" s="14" t="str">
        <f t="shared" si="448"/>
        <v xml:space="preserve">Marc </v>
      </c>
      <c r="R4784" s="14" t="str">
        <f t="shared" si="449"/>
        <v>Crier</v>
      </c>
    </row>
    <row r="4785" spans="2:18" x14ac:dyDescent="0.45">
      <c r="B4785" s="14" t="str">
        <f t="shared" si="444"/>
        <v>408521040854</v>
      </c>
      <c r="C4785" s="5">
        <v>40852</v>
      </c>
      <c r="D4785" s="2" t="s">
        <v>808</v>
      </c>
      <c r="E4785" s="14">
        <f t="shared" si="445"/>
        <v>0</v>
      </c>
      <c r="F4785" s="2">
        <v>10</v>
      </c>
      <c r="G4785" s="19">
        <v>48</v>
      </c>
      <c r="H4785" s="20">
        <v>0.09</v>
      </c>
      <c r="I4785" s="6"/>
      <c r="J4785" s="5">
        <v>40854</v>
      </c>
      <c r="K4785" s="25">
        <v>-29.14</v>
      </c>
      <c r="L4785" s="2" t="s">
        <v>568</v>
      </c>
      <c r="M4785" s="14">
        <f>+VLOOKUP(L4785,Customers!$C$3:$D$797,2,FALSE)</f>
        <v>2</v>
      </c>
      <c r="N4785" s="14">
        <f>+INDEX(Customers!$B$2:$D$797,MATCH(TF_Database!L4785,Customers!$C$2:$C$797,0),1)</f>
        <v>7344</v>
      </c>
      <c r="O4785" s="29">
        <f t="shared" si="446"/>
        <v>5</v>
      </c>
      <c r="P4785" s="29">
        <f t="shared" si="447"/>
        <v>11</v>
      </c>
      <c r="Q4785" s="14" t="str">
        <f t="shared" si="448"/>
        <v xml:space="preserve">Scot </v>
      </c>
      <c r="R4785" s="14" t="str">
        <f t="shared" si="449"/>
        <v>Wooten</v>
      </c>
    </row>
    <row r="4786" spans="2:18" x14ac:dyDescent="0.45">
      <c r="B4786" s="14" t="str">
        <f t="shared" si="444"/>
        <v>404183340420</v>
      </c>
      <c r="C4786" s="5">
        <v>40418</v>
      </c>
      <c r="D4786" s="2" t="s">
        <v>810</v>
      </c>
      <c r="E4786" s="14">
        <f t="shared" si="445"/>
        <v>0</v>
      </c>
      <c r="F4786" s="2">
        <v>33</v>
      </c>
      <c r="G4786" s="19">
        <v>505.08</v>
      </c>
      <c r="H4786" s="20">
        <v>0.01</v>
      </c>
      <c r="I4786" s="6"/>
      <c r="J4786" s="5">
        <v>40420</v>
      </c>
      <c r="K4786" s="25">
        <v>-56.913499999999999</v>
      </c>
      <c r="L4786" s="2" t="s">
        <v>562</v>
      </c>
      <c r="M4786" s="14">
        <f>+VLOOKUP(L4786,Customers!$C$3:$D$797,2,FALSE)</f>
        <v>4</v>
      </c>
      <c r="N4786" s="14">
        <f>+INDEX(Customers!$B$2:$D$797,MATCH(TF_Database!L4786,Customers!$C$2:$C$797,0),1)</f>
        <v>31581</v>
      </c>
      <c r="O4786" s="29">
        <f t="shared" si="446"/>
        <v>4</v>
      </c>
      <c r="P4786" s="29">
        <f t="shared" si="447"/>
        <v>10</v>
      </c>
      <c r="Q4786" s="14" t="str">
        <f t="shared" si="448"/>
        <v xml:space="preserve">Joe </v>
      </c>
      <c r="R4786" s="14" t="str">
        <f t="shared" si="449"/>
        <v>Elijah</v>
      </c>
    </row>
    <row r="4787" spans="2:18" x14ac:dyDescent="0.45">
      <c r="B4787" s="14" t="str">
        <f t="shared" si="444"/>
        <v>40418440420</v>
      </c>
      <c r="C4787" s="5">
        <v>40418</v>
      </c>
      <c r="D4787" s="2" t="s">
        <v>810</v>
      </c>
      <c r="E4787" s="14">
        <f t="shared" si="445"/>
        <v>0</v>
      </c>
      <c r="F4787" s="2">
        <v>4</v>
      </c>
      <c r="G4787" s="19">
        <v>649.23849999999993</v>
      </c>
      <c r="H4787" s="20">
        <v>0.1</v>
      </c>
      <c r="I4787" s="6"/>
      <c r="J4787" s="5">
        <v>40420</v>
      </c>
      <c r="K4787" s="25">
        <v>-830.72</v>
      </c>
      <c r="L4787" s="2" t="s">
        <v>562</v>
      </c>
      <c r="M4787" s="14">
        <f>+VLOOKUP(L4787,Customers!$C$3:$D$797,2,FALSE)</f>
        <v>4</v>
      </c>
      <c r="N4787" s="14">
        <f>+INDEX(Customers!$B$2:$D$797,MATCH(TF_Database!L4787,Customers!$C$2:$C$797,0),1)</f>
        <v>31581</v>
      </c>
      <c r="O4787" s="29">
        <f t="shared" si="446"/>
        <v>4</v>
      </c>
      <c r="P4787" s="29">
        <f t="shared" si="447"/>
        <v>10</v>
      </c>
      <c r="Q4787" s="14" t="str">
        <f t="shared" si="448"/>
        <v xml:space="preserve">Joe </v>
      </c>
      <c r="R4787" s="14" t="str">
        <f t="shared" si="449"/>
        <v>Elijah</v>
      </c>
    </row>
    <row r="4788" spans="2:18" x14ac:dyDescent="0.45">
      <c r="B4788" s="14" t="str">
        <f t="shared" si="444"/>
        <v>40588640590</v>
      </c>
      <c r="C4788" s="5">
        <v>40588</v>
      </c>
      <c r="D4788" s="2" t="s">
        <v>808</v>
      </c>
      <c r="E4788" s="14">
        <f t="shared" si="445"/>
        <v>0</v>
      </c>
      <c r="F4788" s="2">
        <v>6</v>
      </c>
      <c r="G4788" s="19">
        <v>830.28</v>
      </c>
      <c r="H4788" s="20">
        <v>0</v>
      </c>
      <c r="I4788" s="6"/>
      <c r="J4788" s="5">
        <v>40590</v>
      </c>
      <c r="K4788" s="25">
        <v>-382.98</v>
      </c>
      <c r="L4788" s="2" t="s">
        <v>570</v>
      </c>
      <c r="M4788" s="14">
        <f>+VLOOKUP(L4788,Customers!$C$3:$D$797,2,FALSE)</f>
        <v>1</v>
      </c>
      <c r="N4788" s="14">
        <f>+INDEX(Customers!$B$2:$D$797,MATCH(TF_Database!L4788,Customers!$C$2:$C$797,0),1)</f>
        <v>1388</v>
      </c>
      <c r="O4788" s="29">
        <f t="shared" si="446"/>
        <v>3</v>
      </c>
      <c r="P4788" s="29">
        <f t="shared" si="447"/>
        <v>10</v>
      </c>
      <c r="Q4788" s="14" t="str">
        <f t="shared" si="448"/>
        <v xml:space="preserve">Ed </v>
      </c>
      <c r="R4788" s="14" t="str">
        <f t="shared" si="449"/>
        <v>Braxton</v>
      </c>
    </row>
    <row r="4789" spans="2:18" x14ac:dyDescent="0.45">
      <c r="B4789" s="14" t="str">
        <f t="shared" si="444"/>
        <v>405884540590</v>
      </c>
      <c r="C4789" s="5">
        <v>40588</v>
      </c>
      <c r="D4789" s="2" t="s">
        <v>808</v>
      </c>
      <c r="E4789" s="14">
        <f t="shared" si="445"/>
        <v>0</v>
      </c>
      <c r="F4789" s="2">
        <v>45</v>
      </c>
      <c r="G4789" s="19">
        <v>837.38599999999997</v>
      </c>
      <c r="H4789" s="20">
        <v>0.03</v>
      </c>
      <c r="I4789" s="6"/>
      <c r="J4789" s="5">
        <v>40590</v>
      </c>
      <c r="K4789" s="25">
        <v>104.328</v>
      </c>
      <c r="L4789" s="2" t="s">
        <v>570</v>
      </c>
      <c r="M4789" s="14">
        <f>+VLOOKUP(L4789,Customers!$C$3:$D$797,2,FALSE)</f>
        <v>1</v>
      </c>
      <c r="N4789" s="14">
        <f>+INDEX(Customers!$B$2:$D$797,MATCH(TF_Database!L4789,Customers!$C$2:$C$797,0),1)</f>
        <v>1388</v>
      </c>
      <c r="O4789" s="29">
        <f t="shared" si="446"/>
        <v>3</v>
      </c>
      <c r="P4789" s="29">
        <f t="shared" si="447"/>
        <v>10</v>
      </c>
      <c r="Q4789" s="14" t="str">
        <f t="shared" si="448"/>
        <v xml:space="preserve">Ed </v>
      </c>
      <c r="R4789" s="14" t="str">
        <f t="shared" si="449"/>
        <v>Braxton</v>
      </c>
    </row>
    <row r="4790" spans="2:18" x14ac:dyDescent="0.45">
      <c r="B4790" s="14" t="str">
        <f t="shared" si="444"/>
        <v>398391039841</v>
      </c>
      <c r="C4790" s="5">
        <v>39839</v>
      </c>
      <c r="D4790" s="2" t="s">
        <v>810</v>
      </c>
      <c r="E4790" s="14">
        <f t="shared" si="445"/>
        <v>0</v>
      </c>
      <c r="F4790" s="2">
        <v>10</v>
      </c>
      <c r="G4790" s="19">
        <v>392.77</v>
      </c>
      <c r="H4790" s="20">
        <v>0.09</v>
      </c>
      <c r="I4790" s="6"/>
      <c r="J4790" s="5">
        <v>39841</v>
      </c>
      <c r="K4790" s="25">
        <v>-146.19999999999999</v>
      </c>
      <c r="L4790" s="2" t="s">
        <v>563</v>
      </c>
      <c r="M4790" s="14">
        <f>+VLOOKUP(L4790,Customers!$C$3:$D$797,2,FALSE)</f>
        <v>4</v>
      </c>
      <c r="N4790" s="14">
        <f>+INDEX(Customers!$B$2:$D$797,MATCH(TF_Database!L4790,Customers!$C$2:$C$797,0),1)</f>
        <v>9581</v>
      </c>
      <c r="O4790" s="29">
        <f t="shared" si="446"/>
        <v>9</v>
      </c>
      <c r="P4790" s="29">
        <f t="shared" si="447"/>
        <v>17</v>
      </c>
      <c r="Q4790" s="14" t="str">
        <f t="shared" si="448"/>
        <v xml:space="preserve">Stefanie </v>
      </c>
      <c r="R4790" s="14" t="str">
        <f t="shared" si="449"/>
        <v>Holloman</v>
      </c>
    </row>
    <row r="4791" spans="2:18" x14ac:dyDescent="0.45">
      <c r="B4791" s="14" t="str">
        <f t="shared" si="444"/>
        <v>398392439841</v>
      </c>
      <c r="C4791" s="5">
        <v>39839</v>
      </c>
      <c r="D4791" s="2" t="s">
        <v>810</v>
      </c>
      <c r="E4791" s="14">
        <f t="shared" si="445"/>
        <v>0</v>
      </c>
      <c r="F4791" s="2">
        <v>24</v>
      </c>
      <c r="G4791" s="19">
        <v>7332.0880000000006</v>
      </c>
      <c r="H4791" s="20">
        <v>0.06</v>
      </c>
      <c r="I4791" s="6"/>
      <c r="J4791" s="5">
        <v>39841</v>
      </c>
      <c r="K4791" s="25">
        <v>53.79</v>
      </c>
      <c r="L4791" s="2" t="s">
        <v>563</v>
      </c>
      <c r="M4791" s="14">
        <f>+VLOOKUP(L4791,Customers!$C$3:$D$797,2,FALSE)</f>
        <v>4</v>
      </c>
      <c r="N4791" s="14">
        <f>+INDEX(Customers!$B$2:$D$797,MATCH(TF_Database!L4791,Customers!$C$2:$C$797,0),1)</f>
        <v>9581</v>
      </c>
      <c r="O4791" s="29">
        <f t="shared" si="446"/>
        <v>9</v>
      </c>
      <c r="P4791" s="29">
        <f t="shared" si="447"/>
        <v>17</v>
      </c>
      <c r="Q4791" s="14" t="str">
        <f t="shared" si="448"/>
        <v xml:space="preserve">Stefanie </v>
      </c>
      <c r="R4791" s="14" t="str">
        <f t="shared" si="449"/>
        <v>Holloman</v>
      </c>
    </row>
    <row r="4792" spans="2:18" x14ac:dyDescent="0.45">
      <c r="B4792" s="14" t="str">
        <f t="shared" si="444"/>
        <v>410133841015</v>
      </c>
      <c r="C4792" s="5">
        <v>41013</v>
      </c>
      <c r="D4792" s="2" t="s">
        <v>806</v>
      </c>
      <c r="E4792" s="14">
        <f t="shared" si="445"/>
        <v>1</v>
      </c>
      <c r="F4792" s="2">
        <v>38</v>
      </c>
      <c r="G4792" s="19">
        <v>1504.22</v>
      </c>
      <c r="H4792" s="20">
        <v>0.02</v>
      </c>
      <c r="I4792" s="6"/>
      <c r="J4792" s="5">
        <v>41015</v>
      </c>
      <c r="K4792" s="25">
        <v>118.97</v>
      </c>
      <c r="L4792" s="2" t="s">
        <v>570</v>
      </c>
      <c r="M4792" s="14">
        <f>+VLOOKUP(L4792,Customers!$C$3:$D$797,2,FALSE)</f>
        <v>1</v>
      </c>
      <c r="N4792" s="14">
        <f>+INDEX(Customers!$B$2:$D$797,MATCH(TF_Database!L4792,Customers!$C$2:$C$797,0),1)</f>
        <v>1388</v>
      </c>
      <c r="O4792" s="29">
        <f t="shared" si="446"/>
        <v>3</v>
      </c>
      <c r="P4792" s="29">
        <f t="shared" si="447"/>
        <v>10</v>
      </c>
      <c r="Q4792" s="14" t="str">
        <f t="shared" si="448"/>
        <v xml:space="preserve">Ed </v>
      </c>
      <c r="R4792" s="14" t="str">
        <f t="shared" si="449"/>
        <v>Braxton</v>
      </c>
    </row>
    <row r="4793" spans="2:18" x14ac:dyDescent="0.45">
      <c r="B4793" s="14" t="str">
        <f t="shared" si="444"/>
        <v>404475040449</v>
      </c>
      <c r="C4793" s="5">
        <v>40447</v>
      </c>
      <c r="D4793" s="2" t="s">
        <v>806</v>
      </c>
      <c r="E4793" s="14">
        <f t="shared" si="445"/>
        <v>1</v>
      </c>
      <c r="F4793" s="2">
        <v>50</v>
      </c>
      <c r="G4793" s="19">
        <v>745.48</v>
      </c>
      <c r="H4793" s="20">
        <v>0.02</v>
      </c>
      <c r="I4793" s="6"/>
      <c r="J4793" s="5">
        <v>40449</v>
      </c>
      <c r="K4793" s="25">
        <v>119.12</v>
      </c>
      <c r="L4793" s="2" t="s">
        <v>570</v>
      </c>
      <c r="M4793" s="14">
        <f>+VLOOKUP(L4793,Customers!$C$3:$D$797,2,FALSE)</f>
        <v>1</v>
      </c>
      <c r="N4793" s="14">
        <f>+INDEX(Customers!$B$2:$D$797,MATCH(TF_Database!L4793,Customers!$C$2:$C$797,0),1)</f>
        <v>1388</v>
      </c>
      <c r="O4793" s="29">
        <f t="shared" si="446"/>
        <v>3</v>
      </c>
      <c r="P4793" s="29">
        <f t="shared" si="447"/>
        <v>10</v>
      </c>
      <c r="Q4793" s="14" t="str">
        <f t="shared" si="448"/>
        <v xml:space="preserve">Ed </v>
      </c>
      <c r="R4793" s="14" t="str">
        <f t="shared" si="449"/>
        <v>Braxton</v>
      </c>
    </row>
    <row r="4794" spans="2:18" x14ac:dyDescent="0.45">
      <c r="B4794" s="14" t="str">
        <f t="shared" si="444"/>
        <v>404474540448</v>
      </c>
      <c r="C4794" s="5">
        <v>40447</v>
      </c>
      <c r="D4794" s="2" t="s">
        <v>806</v>
      </c>
      <c r="E4794" s="14">
        <f t="shared" si="445"/>
        <v>1</v>
      </c>
      <c r="F4794" s="2">
        <v>45</v>
      </c>
      <c r="G4794" s="19">
        <v>3086.5115000000001</v>
      </c>
      <c r="H4794" s="20">
        <v>0.08</v>
      </c>
      <c r="I4794" s="6"/>
      <c r="J4794" s="5">
        <v>40448</v>
      </c>
      <c r="K4794" s="25">
        <v>1560.96</v>
      </c>
      <c r="L4794" s="2" t="s">
        <v>570</v>
      </c>
      <c r="M4794" s="14">
        <f>+VLOOKUP(L4794,Customers!$C$3:$D$797,2,FALSE)</f>
        <v>1</v>
      </c>
      <c r="N4794" s="14">
        <f>+INDEX(Customers!$B$2:$D$797,MATCH(TF_Database!L4794,Customers!$C$2:$C$797,0),1)</f>
        <v>1388</v>
      </c>
      <c r="O4794" s="29">
        <f t="shared" si="446"/>
        <v>3</v>
      </c>
      <c r="P4794" s="29">
        <f t="shared" si="447"/>
        <v>10</v>
      </c>
      <c r="Q4794" s="14" t="str">
        <f t="shared" si="448"/>
        <v xml:space="preserve">Ed </v>
      </c>
      <c r="R4794" s="14" t="str">
        <f t="shared" si="449"/>
        <v>Braxton</v>
      </c>
    </row>
    <row r="4795" spans="2:18" x14ac:dyDescent="0.45">
      <c r="B4795" s="14" t="str">
        <f t="shared" si="444"/>
        <v>40744640746</v>
      </c>
      <c r="C4795" s="5">
        <v>40744</v>
      </c>
      <c r="D4795" s="2" t="s">
        <v>811</v>
      </c>
      <c r="E4795" s="14">
        <f t="shared" si="445"/>
        <v>0</v>
      </c>
      <c r="F4795" s="2">
        <v>6</v>
      </c>
      <c r="G4795" s="19">
        <v>20.190000000000001</v>
      </c>
      <c r="H4795" s="20">
        <v>0.02</v>
      </c>
      <c r="I4795" s="6"/>
      <c r="J4795" s="5">
        <v>40746</v>
      </c>
      <c r="K4795" s="25">
        <v>1.25</v>
      </c>
      <c r="L4795" s="2" t="s">
        <v>470</v>
      </c>
      <c r="M4795" s="14">
        <f>+VLOOKUP(L4795,Customers!$C$3:$D$797,2,FALSE)</f>
        <v>3</v>
      </c>
      <c r="N4795" s="14">
        <f>+INDEX(Customers!$B$2:$D$797,MATCH(TF_Database!L4795,Customers!$C$2:$C$797,0),1)</f>
        <v>27051</v>
      </c>
      <c r="O4795" s="29">
        <f t="shared" si="446"/>
        <v>8</v>
      </c>
      <c r="P4795" s="29">
        <f t="shared" si="447"/>
        <v>17</v>
      </c>
      <c r="Q4795" s="14" t="str">
        <f t="shared" si="448"/>
        <v xml:space="preserve">Phillip </v>
      </c>
      <c r="R4795" s="14" t="str">
        <f t="shared" si="449"/>
        <v>Flathmann</v>
      </c>
    </row>
    <row r="4796" spans="2:18" x14ac:dyDescent="0.45">
      <c r="B4796" s="14" t="str">
        <f t="shared" si="444"/>
        <v>409682540969</v>
      </c>
      <c r="C4796" s="5">
        <v>40968</v>
      </c>
      <c r="D4796" s="2" t="s">
        <v>810</v>
      </c>
      <c r="E4796" s="14">
        <f t="shared" si="445"/>
        <v>0</v>
      </c>
      <c r="F4796" s="2">
        <v>25</v>
      </c>
      <c r="G4796" s="19">
        <v>151.75</v>
      </c>
      <c r="H4796" s="20">
        <v>0.04</v>
      </c>
      <c r="I4796" s="6"/>
      <c r="J4796" s="5">
        <v>40969</v>
      </c>
      <c r="K4796" s="25">
        <v>-66.239999999999995</v>
      </c>
      <c r="L4796" s="2" t="s">
        <v>332</v>
      </c>
      <c r="M4796" s="14">
        <f>+VLOOKUP(L4796,Customers!$C$3:$D$797,2,FALSE)</f>
        <v>1</v>
      </c>
      <c r="N4796" s="14">
        <f>+INDEX(Customers!$B$2:$D$797,MATCH(TF_Database!L4796,Customers!$C$2:$C$797,0),1)</f>
        <v>9491</v>
      </c>
      <c r="O4796" s="29">
        <f t="shared" si="446"/>
        <v>6</v>
      </c>
      <c r="P4796" s="29">
        <f t="shared" si="447"/>
        <v>13</v>
      </c>
      <c r="Q4796" s="14" t="str">
        <f t="shared" si="448"/>
        <v xml:space="preserve">Corey </v>
      </c>
      <c r="R4796" s="14" t="str">
        <f t="shared" si="449"/>
        <v>Catlett</v>
      </c>
    </row>
    <row r="4797" spans="2:18" x14ac:dyDescent="0.45">
      <c r="B4797" s="14" t="str">
        <f t="shared" si="444"/>
        <v>409194240921</v>
      </c>
      <c r="C4797" s="5">
        <v>40919</v>
      </c>
      <c r="D4797" s="2" t="s">
        <v>806</v>
      </c>
      <c r="E4797" s="14">
        <f t="shared" si="445"/>
        <v>1</v>
      </c>
      <c r="F4797" s="2">
        <v>42</v>
      </c>
      <c r="G4797" s="19">
        <v>437.73</v>
      </c>
      <c r="H4797" s="20">
        <v>0.01</v>
      </c>
      <c r="I4797" s="6"/>
      <c r="J4797" s="5">
        <v>40921</v>
      </c>
      <c r="K4797" s="25">
        <v>205.7</v>
      </c>
      <c r="L4797" s="2" t="s">
        <v>570</v>
      </c>
      <c r="M4797" s="14">
        <f>+VLOOKUP(L4797,Customers!$C$3:$D$797,2,FALSE)</f>
        <v>1</v>
      </c>
      <c r="N4797" s="14">
        <f>+INDEX(Customers!$B$2:$D$797,MATCH(TF_Database!L4797,Customers!$C$2:$C$797,0),1)</f>
        <v>1388</v>
      </c>
      <c r="O4797" s="29">
        <f t="shared" si="446"/>
        <v>3</v>
      </c>
      <c r="P4797" s="29">
        <f t="shared" si="447"/>
        <v>10</v>
      </c>
      <c r="Q4797" s="14" t="str">
        <f t="shared" si="448"/>
        <v xml:space="preserve">Ed </v>
      </c>
      <c r="R4797" s="14" t="str">
        <f t="shared" si="449"/>
        <v>Braxton</v>
      </c>
    </row>
    <row r="4798" spans="2:18" x14ac:dyDescent="0.45">
      <c r="B4798" s="14" t="str">
        <f t="shared" si="444"/>
        <v>409191640920</v>
      </c>
      <c r="C4798" s="5">
        <v>40919</v>
      </c>
      <c r="D4798" s="2" t="s">
        <v>806</v>
      </c>
      <c r="E4798" s="14">
        <f t="shared" si="445"/>
        <v>1</v>
      </c>
      <c r="F4798" s="2">
        <v>16</v>
      </c>
      <c r="G4798" s="19">
        <v>275.01</v>
      </c>
      <c r="H4798" s="20">
        <v>0</v>
      </c>
      <c r="I4798" s="6"/>
      <c r="J4798" s="5">
        <v>40920</v>
      </c>
      <c r="K4798" s="25">
        <v>-87.11</v>
      </c>
      <c r="L4798" s="2" t="s">
        <v>570</v>
      </c>
      <c r="M4798" s="14">
        <f>+VLOOKUP(L4798,Customers!$C$3:$D$797,2,FALSE)</f>
        <v>1</v>
      </c>
      <c r="N4798" s="14">
        <f>+INDEX(Customers!$B$2:$D$797,MATCH(TF_Database!L4798,Customers!$C$2:$C$797,0),1)</f>
        <v>1388</v>
      </c>
      <c r="O4798" s="29">
        <f t="shared" si="446"/>
        <v>3</v>
      </c>
      <c r="P4798" s="29">
        <f t="shared" si="447"/>
        <v>10</v>
      </c>
      <c r="Q4798" s="14" t="str">
        <f t="shared" si="448"/>
        <v xml:space="preserve">Ed </v>
      </c>
      <c r="R4798" s="14" t="str">
        <f t="shared" si="449"/>
        <v>Braxton</v>
      </c>
    </row>
    <row r="4799" spans="2:18" x14ac:dyDescent="0.45">
      <c r="B4799" s="14" t="str">
        <f t="shared" si="444"/>
        <v>407971040799</v>
      </c>
      <c r="C4799" s="5">
        <v>40797</v>
      </c>
      <c r="D4799" s="2" t="s">
        <v>806</v>
      </c>
      <c r="E4799" s="14">
        <f t="shared" si="445"/>
        <v>1</v>
      </c>
      <c r="F4799" s="2">
        <v>10</v>
      </c>
      <c r="G4799" s="19">
        <v>567.93599999999992</v>
      </c>
      <c r="H4799" s="20">
        <v>0.02</v>
      </c>
      <c r="I4799" s="6"/>
      <c r="J4799" s="5">
        <v>40799</v>
      </c>
      <c r="K4799" s="25">
        <v>-126.09299999999999</v>
      </c>
      <c r="L4799" s="2" t="s">
        <v>571</v>
      </c>
      <c r="M4799" s="14">
        <f>+VLOOKUP(L4799,Customers!$C$3:$D$797,2,FALSE)</f>
        <v>2</v>
      </c>
      <c r="N4799" s="14">
        <f>+INDEX(Customers!$B$2:$D$797,MATCH(TF_Database!L4799,Customers!$C$2:$C$797,0),1)</f>
        <v>26313</v>
      </c>
      <c r="O4799" s="29">
        <f t="shared" si="446"/>
        <v>8</v>
      </c>
      <c r="P4799" s="29">
        <f t="shared" si="447"/>
        <v>16</v>
      </c>
      <c r="Q4799" s="14" t="str">
        <f t="shared" si="448"/>
        <v xml:space="preserve">Valerie </v>
      </c>
      <c r="R4799" s="14" t="str">
        <f t="shared" si="449"/>
        <v>Takahito</v>
      </c>
    </row>
    <row r="4800" spans="2:18" x14ac:dyDescent="0.45">
      <c r="B4800" s="14" t="str">
        <f t="shared" si="444"/>
        <v>406392340641</v>
      </c>
      <c r="C4800" s="5">
        <v>40639</v>
      </c>
      <c r="D4800" s="2" t="s">
        <v>806</v>
      </c>
      <c r="E4800" s="14">
        <f t="shared" si="445"/>
        <v>1</v>
      </c>
      <c r="F4800" s="2">
        <v>23</v>
      </c>
      <c r="G4800" s="19">
        <v>310.52</v>
      </c>
      <c r="H4800" s="20">
        <v>0.01</v>
      </c>
      <c r="I4800" s="6"/>
      <c r="J4800" s="5">
        <v>40641</v>
      </c>
      <c r="K4800" s="25">
        <v>33.22</v>
      </c>
      <c r="L4800" s="2" t="s">
        <v>572</v>
      </c>
      <c r="M4800" s="14">
        <f>+VLOOKUP(L4800,Customers!$C$3:$D$797,2,FALSE)</f>
        <v>5</v>
      </c>
      <c r="N4800" s="14">
        <f>+INDEX(Customers!$B$2:$D$797,MATCH(TF_Database!L4800,Customers!$C$2:$C$797,0),1)</f>
        <v>9648</v>
      </c>
      <c r="O4800" s="29">
        <f t="shared" si="446"/>
        <v>9</v>
      </c>
      <c r="P4800" s="29">
        <f t="shared" si="447"/>
        <v>15</v>
      </c>
      <c r="Q4800" s="14" t="str">
        <f t="shared" si="448"/>
        <v xml:space="preserve">Penelope </v>
      </c>
      <c r="R4800" s="14" t="str">
        <f t="shared" si="449"/>
        <v>Sewall</v>
      </c>
    </row>
    <row r="4801" spans="2:18" x14ac:dyDescent="0.45">
      <c r="B4801" s="14" t="str">
        <f t="shared" si="444"/>
        <v>40084240086</v>
      </c>
      <c r="C4801" s="5">
        <v>40084</v>
      </c>
      <c r="D4801" s="2" t="s">
        <v>806</v>
      </c>
      <c r="E4801" s="14">
        <f t="shared" si="445"/>
        <v>1</v>
      </c>
      <c r="F4801" s="2">
        <v>2</v>
      </c>
      <c r="G4801" s="19">
        <v>689.74</v>
      </c>
      <c r="H4801" s="20">
        <v>0.06</v>
      </c>
      <c r="I4801" s="6"/>
      <c r="J4801" s="5">
        <v>40086</v>
      </c>
      <c r="K4801" s="25">
        <v>-490.84</v>
      </c>
      <c r="L4801" s="2" t="s">
        <v>573</v>
      </c>
      <c r="M4801" s="14">
        <f>+VLOOKUP(L4801,Customers!$C$3:$D$797,2,FALSE)</f>
        <v>5</v>
      </c>
      <c r="N4801" s="14">
        <f>+INDEX(Customers!$B$2:$D$797,MATCH(TF_Database!L4801,Customers!$C$2:$C$797,0),1)</f>
        <v>27868</v>
      </c>
      <c r="O4801" s="29">
        <f t="shared" si="446"/>
        <v>5</v>
      </c>
      <c r="P4801" s="29">
        <f t="shared" si="447"/>
        <v>12</v>
      </c>
      <c r="Q4801" s="14" t="str">
        <f t="shared" si="448"/>
        <v xml:space="preserve">Sean </v>
      </c>
      <c r="R4801" s="14" t="str">
        <f t="shared" si="449"/>
        <v>Braxton</v>
      </c>
    </row>
    <row r="4802" spans="2:18" x14ac:dyDescent="0.45">
      <c r="B4802" s="14" t="str">
        <f t="shared" si="444"/>
        <v>411381941139</v>
      </c>
      <c r="C4802" s="5">
        <v>41138</v>
      </c>
      <c r="D4802" s="2" t="s">
        <v>811</v>
      </c>
      <c r="E4802" s="14">
        <f t="shared" si="445"/>
        <v>0</v>
      </c>
      <c r="F4802" s="2">
        <v>19</v>
      </c>
      <c r="G4802" s="19">
        <v>210.4</v>
      </c>
      <c r="H4802" s="20">
        <v>7.0000000000000007E-2</v>
      </c>
      <c r="I4802" s="6"/>
      <c r="J4802" s="5">
        <v>41139</v>
      </c>
      <c r="K4802" s="25">
        <v>-18.96</v>
      </c>
      <c r="L4802" s="2" t="s">
        <v>574</v>
      </c>
      <c r="M4802" s="14">
        <f>+VLOOKUP(L4802,Customers!$C$3:$D$797,2,FALSE)</f>
        <v>1</v>
      </c>
      <c r="N4802" s="14">
        <f>+INDEX(Customers!$B$2:$D$797,MATCH(TF_Database!L4802,Customers!$C$2:$C$797,0),1)</f>
        <v>30375</v>
      </c>
      <c r="O4802" s="29">
        <f t="shared" si="446"/>
        <v>8</v>
      </c>
      <c r="P4802" s="29">
        <f t="shared" si="447"/>
        <v>17</v>
      </c>
      <c r="Q4802" s="14" t="str">
        <f t="shared" si="448"/>
        <v xml:space="preserve">Valerie </v>
      </c>
      <c r="R4802" s="14" t="str">
        <f t="shared" si="449"/>
        <v>Dominguez</v>
      </c>
    </row>
    <row r="4803" spans="2:18" x14ac:dyDescent="0.45">
      <c r="B4803" s="14" t="str">
        <f t="shared" si="444"/>
        <v>401794240183</v>
      </c>
      <c r="C4803" s="5">
        <v>40179</v>
      </c>
      <c r="D4803" s="2" t="s">
        <v>804</v>
      </c>
      <c r="E4803" s="14">
        <f t="shared" si="445"/>
        <v>0</v>
      </c>
      <c r="F4803" s="2">
        <v>42</v>
      </c>
      <c r="G4803" s="19">
        <v>161.77000000000001</v>
      </c>
      <c r="H4803" s="20">
        <v>0.01</v>
      </c>
      <c r="I4803" s="6"/>
      <c r="J4803" s="5">
        <v>40183</v>
      </c>
      <c r="K4803" s="25">
        <v>-150.374</v>
      </c>
      <c r="L4803" s="2" t="s">
        <v>575</v>
      </c>
      <c r="M4803" s="14">
        <f>+VLOOKUP(L4803,Customers!$C$3:$D$797,2,FALSE)</f>
        <v>1</v>
      </c>
      <c r="N4803" s="14">
        <f>+INDEX(Customers!$B$2:$D$797,MATCH(TF_Database!L4803,Customers!$C$2:$C$797,0),1)</f>
        <v>4545</v>
      </c>
      <c r="O4803" s="29">
        <f t="shared" si="446"/>
        <v>6</v>
      </c>
      <c r="P4803" s="29">
        <f t="shared" si="447"/>
        <v>17</v>
      </c>
      <c r="Q4803" s="14" t="str">
        <f t="shared" si="448"/>
        <v xml:space="preserve">Susan </v>
      </c>
      <c r="R4803" s="14" t="str">
        <f t="shared" si="449"/>
        <v>MacKendrick</v>
      </c>
    </row>
    <row r="4804" spans="2:18" x14ac:dyDescent="0.45">
      <c r="B4804" s="14" t="str">
        <f t="shared" si="444"/>
        <v>401791140181</v>
      </c>
      <c r="C4804" s="5">
        <v>40179</v>
      </c>
      <c r="D4804" s="2" t="s">
        <v>804</v>
      </c>
      <c r="E4804" s="14">
        <f t="shared" si="445"/>
        <v>0</v>
      </c>
      <c r="F4804" s="2">
        <v>11</v>
      </c>
      <c r="G4804" s="19">
        <v>447.09</v>
      </c>
      <c r="H4804" s="20">
        <v>0.09</v>
      </c>
      <c r="I4804" s="6"/>
      <c r="J4804" s="5">
        <v>40181</v>
      </c>
      <c r="K4804" s="25">
        <v>89.03</v>
      </c>
      <c r="L4804" s="2" t="s">
        <v>575</v>
      </c>
      <c r="M4804" s="14">
        <f>+VLOOKUP(L4804,Customers!$C$3:$D$797,2,FALSE)</f>
        <v>1</v>
      </c>
      <c r="N4804" s="14">
        <f>+INDEX(Customers!$B$2:$D$797,MATCH(TF_Database!L4804,Customers!$C$2:$C$797,0),1)</f>
        <v>4545</v>
      </c>
      <c r="O4804" s="29">
        <f t="shared" si="446"/>
        <v>6</v>
      </c>
      <c r="P4804" s="29">
        <f t="shared" si="447"/>
        <v>17</v>
      </c>
      <c r="Q4804" s="14" t="str">
        <f t="shared" si="448"/>
        <v xml:space="preserve">Susan </v>
      </c>
      <c r="R4804" s="14" t="str">
        <f t="shared" si="449"/>
        <v>MacKendrick</v>
      </c>
    </row>
    <row r="4805" spans="2:18" x14ac:dyDescent="0.45">
      <c r="B4805" s="14" t="str">
        <f t="shared" si="444"/>
        <v>401792940183</v>
      </c>
      <c r="C4805" s="5">
        <v>40179</v>
      </c>
      <c r="D4805" s="2" t="s">
        <v>804</v>
      </c>
      <c r="E4805" s="14">
        <f t="shared" si="445"/>
        <v>0</v>
      </c>
      <c r="F4805" s="2">
        <v>29</v>
      </c>
      <c r="G4805" s="19">
        <v>4192.88</v>
      </c>
      <c r="H4805" s="20">
        <v>0.02</v>
      </c>
      <c r="I4805" s="6"/>
      <c r="J4805" s="5">
        <v>40183</v>
      </c>
      <c r="K4805" s="25">
        <v>731.32</v>
      </c>
      <c r="L4805" s="2" t="s">
        <v>575</v>
      </c>
      <c r="M4805" s="14">
        <f>+VLOOKUP(L4805,Customers!$C$3:$D$797,2,FALSE)</f>
        <v>1</v>
      </c>
      <c r="N4805" s="14">
        <f>+INDEX(Customers!$B$2:$D$797,MATCH(TF_Database!L4805,Customers!$C$2:$C$797,0),1)</f>
        <v>4545</v>
      </c>
      <c r="O4805" s="29">
        <f t="shared" si="446"/>
        <v>6</v>
      </c>
      <c r="P4805" s="29">
        <f t="shared" si="447"/>
        <v>17</v>
      </c>
      <c r="Q4805" s="14" t="str">
        <f t="shared" si="448"/>
        <v xml:space="preserve">Susan </v>
      </c>
      <c r="R4805" s="14" t="str">
        <f t="shared" si="449"/>
        <v>MacKendrick</v>
      </c>
    </row>
    <row r="4806" spans="2:18" x14ac:dyDescent="0.45">
      <c r="B4806" s="14" t="str">
        <f t="shared" si="444"/>
        <v>409562040959</v>
      </c>
      <c r="C4806" s="5">
        <v>40956</v>
      </c>
      <c r="D4806" s="2" t="s">
        <v>811</v>
      </c>
      <c r="E4806" s="14">
        <f t="shared" si="445"/>
        <v>0</v>
      </c>
      <c r="F4806" s="2">
        <v>20</v>
      </c>
      <c r="G4806" s="19">
        <v>59.85</v>
      </c>
      <c r="H4806" s="20">
        <v>0.03</v>
      </c>
      <c r="I4806" s="6"/>
      <c r="J4806" s="5">
        <v>40959</v>
      </c>
      <c r="K4806" s="25">
        <v>-47.41</v>
      </c>
      <c r="L4806" s="2" t="s">
        <v>576</v>
      </c>
      <c r="M4806" s="14">
        <f>+VLOOKUP(L4806,Customers!$C$3:$D$797,2,FALSE)</f>
        <v>3</v>
      </c>
      <c r="N4806" s="14">
        <f>+INDEX(Customers!$B$2:$D$797,MATCH(TF_Database!L4806,Customers!$C$2:$C$797,0),1)</f>
        <v>26724</v>
      </c>
      <c r="O4806" s="29">
        <f t="shared" si="446"/>
        <v>6</v>
      </c>
      <c r="P4806" s="29">
        <f t="shared" si="447"/>
        <v>13</v>
      </c>
      <c r="Q4806" s="14" t="str">
        <f t="shared" si="448"/>
        <v xml:space="preserve">Thais </v>
      </c>
      <c r="R4806" s="14" t="str">
        <f t="shared" si="449"/>
        <v>Sissman</v>
      </c>
    </row>
    <row r="4807" spans="2:18" x14ac:dyDescent="0.45">
      <c r="B4807" s="14" t="str">
        <f t="shared" ref="B4807:B4870" si="450">+CONCATENATE(C4807,F4807,J4807)</f>
        <v>403482340348</v>
      </c>
      <c r="C4807" s="5">
        <v>40348</v>
      </c>
      <c r="D4807" s="2" t="s">
        <v>808</v>
      </c>
      <c r="E4807" s="14">
        <f t="shared" ref="E4807:E4870" si="451">+IF(D4807="High",1,0)</f>
        <v>0</v>
      </c>
      <c r="F4807" s="2">
        <v>23</v>
      </c>
      <c r="G4807" s="19">
        <v>1661.04</v>
      </c>
      <c r="H4807" s="20">
        <v>0.04</v>
      </c>
      <c r="I4807" s="6"/>
      <c r="J4807" s="5">
        <v>40348</v>
      </c>
      <c r="K4807" s="25">
        <v>475.54</v>
      </c>
      <c r="L4807" s="2" t="s">
        <v>574</v>
      </c>
      <c r="M4807" s="14">
        <f>+VLOOKUP(L4807,Customers!$C$3:$D$797,2,FALSE)</f>
        <v>1</v>
      </c>
      <c r="N4807" s="14">
        <f>+INDEX(Customers!$B$2:$D$797,MATCH(TF_Database!L4807,Customers!$C$2:$C$797,0),1)</f>
        <v>30375</v>
      </c>
      <c r="O4807" s="29">
        <f t="shared" ref="O4807:O4870" si="452">+SEARCH(" ",L4807)</f>
        <v>8</v>
      </c>
      <c r="P4807" s="29">
        <f t="shared" ref="P4807:P4870" si="453">+LEN(L4807)</f>
        <v>17</v>
      </c>
      <c r="Q4807" s="14" t="str">
        <f t="shared" ref="Q4807:Q4870" si="454">+LEFT(L4807,O4807)</f>
        <v xml:space="preserve">Valerie </v>
      </c>
      <c r="R4807" s="14" t="str">
        <f t="shared" ref="R4807:R4870" si="455">+RIGHT(L4807,P4807-O4807)</f>
        <v>Dominguez</v>
      </c>
    </row>
    <row r="4808" spans="2:18" x14ac:dyDescent="0.45">
      <c r="B4808" s="14" t="str">
        <f t="shared" si="450"/>
        <v>402031540203</v>
      </c>
      <c r="C4808" s="5">
        <v>40203</v>
      </c>
      <c r="D4808" s="2" t="s">
        <v>811</v>
      </c>
      <c r="E4808" s="14">
        <f t="shared" si="451"/>
        <v>0</v>
      </c>
      <c r="F4808" s="2">
        <v>15</v>
      </c>
      <c r="G4808" s="19">
        <v>494.34</v>
      </c>
      <c r="H4808" s="20">
        <v>0.05</v>
      </c>
      <c r="I4808" s="6"/>
      <c r="J4808" s="5">
        <v>40203</v>
      </c>
      <c r="K4808" s="25">
        <v>-30.19</v>
      </c>
      <c r="L4808" s="2" t="s">
        <v>152</v>
      </c>
      <c r="M4808" s="14">
        <f>+VLOOKUP(L4808,Customers!$C$3:$D$797,2,FALSE)</f>
        <v>4</v>
      </c>
      <c r="N4808" s="14">
        <f>+INDEX(Customers!$B$2:$D$797,MATCH(TF_Database!L4808,Customers!$C$2:$C$797,0),1)</f>
        <v>14379</v>
      </c>
      <c r="O4808" s="29">
        <f t="shared" si="452"/>
        <v>6</v>
      </c>
      <c r="P4808" s="29">
        <f t="shared" si="453"/>
        <v>13</v>
      </c>
      <c r="Q4808" s="14" t="str">
        <f t="shared" si="454"/>
        <v xml:space="preserve">Tanja </v>
      </c>
      <c r="R4808" s="14" t="str">
        <f t="shared" si="455"/>
        <v>Norvell</v>
      </c>
    </row>
    <row r="4809" spans="2:18" x14ac:dyDescent="0.45">
      <c r="B4809" s="14" t="str">
        <f t="shared" si="450"/>
        <v>404354740437</v>
      </c>
      <c r="C4809" s="5">
        <v>40435</v>
      </c>
      <c r="D4809" s="2" t="s">
        <v>810</v>
      </c>
      <c r="E4809" s="14">
        <f t="shared" si="451"/>
        <v>0</v>
      </c>
      <c r="F4809" s="2">
        <v>47</v>
      </c>
      <c r="G4809" s="19">
        <v>2150.25</v>
      </c>
      <c r="H4809" s="20">
        <v>0.06</v>
      </c>
      <c r="I4809" s="6"/>
      <c r="J4809" s="5">
        <v>40437</v>
      </c>
      <c r="K4809" s="25">
        <v>586.92999999999995</v>
      </c>
      <c r="L4809" s="2" t="s">
        <v>577</v>
      </c>
      <c r="M4809" s="14">
        <f>+VLOOKUP(L4809,Customers!$C$3:$D$797,2,FALSE)</f>
        <v>2</v>
      </c>
      <c r="N4809" s="14">
        <f>+INDEX(Customers!$B$2:$D$797,MATCH(TF_Database!L4809,Customers!$C$2:$C$797,0),1)</f>
        <v>9537</v>
      </c>
      <c r="O4809" s="29">
        <f t="shared" si="452"/>
        <v>6</v>
      </c>
      <c r="P4809" s="29">
        <f t="shared" si="453"/>
        <v>16</v>
      </c>
      <c r="Q4809" s="14" t="str">
        <f t="shared" si="454"/>
        <v xml:space="preserve">Linda </v>
      </c>
      <c r="R4809" s="14" t="str">
        <f t="shared" si="455"/>
        <v>Southworth</v>
      </c>
    </row>
    <row r="4810" spans="2:18" x14ac:dyDescent="0.45">
      <c r="B4810" s="14" t="str">
        <f t="shared" si="450"/>
        <v>404351340437</v>
      </c>
      <c r="C4810" s="5">
        <v>40435</v>
      </c>
      <c r="D4810" s="2" t="s">
        <v>810</v>
      </c>
      <c r="E4810" s="14">
        <f t="shared" si="451"/>
        <v>0</v>
      </c>
      <c r="F4810" s="2">
        <v>13</v>
      </c>
      <c r="G4810" s="19">
        <v>448</v>
      </c>
      <c r="H4810" s="20">
        <v>0.08</v>
      </c>
      <c r="I4810" s="6"/>
      <c r="J4810" s="5">
        <v>40437</v>
      </c>
      <c r="K4810" s="25">
        <v>27.2</v>
      </c>
      <c r="L4810" s="2" t="s">
        <v>577</v>
      </c>
      <c r="M4810" s="14">
        <f>+VLOOKUP(L4810,Customers!$C$3:$D$797,2,FALSE)</f>
        <v>2</v>
      </c>
      <c r="N4810" s="14">
        <f>+INDEX(Customers!$B$2:$D$797,MATCH(TF_Database!L4810,Customers!$C$2:$C$797,0),1)</f>
        <v>9537</v>
      </c>
      <c r="O4810" s="29">
        <f t="shared" si="452"/>
        <v>6</v>
      </c>
      <c r="P4810" s="29">
        <f t="shared" si="453"/>
        <v>16</v>
      </c>
      <c r="Q4810" s="14" t="str">
        <f t="shared" si="454"/>
        <v xml:space="preserve">Linda </v>
      </c>
      <c r="R4810" s="14" t="str">
        <f t="shared" si="455"/>
        <v>Southworth</v>
      </c>
    </row>
    <row r="4811" spans="2:18" x14ac:dyDescent="0.45">
      <c r="B4811" s="14" t="str">
        <f t="shared" si="450"/>
        <v>411472141149</v>
      </c>
      <c r="C4811" s="5">
        <v>41147</v>
      </c>
      <c r="D4811" s="2" t="s">
        <v>811</v>
      </c>
      <c r="E4811" s="14">
        <f t="shared" si="451"/>
        <v>0</v>
      </c>
      <c r="F4811" s="2">
        <v>21</v>
      </c>
      <c r="G4811" s="19">
        <v>3629.1174999999998</v>
      </c>
      <c r="H4811" s="20">
        <v>0.06</v>
      </c>
      <c r="I4811" s="6"/>
      <c r="J4811" s="5">
        <v>41149</v>
      </c>
      <c r="K4811" s="25">
        <v>636.03</v>
      </c>
      <c r="L4811" s="2" t="s">
        <v>578</v>
      </c>
      <c r="M4811" s="14">
        <f>+VLOOKUP(L4811,Customers!$C$3:$D$797,2,FALSE)</f>
        <v>5</v>
      </c>
      <c r="N4811" s="14">
        <f>+INDEX(Customers!$B$2:$D$797,MATCH(TF_Database!L4811,Customers!$C$2:$C$797,0),1)</f>
        <v>10447</v>
      </c>
      <c r="O4811" s="29">
        <f t="shared" si="452"/>
        <v>8</v>
      </c>
      <c r="P4811" s="29">
        <f t="shared" si="453"/>
        <v>13</v>
      </c>
      <c r="Q4811" s="14" t="str">
        <f t="shared" si="454"/>
        <v xml:space="preserve">Michael </v>
      </c>
      <c r="R4811" s="14" t="str">
        <f t="shared" si="455"/>
        <v>Moore</v>
      </c>
    </row>
    <row r="4812" spans="2:18" x14ac:dyDescent="0.45">
      <c r="B4812" s="14" t="str">
        <f t="shared" si="450"/>
        <v>412053141205</v>
      </c>
      <c r="C4812" s="5">
        <v>41205</v>
      </c>
      <c r="D4812" s="2" t="s">
        <v>804</v>
      </c>
      <c r="E4812" s="14">
        <f t="shared" si="451"/>
        <v>0</v>
      </c>
      <c r="F4812" s="2">
        <v>31</v>
      </c>
      <c r="G4812" s="19">
        <v>146.51</v>
      </c>
      <c r="H4812" s="20">
        <v>0.04</v>
      </c>
      <c r="I4812" s="6"/>
      <c r="J4812" s="5">
        <v>41205</v>
      </c>
      <c r="K4812" s="25">
        <v>37.14</v>
      </c>
      <c r="L4812" s="2" t="s">
        <v>579</v>
      </c>
      <c r="M4812" s="14">
        <f>+VLOOKUP(L4812,Customers!$C$3:$D$797,2,FALSE)</f>
        <v>2</v>
      </c>
      <c r="N4812" s="14">
        <f>+INDEX(Customers!$B$2:$D$797,MATCH(TF_Database!L4812,Customers!$C$2:$C$797,0),1)</f>
        <v>20614</v>
      </c>
      <c r="O4812" s="29">
        <f t="shared" si="452"/>
        <v>8</v>
      </c>
      <c r="P4812" s="29">
        <f t="shared" si="453"/>
        <v>12</v>
      </c>
      <c r="Q4812" s="14" t="str">
        <f t="shared" si="454"/>
        <v xml:space="preserve">Patrick </v>
      </c>
      <c r="R4812" s="14" t="str">
        <f t="shared" si="455"/>
        <v>Ryan</v>
      </c>
    </row>
    <row r="4813" spans="2:18" x14ac:dyDescent="0.45">
      <c r="B4813" s="14" t="str">
        <f t="shared" si="450"/>
        <v>408323040834</v>
      </c>
      <c r="C4813" s="5">
        <v>40832</v>
      </c>
      <c r="D4813" s="2" t="s">
        <v>806</v>
      </c>
      <c r="E4813" s="14">
        <f t="shared" si="451"/>
        <v>1</v>
      </c>
      <c r="F4813" s="2">
        <v>30</v>
      </c>
      <c r="G4813" s="19">
        <v>8316.76</v>
      </c>
      <c r="H4813" s="20">
        <v>0.05</v>
      </c>
      <c r="I4813" s="6"/>
      <c r="J4813" s="5">
        <v>40834</v>
      </c>
      <c r="K4813" s="25">
        <v>2108.8000000000002</v>
      </c>
      <c r="L4813" s="2" t="s">
        <v>538</v>
      </c>
      <c r="M4813" s="14">
        <f>+VLOOKUP(L4813,Customers!$C$3:$D$797,2,FALSE)</f>
        <v>1</v>
      </c>
      <c r="N4813" s="14">
        <f>+INDEX(Customers!$B$2:$D$797,MATCH(TF_Database!L4813,Customers!$C$2:$C$797,0),1)</f>
        <v>16376</v>
      </c>
      <c r="O4813" s="29">
        <f t="shared" si="452"/>
        <v>5</v>
      </c>
      <c r="P4813" s="29">
        <f t="shared" si="453"/>
        <v>14</v>
      </c>
      <c r="Q4813" s="14" t="str">
        <f t="shared" si="454"/>
        <v xml:space="preserve">Troy </v>
      </c>
      <c r="R4813" s="14" t="str">
        <f t="shared" si="455"/>
        <v>Blackwell</v>
      </c>
    </row>
    <row r="4814" spans="2:18" x14ac:dyDescent="0.45">
      <c r="B4814" s="14" t="str">
        <f t="shared" si="450"/>
        <v>408323740833</v>
      </c>
      <c r="C4814" s="5">
        <v>40832</v>
      </c>
      <c r="D4814" s="2" t="s">
        <v>806</v>
      </c>
      <c r="E4814" s="14">
        <f t="shared" si="451"/>
        <v>1</v>
      </c>
      <c r="F4814" s="2">
        <v>37</v>
      </c>
      <c r="G4814" s="19">
        <v>2143.2154999999998</v>
      </c>
      <c r="H4814" s="20">
        <v>0.02</v>
      </c>
      <c r="I4814" s="6"/>
      <c r="J4814" s="5">
        <v>40833</v>
      </c>
      <c r="K4814" s="25">
        <v>464.35500000000002</v>
      </c>
      <c r="L4814" s="2" t="s">
        <v>538</v>
      </c>
      <c r="M4814" s="14">
        <f>+VLOOKUP(L4814,Customers!$C$3:$D$797,2,FALSE)</f>
        <v>1</v>
      </c>
      <c r="N4814" s="14">
        <f>+INDEX(Customers!$B$2:$D$797,MATCH(TF_Database!L4814,Customers!$C$2:$C$797,0),1)</f>
        <v>16376</v>
      </c>
      <c r="O4814" s="29">
        <f t="shared" si="452"/>
        <v>5</v>
      </c>
      <c r="P4814" s="29">
        <f t="shared" si="453"/>
        <v>14</v>
      </c>
      <c r="Q4814" s="14" t="str">
        <f t="shared" si="454"/>
        <v xml:space="preserve">Troy </v>
      </c>
      <c r="R4814" s="14" t="str">
        <f t="shared" si="455"/>
        <v>Blackwell</v>
      </c>
    </row>
    <row r="4815" spans="2:18" x14ac:dyDescent="0.45">
      <c r="B4815" s="14" t="str">
        <f t="shared" si="450"/>
        <v>409313140932</v>
      </c>
      <c r="C4815" s="5">
        <v>40931</v>
      </c>
      <c r="D4815" s="2" t="s">
        <v>806</v>
      </c>
      <c r="E4815" s="14">
        <f t="shared" si="451"/>
        <v>1</v>
      </c>
      <c r="F4815" s="2">
        <v>31</v>
      </c>
      <c r="G4815" s="19">
        <v>2080.0349999999999</v>
      </c>
      <c r="H4815" s="20">
        <v>0.1</v>
      </c>
      <c r="I4815" s="6"/>
      <c r="J4815" s="5">
        <v>40932</v>
      </c>
      <c r="K4815" s="25">
        <v>844.90199999999993</v>
      </c>
      <c r="L4815" s="2" t="s">
        <v>576</v>
      </c>
      <c r="M4815" s="14">
        <f>+VLOOKUP(L4815,Customers!$C$3:$D$797,2,FALSE)</f>
        <v>3</v>
      </c>
      <c r="N4815" s="14">
        <f>+INDEX(Customers!$B$2:$D$797,MATCH(TF_Database!L4815,Customers!$C$2:$C$797,0),1)</f>
        <v>26724</v>
      </c>
      <c r="O4815" s="29">
        <f t="shared" si="452"/>
        <v>6</v>
      </c>
      <c r="P4815" s="29">
        <f t="shared" si="453"/>
        <v>13</v>
      </c>
      <c r="Q4815" s="14" t="str">
        <f t="shared" si="454"/>
        <v xml:space="preserve">Thais </v>
      </c>
      <c r="R4815" s="14" t="str">
        <f t="shared" si="455"/>
        <v>Sissman</v>
      </c>
    </row>
    <row r="4816" spans="2:18" x14ac:dyDescent="0.45">
      <c r="B4816" s="14" t="str">
        <f t="shared" si="450"/>
        <v>40931740932</v>
      </c>
      <c r="C4816" s="5">
        <v>40931</v>
      </c>
      <c r="D4816" s="2" t="s">
        <v>806</v>
      </c>
      <c r="E4816" s="14">
        <f t="shared" si="451"/>
        <v>1</v>
      </c>
      <c r="F4816" s="2">
        <v>7</v>
      </c>
      <c r="G4816" s="19">
        <v>145.41999999999999</v>
      </c>
      <c r="H4816" s="20">
        <v>0.09</v>
      </c>
      <c r="I4816" s="6"/>
      <c r="J4816" s="5">
        <v>40932</v>
      </c>
      <c r="K4816" s="25">
        <v>-98.46</v>
      </c>
      <c r="L4816" s="2" t="s">
        <v>576</v>
      </c>
      <c r="M4816" s="14">
        <f>+VLOOKUP(L4816,Customers!$C$3:$D$797,2,FALSE)</f>
        <v>3</v>
      </c>
      <c r="N4816" s="14">
        <f>+INDEX(Customers!$B$2:$D$797,MATCH(TF_Database!L4816,Customers!$C$2:$C$797,0),1)</f>
        <v>26724</v>
      </c>
      <c r="O4816" s="29">
        <f t="shared" si="452"/>
        <v>6</v>
      </c>
      <c r="P4816" s="29">
        <f t="shared" si="453"/>
        <v>13</v>
      </c>
      <c r="Q4816" s="14" t="str">
        <f t="shared" si="454"/>
        <v xml:space="preserve">Thais </v>
      </c>
      <c r="R4816" s="14" t="str">
        <f t="shared" si="455"/>
        <v>Sissman</v>
      </c>
    </row>
    <row r="4817" spans="2:18" x14ac:dyDescent="0.45">
      <c r="B4817" s="14" t="str">
        <f t="shared" si="450"/>
        <v>409311140933</v>
      </c>
      <c r="C4817" s="5">
        <v>40931</v>
      </c>
      <c r="D4817" s="2" t="s">
        <v>806</v>
      </c>
      <c r="E4817" s="14">
        <f t="shared" si="451"/>
        <v>1</v>
      </c>
      <c r="F4817" s="2">
        <v>11</v>
      </c>
      <c r="G4817" s="19">
        <v>1559.4355</v>
      </c>
      <c r="H4817" s="20">
        <v>0.01</v>
      </c>
      <c r="I4817" s="6"/>
      <c r="J4817" s="5">
        <v>40933</v>
      </c>
      <c r="K4817" s="25">
        <v>61.236000000000004</v>
      </c>
      <c r="L4817" s="2" t="s">
        <v>576</v>
      </c>
      <c r="M4817" s="14">
        <f>+VLOOKUP(L4817,Customers!$C$3:$D$797,2,FALSE)</f>
        <v>3</v>
      </c>
      <c r="N4817" s="14">
        <f>+INDEX(Customers!$B$2:$D$797,MATCH(TF_Database!L4817,Customers!$C$2:$C$797,0),1)</f>
        <v>26724</v>
      </c>
      <c r="O4817" s="29">
        <f t="shared" si="452"/>
        <v>6</v>
      </c>
      <c r="P4817" s="29">
        <f t="shared" si="453"/>
        <v>13</v>
      </c>
      <c r="Q4817" s="14" t="str">
        <f t="shared" si="454"/>
        <v xml:space="preserve">Thais </v>
      </c>
      <c r="R4817" s="14" t="str">
        <f t="shared" si="455"/>
        <v>Sissman</v>
      </c>
    </row>
    <row r="4818" spans="2:18" x14ac:dyDescent="0.45">
      <c r="B4818" s="14" t="str">
        <f t="shared" si="450"/>
        <v>400753540076</v>
      </c>
      <c r="C4818" s="5">
        <v>40075</v>
      </c>
      <c r="D4818" s="2" t="s">
        <v>806</v>
      </c>
      <c r="E4818" s="14">
        <f t="shared" si="451"/>
        <v>1</v>
      </c>
      <c r="F4818" s="2">
        <v>35</v>
      </c>
      <c r="G4818" s="19">
        <v>787.56</v>
      </c>
      <c r="H4818" s="20">
        <v>0</v>
      </c>
      <c r="I4818" s="6"/>
      <c r="J4818" s="5">
        <v>40076</v>
      </c>
      <c r="K4818" s="25">
        <v>220.04</v>
      </c>
      <c r="L4818" s="2" t="s">
        <v>580</v>
      </c>
      <c r="M4818" s="14">
        <f>+VLOOKUP(L4818,Customers!$C$3:$D$797,2,FALSE)</f>
        <v>5</v>
      </c>
      <c r="N4818" s="14">
        <f>+INDEX(Customers!$B$2:$D$797,MATCH(TF_Database!L4818,Customers!$C$2:$C$797,0),1)</f>
        <v>8314</v>
      </c>
      <c r="O4818" s="29">
        <f t="shared" si="452"/>
        <v>5</v>
      </c>
      <c r="P4818" s="29">
        <f t="shared" si="453"/>
        <v>10</v>
      </c>
      <c r="Q4818" s="14" t="str">
        <f t="shared" si="454"/>
        <v xml:space="preserve">Ross </v>
      </c>
      <c r="R4818" s="14" t="str">
        <f t="shared" si="455"/>
        <v>Baird</v>
      </c>
    </row>
    <row r="4819" spans="2:18" x14ac:dyDescent="0.45">
      <c r="B4819" s="14" t="str">
        <f t="shared" si="450"/>
        <v>401583740160</v>
      </c>
      <c r="C4819" s="5">
        <v>40158</v>
      </c>
      <c r="D4819" s="2" t="s">
        <v>810</v>
      </c>
      <c r="E4819" s="14">
        <f t="shared" si="451"/>
        <v>0</v>
      </c>
      <c r="F4819" s="2">
        <v>37</v>
      </c>
      <c r="G4819" s="19">
        <v>565.91</v>
      </c>
      <c r="H4819" s="20">
        <v>0.05</v>
      </c>
      <c r="I4819" s="6"/>
      <c r="J4819" s="5">
        <v>40160</v>
      </c>
      <c r="K4819" s="25">
        <v>192.39</v>
      </c>
      <c r="L4819" s="2" t="s">
        <v>580</v>
      </c>
      <c r="M4819" s="14">
        <f>+VLOOKUP(L4819,Customers!$C$3:$D$797,2,FALSE)</f>
        <v>5</v>
      </c>
      <c r="N4819" s="14">
        <f>+INDEX(Customers!$B$2:$D$797,MATCH(TF_Database!L4819,Customers!$C$2:$C$797,0),1)</f>
        <v>8314</v>
      </c>
      <c r="O4819" s="29">
        <f t="shared" si="452"/>
        <v>5</v>
      </c>
      <c r="P4819" s="29">
        <f t="shared" si="453"/>
        <v>10</v>
      </c>
      <c r="Q4819" s="14" t="str">
        <f t="shared" si="454"/>
        <v xml:space="preserve">Ross </v>
      </c>
      <c r="R4819" s="14" t="str">
        <f t="shared" si="455"/>
        <v>Baird</v>
      </c>
    </row>
    <row r="4820" spans="2:18" x14ac:dyDescent="0.45">
      <c r="B4820" s="14" t="str">
        <f t="shared" si="450"/>
        <v>401583940159</v>
      </c>
      <c r="C4820" s="5">
        <v>40158</v>
      </c>
      <c r="D4820" s="2" t="s">
        <v>810</v>
      </c>
      <c r="E4820" s="14">
        <f t="shared" si="451"/>
        <v>0</v>
      </c>
      <c r="F4820" s="2">
        <v>39</v>
      </c>
      <c r="G4820" s="19">
        <v>593.21</v>
      </c>
      <c r="H4820" s="20">
        <v>0</v>
      </c>
      <c r="I4820" s="6"/>
      <c r="J4820" s="5">
        <v>40159</v>
      </c>
      <c r="K4820" s="25">
        <v>44.71</v>
      </c>
      <c r="L4820" s="2" t="s">
        <v>580</v>
      </c>
      <c r="M4820" s="14">
        <f>+VLOOKUP(L4820,Customers!$C$3:$D$797,2,FALSE)</f>
        <v>5</v>
      </c>
      <c r="N4820" s="14">
        <f>+INDEX(Customers!$B$2:$D$797,MATCH(TF_Database!L4820,Customers!$C$2:$C$797,0),1)</f>
        <v>8314</v>
      </c>
      <c r="O4820" s="29">
        <f t="shared" si="452"/>
        <v>5</v>
      </c>
      <c r="P4820" s="29">
        <f t="shared" si="453"/>
        <v>10</v>
      </c>
      <c r="Q4820" s="14" t="str">
        <f t="shared" si="454"/>
        <v xml:space="preserve">Ross </v>
      </c>
      <c r="R4820" s="14" t="str">
        <f t="shared" si="455"/>
        <v>Baird</v>
      </c>
    </row>
    <row r="4821" spans="2:18" x14ac:dyDescent="0.45">
      <c r="B4821" s="14" t="str">
        <f t="shared" si="450"/>
        <v>40158240159</v>
      </c>
      <c r="C4821" s="5">
        <v>40158</v>
      </c>
      <c r="D4821" s="2" t="s">
        <v>810</v>
      </c>
      <c r="E4821" s="14">
        <f t="shared" si="451"/>
        <v>0</v>
      </c>
      <c r="F4821" s="2">
        <v>2</v>
      </c>
      <c r="G4821" s="19">
        <v>89.23</v>
      </c>
      <c r="H4821" s="20">
        <v>0.02</v>
      </c>
      <c r="I4821" s="6"/>
      <c r="J4821" s="5">
        <v>40159</v>
      </c>
      <c r="K4821" s="25">
        <v>-42.72</v>
      </c>
      <c r="L4821" s="2" t="s">
        <v>580</v>
      </c>
      <c r="M4821" s="14">
        <f>+VLOOKUP(L4821,Customers!$C$3:$D$797,2,FALSE)</f>
        <v>5</v>
      </c>
      <c r="N4821" s="14">
        <f>+INDEX(Customers!$B$2:$D$797,MATCH(TF_Database!L4821,Customers!$C$2:$C$797,0),1)</f>
        <v>8314</v>
      </c>
      <c r="O4821" s="29">
        <f t="shared" si="452"/>
        <v>5</v>
      </c>
      <c r="P4821" s="29">
        <f t="shared" si="453"/>
        <v>10</v>
      </c>
      <c r="Q4821" s="14" t="str">
        <f t="shared" si="454"/>
        <v xml:space="preserve">Ross </v>
      </c>
      <c r="R4821" s="14" t="str">
        <f t="shared" si="455"/>
        <v>Baird</v>
      </c>
    </row>
    <row r="4822" spans="2:18" x14ac:dyDescent="0.45">
      <c r="B4822" s="14" t="str">
        <f t="shared" si="450"/>
        <v>402791340280</v>
      </c>
      <c r="C4822" s="5">
        <v>40279</v>
      </c>
      <c r="D4822" s="2" t="s">
        <v>810</v>
      </c>
      <c r="E4822" s="14">
        <f t="shared" si="451"/>
        <v>0</v>
      </c>
      <c r="F4822" s="2">
        <v>13</v>
      </c>
      <c r="G4822" s="19">
        <v>98.39</v>
      </c>
      <c r="H4822" s="20">
        <v>0.01</v>
      </c>
      <c r="I4822" s="6"/>
      <c r="J4822" s="5">
        <v>40280</v>
      </c>
      <c r="K4822" s="25">
        <v>-31.54</v>
      </c>
      <c r="L4822" s="2" t="s">
        <v>581</v>
      </c>
      <c r="M4822" s="14">
        <f>+VLOOKUP(L4822,Customers!$C$3:$D$797,2,FALSE)</f>
        <v>1</v>
      </c>
      <c r="N4822" s="14">
        <f>+INDEX(Customers!$B$2:$D$797,MATCH(TF_Database!L4822,Customers!$C$2:$C$797,0),1)</f>
        <v>30555</v>
      </c>
      <c r="O4822" s="29">
        <f t="shared" si="452"/>
        <v>6</v>
      </c>
      <c r="P4822" s="29">
        <f t="shared" si="453"/>
        <v>9</v>
      </c>
      <c r="Q4822" s="14" t="str">
        <f t="shared" si="454"/>
        <v xml:space="preserve">Tracy </v>
      </c>
      <c r="R4822" s="14" t="str">
        <f t="shared" si="455"/>
        <v>Zic</v>
      </c>
    </row>
    <row r="4823" spans="2:18" x14ac:dyDescent="0.45">
      <c r="B4823" s="14" t="str">
        <f t="shared" si="450"/>
        <v>403943640395</v>
      </c>
      <c r="C4823" s="5">
        <v>40394</v>
      </c>
      <c r="D4823" s="2" t="s">
        <v>811</v>
      </c>
      <c r="E4823" s="14">
        <f t="shared" si="451"/>
        <v>0</v>
      </c>
      <c r="F4823" s="2">
        <v>36</v>
      </c>
      <c r="G4823" s="19">
        <v>65.39</v>
      </c>
      <c r="H4823" s="20">
        <v>0.09</v>
      </c>
      <c r="I4823" s="6"/>
      <c r="J4823" s="5">
        <v>40395</v>
      </c>
      <c r="K4823" s="25">
        <v>-0.46</v>
      </c>
      <c r="L4823" s="2" t="s">
        <v>19</v>
      </c>
      <c r="M4823" s="14">
        <f>+VLOOKUP(L4823,Customers!$C$3:$D$797,2,FALSE)</f>
        <v>2</v>
      </c>
      <c r="N4823" s="14">
        <f>+INDEX(Customers!$B$2:$D$797,MATCH(TF_Database!L4823,Customers!$C$2:$C$797,0),1)</f>
        <v>13965</v>
      </c>
      <c r="O4823" s="29">
        <f t="shared" si="452"/>
        <v>5</v>
      </c>
      <c r="P4823" s="29">
        <f t="shared" si="453"/>
        <v>10</v>
      </c>
      <c r="Q4823" s="14" t="str">
        <f t="shared" si="454"/>
        <v xml:space="preserve">Jack </v>
      </c>
      <c r="R4823" s="14" t="str">
        <f t="shared" si="455"/>
        <v>Garza</v>
      </c>
    </row>
    <row r="4824" spans="2:18" x14ac:dyDescent="0.45">
      <c r="B4824" s="14" t="str">
        <f t="shared" si="450"/>
        <v>400212440023</v>
      </c>
      <c r="C4824" s="5">
        <v>40021</v>
      </c>
      <c r="D4824" s="2" t="s">
        <v>808</v>
      </c>
      <c r="E4824" s="14">
        <f t="shared" si="451"/>
        <v>0</v>
      </c>
      <c r="F4824" s="2">
        <v>24</v>
      </c>
      <c r="G4824" s="19">
        <v>2152.4039999999995</v>
      </c>
      <c r="H4824" s="20">
        <v>0.1</v>
      </c>
      <c r="I4824" s="6"/>
      <c r="J4824" s="5">
        <v>40023</v>
      </c>
      <c r="K4824" s="25">
        <v>218.87099999999998</v>
      </c>
      <c r="L4824" s="2" t="s">
        <v>450</v>
      </c>
      <c r="M4824" s="14">
        <f>+VLOOKUP(L4824,Customers!$C$3:$D$797,2,FALSE)</f>
        <v>4</v>
      </c>
      <c r="N4824" s="14">
        <f>+INDEX(Customers!$B$2:$D$797,MATCH(TF_Database!L4824,Customers!$C$2:$C$797,0),1)</f>
        <v>19105</v>
      </c>
      <c r="O4824" s="29">
        <f t="shared" si="452"/>
        <v>5</v>
      </c>
      <c r="P4824" s="29">
        <f t="shared" si="453"/>
        <v>11</v>
      </c>
      <c r="Q4824" s="14" t="str">
        <f t="shared" si="454"/>
        <v xml:space="preserve">Gary </v>
      </c>
      <c r="R4824" s="14" t="str">
        <f t="shared" si="455"/>
        <v>McGarr</v>
      </c>
    </row>
    <row r="4825" spans="2:18" x14ac:dyDescent="0.45">
      <c r="B4825" s="14" t="str">
        <f t="shared" si="450"/>
        <v>405503940553</v>
      </c>
      <c r="C4825" s="5">
        <v>40550</v>
      </c>
      <c r="D4825" s="2" t="s">
        <v>810</v>
      </c>
      <c r="E4825" s="14">
        <f t="shared" si="451"/>
        <v>0</v>
      </c>
      <c r="F4825" s="2">
        <v>39</v>
      </c>
      <c r="G4825" s="19">
        <v>4669.1899999999996</v>
      </c>
      <c r="H4825" s="20">
        <v>0.06</v>
      </c>
      <c r="I4825" s="6"/>
      <c r="J4825" s="5">
        <v>40553</v>
      </c>
      <c r="K4825" s="25">
        <v>-1864.08</v>
      </c>
      <c r="L4825" s="2" t="s">
        <v>582</v>
      </c>
      <c r="M4825" s="14">
        <f>+VLOOKUP(L4825,Customers!$C$3:$D$797,2,FALSE)</f>
        <v>4</v>
      </c>
      <c r="N4825" s="14">
        <f>+INDEX(Customers!$B$2:$D$797,MATCH(TF_Database!L4825,Customers!$C$2:$C$797,0),1)</f>
        <v>17308</v>
      </c>
      <c r="O4825" s="29">
        <f t="shared" si="452"/>
        <v>5</v>
      </c>
      <c r="P4825" s="29">
        <f t="shared" si="453"/>
        <v>13</v>
      </c>
      <c r="Q4825" s="14" t="str">
        <f t="shared" si="454"/>
        <v xml:space="preserve">Mick </v>
      </c>
      <c r="R4825" s="14" t="str">
        <f t="shared" si="455"/>
        <v>Crebagga</v>
      </c>
    </row>
    <row r="4826" spans="2:18" x14ac:dyDescent="0.45">
      <c r="B4826" s="14" t="str">
        <f t="shared" si="450"/>
        <v>40550640551</v>
      </c>
      <c r="C4826" s="5">
        <v>40550</v>
      </c>
      <c r="D4826" s="2" t="s">
        <v>810</v>
      </c>
      <c r="E4826" s="14">
        <f t="shared" si="451"/>
        <v>0</v>
      </c>
      <c r="F4826" s="2">
        <v>6</v>
      </c>
      <c r="G4826" s="19">
        <v>133.4</v>
      </c>
      <c r="H4826" s="20">
        <v>0.02</v>
      </c>
      <c r="I4826" s="6"/>
      <c r="J4826" s="5">
        <v>40551</v>
      </c>
      <c r="K4826" s="25">
        <v>-0.31000000000000227</v>
      </c>
      <c r="L4826" s="2" t="s">
        <v>582</v>
      </c>
      <c r="M4826" s="14">
        <f>+VLOOKUP(L4826,Customers!$C$3:$D$797,2,FALSE)</f>
        <v>4</v>
      </c>
      <c r="N4826" s="14">
        <f>+INDEX(Customers!$B$2:$D$797,MATCH(TF_Database!L4826,Customers!$C$2:$C$797,0),1)</f>
        <v>17308</v>
      </c>
      <c r="O4826" s="29">
        <f t="shared" si="452"/>
        <v>5</v>
      </c>
      <c r="P4826" s="29">
        <f t="shared" si="453"/>
        <v>13</v>
      </c>
      <c r="Q4826" s="14" t="str">
        <f t="shared" si="454"/>
        <v xml:space="preserve">Mick </v>
      </c>
      <c r="R4826" s="14" t="str">
        <f t="shared" si="455"/>
        <v>Crebagga</v>
      </c>
    </row>
    <row r="4827" spans="2:18" x14ac:dyDescent="0.45">
      <c r="B4827" s="14" t="str">
        <f t="shared" si="450"/>
        <v>401403540145</v>
      </c>
      <c r="C4827" s="5">
        <v>40140</v>
      </c>
      <c r="D4827" s="2" t="s">
        <v>804</v>
      </c>
      <c r="E4827" s="14">
        <f t="shared" si="451"/>
        <v>0</v>
      </c>
      <c r="F4827" s="2">
        <v>35</v>
      </c>
      <c r="G4827" s="19">
        <v>2393.63</v>
      </c>
      <c r="H4827" s="20">
        <v>0.04</v>
      </c>
      <c r="I4827" s="6"/>
      <c r="J4827" s="5">
        <v>40145</v>
      </c>
      <c r="K4827" s="25">
        <v>524.875</v>
      </c>
      <c r="L4827" s="2" t="s">
        <v>59</v>
      </c>
      <c r="M4827" s="14">
        <f>+VLOOKUP(L4827,Customers!$C$3:$D$797,2,FALSE)</f>
        <v>4</v>
      </c>
      <c r="N4827" s="14">
        <f>+INDEX(Customers!$B$2:$D$797,MATCH(TF_Database!L4827,Customers!$C$2:$C$797,0),1)</f>
        <v>11114</v>
      </c>
      <c r="O4827" s="29">
        <f t="shared" si="452"/>
        <v>4</v>
      </c>
      <c r="P4827" s="29">
        <f t="shared" si="453"/>
        <v>10</v>
      </c>
      <c r="Q4827" s="14" t="str">
        <f t="shared" si="454"/>
        <v xml:space="preserve">Roy </v>
      </c>
      <c r="R4827" s="14" t="str">
        <f t="shared" si="455"/>
        <v>Skaria</v>
      </c>
    </row>
    <row r="4828" spans="2:18" x14ac:dyDescent="0.45">
      <c r="B4828" s="14" t="str">
        <f t="shared" si="450"/>
        <v>401404940140</v>
      </c>
      <c r="C4828" s="5">
        <v>40140</v>
      </c>
      <c r="D4828" s="2" t="s">
        <v>804</v>
      </c>
      <c r="E4828" s="14">
        <f t="shared" si="451"/>
        <v>0</v>
      </c>
      <c r="F4828" s="2">
        <v>49</v>
      </c>
      <c r="G4828" s="19">
        <v>6177.53</v>
      </c>
      <c r="H4828" s="20">
        <v>0.1</v>
      </c>
      <c r="I4828" s="6"/>
      <c r="J4828" s="5">
        <v>40140</v>
      </c>
      <c r="K4828" s="25">
        <v>-1195.1199999999999</v>
      </c>
      <c r="L4828" s="2" t="s">
        <v>59</v>
      </c>
      <c r="M4828" s="14">
        <f>+VLOOKUP(L4828,Customers!$C$3:$D$797,2,FALSE)</f>
        <v>4</v>
      </c>
      <c r="N4828" s="14">
        <f>+INDEX(Customers!$B$2:$D$797,MATCH(TF_Database!L4828,Customers!$C$2:$C$797,0),1)</f>
        <v>11114</v>
      </c>
      <c r="O4828" s="29">
        <f t="shared" si="452"/>
        <v>4</v>
      </c>
      <c r="P4828" s="29">
        <f t="shared" si="453"/>
        <v>10</v>
      </c>
      <c r="Q4828" s="14" t="str">
        <f t="shared" si="454"/>
        <v xml:space="preserve">Roy </v>
      </c>
      <c r="R4828" s="14" t="str">
        <f t="shared" si="455"/>
        <v>Skaria</v>
      </c>
    </row>
    <row r="4829" spans="2:18" x14ac:dyDescent="0.45">
      <c r="B4829" s="14" t="str">
        <f t="shared" si="450"/>
        <v>401403340140</v>
      </c>
      <c r="C4829" s="5">
        <v>40140</v>
      </c>
      <c r="D4829" s="2" t="s">
        <v>804</v>
      </c>
      <c r="E4829" s="14">
        <f t="shared" si="451"/>
        <v>0</v>
      </c>
      <c r="F4829" s="2">
        <v>33</v>
      </c>
      <c r="G4829" s="19">
        <v>94.6</v>
      </c>
      <c r="H4829" s="20">
        <v>0.04</v>
      </c>
      <c r="I4829" s="6"/>
      <c r="J4829" s="5">
        <v>40140</v>
      </c>
      <c r="K4829" s="25">
        <v>-6.34</v>
      </c>
      <c r="L4829" s="2" t="s">
        <v>59</v>
      </c>
      <c r="M4829" s="14">
        <f>+VLOOKUP(L4829,Customers!$C$3:$D$797,2,FALSE)</f>
        <v>4</v>
      </c>
      <c r="N4829" s="14">
        <f>+INDEX(Customers!$B$2:$D$797,MATCH(TF_Database!L4829,Customers!$C$2:$C$797,0),1)</f>
        <v>11114</v>
      </c>
      <c r="O4829" s="29">
        <f t="shared" si="452"/>
        <v>4</v>
      </c>
      <c r="P4829" s="29">
        <f t="shared" si="453"/>
        <v>10</v>
      </c>
      <c r="Q4829" s="14" t="str">
        <f t="shared" si="454"/>
        <v xml:space="preserve">Roy </v>
      </c>
      <c r="R4829" s="14" t="str">
        <f t="shared" si="455"/>
        <v>Skaria</v>
      </c>
    </row>
    <row r="4830" spans="2:18" x14ac:dyDescent="0.45">
      <c r="B4830" s="14" t="str">
        <f t="shared" si="450"/>
        <v>39950739951</v>
      </c>
      <c r="C4830" s="5">
        <v>39950</v>
      </c>
      <c r="D4830" s="2" t="s">
        <v>810</v>
      </c>
      <c r="E4830" s="14">
        <f t="shared" si="451"/>
        <v>0</v>
      </c>
      <c r="F4830" s="2">
        <v>7</v>
      </c>
      <c r="G4830" s="19">
        <v>20.5</v>
      </c>
      <c r="H4830" s="20">
        <v>0.06</v>
      </c>
      <c r="I4830" s="6"/>
      <c r="J4830" s="5">
        <v>39951</v>
      </c>
      <c r="K4830" s="25">
        <v>-4.04</v>
      </c>
      <c r="L4830" s="2" t="s">
        <v>59</v>
      </c>
      <c r="M4830" s="14">
        <f>+VLOOKUP(L4830,Customers!$C$3:$D$797,2,FALSE)</f>
        <v>4</v>
      </c>
      <c r="N4830" s="14">
        <f>+INDEX(Customers!$B$2:$D$797,MATCH(TF_Database!L4830,Customers!$C$2:$C$797,0),1)</f>
        <v>11114</v>
      </c>
      <c r="O4830" s="29">
        <f t="shared" si="452"/>
        <v>4</v>
      </c>
      <c r="P4830" s="29">
        <f t="shared" si="453"/>
        <v>10</v>
      </c>
      <c r="Q4830" s="14" t="str">
        <f t="shared" si="454"/>
        <v xml:space="preserve">Roy </v>
      </c>
      <c r="R4830" s="14" t="str">
        <f t="shared" si="455"/>
        <v>Skaria</v>
      </c>
    </row>
    <row r="4831" spans="2:18" x14ac:dyDescent="0.45">
      <c r="B4831" s="14" t="str">
        <f t="shared" si="450"/>
        <v>408731640878</v>
      </c>
      <c r="C4831" s="5">
        <v>40873</v>
      </c>
      <c r="D4831" s="2" t="s">
        <v>804</v>
      </c>
      <c r="E4831" s="14">
        <f t="shared" si="451"/>
        <v>0</v>
      </c>
      <c r="F4831" s="2">
        <v>16</v>
      </c>
      <c r="G4831" s="19">
        <v>76.599999999999994</v>
      </c>
      <c r="H4831" s="20">
        <v>0.01</v>
      </c>
      <c r="I4831" s="6"/>
      <c r="J4831" s="5">
        <v>40878</v>
      </c>
      <c r="K4831" s="25">
        <v>-48.506999999999998</v>
      </c>
      <c r="L4831" s="2" t="s">
        <v>583</v>
      </c>
      <c r="M4831" s="14">
        <f>+VLOOKUP(L4831,Customers!$C$3:$D$797,2,FALSE)</f>
        <v>3</v>
      </c>
      <c r="N4831" s="14">
        <f>+INDEX(Customers!$B$2:$D$797,MATCH(TF_Database!L4831,Customers!$C$2:$C$797,0),1)</f>
        <v>23556</v>
      </c>
      <c r="O4831" s="29">
        <f t="shared" si="452"/>
        <v>7</v>
      </c>
      <c r="P4831" s="29">
        <f t="shared" si="453"/>
        <v>11</v>
      </c>
      <c r="Q4831" s="14" t="str">
        <f t="shared" si="454"/>
        <v xml:space="preserve">Steven </v>
      </c>
      <c r="R4831" s="14" t="str">
        <f t="shared" si="455"/>
        <v>Ward</v>
      </c>
    </row>
    <row r="4832" spans="2:18" x14ac:dyDescent="0.45">
      <c r="B4832" s="14" t="str">
        <f t="shared" si="450"/>
        <v>411684041170</v>
      </c>
      <c r="C4832" s="5">
        <v>41168</v>
      </c>
      <c r="D4832" s="2" t="s">
        <v>811</v>
      </c>
      <c r="E4832" s="14">
        <f t="shared" si="451"/>
        <v>0</v>
      </c>
      <c r="F4832" s="2">
        <v>40</v>
      </c>
      <c r="G4832" s="19">
        <v>221.86</v>
      </c>
      <c r="H4832" s="20">
        <v>0.09</v>
      </c>
      <c r="I4832" s="6"/>
      <c r="J4832" s="5">
        <v>41170</v>
      </c>
      <c r="K4832" s="25">
        <v>-1845.66</v>
      </c>
      <c r="L4832" s="2" t="s">
        <v>152</v>
      </c>
      <c r="M4832" s="14">
        <f>+VLOOKUP(L4832,Customers!$C$3:$D$797,2,FALSE)</f>
        <v>4</v>
      </c>
      <c r="N4832" s="14">
        <f>+INDEX(Customers!$B$2:$D$797,MATCH(TF_Database!L4832,Customers!$C$2:$C$797,0),1)</f>
        <v>14379</v>
      </c>
      <c r="O4832" s="29">
        <f t="shared" si="452"/>
        <v>6</v>
      </c>
      <c r="P4832" s="29">
        <f t="shared" si="453"/>
        <v>13</v>
      </c>
      <c r="Q4832" s="14" t="str">
        <f t="shared" si="454"/>
        <v xml:space="preserve">Tanja </v>
      </c>
      <c r="R4832" s="14" t="str">
        <f t="shared" si="455"/>
        <v>Norvell</v>
      </c>
    </row>
    <row r="4833" spans="2:18" x14ac:dyDescent="0.45">
      <c r="B4833" s="14" t="str">
        <f t="shared" si="450"/>
        <v>411682541170</v>
      </c>
      <c r="C4833" s="5">
        <v>41168</v>
      </c>
      <c r="D4833" s="2" t="s">
        <v>811</v>
      </c>
      <c r="E4833" s="14">
        <f t="shared" si="451"/>
        <v>0</v>
      </c>
      <c r="F4833" s="2">
        <v>25</v>
      </c>
      <c r="G4833" s="19">
        <v>78.260000000000005</v>
      </c>
      <c r="H4833" s="20">
        <v>0.04</v>
      </c>
      <c r="I4833" s="6"/>
      <c r="J4833" s="5">
        <v>41170</v>
      </c>
      <c r="K4833" s="25">
        <v>35.090000000000003</v>
      </c>
      <c r="L4833" s="2" t="s">
        <v>152</v>
      </c>
      <c r="M4833" s="14">
        <f>+VLOOKUP(L4833,Customers!$C$3:$D$797,2,FALSE)</f>
        <v>4</v>
      </c>
      <c r="N4833" s="14">
        <f>+INDEX(Customers!$B$2:$D$797,MATCH(TF_Database!L4833,Customers!$C$2:$C$797,0),1)</f>
        <v>14379</v>
      </c>
      <c r="O4833" s="29">
        <f t="shared" si="452"/>
        <v>6</v>
      </c>
      <c r="P4833" s="29">
        <f t="shared" si="453"/>
        <v>13</v>
      </c>
      <c r="Q4833" s="14" t="str">
        <f t="shared" si="454"/>
        <v xml:space="preserve">Tanja </v>
      </c>
      <c r="R4833" s="14" t="str">
        <f t="shared" si="455"/>
        <v>Norvell</v>
      </c>
    </row>
    <row r="4834" spans="2:18" x14ac:dyDescent="0.45">
      <c r="B4834" s="14" t="str">
        <f t="shared" si="450"/>
        <v>400864740086</v>
      </c>
      <c r="C4834" s="5">
        <v>40086</v>
      </c>
      <c r="D4834" s="2" t="s">
        <v>811</v>
      </c>
      <c r="E4834" s="14">
        <f t="shared" si="451"/>
        <v>0</v>
      </c>
      <c r="F4834" s="2">
        <v>47</v>
      </c>
      <c r="G4834" s="19">
        <v>992.95</v>
      </c>
      <c r="H4834" s="20">
        <v>0.04</v>
      </c>
      <c r="I4834" s="6"/>
      <c r="J4834" s="5">
        <v>40086</v>
      </c>
      <c r="K4834" s="25">
        <v>-65.209999999999994</v>
      </c>
      <c r="L4834" s="2" t="s">
        <v>152</v>
      </c>
      <c r="M4834" s="14">
        <f>+VLOOKUP(L4834,Customers!$C$3:$D$797,2,FALSE)</f>
        <v>4</v>
      </c>
      <c r="N4834" s="14">
        <f>+INDEX(Customers!$B$2:$D$797,MATCH(TF_Database!L4834,Customers!$C$2:$C$797,0),1)</f>
        <v>14379</v>
      </c>
      <c r="O4834" s="29">
        <f t="shared" si="452"/>
        <v>6</v>
      </c>
      <c r="P4834" s="29">
        <f t="shared" si="453"/>
        <v>13</v>
      </c>
      <c r="Q4834" s="14" t="str">
        <f t="shared" si="454"/>
        <v xml:space="preserve">Tanja </v>
      </c>
      <c r="R4834" s="14" t="str">
        <f t="shared" si="455"/>
        <v>Norvell</v>
      </c>
    </row>
    <row r="4835" spans="2:18" x14ac:dyDescent="0.45">
      <c r="B4835" s="14" t="str">
        <f t="shared" si="450"/>
        <v>399004239901</v>
      </c>
      <c r="C4835" s="5">
        <v>39900</v>
      </c>
      <c r="D4835" s="2" t="s">
        <v>810</v>
      </c>
      <c r="E4835" s="14">
        <f t="shared" si="451"/>
        <v>0</v>
      </c>
      <c r="F4835" s="2">
        <v>42</v>
      </c>
      <c r="G4835" s="19">
        <v>294.77999999999997</v>
      </c>
      <c r="H4835" s="20">
        <v>0.05</v>
      </c>
      <c r="I4835" s="6"/>
      <c r="J4835" s="5">
        <v>39901</v>
      </c>
      <c r="K4835" s="25">
        <v>-113.45</v>
      </c>
      <c r="L4835" s="2" t="s">
        <v>584</v>
      </c>
      <c r="M4835" s="14">
        <f>+VLOOKUP(L4835,Customers!$C$3:$D$797,2,FALSE)</f>
        <v>1</v>
      </c>
      <c r="N4835" s="14">
        <f>+INDEX(Customers!$B$2:$D$797,MATCH(TF_Database!L4835,Customers!$C$2:$C$797,0),1)</f>
        <v>16518</v>
      </c>
      <c r="O4835" s="29">
        <f t="shared" si="452"/>
        <v>5</v>
      </c>
      <c r="P4835" s="29">
        <f t="shared" si="453"/>
        <v>10</v>
      </c>
      <c r="Q4835" s="14" t="str">
        <f t="shared" si="454"/>
        <v xml:space="preserve">Ryan </v>
      </c>
      <c r="R4835" s="14" t="str">
        <f t="shared" si="455"/>
        <v>Crowe</v>
      </c>
    </row>
    <row r="4836" spans="2:18" x14ac:dyDescent="0.45">
      <c r="B4836" s="14" t="str">
        <f t="shared" si="450"/>
        <v>411644541169</v>
      </c>
      <c r="C4836" s="5">
        <v>41164</v>
      </c>
      <c r="D4836" s="2" t="s">
        <v>804</v>
      </c>
      <c r="E4836" s="14">
        <f t="shared" si="451"/>
        <v>0</v>
      </c>
      <c r="F4836" s="2">
        <v>45</v>
      </c>
      <c r="G4836" s="19">
        <v>282.70999999999998</v>
      </c>
      <c r="H4836" s="20">
        <v>0.09</v>
      </c>
      <c r="I4836" s="6"/>
      <c r="J4836" s="5">
        <v>41169</v>
      </c>
      <c r="K4836" s="25">
        <v>-141.44</v>
      </c>
      <c r="L4836" s="2" t="s">
        <v>59</v>
      </c>
      <c r="M4836" s="14">
        <f>+VLOOKUP(L4836,Customers!$C$3:$D$797,2,FALSE)</f>
        <v>4</v>
      </c>
      <c r="N4836" s="14">
        <f>+INDEX(Customers!$B$2:$D$797,MATCH(TF_Database!L4836,Customers!$C$2:$C$797,0),1)</f>
        <v>11114</v>
      </c>
      <c r="O4836" s="29">
        <f t="shared" si="452"/>
        <v>4</v>
      </c>
      <c r="P4836" s="29">
        <f t="shared" si="453"/>
        <v>10</v>
      </c>
      <c r="Q4836" s="14" t="str">
        <f t="shared" si="454"/>
        <v xml:space="preserve">Roy </v>
      </c>
      <c r="R4836" s="14" t="str">
        <f t="shared" si="455"/>
        <v>Skaria</v>
      </c>
    </row>
    <row r="4837" spans="2:18" x14ac:dyDescent="0.45">
      <c r="B4837" s="14" t="str">
        <f t="shared" si="450"/>
        <v>411644841171</v>
      </c>
      <c r="C4837" s="5">
        <v>41164</v>
      </c>
      <c r="D4837" s="2" t="s">
        <v>804</v>
      </c>
      <c r="E4837" s="14">
        <f t="shared" si="451"/>
        <v>0</v>
      </c>
      <c r="F4837" s="2">
        <v>48</v>
      </c>
      <c r="G4837" s="19">
        <v>724.13</v>
      </c>
      <c r="H4837" s="20">
        <v>0.01</v>
      </c>
      <c r="I4837" s="6"/>
      <c r="J4837" s="5">
        <v>41171</v>
      </c>
      <c r="K4837" s="25">
        <v>-250.53</v>
      </c>
      <c r="L4837" s="2" t="s">
        <v>59</v>
      </c>
      <c r="M4837" s="14">
        <f>+VLOOKUP(L4837,Customers!$C$3:$D$797,2,FALSE)</f>
        <v>4</v>
      </c>
      <c r="N4837" s="14">
        <f>+INDEX(Customers!$B$2:$D$797,MATCH(TF_Database!L4837,Customers!$C$2:$C$797,0),1)</f>
        <v>11114</v>
      </c>
      <c r="O4837" s="29">
        <f t="shared" si="452"/>
        <v>4</v>
      </c>
      <c r="P4837" s="29">
        <f t="shared" si="453"/>
        <v>10</v>
      </c>
      <c r="Q4837" s="14" t="str">
        <f t="shared" si="454"/>
        <v xml:space="preserve">Roy </v>
      </c>
      <c r="R4837" s="14" t="str">
        <f t="shared" si="455"/>
        <v>Skaria</v>
      </c>
    </row>
    <row r="4838" spans="2:18" x14ac:dyDescent="0.45">
      <c r="B4838" s="14" t="str">
        <f t="shared" si="450"/>
        <v>411641541171</v>
      </c>
      <c r="C4838" s="5">
        <v>41164</v>
      </c>
      <c r="D4838" s="2" t="s">
        <v>804</v>
      </c>
      <c r="E4838" s="14">
        <f t="shared" si="451"/>
        <v>0</v>
      </c>
      <c r="F4838" s="2">
        <v>15</v>
      </c>
      <c r="G4838" s="19">
        <v>294.66000000000003</v>
      </c>
      <c r="H4838" s="20">
        <v>7.0000000000000007E-2</v>
      </c>
      <c r="I4838" s="6"/>
      <c r="J4838" s="5">
        <v>41171</v>
      </c>
      <c r="K4838" s="25">
        <v>86.33</v>
      </c>
      <c r="L4838" s="2" t="s">
        <v>59</v>
      </c>
      <c r="M4838" s="14">
        <f>+VLOOKUP(L4838,Customers!$C$3:$D$797,2,FALSE)</f>
        <v>4</v>
      </c>
      <c r="N4838" s="14">
        <f>+INDEX(Customers!$B$2:$D$797,MATCH(TF_Database!L4838,Customers!$C$2:$C$797,0),1)</f>
        <v>11114</v>
      </c>
      <c r="O4838" s="29">
        <f t="shared" si="452"/>
        <v>4</v>
      </c>
      <c r="P4838" s="29">
        <f t="shared" si="453"/>
        <v>10</v>
      </c>
      <c r="Q4838" s="14" t="str">
        <f t="shared" si="454"/>
        <v xml:space="preserve">Roy </v>
      </c>
      <c r="R4838" s="14" t="str">
        <f t="shared" si="455"/>
        <v>Skaria</v>
      </c>
    </row>
    <row r="4839" spans="2:18" x14ac:dyDescent="0.45">
      <c r="B4839" s="14" t="str">
        <f t="shared" si="450"/>
        <v>401873240187</v>
      </c>
      <c r="C4839" s="5">
        <v>40187</v>
      </c>
      <c r="D4839" s="2" t="s">
        <v>806</v>
      </c>
      <c r="E4839" s="14">
        <f t="shared" si="451"/>
        <v>1</v>
      </c>
      <c r="F4839" s="2">
        <v>32</v>
      </c>
      <c r="G4839" s="19">
        <v>16172.44</v>
      </c>
      <c r="H4839" s="20">
        <v>0.03</v>
      </c>
      <c r="I4839" s="6"/>
      <c r="J4839" s="5">
        <v>40187</v>
      </c>
      <c r="K4839" s="25">
        <v>7176.12</v>
      </c>
      <c r="L4839" s="2" t="s">
        <v>583</v>
      </c>
      <c r="M4839" s="14">
        <f>+VLOOKUP(L4839,Customers!$C$3:$D$797,2,FALSE)</f>
        <v>3</v>
      </c>
      <c r="N4839" s="14">
        <f>+INDEX(Customers!$B$2:$D$797,MATCH(TF_Database!L4839,Customers!$C$2:$C$797,0),1)</f>
        <v>23556</v>
      </c>
      <c r="O4839" s="29">
        <f t="shared" si="452"/>
        <v>7</v>
      </c>
      <c r="P4839" s="29">
        <f t="shared" si="453"/>
        <v>11</v>
      </c>
      <c r="Q4839" s="14" t="str">
        <f t="shared" si="454"/>
        <v xml:space="preserve">Steven </v>
      </c>
      <c r="R4839" s="14" t="str">
        <f t="shared" si="455"/>
        <v>Ward</v>
      </c>
    </row>
    <row r="4840" spans="2:18" x14ac:dyDescent="0.45">
      <c r="B4840" s="14" t="str">
        <f t="shared" si="450"/>
        <v>408483640849</v>
      </c>
      <c r="C4840" s="5">
        <v>40848</v>
      </c>
      <c r="D4840" s="2" t="s">
        <v>806</v>
      </c>
      <c r="E4840" s="14">
        <f t="shared" si="451"/>
        <v>1</v>
      </c>
      <c r="F4840" s="2">
        <v>36</v>
      </c>
      <c r="G4840" s="19">
        <v>4733.7</v>
      </c>
      <c r="H4840" s="20">
        <v>0</v>
      </c>
      <c r="I4840" s="6"/>
      <c r="J4840" s="5">
        <v>40849</v>
      </c>
      <c r="K4840" s="25">
        <v>624.36</v>
      </c>
      <c r="L4840" s="2" t="s">
        <v>585</v>
      </c>
      <c r="M4840" s="14">
        <f>+VLOOKUP(L4840,Customers!$C$3:$D$797,2,FALSE)</f>
        <v>5</v>
      </c>
      <c r="N4840" s="14">
        <f>+INDEX(Customers!$B$2:$D$797,MATCH(TF_Database!L4840,Customers!$C$2:$C$797,0),1)</f>
        <v>8329</v>
      </c>
      <c r="O4840" s="29">
        <f t="shared" si="452"/>
        <v>6</v>
      </c>
      <c r="P4840" s="29">
        <f t="shared" si="453"/>
        <v>12</v>
      </c>
      <c r="Q4840" s="14" t="str">
        <f t="shared" si="454"/>
        <v xml:space="preserve">Irene </v>
      </c>
      <c r="R4840" s="14" t="str">
        <f t="shared" si="455"/>
        <v>Maddox</v>
      </c>
    </row>
    <row r="4841" spans="2:18" x14ac:dyDescent="0.45">
      <c r="B4841" s="14" t="str">
        <f t="shared" si="450"/>
        <v>408481440849</v>
      </c>
      <c r="C4841" s="5">
        <v>40848</v>
      </c>
      <c r="D4841" s="2" t="s">
        <v>806</v>
      </c>
      <c r="E4841" s="14">
        <f t="shared" si="451"/>
        <v>1</v>
      </c>
      <c r="F4841" s="2">
        <v>14</v>
      </c>
      <c r="G4841" s="19">
        <v>2718.07</v>
      </c>
      <c r="H4841" s="20">
        <v>0.1</v>
      </c>
      <c r="I4841" s="6"/>
      <c r="J4841" s="5">
        <v>40849</v>
      </c>
      <c r="K4841" s="25">
        <v>1107.53</v>
      </c>
      <c r="L4841" s="2" t="s">
        <v>585</v>
      </c>
      <c r="M4841" s="14">
        <f>+VLOOKUP(L4841,Customers!$C$3:$D$797,2,FALSE)</f>
        <v>5</v>
      </c>
      <c r="N4841" s="14">
        <f>+INDEX(Customers!$B$2:$D$797,MATCH(TF_Database!L4841,Customers!$C$2:$C$797,0),1)</f>
        <v>8329</v>
      </c>
      <c r="O4841" s="29">
        <f t="shared" si="452"/>
        <v>6</v>
      </c>
      <c r="P4841" s="29">
        <f t="shared" si="453"/>
        <v>12</v>
      </c>
      <c r="Q4841" s="14" t="str">
        <f t="shared" si="454"/>
        <v xml:space="preserve">Irene </v>
      </c>
      <c r="R4841" s="14" t="str">
        <f t="shared" si="455"/>
        <v>Maddox</v>
      </c>
    </row>
    <row r="4842" spans="2:18" x14ac:dyDescent="0.45">
      <c r="B4842" s="14" t="str">
        <f t="shared" si="450"/>
        <v>411361741138</v>
      </c>
      <c r="C4842" s="5">
        <v>41136</v>
      </c>
      <c r="D4842" s="2" t="s">
        <v>810</v>
      </c>
      <c r="E4842" s="14">
        <f t="shared" si="451"/>
        <v>0</v>
      </c>
      <c r="F4842" s="2">
        <v>17</v>
      </c>
      <c r="G4842" s="19">
        <v>198.78</v>
      </c>
      <c r="H4842" s="20">
        <v>0.02</v>
      </c>
      <c r="I4842" s="6"/>
      <c r="J4842" s="5">
        <v>41138</v>
      </c>
      <c r="K4842" s="25">
        <v>-28.3475</v>
      </c>
      <c r="L4842" s="2" t="s">
        <v>586</v>
      </c>
      <c r="M4842" s="14">
        <f>+VLOOKUP(L4842,Customers!$C$3:$D$797,2,FALSE)</f>
        <v>4</v>
      </c>
      <c r="N4842" s="14">
        <f>+INDEX(Customers!$B$2:$D$797,MATCH(TF_Database!L4842,Customers!$C$2:$C$797,0),1)</f>
        <v>6424</v>
      </c>
      <c r="O4842" s="29">
        <f t="shared" si="452"/>
        <v>5</v>
      </c>
      <c r="P4842" s="29">
        <f t="shared" si="453"/>
        <v>12</v>
      </c>
      <c r="Q4842" s="14" t="str">
        <f t="shared" si="454"/>
        <v xml:space="preserve">Nick </v>
      </c>
      <c r="R4842" s="14" t="str">
        <f t="shared" si="455"/>
        <v>Radford</v>
      </c>
    </row>
    <row r="4843" spans="2:18" x14ac:dyDescent="0.45">
      <c r="B4843" s="14" t="str">
        <f t="shared" si="450"/>
        <v>411365041138</v>
      </c>
      <c r="C4843" s="5">
        <v>41136</v>
      </c>
      <c r="D4843" s="2" t="s">
        <v>810</v>
      </c>
      <c r="E4843" s="14">
        <f t="shared" si="451"/>
        <v>0</v>
      </c>
      <c r="F4843" s="2">
        <v>50</v>
      </c>
      <c r="G4843" s="19">
        <v>281.58</v>
      </c>
      <c r="H4843" s="20">
        <v>0.09</v>
      </c>
      <c r="I4843" s="6"/>
      <c r="J4843" s="5">
        <v>41138</v>
      </c>
      <c r="K4843" s="25">
        <v>-161.56</v>
      </c>
      <c r="L4843" s="2" t="s">
        <v>586</v>
      </c>
      <c r="M4843" s="14">
        <f>+VLOOKUP(L4843,Customers!$C$3:$D$797,2,FALSE)</f>
        <v>4</v>
      </c>
      <c r="N4843" s="14">
        <f>+INDEX(Customers!$B$2:$D$797,MATCH(TF_Database!L4843,Customers!$C$2:$C$797,0),1)</f>
        <v>6424</v>
      </c>
      <c r="O4843" s="29">
        <f t="shared" si="452"/>
        <v>5</v>
      </c>
      <c r="P4843" s="29">
        <f t="shared" si="453"/>
        <v>12</v>
      </c>
      <c r="Q4843" s="14" t="str">
        <f t="shared" si="454"/>
        <v xml:space="preserve">Nick </v>
      </c>
      <c r="R4843" s="14" t="str">
        <f t="shared" si="455"/>
        <v>Radford</v>
      </c>
    </row>
    <row r="4844" spans="2:18" x14ac:dyDescent="0.45">
      <c r="B4844" s="14" t="str">
        <f t="shared" si="450"/>
        <v>40666440668</v>
      </c>
      <c r="C4844" s="5">
        <v>40666</v>
      </c>
      <c r="D4844" s="2" t="s">
        <v>811</v>
      </c>
      <c r="E4844" s="14">
        <f t="shared" si="451"/>
        <v>0</v>
      </c>
      <c r="F4844" s="2">
        <v>4</v>
      </c>
      <c r="G4844" s="19">
        <v>2206.17</v>
      </c>
      <c r="H4844" s="20">
        <v>0.02</v>
      </c>
      <c r="I4844" s="6"/>
      <c r="J4844" s="5">
        <v>40668</v>
      </c>
      <c r="K4844" s="25">
        <v>251.43</v>
      </c>
      <c r="L4844" s="2" t="s">
        <v>475</v>
      </c>
      <c r="M4844" s="14">
        <f>+VLOOKUP(L4844,Customers!$C$3:$D$797,2,FALSE)</f>
        <v>3</v>
      </c>
      <c r="N4844" s="14">
        <f>+INDEX(Customers!$B$2:$D$797,MATCH(TF_Database!L4844,Customers!$C$2:$C$797,0),1)</f>
        <v>23497</v>
      </c>
      <c r="O4844" s="29">
        <f t="shared" si="452"/>
        <v>8</v>
      </c>
      <c r="P4844" s="29">
        <f t="shared" si="453"/>
        <v>13</v>
      </c>
      <c r="Q4844" s="14" t="str">
        <f t="shared" si="454"/>
        <v xml:space="preserve">Theresa </v>
      </c>
      <c r="R4844" s="14" t="str">
        <f t="shared" si="455"/>
        <v>Swint</v>
      </c>
    </row>
    <row r="4845" spans="2:18" x14ac:dyDescent="0.45">
      <c r="B4845" s="14" t="str">
        <f t="shared" si="450"/>
        <v>406664040668</v>
      </c>
      <c r="C4845" s="5">
        <v>40666</v>
      </c>
      <c r="D4845" s="2" t="s">
        <v>811</v>
      </c>
      <c r="E4845" s="14">
        <f t="shared" si="451"/>
        <v>0</v>
      </c>
      <c r="F4845" s="2">
        <v>40</v>
      </c>
      <c r="G4845" s="19">
        <v>621.12</v>
      </c>
      <c r="H4845" s="20">
        <v>0.1</v>
      </c>
      <c r="I4845" s="6"/>
      <c r="J4845" s="5">
        <v>40668</v>
      </c>
      <c r="K4845" s="25">
        <v>190.5275</v>
      </c>
      <c r="L4845" s="2" t="s">
        <v>475</v>
      </c>
      <c r="M4845" s="14">
        <f>+VLOOKUP(L4845,Customers!$C$3:$D$797,2,FALSE)</f>
        <v>3</v>
      </c>
      <c r="N4845" s="14">
        <f>+INDEX(Customers!$B$2:$D$797,MATCH(TF_Database!L4845,Customers!$C$2:$C$797,0),1)</f>
        <v>23497</v>
      </c>
      <c r="O4845" s="29">
        <f t="shared" si="452"/>
        <v>8</v>
      </c>
      <c r="P4845" s="29">
        <f t="shared" si="453"/>
        <v>13</v>
      </c>
      <c r="Q4845" s="14" t="str">
        <f t="shared" si="454"/>
        <v xml:space="preserve">Theresa </v>
      </c>
      <c r="R4845" s="14" t="str">
        <f t="shared" si="455"/>
        <v>Swint</v>
      </c>
    </row>
    <row r="4846" spans="2:18" x14ac:dyDescent="0.45">
      <c r="B4846" s="14" t="str">
        <f t="shared" si="450"/>
        <v>406663140668</v>
      </c>
      <c r="C4846" s="5">
        <v>40666</v>
      </c>
      <c r="D4846" s="2" t="s">
        <v>811</v>
      </c>
      <c r="E4846" s="14">
        <f t="shared" si="451"/>
        <v>0</v>
      </c>
      <c r="F4846" s="2">
        <v>31</v>
      </c>
      <c r="G4846" s="19">
        <v>175.92</v>
      </c>
      <c r="H4846" s="20">
        <v>0.09</v>
      </c>
      <c r="I4846" s="6"/>
      <c r="J4846" s="5">
        <v>40668</v>
      </c>
      <c r="K4846" s="25">
        <v>-93.41</v>
      </c>
      <c r="L4846" s="2" t="s">
        <v>475</v>
      </c>
      <c r="M4846" s="14">
        <f>+VLOOKUP(L4846,Customers!$C$3:$D$797,2,FALSE)</f>
        <v>3</v>
      </c>
      <c r="N4846" s="14">
        <f>+INDEX(Customers!$B$2:$D$797,MATCH(TF_Database!L4846,Customers!$C$2:$C$797,0),1)</f>
        <v>23497</v>
      </c>
      <c r="O4846" s="29">
        <f t="shared" si="452"/>
        <v>8</v>
      </c>
      <c r="P4846" s="29">
        <f t="shared" si="453"/>
        <v>13</v>
      </c>
      <c r="Q4846" s="14" t="str">
        <f t="shared" si="454"/>
        <v xml:space="preserve">Theresa </v>
      </c>
      <c r="R4846" s="14" t="str">
        <f t="shared" si="455"/>
        <v>Swint</v>
      </c>
    </row>
    <row r="4847" spans="2:18" x14ac:dyDescent="0.45">
      <c r="B4847" s="14" t="str">
        <f t="shared" si="450"/>
        <v>399092739916</v>
      </c>
      <c r="C4847" s="5">
        <v>39909</v>
      </c>
      <c r="D4847" s="2" t="s">
        <v>804</v>
      </c>
      <c r="E4847" s="14">
        <f t="shared" si="451"/>
        <v>0</v>
      </c>
      <c r="F4847" s="2">
        <v>27</v>
      </c>
      <c r="G4847" s="19">
        <v>384.74</v>
      </c>
      <c r="H4847" s="20">
        <v>0.01</v>
      </c>
      <c r="I4847" s="6"/>
      <c r="J4847" s="5">
        <v>39916</v>
      </c>
      <c r="K4847" s="25">
        <v>2.69</v>
      </c>
      <c r="L4847" s="2" t="s">
        <v>587</v>
      </c>
      <c r="M4847" s="14">
        <f>+VLOOKUP(L4847,Customers!$C$3:$D$797,2,FALSE)</f>
        <v>2</v>
      </c>
      <c r="N4847" s="14">
        <f>+INDEX(Customers!$B$2:$D$797,MATCH(TF_Database!L4847,Customers!$C$2:$C$797,0),1)</f>
        <v>16635</v>
      </c>
      <c r="O4847" s="29">
        <f t="shared" si="452"/>
        <v>8</v>
      </c>
      <c r="P4847" s="29">
        <f t="shared" si="453"/>
        <v>13</v>
      </c>
      <c r="Q4847" s="14" t="str">
        <f t="shared" si="454"/>
        <v xml:space="preserve">Maurice </v>
      </c>
      <c r="R4847" s="14" t="str">
        <f t="shared" si="455"/>
        <v>Satty</v>
      </c>
    </row>
    <row r="4848" spans="2:18" x14ac:dyDescent="0.45">
      <c r="B4848" s="14" t="str">
        <f t="shared" si="450"/>
        <v>401762440181</v>
      </c>
      <c r="C4848" s="5">
        <v>40176</v>
      </c>
      <c r="D4848" s="2" t="s">
        <v>804</v>
      </c>
      <c r="E4848" s="14">
        <f t="shared" si="451"/>
        <v>0</v>
      </c>
      <c r="F4848" s="2">
        <v>24</v>
      </c>
      <c r="G4848" s="19">
        <v>133.94</v>
      </c>
      <c r="H4848" s="20">
        <v>0.08</v>
      </c>
      <c r="I4848" s="6"/>
      <c r="J4848" s="5">
        <v>40181</v>
      </c>
      <c r="K4848" s="25">
        <v>45</v>
      </c>
      <c r="L4848" s="2" t="s">
        <v>58</v>
      </c>
      <c r="M4848" s="14">
        <f>+VLOOKUP(L4848,Customers!$C$3:$D$797,2,FALSE)</f>
        <v>1</v>
      </c>
      <c r="N4848" s="14">
        <f>+INDEX(Customers!$B$2:$D$797,MATCH(TF_Database!L4848,Customers!$C$2:$C$797,0),1)</f>
        <v>12037</v>
      </c>
      <c r="O4848" s="29">
        <f t="shared" si="452"/>
        <v>6</v>
      </c>
      <c r="P4848" s="29">
        <f t="shared" si="453"/>
        <v>13</v>
      </c>
      <c r="Q4848" s="14" t="str">
        <f t="shared" si="454"/>
        <v xml:space="preserve">Henry </v>
      </c>
      <c r="R4848" s="14" t="str">
        <f t="shared" si="455"/>
        <v>Goldwyn</v>
      </c>
    </row>
    <row r="4849" spans="2:18" x14ac:dyDescent="0.45">
      <c r="B4849" s="14" t="str">
        <f t="shared" si="450"/>
        <v>401762940180</v>
      </c>
      <c r="C4849" s="5">
        <v>40176</v>
      </c>
      <c r="D4849" s="2" t="s">
        <v>804</v>
      </c>
      <c r="E4849" s="14">
        <f t="shared" si="451"/>
        <v>0</v>
      </c>
      <c r="F4849" s="2">
        <v>29</v>
      </c>
      <c r="G4849" s="19">
        <v>5433.0895</v>
      </c>
      <c r="H4849" s="20">
        <v>0</v>
      </c>
      <c r="I4849" s="6"/>
      <c r="J4849" s="5">
        <v>40180</v>
      </c>
      <c r="K4849" s="25">
        <v>1365.2819999999999</v>
      </c>
      <c r="L4849" s="2" t="s">
        <v>58</v>
      </c>
      <c r="M4849" s="14">
        <f>+VLOOKUP(L4849,Customers!$C$3:$D$797,2,FALSE)</f>
        <v>1</v>
      </c>
      <c r="N4849" s="14">
        <f>+INDEX(Customers!$B$2:$D$797,MATCH(TF_Database!L4849,Customers!$C$2:$C$797,0),1)</f>
        <v>12037</v>
      </c>
      <c r="O4849" s="29">
        <f t="shared" si="452"/>
        <v>6</v>
      </c>
      <c r="P4849" s="29">
        <f t="shared" si="453"/>
        <v>13</v>
      </c>
      <c r="Q4849" s="14" t="str">
        <f t="shared" si="454"/>
        <v xml:space="preserve">Henry </v>
      </c>
      <c r="R4849" s="14" t="str">
        <f t="shared" si="455"/>
        <v>Goldwyn</v>
      </c>
    </row>
    <row r="4850" spans="2:18" x14ac:dyDescent="0.45">
      <c r="B4850" s="14" t="str">
        <f t="shared" si="450"/>
        <v>400394340041</v>
      </c>
      <c r="C4850" s="5">
        <v>40039</v>
      </c>
      <c r="D4850" s="2" t="s">
        <v>811</v>
      </c>
      <c r="E4850" s="14">
        <f t="shared" si="451"/>
        <v>0</v>
      </c>
      <c r="F4850" s="2">
        <v>43</v>
      </c>
      <c r="G4850" s="19">
        <v>92.63</v>
      </c>
      <c r="H4850" s="20">
        <v>0.05</v>
      </c>
      <c r="I4850" s="6"/>
      <c r="J4850" s="5">
        <v>40041</v>
      </c>
      <c r="K4850" s="25">
        <v>-70.8</v>
      </c>
      <c r="L4850" s="2" t="s">
        <v>582</v>
      </c>
      <c r="M4850" s="14">
        <f>+VLOOKUP(L4850,Customers!$C$3:$D$797,2,FALSE)</f>
        <v>4</v>
      </c>
      <c r="N4850" s="14">
        <f>+INDEX(Customers!$B$2:$D$797,MATCH(TF_Database!L4850,Customers!$C$2:$C$797,0),1)</f>
        <v>17308</v>
      </c>
      <c r="O4850" s="29">
        <f t="shared" si="452"/>
        <v>5</v>
      </c>
      <c r="P4850" s="29">
        <f t="shared" si="453"/>
        <v>13</v>
      </c>
      <c r="Q4850" s="14" t="str">
        <f t="shared" si="454"/>
        <v xml:space="preserve">Mick </v>
      </c>
      <c r="R4850" s="14" t="str">
        <f t="shared" si="455"/>
        <v>Crebagga</v>
      </c>
    </row>
    <row r="4851" spans="2:18" x14ac:dyDescent="0.45">
      <c r="B4851" s="14" t="str">
        <f t="shared" si="450"/>
        <v>404052340407</v>
      </c>
      <c r="C4851" s="5">
        <v>40405</v>
      </c>
      <c r="D4851" s="2" t="s">
        <v>806</v>
      </c>
      <c r="E4851" s="14">
        <f t="shared" si="451"/>
        <v>1</v>
      </c>
      <c r="F4851" s="2">
        <v>23</v>
      </c>
      <c r="G4851" s="19">
        <v>21062.91</v>
      </c>
      <c r="H4851" s="20">
        <v>0.01</v>
      </c>
      <c r="I4851" s="6"/>
      <c r="J4851" s="5">
        <v>40407</v>
      </c>
      <c r="K4851" s="25">
        <v>5713.53</v>
      </c>
      <c r="L4851" s="2" t="s">
        <v>59</v>
      </c>
      <c r="M4851" s="14">
        <f>+VLOOKUP(L4851,Customers!$C$3:$D$797,2,FALSE)</f>
        <v>4</v>
      </c>
      <c r="N4851" s="14">
        <f>+INDEX(Customers!$B$2:$D$797,MATCH(TF_Database!L4851,Customers!$C$2:$C$797,0),1)</f>
        <v>11114</v>
      </c>
      <c r="O4851" s="29">
        <f t="shared" si="452"/>
        <v>4</v>
      </c>
      <c r="P4851" s="29">
        <f t="shared" si="453"/>
        <v>10</v>
      </c>
      <c r="Q4851" s="14" t="str">
        <f t="shared" si="454"/>
        <v xml:space="preserve">Roy </v>
      </c>
      <c r="R4851" s="14" t="str">
        <f t="shared" si="455"/>
        <v>Skaria</v>
      </c>
    </row>
    <row r="4852" spans="2:18" x14ac:dyDescent="0.45">
      <c r="B4852" s="14" t="str">
        <f t="shared" si="450"/>
        <v>39819139821</v>
      </c>
      <c r="C4852" s="5">
        <v>39819</v>
      </c>
      <c r="D4852" s="2" t="s">
        <v>810</v>
      </c>
      <c r="E4852" s="14">
        <f t="shared" si="451"/>
        <v>0</v>
      </c>
      <c r="F4852" s="2">
        <v>1</v>
      </c>
      <c r="G4852" s="19">
        <v>22.13</v>
      </c>
      <c r="H4852" s="20">
        <v>7.0000000000000007E-2</v>
      </c>
      <c r="I4852" s="6"/>
      <c r="J4852" s="5">
        <v>39821</v>
      </c>
      <c r="K4852" s="25">
        <v>-2.3919999999999999</v>
      </c>
      <c r="L4852" s="2" t="s">
        <v>588</v>
      </c>
      <c r="M4852" s="14">
        <f>+VLOOKUP(L4852,Customers!$C$3:$D$797,2,FALSE)</f>
        <v>2</v>
      </c>
      <c r="N4852" s="14">
        <f>+INDEX(Customers!$B$2:$D$797,MATCH(TF_Database!L4852,Customers!$C$2:$C$797,0),1)</f>
        <v>15426</v>
      </c>
      <c r="O4852" s="29">
        <f t="shared" si="452"/>
        <v>7</v>
      </c>
      <c r="P4852" s="29">
        <f t="shared" si="453"/>
        <v>12</v>
      </c>
      <c r="Q4852" s="14" t="str">
        <f t="shared" si="454"/>
        <v xml:space="preserve">Victor </v>
      </c>
      <c r="R4852" s="14" t="str">
        <f t="shared" si="455"/>
        <v>Price</v>
      </c>
    </row>
    <row r="4853" spans="2:18" x14ac:dyDescent="0.45">
      <c r="B4853" s="14" t="str">
        <f t="shared" si="450"/>
        <v>398191939821</v>
      </c>
      <c r="C4853" s="5">
        <v>39819</v>
      </c>
      <c r="D4853" s="2" t="s">
        <v>810</v>
      </c>
      <c r="E4853" s="14">
        <f t="shared" si="451"/>
        <v>0</v>
      </c>
      <c r="F4853" s="2">
        <v>19</v>
      </c>
      <c r="G4853" s="19">
        <v>129.84</v>
      </c>
      <c r="H4853" s="20">
        <v>0.05</v>
      </c>
      <c r="I4853" s="6"/>
      <c r="J4853" s="5">
        <v>39821</v>
      </c>
      <c r="K4853" s="25">
        <v>2.39</v>
      </c>
      <c r="L4853" s="2" t="s">
        <v>588</v>
      </c>
      <c r="M4853" s="14">
        <f>+VLOOKUP(L4853,Customers!$C$3:$D$797,2,FALSE)</f>
        <v>2</v>
      </c>
      <c r="N4853" s="14">
        <f>+INDEX(Customers!$B$2:$D$797,MATCH(TF_Database!L4853,Customers!$C$2:$C$797,0),1)</f>
        <v>15426</v>
      </c>
      <c r="O4853" s="29">
        <f t="shared" si="452"/>
        <v>7</v>
      </c>
      <c r="P4853" s="29">
        <f t="shared" si="453"/>
        <v>12</v>
      </c>
      <c r="Q4853" s="14" t="str">
        <f t="shared" si="454"/>
        <v xml:space="preserve">Victor </v>
      </c>
      <c r="R4853" s="14" t="str">
        <f t="shared" si="455"/>
        <v>Price</v>
      </c>
    </row>
    <row r="4854" spans="2:18" x14ac:dyDescent="0.45">
      <c r="B4854" s="14" t="str">
        <f t="shared" si="450"/>
        <v>403274340332</v>
      </c>
      <c r="C4854" s="5">
        <v>40327</v>
      </c>
      <c r="D4854" s="2" t="s">
        <v>804</v>
      </c>
      <c r="E4854" s="14">
        <f t="shared" si="451"/>
        <v>0</v>
      </c>
      <c r="F4854" s="2">
        <v>43</v>
      </c>
      <c r="G4854" s="19">
        <v>3681.7494999999999</v>
      </c>
      <c r="H4854" s="20">
        <v>0.01</v>
      </c>
      <c r="I4854" s="6"/>
      <c r="J4854" s="5">
        <v>40332</v>
      </c>
      <c r="K4854" s="25">
        <v>1196.442</v>
      </c>
      <c r="L4854" s="2" t="s">
        <v>589</v>
      </c>
      <c r="M4854" s="14">
        <f>+VLOOKUP(L4854,Customers!$C$3:$D$797,2,FALSE)</f>
        <v>2</v>
      </c>
      <c r="N4854" s="14">
        <f>+INDEX(Customers!$B$2:$D$797,MATCH(TF_Database!L4854,Customers!$C$2:$C$797,0),1)</f>
        <v>5001</v>
      </c>
      <c r="O4854" s="29">
        <f t="shared" si="452"/>
        <v>8</v>
      </c>
      <c r="P4854" s="29">
        <f t="shared" si="453"/>
        <v>13</v>
      </c>
      <c r="Q4854" s="14" t="str">
        <f t="shared" si="454"/>
        <v xml:space="preserve">Maureen </v>
      </c>
      <c r="R4854" s="14" t="str">
        <f t="shared" si="455"/>
        <v>Grace</v>
      </c>
    </row>
    <row r="4855" spans="2:18" x14ac:dyDescent="0.45">
      <c r="B4855" s="14" t="str">
        <f t="shared" si="450"/>
        <v>404513640454</v>
      </c>
      <c r="C4855" s="5">
        <v>40451</v>
      </c>
      <c r="D4855" s="2" t="s">
        <v>808</v>
      </c>
      <c r="E4855" s="14">
        <f t="shared" si="451"/>
        <v>0</v>
      </c>
      <c r="F4855" s="2">
        <v>36</v>
      </c>
      <c r="G4855" s="19">
        <v>2300.4499999999998</v>
      </c>
      <c r="H4855" s="20">
        <v>0.02</v>
      </c>
      <c r="I4855" s="6"/>
      <c r="J4855" s="5">
        <v>40454</v>
      </c>
      <c r="K4855" s="25">
        <v>624.64</v>
      </c>
      <c r="L4855" s="2" t="s">
        <v>590</v>
      </c>
      <c r="M4855" s="14">
        <f>+VLOOKUP(L4855,Customers!$C$3:$D$797,2,FALSE)</f>
        <v>1</v>
      </c>
      <c r="N4855" s="14">
        <f>+INDEX(Customers!$B$2:$D$797,MATCH(TF_Database!L4855,Customers!$C$2:$C$797,0),1)</f>
        <v>10439</v>
      </c>
      <c r="O4855" s="29">
        <f t="shared" si="452"/>
        <v>5</v>
      </c>
      <c r="P4855" s="29">
        <f t="shared" si="453"/>
        <v>13</v>
      </c>
      <c r="Q4855" s="14" t="str">
        <f t="shared" si="454"/>
        <v xml:space="preserve">Eric </v>
      </c>
      <c r="R4855" s="14" t="str">
        <f t="shared" si="455"/>
        <v>Hoffmann</v>
      </c>
    </row>
    <row r="4856" spans="2:18" x14ac:dyDescent="0.45">
      <c r="B4856" s="14" t="str">
        <f t="shared" si="450"/>
        <v>404514640453</v>
      </c>
      <c r="C4856" s="5">
        <v>40451</v>
      </c>
      <c r="D4856" s="2" t="s">
        <v>808</v>
      </c>
      <c r="E4856" s="14">
        <f t="shared" si="451"/>
        <v>0</v>
      </c>
      <c r="F4856" s="2">
        <v>46</v>
      </c>
      <c r="G4856" s="19">
        <v>548.11</v>
      </c>
      <c r="H4856" s="20">
        <v>0.04</v>
      </c>
      <c r="I4856" s="6"/>
      <c r="J4856" s="5">
        <v>40453</v>
      </c>
      <c r="K4856" s="25">
        <v>124.24</v>
      </c>
      <c r="L4856" s="2" t="s">
        <v>590</v>
      </c>
      <c r="M4856" s="14">
        <f>+VLOOKUP(L4856,Customers!$C$3:$D$797,2,FALSE)</f>
        <v>1</v>
      </c>
      <c r="N4856" s="14">
        <f>+INDEX(Customers!$B$2:$D$797,MATCH(TF_Database!L4856,Customers!$C$2:$C$797,0),1)</f>
        <v>10439</v>
      </c>
      <c r="O4856" s="29">
        <f t="shared" si="452"/>
        <v>5</v>
      </c>
      <c r="P4856" s="29">
        <f t="shared" si="453"/>
        <v>13</v>
      </c>
      <c r="Q4856" s="14" t="str">
        <f t="shared" si="454"/>
        <v xml:space="preserve">Eric </v>
      </c>
      <c r="R4856" s="14" t="str">
        <f t="shared" si="455"/>
        <v>Hoffmann</v>
      </c>
    </row>
    <row r="4857" spans="2:18" x14ac:dyDescent="0.45">
      <c r="B4857" s="14" t="str">
        <f t="shared" si="450"/>
        <v>409663240969</v>
      </c>
      <c r="C4857" s="5">
        <v>40966</v>
      </c>
      <c r="D4857" s="2" t="s">
        <v>810</v>
      </c>
      <c r="E4857" s="14">
        <f t="shared" si="451"/>
        <v>0</v>
      </c>
      <c r="F4857" s="2">
        <v>32</v>
      </c>
      <c r="G4857" s="19">
        <v>1425.06</v>
      </c>
      <c r="H4857" s="20">
        <v>0.1</v>
      </c>
      <c r="I4857" s="6"/>
      <c r="J4857" s="5">
        <v>40969</v>
      </c>
      <c r="K4857" s="25">
        <v>597.30999999999995</v>
      </c>
      <c r="L4857" s="2" t="s">
        <v>591</v>
      </c>
      <c r="M4857" s="14">
        <f>+VLOOKUP(L4857,Customers!$C$3:$D$797,2,FALSE)</f>
        <v>3</v>
      </c>
      <c r="N4857" s="14">
        <f>+INDEX(Customers!$B$2:$D$797,MATCH(TF_Database!L4857,Customers!$C$2:$C$797,0),1)</f>
        <v>30358</v>
      </c>
      <c r="O4857" s="29">
        <f t="shared" si="452"/>
        <v>5</v>
      </c>
      <c r="P4857" s="29">
        <f t="shared" si="453"/>
        <v>14</v>
      </c>
      <c r="Q4857" s="14" t="str">
        <f t="shared" si="454"/>
        <v xml:space="preserve">Jill </v>
      </c>
      <c r="R4857" s="14" t="str">
        <f t="shared" si="455"/>
        <v>Stevenson</v>
      </c>
    </row>
    <row r="4858" spans="2:18" x14ac:dyDescent="0.45">
      <c r="B4858" s="14" t="str">
        <f t="shared" si="450"/>
        <v>40920340921</v>
      </c>
      <c r="C4858" s="5">
        <v>40920</v>
      </c>
      <c r="D4858" s="2" t="s">
        <v>810</v>
      </c>
      <c r="E4858" s="14">
        <f t="shared" si="451"/>
        <v>0</v>
      </c>
      <c r="F4858" s="2">
        <v>3</v>
      </c>
      <c r="G4858" s="19">
        <v>31.35</v>
      </c>
      <c r="H4858" s="20">
        <v>0.03</v>
      </c>
      <c r="I4858" s="6"/>
      <c r="J4858" s="5">
        <v>40921</v>
      </c>
      <c r="K4858" s="25">
        <v>-14.6165</v>
      </c>
      <c r="L4858" s="2" t="s">
        <v>592</v>
      </c>
      <c r="M4858" s="14">
        <f>+VLOOKUP(L4858,Customers!$C$3:$D$797,2,FALSE)</f>
        <v>5</v>
      </c>
      <c r="N4858" s="14">
        <f>+INDEX(Customers!$B$2:$D$797,MATCH(TF_Database!L4858,Customers!$C$2:$C$797,0),1)</f>
        <v>8776</v>
      </c>
      <c r="O4858" s="29">
        <f t="shared" si="452"/>
        <v>5</v>
      </c>
      <c r="P4858" s="29">
        <f t="shared" si="453"/>
        <v>13</v>
      </c>
      <c r="Q4858" s="14" t="str">
        <f t="shared" si="454"/>
        <v xml:space="preserve">Evan </v>
      </c>
      <c r="R4858" s="14" t="str">
        <f t="shared" si="455"/>
        <v>Bailliet</v>
      </c>
    </row>
    <row r="4859" spans="2:18" x14ac:dyDescent="0.45">
      <c r="B4859" s="14" t="str">
        <f t="shared" si="450"/>
        <v>399674639971</v>
      </c>
      <c r="C4859" s="5">
        <v>39967</v>
      </c>
      <c r="D4859" s="2" t="s">
        <v>804</v>
      </c>
      <c r="E4859" s="14">
        <f t="shared" si="451"/>
        <v>0</v>
      </c>
      <c r="F4859" s="2">
        <v>46</v>
      </c>
      <c r="G4859" s="19">
        <v>11057.6</v>
      </c>
      <c r="H4859" s="20">
        <v>0.08</v>
      </c>
      <c r="I4859" s="6"/>
      <c r="J4859" s="5">
        <v>39971</v>
      </c>
      <c r="K4859" s="25">
        <v>183.9</v>
      </c>
      <c r="L4859" s="2" t="s">
        <v>593</v>
      </c>
      <c r="M4859" s="14">
        <f>+VLOOKUP(L4859,Customers!$C$3:$D$797,2,FALSE)</f>
        <v>1</v>
      </c>
      <c r="N4859" s="14">
        <f>+INDEX(Customers!$B$2:$D$797,MATCH(TF_Database!L4859,Customers!$C$2:$C$797,0),1)</f>
        <v>25866</v>
      </c>
      <c r="O4859" s="29">
        <f t="shared" si="452"/>
        <v>4</v>
      </c>
      <c r="P4859" s="29">
        <f t="shared" si="453"/>
        <v>11</v>
      </c>
      <c r="Q4859" s="14" t="str">
        <f t="shared" si="454"/>
        <v xml:space="preserve">Meg </v>
      </c>
      <c r="R4859" s="14" t="str">
        <f t="shared" si="455"/>
        <v>Tillman</v>
      </c>
    </row>
    <row r="4860" spans="2:18" x14ac:dyDescent="0.45">
      <c r="B4860" s="14" t="str">
        <f t="shared" si="450"/>
        <v>406754440676</v>
      </c>
      <c r="C4860" s="5">
        <v>40675</v>
      </c>
      <c r="D4860" s="2" t="s">
        <v>806</v>
      </c>
      <c r="E4860" s="14">
        <f t="shared" si="451"/>
        <v>1</v>
      </c>
      <c r="F4860" s="2">
        <v>44</v>
      </c>
      <c r="G4860" s="19">
        <v>10445.950000000001</v>
      </c>
      <c r="H4860" s="20">
        <v>7.0000000000000007E-2</v>
      </c>
      <c r="I4860" s="6"/>
      <c r="J4860" s="5">
        <v>40676</v>
      </c>
      <c r="K4860" s="25">
        <v>1069.6099999999999</v>
      </c>
      <c r="L4860" s="2" t="s">
        <v>450</v>
      </c>
      <c r="M4860" s="14">
        <f>+VLOOKUP(L4860,Customers!$C$3:$D$797,2,FALSE)</f>
        <v>4</v>
      </c>
      <c r="N4860" s="14">
        <f>+INDEX(Customers!$B$2:$D$797,MATCH(TF_Database!L4860,Customers!$C$2:$C$797,0),1)</f>
        <v>19105</v>
      </c>
      <c r="O4860" s="29">
        <f t="shared" si="452"/>
        <v>5</v>
      </c>
      <c r="P4860" s="29">
        <f t="shared" si="453"/>
        <v>11</v>
      </c>
      <c r="Q4860" s="14" t="str">
        <f t="shared" si="454"/>
        <v xml:space="preserve">Gary </v>
      </c>
      <c r="R4860" s="14" t="str">
        <f t="shared" si="455"/>
        <v>McGarr</v>
      </c>
    </row>
    <row r="4861" spans="2:18" x14ac:dyDescent="0.45">
      <c r="B4861" s="14" t="str">
        <f t="shared" si="450"/>
        <v>410421541044</v>
      </c>
      <c r="C4861" s="5">
        <v>41042</v>
      </c>
      <c r="D4861" s="2" t="s">
        <v>811</v>
      </c>
      <c r="E4861" s="14">
        <f t="shared" si="451"/>
        <v>0</v>
      </c>
      <c r="F4861" s="2">
        <v>15</v>
      </c>
      <c r="G4861" s="19">
        <v>66.33</v>
      </c>
      <c r="H4861" s="20">
        <v>0.03</v>
      </c>
      <c r="I4861" s="6"/>
      <c r="J4861" s="5">
        <v>41044</v>
      </c>
      <c r="K4861" s="25">
        <v>-47.230499999999999</v>
      </c>
      <c r="L4861" s="2" t="s">
        <v>594</v>
      </c>
      <c r="M4861" s="14">
        <f>+VLOOKUP(L4861,Customers!$C$3:$D$797,2,FALSE)</f>
        <v>5</v>
      </c>
      <c r="N4861" s="14">
        <f>+INDEX(Customers!$B$2:$D$797,MATCH(TF_Database!L4861,Customers!$C$2:$C$797,0),1)</f>
        <v>28622</v>
      </c>
      <c r="O4861" s="29">
        <f t="shared" si="452"/>
        <v>8</v>
      </c>
      <c r="P4861" s="29">
        <f t="shared" si="453"/>
        <v>17</v>
      </c>
      <c r="Q4861" s="14" t="str">
        <f t="shared" si="454"/>
        <v xml:space="preserve">Russell </v>
      </c>
      <c r="R4861" s="14" t="str">
        <f t="shared" si="455"/>
        <v>D'Ascenzo</v>
      </c>
    </row>
    <row r="4862" spans="2:18" x14ac:dyDescent="0.45">
      <c r="B4862" s="14" t="str">
        <f t="shared" si="450"/>
        <v>410802841081</v>
      </c>
      <c r="C4862" s="5">
        <v>41080</v>
      </c>
      <c r="D4862" s="2" t="s">
        <v>810</v>
      </c>
      <c r="E4862" s="14">
        <f t="shared" si="451"/>
        <v>0</v>
      </c>
      <c r="F4862" s="2">
        <v>28</v>
      </c>
      <c r="G4862" s="19">
        <v>197.57399999999998</v>
      </c>
      <c r="H4862" s="20">
        <v>0.05</v>
      </c>
      <c r="I4862" s="6"/>
      <c r="J4862" s="5">
        <v>41081</v>
      </c>
      <c r="K4862" s="25">
        <v>-90.837999999999994</v>
      </c>
      <c r="L4862" s="2" t="s">
        <v>595</v>
      </c>
      <c r="M4862" s="14">
        <f>+VLOOKUP(L4862,Customers!$C$3:$D$797,2,FALSE)</f>
        <v>1</v>
      </c>
      <c r="N4862" s="14">
        <f>+INDEX(Customers!$B$2:$D$797,MATCH(TF_Database!L4862,Customers!$C$2:$C$797,0),1)</f>
        <v>10403</v>
      </c>
      <c r="O4862" s="29">
        <f t="shared" si="452"/>
        <v>5</v>
      </c>
      <c r="P4862" s="29">
        <f t="shared" si="453"/>
        <v>10</v>
      </c>
      <c r="Q4862" s="14" t="str">
        <f t="shared" si="454"/>
        <v xml:space="preserve">Gary </v>
      </c>
      <c r="R4862" s="14" t="str">
        <f t="shared" si="455"/>
        <v>Hwang</v>
      </c>
    </row>
    <row r="4863" spans="2:18" x14ac:dyDescent="0.45">
      <c r="B4863" s="14" t="str">
        <f t="shared" si="450"/>
        <v>403033740304</v>
      </c>
      <c r="C4863" s="5">
        <v>40303</v>
      </c>
      <c r="D4863" s="2" t="s">
        <v>806</v>
      </c>
      <c r="E4863" s="14">
        <f t="shared" si="451"/>
        <v>1</v>
      </c>
      <c r="F4863" s="2">
        <v>37</v>
      </c>
      <c r="G4863" s="19">
        <v>4935.72</v>
      </c>
      <c r="H4863" s="20">
        <v>7.0000000000000007E-2</v>
      </c>
      <c r="I4863" s="6"/>
      <c r="J4863" s="5">
        <v>40304</v>
      </c>
      <c r="K4863" s="25">
        <v>-698.09</v>
      </c>
      <c r="L4863" s="2" t="s">
        <v>593</v>
      </c>
      <c r="M4863" s="14">
        <f>+VLOOKUP(L4863,Customers!$C$3:$D$797,2,FALSE)</f>
        <v>1</v>
      </c>
      <c r="N4863" s="14">
        <f>+INDEX(Customers!$B$2:$D$797,MATCH(TF_Database!L4863,Customers!$C$2:$C$797,0),1)</f>
        <v>25866</v>
      </c>
      <c r="O4863" s="29">
        <f t="shared" si="452"/>
        <v>4</v>
      </c>
      <c r="P4863" s="29">
        <f t="shared" si="453"/>
        <v>11</v>
      </c>
      <c r="Q4863" s="14" t="str">
        <f t="shared" si="454"/>
        <v xml:space="preserve">Meg </v>
      </c>
      <c r="R4863" s="14" t="str">
        <f t="shared" si="455"/>
        <v>Tillman</v>
      </c>
    </row>
    <row r="4864" spans="2:18" x14ac:dyDescent="0.45">
      <c r="B4864" s="14" t="str">
        <f t="shared" si="450"/>
        <v>406241240624</v>
      </c>
      <c r="C4864" s="5">
        <v>40624</v>
      </c>
      <c r="D4864" s="2" t="s">
        <v>806</v>
      </c>
      <c r="E4864" s="14">
        <f t="shared" si="451"/>
        <v>1</v>
      </c>
      <c r="F4864" s="2">
        <v>12</v>
      </c>
      <c r="G4864" s="19">
        <v>151.49</v>
      </c>
      <c r="H4864" s="20">
        <v>0</v>
      </c>
      <c r="I4864" s="6"/>
      <c r="J4864" s="5">
        <v>40624</v>
      </c>
      <c r="K4864" s="25">
        <v>-3.95</v>
      </c>
      <c r="L4864" s="2" t="s">
        <v>203</v>
      </c>
      <c r="M4864" s="14">
        <f>+VLOOKUP(L4864,Customers!$C$3:$D$797,2,FALSE)</f>
        <v>4</v>
      </c>
      <c r="N4864" s="14">
        <f>+INDEX(Customers!$B$2:$D$797,MATCH(TF_Database!L4864,Customers!$C$2:$C$797,0),1)</f>
        <v>8390</v>
      </c>
      <c r="O4864" s="29">
        <f t="shared" si="452"/>
        <v>7</v>
      </c>
      <c r="P4864" s="29">
        <f t="shared" si="453"/>
        <v>12</v>
      </c>
      <c r="Q4864" s="14" t="str">
        <f t="shared" si="454"/>
        <v xml:space="preserve">Joseph </v>
      </c>
      <c r="R4864" s="14" t="str">
        <f t="shared" si="455"/>
        <v>Airdo</v>
      </c>
    </row>
    <row r="4865" spans="2:18" x14ac:dyDescent="0.45">
      <c r="B4865" s="14" t="str">
        <f t="shared" si="450"/>
        <v>406243740625</v>
      </c>
      <c r="C4865" s="5">
        <v>40624</v>
      </c>
      <c r="D4865" s="2" t="s">
        <v>806</v>
      </c>
      <c r="E4865" s="14">
        <f t="shared" si="451"/>
        <v>1</v>
      </c>
      <c r="F4865" s="2">
        <v>37</v>
      </c>
      <c r="G4865" s="19">
        <v>308.22000000000003</v>
      </c>
      <c r="H4865" s="20">
        <v>0</v>
      </c>
      <c r="I4865" s="6"/>
      <c r="J4865" s="5">
        <v>40625</v>
      </c>
      <c r="K4865" s="25">
        <v>-215.57</v>
      </c>
      <c r="L4865" s="2" t="s">
        <v>203</v>
      </c>
      <c r="M4865" s="14">
        <f>+VLOOKUP(L4865,Customers!$C$3:$D$797,2,FALSE)</f>
        <v>4</v>
      </c>
      <c r="N4865" s="14">
        <f>+INDEX(Customers!$B$2:$D$797,MATCH(TF_Database!L4865,Customers!$C$2:$C$797,0),1)</f>
        <v>8390</v>
      </c>
      <c r="O4865" s="29">
        <f t="shared" si="452"/>
        <v>7</v>
      </c>
      <c r="P4865" s="29">
        <f t="shared" si="453"/>
        <v>12</v>
      </c>
      <c r="Q4865" s="14" t="str">
        <f t="shared" si="454"/>
        <v xml:space="preserve">Joseph </v>
      </c>
      <c r="R4865" s="14" t="str">
        <f t="shared" si="455"/>
        <v>Airdo</v>
      </c>
    </row>
    <row r="4866" spans="2:18" x14ac:dyDescent="0.45">
      <c r="B4866" s="14" t="str">
        <f t="shared" si="450"/>
        <v>39912839914</v>
      </c>
      <c r="C4866" s="5">
        <v>39912</v>
      </c>
      <c r="D4866" s="2" t="s">
        <v>806</v>
      </c>
      <c r="E4866" s="14">
        <f t="shared" si="451"/>
        <v>1</v>
      </c>
      <c r="F4866" s="2">
        <v>8</v>
      </c>
      <c r="G4866" s="19">
        <v>85.85</v>
      </c>
      <c r="H4866" s="20">
        <v>0.03</v>
      </c>
      <c r="I4866" s="6"/>
      <c r="J4866" s="5">
        <v>39914</v>
      </c>
      <c r="K4866" s="25">
        <v>-327.64999999999998</v>
      </c>
      <c r="L4866" s="2" t="s">
        <v>596</v>
      </c>
      <c r="M4866" s="14">
        <f>+VLOOKUP(L4866,Customers!$C$3:$D$797,2,FALSE)</f>
        <v>4</v>
      </c>
      <c r="N4866" s="14">
        <f>+INDEX(Customers!$B$2:$D$797,MATCH(TF_Database!L4866,Customers!$C$2:$C$797,0),1)</f>
        <v>7946</v>
      </c>
      <c r="O4866" s="29">
        <f t="shared" si="452"/>
        <v>6</v>
      </c>
      <c r="P4866" s="29">
        <f t="shared" si="453"/>
        <v>12</v>
      </c>
      <c r="Q4866" s="14" t="str">
        <f t="shared" si="454"/>
        <v xml:space="preserve">Emily </v>
      </c>
      <c r="R4866" s="14" t="str">
        <f t="shared" si="455"/>
        <v>Ducich</v>
      </c>
    </row>
    <row r="4867" spans="2:18" x14ac:dyDescent="0.45">
      <c r="B4867" s="14" t="str">
        <f t="shared" si="450"/>
        <v>399124139914</v>
      </c>
      <c r="C4867" s="5">
        <v>39912</v>
      </c>
      <c r="D4867" s="2" t="s">
        <v>806</v>
      </c>
      <c r="E4867" s="14">
        <f t="shared" si="451"/>
        <v>1</v>
      </c>
      <c r="F4867" s="2">
        <v>41</v>
      </c>
      <c r="G4867" s="19">
        <v>14377.78</v>
      </c>
      <c r="H4867" s="20">
        <v>0.06</v>
      </c>
      <c r="I4867" s="6"/>
      <c r="J4867" s="5">
        <v>39914</v>
      </c>
      <c r="K4867" s="25">
        <v>4161.9799999999996</v>
      </c>
      <c r="L4867" s="2" t="s">
        <v>596</v>
      </c>
      <c r="M4867" s="14">
        <f>+VLOOKUP(L4867,Customers!$C$3:$D$797,2,FALSE)</f>
        <v>4</v>
      </c>
      <c r="N4867" s="14">
        <f>+INDEX(Customers!$B$2:$D$797,MATCH(TF_Database!L4867,Customers!$C$2:$C$797,0),1)</f>
        <v>7946</v>
      </c>
      <c r="O4867" s="29">
        <f t="shared" si="452"/>
        <v>6</v>
      </c>
      <c r="P4867" s="29">
        <f t="shared" si="453"/>
        <v>12</v>
      </c>
      <c r="Q4867" s="14" t="str">
        <f t="shared" si="454"/>
        <v xml:space="preserve">Emily </v>
      </c>
      <c r="R4867" s="14" t="str">
        <f t="shared" si="455"/>
        <v>Ducich</v>
      </c>
    </row>
    <row r="4868" spans="2:18" x14ac:dyDescent="0.45">
      <c r="B4868" s="14" t="str">
        <f t="shared" si="450"/>
        <v>399122639914</v>
      </c>
      <c r="C4868" s="5">
        <v>39912</v>
      </c>
      <c r="D4868" s="2" t="s">
        <v>806</v>
      </c>
      <c r="E4868" s="14">
        <f t="shared" si="451"/>
        <v>1</v>
      </c>
      <c r="F4868" s="2">
        <v>26</v>
      </c>
      <c r="G4868" s="19">
        <v>994.27</v>
      </c>
      <c r="H4868" s="20">
        <v>0.09</v>
      </c>
      <c r="I4868" s="6"/>
      <c r="J4868" s="5">
        <v>39914</v>
      </c>
      <c r="K4868" s="25">
        <v>-127.11</v>
      </c>
      <c r="L4868" s="2" t="s">
        <v>596</v>
      </c>
      <c r="M4868" s="14">
        <f>+VLOOKUP(L4868,Customers!$C$3:$D$797,2,FALSE)</f>
        <v>4</v>
      </c>
      <c r="N4868" s="14">
        <f>+INDEX(Customers!$B$2:$D$797,MATCH(TF_Database!L4868,Customers!$C$2:$C$797,0),1)</f>
        <v>7946</v>
      </c>
      <c r="O4868" s="29">
        <f t="shared" si="452"/>
        <v>6</v>
      </c>
      <c r="P4868" s="29">
        <f t="shared" si="453"/>
        <v>12</v>
      </c>
      <c r="Q4868" s="14" t="str">
        <f t="shared" si="454"/>
        <v xml:space="preserve">Emily </v>
      </c>
      <c r="R4868" s="14" t="str">
        <f t="shared" si="455"/>
        <v>Ducich</v>
      </c>
    </row>
    <row r="4869" spans="2:18" x14ac:dyDescent="0.45">
      <c r="B4869" s="14" t="str">
        <f t="shared" si="450"/>
        <v>406914140693</v>
      </c>
      <c r="C4869" s="5">
        <v>40691</v>
      </c>
      <c r="D4869" s="2" t="s">
        <v>810</v>
      </c>
      <c r="E4869" s="14">
        <f t="shared" si="451"/>
        <v>0</v>
      </c>
      <c r="F4869" s="2">
        <v>41</v>
      </c>
      <c r="G4869" s="19">
        <v>172.15</v>
      </c>
      <c r="H4869" s="20">
        <v>0.02</v>
      </c>
      <c r="I4869" s="6"/>
      <c r="J4869" s="5">
        <v>40693</v>
      </c>
      <c r="K4869" s="25">
        <v>86.78</v>
      </c>
      <c r="L4869" s="2" t="s">
        <v>477</v>
      </c>
      <c r="M4869" s="14">
        <f>+VLOOKUP(L4869,Customers!$C$3:$D$797,2,FALSE)</f>
        <v>4</v>
      </c>
      <c r="N4869" s="14">
        <f>+INDEX(Customers!$B$2:$D$797,MATCH(TF_Database!L4869,Customers!$C$2:$C$797,0),1)</f>
        <v>21806</v>
      </c>
      <c r="O4869" s="29">
        <f t="shared" si="452"/>
        <v>8</v>
      </c>
      <c r="P4869" s="29">
        <f t="shared" si="453"/>
        <v>16</v>
      </c>
      <c r="Q4869" s="14" t="str">
        <f t="shared" si="454"/>
        <v xml:space="preserve">Stewart </v>
      </c>
      <c r="R4869" s="14" t="str">
        <f t="shared" si="455"/>
        <v>Visinsky</v>
      </c>
    </row>
    <row r="4870" spans="2:18" x14ac:dyDescent="0.45">
      <c r="B4870" s="14" t="str">
        <f t="shared" si="450"/>
        <v>406961340700</v>
      </c>
      <c r="C4870" s="5">
        <v>40696</v>
      </c>
      <c r="D4870" s="2" t="s">
        <v>804</v>
      </c>
      <c r="E4870" s="14">
        <f t="shared" si="451"/>
        <v>0</v>
      </c>
      <c r="F4870" s="2">
        <v>13</v>
      </c>
      <c r="G4870" s="19">
        <v>772.26750000000004</v>
      </c>
      <c r="H4870" s="20">
        <v>0.02</v>
      </c>
      <c r="I4870" s="6"/>
      <c r="J4870" s="5">
        <v>40700</v>
      </c>
      <c r="K4870" s="25">
        <v>-48.850999999999999</v>
      </c>
      <c r="L4870" s="2" t="s">
        <v>152</v>
      </c>
      <c r="M4870" s="14">
        <f>+VLOOKUP(L4870,Customers!$C$3:$D$797,2,FALSE)</f>
        <v>4</v>
      </c>
      <c r="N4870" s="14">
        <f>+INDEX(Customers!$B$2:$D$797,MATCH(TF_Database!L4870,Customers!$C$2:$C$797,0),1)</f>
        <v>14379</v>
      </c>
      <c r="O4870" s="29">
        <f t="shared" si="452"/>
        <v>6</v>
      </c>
      <c r="P4870" s="29">
        <f t="shared" si="453"/>
        <v>13</v>
      </c>
      <c r="Q4870" s="14" t="str">
        <f t="shared" si="454"/>
        <v xml:space="preserve">Tanja </v>
      </c>
      <c r="R4870" s="14" t="str">
        <f t="shared" si="455"/>
        <v>Norvell</v>
      </c>
    </row>
    <row r="4871" spans="2:18" x14ac:dyDescent="0.45">
      <c r="B4871" s="14" t="str">
        <f t="shared" ref="B4871:B4934" si="456">+CONCATENATE(C4871,F4871,J4871)</f>
        <v>401813740185</v>
      </c>
      <c r="C4871" s="5">
        <v>40181</v>
      </c>
      <c r="D4871" s="2" t="s">
        <v>804</v>
      </c>
      <c r="E4871" s="14">
        <f t="shared" ref="E4871:E4934" si="457">+IF(D4871="High",1,0)</f>
        <v>0</v>
      </c>
      <c r="F4871" s="2">
        <v>37</v>
      </c>
      <c r="G4871" s="19">
        <v>1767.88</v>
      </c>
      <c r="H4871" s="20">
        <v>7.0000000000000007E-2</v>
      </c>
      <c r="I4871" s="6"/>
      <c r="J4871" s="5">
        <v>40185</v>
      </c>
      <c r="K4871" s="25">
        <v>66.47</v>
      </c>
      <c r="L4871" s="2" t="s">
        <v>577</v>
      </c>
      <c r="M4871" s="14">
        <f>+VLOOKUP(L4871,Customers!$C$3:$D$797,2,FALSE)</f>
        <v>2</v>
      </c>
      <c r="N4871" s="14">
        <f>+INDEX(Customers!$B$2:$D$797,MATCH(TF_Database!L4871,Customers!$C$2:$C$797,0),1)</f>
        <v>9537</v>
      </c>
      <c r="O4871" s="29">
        <f t="shared" ref="O4871:O4934" si="458">+SEARCH(" ",L4871)</f>
        <v>6</v>
      </c>
      <c r="P4871" s="29">
        <f t="shared" ref="P4871:P4934" si="459">+LEN(L4871)</f>
        <v>16</v>
      </c>
      <c r="Q4871" s="14" t="str">
        <f t="shared" ref="Q4871:Q4934" si="460">+LEFT(L4871,O4871)</f>
        <v xml:space="preserve">Linda </v>
      </c>
      <c r="R4871" s="14" t="str">
        <f t="shared" ref="R4871:R4934" si="461">+RIGHT(L4871,P4871-O4871)</f>
        <v>Southworth</v>
      </c>
    </row>
    <row r="4872" spans="2:18" x14ac:dyDescent="0.45">
      <c r="B4872" s="14" t="str">
        <f t="shared" si="456"/>
        <v>401811240183</v>
      </c>
      <c r="C4872" s="5">
        <v>40181</v>
      </c>
      <c r="D4872" s="2" t="s">
        <v>804</v>
      </c>
      <c r="E4872" s="14">
        <f t="shared" si="457"/>
        <v>0</v>
      </c>
      <c r="F4872" s="2">
        <v>12</v>
      </c>
      <c r="G4872" s="19">
        <v>277.42</v>
      </c>
      <c r="H4872" s="20">
        <v>0.01</v>
      </c>
      <c r="I4872" s="6"/>
      <c r="J4872" s="5">
        <v>40183</v>
      </c>
      <c r="K4872" s="25">
        <v>49.82</v>
      </c>
      <c r="L4872" s="2" t="s">
        <v>577</v>
      </c>
      <c r="M4872" s="14">
        <f>+VLOOKUP(L4872,Customers!$C$3:$D$797,2,FALSE)</f>
        <v>2</v>
      </c>
      <c r="N4872" s="14">
        <f>+INDEX(Customers!$B$2:$D$797,MATCH(TF_Database!L4872,Customers!$C$2:$C$797,0),1)</f>
        <v>9537</v>
      </c>
      <c r="O4872" s="29">
        <f t="shared" si="458"/>
        <v>6</v>
      </c>
      <c r="P4872" s="29">
        <f t="shared" si="459"/>
        <v>16</v>
      </c>
      <c r="Q4872" s="14" t="str">
        <f t="shared" si="460"/>
        <v xml:space="preserve">Linda </v>
      </c>
      <c r="R4872" s="14" t="str">
        <f t="shared" si="461"/>
        <v>Southworth</v>
      </c>
    </row>
    <row r="4873" spans="2:18" x14ac:dyDescent="0.45">
      <c r="B4873" s="14" t="str">
        <f t="shared" si="456"/>
        <v>401811340186</v>
      </c>
      <c r="C4873" s="5">
        <v>40181</v>
      </c>
      <c r="D4873" s="2" t="s">
        <v>804</v>
      </c>
      <c r="E4873" s="14">
        <f t="shared" si="457"/>
        <v>0</v>
      </c>
      <c r="F4873" s="2">
        <v>13</v>
      </c>
      <c r="G4873" s="19">
        <v>178.13</v>
      </c>
      <c r="H4873" s="20">
        <v>0.04</v>
      </c>
      <c r="I4873" s="6"/>
      <c r="J4873" s="5">
        <v>40186</v>
      </c>
      <c r="K4873" s="25">
        <v>-19.75</v>
      </c>
      <c r="L4873" s="2" t="s">
        <v>577</v>
      </c>
      <c r="M4873" s="14">
        <f>+VLOOKUP(L4873,Customers!$C$3:$D$797,2,FALSE)</f>
        <v>2</v>
      </c>
      <c r="N4873" s="14">
        <f>+INDEX(Customers!$B$2:$D$797,MATCH(TF_Database!L4873,Customers!$C$2:$C$797,0),1)</f>
        <v>9537</v>
      </c>
      <c r="O4873" s="29">
        <f t="shared" si="458"/>
        <v>6</v>
      </c>
      <c r="P4873" s="29">
        <f t="shared" si="459"/>
        <v>16</v>
      </c>
      <c r="Q4873" s="14" t="str">
        <f t="shared" si="460"/>
        <v xml:space="preserve">Linda </v>
      </c>
      <c r="R4873" s="14" t="str">
        <f t="shared" si="461"/>
        <v>Southworth</v>
      </c>
    </row>
    <row r="4874" spans="2:18" x14ac:dyDescent="0.45">
      <c r="B4874" s="14" t="str">
        <f t="shared" si="456"/>
        <v>408321740832</v>
      </c>
      <c r="C4874" s="5">
        <v>40832</v>
      </c>
      <c r="D4874" s="2" t="s">
        <v>804</v>
      </c>
      <c r="E4874" s="14">
        <f t="shared" si="457"/>
        <v>0</v>
      </c>
      <c r="F4874" s="2">
        <v>17</v>
      </c>
      <c r="G4874" s="19">
        <v>2637.78</v>
      </c>
      <c r="H4874" s="20">
        <v>0.04</v>
      </c>
      <c r="I4874" s="6"/>
      <c r="J4874" s="5">
        <v>40832</v>
      </c>
      <c r="K4874" s="25">
        <v>-0.83999999999997499</v>
      </c>
      <c r="L4874" s="2" t="s">
        <v>58</v>
      </c>
      <c r="M4874" s="14">
        <f>+VLOOKUP(L4874,Customers!$C$3:$D$797,2,FALSE)</f>
        <v>1</v>
      </c>
      <c r="N4874" s="14">
        <f>+INDEX(Customers!$B$2:$D$797,MATCH(TF_Database!L4874,Customers!$C$2:$C$797,0),1)</f>
        <v>12037</v>
      </c>
      <c r="O4874" s="29">
        <f t="shared" si="458"/>
        <v>6</v>
      </c>
      <c r="P4874" s="29">
        <f t="shared" si="459"/>
        <v>13</v>
      </c>
      <c r="Q4874" s="14" t="str">
        <f t="shared" si="460"/>
        <v xml:space="preserve">Henry </v>
      </c>
      <c r="R4874" s="14" t="str">
        <f t="shared" si="461"/>
        <v>Goldwyn</v>
      </c>
    </row>
    <row r="4875" spans="2:18" x14ac:dyDescent="0.45">
      <c r="B4875" s="14" t="str">
        <f t="shared" si="456"/>
        <v>408322940837</v>
      </c>
      <c r="C4875" s="5">
        <v>40832</v>
      </c>
      <c r="D4875" s="2" t="s">
        <v>804</v>
      </c>
      <c r="E4875" s="14">
        <f t="shared" si="457"/>
        <v>0</v>
      </c>
      <c r="F4875" s="2">
        <v>29</v>
      </c>
      <c r="G4875" s="19">
        <v>157.4</v>
      </c>
      <c r="H4875" s="20">
        <v>0.01</v>
      </c>
      <c r="I4875" s="6"/>
      <c r="J4875" s="5">
        <v>40837</v>
      </c>
      <c r="K4875" s="25">
        <v>-118.56</v>
      </c>
      <c r="L4875" s="2" t="s">
        <v>58</v>
      </c>
      <c r="M4875" s="14">
        <f>+VLOOKUP(L4875,Customers!$C$3:$D$797,2,FALSE)</f>
        <v>1</v>
      </c>
      <c r="N4875" s="14">
        <f>+INDEX(Customers!$B$2:$D$797,MATCH(TF_Database!L4875,Customers!$C$2:$C$797,0),1)</f>
        <v>12037</v>
      </c>
      <c r="O4875" s="29">
        <f t="shared" si="458"/>
        <v>6</v>
      </c>
      <c r="P4875" s="29">
        <f t="shared" si="459"/>
        <v>13</v>
      </c>
      <c r="Q4875" s="14" t="str">
        <f t="shared" si="460"/>
        <v xml:space="preserve">Henry </v>
      </c>
      <c r="R4875" s="14" t="str">
        <f t="shared" si="461"/>
        <v>Goldwyn</v>
      </c>
    </row>
    <row r="4876" spans="2:18" x14ac:dyDescent="0.45">
      <c r="B4876" s="14" t="str">
        <f t="shared" si="456"/>
        <v>404104340410</v>
      </c>
      <c r="C4876" s="5">
        <v>40410</v>
      </c>
      <c r="D4876" s="2" t="s">
        <v>808</v>
      </c>
      <c r="E4876" s="14">
        <f t="shared" si="457"/>
        <v>0</v>
      </c>
      <c r="F4876" s="2">
        <v>43</v>
      </c>
      <c r="G4876" s="19">
        <v>292.80799999999999</v>
      </c>
      <c r="H4876" s="20">
        <v>0.05</v>
      </c>
      <c r="I4876" s="6"/>
      <c r="J4876" s="5">
        <v>40410</v>
      </c>
      <c r="K4876" s="25">
        <v>-129.69</v>
      </c>
      <c r="L4876" s="2" t="s">
        <v>597</v>
      </c>
      <c r="M4876" s="14">
        <f>+VLOOKUP(L4876,Customers!$C$3:$D$797,2,FALSE)</f>
        <v>2</v>
      </c>
      <c r="N4876" s="14">
        <f>+INDEX(Customers!$B$2:$D$797,MATCH(TF_Database!L4876,Customers!$C$2:$C$797,0),1)</f>
        <v>21328</v>
      </c>
      <c r="O4876" s="29">
        <f t="shared" si="458"/>
        <v>7</v>
      </c>
      <c r="P4876" s="29">
        <f t="shared" si="459"/>
        <v>17</v>
      </c>
      <c r="Q4876" s="14" t="str">
        <f t="shared" si="460"/>
        <v xml:space="preserve">Steven </v>
      </c>
      <c r="R4876" s="14" t="str">
        <f t="shared" si="461"/>
        <v>Cartwright</v>
      </c>
    </row>
    <row r="4877" spans="2:18" x14ac:dyDescent="0.45">
      <c r="B4877" s="14" t="str">
        <f t="shared" si="456"/>
        <v>410474341048</v>
      </c>
      <c r="C4877" s="5">
        <v>41047</v>
      </c>
      <c r="D4877" s="2" t="s">
        <v>808</v>
      </c>
      <c r="E4877" s="14">
        <f t="shared" si="457"/>
        <v>0</v>
      </c>
      <c r="F4877" s="2">
        <v>43</v>
      </c>
      <c r="G4877" s="19">
        <v>1160.55</v>
      </c>
      <c r="H4877" s="20">
        <v>0.05</v>
      </c>
      <c r="I4877" s="6"/>
      <c r="J4877" s="5">
        <v>41048</v>
      </c>
      <c r="K4877" s="25">
        <v>-179.17</v>
      </c>
      <c r="L4877" s="2" t="s">
        <v>597</v>
      </c>
      <c r="M4877" s="14">
        <f>+VLOOKUP(L4877,Customers!$C$3:$D$797,2,FALSE)</f>
        <v>2</v>
      </c>
      <c r="N4877" s="14">
        <f>+INDEX(Customers!$B$2:$D$797,MATCH(TF_Database!L4877,Customers!$C$2:$C$797,0),1)</f>
        <v>21328</v>
      </c>
      <c r="O4877" s="29">
        <f t="shared" si="458"/>
        <v>7</v>
      </c>
      <c r="P4877" s="29">
        <f t="shared" si="459"/>
        <v>17</v>
      </c>
      <c r="Q4877" s="14" t="str">
        <f t="shared" si="460"/>
        <v xml:space="preserve">Steven </v>
      </c>
      <c r="R4877" s="14" t="str">
        <f t="shared" si="461"/>
        <v>Cartwright</v>
      </c>
    </row>
    <row r="4878" spans="2:18" x14ac:dyDescent="0.45">
      <c r="B4878" s="14" t="str">
        <f t="shared" si="456"/>
        <v>407633540764</v>
      </c>
      <c r="C4878" s="5">
        <v>40763</v>
      </c>
      <c r="D4878" s="2" t="s">
        <v>811</v>
      </c>
      <c r="E4878" s="14">
        <f t="shared" si="457"/>
        <v>0</v>
      </c>
      <c r="F4878" s="2">
        <v>35</v>
      </c>
      <c r="G4878" s="19">
        <v>106.06</v>
      </c>
      <c r="H4878" s="20">
        <v>0.08</v>
      </c>
      <c r="I4878" s="6"/>
      <c r="J4878" s="5">
        <v>40764</v>
      </c>
      <c r="K4878" s="25">
        <v>-59.74</v>
      </c>
      <c r="L4878" s="2" t="s">
        <v>598</v>
      </c>
      <c r="M4878" s="14">
        <f>+VLOOKUP(L4878,Customers!$C$3:$D$797,2,FALSE)</f>
        <v>3</v>
      </c>
      <c r="N4878" s="14">
        <f>+INDEX(Customers!$B$2:$D$797,MATCH(TF_Database!L4878,Customers!$C$2:$C$797,0),1)</f>
        <v>19942</v>
      </c>
      <c r="O4878" s="29">
        <f t="shared" si="458"/>
        <v>4</v>
      </c>
      <c r="P4878" s="29">
        <f t="shared" si="459"/>
        <v>12</v>
      </c>
      <c r="Q4878" s="14" t="str">
        <f t="shared" si="460"/>
        <v xml:space="preserve">Sue </v>
      </c>
      <c r="R4878" s="14" t="str">
        <f t="shared" si="461"/>
        <v>Ann Reed</v>
      </c>
    </row>
    <row r="4879" spans="2:18" x14ac:dyDescent="0.45">
      <c r="B4879" s="14" t="str">
        <f t="shared" si="456"/>
        <v>40990740992</v>
      </c>
      <c r="C4879" s="5">
        <v>40990</v>
      </c>
      <c r="D4879" s="2" t="s">
        <v>810</v>
      </c>
      <c r="E4879" s="14">
        <f t="shared" si="457"/>
        <v>0</v>
      </c>
      <c r="F4879" s="2">
        <v>7</v>
      </c>
      <c r="G4879" s="19">
        <v>131.61000000000001</v>
      </c>
      <c r="H4879" s="20">
        <v>0.01</v>
      </c>
      <c r="I4879" s="6"/>
      <c r="J4879" s="5">
        <v>40992</v>
      </c>
      <c r="K4879" s="25">
        <v>-7.3</v>
      </c>
      <c r="L4879" s="2" t="s">
        <v>585</v>
      </c>
      <c r="M4879" s="14">
        <f>+VLOOKUP(L4879,Customers!$C$3:$D$797,2,FALSE)</f>
        <v>5</v>
      </c>
      <c r="N4879" s="14">
        <f>+INDEX(Customers!$B$2:$D$797,MATCH(TF_Database!L4879,Customers!$C$2:$C$797,0),1)</f>
        <v>8329</v>
      </c>
      <c r="O4879" s="29">
        <f t="shared" si="458"/>
        <v>6</v>
      </c>
      <c r="P4879" s="29">
        <f t="shared" si="459"/>
        <v>12</v>
      </c>
      <c r="Q4879" s="14" t="str">
        <f t="shared" si="460"/>
        <v xml:space="preserve">Irene </v>
      </c>
      <c r="R4879" s="14" t="str">
        <f t="shared" si="461"/>
        <v>Maddox</v>
      </c>
    </row>
    <row r="4880" spans="2:18" x14ac:dyDescent="0.45">
      <c r="B4880" s="14" t="str">
        <f t="shared" si="456"/>
        <v>399833639984</v>
      </c>
      <c r="C4880" s="5">
        <v>39983</v>
      </c>
      <c r="D4880" s="2" t="s">
        <v>808</v>
      </c>
      <c r="E4880" s="14">
        <f t="shared" si="457"/>
        <v>0</v>
      </c>
      <c r="F4880" s="2">
        <v>36</v>
      </c>
      <c r="G4880" s="19">
        <v>10122.719999999999</v>
      </c>
      <c r="H4880" s="20">
        <v>7.0000000000000007E-2</v>
      </c>
      <c r="I4880" s="6"/>
      <c r="J4880" s="5">
        <v>39984</v>
      </c>
      <c r="K4880" s="25">
        <v>-381.16</v>
      </c>
      <c r="L4880" s="2" t="s">
        <v>576</v>
      </c>
      <c r="M4880" s="14">
        <f>+VLOOKUP(L4880,Customers!$C$3:$D$797,2,FALSE)</f>
        <v>3</v>
      </c>
      <c r="N4880" s="14">
        <f>+INDEX(Customers!$B$2:$D$797,MATCH(TF_Database!L4880,Customers!$C$2:$C$797,0),1)</f>
        <v>26724</v>
      </c>
      <c r="O4880" s="29">
        <f t="shared" si="458"/>
        <v>6</v>
      </c>
      <c r="P4880" s="29">
        <f t="shared" si="459"/>
        <v>13</v>
      </c>
      <c r="Q4880" s="14" t="str">
        <f t="shared" si="460"/>
        <v xml:space="preserve">Thais </v>
      </c>
      <c r="R4880" s="14" t="str">
        <f t="shared" si="461"/>
        <v>Sissman</v>
      </c>
    </row>
    <row r="4881" spans="2:18" x14ac:dyDescent="0.45">
      <c r="B4881" s="14" t="str">
        <f t="shared" si="456"/>
        <v>399833939985</v>
      </c>
      <c r="C4881" s="5">
        <v>39983</v>
      </c>
      <c r="D4881" s="2" t="s">
        <v>808</v>
      </c>
      <c r="E4881" s="14">
        <f t="shared" si="457"/>
        <v>0</v>
      </c>
      <c r="F4881" s="2">
        <v>39</v>
      </c>
      <c r="G4881" s="19">
        <v>203.6</v>
      </c>
      <c r="H4881" s="20">
        <v>0</v>
      </c>
      <c r="I4881" s="6"/>
      <c r="J4881" s="5">
        <v>39985</v>
      </c>
      <c r="K4881" s="25">
        <v>-166.44</v>
      </c>
      <c r="L4881" s="2" t="s">
        <v>576</v>
      </c>
      <c r="M4881" s="14">
        <f>+VLOOKUP(L4881,Customers!$C$3:$D$797,2,FALSE)</f>
        <v>3</v>
      </c>
      <c r="N4881" s="14">
        <f>+INDEX(Customers!$B$2:$D$797,MATCH(TF_Database!L4881,Customers!$C$2:$C$797,0),1)</f>
        <v>26724</v>
      </c>
      <c r="O4881" s="29">
        <f t="shared" si="458"/>
        <v>6</v>
      </c>
      <c r="P4881" s="29">
        <f t="shared" si="459"/>
        <v>13</v>
      </c>
      <c r="Q4881" s="14" t="str">
        <f t="shared" si="460"/>
        <v xml:space="preserve">Thais </v>
      </c>
      <c r="R4881" s="14" t="str">
        <f t="shared" si="461"/>
        <v>Sissman</v>
      </c>
    </row>
    <row r="4882" spans="2:18" x14ac:dyDescent="0.45">
      <c r="B4882" s="14" t="str">
        <f t="shared" si="456"/>
        <v>399833039985</v>
      </c>
      <c r="C4882" s="5">
        <v>39983</v>
      </c>
      <c r="D4882" s="2" t="s">
        <v>808</v>
      </c>
      <c r="E4882" s="14">
        <f t="shared" si="457"/>
        <v>0</v>
      </c>
      <c r="F4882" s="2">
        <v>30</v>
      </c>
      <c r="G4882" s="19">
        <v>115.81</v>
      </c>
      <c r="H4882" s="20">
        <v>0.1</v>
      </c>
      <c r="I4882" s="6"/>
      <c r="J4882" s="5">
        <v>39985</v>
      </c>
      <c r="K4882" s="25">
        <v>22.06</v>
      </c>
      <c r="L4882" s="2" t="s">
        <v>576</v>
      </c>
      <c r="M4882" s="14">
        <f>+VLOOKUP(L4882,Customers!$C$3:$D$797,2,FALSE)</f>
        <v>3</v>
      </c>
      <c r="N4882" s="14">
        <f>+INDEX(Customers!$B$2:$D$797,MATCH(TF_Database!L4882,Customers!$C$2:$C$797,0),1)</f>
        <v>26724</v>
      </c>
      <c r="O4882" s="29">
        <f t="shared" si="458"/>
        <v>6</v>
      </c>
      <c r="P4882" s="29">
        <f t="shared" si="459"/>
        <v>13</v>
      </c>
      <c r="Q4882" s="14" t="str">
        <f t="shared" si="460"/>
        <v xml:space="preserve">Thais </v>
      </c>
      <c r="R4882" s="14" t="str">
        <f t="shared" si="461"/>
        <v>Sissman</v>
      </c>
    </row>
    <row r="4883" spans="2:18" x14ac:dyDescent="0.45">
      <c r="B4883" s="14" t="str">
        <f t="shared" si="456"/>
        <v>403974940398</v>
      </c>
      <c r="C4883" s="5">
        <v>40397</v>
      </c>
      <c r="D4883" s="2" t="s">
        <v>808</v>
      </c>
      <c r="E4883" s="14">
        <f t="shared" si="457"/>
        <v>0</v>
      </c>
      <c r="F4883" s="2">
        <v>49</v>
      </c>
      <c r="G4883" s="19">
        <v>1058.43</v>
      </c>
      <c r="H4883" s="20">
        <v>0.02</v>
      </c>
      <c r="I4883" s="6"/>
      <c r="J4883" s="5">
        <v>40398</v>
      </c>
      <c r="K4883" s="25">
        <v>245</v>
      </c>
      <c r="L4883" s="2" t="s">
        <v>599</v>
      </c>
      <c r="M4883" s="14">
        <f>+VLOOKUP(L4883,Customers!$C$3:$D$797,2,FALSE)</f>
        <v>2</v>
      </c>
      <c r="N4883" s="14">
        <f>+INDEX(Customers!$B$2:$D$797,MATCH(TF_Database!L4883,Customers!$C$2:$C$797,0),1)</f>
        <v>29672</v>
      </c>
      <c r="O4883" s="29">
        <f t="shared" si="458"/>
        <v>7</v>
      </c>
      <c r="P4883" s="29">
        <f t="shared" si="459"/>
        <v>12</v>
      </c>
      <c r="Q4883" s="14" t="str">
        <f t="shared" si="460"/>
        <v xml:space="preserve">Sanjit </v>
      </c>
      <c r="R4883" s="14" t="str">
        <f t="shared" si="461"/>
        <v>Engle</v>
      </c>
    </row>
    <row r="4884" spans="2:18" x14ac:dyDescent="0.45">
      <c r="B4884" s="14" t="str">
        <f t="shared" si="456"/>
        <v>39830339832</v>
      </c>
      <c r="C4884" s="5">
        <v>39830</v>
      </c>
      <c r="D4884" s="2" t="s">
        <v>810</v>
      </c>
      <c r="E4884" s="14">
        <f t="shared" si="457"/>
        <v>0</v>
      </c>
      <c r="F4884" s="2">
        <v>3</v>
      </c>
      <c r="G4884" s="19">
        <v>299.08</v>
      </c>
      <c r="H4884" s="20">
        <v>0.03</v>
      </c>
      <c r="I4884" s="6"/>
      <c r="J4884" s="5">
        <v>39832</v>
      </c>
      <c r="K4884" s="25">
        <v>-50.43</v>
      </c>
      <c r="L4884" s="2" t="s">
        <v>600</v>
      </c>
      <c r="M4884" s="14">
        <f>+VLOOKUP(L4884,Customers!$C$3:$D$797,2,FALSE)</f>
        <v>4</v>
      </c>
      <c r="N4884" s="14">
        <f>+INDEX(Customers!$B$2:$D$797,MATCH(TF_Database!L4884,Customers!$C$2:$C$797,0),1)</f>
        <v>29087</v>
      </c>
      <c r="O4884" s="29">
        <f t="shared" si="458"/>
        <v>10</v>
      </c>
      <c r="P4884" s="29">
        <f t="shared" si="459"/>
        <v>16</v>
      </c>
      <c r="Q4884" s="14" t="str">
        <f t="shared" si="460"/>
        <v xml:space="preserve">Katherine </v>
      </c>
      <c r="R4884" s="14" t="str">
        <f t="shared" si="461"/>
        <v>Ducich</v>
      </c>
    </row>
    <row r="4885" spans="2:18" x14ac:dyDescent="0.45">
      <c r="B4885" s="14" t="str">
        <f t="shared" si="456"/>
        <v>398302639830</v>
      </c>
      <c r="C4885" s="5">
        <v>39830</v>
      </c>
      <c r="D4885" s="2" t="s">
        <v>810</v>
      </c>
      <c r="E4885" s="14">
        <f t="shared" si="457"/>
        <v>0</v>
      </c>
      <c r="F4885" s="2">
        <v>26</v>
      </c>
      <c r="G4885" s="19">
        <v>566.39</v>
      </c>
      <c r="H4885" s="20">
        <v>0.06</v>
      </c>
      <c r="I4885" s="6"/>
      <c r="J4885" s="5">
        <v>39830</v>
      </c>
      <c r="K4885" s="25">
        <v>76.430000000000007</v>
      </c>
      <c r="L4885" s="2" t="s">
        <v>600</v>
      </c>
      <c r="M4885" s="14">
        <f>+VLOOKUP(L4885,Customers!$C$3:$D$797,2,FALSE)</f>
        <v>4</v>
      </c>
      <c r="N4885" s="14">
        <f>+INDEX(Customers!$B$2:$D$797,MATCH(TF_Database!L4885,Customers!$C$2:$C$797,0),1)</f>
        <v>29087</v>
      </c>
      <c r="O4885" s="29">
        <f t="shared" si="458"/>
        <v>10</v>
      </c>
      <c r="P4885" s="29">
        <f t="shared" si="459"/>
        <v>16</v>
      </c>
      <c r="Q4885" s="14" t="str">
        <f t="shared" si="460"/>
        <v xml:space="preserve">Katherine </v>
      </c>
      <c r="R4885" s="14" t="str">
        <f t="shared" si="461"/>
        <v>Ducich</v>
      </c>
    </row>
    <row r="4886" spans="2:18" x14ac:dyDescent="0.45">
      <c r="B4886" s="14" t="str">
        <f t="shared" si="456"/>
        <v>39840439842</v>
      </c>
      <c r="C4886" s="5">
        <v>39840</v>
      </c>
      <c r="D4886" s="2" t="s">
        <v>810</v>
      </c>
      <c r="E4886" s="14">
        <f t="shared" si="457"/>
        <v>0</v>
      </c>
      <c r="F4886" s="2">
        <v>4</v>
      </c>
      <c r="G4886" s="19">
        <v>377.21299999999997</v>
      </c>
      <c r="H4886" s="20">
        <v>0.02</v>
      </c>
      <c r="I4886" s="6"/>
      <c r="J4886" s="5">
        <v>39842</v>
      </c>
      <c r="K4886" s="25">
        <v>-411.65300000000002</v>
      </c>
      <c r="L4886" s="2" t="s">
        <v>588</v>
      </c>
      <c r="M4886" s="14">
        <f>+VLOOKUP(L4886,Customers!$C$3:$D$797,2,FALSE)</f>
        <v>2</v>
      </c>
      <c r="N4886" s="14">
        <f>+INDEX(Customers!$B$2:$D$797,MATCH(TF_Database!L4886,Customers!$C$2:$C$797,0),1)</f>
        <v>15426</v>
      </c>
      <c r="O4886" s="29">
        <f t="shared" si="458"/>
        <v>7</v>
      </c>
      <c r="P4886" s="29">
        <f t="shared" si="459"/>
        <v>12</v>
      </c>
      <c r="Q4886" s="14" t="str">
        <f t="shared" si="460"/>
        <v xml:space="preserve">Victor </v>
      </c>
      <c r="R4886" s="14" t="str">
        <f t="shared" si="461"/>
        <v>Price</v>
      </c>
    </row>
    <row r="4887" spans="2:18" x14ac:dyDescent="0.45">
      <c r="B4887" s="14" t="str">
        <f t="shared" si="456"/>
        <v>407241540725</v>
      </c>
      <c r="C4887" s="5">
        <v>40724</v>
      </c>
      <c r="D4887" s="2" t="s">
        <v>806</v>
      </c>
      <c r="E4887" s="14">
        <f t="shared" si="457"/>
        <v>1</v>
      </c>
      <c r="F4887" s="2">
        <v>15</v>
      </c>
      <c r="G4887" s="19">
        <v>140.07</v>
      </c>
      <c r="H4887" s="20">
        <v>0.04</v>
      </c>
      <c r="I4887" s="6"/>
      <c r="J4887" s="5">
        <v>40725</v>
      </c>
      <c r="K4887" s="25">
        <v>-21.85</v>
      </c>
      <c r="L4887" s="2" t="s">
        <v>152</v>
      </c>
      <c r="M4887" s="14">
        <f>+VLOOKUP(L4887,Customers!$C$3:$D$797,2,FALSE)</f>
        <v>4</v>
      </c>
      <c r="N4887" s="14">
        <f>+INDEX(Customers!$B$2:$D$797,MATCH(TF_Database!L4887,Customers!$C$2:$C$797,0),1)</f>
        <v>14379</v>
      </c>
      <c r="O4887" s="29">
        <f t="shared" si="458"/>
        <v>6</v>
      </c>
      <c r="P4887" s="29">
        <f t="shared" si="459"/>
        <v>13</v>
      </c>
      <c r="Q4887" s="14" t="str">
        <f t="shared" si="460"/>
        <v xml:space="preserve">Tanja </v>
      </c>
      <c r="R4887" s="14" t="str">
        <f t="shared" si="461"/>
        <v>Norvell</v>
      </c>
    </row>
    <row r="4888" spans="2:18" x14ac:dyDescent="0.45">
      <c r="B4888" s="14" t="str">
        <f t="shared" si="456"/>
        <v>41122541124</v>
      </c>
      <c r="C4888" s="5">
        <v>41122</v>
      </c>
      <c r="D4888" s="2" t="s">
        <v>806</v>
      </c>
      <c r="E4888" s="14">
        <f t="shared" si="457"/>
        <v>1</v>
      </c>
      <c r="F4888" s="2">
        <v>5</v>
      </c>
      <c r="G4888" s="19">
        <v>39.68</v>
      </c>
      <c r="H4888" s="20">
        <v>0.09</v>
      </c>
      <c r="I4888" s="6"/>
      <c r="J4888" s="5">
        <v>41124</v>
      </c>
      <c r="K4888" s="25">
        <v>-6.71</v>
      </c>
      <c r="L4888" s="2" t="s">
        <v>590</v>
      </c>
      <c r="M4888" s="14">
        <f>+VLOOKUP(L4888,Customers!$C$3:$D$797,2,FALSE)</f>
        <v>1</v>
      </c>
      <c r="N4888" s="14">
        <f>+INDEX(Customers!$B$2:$D$797,MATCH(TF_Database!L4888,Customers!$C$2:$C$797,0),1)</f>
        <v>10439</v>
      </c>
      <c r="O4888" s="29">
        <f t="shared" si="458"/>
        <v>5</v>
      </c>
      <c r="P4888" s="29">
        <f t="shared" si="459"/>
        <v>13</v>
      </c>
      <c r="Q4888" s="14" t="str">
        <f t="shared" si="460"/>
        <v xml:space="preserve">Eric </v>
      </c>
      <c r="R4888" s="14" t="str">
        <f t="shared" si="461"/>
        <v>Hoffmann</v>
      </c>
    </row>
    <row r="4889" spans="2:18" x14ac:dyDescent="0.45">
      <c r="B4889" s="14" t="str">
        <f t="shared" si="456"/>
        <v>41122841123</v>
      </c>
      <c r="C4889" s="5">
        <v>41122</v>
      </c>
      <c r="D4889" s="2" t="s">
        <v>806</v>
      </c>
      <c r="E4889" s="14">
        <f t="shared" si="457"/>
        <v>1</v>
      </c>
      <c r="F4889" s="2">
        <v>8</v>
      </c>
      <c r="G4889" s="19">
        <v>1273.2660000000001</v>
      </c>
      <c r="H4889" s="20">
        <v>0.1</v>
      </c>
      <c r="I4889" s="6"/>
      <c r="J4889" s="5">
        <v>41123</v>
      </c>
      <c r="K4889" s="25">
        <v>-615.66999999999996</v>
      </c>
      <c r="L4889" s="2" t="s">
        <v>590</v>
      </c>
      <c r="M4889" s="14">
        <f>+VLOOKUP(L4889,Customers!$C$3:$D$797,2,FALSE)</f>
        <v>1</v>
      </c>
      <c r="N4889" s="14">
        <f>+INDEX(Customers!$B$2:$D$797,MATCH(TF_Database!L4889,Customers!$C$2:$C$797,0),1)</f>
        <v>10439</v>
      </c>
      <c r="O4889" s="29">
        <f t="shared" si="458"/>
        <v>5</v>
      </c>
      <c r="P4889" s="29">
        <f t="shared" si="459"/>
        <v>13</v>
      </c>
      <c r="Q4889" s="14" t="str">
        <f t="shared" si="460"/>
        <v xml:space="preserve">Eric </v>
      </c>
      <c r="R4889" s="14" t="str">
        <f t="shared" si="461"/>
        <v>Hoffmann</v>
      </c>
    </row>
    <row r="4890" spans="2:18" x14ac:dyDescent="0.45">
      <c r="B4890" s="14" t="str">
        <f t="shared" si="456"/>
        <v>407982240800</v>
      </c>
      <c r="C4890" s="5">
        <v>40798</v>
      </c>
      <c r="D4890" s="2" t="s">
        <v>804</v>
      </c>
      <c r="E4890" s="14">
        <f t="shared" si="457"/>
        <v>0</v>
      </c>
      <c r="F4890" s="2">
        <v>22</v>
      </c>
      <c r="G4890" s="19">
        <v>351.27</v>
      </c>
      <c r="H4890" s="20">
        <v>0.08</v>
      </c>
      <c r="I4890" s="6"/>
      <c r="J4890" s="5">
        <v>40800</v>
      </c>
      <c r="K4890" s="25">
        <v>-37.22</v>
      </c>
      <c r="L4890" s="2" t="s">
        <v>601</v>
      </c>
      <c r="M4890" s="14">
        <f>+VLOOKUP(L4890,Customers!$C$3:$D$797,2,FALSE)</f>
        <v>3</v>
      </c>
      <c r="N4890" s="14">
        <f>+INDEX(Customers!$B$2:$D$797,MATCH(TF_Database!L4890,Customers!$C$2:$C$797,0),1)</f>
        <v>8193</v>
      </c>
      <c r="O4890" s="29">
        <f t="shared" si="458"/>
        <v>5</v>
      </c>
      <c r="P4890" s="29">
        <f t="shared" si="459"/>
        <v>15</v>
      </c>
      <c r="Q4890" s="14" t="str">
        <f t="shared" si="460"/>
        <v xml:space="preserve">Mike </v>
      </c>
      <c r="R4890" s="14" t="str">
        <f t="shared" si="461"/>
        <v>Gockenbach</v>
      </c>
    </row>
    <row r="4891" spans="2:18" x14ac:dyDescent="0.45">
      <c r="B4891" s="14" t="str">
        <f t="shared" si="456"/>
        <v>40491940493</v>
      </c>
      <c r="C4891" s="5">
        <v>40491</v>
      </c>
      <c r="D4891" s="2" t="s">
        <v>811</v>
      </c>
      <c r="E4891" s="14">
        <f t="shared" si="457"/>
        <v>0</v>
      </c>
      <c r="F4891" s="2">
        <v>9</v>
      </c>
      <c r="G4891" s="19">
        <v>49.89</v>
      </c>
      <c r="H4891" s="20">
        <v>0.06</v>
      </c>
      <c r="I4891" s="6"/>
      <c r="J4891" s="5">
        <v>40493</v>
      </c>
      <c r="K4891" s="25">
        <v>-30.84</v>
      </c>
      <c r="L4891" s="2" t="s">
        <v>152</v>
      </c>
      <c r="M4891" s="14">
        <f>+VLOOKUP(L4891,Customers!$C$3:$D$797,2,FALSE)</f>
        <v>4</v>
      </c>
      <c r="N4891" s="14">
        <f>+INDEX(Customers!$B$2:$D$797,MATCH(TF_Database!L4891,Customers!$C$2:$C$797,0),1)</f>
        <v>14379</v>
      </c>
      <c r="O4891" s="29">
        <f t="shared" si="458"/>
        <v>6</v>
      </c>
      <c r="P4891" s="29">
        <f t="shared" si="459"/>
        <v>13</v>
      </c>
      <c r="Q4891" s="14" t="str">
        <f t="shared" si="460"/>
        <v xml:space="preserve">Tanja </v>
      </c>
      <c r="R4891" s="14" t="str">
        <f t="shared" si="461"/>
        <v>Norvell</v>
      </c>
    </row>
    <row r="4892" spans="2:18" x14ac:dyDescent="0.45">
      <c r="B4892" s="14" t="str">
        <f t="shared" si="456"/>
        <v>404912540491</v>
      </c>
      <c r="C4892" s="5">
        <v>40491</v>
      </c>
      <c r="D4892" s="2" t="s">
        <v>811</v>
      </c>
      <c r="E4892" s="14">
        <f t="shared" si="457"/>
        <v>0</v>
      </c>
      <c r="F4892" s="2">
        <v>25</v>
      </c>
      <c r="G4892" s="19">
        <v>1831.5289999999998</v>
      </c>
      <c r="H4892" s="20">
        <v>0</v>
      </c>
      <c r="I4892" s="6"/>
      <c r="J4892" s="5">
        <v>40491</v>
      </c>
      <c r="K4892" s="25">
        <v>-139.97499999999999</v>
      </c>
      <c r="L4892" s="2" t="s">
        <v>152</v>
      </c>
      <c r="M4892" s="14">
        <f>+VLOOKUP(L4892,Customers!$C$3:$D$797,2,FALSE)</f>
        <v>4</v>
      </c>
      <c r="N4892" s="14">
        <f>+INDEX(Customers!$B$2:$D$797,MATCH(TF_Database!L4892,Customers!$C$2:$C$797,0),1)</f>
        <v>14379</v>
      </c>
      <c r="O4892" s="29">
        <f t="shared" si="458"/>
        <v>6</v>
      </c>
      <c r="P4892" s="29">
        <f t="shared" si="459"/>
        <v>13</v>
      </c>
      <c r="Q4892" s="14" t="str">
        <f t="shared" si="460"/>
        <v xml:space="preserve">Tanja </v>
      </c>
      <c r="R4892" s="14" t="str">
        <f t="shared" si="461"/>
        <v>Norvell</v>
      </c>
    </row>
    <row r="4893" spans="2:18" x14ac:dyDescent="0.45">
      <c r="B4893" s="14" t="str">
        <f t="shared" si="456"/>
        <v>403313240332</v>
      </c>
      <c r="C4893" s="5">
        <v>40331</v>
      </c>
      <c r="D4893" s="2" t="s">
        <v>808</v>
      </c>
      <c r="E4893" s="14">
        <f t="shared" si="457"/>
        <v>0</v>
      </c>
      <c r="F4893" s="2">
        <v>32</v>
      </c>
      <c r="G4893" s="19">
        <v>599.52</v>
      </c>
      <c r="H4893" s="20">
        <v>0.04</v>
      </c>
      <c r="I4893" s="6"/>
      <c r="J4893" s="5">
        <v>40332</v>
      </c>
      <c r="K4893" s="25">
        <v>25.14</v>
      </c>
      <c r="L4893" s="2" t="s">
        <v>581</v>
      </c>
      <c r="M4893" s="14">
        <f>+VLOOKUP(L4893,Customers!$C$3:$D$797,2,FALSE)</f>
        <v>1</v>
      </c>
      <c r="N4893" s="14">
        <f>+INDEX(Customers!$B$2:$D$797,MATCH(TF_Database!L4893,Customers!$C$2:$C$797,0),1)</f>
        <v>30555</v>
      </c>
      <c r="O4893" s="29">
        <f t="shared" si="458"/>
        <v>6</v>
      </c>
      <c r="P4893" s="29">
        <f t="shared" si="459"/>
        <v>9</v>
      </c>
      <c r="Q4893" s="14" t="str">
        <f t="shared" si="460"/>
        <v xml:space="preserve">Tracy </v>
      </c>
      <c r="R4893" s="14" t="str">
        <f t="shared" si="461"/>
        <v>Zic</v>
      </c>
    </row>
    <row r="4894" spans="2:18" x14ac:dyDescent="0.45">
      <c r="B4894" s="14" t="str">
        <f t="shared" si="456"/>
        <v>403312540331</v>
      </c>
      <c r="C4894" s="5">
        <v>40331</v>
      </c>
      <c r="D4894" s="2" t="s">
        <v>808</v>
      </c>
      <c r="E4894" s="14">
        <f t="shared" si="457"/>
        <v>0</v>
      </c>
      <c r="F4894" s="2">
        <v>25</v>
      </c>
      <c r="G4894" s="19">
        <v>10330.94</v>
      </c>
      <c r="H4894" s="20">
        <v>7.0000000000000007E-2</v>
      </c>
      <c r="I4894" s="6"/>
      <c r="J4894" s="5">
        <v>40331</v>
      </c>
      <c r="K4894" s="25">
        <v>2914.56</v>
      </c>
      <c r="L4894" s="2" t="s">
        <v>581</v>
      </c>
      <c r="M4894" s="14">
        <f>+VLOOKUP(L4894,Customers!$C$3:$D$797,2,FALSE)</f>
        <v>1</v>
      </c>
      <c r="N4894" s="14">
        <f>+INDEX(Customers!$B$2:$D$797,MATCH(TF_Database!L4894,Customers!$C$2:$C$797,0),1)</f>
        <v>30555</v>
      </c>
      <c r="O4894" s="29">
        <f t="shared" si="458"/>
        <v>6</v>
      </c>
      <c r="P4894" s="29">
        <f t="shared" si="459"/>
        <v>9</v>
      </c>
      <c r="Q4894" s="14" t="str">
        <f t="shared" si="460"/>
        <v xml:space="preserve">Tracy </v>
      </c>
      <c r="R4894" s="14" t="str">
        <f t="shared" si="461"/>
        <v>Zic</v>
      </c>
    </row>
    <row r="4895" spans="2:18" x14ac:dyDescent="0.45">
      <c r="B4895" s="14" t="str">
        <f t="shared" si="456"/>
        <v>402872640289</v>
      </c>
      <c r="C4895" s="5">
        <v>40287</v>
      </c>
      <c r="D4895" s="2" t="s">
        <v>804</v>
      </c>
      <c r="E4895" s="14">
        <f t="shared" si="457"/>
        <v>0</v>
      </c>
      <c r="F4895" s="2">
        <v>26</v>
      </c>
      <c r="G4895" s="19">
        <v>3662.16</v>
      </c>
      <c r="H4895" s="20">
        <v>0.01</v>
      </c>
      <c r="I4895" s="6"/>
      <c r="J4895" s="5">
        <v>40289</v>
      </c>
      <c r="K4895" s="25">
        <v>-372.82</v>
      </c>
      <c r="L4895" s="2" t="s">
        <v>576</v>
      </c>
      <c r="M4895" s="14">
        <f>+VLOOKUP(L4895,Customers!$C$3:$D$797,2,FALSE)</f>
        <v>3</v>
      </c>
      <c r="N4895" s="14">
        <f>+INDEX(Customers!$B$2:$D$797,MATCH(TF_Database!L4895,Customers!$C$2:$C$797,0),1)</f>
        <v>26724</v>
      </c>
      <c r="O4895" s="29">
        <f t="shared" si="458"/>
        <v>6</v>
      </c>
      <c r="P4895" s="29">
        <f t="shared" si="459"/>
        <v>13</v>
      </c>
      <c r="Q4895" s="14" t="str">
        <f t="shared" si="460"/>
        <v xml:space="preserve">Thais </v>
      </c>
      <c r="R4895" s="14" t="str">
        <f t="shared" si="461"/>
        <v>Sissman</v>
      </c>
    </row>
    <row r="4896" spans="2:18" x14ac:dyDescent="0.45">
      <c r="B4896" s="14" t="str">
        <f t="shared" si="456"/>
        <v>402872140289</v>
      </c>
      <c r="C4896" s="5">
        <v>40287</v>
      </c>
      <c r="D4896" s="2" t="s">
        <v>804</v>
      </c>
      <c r="E4896" s="14">
        <f t="shared" si="457"/>
        <v>0</v>
      </c>
      <c r="F4896" s="2">
        <v>21</v>
      </c>
      <c r="G4896" s="19">
        <v>329.37</v>
      </c>
      <c r="H4896" s="20">
        <v>0.04</v>
      </c>
      <c r="I4896" s="6"/>
      <c r="J4896" s="5">
        <v>40289</v>
      </c>
      <c r="K4896" s="25">
        <v>-53.57</v>
      </c>
      <c r="L4896" s="2" t="s">
        <v>576</v>
      </c>
      <c r="M4896" s="14">
        <f>+VLOOKUP(L4896,Customers!$C$3:$D$797,2,FALSE)</f>
        <v>3</v>
      </c>
      <c r="N4896" s="14">
        <f>+INDEX(Customers!$B$2:$D$797,MATCH(TF_Database!L4896,Customers!$C$2:$C$797,0),1)</f>
        <v>26724</v>
      </c>
      <c r="O4896" s="29">
        <f t="shared" si="458"/>
        <v>6</v>
      </c>
      <c r="P4896" s="29">
        <f t="shared" si="459"/>
        <v>13</v>
      </c>
      <c r="Q4896" s="14" t="str">
        <f t="shared" si="460"/>
        <v xml:space="preserve">Thais </v>
      </c>
      <c r="R4896" s="14" t="str">
        <f t="shared" si="461"/>
        <v>Sissman</v>
      </c>
    </row>
    <row r="4897" spans="2:18" x14ac:dyDescent="0.45">
      <c r="B4897" s="14" t="str">
        <f t="shared" si="456"/>
        <v>403941440394</v>
      </c>
      <c r="C4897" s="5">
        <v>40394</v>
      </c>
      <c r="D4897" s="2" t="s">
        <v>811</v>
      </c>
      <c r="E4897" s="14">
        <f t="shared" si="457"/>
        <v>0</v>
      </c>
      <c r="F4897" s="2">
        <v>14</v>
      </c>
      <c r="G4897" s="19">
        <v>1676.44</v>
      </c>
      <c r="H4897" s="20">
        <v>0.02</v>
      </c>
      <c r="I4897" s="6"/>
      <c r="J4897" s="5">
        <v>40394</v>
      </c>
      <c r="K4897" s="25">
        <v>607.495</v>
      </c>
      <c r="L4897" s="2" t="s">
        <v>602</v>
      </c>
      <c r="M4897" s="14">
        <f>+VLOOKUP(L4897,Customers!$C$3:$D$797,2,FALSE)</f>
        <v>5</v>
      </c>
      <c r="N4897" s="14">
        <f>+INDEX(Customers!$B$2:$D$797,MATCH(TF_Database!L4897,Customers!$C$2:$C$797,0),1)</f>
        <v>2692</v>
      </c>
      <c r="O4897" s="29">
        <f t="shared" si="458"/>
        <v>4</v>
      </c>
      <c r="P4897" s="29">
        <f t="shared" si="459"/>
        <v>12</v>
      </c>
      <c r="Q4897" s="14" t="str">
        <f t="shared" si="460"/>
        <v xml:space="preserve">Tom </v>
      </c>
      <c r="R4897" s="14" t="str">
        <f t="shared" si="461"/>
        <v>Zandusky</v>
      </c>
    </row>
    <row r="4898" spans="2:18" x14ac:dyDescent="0.45">
      <c r="B4898" s="14" t="str">
        <f t="shared" si="456"/>
        <v>403943040395</v>
      </c>
      <c r="C4898" s="5">
        <v>40394</v>
      </c>
      <c r="D4898" s="2" t="s">
        <v>811</v>
      </c>
      <c r="E4898" s="14">
        <f t="shared" si="457"/>
        <v>0</v>
      </c>
      <c r="F4898" s="2">
        <v>30</v>
      </c>
      <c r="G4898" s="19">
        <v>1771.67</v>
      </c>
      <c r="H4898" s="20">
        <v>0.09</v>
      </c>
      <c r="I4898" s="6"/>
      <c r="J4898" s="5">
        <v>40395</v>
      </c>
      <c r="K4898" s="25">
        <v>338.95</v>
      </c>
      <c r="L4898" s="2" t="s">
        <v>602</v>
      </c>
      <c r="M4898" s="14">
        <f>+VLOOKUP(L4898,Customers!$C$3:$D$797,2,FALSE)</f>
        <v>5</v>
      </c>
      <c r="N4898" s="14">
        <f>+INDEX(Customers!$B$2:$D$797,MATCH(TF_Database!L4898,Customers!$C$2:$C$797,0),1)</f>
        <v>2692</v>
      </c>
      <c r="O4898" s="29">
        <f t="shared" si="458"/>
        <v>4</v>
      </c>
      <c r="P4898" s="29">
        <f t="shared" si="459"/>
        <v>12</v>
      </c>
      <c r="Q4898" s="14" t="str">
        <f t="shared" si="460"/>
        <v xml:space="preserve">Tom </v>
      </c>
      <c r="R4898" s="14" t="str">
        <f t="shared" si="461"/>
        <v>Zandusky</v>
      </c>
    </row>
    <row r="4899" spans="2:18" x14ac:dyDescent="0.45">
      <c r="B4899" s="14" t="str">
        <f t="shared" si="456"/>
        <v>40613640613</v>
      </c>
      <c r="C4899" s="5">
        <v>40613</v>
      </c>
      <c r="D4899" s="2" t="s">
        <v>808</v>
      </c>
      <c r="E4899" s="14">
        <f t="shared" si="457"/>
        <v>0</v>
      </c>
      <c r="F4899" s="2">
        <v>6</v>
      </c>
      <c r="G4899" s="19">
        <v>127.49</v>
      </c>
      <c r="H4899" s="20">
        <v>0.08</v>
      </c>
      <c r="I4899" s="6"/>
      <c r="J4899" s="5">
        <v>40613</v>
      </c>
      <c r="K4899" s="25">
        <v>-57.95</v>
      </c>
      <c r="L4899" s="2" t="s">
        <v>576</v>
      </c>
      <c r="M4899" s="14">
        <f>+VLOOKUP(L4899,Customers!$C$3:$D$797,2,FALSE)</f>
        <v>3</v>
      </c>
      <c r="N4899" s="14">
        <f>+INDEX(Customers!$B$2:$D$797,MATCH(TF_Database!L4899,Customers!$C$2:$C$797,0),1)</f>
        <v>26724</v>
      </c>
      <c r="O4899" s="29">
        <f t="shared" si="458"/>
        <v>6</v>
      </c>
      <c r="P4899" s="29">
        <f t="shared" si="459"/>
        <v>13</v>
      </c>
      <c r="Q4899" s="14" t="str">
        <f t="shared" si="460"/>
        <v xml:space="preserve">Thais </v>
      </c>
      <c r="R4899" s="14" t="str">
        <f t="shared" si="461"/>
        <v>Sissman</v>
      </c>
    </row>
    <row r="4900" spans="2:18" x14ac:dyDescent="0.45">
      <c r="B4900" s="14" t="str">
        <f t="shared" si="456"/>
        <v>40081240083</v>
      </c>
      <c r="C4900" s="5">
        <v>40081</v>
      </c>
      <c r="D4900" s="2" t="s">
        <v>811</v>
      </c>
      <c r="E4900" s="14">
        <f t="shared" si="457"/>
        <v>0</v>
      </c>
      <c r="F4900" s="2">
        <v>2</v>
      </c>
      <c r="G4900" s="19">
        <v>63.427</v>
      </c>
      <c r="H4900" s="20">
        <v>7.0000000000000007E-2</v>
      </c>
      <c r="I4900" s="6"/>
      <c r="J4900" s="5">
        <v>40083</v>
      </c>
      <c r="K4900" s="25">
        <v>-191.785</v>
      </c>
      <c r="L4900" s="2" t="s">
        <v>598</v>
      </c>
      <c r="M4900" s="14">
        <f>+VLOOKUP(L4900,Customers!$C$3:$D$797,2,FALSE)</f>
        <v>3</v>
      </c>
      <c r="N4900" s="14">
        <f>+INDEX(Customers!$B$2:$D$797,MATCH(TF_Database!L4900,Customers!$C$2:$C$797,0),1)</f>
        <v>19942</v>
      </c>
      <c r="O4900" s="29">
        <f t="shared" si="458"/>
        <v>4</v>
      </c>
      <c r="P4900" s="29">
        <f t="shared" si="459"/>
        <v>12</v>
      </c>
      <c r="Q4900" s="14" t="str">
        <f t="shared" si="460"/>
        <v xml:space="preserve">Sue </v>
      </c>
      <c r="R4900" s="14" t="str">
        <f t="shared" si="461"/>
        <v>Ann Reed</v>
      </c>
    </row>
    <row r="4901" spans="2:18" x14ac:dyDescent="0.45">
      <c r="B4901" s="14" t="str">
        <f t="shared" si="456"/>
        <v>403213140321</v>
      </c>
      <c r="C4901" s="5">
        <v>40321</v>
      </c>
      <c r="D4901" s="2" t="s">
        <v>806</v>
      </c>
      <c r="E4901" s="14">
        <f t="shared" si="457"/>
        <v>1</v>
      </c>
      <c r="F4901" s="2">
        <v>31</v>
      </c>
      <c r="G4901" s="19">
        <v>259.58999999999997</v>
      </c>
      <c r="H4901" s="20">
        <v>0.06</v>
      </c>
      <c r="I4901" s="6"/>
      <c r="J4901" s="5">
        <v>40321</v>
      </c>
      <c r="K4901" s="25">
        <v>34.79</v>
      </c>
      <c r="L4901" s="2" t="s">
        <v>475</v>
      </c>
      <c r="M4901" s="14">
        <f>+VLOOKUP(L4901,Customers!$C$3:$D$797,2,FALSE)</f>
        <v>3</v>
      </c>
      <c r="N4901" s="14">
        <f>+INDEX(Customers!$B$2:$D$797,MATCH(TF_Database!L4901,Customers!$C$2:$C$797,0),1)</f>
        <v>23497</v>
      </c>
      <c r="O4901" s="29">
        <f t="shared" si="458"/>
        <v>8</v>
      </c>
      <c r="P4901" s="29">
        <f t="shared" si="459"/>
        <v>13</v>
      </c>
      <c r="Q4901" s="14" t="str">
        <f t="shared" si="460"/>
        <v xml:space="preserve">Theresa </v>
      </c>
      <c r="R4901" s="14" t="str">
        <f t="shared" si="461"/>
        <v>Swint</v>
      </c>
    </row>
    <row r="4902" spans="2:18" x14ac:dyDescent="0.45">
      <c r="B4902" s="14" t="str">
        <f t="shared" si="456"/>
        <v>403211640321</v>
      </c>
      <c r="C4902" s="5">
        <v>40321</v>
      </c>
      <c r="D4902" s="2" t="s">
        <v>806</v>
      </c>
      <c r="E4902" s="14">
        <f t="shared" si="457"/>
        <v>1</v>
      </c>
      <c r="F4902" s="2">
        <v>16</v>
      </c>
      <c r="G4902" s="19">
        <v>34.93</v>
      </c>
      <c r="H4902" s="20">
        <v>0.04</v>
      </c>
      <c r="I4902" s="6"/>
      <c r="J4902" s="5">
        <v>40321</v>
      </c>
      <c r="K4902" s="25">
        <v>-5.0000000000000711E-2</v>
      </c>
      <c r="L4902" s="2" t="s">
        <v>475</v>
      </c>
      <c r="M4902" s="14">
        <f>+VLOOKUP(L4902,Customers!$C$3:$D$797,2,FALSE)</f>
        <v>3</v>
      </c>
      <c r="N4902" s="14">
        <f>+INDEX(Customers!$B$2:$D$797,MATCH(TF_Database!L4902,Customers!$C$2:$C$797,0),1)</f>
        <v>23497</v>
      </c>
      <c r="O4902" s="29">
        <f t="shared" si="458"/>
        <v>8</v>
      </c>
      <c r="P4902" s="29">
        <f t="shared" si="459"/>
        <v>13</v>
      </c>
      <c r="Q4902" s="14" t="str">
        <f t="shared" si="460"/>
        <v xml:space="preserve">Theresa </v>
      </c>
      <c r="R4902" s="14" t="str">
        <f t="shared" si="461"/>
        <v>Swint</v>
      </c>
    </row>
    <row r="4903" spans="2:18" x14ac:dyDescent="0.45">
      <c r="B4903" s="14" t="str">
        <f t="shared" si="456"/>
        <v>403213340321</v>
      </c>
      <c r="C4903" s="5">
        <v>40321</v>
      </c>
      <c r="D4903" s="2" t="s">
        <v>806</v>
      </c>
      <c r="E4903" s="14">
        <f t="shared" si="457"/>
        <v>1</v>
      </c>
      <c r="F4903" s="2">
        <v>33</v>
      </c>
      <c r="G4903" s="19">
        <v>431.06</v>
      </c>
      <c r="H4903" s="20">
        <v>0.02</v>
      </c>
      <c r="I4903" s="6"/>
      <c r="J4903" s="5">
        <v>40321</v>
      </c>
      <c r="K4903" s="25">
        <v>-26.78</v>
      </c>
      <c r="L4903" s="2" t="s">
        <v>475</v>
      </c>
      <c r="M4903" s="14">
        <f>+VLOOKUP(L4903,Customers!$C$3:$D$797,2,FALSE)</f>
        <v>3</v>
      </c>
      <c r="N4903" s="14">
        <f>+INDEX(Customers!$B$2:$D$797,MATCH(TF_Database!L4903,Customers!$C$2:$C$797,0),1)</f>
        <v>23497</v>
      </c>
      <c r="O4903" s="29">
        <f t="shared" si="458"/>
        <v>8</v>
      </c>
      <c r="P4903" s="29">
        <f t="shared" si="459"/>
        <v>13</v>
      </c>
      <c r="Q4903" s="14" t="str">
        <f t="shared" si="460"/>
        <v xml:space="preserve">Theresa </v>
      </c>
      <c r="R4903" s="14" t="str">
        <f t="shared" si="461"/>
        <v>Swint</v>
      </c>
    </row>
    <row r="4904" spans="2:18" x14ac:dyDescent="0.45">
      <c r="B4904" s="14" t="str">
        <f t="shared" si="456"/>
        <v>40350840353</v>
      </c>
      <c r="C4904" s="5">
        <v>40350</v>
      </c>
      <c r="D4904" s="2" t="s">
        <v>810</v>
      </c>
      <c r="E4904" s="14">
        <f t="shared" si="457"/>
        <v>0</v>
      </c>
      <c r="F4904" s="2">
        <v>8</v>
      </c>
      <c r="G4904" s="19">
        <v>55</v>
      </c>
      <c r="H4904" s="20">
        <v>0.05</v>
      </c>
      <c r="I4904" s="6"/>
      <c r="J4904" s="5">
        <v>40353</v>
      </c>
      <c r="K4904" s="25">
        <v>-23.620999999999999</v>
      </c>
      <c r="L4904" s="2" t="s">
        <v>542</v>
      </c>
      <c r="M4904" s="14">
        <f>+VLOOKUP(L4904,Customers!$C$3:$D$797,2,FALSE)</f>
        <v>4</v>
      </c>
      <c r="N4904" s="14">
        <f>+INDEX(Customers!$B$2:$D$797,MATCH(TF_Database!L4904,Customers!$C$2:$C$797,0),1)</f>
        <v>27551</v>
      </c>
      <c r="O4904" s="29">
        <f t="shared" si="458"/>
        <v>6</v>
      </c>
      <c r="P4904" s="29">
        <f t="shared" si="459"/>
        <v>9</v>
      </c>
      <c r="Q4904" s="14" t="str">
        <f t="shared" si="460"/>
        <v xml:space="preserve">Denny </v>
      </c>
      <c r="R4904" s="14" t="str">
        <f t="shared" si="461"/>
        <v>Joy</v>
      </c>
    </row>
    <row r="4905" spans="2:18" x14ac:dyDescent="0.45">
      <c r="B4905" s="14" t="str">
        <f t="shared" si="456"/>
        <v>40350740352</v>
      </c>
      <c r="C4905" s="5">
        <v>40350</v>
      </c>
      <c r="D4905" s="2" t="s">
        <v>810</v>
      </c>
      <c r="E4905" s="14">
        <f t="shared" si="457"/>
        <v>0</v>
      </c>
      <c r="F4905" s="2">
        <v>7</v>
      </c>
      <c r="G4905" s="19">
        <v>51.66</v>
      </c>
      <c r="H4905" s="20">
        <v>0.06</v>
      </c>
      <c r="I4905" s="6"/>
      <c r="J4905" s="5">
        <v>40352</v>
      </c>
      <c r="K4905" s="25">
        <v>7.4</v>
      </c>
      <c r="L4905" s="2" t="s">
        <v>542</v>
      </c>
      <c r="M4905" s="14">
        <f>+VLOOKUP(L4905,Customers!$C$3:$D$797,2,FALSE)</f>
        <v>4</v>
      </c>
      <c r="N4905" s="14">
        <f>+INDEX(Customers!$B$2:$D$797,MATCH(TF_Database!L4905,Customers!$C$2:$C$797,0),1)</f>
        <v>27551</v>
      </c>
      <c r="O4905" s="29">
        <f t="shared" si="458"/>
        <v>6</v>
      </c>
      <c r="P4905" s="29">
        <f t="shared" si="459"/>
        <v>9</v>
      </c>
      <c r="Q4905" s="14" t="str">
        <f t="shared" si="460"/>
        <v xml:space="preserve">Denny </v>
      </c>
      <c r="R4905" s="14" t="str">
        <f t="shared" si="461"/>
        <v>Joy</v>
      </c>
    </row>
    <row r="4906" spans="2:18" x14ac:dyDescent="0.45">
      <c r="B4906" s="14" t="str">
        <f t="shared" si="456"/>
        <v>403503740352</v>
      </c>
      <c r="C4906" s="5">
        <v>40350</v>
      </c>
      <c r="D4906" s="2" t="s">
        <v>810</v>
      </c>
      <c r="E4906" s="14">
        <f t="shared" si="457"/>
        <v>0</v>
      </c>
      <c r="F4906" s="2">
        <v>37</v>
      </c>
      <c r="G4906" s="19">
        <v>107.73</v>
      </c>
      <c r="H4906" s="20">
        <v>0.08</v>
      </c>
      <c r="I4906" s="6"/>
      <c r="J4906" s="5">
        <v>40352</v>
      </c>
      <c r="K4906" s="25">
        <v>39.81</v>
      </c>
      <c r="L4906" s="2" t="s">
        <v>542</v>
      </c>
      <c r="M4906" s="14">
        <f>+VLOOKUP(L4906,Customers!$C$3:$D$797,2,FALSE)</f>
        <v>4</v>
      </c>
      <c r="N4906" s="14">
        <f>+INDEX(Customers!$B$2:$D$797,MATCH(TF_Database!L4906,Customers!$C$2:$C$797,0),1)</f>
        <v>27551</v>
      </c>
      <c r="O4906" s="29">
        <f t="shared" si="458"/>
        <v>6</v>
      </c>
      <c r="P4906" s="29">
        <f t="shared" si="459"/>
        <v>9</v>
      </c>
      <c r="Q4906" s="14" t="str">
        <f t="shared" si="460"/>
        <v xml:space="preserve">Denny </v>
      </c>
      <c r="R4906" s="14" t="str">
        <f t="shared" si="461"/>
        <v>Joy</v>
      </c>
    </row>
    <row r="4907" spans="2:18" x14ac:dyDescent="0.45">
      <c r="B4907" s="14" t="str">
        <f t="shared" si="456"/>
        <v>40135440136</v>
      </c>
      <c r="C4907" s="5">
        <v>40135</v>
      </c>
      <c r="D4907" s="2" t="s">
        <v>806</v>
      </c>
      <c r="E4907" s="14">
        <f t="shared" si="457"/>
        <v>1</v>
      </c>
      <c r="F4907" s="2">
        <v>4</v>
      </c>
      <c r="G4907" s="19">
        <v>174.55</v>
      </c>
      <c r="H4907" s="20">
        <v>0.05</v>
      </c>
      <c r="I4907" s="6"/>
      <c r="J4907" s="5">
        <v>40136</v>
      </c>
      <c r="K4907" s="25">
        <v>-114.39</v>
      </c>
      <c r="L4907" s="2" t="s">
        <v>583</v>
      </c>
      <c r="M4907" s="14">
        <f>+VLOOKUP(L4907,Customers!$C$3:$D$797,2,FALSE)</f>
        <v>3</v>
      </c>
      <c r="N4907" s="14">
        <f>+INDEX(Customers!$B$2:$D$797,MATCH(TF_Database!L4907,Customers!$C$2:$C$797,0),1)</f>
        <v>23556</v>
      </c>
      <c r="O4907" s="29">
        <f t="shared" si="458"/>
        <v>7</v>
      </c>
      <c r="P4907" s="29">
        <f t="shared" si="459"/>
        <v>11</v>
      </c>
      <c r="Q4907" s="14" t="str">
        <f t="shared" si="460"/>
        <v xml:space="preserve">Steven </v>
      </c>
      <c r="R4907" s="14" t="str">
        <f t="shared" si="461"/>
        <v>Ward</v>
      </c>
    </row>
    <row r="4908" spans="2:18" x14ac:dyDescent="0.45">
      <c r="B4908" s="14" t="str">
        <f t="shared" si="456"/>
        <v>398483239849</v>
      </c>
      <c r="C4908" s="5">
        <v>39848</v>
      </c>
      <c r="D4908" s="2" t="s">
        <v>810</v>
      </c>
      <c r="E4908" s="14">
        <f t="shared" si="457"/>
        <v>0</v>
      </c>
      <c r="F4908" s="2">
        <v>32</v>
      </c>
      <c r="G4908" s="19">
        <v>74.34</v>
      </c>
      <c r="H4908" s="20">
        <v>0.05</v>
      </c>
      <c r="I4908" s="6"/>
      <c r="J4908" s="5">
        <v>39849</v>
      </c>
      <c r="K4908" s="25">
        <v>-166.55450000000002</v>
      </c>
      <c r="L4908" s="2" t="s">
        <v>603</v>
      </c>
      <c r="M4908" s="14">
        <f>+VLOOKUP(L4908,Customers!$C$3:$D$797,2,FALSE)</f>
        <v>1</v>
      </c>
      <c r="N4908" s="14">
        <f>+INDEX(Customers!$B$2:$D$797,MATCH(TF_Database!L4908,Customers!$C$2:$C$797,0),1)</f>
        <v>21421</v>
      </c>
      <c r="O4908" s="29">
        <f t="shared" si="458"/>
        <v>6</v>
      </c>
      <c r="P4908" s="29">
        <f t="shared" si="459"/>
        <v>11</v>
      </c>
      <c r="Q4908" s="14" t="str">
        <f t="shared" si="460"/>
        <v xml:space="preserve">Henia </v>
      </c>
      <c r="R4908" s="14" t="str">
        <f t="shared" si="461"/>
        <v>Zydlo</v>
      </c>
    </row>
    <row r="4909" spans="2:18" x14ac:dyDescent="0.45">
      <c r="B4909" s="14" t="str">
        <f t="shared" si="456"/>
        <v>398483539849</v>
      </c>
      <c r="C4909" s="5">
        <v>39848</v>
      </c>
      <c r="D4909" s="2" t="s">
        <v>810</v>
      </c>
      <c r="E4909" s="14">
        <f t="shared" si="457"/>
        <v>0</v>
      </c>
      <c r="F4909" s="2">
        <v>35</v>
      </c>
      <c r="G4909" s="19">
        <v>228.8</v>
      </c>
      <c r="H4909" s="20">
        <v>0.03</v>
      </c>
      <c r="I4909" s="6"/>
      <c r="J4909" s="5">
        <v>39849</v>
      </c>
      <c r="K4909" s="25">
        <v>-99.08</v>
      </c>
      <c r="L4909" s="2" t="s">
        <v>603</v>
      </c>
      <c r="M4909" s="14">
        <f>+VLOOKUP(L4909,Customers!$C$3:$D$797,2,FALSE)</f>
        <v>1</v>
      </c>
      <c r="N4909" s="14">
        <f>+INDEX(Customers!$B$2:$D$797,MATCH(TF_Database!L4909,Customers!$C$2:$C$797,0),1)</f>
        <v>21421</v>
      </c>
      <c r="O4909" s="29">
        <f t="shared" si="458"/>
        <v>6</v>
      </c>
      <c r="P4909" s="29">
        <f t="shared" si="459"/>
        <v>11</v>
      </c>
      <c r="Q4909" s="14" t="str">
        <f t="shared" si="460"/>
        <v xml:space="preserve">Henia </v>
      </c>
      <c r="R4909" s="14" t="str">
        <f t="shared" si="461"/>
        <v>Zydlo</v>
      </c>
    </row>
    <row r="4910" spans="2:18" x14ac:dyDescent="0.45">
      <c r="B4910" s="14" t="str">
        <f t="shared" si="456"/>
        <v>398484339849</v>
      </c>
      <c r="C4910" s="5">
        <v>39848</v>
      </c>
      <c r="D4910" s="2" t="s">
        <v>810</v>
      </c>
      <c r="E4910" s="14">
        <f t="shared" si="457"/>
        <v>0</v>
      </c>
      <c r="F4910" s="2">
        <v>43</v>
      </c>
      <c r="G4910" s="19">
        <v>6089.05</v>
      </c>
      <c r="H4910" s="20">
        <v>0.08</v>
      </c>
      <c r="I4910" s="6"/>
      <c r="J4910" s="5">
        <v>39849</v>
      </c>
      <c r="K4910" s="25">
        <v>-2110.56</v>
      </c>
      <c r="L4910" s="2" t="s">
        <v>603</v>
      </c>
      <c r="M4910" s="14">
        <f>+VLOOKUP(L4910,Customers!$C$3:$D$797,2,FALSE)</f>
        <v>1</v>
      </c>
      <c r="N4910" s="14">
        <f>+INDEX(Customers!$B$2:$D$797,MATCH(TF_Database!L4910,Customers!$C$2:$C$797,0),1)</f>
        <v>21421</v>
      </c>
      <c r="O4910" s="29">
        <f t="shared" si="458"/>
        <v>6</v>
      </c>
      <c r="P4910" s="29">
        <f t="shared" si="459"/>
        <v>11</v>
      </c>
      <c r="Q4910" s="14" t="str">
        <f t="shared" si="460"/>
        <v xml:space="preserve">Henia </v>
      </c>
      <c r="R4910" s="14" t="str">
        <f t="shared" si="461"/>
        <v>Zydlo</v>
      </c>
    </row>
    <row r="4911" spans="2:18" x14ac:dyDescent="0.45">
      <c r="B4911" s="14" t="str">
        <f t="shared" si="456"/>
        <v>407184440720</v>
      </c>
      <c r="C4911" s="5">
        <v>40718</v>
      </c>
      <c r="D4911" s="2" t="s">
        <v>808</v>
      </c>
      <c r="E4911" s="14">
        <f t="shared" si="457"/>
        <v>0</v>
      </c>
      <c r="F4911" s="2">
        <v>44</v>
      </c>
      <c r="G4911" s="19">
        <v>839.7</v>
      </c>
      <c r="H4911" s="20">
        <v>7.0000000000000007E-2</v>
      </c>
      <c r="I4911" s="6"/>
      <c r="J4911" s="5">
        <v>40720</v>
      </c>
      <c r="K4911" s="25">
        <v>211.79</v>
      </c>
      <c r="L4911" s="2" t="s">
        <v>604</v>
      </c>
      <c r="M4911" s="14">
        <f>+VLOOKUP(L4911,Customers!$C$3:$D$797,2,FALSE)</f>
        <v>1</v>
      </c>
      <c r="N4911" s="14">
        <f>+INDEX(Customers!$B$2:$D$797,MATCH(TF_Database!L4911,Customers!$C$2:$C$797,0),1)</f>
        <v>23263</v>
      </c>
      <c r="O4911" s="29">
        <f t="shared" si="458"/>
        <v>6</v>
      </c>
      <c r="P4911" s="29">
        <f t="shared" si="459"/>
        <v>13</v>
      </c>
      <c r="Q4911" s="14" t="str">
        <f t="shared" si="460"/>
        <v xml:space="preserve">Tracy </v>
      </c>
      <c r="R4911" s="14" t="str">
        <f t="shared" si="461"/>
        <v>Collins</v>
      </c>
    </row>
    <row r="4912" spans="2:18" x14ac:dyDescent="0.45">
      <c r="B4912" s="14" t="str">
        <f t="shared" si="456"/>
        <v>407184640719</v>
      </c>
      <c r="C4912" s="5">
        <v>40718</v>
      </c>
      <c r="D4912" s="2" t="s">
        <v>808</v>
      </c>
      <c r="E4912" s="14">
        <f t="shared" si="457"/>
        <v>0</v>
      </c>
      <c r="F4912" s="2">
        <v>46</v>
      </c>
      <c r="G4912" s="19">
        <v>1662.5</v>
      </c>
      <c r="H4912" s="20">
        <v>0.01</v>
      </c>
      <c r="I4912" s="6"/>
      <c r="J4912" s="5">
        <v>40719</v>
      </c>
      <c r="K4912" s="25">
        <v>289.02</v>
      </c>
      <c r="L4912" s="2" t="s">
        <v>604</v>
      </c>
      <c r="M4912" s="14">
        <f>+VLOOKUP(L4912,Customers!$C$3:$D$797,2,FALSE)</f>
        <v>1</v>
      </c>
      <c r="N4912" s="14">
        <f>+INDEX(Customers!$B$2:$D$797,MATCH(TF_Database!L4912,Customers!$C$2:$C$797,0),1)</f>
        <v>23263</v>
      </c>
      <c r="O4912" s="29">
        <f t="shared" si="458"/>
        <v>6</v>
      </c>
      <c r="P4912" s="29">
        <f t="shared" si="459"/>
        <v>13</v>
      </c>
      <c r="Q4912" s="14" t="str">
        <f t="shared" si="460"/>
        <v xml:space="preserve">Tracy </v>
      </c>
      <c r="R4912" s="14" t="str">
        <f t="shared" si="461"/>
        <v>Collins</v>
      </c>
    </row>
    <row r="4913" spans="2:18" x14ac:dyDescent="0.45">
      <c r="B4913" s="14" t="str">
        <f t="shared" si="456"/>
        <v>403774640377</v>
      </c>
      <c r="C4913" s="5">
        <v>40377</v>
      </c>
      <c r="D4913" s="2" t="s">
        <v>810</v>
      </c>
      <c r="E4913" s="14">
        <f t="shared" si="457"/>
        <v>0</v>
      </c>
      <c r="F4913" s="2">
        <v>46</v>
      </c>
      <c r="G4913" s="19">
        <v>745.99</v>
      </c>
      <c r="H4913" s="20">
        <v>0.02</v>
      </c>
      <c r="I4913" s="6"/>
      <c r="J4913" s="5">
        <v>40377</v>
      </c>
      <c r="K4913" s="25">
        <v>226.09</v>
      </c>
      <c r="L4913" s="2" t="s">
        <v>574</v>
      </c>
      <c r="M4913" s="14">
        <f>+VLOOKUP(L4913,Customers!$C$3:$D$797,2,FALSE)</f>
        <v>1</v>
      </c>
      <c r="N4913" s="14">
        <f>+INDEX(Customers!$B$2:$D$797,MATCH(TF_Database!L4913,Customers!$C$2:$C$797,0),1)</f>
        <v>30375</v>
      </c>
      <c r="O4913" s="29">
        <f t="shared" si="458"/>
        <v>8</v>
      </c>
      <c r="P4913" s="29">
        <f t="shared" si="459"/>
        <v>17</v>
      </c>
      <c r="Q4913" s="14" t="str">
        <f t="shared" si="460"/>
        <v xml:space="preserve">Valerie </v>
      </c>
      <c r="R4913" s="14" t="str">
        <f t="shared" si="461"/>
        <v>Dominguez</v>
      </c>
    </row>
    <row r="4914" spans="2:18" x14ac:dyDescent="0.45">
      <c r="B4914" s="14" t="str">
        <f t="shared" si="456"/>
        <v>40813640815</v>
      </c>
      <c r="C4914" s="5">
        <v>40813</v>
      </c>
      <c r="D4914" s="2" t="s">
        <v>806</v>
      </c>
      <c r="E4914" s="14">
        <f t="shared" si="457"/>
        <v>1</v>
      </c>
      <c r="F4914" s="2">
        <v>6</v>
      </c>
      <c r="G4914" s="19">
        <v>473.9855</v>
      </c>
      <c r="H4914" s="20">
        <v>0.06</v>
      </c>
      <c r="I4914" s="6"/>
      <c r="J4914" s="5">
        <v>40815</v>
      </c>
      <c r="K4914" s="25">
        <v>-301.67500000000001</v>
      </c>
      <c r="L4914" s="2" t="s">
        <v>578</v>
      </c>
      <c r="M4914" s="14">
        <f>+VLOOKUP(L4914,Customers!$C$3:$D$797,2,FALSE)</f>
        <v>5</v>
      </c>
      <c r="N4914" s="14">
        <f>+INDEX(Customers!$B$2:$D$797,MATCH(TF_Database!L4914,Customers!$C$2:$C$797,0),1)</f>
        <v>10447</v>
      </c>
      <c r="O4914" s="29">
        <f t="shared" si="458"/>
        <v>8</v>
      </c>
      <c r="P4914" s="29">
        <f t="shared" si="459"/>
        <v>13</v>
      </c>
      <c r="Q4914" s="14" t="str">
        <f t="shared" si="460"/>
        <v xml:space="preserve">Michael </v>
      </c>
      <c r="R4914" s="14" t="str">
        <f t="shared" si="461"/>
        <v>Moore</v>
      </c>
    </row>
    <row r="4915" spans="2:18" x14ac:dyDescent="0.45">
      <c r="B4915" s="14" t="str">
        <f t="shared" si="456"/>
        <v>400902440090</v>
      </c>
      <c r="C4915" s="5">
        <v>40090</v>
      </c>
      <c r="D4915" s="2" t="s">
        <v>810</v>
      </c>
      <c r="E4915" s="14">
        <f t="shared" si="457"/>
        <v>0</v>
      </c>
      <c r="F4915" s="2">
        <v>24</v>
      </c>
      <c r="G4915" s="19">
        <v>1548.43</v>
      </c>
      <c r="H4915" s="20">
        <v>0.02</v>
      </c>
      <c r="I4915" s="6"/>
      <c r="J4915" s="5">
        <v>40090</v>
      </c>
      <c r="K4915" s="25">
        <v>622.89</v>
      </c>
      <c r="L4915" s="2" t="s">
        <v>338</v>
      </c>
      <c r="M4915" s="14">
        <f>+VLOOKUP(L4915,Customers!$C$3:$D$797,2,FALSE)</f>
        <v>3</v>
      </c>
      <c r="N4915" s="14">
        <f>+INDEX(Customers!$B$2:$D$797,MATCH(TF_Database!L4915,Customers!$C$2:$C$797,0),1)</f>
        <v>30333</v>
      </c>
      <c r="O4915" s="29">
        <f t="shared" si="458"/>
        <v>8</v>
      </c>
      <c r="P4915" s="29">
        <f t="shared" si="459"/>
        <v>14</v>
      </c>
      <c r="Q4915" s="14" t="str">
        <f t="shared" si="460"/>
        <v xml:space="preserve">Natalie </v>
      </c>
      <c r="R4915" s="14" t="str">
        <f t="shared" si="461"/>
        <v>Webber</v>
      </c>
    </row>
    <row r="4916" spans="2:18" x14ac:dyDescent="0.45">
      <c r="B4916" s="14" t="str">
        <f t="shared" si="456"/>
        <v>400901040092</v>
      </c>
      <c r="C4916" s="5">
        <v>40090</v>
      </c>
      <c r="D4916" s="2" t="s">
        <v>810</v>
      </c>
      <c r="E4916" s="14">
        <f t="shared" si="457"/>
        <v>0</v>
      </c>
      <c r="F4916" s="2">
        <v>10</v>
      </c>
      <c r="G4916" s="19">
        <v>54.84</v>
      </c>
      <c r="H4916" s="20">
        <v>0.01</v>
      </c>
      <c r="I4916" s="6"/>
      <c r="J4916" s="5">
        <v>40092</v>
      </c>
      <c r="K4916" s="25">
        <v>-56.3</v>
      </c>
      <c r="L4916" s="2" t="s">
        <v>338</v>
      </c>
      <c r="M4916" s="14">
        <f>+VLOOKUP(L4916,Customers!$C$3:$D$797,2,FALSE)</f>
        <v>3</v>
      </c>
      <c r="N4916" s="14">
        <f>+INDEX(Customers!$B$2:$D$797,MATCH(TF_Database!L4916,Customers!$C$2:$C$797,0),1)</f>
        <v>30333</v>
      </c>
      <c r="O4916" s="29">
        <f t="shared" si="458"/>
        <v>8</v>
      </c>
      <c r="P4916" s="29">
        <f t="shared" si="459"/>
        <v>14</v>
      </c>
      <c r="Q4916" s="14" t="str">
        <f t="shared" si="460"/>
        <v xml:space="preserve">Natalie </v>
      </c>
      <c r="R4916" s="14" t="str">
        <f t="shared" si="461"/>
        <v>Webber</v>
      </c>
    </row>
    <row r="4917" spans="2:18" x14ac:dyDescent="0.45">
      <c r="B4917" s="14" t="str">
        <f t="shared" si="456"/>
        <v>402492140250</v>
      </c>
      <c r="C4917" s="5">
        <v>40249</v>
      </c>
      <c r="D4917" s="2" t="s">
        <v>808</v>
      </c>
      <c r="E4917" s="14">
        <f t="shared" si="457"/>
        <v>0</v>
      </c>
      <c r="F4917" s="2">
        <v>21</v>
      </c>
      <c r="G4917" s="19">
        <v>2185.9535000000001</v>
      </c>
      <c r="H4917" s="20">
        <v>0.1</v>
      </c>
      <c r="I4917" s="6"/>
      <c r="J4917" s="5">
        <v>40250</v>
      </c>
      <c r="K4917" s="25">
        <v>268.01100000000002</v>
      </c>
      <c r="L4917" s="2" t="s">
        <v>605</v>
      </c>
      <c r="M4917" s="14">
        <f>+VLOOKUP(L4917,Customers!$C$3:$D$797,2,FALSE)</f>
        <v>4</v>
      </c>
      <c r="N4917" s="14">
        <f>+INDEX(Customers!$B$2:$D$797,MATCH(TF_Database!L4917,Customers!$C$2:$C$797,0),1)</f>
        <v>30564</v>
      </c>
      <c r="O4917" s="29">
        <f t="shared" si="458"/>
        <v>5</v>
      </c>
      <c r="P4917" s="29">
        <f t="shared" si="459"/>
        <v>11</v>
      </c>
      <c r="Q4917" s="14" t="str">
        <f t="shared" si="460"/>
        <v xml:space="preserve">Toby </v>
      </c>
      <c r="R4917" s="14" t="str">
        <f t="shared" si="461"/>
        <v>Knight</v>
      </c>
    </row>
    <row r="4918" spans="2:18" x14ac:dyDescent="0.45">
      <c r="B4918" s="14" t="str">
        <f t="shared" si="456"/>
        <v>402491240250</v>
      </c>
      <c r="C4918" s="5">
        <v>40249</v>
      </c>
      <c r="D4918" s="2" t="s">
        <v>808</v>
      </c>
      <c r="E4918" s="14">
        <f t="shared" si="457"/>
        <v>0</v>
      </c>
      <c r="F4918" s="2">
        <v>12</v>
      </c>
      <c r="G4918" s="19">
        <v>1323.5434999999998</v>
      </c>
      <c r="H4918" s="20">
        <v>0</v>
      </c>
      <c r="I4918" s="6"/>
      <c r="J4918" s="5">
        <v>40250</v>
      </c>
      <c r="K4918" s="25">
        <v>-34.727000000000004</v>
      </c>
      <c r="L4918" s="2" t="s">
        <v>605</v>
      </c>
      <c r="M4918" s="14">
        <f>+VLOOKUP(L4918,Customers!$C$3:$D$797,2,FALSE)</f>
        <v>4</v>
      </c>
      <c r="N4918" s="14">
        <f>+INDEX(Customers!$B$2:$D$797,MATCH(TF_Database!L4918,Customers!$C$2:$C$797,0),1)</f>
        <v>30564</v>
      </c>
      <c r="O4918" s="29">
        <f t="shared" si="458"/>
        <v>5</v>
      </c>
      <c r="P4918" s="29">
        <f t="shared" si="459"/>
        <v>11</v>
      </c>
      <c r="Q4918" s="14" t="str">
        <f t="shared" si="460"/>
        <v xml:space="preserve">Toby </v>
      </c>
      <c r="R4918" s="14" t="str">
        <f t="shared" si="461"/>
        <v>Knight</v>
      </c>
    </row>
    <row r="4919" spans="2:18" x14ac:dyDescent="0.45">
      <c r="B4919" s="14" t="str">
        <f t="shared" si="456"/>
        <v>398443639846</v>
      </c>
      <c r="C4919" s="5">
        <v>39844</v>
      </c>
      <c r="D4919" s="2" t="s">
        <v>808</v>
      </c>
      <c r="E4919" s="14">
        <f t="shared" si="457"/>
        <v>0</v>
      </c>
      <c r="F4919" s="2">
        <v>36</v>
      </c>
      <c r="G4919" s="19">
        <v>257.91000000000003</v>
      </c>
      <c r="H4919" s="20">
        <v>0</v>
      </c>
      <c r="I4919" s="6"/>
      <c r="J4919" s="5">
        <v>39846</v>
      </c>
      <c r="K4919" s="25">
        <v>90.86</v>
      </c>
      <c r="L4919" s="2" t="s">
        <v>325</v>
      </c>
      <c r="M4919" s="14">
        <f>+VLOOKUP(L4919,Customers!$C$3:$D$797,2,FALSE)</f>
        <v>4</v>
      </c>
      <c r="N4919" s="14">
        <f>+INDEX(Customers!$B$2:$D$797,MATCH(TF_Database!L4919,Customers!$C$2:$C$797,0),1)</f>
        <v>27386</v>
      </c>
      <c r="O4919" s="29">
        <f t="shared" si="458"/>
        <v>6</v>
      </c>
      <c r="P4919" s="29">
        <f t="shared" si="459"/>
        <v>13</v>
      </c>
      <c r="Q4919" s="14" t="str">
        <f t="shared" si="460"/>
        <v xml:space="preserve">Maria </v>
      </c>
      <c r="R4919" s="14" t="str">
        <f t="shared" si="461"/>
        <v>Zettner</v>
      </c>
    </row>
    <row r="4920" spans="2:18" x14ac:dyDescent="0.45">
      <c r="B4920" s="14" t="str">
        <f t="shared" si="456"/>
        <v>411283841130</v>
      </c>
      <c r="C4920" s="5">
        <v>41128</v>
      </c>
      <c r="D4920" s="2" t="s">
        <v>808</v>
      </c>
      <c r="E4920" s="14">
        <f t="shared" si="457"/>
        <v>0</v>
      </c>
      <c r="F4920" s="2">
        <v>38</v>
      </c>
      <c r="G4920" s="19">
        <v>6216.6</v>
      </c>
      <c r="H4920" s="20">
        <v>0.02</v>
      </c>
      <c r="I4920" s="6"/>
      <c r="J4920" s="5">
        <v>41130</v>
      </c>
      <c r="K4920" s="25">
        <v>1082.21</v>
      </c>
      <c r="L4920" s="2" t="s">
        <v>586</v>
      </c>
      <c r="M4920" s="14">
        <f>+VLOOKUP(L4920,Customers!$C$3:$D$797,2,FALSE)</f>
        <v>4</v>
      </c>
      <c r="N4920" s="14">
        <f>+INDEX(Customers!$B$2:$D$797,MATCH(TF_Database!L4920,Customers!$C$2:$C$797,0),1)</f>
        <v>6424</v>
      </c>
      <c r="O4920" s="29">
        <f t="shared" si="458"/>
        <v>5</v>
      </c>
      <c r="P4920" s="29">
        <f t="shared" si="459"/>
        <v>12</v>
      </c>
      <c r="Q4920" s="14" t="str">
        <f t="shared" si="460"/>
        <v xml:space="preserve">Nick </v>
      </c>
      <c r="R4920" s="14" t="str">
        <f t="shared" si="461"/>
        <v>Radford</v>
      </c>
    </row>
    <row r="4921" spans="2:18" x14ac:dyDescent="0.45">
      <c r="B4921" s="14" t="str">
        <f t="shared" si="456"/>
        <v>404382640440</v>
      </c>
      <c r="C4921" s="5">
        <v>40438</v>
      </c>
      <c r="D4921" s="2" t="s">
        <v>810</v>
      </c>
      <c r="E4921" s="14">
        <f t="shared" si="457"/>
        <v>0</v>
      </c>
      <c r="F4921" s="2">
        <v>26</v>
      </c>
      <c r="G4921" s="19">
        <v>765.96</v>
      </c>
      <c r="H4921" s="20">
        <v>0.1</v>
      </c>
      <c r="I4921" s="6"/>
      <c r="J4921" s="5">
        <v>40440</v>
      </c>
      <c r="K4921" s="25">
        <v>240.06</v>
      </c>
      <c r="L4921" s="2" t="s">
        <v>606</v>
      </c>
      <c r="M4921" s="14">
        <f>+VLOOKUP(L4921,Customers!$C$3:$D$797,2,FALSE)</f>
        <v>2</v>
      </c>
      <c r="N4921" s="14">
        <f>+INDEX(Customers!$B$2:$D$797,MATCH(TF_Database!L4921,Customers!$C$2:$C$797,0),1)</f>
        <v>17454</v>
      </c>
      <c r="O4921" s="29">
        <f t="shared" si="458"/>
        <v>5</v>
      </c>
      <c r="P4921" s="29">
        <f t="shared" si="459"/>
        <v>13</v>
      </c>
      <c r="Q4921" s="14" t="str">
        <f t="shared" si="460"/>
        <v xml:space="preserve">Thea </v>
      </c>
      <c r="R4921" s="14" t="str">
        <f t="shared" si="461"/>
        <v>Hudgings</v>
      </c>
    </row>
    <row r="4922" spans="2:18" x14ac:dyDescent="0.45">
      <c r="B4922" s="14" t="str">
        <f t="shared" si="456"/>
        <v>41247141249</v>
      </c>
      <c r="C4922" s="5">
        <v>41247</v>
      </c>
      <c r="D4922" s="2" t="s">
        <v>806</v>
      </c>
      <c r="E4922" s="14">
        <f t="shared" si="457"/>
        <v>1</v>
      </c>
      <c r="F4922" s="2">
        <v>1</v>
      </c>
      <c r="G4922" s="19">
        <v>102.9</v>
      </c>
      <c r="H4922" s="20">
        <v>7.0000000000000007E-2</v>
      </c>
      <c r="I4922" s="6"/>
      <c r="J4922" s="5">
        <v>41249</v>
      </c>
      <c r="K4922" s="25">
        <v>-81.89</v>
      </c>
      <c r="L4922" s="2" t="s">
        <v>338</v>
      </c>
      <c r="M4922" s="14">
        <f>+VLOOKUP(L4922,Customers!$C$3:$D$797,2,FALSE)</f>
        <v>3</v>
      </c>
      <c r="N4922" s="14">
        <f>+INDEX(Customers!$B$2:$D$797,MATCH(TF_Database!L4922,Customers!$C$2:$C$797,0),1)</f>
        <v>30333</v>
      </c>
      <c r="O4922" s="29">
        <f t="shared" si="458"/>
        <v>8</v>
      </c>
      <c r="P4922" s="29">
        <f t="shared" si="459"/>
        <v>14</v>
      </c>
      <c r="Q4922" s="14" t="str">
        <f t="shared" si="460"/>
        <v xml:space="preserve">Natalie </v>
      </c>
      <c r="R4922" s="14" t="str">
        <f t="shared" si="461"/>
        <v>Webber</v>
      </c>
    </row>
    <row r="4923" spans="2:18" x14ac:dyDescent="0.45">
      <c r="B4923" s="14" t="str">
        <f t="shared" si="456"/>
        <v>40448840450</v>
      </c>
      <c r="C4923" s="5">
        <v>40448</v>
      </c>
      <c r="D4923" s="2" t="s">
        <v>804</v>
      </c>
      <c r="E4923" s="14">
        <f t="shared" si="457"/>
        <v>0</v>
      </c>
      <c r="F4923" s="2">
        <v>8</v>
      </c>
      <c r="G4923" s="19">
        <v>2174.96</v>
      </c>
      <c r="H4923" s="20">
        <v>0.05</v>
      </c>
      <c r="I4923" s="6"/>
      <c r="J4923" s="5">
        <v>40450</v>
      </c>
      <c r="K4923" s="25">
        <v>-223.89450000000002</v>
      </c>
      <c r="L4923" s="2" t="s">
        <v>580</v>
      </c>
      <c r="M4923" s="14">
        <f>+VLOOKUP(L4923,Customers!$C$3:$D$797,2,FALSE)</f>
        <v>5</v>
      </c>
      <c r="N4923" s="14">
        <f>+INDEX(Customers!$B$2:$D$797,MATCH(TF_Database!L4923,Customers!$C$2:$C$797,0),1)</f>
        <v>8314</v>
      </c>
      <c r="O4923" s="29">
        <f t="shared" si="458"/>
        <v>5</v>
      </c>
      <c r="P4923" s="29">
        <f t="shared" si="459"/>
        <v>10</v>
      </c>
      <c r="Q4923" s="14" t="str">
        <f t="shared" si="460"/>
        <v xml:space="preserve">Ross </v>
      </c>
      <c r="R4923" s="14" t="str">
        <f t="shared" si="461"/>
        <v>Baird</v>
      </c>
    </row>
    <row r="4924" spans="2:18" x14ac:dyDescent="0.45">
      <c r="B4924" s="14" t="str">
        <f t="shared" si="456"/>
        <v>41267741269</v>
      </c>
      <c r="C4924" s="5">
        <v>41267</v>
      </c>
      <c r="D4924" s="2" t="s">
        <v>808</v>
      </c>
      <c r="E4924" s="14">
        <f t="shared" si="457"/>
        <v>0</v>
      </c>
      <c r="F4924" s="2">
        <v>7</v>
      </c>
      <c r="G4924" s="19">
        <v>51.03</v>
      </c>
      <c r="H4924" s="20">
        <v>0.09</v>
      </c>
      <c r="I4924" s="6"/>
      <c r="J4924" s="5">
        <v>41269</v>
      </c>
      <c r="K4924" s="25">
        <v>-21.378499999999999</v>
      </c>
      <c r="L4924" s="2" t="s">
        <v>587</v>
      </c>
      <c r="M4924" s="14">
        <f>+VLOOKUP(L4924,Customers!$C$3:$D$797,2,FALSE)</f>
        <v>2</v>
      </c>
      <c r="N4924" s="14">
        <f>+INDEX(Customers!$B$2:$D$797,MATCH(TF_Database!L4924,Customers!$C$2:$C$797,0),1)</f>
        <v>16635</v>
      </c>
      <c r="O4924" s="29">
        <f t="shared" si="458"/>
        <v>8</v>
      </c>
      <c r="P4924" s="29">
        <f t="shared" si="459"/>
        <v>13</v>
      </c>
      <c r="Q4924" s="14" t="str">
        <f t="shared" si="460"/>
        <v xml:space="preserve">Maurice </v>
      </c>
      <c r="R4924" s="14" t="str">
        <f t="shared" si="461"/>
        <v>Satty</v>
      </c>
    </row>
    <row r="4925" spans="2:18" x14ac:dyDescent="0.45">
      <c r="B4925" s="14" t="str">
        <f t="shared" si="456"/>
        <v>411052241107</v>
      </c>
      <c r="C4925" s="5">
        <v>41105</v>
      </c>
      <c r="D4925" s="2" t="s">
        <v>808</v>
      </c>
      <c r="E4925" s="14">
        <f t="shared" si="457"/>
        <v>0</v>
      </c>
      <c r="F4925" s="2">
        <v>22</v>
      </c>
      <c r="G4925" s="19">
        <v>426.7</v>
      </c>
      <c r="H4925" s="20">
        <v>0.06</v>
      </c>
      <c r="I4925" s="6"/>
      <c r="J4925" s="5">
        <v>41107</v>
      </c>
      <c r="K4925" s="25">
        <v>104.77</v>
      </c>
      <c r="L4925" s="2" t="s">
        <v>325</v>
      </c>
      <c r="M4925" s="14">
        <f>+VLOOKUP(L4925,Customers!$C$3:$D$797,2,FALSE)</f>
        <v>4</v>
      </c>
      <c r="N4925" s="14">
        <f>+INDEX(Customers!$B$2:$D$797,MATCH(TF_Database!L4925,Customers!$C$2:$C$797,0),1)</f>
        <v>27386</v>
      </c>
      <c r="O4925" s="29">
        <f t="shared" si="458"/>
        <v>6</v>
      </c>
      <c r="P4925" s="29">
        <f t="shared" si="459"/>
        <v>13</v>
      </c>
      <c r="Q4925" s="14" t="str">
        <f t="shared" si="460"/>
        <v xml:space="preserve">Maria </v>
      </c>
      <c r="R4925" s="14" t="str">
        <f t="shared" si="461"/>
        <v>Zettner</v>
      </c>
    </row>
    <row r="4926" spans="2:18" x14ac:dyDescent="0.45">
      <c r="B4926" s="14" t="str">
        <f t="shared" si="456"/>
        <v>399613039963</v>
      </c>
      <c r="C4926" s="5">
        <v>39961</v>
      </c>
      <c r="D4926" s="2" t="s">
        <v>811</v>
      </c>
      <c r="E4926" s="14">
        <f t="shared" si="457"/>
        <v>0</v>
      </c>
      <c r="F4926" s="2">
        <v>30</v>
      </c>
      <c r="G4926" s="19">
        <v>550.29</v>
      </c>
      <c r="H4926" s="20">
        <v>0.03</v>
      </c>
      <c r="I4926" s="6"/>
      <c r="J4926" s="5">
        <v>39963</v>
      </c>
      <c r="K4926" s="25">
        <v>-82.5</v>
      </c>
      <c r="L4926" s="2" t="s">
        <v>152</v>
      </c>
      <c r="M4926" s="14">
        <f>+VLOOKUP(L4926,Customers!$C$3:$D$797,2,FALSE)</f>
        <v>4</v>
      </c>
      <c r="N4926" s="14">
        <f>+INDEX(Customers!$B$2:$D$797,MATCH(TF_Database!L4926,Customers!$C$2:$C$797,0),1)</f>
        <v>14379</v>
      </c>
      <c r="O4926" s="29">
        <f t="shared" si="458"/>
        <v>6</v>
      </c>
      <c r="P4926" s="29">
        <f t="shared" si="459"/>
        <v>13</v>
      </c>
      <c r="Q4926" s="14" t="str">
        <f t="shared" si="460"/>
        <v xml:space="preserve">Tanja </v>
      </c>
      <c r="R4926" s="14" t="str">
        <f t="shared" si="461"/>
        <v>Norvell</v>
      </c>
    </row>
    <row r="4927" spans="2:18" x14ac:dyDescent="0.45">
      <c r="B4927" s="14" t="str">
        <f t="shared" si="456"/>
        <v>405441140551</v>
      </c>
      <c r="C4927" s="5">
        <v>40544</v>
      </c>
      <c r="D4927" s="2" t="s">
        <v>804</v>
      </c>
      <c r="E4927" s="14">
        <f t="shared" si="457"/>
        <v>0</v>
      </c>
      <c r="F4927" s="2">
        <v>11</v>
      </c>
      <c r="G4927" s="19">
        <v>62.84</v>
      </c>
      <c r="H4927" s="20">
        <v>0.06</v>
      </c>
      <c r="I4927" s="6"/>
      <c r="J4927" s="5">
        <v>40551</v>
      </c>
      <c r="K4927" s="25">
        <v>9.5299999999999994</v>
      </c>
      <c r="L4927" s="2" t="s">
        <v>577</v>
      </c>
      <c r="M4927" s="14">
        <f>+VLOOKUP(L4927,Customers!$C$3:$D$797,2,FALSE)</f>
        <v>2</v>
      </c>
      <c r="N4927" s="14">
        <f>+INDEX(Customers!$B$2:$D$797,MATCH(TF_Database!L4927,Customers!$C$2:$C$797,0),1)</f>
        <v>9537</v>
      </c>
      <c r="O4927" s="29">
        <f t="shared" si="458"/>
        <v>6</v>
      </c>
      <c r="P4927" s="29">
        <f t="shared" si="459"/>
        <v>16</v>
      </c>
      <c r="Q4927" s="14" t="str">
        <f t="shared" si="460"/>
        <v xml:space="preserve">Linda </v>
      </c>
      <c r="R4927" s="14" t="str">
        <f t="shared" si="461"/>
        <v>Southworth</v>
      </c>
    </row>
    <row r="4928" spans="2:18" x14ac:dyDescent="0.45">
      <c r="B4928" s="14" t="str">
        <f t="shared" si="456"/>
        <v>400875040089</v>
      </c>
      <c r="C4928" s="5">
        <v>40087</v>
      </c>
      <c r="D4928" s="2" t="s">
        <v>808</v>
      </c>
      <c r="E4928" s="14">
        <f t="shared" si="457"/>
        <v>0</v>
      </c>
      <c r="F4928" s="2">
        <v>50</v>
      </c>
      <c r="G4928" s="19">
        <v>7156.56</v>
      </c>
      <c r="H4928" s="20">
        <v>0.03</v>
      </c>
      <c r="I4928" s="6"/>
      <c r="J4928" s="5">
        <v>40089</v>
      </c>
      <c r="K4928" s="25">
        <v>1871.26</v>
      </c>
      <c r="L4928" s="2" t="s">
        <v>59</v>
      </c>
      <c r="M4928" s="14">
        <f>+VLOOKUP(L4928,Customers!$C$3:$D$797,2,FALSE)</f>
        <v>4</v>
      </c>
      <c r="N4928" s="14">
        <f>+INDEX(Customers!$B$2:$D$797,MATCH(TF_Database!L4928,Customers!$C$2:$C$797,0),1)</f>
        <v>11114</v>
      </c>
      <c r="O4928" s="29">
        <f t="shared" si="458"/>
        <v>4</v>
      </c>
      <c r="P4928" s="29">
        <f t="shared" si="459"/>
        <v>10</v>
      </c>
      <c r="Q4928" s="14" t="str">
        <f t="shared" si="460"/>
        <v xml:space="preserve">Roy </v>
      </c>
      <c r="R4928" s="14" t="str">
        <f t="shared" si="461"/>
        <v>Skaria</v>
      </c>
    </row>
    <row r="4929" spans="2:18" x14ac:dyDescent="0.45">
      <c r="B4929" s="14" t="str">
        <f t="shared" si="456"/>
        <v>401252940130</v>
      </c>
      <c r="C4929" s="5">
        <v>40125</v>
      </c>
      <c r="D4929" s="2" t="s">
        <v>804</v>
      </c>
      <c r="E4929" s="14">
        <f t="shared" si="457"/>
        <v>0</v>
      </c>
      <c r="F4929" s="2">
        <v>29</v>
      </c>
      <c r="G4929" s="19">
        <v>6481.95</v>
      </c>
      <c r="H4929" s="20">
        <v>0.09</v>
      </c>
      <c r="I4929" s="6"/>
      <c r="J4929" s="5">
        <v>40130</v>
      </c>
      <c r="K4929" s="25">
        <v>846.23</v>
      </c>
      <c r="L4929" s="2" t="s">
        <v>584</v>
      </c>
      <c r="M4929" s="14">
        <f>+VLOOKUP(L4929,Customers!$C$3:$D$797,2,FALSE)</f>
        <v>1</v>
      </c>
      <c r="N4929" s="14">
        <f>+INDEX(Customers!$B$2:$D$797,MATCH(TF_Database!L4929,Customers!$C$2:$C$797,0),1)</f>
        <v>16518</v>
      </c>
      <c r="O4929" s="29">
        <f t="shared" si="458"/>
        <v>5</v>
      </c>
      <c r="P4929" s="29">
        <f t="shared" si="459"/>
        <v>10</v>
      </c>
      <c r="Q4929" s="14" t="str">
        <f t="shared" si="460"/>
        <v xml:space="preserve">Ryan </v>
      </c>
      <c r="R4929" s="14" t="str">
        <f t="shared" si="461"/>
        <v>Crowe</v>
      </c>
    </row>
    <row r="4930" spans="2:18" x14ac:dyDescent="0.45">
      <c r="B4930" s="14" t="str">
        <f t="shared" si="456"/>
        <v>412354941239</v>
      </c>
      <c r="C4930" s="5">
        <v>41235</v>
      </c>
      <c r="D4930" s="2" t="s">
        <v>804</v>
      </c>
      <c r="E4930" s="14">
        <f t="shared" si="457"/>
        <v>0</v>
      </c>
      <c r="F4930" s="2">
        <v>49</v>
      </c>
      <c r="G4930" s="19">
        <v>2469.15</v>
      </c>
      <c r="H4930" s="20">
        <v>0.04</v>
      </c>
      <c r="I4930" s="6"/>
      <c r="J4930" s="5">
        <v>41239</v>
      </c>
      <c r="K4930" s="25">
        <v>1244.81</v>
      </c>
      <c r="L4930" s="2" t="s">
        <v>338</v>
      </c>
      <c r="M4930" s="14">
        <f>+VLOOKUP(L4930,Customers!$C$3:$D$797,2,FALSE)</f>
        <v>3</v>
      </c>
      <c r="N4930" s="14">
        <f>+INDEX(Customers!$B$2:$D$797,MATCH(TF_Database!L4930,Customers!$C$2:$C$797,0),1)</f>
        <v>30333</v>
      </c>
      <c r="O4930" s="29">
        <f t="shared" si="458"/>
        <v>8</v>
      </c>
      <c r="P4930" s="29">
        <f t="shared" si="459"/>
        <v>14</v>
      </c>
      <c r="Q4930" s="14" t="str">
        <f t="shared" si="460"/>
        <v xml:space="preserve">Natalie </v>
      </c>
      <c r="R4930" s="14" t="str">
        <f t="shared" si="461"/>
        <v>Webber</v>
      </c>
    </row>
    <row r="4931" spans="2:18" x14ac:dyDescent="0.45">
      <c r="B4931" s="14" t="str">
        <f t="shared" si="456"/>
        <v>404743340476</v>
      </c>
      <c r="C4931" s="5">
        <v>40474</v>
      </c>
      <c r="D4931" s="2" t="s">
        <v>804</v>
      </c>
      <c r="E4931" s="14">
        <f t="shared" si="457"/>
        <v>0</v>
      </c>
      <c r="F4931" s="2">
        <v>33</v>
      </c>
      <c r="G4931" s="19">
        <v>463.42</v>
      </c>
      <c r="H4931" s="20">
        <v>0.08</v>
      </c>
      <c r="I4931" s="6"/>
      <c r="J4931" s="5">
        <v>40476</v>
      </c>
      <c r="K4931" s="25">
        <v>14.203500000000002</v>
      </c>
      <c r="L4931" s="2" t="s">
        <v>598</v>
      </c>
      <c r="M4931" s="14">
        <f>+VLOOKUP(L4931,Customers!$C$3:$D$797,2,FALSE)</f>
        <v>3</v>
      </c>
      <c r="N4931" s="14">
        <f>+INDEX(Customers!$B$2:$D$797,MATCH(TF_Database!L4931,Customers!$C$2:$C$797,0),1)</f>
        <v>19942</v>
      </c>
      <c r="O4931" s="29">
        <f t="shared" si="458"/>
        <v>4</v>
      </c>
      <c r="P4931" s="29">
        <f t="shared" si="459"/>
        <v>12</v>
      </c>
      <c r="Q4931" s="14" t="str">
        <f t="shared" si="460"/>
        <v xml:space="preserve">Sue </v>
      </c>
      <c r="R4931" s="14" t="str">
        <f t="shared" si="461"/>
        <v>Ann Reed</v>
      </c>
    </row>
    <row r="4932" spans="2:18" x14ac:dyDescent="0.45">
      <c r="B4932" s="14" t="str">
        <f t="shared" si="456"/>
        <v>40564440565</v>
      </c>
      <c r="C4932" s="5">
        <v>40564</v>
      </c>
      <c r="D4932" s="2" t="s">
        <v>808</v>
      </c>
      <c r="E4932" s="14">
        <f t="shared" si="457"/>
        <v>0</v>
      </c>
      <c r="F4932" s="2">
        <v>4</v>
      </c>
      <c r="G4932" s="19">
        <v>997</v>
      </c>
      <c r="H4932" s="20">
        <v>0.09</v>
      </c>
      <c r="I4932" s="6"/>
      <c r="J4932" s="5">
        <v>40565</v>
      </c>
      <c r="K4932" s="25">
        <v>-307.95999999999998</v>
      </c>
      <c r="L4932" s="2" t="s">
        <v>591</v>
      </c>
      <c r="M4932" s="14">
        <f>+VLOOKUP(L4932,Customers!$C$3:$D$797,2,FALSE)</f>
        <v>3</v>
      </c>
      <c r="N4932" s="14">
        <f>+INDEX(Customers!$B$2:$D$797,MATCH(TF_Database!L4932,Customers!$C$2:$C$797,0),1)</f>
        <v>30358</v>
      </c>
      <c r="O4932" s="29">
        <f t="shared" si="458"/>
        <v>5</v>
      </c>
      <c r="P4932" s="29">
        <f t="shared" si="459"/>
        <v>14</v>
      </c>
      <c r="Q4932" s="14" t="str">
        <f t="shared" si="460"/>
        <v xml:space="preserve">Jill </v>
      </c>
      <c r="R4932" s="14" t="str">
        <f t="shared" si="461"/>
        <v>Stevenson</v>
      </c>
    </row>
    <row r="4933" spans="2:18" x14ac:dyDescent="0.45">
      <c r="B4933" s="14" t="str">
        <f t="shared" si="456"/>
        <v>409454340946</v>
      </c>
      <c r="C4933" s="5">
        <v>40945</v>
      </c>
      <c r="D4933" s="2" t="s">
        <v>808</v>
      </c>
      <c r="E4933" s="14">
        <f t="shared" si="457"/>
        <v>0</v>
      </c>
      <c r="F4933" s="2">
        <v>43</v>
      </c>
      <c r="G4933" s="19">
        <v>2357.9085</v>
      </c>
      <c r="H4933" s="20">
        <v>0.06</v>
      </c>
      <c r="I4933" s="6"/>
      <c r="J4933" s="5">
        <v>40946</v>
      </c>
      <c r="K4933" s="25">
        <v>538.48800000000006</v>
      </c>
      <c r="L4933" s="2" t="s">
        <v>572</v>
      </c>
      <c r="M4933" s="14">
        <f>+VLOOKUP(L4933,Customers!$C$3:$D$797,2,FALSE)</f>
        <v>5</v>
      </c>
      <c r="N4933" s="14">
        <f>+INDEX(Customers!$B$2:$D$797,MATCH(TF_Database!L4933,Customers!$C$2:$C$797,0),1)</f>
        <v>9648</v>
      </c>
      <c r="O4933" s="29">
        <f t="shared" si="458"/>
        <v>9</v>
      </c>
      <c r="P4933" s="29">
        <f t="shared" si="459"/>
        <v>15</v>
      </c>
      <c r="Q4933" s="14" t="str">
        <f t="shared" si="460"/>
        <v xml:space="preserve">Penelope </v>
      </c>
      <c r="R4933" s="14" t="str">
        <f t="shared" si="461"/>
        <v>Sewall</v>
      </c>
    </row>
    <row r="4934" spans="2:18" x14ac:dyDescent="0.45">
      <c r="B4934" s="14" t="str">
        <f t="shared" si="456"/>
        <v>405441540545</v>
      </c>
      <c r="C4934" s="5">
        <v>40544</v>
      </c>
      <c r="D4934" s="2" t="s">
        <v>806</v>
      </c>
      <c r="E4934" s="14">
        <f t="shared" si="457"/>
        <v>1</v>
      </c>
      <c r="F4934" s="2">
        <v>15</v>
      </c>
      <c r="G4934" s="19">
        <v>72.67</v>
      </c>
      <c r="H4934" s="20">
        <v>0.04</v>
      </c>
      <c r="I4934" s="6"/>
      <c r="J4934" s="5">
        <v>40545</v>
      </c>
      <c r="K4934" s="25">
        <v>-62.37</v>
      </c>
      <c r="L4934" s="2" t="s">
        <v>595</v>
      </c>
      <c r="M4934" s="14">
        <f>+VLOOKUP(L4934,Customers!$C$3:$D$797,2,FALSE)</f>
        <v>1</v>
      </c>
      <c r="N4934" s="14">
        <f>+INDEX(Customers!$B$2:$D$797,MATCH(TF_Database!L4934,Customers!$C$2:$C$797,0),1)</f>
        <v>10403</v>
      </c>
      <c r="O4934" s="29">
        <f t="shared" si="458"/>
        <v>5</v>
      </c>
      <c r="P4934" s="29">
        <f t="shared" si="459"/>
        <v>10</v>
      </c>
      <c r="Q4934" s="14" t="str">
        <f t="shared" si="460"/>
        <v xml:space="preserve">Gary </v>
      </c>
      <c r="R4934" s="14" t="str">
        <f t="shared" si="461"/>
        <v>Hwang</v>
      </c>
    </row>
    <row r="4935" spans="2:18" x14ac:dyDescent="0.45">
      <c r="B4935" s="14" t="str">
        <f t="shared" ref="B4935:B4998" si="462">+CONCATENATE(C4935,F4935,J4935)</f>
        <v>410875041089</v>
      </c>
      <c r="C4935" s="5">
        <v>41087</v>
      </c>
      <c r="D4935" s="2" t="s">
        <v>804</v>
      </c>
      <c r="E4935" s="14">
        <f t="shared" ref="E4935:E4998" si="463">+IF(D4935="High",1,0)</f>
        <v>0</v>
      </c>
      <c r="F4935" s="2">
        <v>50</v>
      </c>
      <c r="G4935" s="19">
        <v>99.08</v>
      </c>
      <c r="H4935" s="20">
        <v>0.01</v>
      </c>
      <c r="I4935" s="6"/>
      <c r="J4935" s="5">
        <v>41089</v>
      </c>
      <c r="K4935" s="25">
        <v>11.28</v>
      </c>
      <c r="L4935" s="2" t="s">
        <v>59</v>
      </c>
      <c r="M4935" s="14">
        <f>+VLOOKUP(L4935,Customers!$C$3:$D$797,2,FALSE)</f>
        <v>4</v>
      </c>
      <c r="N4935" s="14">
        <f>+INDEX(Customers!$B$2:$D$797,MATCH(TF_Database!L4935,Customers!$C$2:$C$797,0),1)</f>
        <v>11114</v>
      </c>
      <c r="O4935" s="29">
        <f t="shared" ref="O4935:O4998" si="464">+SEARCH(" ",L4935)</f>
        <v>4</v>
      </c>
      <c r="P4935" s="29">
        <f t="shared" ref="P4935:P4998" si="465">+LEN(L4935)</f>
        <v>10</v>
      </c>
      <c r="Q4935" s="14" t="str">
        <f t="shared" ref="Q4935:Q4998" si="466">+LEFT(L4935,O4935)</f>
        <v xml:space="preserve">Roy </v>
      </c>
      <c r="R4935" s="14" t="str">
        <f t="shared" ref="R4935:R4998" si="467">+RIGHT(L4935,P4935-O4935)</f>
        <v>Skaria</v>
      </c>
    </row>
    <row r="4936" spans="2:18" x14ac:dyDescent="0.45">
      <c r="B4936" s="14" t="str">
        <f t="shared" si="462"/>
        <v>41182241183</v>
      </c>
      <c r="C4936" s="5">
        <v>41182</v>
      </c>
      <c r="D4936" s="2" t="s">
        <v>811</v>
      </c>
      <c r="E4936" s="14">
        <f t="shared" si="463"/>
        <v>0</v>
      </c>
      <c r="F4936" s="2">
        <v>2</v>
      </c>
      <c r="G4936" s="19">
        <v>25.72</v>
      </c>
      <c r="H4936" s="20">
        <v>0.04</v>
      </c>
      <c r="I4936" s="6"/>
      <c r="J4936" s="5">
        <v>41183</v>
      </c>
      <c r="K4936" s="25">
        <v>-15.5</v>
      </c>
      <c r="L4936" s="2" t="s">
        <v>607</v>
      </c>
      <c r="M4936" s="14">
        <f>+VLOOKUP(L4936,Customers!$C$3:$D$797,2,FALSE)</f>
        <v>2</v>
      </c>
      <c r="N4936" s="14">
        <f>+INDEX(Customers!$B$2:$D$797,MATCH(TF_Database!L4936,Customers!$C$2:$C$797,0),1)</f>
        <v>12946</v>
      </c>
      <c r="O4936" s="29">
        <f t="shared" si="464"/>
        <v>5</v>
      </c>
      <c r="P4936" s="29">
        <f t="shared" si="465"/>
        <v>14</v>
      </c>
      <c r="Q4936" s="14" t="str">
        <f t="shared" si="466"/>
        <v xml:space="preserve">Nora </v>
      </c>
      <c r="R4936" s="14" t="str">
        <f t="shared" si="467"/>
        <v>Pelletier</v>
      </c>
    </row>
    <row r="4937" spans="2:18" x14ac:dyDescent="0.45">
      <c r="B4937" s="14" t="str">
        <f t="shared" si="462"/>
        <v>410514341058</v>
      </c>
      <c r="C4937" s="5">
        <v>41051</v>
      </c>
      <c r="D4937" s="2" t="s">
        <v>804</v>
      </c>
      <c r="E4937" s="14">
        <f t="shared" si="463"/>
        <v>0</v>
      </c>
      <c r="F4937" s="2">
        <v>43</v>
      </c>
      <c r="G4937" s="19">
        <v>319.95999999999998</v>
      </c>
      <c r="H4937" s="20">
        <v>0.01</v>
      </c>
      <c r="I4937" s="6"/>
      <c r="J4937" s="5">
        <v>41058</v>
      </c>
      <c r="K4937" s="25">
        <v>123.15</v>
      </c>
      <c r="L4937" s="2" t="s">
        <v>326</v>
      </c>
      <c r="M4937" s="14">
        <f>+VLOOKUP(L4937,Customers!$C$3:$D$797,2,FALSE)</f>
        <v>5</v>
      </c>
      <c r="N4937" s="14">
        <f>+INDEX(Customers!$B$2:$D$797,MATCH(TF_Database!L4937,Customers!$C$2:$C$797,0),1)</f>
        <v>6599</v>
      </c>
      <c r="O4937" s="29">
        <f t="shared" si="464"/>
        <v>8</v>
      </c>
      <c r="P4937" s="29">
        <f t="shared" si="465"/>
        <v>14</v>
      </c>
      <c r="Q4937" s="14" t="str">
        <f t="shared" si="466"/>
        <v xml:space="preserve">Matthew </v>
      </c>
      <c r="R4937" s="14" t="str">
        <f t="shared" si="467"/>
        <v>Clasen</v>
      </c>
    </row>
    <row r="4938" spans="2:18" x14ac:dyDescent="0.45">
      <c r="B4938" s="14" t="str">
        <f t="shared" si="462"/>
        <v>412593241260</v>
      </c>
      <c r="C4938" s="5">
        <v>41259</v>
      </c>
      <c r="D4938" s="2" t="s">
        <v>811</v>
      </c>
      <c r="E4938" s="14">
        <f t="shared" si="463"/>
        <v>0</v>
      </c>
      <c r="F4938" s="2">
        <v>32</v>
      </c>
      <c r="G4938" s="19">
        <v>204.21</v>
      </c>
      <c r="H4938" s="20">
        <v>0.04</v>
      </c>
      <c r="I4938" s="6"/>
      <c r="J4938" s="5">
        <v>41260</v>
      </c>
      <c r="K4938" s="25">
        <v>-204.81</v>
      </c>
      <c r="L4938" s="2" t="s">
        <v>606</v>
      </c>
      <c r="M4938" s="14">
        <f>+VLOOKUP(L4938,Customers!$C$3:$D$797,2,FALSE)</f>
        <v>2</v>
      </c>
      <c r="N4938" s="14">
        <f>+INDEX(Customers!$B$2:$D$797,MATCH(TF_Database!L4938,Customers!$C$2:$C$797,0),1)</f>
        <v>17454</v>
      </c>
      <c r="O4938" s="29">
        <f t="shared" si="464"/>
        <v>5</v>
      </c>
      <c r="P4938" s="29">
        <f t="shared" si="465"/>
        <v>13</v>
      </c>
      <c r="Q4938" s="14" t="str">
        <f t="shared" si="466"/>
        <v xml:space="preserve">Thea </v>
      </c>
      <c r="R4938" s="14" t="str">
        <f t="shared" si="467"/>
        <v>Hudgings</v>
      </c>
    </row>
    <row r="4939" spans="2:18" x14ac:dyDescent="0.45">
      <c r="B4939" s="14" t="str">
        <f t="shared" si="462"/>
        <v>401953340197</v>
      </c>
      <c r="C4939" s="5">
        <v>40195</v>
      </c>
      <c r="D4939" s="2" t="s">
        <v>811</v>
      </c>
      <c r="E4939" s="14">
        <f t="shared" si="463"/>
        <v>0</v>
      </c>
      <c r="F4939" s="2">
        <v>33</v>
      </c>
      <c r="G4939" s="19">
        <v>223.88</v>
      </c>
      <c r="H4939" s="20">
        <v>0.03</v>
      </c>
      <c r="I4939" s="6"/>
      <c r="J4939" s="5">
        <v>40197</v>
      </c>
      <c r="K4939" s="25">
        <v>55.21</v>
      </c>
      <c r="L4939" s="2" t="s">
        <v>595</v>
      </c>
      <c r="M4939" s="14">
        <f>+VLOOKUP(L4939,Customers!$C$3:$D$797,2,FALSE)</f>
        <v>1</v>
      </c>
      <c r="N4939" s="14">
        <f>+INDEX(Customers!$B$2:$D$797,MATCH(TF_Database!L4939,Customers!$C$2:$C$797,0),1)</f>
        <v>10403</v>
      </c>
      <c r="O4939" s="29">
        <f t="shared" si="464"/>
        <v>5</v>
      </c>
      <c r="P4939" s="29">
        <f t="shared" si="465"/>
        <v>10</v>
      </c>
      <c r="Q4939" s="14" t="str">
        <f t="shared" si="466"/>
        <v xml:space="preserve">Gary </v>
      </c>
      <c r="R4939" s="14" t="str">
        <f t="shared" si="467"/>
        <v>Hwang</v>
      </c>
    </row>
    <row r="4940" spans="2:18" x14ac:dyDescent="0.45">
      <c r="B4940" s="14" t="str">
        <f t="shared" si="462"/>
        <v>40718540719</v>
      </c>
      <c r="C4940" s="5">
        <v>40718</v>
      </c>
      <c r="D4940" s="2" t="s">
        <v>808</v>
      </c>
      <c r="E4940" s="14">
        <f t="shared" si="463"/>
        <v>0</v>
      </c>
      <c r="F4940" s="2">
        <v>5</v>
      </c>
      <c r="G4940" s="19">
        <v>131.27000000000001</v>
      </c>
      <c r="H4940" s="20">
        <v>0.1</v>
      </c>
      <c r="I4940" s="6"/>
      <c r="J4940" s="5">
        <v>40719</v>
      </c>
      <c r="K4940" s="25">
        <v>-70.430000000000007</v>
      </c>
      <c r="L4940" s="2" t="s">
        <v>607</v>
      </c>
      <c r="M4940" s="14">
        <f>+VLOOKUP(L4940,Customers!$C$3:$D$797,2,FALSE)</f>
        <v>2</v>
      </c>
      <c r="N4940" s="14">
        <f>+INDEX(Customers!$B$2:$D$797,MATCH(TF_Database!L4940,Customers!$C$2:$C$797,0),1)</f>
        <v>12946</v>
      </c>
      <c r="O4940" s="29">
        <f t="shared" si="464"/>
        <v>5</v>
      </c>
      <c r="P4940" s="29">
        <f t="shared" si="465"/>
        <v>14</v>
      </c>
      <c r="Q4940" s="14" t="str">
        <f t="shared" si="466"/>
        <v xml:space="preserve">Nora </v>
      </c>
      <c r="R4940" s="14" t="str">
        <f t="shared" si="467"/>
        <v>Pelletier</v>
      </c>
    </row>
    <row r="4941" spans="2:18" x14ac:dyDescent="0.45">
      <c r="B4941" s="14" t="str">
        <f t="shared" si="462"/>
        <v>407182940720</v>
      </c>
      <c r="C4941" s="5">
        <v>40718</v>
      </c>
      <c r="D4941" s="2" t="s">
        <v>808</v>
      </c>
      <c r="E4941" s="14">
        <f t="shared" si="463"/>
        <v>0</v>
      </c>
      <c r="F4941" s="2">
        <v>29</v>
      </c>
      <c r="G4941" s="19">
        <v>13571.7</v>
      </c>
      <c r="H4941" s="20">
        <v>0</v>
      </c>
      <c r="I4941" s="6"/>
      <c r="J4941" s="5">
        <v>40720</v>
      </c>
      <c r="K4941" s="25">
        <v>3825.69</v>
      </c>
      <c r="L4941" s="2" t="s">
        <v>607</v>
      </c>
      <c r="M4941" s="14">
        <f>+VLOOKUP(L4941,Customers!$C$3:$D$797,2,FALSE)</f>
        <v>2</v>
      </c>
      <c r="N4941" s="14">
        <f>+INDEX(Customers!$B$2:$D$797,MATCH(TF_Database!L4941,Customers!$C$2:$C$797,0),1)</f>
        <v>12946</v>
      </c>
      <c r="O4941" s="29">
        <f t="shared" si="464"/>
        <v>5</v>
      </c>
      <c r="P4941" s="29">
        <f t="shared" si="465"/>
        <v>14</v>
      </c>
      <c r="Q4941" s="14" t="str">
        <f t="shared" si="466"/>
        <v xml:space="preserve">Nora </v>
      </c>
      <c r="R4941" s="14" t="str">
        <f t="shared" si="467"/>
        <v>Pelletier</v>
      </c>
    </row>
    <row r="4942" spans="2:18" x14ac:dyDescent="0.45">
      <c r="B4942" s="14" t="str">
        <f t="shared" si="462"/>
        <v>401631040164</v>
      </c>
      <c r="C4942" s="5">
        <v>40163</v>
      </c>
      <c r="D4942" s="2" t="s">
        <v>811</v>
      </c>
      <c r="E4942" s="14">
        <f t="shared" si="463"/>
        <v>0</v>
      </c>
      <c r="F4942" s="2">
        <v>10</v>
      </c>
      <c r="G4942" s="19">
        <v>78.72</v>
      </c>
      <c r="H4942" s="20">
        <v>0.1</v>
      </c>
      <c r="I4942" s="6"/>
      <c r="J4942" s="5">
        <v>40164</v>
      </c>
      <c r="K4942" s="25">
        <v>-22.36</v>
      </c>
      <c r="L4942" s="2" t="s">
        <v>542</v>
      </c>
      <c r="M4942" s="14">
        <f>+VLOOKUP(L4942,Customers!$C$3:$D$797,2,FALSE)</f>
        <v>4</v>
      </c>
      <c r="N4942" s="14">
        <f>+INDEX(Customers!$B$2:$D$797,MATCH(TF_Database!L4942,Customers!$C$2:$C$797,0),1)</f>
        <v>27551</v>
      </c>
      <c r="O4942" s="29">
        <f t="shared" si="464"/>
        <v>6</v>
      </c>
      <c r="P4942" s="29">
        <f t="shared" si="465"/>
        <v>9</v>
      </c>
      <c r="Q4942" s="14" t="str">
        <f t="shared" si="466"/>
        <v xml:space="preserve">Denny </v>
      </c>
      <c r="R4942" s="14" t="str">
        <f t="shared" si="467"/>
        <v>Joy</v>
      </c>
    </row>
    <row r="4943" spans="2:18" x14ac:dyDescent="0.45">
      <c r="B4943" s="14" t="str">
        <f t="shared" si="462"/>
        <v>411752141184</v>
      </c>
      <c r="C4943" s="5">
        <v>41175</v>
      </c>
      <c r="D4943" s="2" t="s">
        <v>804</v>
      </c>
      <c r="E4943" s="14">
        <f t="shared" si="463"/>
        <v>0</v>
      </c>
      <c r="F4943" s="2">
        <v>21</v>
      </c>
      <c r="G4943" s="19">
        <v>788.85</v>
      </c>
      <c r="H4943" s="20">
        <v>0.06</v>
      </c>
      <c r="I4943" s="6"/>
      <c r="J4943" s="5">
        <v>41184</v>
      </c>
      <c r="K4943" s="25">
        <v>317.53449999999998</v>
      </c>
      <c r="L4943" s="2" t="s">
        <v>571</v>
      </c>
      <c r="M4943" s="14">
        <f>+VLOOKUP(L4943,Customers!$C$3:$D$797,2,FALSE)</f>
        <v>2</v>
      </c>
      <c r="N4943" s="14">
        <f>+INDEX(Customers!$B$2:$D$797,MATCH(TF_Database!L4943,Customers!$C$2:$C$797,0),1)</f>
        <v>26313</v>
      </c>
      <c r="O4943" s="29">
        <f t="shared" si="464"/>
        <v>8</v>
      </c>
      <c r="P4943" s="29">
        <f t="shared" si="465"/>
        <v>16</v>
      </c>
      <c r="Q4943" s="14" t="str">
        <f t="shared" si="466"/>
        <v xml:space="preserve">Valerie </v>
      </c>
      <c r="R4943" s="14" t="str">
        <f t="shared" si="467"/>
        <v>Takahito</v>
      </c>
    </row>
    <row r="4944" spans="2:18" x14ac:dyDescent="0.45">
      <c r="B4944" s="14" t="str">
        <f t="shared" si="462"/>
        <v>411754341182</v>
      </c>
      <c r="C4944" s="5">
        <v>41175</v>
      </c>
      <c r="D4944" s="2" t="s">
        <v>804</v>
      </c>
      <c r="E4944" s="14">
        <f t="shared" si="463"/>
        <v>0</v>
      </c>
      <c r="F4944" s="2">
        <v>43</v>
      </c>
      <c r="G4944" s="19">
        <v>364.59</v>
      </c>
      <c r="H4944" s="20">
        <v>7.0000000000000007E-2</v>
      </c>
      <c r="I4944" s="6"/>
      <c r="J4944" s="5">
        <v>41182</v>
      </c>
      <c r="K4944" s="25">
        <v>-14.28</v>
      </c>
      <c r="L4944" s="2" t="s">
        <v>571</v>
      </c>
      <c r="M4944" s="14">
        <f>+VLOOKUP(L4944,Customers!$C$3:$D$797,2,FALSE)</f>
        <v>2</v>
      </c>
      <c r="N4944" s="14">
        <f>+INDEX(Customers!$B$2:$D$797,MATCH(TF_Database!L4944,Customers!$C$2:$C$797,0),1)</f>
        <v>26313</v>
      </c>
      <c r="O4944" s="29">
        <f t="shared" si="464"/>
        <v>8</v>
      </c>
      <c r="P4944" s="29">
        <f t="shared" si="465"/>
        <v>16</v>
      </c>
      <c r="Q4944" s="14" t="str">
        <f t="shared" si="466"/>
        <v xml:space="preserve">Valerie </v>
      </c>
      <c r="R4944" s="14" t="str">
        <f t="shared" si="467"/>
        <v>Takahito</v>
      </c>
    </row>
    <row r="4945" spans="2:18" x14ac:dyDescent="0.45">
      <c r="B4945" s="14" t="str">
        <f t="shared" si="462"/>
        <v>408462640850</v>
      </c>
      <c r="C4945" s="5">
        <v>40846</v>
      </c>
      <c r="D4945" s="2" t="s">
        <v>804</v>
      </c>
      <c r="E4945" s="14">
        <f t="shared" si="463"/>
        <v>0</v>
      </c>
      <c r="F4945" s="2">
        <v>26</v>
      </c>
      <c r="G4945" s="19">
        <v>66.599999999999994</v>
      </c>
      <c r="H4945" s="20">
        <v>0.08</v>
      </c>
      <c r="I4945" s="6"/>
      <c r="J4945" s="5">
        <v>40850</v>
      </c>
      <c r="K4945" s="25">
        <v>13.99</v>
      </c>
      <c r="L4945" s="2" t="s">
        <v>574</v>
      </c>
      <c r="M4945" s="14">
        <f>+VLOOKUP(L4945,Customers!$C$3:$D$797,2,FALSE)</f>
        <v>1</v>
      </c>
      <c r="N4945" s="14">
        <f>+INDEX(Customers!$B$2:$D$797,MATCH(TF_Database!L4945,Customers!$C$2:$C$797,0),1)</f>
        <v>30375</v>
      </c>
      <c r="O4945" s="29">
        <f t="shared" si="464"/>
        <v>8</v>
      </c>
      <c r="P4945" s="29">
        <f t="shared" si="465"/>
        <v>17</v>
      </c>
      <c r="Q4945" s="14" t="str">
        <f t="shared" si="466"/>
        <v xml:space="preserve">Valerie </v>
      </c>
      <c r="R4945" s="14" t="str">
        <f t="shared" si="467"/>
        <v>Dominguez</v>
      </c>
    </row>
    <row r="4946" spans="2:18" x14ac:dyDescent="0.45">
      <c r="B4946" s="14" t="str">
        <f t="shared" si="462"/>
        <v>40846940846</v>
      </c>
      <c r="C4946" s="5">
        <v>40846</v>
      </c>
      <c r="D4946" s="2" t="s">
        <v>804</v>
      </c>
      <c r="E4946" s="14">
        <f t="shared" si="463"/>
        <v>0</v>
      </c>
      <c r="F4946" s="2">
        <v>9</v>
      </c>
      <c r="G4946" s="19">
        <v>312.25</v>
      </c>
      <c r="H4946" s="20">
        <v>0.05</v>
      </c>
      <c r="I4946" s="6"/>
      <c r="J4946" s="5">
        <v>40846</v>
      </c>
      <c r="K4946" s="25">
        <v>15.56</v>
      </c>
      <c r="L4946" s="2" t="s">
        <v>574</v>
      </c>
      <c r="M4946" s="14">
        <f>+VLOOKUP(L4946,Customers!$C$3:$D$797,2,FALSE)</f>
        <v>1</v>
      </c>
      <c r="N4946" s="14">
        <f>+INDEX(Customers!$B$2:$D$797,MATCH(TF_Database!L4946,Customers!$C$2:$C$797,0),1)</f>
        <v>30375</v>
      </c>
      <c r="O4946" s="29">
        <f t="shared" si="464"/>
        <v>8</v>
      </c>
      <c r="P4946" s="29">
        <f t="shared" si="465"/>
        <v>17</v>
      </c>
      <c r="Q4946" s="14" t="str">
        <f t="shared" si="466"/>
        <v xml:space="preserve">Valerie </v>
      </c>
      <c r="R4946" s="14" t="str">
        <f t="shared" si="467"/>
        <v>Dominguez</v>
      </c>
    </row>
    <row r="4947" spans="2:18" x14ac:dyDescent="0.45">
      <c r="B4947" s="14" t="str">
        <f t="shared" si="462"/>
        <v>412143641216</v>
      </c>
      <c r="C4947" s="5">
        <v>41214</v>
      </c>
      <c r="D4947" s="2" t="s">
        <v>808</v>
      </c>
      <c r="E4947" s="14">
        <f t="shared" si="463"/>
        <v>0</v>
      </c>
      <c r="F4947" s="2">
        <v>36</v>
      </c>
      <c r="G4947" s="19">
        <v>70.63</v>
      </c>
      <c r="H4947" s="20">
        <v>0.1</v>
      </c>
      <c r="I4947" s="6"/>
      <c r="J4947" s="5">
        <v>41216</v>
      </c>
      <c r="K4947" s="25">
        <v>-66.87</v>
      </c>
      <c r="L4947" s="2" t="s">
        <v>595</v>
      </c>
      <c r="M4947" s="14">
        <f>+VLOOKUP(L4947,Customers!$C$3:$D$797,2,FALSE)</f>
        <v>1</v>
      </c>
      <c r="N4947" s="14">
        <f>+INDEX(Customers!$B$2:$D$797,MATCH(TF_Database!L4947,Customers!$C$2:$C$797,0),1)</f>
        <v>10403</v>
      </c>
      <c r="O4947" s="29">
        <f t="shared" si="464"/>
        <v>5</v>
      </c>
      <c r="P4947" s="29">
        <f t="shared" si="465"/>
        <v>10</v>
      </c>
      <c r="Q4947" s="14" t="str">
        <f t="shared" si="466"/>
        <v xml:space="preserve">Gary </v>
      </c>
      <c r="R4947" s="14" t="str">
        <f t="shared" si="467"/>
        <v>Hwang</v>
      </c>
    </row>
    <row r="4948" spans="2:18" x14ac:dyDescent="0.45">
      <c r="B4948" s="14" t="str">
        <f t="shared" si="462"/>
        <v>41084641089</v>
      </c>
      <c r="C4948" s="5">
        <v>41084</v>
      </c>
      <c r="D4948" s="2" t="s">
        <v>804</v>
      </c>
      <c r="E4948" s="14">
        <f t="shared" si="463"/>
        <v>0</v>
      </c>
      <c r="F4948" s="2">
        <v>6</v>
      </c>
      <c r="G4948" s="19">
        <v>89.75</v>
      </c>
      <c r="H4948" s="20">
        <v>0.03</v>
      </c>
      <c r="I4948" s="6"/>
      <c r="J4948" s="5">
        <v>41089</v>
      </c>
      <c r="K4948" s="25">
        <v>-38.288699999999999</v>
      </c>
      <c r="L4948" s="2" t="s">
        <v>588</v>
      </c>
      <c r="M4948" s="14">
        <f>+VLOOKUP(L4948,Customers!$C$3:$D$797,2,FALSE)</f>
        <v>2</v>
      </c>
      <c r="N4948" s="14">
        <f>+INDEX(Customers!$B$2:$D$797,MATCH(TF_Database!L4948,Customers!$C$2:$C$797,0),1)</f>
        <v>15426</v>
      </c>
      <c r="O4948" s="29">
        <f t="shared" si="464"/>
        <v>7</v>
      </c>
      <c r="P4948" s="29">
        <f t="shared" si="465"/>
        <v>12</v>
      </c>
      <c r="Q4948" s="14" t="str">
        <f t="shared" si="466"/>
        <v xml:space="preserve">Victor </v>
      </c>
      <c r="R4948" s="14" t="str">
        <f t="shared" si="467"/>
        <v>Price</v>
      </c>
    </row>
    <row r="4949" spans="2:18" x14ac:dyDescent="0.45">
      <c r="B4949" s="14" t="str">
        <f t="shared" si="462"/>
        <v>402514140253</v>
      </c>
      <c r="C4949" s="5">
        <v>40251</v>
      </c>
      <c r="D4949" s="2" t="s">
        <v>810</v>
      </c>
      <c r="E4949" s="14">
        <f t="shared" si="463"/>
        <v>0</v>
      </c>
      <c r="F4949" s="2">
        <v>41</v>
      </c>
      <c r="G4949" s="19">
        <v>478.38</v>
      </c>
      <c r="H4949" s="20">
        <v>0.09</v>
      </c>
      <c r="I4949" s="6"/>
      <c r="J4949" s="5">
        <v>40253</v>
      </c>
      <c r="K4949" s="25">
        <v>-34.39</v>
      </c>
      <c r="L4949" s="2" t="s">
        <v>338</v>
      </c>
      <c r="M4949" s="14">
        <f>+VLOOKUP(L4949,Customers!$C$3:$D$797,2,FALSE)</f>
        <v>3</v>
      </c>
      <c r="N4949" s="14">
        <f>+INDEX(Customers!$B$2:$D$797,MATCH(TF_Database!L4949,Customers!$C$2:$C$797,0),1)</f>
        <v>30333</v>
      </c>
      <c r="O4949" s="29">
        <f t="shared" si="464"/>
        <v>8</v>
      </c>
      <c r="P4949" s="29">
        <f t="shared" si="465"/>
        <v>14</v>
      </c>
      <c r="Q4949" s="14" t="str">
        <f t="shared" si="466"/>
        <v xml:space="preserve">Natalie </v>
      </c>
      <c r="R4949" s="14" t="str">
        <f t="shared" si="467"/>
        <v>Webber</v>
      </c>
    </row>
    <row r="4950" spans="2:18" x14ac:dyDescent="0.45">
      <c r="B4950" s="14" t="str">
        <f t="shared" si="462"/>
        <v>40082640084</v>
      </c>
      <c r="C4950" s="5">
        <v>40082</v>
      </c>
      <c r="D4950" s="2" t="s">
        <v>811</v>
      </c>
      <c r="E4950" s="14">
        <f t="shared" si="463"/>
        <v>0</v>
      </c>
      <c r="F4950" s="2">
        <v>6</v>
      </c>
      <c r="G4950" s="19">
        <v>247.15</v>
      </c>
      <c r="H4950" s="20">
        <v>7.0000000000000007E-2</v>
      </c>
      <c r="I4950" s="6"/>
      <c r="J4950" s="5">
        <v>40084</v>
      </c>
      <c r="K4950" s="25">
        <v>-88.35</v>
      </c>
      <c r="L4950" s="2" t="s">
        <v>19</v>
      </c>
      <c r="M4950" s="14">
        <f>+VLOOKUP(L4950,Customers!$C$3:$D$797,2,FALSE)</f>
        <v>2</v>
      </c>
      <c r="N4950" s="14">
        <f>+INDEX(Customers!$B$2:$D$797,MATCH(TF_Database!L4950,Customers!$C$2:$C$797,0),1)</f>
        <v>13965</v>
      </c>
      <c r="O4950" s="29">
        <f t="shared" si="464"/>
        <v>5</v>
      </c>
      <c r="P4950" s="29">
        <f t="shared" si="465"/>
        <v>10</v>
      </c>
      <c r="Q4950" s="14" t="str">
        <f t="shared" si="466"/>
        <v xml:space="preserve">Jack </v>
      </c>
      <c r="R4950" s="14" t="str">
        <f t="shared" si="467"/>
        <v>Garza</v>
      </c>
    </row>
    <row r="4951" spans="2:18" x14ac:dyDescent="0.45">
      <c r="B4951" s="14" t="str">
        <f t="shared" si="462"/>
        <v>402203040221</v>
      </c>
      <c r="C4951" s="5">
        <v>40220</v>
      </c>
      <c r="D4951" s="2" t="s">
        <v>810</v>
      </c>
      <c r="E4951" s="14">
        <f t="shared" si="463"/>
        <v>0</v>
      </c>
      <c r="F4951" s="2">
        <v>30</v>
      </c>
      <c r="G4951" s="19">
        <v>314.93</v>
      </c>
      <c r="H4951" s="20">
        <v>0</v>
      </c>
      <c r="I4951" s="6"/>
      <c r="J4951" s="5">
        <v>40221</v>
      </c>
      <c r="K4951" s="25">
        <v>-17.5044</v>
      </c>
      <c r="L4951" s="2" t="s">
        <v>576</v>
      </c>
      <c r="M4951" s="14">
        <f>+VLOOKUP(L4951,Customers!$C$3:$D$797,2,FALSE)</f>
        <v>3</v>
      </c>
      <c r="N4951" s="14">
        <f>+INDEX(Customers!$B$2:$D$797,MATCH(TF_Database!L4951,Customers!$C$2:$C$797,0),1)</f>
        <v>26724</v>
      </c>
      <c r="O4951" s="29">
        <f t="shared" si="464"/>
        <v>6</v>
      </c>
      <c r="P4951" s="29">
        <f t="shared" si="465"/>
        <v>13</v>
      </c>
      <c r="Q4951" s="14" t="str">
        <f t="shared" si="466"/>
        <v xml:space="preserve">Thais </v>
      </c>
      <c r="R4951" s="14" t="str">
        <f t="shared" si="467"/>
        <v>Sissman</v>
      </c>
    </row>
    <row r="4952" spans="2:18" x14ac:dyDescent="0.45">
      <c r="B4952" s="14" t="str">
        <f t="shared" si="462"/>
        <v>402202540222</v>
      </c>
      <c r="C4952" s="5">
        <v>40220</v>
      </c>
      <c r="D4952" s="2" t="s">
        <v>810</v>
      </c>
      <c r="E4952" s="14">
        <f t="shared" si="463"/>
        <v>0</v>
      </c>
      <c r="F4952" s="2">
        <v>25</v>
      </c>
      <c r="G4952" s="19">
        <v>726.82</v>
      </c>
      <c r="H4952" s="20">
        <v>0.1</v>
      </c>
      <c r="I4952" s="6"/>
      <c r="J4952" s="5">
        <v>40222</v>
      </c>
      <c r="K4952" s="25">
        <v>-173.88</v>
      </c>
      <c r="L4952" s="2" t="s">
        <v>576</v>
      </c>
      <c r="M4952" s="14">
        <f>+VLOOKUP(L4952,Customers!$C$3:$D$797,2,FALSE)</f>
        <v>3</v>
      </c>
      <c r="N4952" s="14">
        <f>+INDEX(Customers!$B$2:$D$797,MATCH(TF_Database!L4952,Customers!$C$2:$C$797,0),1)</f>
        <v>26724</v>
      </c>
      <c r="O4952" s="29">
        <f t="shared" si="464"/>
        <v>6</v>
      </c>
      <c r="P4952" s="29">
        <f t="shared" si="465"/>
        <v>13</v>
      </c>
      <c r="Q4952" s="14" t="str">
        <f t="shared" si="466"/>
        <v xml:space="preserve">Thais </v>
      </c>
      <c r="R4952" s="14" t="str">
        <f t="shared" si="467"/>
        <v>Sissman</v>
      </c>
    </row>
    <row r="4953" spans="2:18" x14ac:dyDescent="0.45">
      <c r="B4953" s="14" t="str">
        <f t="shared" si="462"/>
        <v>399944439994</v>
      </c>
      <c r="C4953" s="5">
        <v>39994</v>
      </c>
      <c r="D4953" s="2" t="s">
        <v>811</v>
      </c>
      <c r="E4953" s="14">
        <f t="shared" si="463"/>
        <v>0</v>
      </c>
      <c r="F4953" s="2">
        <v>44</v>
      </c>
      <c r="G4953" s="19">
        <v>115.24</v>
      </c>
      <c r="H4953" s="20">
        <v>0.03</v>
      </c>
      <c r="I4953" s="6"/>
      <c r="J4953" s="5">
        <v>39994</v>
      </c>
      <c r="K4953" s="25">
        <v>43.23</v>
      </c>
      <c r="L4953" s="2" t="s">
        <v>575</v>
      </c>
      <c r="M4953" s="14">
        <f>+VLOOKUP(L4953,Customers!$C$3:$D$797,2,FALSE)</f>
        <v>1</v>
      </c>
      <c r="N4953" s="14">
        <f>+INDEX(Customers!$B$2:$D$797,MATCH(TF_Database!L4953,Customers!$C$2:$C$797,0),1)</f>
        <v>4545</v>
      </c>
      <c r="O4953" s="29">
        <f t="shared" si="464"/>
        <v>6</v>
      </c>
      <c r="P4953" s="29">
        <f t="shared" si="465"/>
        <v>17</v>
      </c>
      <c r="Q4953" s="14" t="str">
        <f t="shared" si="466"/>
        <v xml:space="preserve">Susan </v>
      </c>
      <c r="R4953" s="14" t="str">
        <f t="shared" si="467"/>
        <v>MacKendrick</v>
      </c>
    </row>
    <row r="4954" spans="2:18" x14ac:dyDescent="0.45">
      <c r="B4954" s="14" t="str">
        <f t="shared" si="462"/>
        <v>399942839996</v>
      </c>
      <c r="C4954" s="5">
        <v>39994</v>
      </c>
      <c r="D4954" s="2" t="s">
        <v>811</v>
      </c>
      <c r="E4954" s="14">
        <f t="shared" si="463"/>
        <v>0</v>
      </c>
      <c r="F4954" s="2">
        <v>28</v>
      </c>
      <c r="G4954" s="19">
        <v>9601.94</v>
      </c>
      <c r="H4954" s="20">
        <v>0.08</v>
      </c>
      <c r="I4954" s="6"/>
      <c r="J4954" s="5">
        <v>39996</v>
      </c>
      <c r="K4954" s="25">
        <v>2428.59</v>
      </c>
      <c r="L4954" s="2" t="s">
        <v>575</v>
      </c>
      <c r="M4954" s="14">
        <f>+VLOOKUP(L4954,Customers!$C$3:$D$797,2,FALSE)</f>
        <v>1</v>
      </c>
      <c r="N4954" s="14">
        <f>+INDEX(Customers!$B$2:$D$797,MATCH(TF_Database!L4954,Customers!$C$2:$C$797,0),1)</f>
        <v>4545</v>
      </c>
      <c r="O4954" s="29">
        <f t="shared" si="464"/>
        <v>6</v>
      </c>
      <c r="P4954" s="29">
        <f t="shared" si="465"/>
        <v>17</v>
      </c>
      <c r="Q4954" s="14" t="str">
        <f t="shared" si="466"/>
        <v xml:space="preserve">Susan </v>
      </c>
      <c r="R4954" s="14" t="str">
        <f t="shared" si="467"/>
        <v>MacKendrick</v>
      </c>
    </row>
    <row r="4955" spans="2:18" x14ac:dyDescent="0.45">
      <c r="B4955" s="14" t="str">
        <f t="shared" si="462"/>
        <v>39876639880</v>
      </c>
      <c r="C4955" s="5">
        <v>39876</v>
      </c>
      <c r="D4955" s="2" t="s">
        <v>804</v>
      </c>
      <c r="E4955" s="14">
        <f t="shared" si="463"/>
        <v>0</v>
      </c>
      <c r="F4955" s="2">
        <v>6</v>
      </c>
      <c r="G4955" s="19">
        <v>973.86199999999997</v>
      </c>
      <c r="H4955" s="20">
        <v>0.1</v>
      </c>
      <c r="I4955" s="6"/>
      <c r="J4955" s="5">
        <v>39880</v>
      </c>
      <c r="K4955" s="25">
        <v>-693.33</v>
      </c>
      <c r="L4955" s="2" t="s">
        <v>582</v>
      </c>
      <c r="M4955" s="14">
        <f>+VLOOKUP(L4955,Customers!$C$3:$D$797,2,FALSE)</f>
        <v>4</v>
      </c>
      <c r="N4955" s="14">
        <f>+INDEX(Customers!$B$2:$D$797,MATCH(TF_Database!L4955,Customers!$C$2:$C$797,0),1)</f>
        <v>17308</v>
      </c>
      <c r="O4955" s="29">
        <f t="shared" si="464"/>
        <v>5</v>
      </c>
      <c r="P4955" s="29">
        <f t="shared" si="465"/>
        <v>13</v>
      </c>
      <c r="Q4955" s="14" t="str">
        <f t="shared" si="466"/>
        <v xml:space="preserve">Mick </v>
      </c>
      <c r="R4955" s="14" t="str">
        <f t="shared" si="467"/>
        <v>Crebagga</v>
      </c>
    </row>
    <row r="4956" spans="2:18" x14ac:dyDescent="0.45">
      <c r="B4956" s="14" t="str">
        <f t="shared" si="462"/>
        <v>404573540464</v>
      </c>
      <c r="C4956" s="5">
        <v>40457</v>
      </c>
      <c r="D4956" s="2" t="s">
        <v>804</v>
      </c>
      <c r="E4956" s="14">
        <f t="shared" si="463"/>
        <v>0</v>
      </c>
      <c r="F4956" s="2">
        <v>35</v>
      </c>
      <c r="G4956" s="19">
        <v>1624.67</v>
      </c>
      <c r="H4956" s="20">
        <v>0.04</v>
      </c>
      <c r="I4956" s="6"/>
      <c r="J4956" s="5">
        <v>40464</v>
      </c>
      <c r="K4956" s="25">
        <v>504.35</v>
      </c>
      <c r="L4956" s="2" t="s">
        <v>603</v>
      </c>
      <c r="M4956" s="14">
        <f>+VLOOKUP(L4956,Customers!$C$3:$D$797,2,FALSE)</f>
        <v>1</v>
      </c>
      <c r="N4956" s="14">
        <f>+INDEX(Customers!$B$2:$D$797,MATCH(TF_Database!L4956,Customers!$C$2:$C$797,0),1)</f>
        <v>21421</v>
      </c>
      <c r="O4956" s="29">
        <f t="shared" si="464"/>
        <v>6</v>
      </c>
      <c r="P4956" s="29">
        <f t="shared" si="465"/>
        <v>11</v>
      </c>
      <c r="Q4956" s="14" t="str">
        <f t="shared" si="466"/>
        <v xml:space="preserve">Henia </v>
      </c>
      <c r="R4956" s="14" t="str">
        <f t="shared" si="467"/>
        <v>Zydlo</v>
      </c>
    </row>
    <row r="4957" spans="2:18" x14ac:dyDescent="0.45">
      <c r="B4957" s="14" t="str">
        <f t="shared" si="462"/>
        <v>401164740123</v>
      </c>
      <c r="C4957" s="5">
        <v>40116</v>
      </c>
      <c r="D4957" s="2" t="s">
        <v>804</v>
      </c>
      <c r="E4957" s="14">
        <f t="shared" si="463"/>
        <v>0</v>
      </c>
      <c r="F4957" s="2">
        <v>47</v>
      </c>
      <c r="G4957" s="19">
        <v>116.06</v>
      </c>
      <c r="H4957" s="20">
        <v>0.1</v>
      </c>
      <c r="I4957" s="6"/>
      <c r="J4957" s="5">
        <v>40123</v>
      </c>
      <c r="K4957" s="25">
        <v>25.2</v>
      </c>
      <c r="L4957" s="2" t="s">
        <v>595</v>
      </c>
      <c r="M4957" s="14">
        <f>+VLOOKUP(L4957,Customers!$C$3:$D$797,2,FALSE)</f>
        <v>1</v>
      </c>
      <c r="N4957" s="14">
        <f>+INDEX(Customers!$B$2:$D$797,MATCH(TF_Database!L4957,Customers!$C$2:$C$797,0),1)</f>
        <v>10403</v>
      </c>
      <c r="O4957" s="29">
        <f t="shared" si="464"/>
        <v>5</v>
      </c>
      <c r="P4957" s="29">
        <f t="shared" si="465"/>
        <v>10</v>
      </c>
      <c r="Q4957" s="14" t="str">
        <f t="shared" si="466"/>
        <v xml:space="preserve">Gary </v>
      </c>
      <c r="R4957" s="14" t="str">
        <f t="shared" si="467"/>
        <v>Hwang</v>
      </c>
    </row>
    <row r="4958" spans="2:18" x14ac:dyDescent="0.45">
      <c r="B4958" s="14" t="str">
        <f t="shared" si="462"/>
        <v>404391040443</v>
      </c>
      <c r="C4958" s="5">
        <v>40439</v>
      </c>
      <c r="D4958" s="2" t="s">
        <v>804</v>
      </c>
      <c r="E4958" s="14">
        <f t="shared" si="463"/>
        <v>0</v>
      </c>
      <c r="F4958" s="2">
        <v>10</v>
      </c>
      <c r="G4958" s="19">
        <v>39.42</v>
      </c>
      <c r="H4958" s="20">
        <v>0.06</v>
      </c>
      <c r="I4958" s="6"/>
      <c r="J4958" s="5">
        <v>40443</v>
      </c>
      <c r="K4958" s="25">
        <v>7.78</v>
      </c>
      <c r="L4958" s="2" t="s">
        <v>601</v>
      </c>
      <c r="M4958" s="14">
        <f>+VLOOKUP(L4958,Customers!$C$3:$D$797,2,FALSE)</f>
        <v>3</v>
      </c>
      <c r="N4958" s="14">
        <f>+INDEX(Customers!$B$2:$D$797,MATCH(TF_Database!L4958,Customers!$C$2:$C$797,0),1)</f>
        <v>8193</v>
      </c>
      <c r="O4958" s="29">
        <f t="shared" si="464"/>
        <v>5</v>
      </c>
      <c r="P4958" s="29">
        <f t="shared" si="465"/>
        <v>15</v>
      </c>
      <c r="Q4958" s="14" t="str">
        <f t="shared" si="466"/>
        <v xml:space="preserve">Mike </v>
      </c>
      <c r="R4958" s="14" t="str">
        <f t="shared" si="467"/>
        <v>Gockenbach</v>
      </c>
    </row>
    <row r="4959" spans="2:18" x14ac:dyDescent="0.45">
      <c r="B4959" s="14" t="str">
        <f t="shared" si="462"/>
        <v>404393540443</v>
      </c>
      <c r="C4959" s="5">
        <v>40439</v>
      </c>
      <c r="D4959" s="2" t="s">
        <v>804</v>
      </c>
      <c r="E4959" s="14">
        <f t="shared" si="463"/>
        <v>0</v>
      </c>
      <c r="F4959" s="2">
        <v>35</v>
      </c>
      <c r="G4959" s="19">
        <v>801.44</v>
      </c>
      <c r="H4959" s="20">
        <v>0.01</v>
      </c>
      <c r="I4959" s="6"/>
      <c r="J4959" s="5">
        <v>40443</v>
      </c>
      <c r="K4959" s="25">
        <v>308.12</v>
      </c>
      <c r="L4959" s="2" t="s">
        <v>601</v>
      </c>
      <c r="M4959" s="14">
        <f>+VLOOKUP(L4959,Customers!$C$3:$D$797,2,FALSE)</f>
        <v>3</v>
      </c>
      <c r="N4959" s="14">
        <f>+INDEX(Customers!$B$2:$D$797,MATCH(TF_Database!L4959,Customers!$C$2:$C$797,0),1)</f>
        <v>8193</v>
      </c>
      <c r="O4959" s="29">
        <f t="shared" si="464"/>
        <v>5</v>
      </c>
      <c r="P4959" s="29">
        <f t="shared" si="465"/>
        <v>15</v>
      </c>
      <c r="Q4959" s="14" t="str">
        <f t="shared" si="466"/>
        <v xml:space="preserve">Mike </v>
      </c>
      <c r="R4959" s="14" t="str">
        <f t="shared" si="467"/>
        <v>Gockenbach</v>
      </c>
    </row>
    <row r="4960" spans="2:18" x14ac:dyDescent="0.45">
      <c r="B4960" s="14" t="str">
        <f t="shared" si="462"/>
        <v>404392240446</v>
      </c>
      <c r="C4960" s="5">
        <v>40439</v>
      </c>
      <c r="D4960" s="2" t="s">
        <v>804</v>
      </c>
      <c r="E4960" s="14">
        <f t="shared" si="463"/>
        <v>0</v>
      </c>
      <c r="F4960" s="2">
        <v>22</v>
      </c>
      <c r="G4960" s="19">
        <v>1194.06</v>
      </c>
      <c r="H4960" s="20">
        <v>0.04</v>
      </c>
      <c r="I4960" s="6"/>
      <c r="J4960" s="5">
        <v>40446</v>
      </c>
      <c r="K4960" s="25">
        <v>326.97000000000003</v>
      </c>
      <c r="L4960" s="2" t="s">
        <v>601</v>
      </c>
      <c r="M4960" s="14">
        <f>+VLOOKUP(L4960,Customers!$C$3:$D$797,2,FALSE)</f>
        <v>3</v>
      </c>
      <c r="N4960" s="14">
        <f>+INDEX(Customers!$B$2:$D$797,MATCH(TF_Database!L4960,Customers!$C$2:$C$797,0),1)</f>
        <v>8193</v>
      </c>
      <c r="O4960" s="29">
        <f t="shared" si="464"/>
        <v>5</v>
      </c>
      <c r="P4960" s="29">
        <f t="shared" si="465"/>
        <v>15</v>
      </c>
      <c r="Q4960" s="14" t="str">
        <f t="shared" si="466"/>
        <v xml:space="preserve">Mike </v>
      </c>
      <c r="R4960" s="14" t="str">
        <f t="shared" si="467"/>
        <v>Gockenbach</v>
      </c>
    </row>
    <row r="4961" spans="2:18" x14ac:dyDescent="0.45">
      <c r="B4961" s="14" t="str">
        <f t="shared" si="462"/>
        <v>406484940652</v>
      </c>
      <c r="C4961" s="5">
        <v>40648</v>
      </c>
      <c r="D4961" s="2" t="s">
        <v>804</v>
      </c>
      <c r="E4961" s="14">
        <f t="shared" si="463"/>
        <v>0</v>
      </c>
      <c r="F4961" s="2">
        <v>49</v>
      </c>
      <c r="G4961" s="19">
        <v>377.02</v>
      </c>
      <c r="H4961" s="20">
        <v>0</v>
      </c>
      <c r="I4961" s="6"/>
      <c r="J4961" s="5">
        <v>40652</v>
      </c>
      <c r="K4961" s="25">
        <v>84.66</v>
      </c>
      <c r="L4961" s="2" t="s">
        <v>601</v>
      </c>
      <c r="M4961" s="14">
        <f>+VLOOKUP(L4961,Customers!$C$3:$D$797,2,FALSE)</f>
        <v>3</v>
      </c>
      <c r="N4961" s="14">
        <f>+INDEX(Customers!$B$2:$D$797,MATCH(TF_Database!L4961,Customers!$C$2:$C$797,0),1)</f>
        <v>8193</v>
      </c>
      <c r="O4961" s="29">
        <f t="shared" si="464"/>
        <v>5</v>
      </c>
      <c r="P4961" s="29">
        <f t="shared" si="465"/>
        <v>15</v>
      </c>
      <c r="Q4961" s="14" t="str">
        <f t="shared" si="466"/>
        <v xml:space="preserve">Mike </v>
      </c>
      <c r="R4961" s="14" t="str">
        <f t="shared" si="467"/>
        <v>Gockenbach</v>
      </c>
    </row>
    <row r="4962" spans="2:18" x14ac:dyDescent="0.45">
      <c r="B4962" s="14" t="str">
        <f t="shared" si="462"/>
        <v>406484840648</v>
      </c>
      <c r="C4962" s="5">
        <v>40648</v>
      </c>
      <c r="D4962" s="2" t="s">
        <v>804</v>
      </c>
      <c r="E4962" s="14">
        <f t="shared" si="463"/>
        <v>0</v>
      </c>
      <c r="F4962" s="2">
        <v>48</v>
      </c>
      <c r="G4962" s="19">
        <v>7339.24</v>
      </c>
      <c r="H4962" s="20">
        <v>0</v>
      </c>
      <c r="I4962" s="6"/>
      <c r="J4962" s="5">
        <v>40648</v>
      </c>
      <c r="K4962" s="25">
        <v>-279.74</v>
      </c>
      <c r="L4962" s="2" t="s">
        <v>601</v>
      </c>
      <c r="M4962" s="14">
        <f>+VLOOKUP(L4962,Customers!$C$3:$D$797,2,FALSE)</f>
        <v>3</v>
      </c>
      <c r="N4962" s="14">
        <f>+INDEX(Customers!$B$2:$D$797,MATCH(TF_Database!L4962,Customers!$C$2:$C$797,0),1)</f>
        <v>8193</v>
      </c>
      <c r="O4962" s="29">
        <f t="shared" si="464"/>
        <v>5</v>
      </c>
      <c r="P4962" s="29">
        <f t="shared" si="465"/>
        <v>15</v>
      </c>
      <c r="Q4962" s="14" t="str">
        <f t="shared" si="466"/>
        <v xml:space="preserve">Mike </v>
      </c>
      <c r="R4962" s="14" t="str">
        <f t="shared" si="467"/>
        <v>Gockenbach</v>
      </c>
    </row>
    <row r="4963" spans="2:18" x14ac:dyDescent="0.45">
      <c r="B4963" s="14" t="str">
        <f t="shared" si="462"/>
        <v>407373840739</v>
      </c>
      <c r="C4963" s="5">
        <v>40737</v>
      </c>
      <c r="D4963" s="2" t="s">
        <v>808</v>
      </c>
      <c r="E4963" s="14">
        <f t="shared" si="463"/>
        <v>0</v>
      </c>
      <c r="F4963" s="2">
        <v>38</v>
      </c>
      <c r="G4963" s="19">
        <v>137.07</v>
      </c>
      <c r="H4963" s="20">
        <v>0.09</v>
      </c>
      <c r="I4963" s="6"/>
      <c r="J4963" s="5">
        <v>40739</v>
      </c>
      <c r="K4963" s="25">
        <v>-199.29499999999999</v>
      </c>
      <c r="L4963" s="2" t="s">
        <v>607</v>
      </c>
      <c r="M4963" s="14">
        <f>+VLOOKUP(L4963,Customers!$C$3:$D$797,2,FALSE)</f>
        <v>2</v>
      </c>
      <c r="N4963" s="14">
        <f>+INDEX(Customers!$B$2:$D$797,MATCH(TF_Database!L4963,Customers!$C$2:$C$797,0),1)</f>
        <v>12946</v>
      </c>
      <c r="O4963" s="29">
        <f t="shared" si="464"/>
        <v>5</v>
      </c>
      <c r="P4963" s="29">
        <f t="shared" si="465"/>
        <v>14</v>
      </c>
      <c r="Q4963" s="14" t="str">
        <f t="shared" si="466"/>
        <v xml:space="preserve">Nora </v>
      </c>
      <c r="R4963" s="14" t="str">
        <f t="shared" si="467"/>
        <v>Pelletier</v>
      </c>
    </row>
    <row r="4964" spans="2:18" x14ac:dyDescent="0.45">
      <c r="B4964" s="14" t="str">
        <f t="shared" si="462"/>
        <v>407372840738</v>
      </c>
      <c r="C4964" s="5">
        <v>40737</v>
      </c>
      <c r="D4964" s="2" t="s">
        <v>808</v>
      </c>
      <c r="E4964" s="14">
        <f t="shared" si="463"/>
        <v>0</v>
      </c>
      <c r="F4964" s="2">
        <v>28</v>
      </c>
      <c r="G4964" s="19">
        <v>203.99</v>
      </c>
      <c r="H4964" s="20">
        <v>0.02</v>
      </c>
      <c r="I4964" s="6"/>
      <c r="J4964" s="5">
        <v>40738</v>
      </c>
      <c r="K4964" s="25">
        <v>-8.51</v>
      </c>
      <c r="L4964" s="2" t="s">
        <v>607</v>
      </c>
      <c r="M4964" s="14">
        <f>+VLOOKUP(L4964,Customers!$C$3:$D$797,2,FALSE)</f>
        <v>2</v>
      </c>
      <c r="N4964" s="14">
        <f>+INDEX(Customers!$B$2:$D$797,MATCH(TF_Database!L4964,Customers!$C$2:$C$797,0),1)</f>
        <v>12946</v>
      </c>
      <c r="O4964" s="29">
        <f t="shared" si="464"/>
        <v>5</v>
      </c>
      <c r="P4964" s="29">
        <f t="shared" si="465"/>
        <v>14</v>
      </c>
      <c r="Q4964" s="14" t="str">
        <f t="shared" si="466"/>
        <v xml:space="preserve">Nora </v>
      </c>
      <c r="R4964" s="14" t="str">
        <f t="shared" si="467"/>
        <v>Pelletier</v>
      </c>
    </row>
    <row r="4965" spans="2:18" x14ac:dyDescent="0.45">
      <c r="B4965" s="14" t="str">
        <f t="shared" si="462"/>
        <v>401724840179</v>
      </c>
      <c r="C4965" s="5">
        <v>40172</v>
      </c>
      <c r="D4965" s="2" t="s">
        <v>804</v>
      </c>
      <c r="E4965" s="14">
        <f t="shared" si="463"/>
        <v>0</v>
      </c>
      <c r="F4965" s="2">
        <v>48</v>
      </c>
      <c r="G4965" s="19">
        <v>2962.96</v>
      </c>
      <c r="H4965" s="20">
        <v>0.02</v>
      </c>
      <c r="I4965" s="6"/>
      <c r="J4965" s="5">
        <v>40179</v>
      </c>
      <c r="K4965" s="25">
        <v>-612.94000000000005</v>
      </c>
      <c r="L4965" s="2" t="s">
        <v>606</v>
      </c>
      <c r="M4965" s="14">
        <f>+VLOOKUP(L4965,Customers!$C$3:$D$797,2,FALSE)</f>
        <v>2</v>
      </c>
      <c r="N4965" s="14">
        <f>+INDEX(Customers!$B$2:$D$797,MATCH(TF_Database!L4965,Customers!$C$2:$C$797,0),1)</f>
        <v>17454</v>
      </c>
      <c r="O4965" s="29">
        <f t="shared" si="464"/>
        <v>5</v>
      </c>
      <c r="P4965" s="29">
        <f t="shared" si="465"/>
        <v>13</v>
      </c>
      <c r="Q4965" s="14" t="str">
        <f t="shared" si="466"/>
        <v xml:space="preserve">Thea </v>
      </c>
      <c r="R4965" s="14" t="str">
        <f t="shared" si="467"/>
        <v>Hudgings</v>
      </c>
    </row>
    <row r="4966" spans="2:18" x14ac:dyDescent="0.45">
      <c r="B4966" s="14" t="str">
        <f t="shared" si="462"/>
        <v>406481740649</v>
      </c>
      <c r="C4966" s="5">
        <v>40648</v>
      </c>
      <c r="D4966" s="2" t="s">
        <v>810</v>
      </c>
      <c r="E4966" s="14">
        <f t="shared" si="463"/>
        <v>0</v>
      </c>
      <c r="F4966" s="2">
        <v>17</v>
      </c>
      <c r="G4966" s="19">
        <v>34.159999999999997</v>
      </c>
      <c r="H4966" s="20">
        <v>0.09</v>
      </c>
      <c r="I4966" s="6"/>
      <c r="J4966" s="5">
        <v>40649</v>
      </c>
      <c r="K4966" s="25">
        <v>-2.29</v>
      </c>
      <c r="L4966" s="2" t="s">
        <v>587</v>
      </c>
      <c r="M4966" s="14">
        <f>+VLOOKUP(L4966,Customers!$C$3:$D$797,2,FALSE)</f>
        <v>2</v>
      </c>
      <c r="N4966" s="14">
        <f>+INDEX(Customers!$B$2:$D$797,MATCH(TF_Database!L4966,Customers!$C$2:$C$797,0),1)</f>
        <v>16635</v>
      </c>
      <c r="O4966" s="29">
        <f t="shared" si="464"/>
        <v>8</v>
      </c>
      <c r="P4966" s="29">
        <f t="shared" si="465"/>
        <v>13</v>
      </c>
      <c r="Q4966" s="14" t="str">
        <f t="shared" si="466"/>
        <v xml:space="preserve">Maurice </v>
      </c>
      <c r="R4966" s="14" t="str">
        <f t="shared" si="467"/>
        <v>Satty</v>
      </c>
    </row>
    <row r="4967" spans="2:18" x14ac:dyDescent="0.45">
      <c r="B4967" s="14" t="str">
        <f t="shared" si="462"/>
        <v>40043540045</v>
      </c>
      <c r="C4967" s="5">
        <v>40043</v>
      </c>
      <c r="D4967" s="2" t="s">
        <v>811</v>
      </c>
      <c r="E4967" s="14">
        <f t="shared" si="463"/>
        <v>0</v>
      </c>
      <c r="F4967" s="2">
        <v>5</v>
      </c>
      <c r="G4967" s="19">
        <v>244.9</v>
      </c>
      <c r="H4967" s="20">
        <v>0.06</v>
      </c>
      <c r="I4967" s="6"/>
      <c r="J4967" s="5">
        <v>40045</v>
      </c>
      <c r="K4967" s="25">
        <v>-135.4</v>
      </c>
      <c r="L4967" s="2" t="s">
        <v>602</v>
      </c>
      <c r="M4967" s="14">
        <f>+VLOOKUP(L4967,Customers!$C$3:$D$797,2,FALSE)</f>
        <v>5</v>
      </c>
      <c r="N4967" s="14">
        <f>+INDEX(Customers!$B$2:$D$797,MATCH(TF_Database!L4967,Customers!$C$2:$C$797,0),1)</f>
        <v>2692</v>
      </c>
      <c r="O4967" s="29">
        <f t="shared" si="464"/>
        <v>4</v>
      </c>
      <c r="P4967" s="29">
        <f t="shared" si="465"/>
        <v>12</v>
      </c>
      <c r="Q4967" s="14" t="str">
        <f t="shared" si="466"/>
        <v xml:space="preserve">Tom </v>
      </c>
      <c r="R4967" s="14" t="str">
        <f t="shared" si="467"/>
        <v>Zandusky</v>
      </c>
    </row>
    <row r="4968" spans="2:18" x14ac:dyDescent="0.45">
      <c r="B4968" s="14" t="str">
        <f t="shared" si="462"/>
        <v>40575240577</v>
      </c>
      <c r="C4968" s="5">
        <v>40575</v>
      </c>
      <c r="D4968" s="2" t="s">
        <v>806</v>
      </c>
      <c r="E4968" s="14">
        <f t="shared" si="463"/>
        <v>1</v>
      </c>
      <c r="F4968" s="2">
        <v>2</v>
      </c>
      <c r="G4968" s="19">
        <v>125.273</v>
      </c>
      <c r="H4968" s="20">
        <v>0.02</v>
      </c>
      <c r="I4968" s="6"/>
      <c r="J4968" s="5">
        <v>40577</v>
      </c>
      <c r="K4968" s="25">
        <v>-301.90599999999995</v>
      </c>
      <c r="L4968" s="2" t="s">
        <v>338</v>
      </c>
      <c r="M4968" s="14">
        <f>+VLOOKUP(L4968,Customers!$C$3:$D$797,2,FALSE)</f>
        <v>3</v>
      </c>
      <c r="N4968" s="14">
        <f>+INDEX(Customers!$B$2:$D$797,MATCH(TF_Database!L4968,Customers!$C$2:$C$797,0),1)</f>
        <v>30333</v>
      </c>
      <c r="O4968" s="29">
        <f t="shared" si="464"/>
        <v>8</v>
      </c>
      <c r="P4968" s="29">
        <f t="shared" si="465"/>
        <v>14</v>
      </c>
      <c r="Q4968" s="14" t="str">
        <f t="shared" si="466"/>
        <v xml:space="preserve">Natalie </v>
      </c>
      <c r="R4968" s="14" t="str">
        <f t="shared" si="467"/>
        <v>Webber</v>
      </c>
    </row>
    <row r="4969" spans="2:18" x14ac:dyDescent="0.45">
      <c r="B4969" s="14" t="str">
        <f t="shared" si="462"/>
        <v>409073940909</v>
      </c>
      <c r="C4969" s="5">
        <v>40907</v>
      </c>
      <c r="D4969" s="2" t="s">
        <v>808</v>
      </c>
      <c r="E4969" s="14">
        <f t="shared" si="463"/>
        <v>0</v>
      </c>
      <c r="F4969" s="2">
        <v>39</v>
      </c>
      <c r="G4969" s="19">
        <v>209.33</v>
      </c>
      <c r="H4969" s="20">
        <v>0.01</v>
      </c>
      <c r="I4969" s="6"/>
      <c r="J4969" s="5">
        <v>40909</v>
      </c>
      <c r="K4969" s="25">
        <v>-160.71</v>
      </c>
      <c r="L4969" s="2" t="s">
        <v>578</v>
      </c>
      <c r="M4969" s="14">
        <f>+VLOOKUP(L4969,Customers!$C$3:$D$797,2,FALSE)</f>
        <v>5</v>
      </c>
      <c r="N4969" s="14">
        <f>+INDEX(Customers!$B$2:$D$797,MATCH(TF_Database!L4969,Customers!$C$2:$C$797,0),1)</f>
        <v>10447</v>
      </c>
      <c r="O4969" s="29">
        <f t="shared" si="464"/>
        <v>8</v>
      </c>
      <c r="P4969" s="29">
        <f t="shared" si="465"/>
        <v>13</v>
      </c>
      <c r="Q4969" s="14" t="str">
        <f t="shared" si="466"/>
        <v xml:space="preserve">Michael </v>
      </c>
      <c r="R4969" s="14" t="str">
        <f t="shared" si="467"/>
        <v>Moore</v>
      </c>
    </row>
    <row r="4970" spans="2:18" x14ac:dyDescent="0.45">
      <c r="B4970" s="14" t="str">
        <f t="shared" si="462"/>
        <v>409774140979</v>
      </c>
      <c r="C4970" s="5">
        <v>40977</v>
      </c>
      <c r="D4970" s="2" t="s">
        <v>804</v>
      </c>
      <c r="E4970" s="14">
        <f t="shared" si="463"/>
        <v>0</v>
      </c>
      <c r="F4970" s="2">
        <v>41</v>
      </c>
      <c r="G4970" s="19">
        <v>265.61</v>
      </c>
      <c r="H4970" s="20">
        <v>0.1</v>
      </c>
      <c r="I4970" s="6"/>
      <c r="J4970" s="5">
        <v>40979</v>
      </c>
      <c r="K4970" s="25">
        <v>-147.82</v>
      </c>
      <c r="L4970" s="2" t="s">
        <v>595</v>
      </c>
      <c r="M4970" s="14">
        <f>+VLOOKUP(L4970,Customers!$C$3:$D$797,2,FALSE)</f>
        <v>1</v>
      </c>
      <c r="N4970" s="14">
        <f>+INDEX(Customers!$B$2:$D$797,MATCH(TF_Database!L4970,Customers!$C$2:$C$797,0),1)</f>
        <v>10403</v>
      </c>
      <c r="O4970" s="29">
        <f t="shared" si="464"/>
        <v>5</v>
      </c>
      <c r="P4970" s="29">
        <f t="shared" si="465"/>
        <v>10</v>
      </c>
      <c r="Q4970" s="14" t="str">
        <f t="shared" si="466"/>
        <v xml:space="preserve">Gary </v>
      </c>
      <c r="R4970" s="14" t="str">
        <f t="shared" si="467"/>
        <v>Hwang</v>
      </c>
    </row>
    <row r="4971" spans="2:18" x14ac:dyDescent="0.45">
      <c r="B4971" s="14" t="str">
        <f t="shared" si="462"/>
        <v>409772740977</v>
      </c>
      <c r="C4971" s="5">
        <v>40977</v>
      </c>
      <c r="D4971" s="2" t="s">
        <v>804</v>
      </c>
      <c r="E4971" s="14">
        <f t="shared" si="463"/>
        <v>0</v>
      </c>
      <c r="F4971" s="2">
        <v>27</v>
      </c>
      <c r="G4971" s="19">
        <v>485.03</v>
      </c>
      <c r="H4971" s="20">
        <v>7.0000000000000007E-2</v>
      </c>
      <c r="I4971" s="6"/>
      <c r="J4971" s="5">
        <v>40977</v>
      </c>
      <c r="K4971" s="25">
        <v>-88.02</v>
      </c>
      <c r="L4971" s="2" t="s">
        <v>595</v>
      </c>
      <c r="M4971" s="14">
        <f>+VLOOKUP(L4971,Customers!$C$3:$D$797,2,FALSE)</f>
        <v>1</v>
      </c>
      <c r="N4971" s="14">
        <f>+INDEX(Customers!$B$2:$D$797,MATCH(TF_Database!L4971,Customers!$C$2:$C$797,0),1)</f>
        <v>10403</v>
      </c>
      <c r="O4971" s="29">
        <f t="shared" si="464"/>
        <v>5</v>
      </c>
      <c r="P4971" s="29">
        <f t="shared" si="465"/>
        <v>10</v>
      </c>
      <c r="Q4971" s="14" t="str">
        <f t="shared" si="466"/>
        <v xml:space="preserve">Gary </v>
      </c>
      <c r="R4971" s="14" t="str">
        <f t="shared" si="467"/>
        <v>Hwang</v>
      </c>
    </row>
    <row r="4972" spans="2:18" x14ac:dyDescent="0.45">
      <c r="B4972" s="14" t="str">
        <f t="shared" si="462"/>
        <v>408922140893</v>
      </c>
      <c r="C4972" s="5">
        <v>40892</v>
      </c>
      <c r="D4972" s="2" t="s">
        <v>810</v>
      </c>
      <c r="E4972" s="14">
        <f t="shared" si="463"/>
        <v>0</v>
      </c>
      <c r="F4972" s="2">
        <v>21</v>
      </c>
      <c r="G4972" s="19">
        <v>2039.33</v>
      </c>
      <c r="H4972" s="20">
        <v>0.08</v>
      </c>
      <c r="I4972" s="6"/>
      <c r="J4972" s="5">
        <v>40893</v>
      </c>
      <c r="K4972" s="25">
        <v>-862.44</v>
      </c>
      <c r="L4972" s="2" t="s">
        <v>608</v>
      </c>
      <c r="M4972" s="14">
        <f>+VLOOKUP(L4972,Customers!$C$3:$D$797,2,FALSE)</f>
        <v>1</v>
      </c>
      <c r="N4972" s="14">
        <f>+INDEX(Customers!$B$2:$D$797,MATCH(TF_Database!L4972,Customers!$C$2:$C$797,0),1)</f>
        <v>24927</v>
      </c>
      <c r="O4972" s="29">
        <f t="shared" si="464"/>
        <v>6</v>
      </c>
      <c r="P4972" s="29">
        <f t="shared" si="465"/>
        <v>12</v>
      </c>
      <c r="Q4972" s="14" t="str">
        <f t="shared" si="466"/>
        <v xml:space="preserve">Jamie </v>
      </c>
      <c r="R4972" s="14" t="str">
        <f t="shared" si="467"/>
        <v>Frazer</v>
      </c>
    </row>
    <row r="4973" spans="2:18" x14ac:dyDescent="0.45">
      <c r="B4973" s="14" t="str">
        <f t="shared" si="462"/>
        <v>398315039831</v>
      </c>
      <c r="C4973" s="5">
        <v>39831</v>
      </c>
      <c r="D4973" s="2" t="s">
        <v>806</v>
      </c>
      <c r="E4973" s="14">
        <f t="shared" si="463"/>
        <v>1</v>
      </c>
      <c r="F4973" s="2">
        <v>50</v>
      </c>
      <c r="G4973" s="19">
        <v>2842.54</v>
      </c>
      <c r="H4973" s="20">
        <v>0.05</v>
      </c>
      <c r="I4973" s="6"/>
      <c r="J4973" s="5">
        <v>39831</v>
      </c>
      <c r="K4973" s="25">
        <v>1315.749</v>
      </c>
      <c r="L4973" s="2" t="s">
        <v>338</v>
      </c>
      <c r="M4973" s="14">
        <f>+VLOOKUP(L4973,Customers!$C$3:$D$797,2,FALSE)</f>
        <v>3</v>
      </c>
      <c r="N4973" s="14">
        <f>+INDEX(Customers!$B$2:$D$797,MATCH(TF_Database!L4973,Customers!$C$2:$C$797,0),1)</f>
        <v>30333</v>
      </c>
      <c r="O4973" s="29">
        <f t="shared" si="464"/>
        <v>8</v>
      </c>
      <c r="P4973" s="29">
        <f t="shared" si="465"/>
        <v>14</v>
      </c>
      <c r="Q4973" s="14" t="str">
        <f t="shared" si="466"/>
        <v xml:space="preserve">Natalie </v>
      </c>
      <c r="R4973" s="14" t="str">
        <f t="shared" si="467"/>
        <v>Webber</v>
      </c>
    </row>
    <row r="4974" spans="2:18" x14ac:dyDescent="0.45">
      <c r="B4974" s="14" t="str">
        <f t="shared" si="462"/>
        <v>408722440876</v>
      </c>
      <c r="C4974" s="5">
        <v>40872</v>
      </c>
      <c r="D4974" s="2" t="s">
        <v>804</v>
      </c>
      <c r="E4974" s="14">
        <f t="shared" si="463"/>
        <v>0</v>
      </c>
      <c r="F4974" s="2">
        <v>24</v>
      </c>
      <c r="G4974" s="19">
        <v>40.24</v>
      </c>
      <c r="H4974" s="20">
        <v>0.1</v>
      </c>
      <c r="I4974" s="6"/>
      <c r="J4974" s="5">
        <v>40876</v>
      </c>
      <c r="K4974" s="25">
        <v>-3.73</v>
      </c>
      <c r="L4974" s="2" t="s">
        <v>203</v>
      </c>
      <c r="M4974" s="14">
        <f>+VLOOKUP(L4974,Customers!$C$3:$D$797,2,FALSE)</f>
        <v>4</v>
      </c>
      <c r="N4974" s="14">
        <f>+INDEX(Customers!$B$2:$D$797,MATCH(TF_Database!L4974,Customers!$C$2:$C$797,0),1)</f>
        <v>8390</v>
      </c>
      <c r="O4974" s="29">
        <f t="shared" si="464"/>
        <v>7</v>
      </c>
      <c r="P4974" s="29">
        <f t="shared" si="465"/>
        <v>12</v>
      </c>
      <c r="Q4974" s="14" t="str">
        <f t="shared" si="466"/>
        <v xml:space="preserve">Joseph </v>
      </c>
      <c r="R4974" s="14" t="str">
        <f t="shared" si="467"/>
        <v>Airdo</v>
      </c>
    </row>
    <row r="4975" spans="2:18" x14ac:dyDescent="0.45">
      <c r="B4975" s="14" t="str">
        <f t="shared" si="462"/>
        <v>400112140012</v>
      </c>
      <c r="C4975" s="5">
        <v>40011</v>
      </c>
      <c r="D4975" s="2" t="s">
        <v>811</v>
      </c>
      <c r="E4975" s="14">
        <f t="shared" si="463"/>
        <v>0</v>
      </c>
      <c r="F4975" s="2">
        <v>21</v>
      </c>
      <c r="G4975" s="19">
        <v>98.77</v>
      </c>
      <c r="H4975" s="20">
        <v>7.0000000000000007E-2</v>
      </c>
      <c r="I4975" s="6"/>
      <c r="J4975" s="5">
        <v>40012</v>
      </c>
      <c r="K4975" s="25">
        <v>41.33</v>
      </c>
      <c r="L4975" s="2" t="s">
        <v>585</v>
      </c>
      <c r="M4975" s="14">
        <f>+VLOOKUP(L4975,Customers!$C$3:$D$797,2,FALSE)</f>
        <v>5</v>
      </c>
      <c r="N4975" s="14">
        <f>+INDEX(Customers!$B$2:$D$797,MATCH(TF_Database!L4975,Customers!$C$2:$C$797,0),1)</f>
        <v>8329</v>
      </c>
      <c r="O4975" s="29">
        <f t="shared" si="464"/>
        <v>6</v>
      </c>
      <c r="P4975" s="29">
        <f t="shared" si="465"/>
        <v>12</v>
      </c>
      <c r="Q4975" s="14" t="str">
        <f t="shared" si="466"/>
        <v xml:space="preserve">Irene </v>
      </c>
      <c r="R4975" s="14" t="str">
        <f t="shared" si="467"/>
        <v>Maddox</v>
      </c>
    </row>
    <row r="4976" spans="2:18" x14ac:dyDescent="0.45">
      <c r="B4976" s="14" t="str">
        <f t="shared" si="462"/>
        <v>403792140386</v>
      </c>
      <c r="C4976" s="5">
        <v>40379</v>
      </c>
      <c r="D4976" s="2" t="s">
        <v>804</v>
      </c>
      <c r="E4976" s="14">
        <f t="shared" si="463"/>
        <v>0</v>
      </c>
      <c r="F4976" s="2">
        <v>21</v>
      </c>
      <c r="G4976" s="19">
        <v>173.7</v>
      </c>
      <c r="H4976" s="20">
        <v>0.02</v>
      </c>
      <c r="I4976" s="6"/>
      <c r="J4976" s="5">
        <v>40386</v>
      </c>
      <c r="K4976" s="25">
        <v>-31.590499999999999</v>
      </c>
      <c r="L4976" s="2" t="s">
        <v>581</v>
      </c>
      <c r="M4976" s="14">
        <f>+VLOOKUP(L4976,Customers!$C$3:$D$797,2,FALSE)</f>
        <v>1</v>
      </c>
      <c r="N4976" s="14">
        <f>+INDEX(Customers!$B$2:$D$797,MATCH(TF_Database!L4976,Customers!$C$2:$C$797,0),1)</f>
        <v>30555</v>
      </c>
      <c r="O4976" s="29">
        <f t="shared" si="464"/>
        <v>6</v>
      </c>
      <c r="P4976" s="29">
        <f t="shared" si="465"/>
        <v>9</v>
      </c>
      <c r="Q4976" s="14" t="str">
        <f t="shared" si="466"/>
        <v xml:space="preserve">Tracy </v>
      </c>
      <c r="R4976" s="14" t="str">
        <f t="shared" si="467"/>
        <v>Zic</v>
      </c>
    </row>
    <row r="4977" spans="2:18" x14ac:dyDescent="0.45">
      <c r="B4977" s="14" t="str">
        <f t="shared" si="462"/>
        <v>40379540381</v>
      </c>
      <c r="C4977" s="5">
        <v>40379</v>
      </c>
      <c r="D4977" s="2" t="s">
        <v>804</v>
      </c>
      <c r="E4977" s="14">
        <f t="shared" si="463"/>
        <v>0</v>
      </c>
      <c r="F4977" s="2">
        <v>5</v>
      </c>
      <c r="G4977" s="19">
        <v>1811.25</v>
      </c>
      <c r="H4977" s="20">
        <v>0.08</v>
      </c>
      <c r="I4977" s="6"/>
      <c r="J4977" s="5">
        <v>40381</v>
      </c>
      <c r="K4977" s="25">
        <v>203.43900000000002</v>
      </c>
      <c r="L4977" s="2" t="s">
        <v>581</v>
      </c>
      <c r="M4977" s="14">
        <f>+VLOOKUP(L4977,Customers!$C$3:$D$797,2,FALSE)</f>
        <v>1</v>
      </c>
      <c r="N4977" s="14">
        <f>+INDEX(Customers!$B$2:$D$797,MATCH(TF_Database!L4977,Customers!$C$2:$C$797,0),1)</f>
        <v>30555</v>
      </c>
      <c r="O4977" s="29">
        <f t="shared" si="464"/>
        <v>6</v>
      </c>
      <c r="P4977" s="29">
        <f t="shared" si="465"/>
        <v>9</v>
      </c>
      <c r="Q4977" s="14" t="str">
        <f t="shared" si="466"/>
        <v xml:space="preserve">Tracy </v>
      </c>
      <c r="R4977" s="14" t="str">
        <f t="shared" si="467"/>
        <v>Zic</v>
      </c>
    </row>
    <row r="4978" spans="2:18" x14ac:dyDescent="0.45">
      <c r="B4978" s="14" t="str">
        <f t="shared" si="462"/>
        <v>403791040386</v>
      </c>
      <c r="C4978" s="5">
        <v>40379</v>
      </c>
      <c r="D4978" s="2" t="s">
        <v>804</v>
      </c>
      <c r="E4978" s="14">
        <f t="shared" si="463"/>
        <v>0</v>
      </c>
      <c r="F4978" s="2">
        <v>10</v>
      </c>
      <c r="G4978" s="19">
        <v>2642.95</v>
      </c>
      <c r="H4978" s="20">
        <v>0.08</v>
      </c>
      <c r="I4978" s="6"/>
      <c r="J4978" s="5">
        <v>40386</v>
      </c>
      <c r="K4978" s="25">
        <v>-474.49</v>
      </c>
      <c r="L4978" s="2" t="s">
        <v>581</v>
      </c>
      <c r="M4978" s="14">
        <f>+VLOOKUP(L4978,Customers!$C$3:$D$797,2,FALSE)</f>
        <v>1</v>
      </c>
      <c r="N4978" s="14">
        <f>+INDEX(Customers!$B$2:$D$797,MATCH(TF_Database!L4978,Customers!$C$2:$C$797,0),1)</f>
        <v>30555</v>
      </c>
      <c r="O4978" s="29">
        <f t="shared" si="464"/>
        <v>6</v>
      </c>
      <c r="P4978" s="29">
        <f t="shared" si="465"/>
        <v>9</v>
      </c>
      <c r="Q4978" s="14" t="str">
        <f t="shared" si="466"/>
        <v xml:space="preserve">Tracy </v>
      </c>
      <c r="R4978" s="14" t="str">
        <f t="shared" si="467"/>
        <v>Zic</v>
      </c>
    </row>
    <row r="4979" spans="2:18" x14ac:dyDescent="0.45">
      <c r="B4979" s="14" t="str">
        <f t="shared" si="462"/>
        <v>402841540285</v>
      </c>
      <c r="C4979" s="5">
        <v>40284</v>
      </c>
      <c r="D4979" s="2" t="s">
        <v>806</v>
      </c>
      <c r="E4979" s="14">
        <f t="shared" si="463"/>
        <v>1</v>
      </c>
      <c r="F4979" s="2">
        <v>15</v>
      </c>
      <c r="G4979" s="19">
        <v>614.15</v>
      </c>
      <c r="H4979" s="20">
        <v>0.03</v>
      </c>
      <c r="I4979" s="6"/>
      <c r="J4979" s="5">
        <v>40285</v>
      </c>
      <c r="K4979" s="25">
        <v>-54.37</v>
      </c>
      <c r="L4979" s="2" t="s">
        <v>572</v>
      </c>
      <c r="M4979" s="14">
        <f>+VLOOKUP(L4979,Customers!$C$3:$D$797,2,FALSE)</f>
        <v>5</v>
      </c>
      <c r="N4979" s="14">
        <f>+INDEX(Customers!$B$2:$D$797,MATCH(TF_Database!L4979,Customers!$C$2:$C$797,0),1)</f>
        <v>9648</v>
      </c>
      <c r="O4979" s="29">
        <f t="shared" si="464"/>
        <v>9</v>
      </c>
      <c r="P4979" s="29">
        <f t="shared" si="465"/>
        <v>15</v>
      </c>
      <c r="Q4979" s="14" t="str">
        <f t="shared" si="466"/>
        <v xml:space="preserve">Penelope </v>
      </c>
      <c r="R4979" s="14" t="str">
        <f t="shared" si="467"/>
        <v>Sewall</v>
      </c>
    </row>
    <row r="4980" spans="2:18" x14ac:dyDescent="0.45">
      <c r="B4980" s="14" t="str">
        <f t="shared" si="462"/>
        <v>402843140285</v>
      </c>
      <c r="C4980" s="5">
        <v>40284</v>
      </c>
      <c r="D4980" s="2" t="s">
        <v>806</v>
      </c>
      <c r="E4980" s="14">
        <f t="shared" si="463"/>
        <v>1</v>
      </c>
      <c r="F4980" s="2">
        <v>31</v>
      </c>
      <c r="G4980" s="19">
        <v>154.24</v>
      </c>
      <c r="H4980" s="20">
        <v>0.03</v>
      </c>
      <c r="I4980" s="6"/>
      <c r="J4980" s="5">
        <v>40285</v>
      </c>
      <c r="K4980" s="25">
        <v>68.88</v>
      </c>
      <c r="L4980" s="2" t="s">
        <v>572</v>
      </c>
      <c r="M4980" s="14">
        <f>+VLOOKUP(L4980,Customers!$C$3:$D$797,2,FALSE)</f>
        <v>5</v>
      </c>
      <c r="N4980" s="14">
        <f>+INDEX(Customers!$B$2:$D$797,MATCH(TF_Database!L4980,Customers!$C$2:$C$797,0),1)</f>
        <v>9648</v>
      </c>
      <c r="O4980" s="29">
        <f t="shared" si="464"/>
        <v>9</v>
      </c>
      <c r="P4980" s="29">
        <f t="shared" si="465"/>
        <v>15</v>
      </c>
      <c r="Q4980" s="14" t="str">
        <f t="shared" si="466"/>
        <v xml:space="preserve">Penelope </v>
      </c>
      <c r="R4980" s="14" t="str">
        <f t="shared" si="467"/>
        <v>Sewall</v>
      </c>
    </row>
    <row r="4981" spans="2:18" x14ac:dyDescent="0.45">
      <c r="B4981" s="14" t="str">
        <f t="shared" si="462"/>
        <v>402842040284</v>
      </c>
      <c r="C4981" s="5">
        <v>40284</v>
      </c>
      <c r="D4981" s="2" t="s">
        <v>806</v>
      </c>
      <c r="E4981" s="14">
        <f t="shared" si="463"/>
        <v>1</v>
      </c>
      <c r="F4981" s="2">
        <v>20</v>
      </c>
      <c r="G4981" s="19">
        <v>140.31</v>
      </c>
      <c r="H4981" s="20">
        <v>0.06</v>
      </c>
      <c r="I4981" s="6"/>
      <c r="J4981" s="5">
        <v>40284</v>
      </c>
      <c r="K4981" s="25">
        <v>-94.11</v>
      </c>
      <c r="L4981" s="2" t="s">
        <v>572</v>
      </c>
      <c r="M4981" s="14">
        <f>+VLOOKUP(L4981,Customers!$C$3:$D$797,2,FALSE)</f>
        <v>5</v>
      </c>
      <c r="N4981" s="14">
        <f>+INDEX(Customers!$B$2:$D$797,MATCH(TF_Database!L4981,Customers!$C$2:$C$797,0),1)</f>
        <v>9648</v>
      </c>
      <c r="O4981" s="29">
        <f t="shared" si="464"/>
        <v>9</v>
      </c>
      <c r="P4981" s="29">
        <f t="shared" si="465"/>
        <v>15</v>
      </c>
      <c r="Q4981" s="14" t="str">
        <f t="shared" si="466"/>
        <v xml:space="preserve">Penelope </v>
      </c>
      <c r="R4981" s="14" t="str">
        <f t="shared" si="467"/>
        <v>Sewall</v>
      </c>
    </row>
    <row r="4982" spans="2:18" x14ac:dyDescent="0.45">
      <c r="B4982" s="14" t="str">
        <f t="shared" si="462"/>
        <v>406154240620</v>
      </c>
      <c r="C4982" s="5">
        <v>40615</v>
      </c>
      <c r="D4982" s="2" t="s">
        <v>804</v>
      </c>
      <c r="E4982" s="14">
        <f t="shared" si="463"/>
        <v>0</v>
      </c>
      <c r="F4982" s="2">
        <v>42</v>
      </c>
      <c r="G4982" s="19">
        <v>6659.7415000000001</v>
      </c>
      <c r="H4982" s="20">
        <v>0.05</v>
      </c>
      <c r="I4982" s="6"/>
      <c r="J4982" s="5">
        <v>40620</v>
      </c>
      <c r="K4982" s="25">
        <v>1647.7469999999998</v>
      </c>
      <c r="L4982" s="2" t="s">
        <v>582</v>
      </c>
      <c r="M4982" s="14">
        <f>+VLOOKUP(L4982,Customers!$C$3:$D$797,2,FALSE)</f>
        <v>4</v>
      </c>
      <c r="N4982" s="14">
        <f>+INDEX(Customers!$B$2:$D$797,MATCH(TF_Database!L4982,Customers!$C$2:$C$797,0),1)</f>
        <v>17308</v>
      </c>
      <c r="O4982" s="29">
        <f t="shared" si="464"/>
        <v>5</v>
      </c>
      <c r="P4982" s="29">
        <f t="shared" si="465"/>
        <v>13</v>
      </c>
      <c r="Q4982" s="14" t="str">
        <f t="shared" si="466"/>
        <v xml:space="preserve">Mick </v>
      </c>
      <c r="R4982" s="14" t="str">
        <f t="shared" si="467"/>
        <v>Crebagga</v>
      </c>
    </row>
    <row r="4983" spans="2:18" x14ac:dyDescent="0.45">
      <c r="B4983" s="14" t="str">
        <f t="shared" si="462"/>
        <v>412404541242</v>
      </c>
      <c r="C4983" s="5">
        <v>41240</v>
      </c>
      <c r="D4983" s="2" t="s">
        <v>810</v>
      </c>
      <c r="E4983" s="14">
        <f t="shared" si="463"/>
        <v>0</v>
      </c>
      <c r="F4983" s="2">
        <v>45</v>
      </c>
      <c r="G4983" s="19">
        <v>2601.7904999999996</v>
      </c>
      <c r="H4983" s="20">
        <v>0.02</v>
      </c>
      <c r="I4983" s="6"/>
      <c r="J4983" s="5">
        <v>41242</v>
      </c>
      <c r="K4983" s="25">
        <v>748.197</v>
      </c>
      <c r="L4983" s="2" t="s">
        <v>591</v>
      </c>
      <c r="M4983" s="14">
        <f>+VLOOKUP(L4983,Customers!$C$3:$D$797,2,FALSE)</f>
        <v>3</v>
      </c>
      <c r="N4983" s="14">
        <f>+INDEX(Customers!$B$2:$D$797,MATCH(TF_Database!L4983,Customers!$C$2:$C$797,0),1)</f>
        <v>30358</v>
      </c>
      <c r="O4983" s="29">
        <f t="shared" si="464"/>
        <v>5</v>
      </c>
      <c r="P4983" s="29">
        <f t="shared" si="465"/>
        <v>14</v>
      </c>
      <c r="Q4983" s="14" t="str">
        <f t="shared" si="466"/>
        <v xml:space="preserve">Jill </v>
      </c>
      <c r="R4983" s="14" t="str">
        <f t="shared" si="467"/>
        <v>Stevenson</v>
      </c>
    </row>
    <row r="4984" spans="2:18" x14ac:dyDescent="0.45">
      <c r="B4984" s="14" t="str">
        <f t="shared" si="462"/>
        <v>405455040547</v>
      </c>
      <c r="C4984" s="5">
        <v>40545</v>
      </c>
      <c r="D4984" s="2" t="s">
        <v>806</v>
      </c>
      <c r="E4984" s="14">
        <f t="shared" si="463"/>
        <v>1</v>
      </c>
      <c r="F4984" s="2">
        <v>50</v>
      </c>
      <c r="G4984" s="19">
        <v>1227.18</v>
      </c>
      <c r="H4984" s="20">
        <v>0</v>
      </c>
      <c r="I4984" s="6"/>
      <c r="J4984" s="5">
        <v>40547</v>
      </c>
      <c r="K4984" s="25">
        <v>-252.53</v>
      </c>
      <c r="L4984" s="2" t="s">
        <v>583</v>
      </c>
      <c r="M4984" s="14">
        <f>+VLOOKUP(L4984,Customers!$C$3:$D$797,2,FALSE)</f>
        <v>3</v>
      </c>
      <c r="N4984" s="14">
        <f>+INDEX(Customers!$B$2:$D$797,MATCH(TF_Database!L4984,Customers!$C$2:$C$797,0),1)</f>
        <v>23556</v>
      </c>
      <c r="O4984" s="29">
        <f t="shared" si="464"/>
        <v>7</v>
      </c>
      <c r="P4984" s="29">
        <f t="shared" si="465"/>
        <v>11</v>
      </c>
      <c r="Q4984" s="14" t="str">
        <f t="shared" si="466"/>
        <v xml:space="preserve">Steven </v>
      </c>
      <c r="R4984" s="14" t="str">
        <f t="shared" si="467"/>
        <v>Ward</v>
      </c>
    </row>
    <row r="4985" spans="2:18" x14ac:dyDescent="0.45">
      <c r="B4985" s="14" t="str">
        <f t="shared" si="462"/>
        <v>40047140049</v>
      </c>
      <c r="C4985" s="5">
        <v>40047</v>
      </c>
      <c r="D4985" s="2" t="s">
        <v>808</v>
      </c>
      <c r="E4985" s="14">
        <f t="shared" si="463"/>
        <v>0</v>
      </c>
      <c r="F4985" s="2">
        <v>1</v>
      </c>
      <c r="G4985" s="19">
        <v>10.94</v>
      </c>
      <c r="H4985" s="20">
        <v>0.08</v>
      </c>
      <c r="I4985" s="6"/>
      <c r="J4985" s="5">
        <v>40049</v>
      </c>
      <c r="K4985" s="25">
        <v>-4.3499999999999996</v>
      </c>
      <c r="L4985" s="2" t="s">
        <v>573</v>
      </c>
      <c r="M4985" s="14">
        <f>+VLOOKUP(L4985,Customers!$C$3:$D$797,2,FALSE)</f>
        <v>5</v>
      </c>
      <c r="N4985" s="14">
        <f>+INDEX(Customers!$B$2:$D$797,MATCH(TF_Database!L4985,Customers!$C$2:$C$797,0),1)</f>
        <v>27868</v>
      </c>
      <c r="O4985" s="29">
        <f t="shared" si="464"/>
        <v>5</v>
      </c>
      <c r="P4985" s="29">
        <f t="shared" si="465"/>
        <v>12</v>
      </c>
      <c r="Q4985" s="14" t="str">
        <f t="shared" si="466"/>
        <v xml:space="preserve">Sean </v>
      </c>
      <c r="R4985" s="14" t="str">
        <f t="shared" si="467"/>
        <v>Braxton</v>
      </c>
    </row>
    <row r="4986" spans="2:18" x14ac:dyDescent="0.45">
      <c r="B4986" s="14" t="str">
        <f t="shared" si="462"/>
        <v>406282140630</v>
      </c>
      <c r="C4986" s="5">
        <v>40628</v>
      </c>
      <c r="D4986" s="2" t="s">
        <v>810</v>
      </c>
      <c r="E4986" s="14">
        <f t="shared" si="463"/>
        <v>0</v>
      </c>
      <c r="F4986" s="2">
        <v>21</v>
      </c>
      <c r="G4986" s="19">
        <v>3981.23</v>
      </c>
      <c r="H4986" s="20">
        <v>7.0000000000000007E-2</v>
      </c>
      <c r="I4986" s="6"/>
      <c r="J4986" s="5">
        <v>40630</v>
      </c>
      <c r="K4986" s="25">
        <v>294.94</v>
      </c>
      <c r="L4986" s="2" t="s">
        <v>577</v>
      </c>
      <c r="M4986" s="14">
        <f>+VLOOKUP(L4986,Customers!$C$3:$D$797,2,FALSE)</f>
        <v>2</v>
      </c>
      <c r="N4986" s="14">
        <f>+INDEX(Customers!$B$2:$D$797,MATCH(TF_Database!L4986,Customers!$C$2:$C$797,0),1)</f>
        <v>9537</v>
      </c>
      <c r="O4986" s="29">
        <f t="shared" si="464"/>
        <v>6</v>
      </c>
      <c r="P4986" s="29">
        <f t="shared" si="465"/>
        <v>16</v>
      </c>
      <c r="Q4986" s="14" t="str">
        <f t="shared" si="466"/>
        <v xml:space="preserve">Linda </v>
      </c>
      <c r="R4986" s="14" t="str">
        <f t="shared" si="467"/>
        <v>Southworth</v>
      </c>
    </row>
    <row r="4987" spans="2:18" x14ac:dyDescent="0.45">
      <c r="B4987" s="14" t="str">
        <f t="shared" si="462"/>
        <v>406282040630</v>
      </c>
      <c r="C4987" s="5">
        <v>40628</v>
      </c>
      <c r="D4987" s="2" t="s">
        <v>810</v>
      </c>
      <c r="E4987" s="14">
        <f t="shared" si="463"/>
        <v>0</v>
      </c>
      <c r="F4987" s="2">
        <v>20</v>
      </c>
      <c r="G4987" s="19">
        <v>2458.2425000000003</v>
      </c>
      <c r="H4987" s="20">
        <v>0.1</v>
      </c>
      <c r="I4987" s="6"/>
      <c r="J4987" s="5">
        <v>40630</v>
      </c>
      <c r="K4987" s="25">
        <v>110.538</v>
      </c>
      <c r="L4987" s="2" t="s">
        <v>577</v>
      </c>
      <c r="M4987" s="14">
        <f>+VLOOKUP(L4987,Customers!$C$3:$D$797,2,FALSE)</f>
        <v>2</v>
      </c>
      <c r="N4987" s="14">
        <f>+INDEX(Customers!$B$2:$D$797,MATCH(TF_Database!L4987,Customers!$C$2:$C$797,0),1)</f>
        <v>9537</v>
      </c>
      <c r="O4987" s="29">
        <f t="shared" si="464"/>
        <v>6</v>
      </c>
      <c r="P4987" s="29">
        <f t="shared" si="465"/>
        <v>16</v>
      </c>
      <c r="Q4987" s="14" t="str">
        <f t="shared" si="466"/>
        <v xml:space="preserve">Linda </v>
      </c>
      <c r="R4987" s="14" t="str">
        <f t="shared" si="467"/>
        <v>Southworth</v>
      </c>
    </row>
    <row r="4988" spans="2:18" x14ac:dyDescent="0.45">
      <c r="B4988" s="14" t="str">
        <f t="shared" si="462"/>
        <v>409454640947</v>
      </c>
      <c r="C4988" s="5">
        <v>40945</v>
      </c>
      <c r="D4988" s="2" t="s">
        <v>806</v>
      </c>
      <c r="E4988" s="14">
        <f t="shared" si="463"/>
        <v>1</v>
      </c>
      <c r="F4988" s="2">
        <v>46</v>
      </c>
      <c r="G4988" s="19">
        <v>11036.16</v>
      </c>
      <c r="H4988" s="20">
        <v>0.05</v>
      </c>
      <c r="I4988" s="6"/>
      <c r="J4988" s="5">
        <v>40947</v>
      </c>
      <c r="K4988" s="25">
        <v>1187.8</v>
      </c>
      <c r="L4988" s="2" t="s">
        <v>59</v>
      </c>
      <c r="M4988" s="14">
        <f>+VLOOKUP(L4988,Customers!$C$3:$D$797,2,FALSE)</f>
        <v>4</v>
      </c>
      <c r="N4988" s="14">
        <f>+INDEX(Customers!$B$2:$D$797,MATCH(TF_Database!L4988,Customers!$C$2:$C$797,0),1)</f>
        <v>11114</v>
      </c>
      <c r="O4988" s="29">
        <f t="shared" si="464"/>
        <v>4</v>
      </c>
      <c r="P4988" s="29">
        <f t="shared" si="465"/>
        <v>10</v>
      </c>
      <c r="Q4988" s="14" t="str">
        <f t="shared" si="466"/>
        <v xml:space="preserve">Roy </v>
      </c>
      <c r="R4988" s="14" t="str">
        <f t="shared" si="467"/>
        <v>Skaria</v>
      </c>
    </row>
    <row r="4989" spans="2:18" x14ac:dyDescent="0.45">
      <c r="B4989" s="14" t="str">
        <f t="shared" si="462"/>
        <v>399401839940</v>
      </c>
      <c r="C4989" s="5">
        <v>39940</v>
      </c>
      <c r="D4989" s="2" t="s">
        <v>806</v>
      </c>
      <c r="E4989" s="14">
        <f t="shared" si="463"/>
        <v>1</v>
      </c>
      <c r="F4989" s="2">
        <v>18</v>
      </c>
      <c r="G4989" s="19">
        <v>115.71</v>
      </c>
      <c r="H4989" s="20">
        <v>0.08</v>
      </c>
      <c r="I4989" s="6"/>
      <c r="J4989" s="5">
        <v>39940</v>
      </c>
      <c r="K4989" s="25">
        <v>-91.61</v>
      </c>
      <c r="L4989" s="2" t="s">
        <v>571</v>
      </c>
      <c r="M4989" s="14">
        <f>+VLOOKUP(L4989,Customers!$C$3:$D$797,2,FALSE)</f>
        <v>2</v>
      </c>
      <c r="N4989" s="14">
        <f>+INDEX(Customers!$B$2:$D$797,MATCH(TF_Database!L4989,Customers!$C$2:$C$797,0),1)</f>
        <v>26313</v>
      </c>
      <c r="O4989" s="29">
        <f t="shared" si="464"/>
        <v>8</v>
      </c>
      <c r="P4989" s="29">
        <f t="shared" si="465"/>
        <v>16</v>
      </c>
      <c r="Q4989" s="14" t="str">
        <f t="shared" si="466"/>
        <v xml:space="preserve">Valerie </v>
      </c>
      <c r="R4989" s="14" t="str">
        <f t="shared" si="467"/>
        <v>Takahito</v>
      </c>
    </row>
    <row r="4990" spans="2:18" x14ac:dyDescent="0.45">
      <c r="B4990" s="14" t="str">
        <f t="shared" si="462"/>
        <v>398393139840</v>
      </c>
      <c r="C4990" s="5">
        <v>39839</v>
      </c>
      <c r="D4990" s="2" t="s">
        <v>806</v>
      </c>
      <c r="E4990" s="14">
        <f t="shared" si="463"/>
        <v>1</v>
      </c>
      <c r="F4990" s="2">
        <v>31</v>
      </c>
      <c r="G4990" s="19">
        <v>4587.3</v>
      </c>
      <c r="H4990" s="20">
        <v>0.08</v>
      </c>
      <c r="I4990" s="6"/>
      <c r="J4990" s="5">
        <v>39840</v>
      </c>
      <c r="K4990" s="25">
        <v>1771.15</v>
      </c>
      <c r="L4990" s="2" t="s">
        <v>152</v>
      </c>
      <c r="M4990" s="14">
        <f>+VLOOKUP(L4990,Customers!$C$3:$D$797,2,FALSE)</f>
        <v>4</v>
      </c>
      <c r="N4990" s="14">
        <f>+INDEX(Customers!$B$2:$D$797,MATCH(TF_Database!L4990,Customers!$C$2:$C$797,0),1)</f>
        <v>14379</v>
      </c>
      <c r="O4990" s="29">
        <f t="shared" si="464"/>
        <v>6</v>
      </c>
      <c r="P4990" s="29">
        <f t="shared" si="465"/>
        <v>13</v>
      </c>
      <c r="Q4990" s="14" t="str">
        <f t="shared" si="466"/>
        <v xml:space="preserve">Tanja </v>
      </c>
      <c r="R4990" s="14" t="str">
        <f t="shared" si="467"/>
        <v>Norvell</v>
      </c>
    </row>
    <row r="4991" spans="2:18" x14ac:dyDescent="0.45">
      <c r="B4991" s="14" t="str">
        <f t="shared" si="462"/>
        <v>398391539840</v>
      </c>
      <c r="C4991" s="5">
        <v>39839</v>
      </c>
      <c r="D4991" s="2" t="s">
        <v>806</v>
      </c>
      <c r="E4991" s="14">
        <f t="shared" si="463"/>
        <v>1</v>
      </c>
      <c r="F4991" s="2">
        <v>15</v>
      </c>
      <c r="G4991" s="19">
        <v>403.71</v>
      </c>
      <c r="H4991" s="20">
        <v>0.03</v>
      </c>
      <c r="I4991" s="6"/>
      <c r="J4991" s="5">
        <v>39840</v>
      </c>
      <c r="K4991" s="25">
        <v>-97.47</v>
      </c>
      <c r="L4991" s="2" t="s">
        <v>152</v>
      </c>
      <c r="M4991" s="14">
        <f>+VLOOKUP(L4991,Customers!$C$3:$D$797,2,FALSE)</f>
        <v>4</v>
      </c>
      <c r="N4991" s="14">
        <f>+INDEX(Customers!$B$2:$D$797,MATCH(TF_Database!L4991,Customers!$C$2:$C$797,0),1)</f>
        <v>14379</v>
      </c>
      <c r="O4991" s="29">
        <f t="shared" si="464"/>
        <v>6</v>
      </c>
      <c r="P4991" s="29">
        <f t="shared" si="465"/>
        <v>13</v>
      </c>
      <c r="Q4991" s="14" t="str">
        <f t="shared" si="466"/>
        <v xml:space="preserve">Tanja </v>
      </c>
      <c r="R4991" s="14" t="str">
        <f t="shared" si="467"/>
        <v>Norvell</v>
      </c>
    </row>
    <row r="4992" spans="2:18" x14ac:dyDescent="0.45">
      <c r="B4992" s="14" t="str">
        <f t="shared" si="462"/>
        <v>398393939840</v>
      </c>
      <c r="C4992" s="5">
        <v>39839</v>
      </c>
      <c r="D4992" s="2" t="s">
        <v>806</v>
      </c>
      <c r="E4992" s="14">
        <f t="shared" si="463"/>
        <v>1</v>
      </c>
      <c r="F4992" s="2">
        <v>39</v>
      </c>
      <c r="G4992" s="19">
        <v>1243.45</v>
      </c>
      <c r="H4992" s="20">
        <v>0.1</v>
      </c>
      <c r="I4992" s="6"/>
      <c r="J4992" s="5">
        <v>39840</v>
      </c>
      <c r="K4992" s="25">
        <v>-1212.55</v>
      </c>
      <c r="L4992" s="2" t="s">
        <v>152</v>
      </c>
      <c r="M4992" s="14">
        <f>+VLOOKUP(L4992,Customers!$C$3:$D$797,2,FALSE)</f>
        <v>4</v>
      </c>
      <c r="N4992" s="14">
        <f>+INDEX(Customers!$B$2:$D$797,MATCH(TF_Database!L4992,Customers!$C$2:$C$797,0),1)</f>
        <v>14379</v>
      </c>
      <c r="O4992" s="29">
        <f t="shared" si="464"/>
        <v>6</v>
      </c>
      <c r="P4992" s="29">
        <f t="shared" si="465"/>
        <v>13</v>
      </c>
      <c r="Q4992" s="14" t="str">
        <f t="shared" si="466"/>
        <v xml:space="preserve">Tanja </v>
      </c>
      <c r="R4992" s="14" t="str">
        <f t="shared" si="467"/>
        <v>Norvell</v>
      </c>
    </row>
    <row r="4993" spans="2:18" x14ac:dyDescent="0.45">
      <c r="B4993" s="14" t="str">
        <f t="shared" si="462"/>
        <v>409874640988</v>
      </c>
      <c r="C4993" s="5">
        <v>40987</v>
      </c>
      <c r="D4993" s="2" t="s">
        <v>806</v>
      </c>
      <c r="E4993" s="14">
        <f t="shared" si="463"/>
        <v>1</v>
      </c>
      <c r="F4993" s="2">
        <v>46</v>
      </c>
      <c r="G4993" s="19">
        <v>175.23</v>
      </c>
      <c r="H4993" s="20">
        <v>0.04</v>
      </c>
      <c r="I4993" s="6"/>
      <c r="J4993" s="5">
        <v>40988</v>
      </c>
      <c r="K4993" s="25">
        <v>-13.35</v>
      </c>
      <c r="L4993" s="2" t="s">
        <v>571</v>
      </c>
      <c r="M4993" s="14">
        <f>+VLOOKUP(L4993,Customers!$C$3:$D$797,2,FALSE)</f>
        <v>2</v>
      </c>
      <c r="N4993" s="14">
        <f>+INDEX(Customers!$B$2:$D$797,MATCH(TF_Database!L4993,Customers!$C$2:$C$797,0),1)</f>
        <v>26313</v>
      </c>
      <c r="O4993" s="29">
        <f t="shared" si="464"/>
        <v>8</v>
      </c>
      <c r="P4993" s="29">
        <f t="shared" si="465"/>
        <v>16</v>
      </c>
      <c r="Q4993" s="14" t="str">
        <f t="shared" si="466"/>
        <v xml:space="preserve">Valerie </v>
      </c>
      <c r="R4993" s="14" t="str">
        <f t="shared" si="467"/>
        <v>Takahito</v>
      </c>
    </row>
    <row r="4994" spans="2:18" x14ac:dyDescent="0.45">
      <c r="B4994" s="14" t="str">
        <f t="shared" si="462"/>
        <v>403244340326</v>
      </c>
      <c r="C4994" s="5">
        <v>40324</v>
      </c>
      <c r="D4994" s="2" t="s">
        <v>806</v>
      </c>
      <c r="E4994" s="14">
        <f t="shared" si="463"/>
        <v>1</v>
      </c>
      <c r="F4994" s="2">
        <v>43</v>
      </c>
      <c r="G4994" s="19">
        <v>224.58</v>
      </c>
      <c r="H4994" s="20">
        <v>0.03</v>
      </c>
      <c r="I4994" s="6"/>
      <c r="J4994" s="5">
        <v>40326</v>
      </c>
      <c r="K4994" s="25">
        <v>46.31</v>
      </c>
      <c r="L4994" s="2" t="s">
        <v>601</v>
      </c>
      <c r="M4994" s="14">
        <f>+VLOOKUP(L4994,Customers!$C$3:$D$797,2,FALSE)</f>
        <v>3</v>
      </c>
      <c r="N4994" s="14">
        <f>+INDEX(Customers!$B$2:$D$797,MATCH(TF_Database!L4994,Customers!$C$2:$C$797,0),1)</f>
        <v>8193</v>
      </c>
      <c r="O4994" s="29">
        <f t="shared" si="464"/>
        <v>5</v>
      </c>
      <c r="P4994" s="29">
        <f t="shared" si="465"/>
        <v>15</v>
      </c>
      <c r="Q4994" s="14" t="str">
        <f t="shared" si="466"/>
        <v xml:space="preserve">Mike </v>
      </c>
      <c r="R4994" s="14" t="str">
        <f t="shared" si="467"/>
        <v>Gockenbach</v>
      </c>
    </row>
    <row r="4995" spans="2:18" x14ac:dyDescent="0.45">
      <c r="B4995" s="14" t="str">
        <f t="shared" si="462"/>
        <v>41038641040</v>
      </c>
      <c r="C4995" s="5">
        <v>41038</v>
      </c>
      <c r="D4995" s="2" t="s">
        <v>811</v>
      </c>
      <c r="E4995" s="14">
        <f t="shared" si="463"/>
        <v>0</v>
      </c>
      <c r="F4995" s="2">
        <v>6</v>
      </c>
      <c r="G4995" s="19">
        <v>343.36</v>
      </c>
      <c r="H4995" s="20">
        <v>0.08</v>
      </c>
      <c r="I4995" s="6"/>
      <c r="J4995" s="5">
        <v>41040</v>
      </c>
      <c r="K4995" s="25">
        <v>-41.27</v>
      </c>
      <c r="L4995" s="2" t="s">
        <v>584</v>
      </c>
      <c r="M4995" s="14">
        <f>+VLOOKUP(L4995,Customers!$C$3:$D$797,2,FALSE)</f>
        <v>1</v>
      </c>
      <c r="N4995" s="14">
        <f>+INDEX(Customers!$B$2:$D$797,MATCH(TF_Database!L4995,Customers!$C$2:$C$797,0),1)</f>
        <v>16518</v>
      </c>
      <c r="O4995" s="29">
        <f t="shared" si="464"/>
        <v>5</v>
      </c>
      <c r="P4995" s="29">
        <f t="shared" si="465"/>
        <v>10</v>
      </c>
      <c r="Q4995" s="14" t="str">
        <f t="shared" si="466"/>
        <v xml:space="preserve">Ryan </v>
      </c>
      <c r="R4995" s="14" t="str">
        <f t="shared" si="467"/>
        <v>Crowe</v>
      </c>
    </row>
    <row r="4996" spans="2:18" x14ac:dyDescent="0.45">
      <c r="B4996" s="14" t="str">
        <f t="shared" si="462"/>
        <v>41038741040</v>
      </c>
      <c r="C4996" s="5">
        <v>41038</v>
      </c>
      <c r="D4996" s="2" t="s">
        <v>811</v>
      </c>
      <c r="E4996" s="14">
        <f t="shared" si="463"/>
        <v>0</v>
      </c>
      <c r="F4996" s="2">
        <v>7</v>
      </c>
      <c r="G4996" s="19">
        <v>309.22149999999999</v>
      </c>
      <c r="H4996" s="20">
        <v>0.09</v>
      </c>
      <c r="I4996" s="6"/>
      <c r="J4996" s="5">
        <v>41040</v>
      </c>
      <c r="K4996" s="25">
        <v>-68.299000000000007</v>
      </c>
      <c r="L4996" s="2" t="s">
        <v>584</v>
      </c>
      <c r="M4996" s="14">
        <f>+VLOOKUP(L4996,Customers!$C$3:$D$797,2,FALSE)</f>
        <v>1</v>
      </c>
      <c r="N4996" s="14">
        <f>+INDEX(Customers!$B$2:$D$797,MATCH(TF_Database!L4996,Customers!$C$2:$C$797,0),1)</f>
        <v>16518</v>
      </c>
      <c r="O4996" s="29">
        <f t="shared" si="464"/>
        <v>5</v>
      </c>
      <c r="P4996" s="29">
        <f t="shared" si="465"/>
        <v>10</v>
      </c>
      <c r="Q4996" s="14" t="str">
        <f t="shared" si="466"/>
        <v xml:space="preserve">Ryan </v>
      </c>
      <c r="R4996" s="14" t="str">
        <f t="shared" si="467"/>
        <v>Crowe</v>
      </c>
    </row>
    <row r="4997" spans="2:18" x14ac:dyDescent="0.45">
      <c r="B4997" s="14" t="str">
        <f t="shared" si="462"/>
        <v>405153040517</v>
      </c>
      <c r="C4997" s="5">
        <v>40515</v>
      </c>
      <c r="D4997" s="2" t="s">
        <v>808</v>
      </c>
      <c r="E4997" s="14">
        <f t="shared" si="463"/>
        <v>0</v>
      </c>
      <c r="F4997" s="2">
        <v>30</v>
      </c>
      <c r="G4997" s="19">
        <v>2477.9899999999998</v>
      </c>
      <c r="H4997" s="20">
        <v>0</v>
      </c>
      <c r="I4997" s="6"/>
      <c r="J4997" s="5">
        <v>40517</v>
      </c>
      <c r="K4997" s="25">
        <v>747.68</v>
      </c>
      <c r="L4997" s="2" t="s">
        <v>538</v>
      </c>
      <c r="M4997" s="14">
        <f>+VLOOKUP(L4997,Customers!$C$3:$D$797,2,FALSE)</f>
        <v>1</v>
      </c>
      <c r="N4997" s="14">
        <f>+INDEX(Customers!$B$2:$D$797,MATCH(TF_Database!L4997,Customers!$C$2:$C$797,0),1)</f>
        <v>16376</v>
      </c>
      <c r="O4997" s="29">
        <f t="shared" si="464"/>
        <v>5</v>
      </c>
      <c r="P4997" s="29">
        <f t="shared" si="465"/>
        <v>14</v>
      </c>
      <c r="Q4997" s="14" t="str">
        <f t="shared" si="466"/>
        <v xml:space="preserve">Troy </v>
      </c>
      <c r="R4997" s="14" t="str">
        <f t="shared" si="467"/>
        <v>Blackwell</v>
      </c>
    </row>
    <row r="4998" spans="2:18" x14ac:dyDescent="0.45">
      <c r="B4998" s="14" t="str">
        <f t="shared" si="462"/>
        <v>405152340517</v>
      </c>
      <c r="C4998" s="5">
        <v>40515</v>
      </c>
      <c r="D4998" s="2" t="s">
        <v>808</v>
      </c>
      <c r="E4998" s="14">
        <f t="shared" si="463"/>
        <v>0</v>
      </c>
      <c r="F4998" s="2">
        <v>23</v>
      </c>
      <c r="G4998" s="19">
        <v>48.83</v>
      </c>
      <c r="H4998" s="20">
        <v>0.06</v>
      </c>
      <c r="I4998" s="6"/>
      <c r="J4998" s="5">
        <v>40517</v>
      </c>
      <c r="K4998" s="25">
        <v>1</v>
      </c>
      <c r="L4998" s="2" t="s">
        <v>538</v>
      </c>
      <c r="M4998" s="14">
        <f>+VLOOKUP(L4998,Customers!$C$3:$D$797,2,FALSE)</f>
        <v>1</v>
      </c>
      <c r="N4998" s="14">
        <f>+INDEX(Customers!$B$2:$D$797,MATCH(TF_Database!L4998,Customers!$C$2:$C$797,0),1)</f>
        <v>16376</v>
      </c>
      <c r="O4998" s="29">
        <f t="shared" si="464"/>
        <v>5</v>
      </c>
      <c r="P4998" s="29">
        <f t="shared" si="465"/>
        <v>14</v>
      </c>
      <c r="Q4998" s="14" t="str">
        <f t="shared" si="466"/>
        <v xml:space="preserve">Troy </v>
      </c>
      <c r="R4998" s="14" t="str">
        <f t="shared" si="467"/>
        <v>Blackwell</v>
      </c>
    </row>
    <row r="4999" spans="2:18" x14ac:dyDescent="0.45">
      <c r="B4999" s="14" t="str">
        <f t="shared" ref="B4999:B5062" si="468">+CONCATENATE(C4999,F4999,J4999)</f>
        <v>398265039828</v>
      </c>
      <c r="C4999" s="5">
        <v>39826</v>
      </c>
      <c r="D4999" s="2" t="s">
        <v>804</v>
      </c>
      <c r="E4999" s="14">
        <f t="shared" ref="E4999:E5062" si="469">+IF(D4999="High",1,0)</f>
        <v>0</v>
      </c>
      <c r="F4999" s="2">
        <v>50</v>
      </c>
      <c r="G4999" s="19">
        <v>297.76</v>
      </c>
      <c r="H4999" s="20">
        <v>7.0000000000000007E-2</v>
      </c>
      <c r="I4999" s="6"/>
      <c r="J4999" s="5">
        <v>39828</v>
      </c>
      <c r="K4999" s="25">
        <v>-111.34</v>
      </c>
      <c r="L4999" s="2" t="s">
        <v>601</v>
      </c>
      <c r="M4999" s="14">
        <f>+VLOOKUP(L4999,Customers!$C$3:$D$797,2,FALSE)</f>
        <v>3</v>
      </c>
      <c r="N4999" s="14">
        <f>+INDEX(Customers!$B$2:$D$797,MATCH(TF_Database!L4999,Customers!$C$2:$C$797,0),1)</f>
        <v>8193</v>
      </c>
      <c r="O4999" s="29">
        <f t="shared" ref="O4999:O5062" si="470">+SEARCH(" ",L4999)</f>
        <v>5</v>
      </c>
      <c r="P4999" s="29">
        <f t="shared" ref="P4999:P5062" si="471">+LEN(L4999)</f>
        <v>15</v>
      </c>
      <c r="Q4999" s="14" t="str">
        <f t="shared" ref="Q4999:Q5062" si="472">+LEFT(L4999,O4999)</f>
        <v xml:space="preserve">Mike </v>
      </c>
      <c r="R4999" s="14" t="str">
        <f t="shared" ref="R4999:R5062" si="473">+RIGHT(L4999,P4999-O4999)</f>
        <v>Gockenbach</v>
      </c>
    </row>
    <row r="5000" spans="2:18" x14ac:dyDescent="0.45">
      <c r="B5000" s="14" t="str">
        <f t="shared" si="468"/>
        <v>405053540507</v>
      </c>
      <c r="C5000" s="5">
        <v>40505</v>
      </c>
      <c r="D5000" s="2" t="s">
        <v>808</v>
      </c>
      <c r="E5000" s="14">
        <f t="shared" si="469"/>
        <v>0</v>
      </c>
      <c r="F5000" s="2">
        <v>35</v>
      </c>
      <c r="G5000" s="19">
        <v>241.43</v>
      </c>
      <c r="H5000" s="20">
        <v>0.01</v>
      </c>
      <c r="I5000" s="6"/>
      <c r="J5000" s="5">
        <v>40507</v>
      </c>
      <c r="K5000" s="25">
        <v>-65.8</v>
      </c>
      <c r="L5000" s="2" t="s">
        <v>404</v>
      </c>
      <c r="M5000" s="14">
        <f>+VLOOKUP(L5000,Customers!$C$3:$D$797,2,FALSE)</f>
        <v>2</v>
      </c>
      <c r="N5000" s="14">
        <f>+INDEX(Customers!$B$2:$D$797,MATCH(TF_Database!L5000,Customers!$C$2:$C$797,0),1)</f>
        <v>20959</v>
      </c>
      <c r="O5000" s="29">
        <f t="shared" si="470"/>
        <v>8</v>
      </c>
      <c r="P5000" s="29">
        <f t="shared" si="471"/>
        <v>14</v>
      </c>
      <c r="Q5000" s="14" t="str">
        <f t="shared" si="472"/>
        <v xml:space="preserve">Michael </v>
      </c>
      <c r="R5000" s="14" t="str">
        <f t="shared" si="473"/>
        <v>Oakman</v>
      </c>
    </row>
    <row r="5001" spans="2:18" x14ac:dyDescent="0.45">
      <c r="B5001" s="14" t="str">
        <f t="shared" si="468"/>
        <v>408661440868</v>
      </c>
      <c r="C5001" s="5">
        <v>40866</v>
      </c>
      <c r="D5001" s="2" t="s">
        <v>806</v>
      </c>
      <c r="E5001" s="14">
        <f t="shared" si="469"/>
        <v>1</v>
      </c>
      <c r="F5001" s="2">
        <v>14</v>
      </c>
      <c r="G5001" s="19">
        <v>94.32</v>
      </c>
      <c r="H5001" s="20">
        <v>0.06</v>
      </c>
      <c r="I5001" s="6"/>
      <c r="J5001" s="5">
        <v>40868</v>
      </c>
      <c r="K5001" s="25">
        <v>-66.87</v>
      </c>
      <c r="L5001" s="2" t="s">
        <v>450</v>
      </c>
      <c r="M5001" s="14">
        <f>+VLOOKUP(L5001,Customers!$C$3:$D$797,2,FALSE)</f>
        <v>4</v>
      </c>
      <c r="N5001" s="14">
        <f>+INDEX(Customers!$B$2:$D$797,MATCH(TF_Database!L5001,Customers!$C$2:$C$797,0),1)</f>
        <v>19105</v>
      </c>
      <c r="O5001" s="29">
        <f t="shared" si="470"/>
        <v>5</v>
      </c>
      <c r="P5001" s="29">
        <f t="shared" si="471"/>
        <v>11</v>
      </c>
      <c r="Q5001" s="14" t="str">
        <f t="shared" si="472"/>
        <v xml:space="preserve">Gary </v>
      </c>
      <c r="R5001" s="14" t="str">
        <f t="shared" si="473"/>
        <v>McGarr</v>
      </c>
    </row>
    <row r="5002" spans="2:18" x14ac:dyDescent="0.45">
      <c r="B5002" s="14" t="str">
        <f t="shared" si="468"/>
        <v>408663040867</v>
      </c>
      <c r="C5002" s="5">
        <v>40866</v>
      </c>
      <c r="D5002" s="2" t="s">
        <v>806</v>
      </c>
      <c r="E5002" s="14">
        <f t="shared" si="469"/>
        <v>1</v>
      </c>
      <c r="F5002" s="2">
        <v>30</v>
      </c>
      <c r="G5002" s="19">
        <v>554.42949999999996</v>
      </c>
      <c r="H5002" s="20">
        <v>0.03</v>
      </c>
      <c r="I5002" s="6"/>
      <c r="J5002" s="5">
        <v>40867</v>
      </c>
      <c r="K5002" s="25">
        <v>34.010999999999996</v>
      </c>
      <c r="L5002" s="2" t="s">
        <v>450</v>
      </c>
      <c r="M5002" s="14">
        <f>+VLOOKUP(L5002,Customers!$C$3:$D$797,2,FALSE)</f>
        <v>4</v>
      </c>
      <c r="N5002" s="14">
        <f>+INDEX(Customers!$B$2:$D$797,MATCH(TF_Database!L5002,Customers!$C$2:$C$797,0),1)</f>
        <v>19105</v>
      </c>
      <c r="O5002" s="29">
        <f t="shared" si="470"/>
        <v>5</v>
      </c>
      <c r="P5002" s="29">
        <f t="shared" si="471"/>
        <v>11</v>
      </c>
      <c r="Q5002" s="14" t="str">
        <f t="shared" si="472"/>
        <v xml:space="preserve">Gary </v>
      </c>
      <c r="R5002" s="14" t="str">
        <f t="shared" si="473"/>
        <v>McGarr</v>
      </c>
    </row>
    <row r="5003" spans="2:18" x14ac:dyDescent="0.45">
      <c r="B5003" s="14" t="str">
        <f t="shared" si="468"/>
        <v>401244540127</v>
      </c>
      <c r="C5003" s="5">
        <v>40124</v>
      </c>
      <c r="D5003" s="2" t="s">
        <v>811</v>
      </c>
      <c r="E5003" s="14">
        <f t="shared" si="469"/>
        <v>0</v>
      </c>
      <c r="F5003" s="2">
        <v>45</v>
      </c>
      <c r="G5003" s="19">
        <v>153.27000000000001</v>
      </c>
      <c r="H5003" s="20">
        <v>0.08</v>
      </c>
      <c r="I5003" s="6"/>
      <c r="J5003" s="5">
        <v>40127</v>
      </c>
      <c r="K5003" s="25">
        <v>60.29</v>
      </c>
      <c r="L5003" s="2" t="s">
        <v>58</v>
      </c>
      <c r="M5003" s="14">
        <f>+VLOOKUP(L5003,Customers!$C$3:$D$797,2,FALSE)</f>
        <v>1</v>
      </c>
      <c r="N5003" s="14">
        <f>+INDEX(Customers!$B$2:$D$797,MATCH(TF_Database!L5003,Customers!$C$2:$C$797,0),1)</f>
        <v>12037</v>
      </c>
      <c r="O5003" s="29">
        <f t="shared" si="470"/>
        <v>6</v>
      </c>
      <c r="P5003" s="29">
        <f t="shared" si="471"/>
        <v>13</v>
      </c>
      <c r="Q5003" s="14" t="str">
        <f t="shared" si="472"/>
        <v xml:space="preserve">Henry </v>
      </c>
      <c r="R5003" s="14" t="str">
        <f t="shared" si="473"/>
        <v>Goldwyn</v>
      </c>
    </row>
    <row r="5004" spans="2:18" x14ac:dyDescent="0.45">
      <c r="B5004" s="14" t="str">
        <f t="shared" si="468"/>
        <v>406544740656</v>
      </c>
      <c r="C5004" s="5">
        <v>40654</v>
      </c>
      <c r="D5004" s="2" t="s">
        <v>810</v>
      </c>
      <c r="E5004" s="14">
        <f t="shared" si="469"/>
        <v>0</v>
      </c>
      <c r="F5004" s="2">
        <v>47</v>
      </c>
      <c r="G5004" s="19">
        <v>671.78</v>
      </c>
      <c r="H5004" s="20">
        <v>0.1</v>
      </c>
      <c r="I5004" s="6"/>
      <c r="J5004" s="5">
        <v>40656</v>
      </c>
      <c r="K5004" s="25">
        <v>297.23</v>
      </c>
      <c r="L5004" s="2" t="s">
        <v>576</v>
      </c>
      <c r="M5004" s="14">
        <f>+VLOOKUP(L5004,Customers!$C$3:$D$797,2,FALSE)</f>
        <v>3</v>
      </c>
      <c r="N5004" s="14">
        <f>+INDEX(Customers!$B$2:$D$797,MATCH(TF_Database!L5004,Customers!$C$2:$C$797,0),1)</f>
        <v>26724</v>
      </c>
      <c r="O5004" s="29">
        <f t="shared" si="470"/>
        <v>6</v>
      </c>
      <c r="P5004" s="29">
        <f t="shared" si="471"/>
        <v>13</v>
      </c>
      <c r="Q5004" s="14" t="str">
        <f t="shared" si="472"/>
        <v xml:space="preserve">Thais </v>
      </c>
      <c r="R5004" s="14" t="str">
        <f t="shared" si="473"/>
        <v>Sissman</v>
      </c>
    </row>
    <row r="5005" spans="2:18" x14ac:dyDescent="0.45">
      <c r="B5005" s="14" t="str">
        <f t="shared" si="468"/>
        <v>406541240655</v>
      </c>
      <c r="C5005" s="5">
        <v>40654</v>
      </c>
      <c r="D5005" s="2" t="s">
        <v>810</v>
      </c>
      <c r="E5005" s="14">
        <f t="shared" si="469"/>
        <v>0</v>
      </c>
      <c r="F5005" s="2">
        <v>12</v>
      </c>
      <c r="G5005" s="19">
        <v>262.08999999999997</v>
      </c>
      <c r="H5005" s="20">
        <v>0.01</v>
      </c>
      <c r="I5005" s="6"/>
      <c r="J5005" s="5">
        <v>40655</v>
      </c>
      <c r="K5005" s="25">
        <v>58.69</v>
      </c>
      <c r="L5005" s="2" t="s">
        <v>576</v>
      </c>
      <c r="M5005" s="14">
        <f>+VLOOKUP(L5005,Customers!$C$3:$D$797,2,FALSE)</f>
        <v>3</v>
      </c>
      <c r="N5005" s="14">
        <f>+INDEX(Customers!$B$2:$D$797,MATCH(TF_Database!L5005,Customers!$C$2:$C$797,0),1)</f>
        <v>26724</v>
      </c>
      <c r="O5005" s="29">
        <f t="shared" si="470"/>
        <v>6</v>
      </c>
      <c r="P5005" s="29">
        <f t="shared" si="471"/>
        <v>13</v>
      </c>
      <c r="Q5005" s="14" t="str">
        <f t="shared" si="472"/>
        <v xml:space="preserve">Thais </v>
      </c>
      <c r="R5005" s="14" t="str">
        <f t="shared" si="473"/>
        <v>Sissman</v>
      </c>
    </row>
    <row r="5006" spans="2:18" x14ac:dyDescent="0.45">
      <c r="B5006" s="14" t="str">
        <f t="shared" si="468"/>
        <v>411812841183</v>
      </c>
      <c r="C5006" s="5">
        <v>41181</v>
      </c>
      <c r="D5006" s="2" t="s">
        <v>810</v>
      </c>
      <c r="E5006" s="14">
        <f t="shared" si="469"/>
        <v>0</v>
      </c>
      <c r="F5006" s="2">
        <v>28</v>
      </c>
      <c r="G5006" s="19">
        <v>1107.6400000000001</v>
      </c>
      <c r="H5006" s="20">
        <v>0.06</v>
      </c>
      <c r="I5006" s="6"/>
      <c r="J5006" s="5">
        <v>41183</v>
      </c>
      <c r="K5006" s="25">
        <v>333.17450000000002</v>
      </c>
      <c r="L5006" s="2" t="s">
        <v>538</v>
      </c>
      <c r="M5006" s="14">
        <f>+VLOOKUP(L5006,Customers!$C$3:$D$797,2,FALSE)</f>
        <v>1</v>
      </c>
      <c r="N5006" s="14">
        <f>+INDEX(Customers!$B$2:$D$797,MATCH(TF_Database!L5006,Customers!$C$2:$C$797,0),1)</f>
        <v>16376</v>
      </c>
      <c r="O5006" s="29">
        <f t="shared" si="470"/>
        <v>5</v>
      </c>
      <c r="P5006" s="29">
        <f t="shared" si="471"/>
        <v>14</v>
      </c>
      <c r="Q5006" s="14" t="str">
        <f t="shared" si="472"/>
        <v xml:space="preserve">Troy </v>
      </c>
      <c r="R5006" s="14" t="str">
        <f t="shared" si="473"/>
        <v>Blackwell</v>
      </c>
    </row>
    <row r="5007" spans="2:18" x14ac:dyDescent="0.45">
      <c r="B5007" s="14" t="str">
        <f t="shared" si="468"/>
        <v>408052540807</v>
      </c>
      <c r="C5007" s="5">
        <v>40805</v>
      </c>
      <c r="D5007" s="2" t="s">
        <v>806</v>
      </c>
      <c r="E5007" s="14">
        <f t="shared" si="469"/>
        <v>1</v>
      </c>
      <c r="F5007" s="2">
        <v>25</v>
      </c>
      <c r="G5007" s="19">
        <v>1119.9100000000001</v>
      </c>
      <c r="H5007" s="20">
        <v>0.08</v>
      </c>
      <c r="I5007" s="6"/>
      <c r="J5007" s="5">
        <v>40807</v>
      </c>
      <c r="K5007" s="25">
        <v>434.71</v>
      </c>
      <c r="L5007" s="2" t="s">
        <v>608</v>
      </c>
      <c r="M5007" s="14">
        <f>+VLOOKUP(L5007,Customers!$C$3:$D$797,2,FALSE)</f>
        <v>1</v>
      </c>
      <c r="N5007" s="14">
        <f>+INDEX(Customers!$B$2:$D$797,MATCH(TF_Database!L5007,Customers!$C$2:$C$797,0),1)</f>
        <v>24927</v>
      </c>
      <c r="O5007" s="29">
        <f t="shared" si="470"/>
        <v>6</v>
      </c>
      <c r="P5007" s="29">
        <f t="shared" si="471"/>
        <v>12</v>
      </c>
      <c r="Q5007" s="14" t="str">
        <f t="shared" si="472"/>
        <v xml:space="preserve">Jamie </v>
      </c>
      <c r="R5007" s="14" t="str">
        <f t="shared" si="473"/>
        <v>Frazer</v>
      </c>
    </row>
    <row r="5008" spans="2:18" x14ac:dyDescent="0.45">
      <c r="B5008" s="14" t="str">
        <f t="shared" si="468"/>
        <v>412533241255</v>
      </c>
      <c r="C5008" s="5">
        <v>41253</v>
      </c>
      <c r="D5008" s="2" t="s">
        <v>804</v>
      </c>
      <c r="E5008" s="14">
        <f t="shared" si="469"/>
        <v>0</v>
      </c>
      <c r="F5008" s="2">
        <v>32</v>
      </c>
      <c r="G5008" s="19">
        <v>155.27000000000001</v>
      </c>
      <c r="H5008" s="20">
        <v>0.1</v>
      </c>
      <c r="I5008" s="6"/>
      <c r="J5008" s="5">
        <v>41255</v>
      </c>
      <c r="K5008" s="25">
        <v>-151.55000000000001</v>
      </c>
      <c r="L5008" s="2" t="s">
        <v>582</v>
      </c>
      <c r="M5008" s="14">
        <f>+VLOOKUP(L5008,Customers!$C$3:$D$797,2,FALSE)</f>
        <v>4</v>
      </c>
      <c r="N5008" s="14">
        <f>+INDEX(Customers!$B$2:$D$797,MATCH(TF_Database!L5008,Customers!$C$2:$C$797,0),1)</f>
        <v>17308</v>
      </c>
      <c r="O5008" s="29">
        <f t="shared" si="470"/>
        <v>5</v>
      </c>
      <c r="P5008" s="29">
        <f t="shared" si="471"/>
        <v>13</v>
      </c>
      <c r="Q5008" s="14" t="str">
        <f t="shared" si="472"/>
        <v xml:space="preserve">Mick </v>
      </c>
      <c r="R5008" s="14" t="str">
        <f t="shared" si="473"/>
        <v>Crebagga</v>
      </c>
    </row>
    <row r="5009" spans="2:18" x14ac:dyDescent="0.45">
      <c r="B5009" s="14" t="str">
        <f t="shared" si="468"/>
        <v>398492939849</v>
      </c>
      <c r="C5009" s="5">
        <v>39849</v>
      </c>
      <c r="D5009" s="2" t="s">
        <v>811</v>
      </c>
      <c r="E5009" s="14">
        <f t="shared" si="469"/>
        <v>0</v>
      </c>
      <c r="F5009" s="2">
        <v>29</v>
      </c>
      <c r="G5009" s="19">
        <v>221.33</v>
      </c>
      <c r="H5009" s="20">
        <v>0</v>
      </c>
      <c r="I5009" s="6"/>
      <c r="J5009" s="5">
        <v>39849</v>
      </c>
      <c r="K5009" s="25">
        <v>77.33</v>
      </c>
      <c r="L5009" s="2" t="s">
        <v>582</v>
      </c>
      <c r="M5009" s="14">
        <f>+VLOOKUP(L5009,Customers!$C$3:$D$797,2,FALSE)</f>
        <v>4</v>
      </c>
      <c r="N5009" s="14">
        <f>+INDEX(Customers!$B$2:$D$797,MATCH(TF_Database!L5009,Customers!$C$2:$C$797,0),1)</f>
        <v>17308</v>
      </c>
      <c r="O5009" s="29">
        <f t="shared" si="470"/>
        <v>5</v>
      </c>
      <c r="P5009" s="29">
        <f t="shared" si="471"/>
        <v>13</v>
      </c>
      <c r="Q5009" s="14" t="str">
        <f t="shared" si="472"/>
        <v xml:space="preserve">Mick </v>
      </c>
      <c r="R5009" s="14" t="str">
        <f t="shared" si="473"/>
        <v>Crebagga</v>
      </c>
    </row>
    <row r="5010" spans="2:18" x14ac:dyDescent="0.45">
      <c r="B5010" s="14" t="str">
        <f t="shared" si="468"/>
        <v>406832540685</v>
      </c>
      <c r="C5010" s="5">
        <v>40683</v>
      </c>
      <c r="D5010" s="2" t="s">
        <v>810</v>
      </c>
      <c r="E5010" s="14">
        <f t="shared" si="469"/>
        <v>0</v>
      </c>
      <c r="F5010" s="2">
        <v>25</v>
      </c>
      <c r="G5010" s="19">
        <v>74.069999999999993</v>
      </c>
      <c r="H5010" s="20">
        <v>0.04</v>
      </c>
      <c r="I5010" s="6"/>
      <c r="J5010" s="5">
        <v>40685</v>
      </c>
      <c r="K5010" s="25">
        <v>4.3689999999999998</v>
      </c>
      <c r="L5010" s="2" t="s">
        <v>203</v>
      </c>
      <c r="M5010" s="14">
        <f>+VLOOKUP(L5010,Customers!$C$3:$D$797,2,FALSE)</f>
        <v>4</v>
      </c>
      <c r="N5010" s="14">
        <f>+INDEX(Customers!$B$2:$D$797,MATCH(TF_Database!L5010,Customers!$C$2:$C$797,0),1)</f>
        <v>8390</v>
      </c>
      <c r="O5010" s="29">
        <f t="shared" si="470"/>
        <v>7</v>
      </c>
      <c r="P5010" s="29">
        <f t="shared" si="471"/>
        <v>12</v>
      </c>
      <c r="Q5010" s="14" t="str">
        <f t="shared" si="472"/>
        <v xml:space="preserve">Joseph </v>
      </c>
      <c r="R5010" s="14" t="str">
        <f t="shared" si="473"/>
        <v>Airdo</v>
      </c>
    </row>
    <row r="5011" spans="2:18" x14ac:dyDescent="0.45">
      <c r="B5011" s="14" t="str">
        <f t="shared" si="468"/>
        <v>406832940685</v>
      </c>
      <c r="C5011" s="5">
        <v>40683</v>
      </c>
      <c r="D5011" s="2" t="s">
        <v>810</v>
      </c>
      <c r="E5011" s="14">
        <f t="shared" si="469"/>
        <v>0</v>
      </c>
      <c r="F5011" s="2">
        <v>29</v>
      </c>
      <c r="G5011" s="19">
        <v>1529.0565000000001</v>
      </c>
      <c r="H5011" s="20">
        <v>0.06</v>
      </c>
      <c r="I5011" s="6"/>
      <c r="J5011" s="5">
        <v>40685</v>
      </c>
      <c r="K5011" s="25">
        <v>201.726</v>
      </c>
      <c r="L5011" s="2" t="s">
        <v>203</v>
      </c>
      <c r="M5011" s="14">
        <f>+VLOOKUP(L5011,Customers!$C$3:$D$797,2,FALSE)</f>
        <v>4</v>
      </c>
      <c r="N5011" s="14">
        <f>+INDEX(Customers!$B$2:$D$797,MATCH(TF_Database!L5011,Customers!$C$2:$C$797,0),1)</f>
        <v>8390</v>
      </c>
      <c r="O5011" s="29">
        <f t="shared" si="470"/>
        <v>7</v>
      </c>
      <c r="P5011" s="29">
        <f t="shared" si="471"/>
        <v>12</v>
      </c>
      <c r="Q5011" s="14" t="str">
        <f t="shared" si="472"/>
        <v xml:space="preserve">Joseph </v>
      </c>
      <c r="R5011" s="14" t="str">
        <f t="shared" si="473"/>
        <v>Airdo</v>
      </c>
    </row>
    <row r="5012" spans="2:18" x14ac:dyDescent="0.45">
      <c r="B5012" s="14" t="str">
        <f t="shared" si="468"/>
        <v>39945739946</v>
      </c>
      <c r="C5012" s="5">
        <v>39945</v>
      </c>
      <c r="D5012" s="2" t="s">
        <v>808</v>
      </c>
      <c r="E5012" s="14">
        <f t="shared" si="469"/>
        <v>0</v>
      </c>
      <c r="F5012" s="2">
        <v>7</v>
      </c>
      <c r="G5012" s="19">
        <v>855.03</v>
      </c>
      <c r="H5012" s="20">
        <v>0.08</v>
      </c>
      <c r="I5012" s="6"/>
      <c r="J5012" s="5">
        <v>39946</v>
      </c>
      <c r="K5012" s="25">
        <v>-1.6800000000000068</v>
      </c>
      <c r="L5012" s="2" t="s">
        <v>592</v>
      </c>
      <c r="M5012" s="14">
        <f>+VLOOKUP(L5012,Customers!$C$3:$D$797,2,FALSE)</f>
        <v>5</v>
      </c>
      <c r="N5012" s="14">
        <f>+INDEX(Customers!$B$2:$D$797,MATCH(TF_Database!L5012,Customers!$C$2:$C$797,0),1)</f>
        <v>8776</v>
      </c>
      <c r="O5012" s="29">
        <f t="shared" si="470"/>
        <v>5</v>
      </c>
      <c r="P5012" s="29">
        <f t="shared" si="471"/>
        <v>13</v>
      </c>
      <c r="Q5012" s="14" t="str">
        <f t="shared" si="472"/>
        <v xml:space="preserve">Evan </v>
      </c>
      <c r="R5012" s="14" t="str">
        <f t="shared" si="473"/>
        <v>Bailliet</v>
      </c>
    </row>
    <row r="5013" spans="2:18" x14ac:dyDescent="0.45">
      <c r="B5013" s="14" t="str">
        <f t="shared" si="468"/>
        <v>399453139947</v>
      </c>
      <c r="C5013" s="5">
        <v>39945</v>
      </c>
      <c r="D5013" s="2" t="s">
        <v>808</v>
      </c>
      <c r="E5013" s="14">
        <f t="shared" si="469"/>
        <v>0</v>
      </c>
      <c r="F5013" s="2">
        <v>31</v>
      </c>
      <c r="G5013" s="19">
        <v>196.58</v>
      </c>
      <c r="H5013" s="20">
        <v>0.04</v>
      </c>
      <c r="I5013" s="6"/>
      <c r="J5013" s="5">
        <v>39947</v>
      </c>
      <c r="K5013" s="25">
        <v>-102.16</v>
      </c>
      <c r="L5013" s="2" t="s">
        <v>592</v>
      </c>
      <c r="M5013" s="14">
        <f>+VLOOKUP(L5013,Customers!$C$3:$D$797,2,FALSE)</f>
        <v>5</v>
      </c>
      <c r="N5013" s="14">
        <f>+INDEX(Customers!$B$2:$D$797,MATCH(TF_Database!L5013,Customers!$C$2:$C$797,0),1)</f>
        <v>8776</v>
      </c>
      <c r="O5013" s="29">
        <f t="shared" si="470"/>
        <v>5</v>
      </c>
      <c r="P5013" s="29">
        <f t="shared" si="471"/>
        <v>13</v>
      </c>
      <c r="Q5013" s="14" t="str">
        <f t="shared" si="472"/>
        <v xml:space="preserve">Evan </v>
      </c>
      <c r="R5013" s="14" t="str">
        <f t="shared" si="473"/>
        <v>Bailliet</v>
      </c>
    </row>
    <row r="5014" spans="2:18" x14ac:dyDescent="0.45">
      <c r="B5014" s="14" t="str">
        <f t="shared" si="468"/>
        <v>408421940845</v>
      </c>
      <c r="C5014" s="5">
        <v>40842</v>
      </c>
      <c r="D5014" s="2" t="s">
        <v>811</v>
      </c>
      <c r="E5014" s="14">
        <f t="shared" si="469"/>
        <v>0</v>
      </c>
      <c r="F5014" s="2">
        <v>19</v>
      </c>
      <c r="G5014" s="19">
        <v>75.19</v>
      </c>
      <c r="H5014" s="20">
        <v>0.05</v>
      </c>
      <c r="I5014" s="6"/>
      <c r="J5014" s="5">
        <v>40845</v>
      </c>
      <c r="K5014" s="25">
        <v>-93.67</v>
      </c>
      <c r="L5014" s="2" t="s">
        <v>604</v>
      </c>
      <c r="M5014" s="14">
        <f>+VLOOKUP(L5014,Customers!$C$3:$D$797,2,FALSE)</f>
        <v>1</v>
      </c>
      <c r="N5014" s="14">
        <f>+INDEX(Customers!$B$2:$D$797,MATCH(TF_Database!L5014,Customers!$C$2:$C$797,0),1)</f>
        <v>23263</v>
      </c>
      <c r="O5014" s="29">
        <f t="shared" si="470"/>
        <v>6</v>
      </c>
      <c r="P5014" s="29">
        <f t="shared" si="471"/>
        <v>13</v>
      </c>
      <c r="Q5014" s="14" t="str">
        <f t="shared" si="472"/>
        <v xml:space="preserve">Tracy </v>
      </c>
      <c r="R5014" s="14" t="str">
        <f t="shared" si="473"/>
        <v>Collins</v>
      </c>
    </row>
    <row r="5015" spans="2:18" x14ac:dyDescent="0.45">
      <c r="B5015" s="14" t="str">
        <f t="shared" si="468"/>
        <v>407881040790</v>
      </c>
      <c r="C5015" s="5">
        <v>40788</v>
      </c>
      <c r="D5015" s="2" t="s">
        <v>811</v>
      </c>
      <c r="E5015" s="14">
        <f t="shared" si="469"/>
        <v>0</v>
      </c>
      <c r="F5015" s="2">
        <v>10</v>
      </c>
      <c r="G5015" s="19">
        <v>6350.29</v>
      </c>
      <c r="H5015" s="20">
        <v>0.02</v>
      </c>
      <c r="I5015" s="6"/>
      <c r="J5015" s="5">
        <v>40790</v>
      </c>
      <c r="K5015" s="25">
        <v>-735.97</v>
      </c>
      <c r="L5015" s="2" t="s">
        <v>59</v>
      </c>
      <c r="M5015" s="14">
        <f>+VLOOKUP(L5015,Customers!$C$3:$D$797,2,FALSE)</f>
        <v>4</v>
      </c>
      <c r="N5015" s="14">
        <f>+INDEX(Customers!$B$2:$D$797,MATCH(TF_Database!L5015,Customers!$C$2:$C$797,0),1)</f>
        <v>11114</v>
      </c>
      <c r="O5015" s="29">
        <f t="shared" si="470"/>
        <v>4</v>
      </c>
      <c r="P5015" s="29">
        <f t="shared" si="471"/>
        <v>10</v>
      </c>
      <c r="Q5015" s="14" t="str">
        <f t="shared" si="472"/>
        <v xml:space="preserve">Roy </v>
      </c>
      <c r="R5015" s="14" t="str">
        <f t="shared" si="473"/>
        <v>Skaria</v>
      </c>
    </row>
    <row r="5016" spans="2:18" x14ac:dyDescent="0.45">
      <c r="B5016" s="14" t="str">
        <f t="shared" si="468"/>
        <v>407312340733</v>
      </c>
      <c r="C5016" s="5">
        <v>40731</v>
      </c>
      <c r="D5016" s="2" t="s">
        <v>806</v>
      </c>
      <c r="E5016" s="14">
        <f t="shared" si="469"/>
        <v>1</v>
      </c>
      <c r="F5016" s="2">
        <v>23</v>
      </c>
      <c r="G5016" s="19">
        <v>1028.1600000000001</v>
      </c>
      <c r="H5016" s="20">
        <v>7.0000000000000007E-2</v>
      </c>
      <c r="I5016" s="6"/>
      <c r="J5016" s="5">
        <v>40733</v>
      </c>
      <c r="K5016" s="25">
        <v>405.16200000000003</v>
      </c>
      <c r="L5016" s="2" t="s">
        <v>585</v>
      </c>
      <c r="M5016" s="14">
        <f>+VLOOKUP(L5016,Customers!$C$3:$D$797,2,FALSE)</f>
        <v>5</v>
      </c>
      <c r="N5016" s="14">
        <f>+INDEX(Customers!$B$2:$D$797,MATCH(TF_Database!L5016,Customers!$C$2:$C$797,0),1)</f>
        <v>8329</v>
      </c>
      <c r="O5016" s="29">
        <f t="shared" si="470"/>
        <v>6</v>
      </c>
      <c r="P5016" s="29">
        <f t="shared" si="471"/>
        <v>12</v>
      </c>
      <c r="Q5016" s="14" t="str">
        <f t="shared" si="472"/>
        <v xml:space="preserve">Irene </v>
      </c>
      <c r="R5016" s="14" t="str">
        <f t="shared" si="473"/>
        <v>Maddox</v>
      </c>
    </row>
    <row r="5017" spans="2:18" x14ac:dyDescent="0.45">
      <c r="B5017" s="14" t="str">
        <f t="shared" si="468"/>
        <v>41101541102</v>
      </c>
      <c r="C5017" s="5">
        <v>41101</v>
      </c>
      <c r="D5017" s="2" t="s">
        <v>808</v>
      </c>
      <c r="E5017" s="14">
        <f t="shared" si="469"/>
        <v>0</v>
      </c>
      <c r="F5017" s="2">
        <v>5</v>
      </c>
      <c r="G5017" s="19">
        <v>346.23</v>
      </c>
      <c r="H5017" s="20">
        <v>0</v>
      </c>
      <c r="I5017" s="6"/>
      <c r="J5017" s="5">
        <v>41102</v>
      </c>
      <c r="K5017" s="25">
        <v>8.4600000000000009</v>
      </c>
      <c r="L5017" s="2" t="s">
        <v>593</v>
      </c>
      <c r="M5017" s="14">
        <f>+VLOOKUP(L5017,Customers!$C$3:$D$797,2,FALSE)</f>
        <v>1</v>
      </c>
      <c r="N5017" s="14">
        <f>+INDEX(Customers!$B$2:$D$797,MATCH(TF_Database!L5017,Customers!$C$2:$C$797,0),1)</f>
        <v>25866</v>
      </c>
      <c r="O5017" s="29">
        <f t="shared" si="470"/>
        <v>4</v>
      </c>
      <c r="P5017" s="29">
        <f t="shared" si="471"/>
        <v>11</v>
      </c>
      <c r="Q5017" s="14" t="str">
        <f t="shared" si="472"/>
        <v xml:space="preserve">Meg </v>
      </c>
      <c r="R5017" s="14" t="str">
        <f t="shared" si="473"/>
        <v>Tillman</v>
      </c>
    </row>
    <row r="5018" spans="2:18" x14ac:dyDescent="0.45">
      <c r="B5018" s="14" t="str">
        <f t="shared" si="468"/>
        <v>401212240123</v>
      </c>
      <c r="C5018" s="5">
        <v>40121</v>
      </c>
      <c r="D5018" s="2" t="s">
        <v>806</v>
      </c>
      <c r="E5018" s="14">
        <f t="shared" si="469"/>
        <v>1</v>
      </c>
      <c r="F5018" s="2">
        <v>22</v>
      </c>
      <c r="G5018" s="19">
        <v>249.24</v>
      </c>
      <c r="H5018" s="20">
        <v>0.06</v>
      </c>
      <c r="I5018" s="6"/>
      <c r="J5018" s="5">
        <v>40123</v>
      </c>
      <c r="K5018" s="25">
        <v>-92.1</v>
      </c>
      <c r="L5018" s="2" t="s">
        <v>606</v>
      </c>
      <c r="M5018" s="14">
        <f>+VLOOKUP(L5018,Customers!$C$3:$D$797,2,FALSE)</f>
        <v>2</v>
      </c>
      <c r="N5018" s="14">
        <f>+INDEX(Customers!$B$2:$D$797,MATCH(TF_Database!L5018,Customers!$C$2:$C$797,0),1)</f>
        <v>17454</v>
      </c>
      <c r="O5018" s="29">
        <f t="shared" si="470"/>
        <v>5</v>
      </c>
      <c r="P5018" s="29">
        <f t="shared" si="471"/>
        <v>13</v>
      </c>
      <c r="Q5018" s="14" t="str">
        <f t="shared" si="472"/>
        <v xml:space="preserve">Thea </v>
      </c>
      <c r="R5018" s="14" t="str">
        <f t="shared" si="473"/>
        <v>Hudgings</v>
      </c>
    </row>
    <row r="5019" spans="2:18" x14ac:dyDescent="0.45">
      <c r="B5019" s="14" t="str">
        <f t="shared" si="468"/>
        <v>40117940121</v>
      </c>
      <c r="C5019" s="5">
        <v>40117</v>
      </c>
      <c r="D5019" s="2" t="s">
        <v>804</v>
      </c>
      <c r="E5019" s="14">
        <f t="shared" si="469"/>
        <v>0</v>
      </c>
      <c r="F5019" s="2">
        <v>9</v>
      </c>
      <c r="G5019" s="19">
        <v>133.85</v>
      </c>
      <c r="H5019" s="20">
        <v>0.03</v>
      </c>
      <c r="I5019" s="6"/>
      <c r="J5019" s="5">
        <v>40121</v>
      </c>
      <c r="K5019" s="25">
        <v>-5.28</v>
      </c>
      <c r="L5019" s="2" t="s">
        <v>609</v>
      </c>
      <c r="M5019" s="14">
        <f>+VLOOKUP(L5019,Customers!$C$3:$D$797,2,FALSE)</f>
        <v>4</v>
      </c>
      <c r="N5019" s="14">
        <f>+INDEX(Customers!$B$2:$D$797,MATCH(TF_Database!L5019,Customers!$C$2:$C$797,0),1)</f>
        <v>16729</v>
      </c>
      <c r="O5019" s="29">
        <f t="shared" si="470"/>
        <v>7</v>
      </c>
      <c r="P5019" s="29">
        <f t="shared" si="471"/>
        <v>12</v>
      </c>
      <c r="Q5019" s="14" t="str">
        <f t="shared" si="472"/>
        <v xml:space="preserve">Rachel </v>
      </c>
      <c r="R5019" s="14" t="str">
        <f t="shared" si="473"/>
        <v>Payne</v>
      </c>
    </row>
    <row r="5020" spans="2:18" x14ac:dyDescent="0.45">
      <c r="B5020" s="14" t="str">
        <f t="shared" si="468"/>
        <v>401055040107</v>
      </c>
      <c r="C5020" s="5">
        <v>40105</v>
      </c>
      <c r="D5020" s="2" t="s">
        <v>811</v>
      </c>
      <c r="E5020" s="14">
        <f t="shared" si="469"/>
        <v>0</v>
      </c>
      <c r="F5020" s="2">
        <v>50</v>
      </c>
      <c r="G5020" s="19">
        <v>7827.51</v>
      </c>
      <c r="H5020" s="20">
        <v>0.05</v>
      </c>
      <c r="I5020" s="6"/>
      <c r="J5020" s="5">
        <v>40107</v>
      </c>
      <c r="K5020" s="25">
        <v>2992.8</v>
      </c>
      <c r="L5020" s="2" t="s">
        <v>152</v>
      </c>
      <c r="M5020" s="14">
        <f>+VLOOKUP(L5020,Customers!$C$3:$D$797,2,FALSE)</f>
        <v>4</v>
      </c>
      <c r="N5020" s="14">
        <f>+INDEX(Customers!$B$2:$D$797,MATCH(TF_Database!L5020,Customers!$C$2:$C$797,0),1)</f>
        <v>14379</v>
      </c>
      <c r="O5020" s="29">
        <f t="shared" si="470"/>
        <v>6</v>
      </c>
      <c r="P5020" s="29">
        <f t="shared" si="471"/>
        <v>13</v>
      </c>
      <c r="Q5020" s="14" t="str">
        <f t="shared" si="472"/>
        <v xml:space="preserve">Tanja </v>
      </c>
      <c r="R5020" s="14" t="str">
        <f t="shared" si="473"/>
        <v>Norvell</v>
      </c>
    </row>
    <row r="5021" spans="2:18" x14ac:dyDescent="0.45">
      <c r="B5021" s="14" t="str">
        <f t="shared" si="468"/>
        <v>406021340603</v>
      </c>
      <c r="C5021" s="5">
        <v>40602</v>
      </c>
      <c r="D5021" s="2" t="s">
        <v>808</v>
      </c>
      <c r="E5021" s="14">
        <f t="shared" si="469"/>
        <v>0</v>
      </c>
      <c r="F5021" s="2">
        <v>13</v>
      </c>
      <c r="G5021" s="19">
        <v>70.13</v>
      </c>
      <c r="H5021" s="20">
        <v>0.02</v>
      </c>
      <c r="I5021" s="6"/>
      <c r="J5021" s="5">
        <v>40603</v>
      </c>
      <c r="K5021" s="25">
        <v>21.51</v>
      </c>
      <c r="L5021" s="2" t="s">
        <v>610</v>
      </c>
      <c r="M5021" s="14">
        <f>+VLOOKUP(L5021,Customers!$C$3:$D$797,2,FALSE)</f>
        <v>2</v>
      </c>
      <c r="N5021" s="14">
        <f>+INDEX(Customers!$B$2:$D$797,MATCH(TF_Database!L5021,Customers!$C$2:$C$797,0),1)</f>
        <v>25974</v>
      </c>
      <c r="O5021" s="29">
        <f t="shared" si="470"/>
        <v>6</v>
      </c>
      <c r="P5021" s="29">
        <f t="shared" si="471"/>
        <v>14</v>
      </c>
      <c r="Q5021" s="14" t="str">
        <f t="shared" si="472"/>
        <v xml:space="preserve">Craig </v>
      </c>
      <c r="R5021" s="14" t="str">
        <f t="shared" si="473"/>
        <v>Molinari</v>
      </c>
    </row>
    <row r="5022" spans="2:18" x14ac:dyDescent="0.45">
      <c r="B5022" s="14" t="str">
        <f t="shared" si="468"/>
        <v>40602540603</v>
      </c>
      <c r="C5022" s="5">
        <v>40602</v>
      </c>
      <c r="D5022" s="2" t="s">
        <v>808</v>
      </c>
      <c r="E5022" s="14">
        <f t="shared" si="469"/>
        <v>0</v>
      </c>
      <c r="F5022" s="2">
        <v>5</v>
      </c>
      <c r="G5022" s="19">
        <v>59.76</v>
      </c>
      <c r="H5022" s="20">
        <v>0.04</v>
      </c>
      <c r="I5022" s="6"/>
      <c r="J5022" s="5">
        <v>40603</v>
      </c>
      <c r="K5022" s="25">
        <v>-10.34</v>
      </c>
      <c r="L5022" s="2" t="s">
        <v>610</v>
      </c>
      <c r="M5022" s="14">
        <f>+VLOOKUP(L5022,Customers!$C$3:$D$797,2,FALSE)</f>
        <v>2</v>
      </c>
      <c r="N5022" s="14">
        <f>+INDEX(Customers!$B$2:$D$797,MATCH(TF_Database!L5022,Customers!$C$2:$C$797,0),1)</f>
        <v>25974</v>
      </c>
      <c r="O5022" s="29">
        <f t="shared" si="470"/>
        <v>6</v>
      </c>
      <c r="P5022" s="29">
        <f t="shared" si="471"/>
        <v>14</v>
      </c>
      <c r="Q5022" s="14" t="str">
        <f t="shared" si="472"/>
        <v xml:space="preserve">Craig </v>
      </c>
      <c r="R5022" s="14" t="str">
        <f t="shared" si="473"/>
        <v>Molinari</v>
      </c>
    </row>
    <row r="5023" spans="2:18" x14ac:dyDescent="0.45">
      <c r="B5023" s="14" t="str">
        <f t="shared" si="468"/>
        <v>40418640418</v>
      </c>
      <c r="C5023" s="5">
        <v>40418</v>
      </c>
      <c r="D5023" s="2" t="s">
        <v>804</v>
      </c>
      <c r="E5023" s="14">
        <f t="shared" si="469"/>
        <v>0</v>
      </c>
      <c r="F5023" s="2">
        <v>6</v>
      </c>
      <c r="G5023" s="19">
        <v>195.75</v>
      </c>
      <c r="H5023" s="20">
        <v>0.02</v>
      </c>
      <c r="I5023" s="6"/>
      <c r="J5023" s="5">
        <v>40418</v>
      </c>
      <c r="K5023" s="25">
        <v>-31.24</v>
      </c>
      <c r="L5023" s="2" t="s">
        <v>601</v>
      </c>
      <c r="M5023" s="14">
        <f>+VLOOKUP(L5023,Customers!$C$3:$D$797,2,FALSE)</f>
        <v>3</v>
      </c>
      <c r="N5023" s="14">
        <f>+INDEX(Customers!$B$2:$D$797,MATCH(TF_Database!L5023,Customers!$C$2:$C$797,0),1)</f>
        <v>8193</v>
      </c>
      <c r="O5023" s="29">
        <f t="shared" si="470"/>
        <v>5</v>
      </c>
      <c r="P5023" s="29">
        <f t="shared" si="471"/>
        <v>15</v>
      </c>
      <c r="Q5023" s="14" t="str">
        <f t="shared" si="472"/>
        <v xml:space="preserve">Mike </v>
      </c>
      <c r="R5023" s="14" t="str">
        <f t="shared" si="473"/>
        <v>Gockenbach</v>
      </c>
    </row>
    <row r="5024" spans="2:18" x14ac:dyDescent="0.45">
      <c r="B5024" s="14" t="str">
        <f t="shared" si="468"/>
        <v>40298340300</v>
      </c>
      <c r="C5024" s="5">
        <v>40298</v>
      </c>
      <c r="D5024" s="2" t="s">
        <v>804</v>
      </c>
      <c r="E5024" s="14">
        <f t="shared" si="469"/>
        <v>0</v>
      </c>
      <c r="F5024" s="2">
        <v>3</v>
      </c>
      <c r="G5024" s="19">
        <v>185.16</v>
      </c>
      <c r="H5024" s="20">
        <v>0.02</v>
      </c>
      <c r="I5024" s="6"/>
      <c r="J5024" s="5">
        <v>40300</v>
      </c>
      <c r="K5024" s="25">
        <v>-49.34</v>
      </c>
      <c r="L5024" s="2" t="s">
        <v>607</v>
      </c>
      <c r="M5024" s="14">
        <f>+VLOOKUP(L5024,Customers!$C$3:$D$797,2,FALSE)</f>
        <v>2</v>
      </c>
      <c r="N5024" s="14">
        <f>+INDEX(Customers!$B$2:$D$797,MATCH(TF_Database!L5024,Customers!$C$2:$C$797,0),1)</f>
        <v>12946</v>
      </c>
      <c r="O5024" s="29">
        <f t="shared" si="470"/>
        <v>5</v>
      </c>
      <c r="P5024" s="29">
        <f t="shared" si="471"/>
        <v>14</v>
      </c>
      <c r="Q5024" s="14" t="str">
        <f t="shared" si="472"/>
        <v xml:space="preserve">Nora </v>
      </c>
      <c r="R5024" s="14" t="str">
        <f t="shared" si="473"/>
        <v>Pelletier</v>
      </c>
    </row>
    <row r="5025" spans="2:18" x14ac:dyDescent="0.45">
      <c r="B5025" s="14" t="str">
        <f t="shared" si="468"/>
        <v>402982240298</v>
      </c>
      <c r="C5025" s="5">
        <v>40298</v>
      </c>
      <c r="D5025" s="2" t="s">
        <v>804</v>
      </c>
      <c r="E5025" s="14">
        <f t="shared" si="469"/>
        <v>0</v>
      </c>
      <c r="F5025" s="2">
        <v>22</v>
      </c>
      <c r="G5025" s="19">
        <v>5144.9399999999996</v>
      </c>
      <c r="H5025" s="20">
        <v>0.09</v>
      </c>
      <c r="I5025" s="6"/>
      <c r="J5025" s="5">
        <v>40298</v>
      </c>
      <c r="K5025" s="25">
        <v>729.06</v>
      </c>
      <c r="L5025" s="2" t="s">
        <v>607</v>
      </c>
      <c r="M5025" s="14">
        <f>+VLOOKUP(L5025,Customers!$C$3:$D$797,2,FALSE)</f>
        <v>2</v>
      </c>
      <c r="N5025" s="14">
        <f>+INDEX(Customers!$B$2:$D$797,MATCH(TF_Database!L5025,Customers!$C$2:$C$797,0),1)</f>
        <v>12946</v>
      </c>
      <c r="O5025" s="29">
        <f t="shared" si="470"/>
        <v>5</v>
      </c>
      <c r="P5025" s="29">
        <f t="shared" si="471"/>
        <v>14</v>
      </c>
      <c r="Q5025" s="14" t="str">
        <f t="shared" si="472"/>
        <v xml:space="preserve">Nora </v>
      </c>
      <c r="R5025" s="14" t="str">
        <f t="shared" si="473"/>
        <v>Pelletier</v>
      </c>
    </row>
    <row r="5026" spans="2:18" x14ac:dyDescent="0.45">
      <c r="B5026" s="14" t="str">
        <f t="shared" si="468"/>
        <v>402984640300</v>
      </c>
      <c r="C5026" s="5">
        <v>40298</v>
      </c>
      <c r="D5026" s="2" t="s">
        <v>804</v>
      </c>
      <c r="E5026" s="14">
        <f t="shared" si="469"/>
        <v>0</v>
      </c>
      <c r="F5026" s="2">
        <v>46</v>
      </c>
      <c r="G5026" s="19">
        <v>1397.383</v>
      </c>
      <c r="H5026" s="20">
        <v>0.01</v>
      </c>
      <c r="I5026" s="6"/>
      <c r="J5026" s="5">
        <v>40300</v>
      </c>
      <c r="K5026" s="25">
        <v>-135.86100000000002</v>
      </c>
      <c r="L5026" s="2" t="s">
        <v>607</v>
      </c>
      <c r="M5026" s="14">
        <f>+VLOOKUP(L5026,Customers!$C$3:$D$797,2,FALSE)</f>
        <v>2</v>
      </c>
      <c r="N5026" s="14">
        <f>+INDEX(Customers!$B$2:$D$797,MATCH(TF_Database!L5026,Customers!$C$2:$C$797,0),1)</f>
        <v>12946</v>
      </c>
      <c r="O5026" s="29">
        <f t="shared" si="470"/>
        <v>5</v>
      </c>
      <c r="P5026" s="29">
        <f t="shared" si="471"/>
        <v>14</v>
      </c>
      <c r="Q5026" s="14" t="str">
        <f t="shared" si="472"/>
        <v xml:space="preserve">Nora </v>
      </c>
      <c r="R5026" s="14" t="str">
        <f t="shared" si="473"/>
        <v>Pelletier</v>
      </c>
    </row>
    <row r="5027" spans="2:18" x14ac:dyDescent="0.45">
      <c r="B5027" s="14" t="str">
        <f t="shared" si="468"/>
        <v>401814340183</v>
      </c>
      <c r="C5027" s="5">
        <v>40181</v>
      </c>
      <c r="D5027" s="2" t="s">
        <v>806</v>
      </c>
      <c r="E5027" s="14">
        <f t="shared" si="469"/>
        <v>1</v>
      </c>
      <c r="F5027" s="2">
        <v>43</v>
      </c>
      <c r="G5027" s="19">
        <v>287.61</v>
      </c>
      <c r="H5027" s="20">
        <v>0.02</v>
      </c>
      <c r="I5027" s="6"/>
      <c r="J5027" s="5">
        <v>40183</v>
      </c>
      <c r="K5027" s="25">
        <v>-101.5</v>
      </c>
      <c r="L5027" s="2" t="s">
        <v>571</v>
      </c>
      <c r="M5027" s="14">
        <f>+VLOOKUP(L5027,Customers!$C$3:$D$797,2,FALSE)</f>
        <v>2</v>
      </c>
      <c r="N5027" s="14">
        <f>+INDEX(Customers!$B$2:$D$797,MATCH(TF_Database!L5027,Customers!$C$2:$C$797,0),1)</f>
        <v>26313</v>
      </c>
      <c r="O5027" s="29">
        <f t="shared" si="470"/>
        <v>8</v>
      </c>
      <c r="P5027" s="29">
        <f t="shared" si="471"/>
        <v>16</v>
      </c>
      <c r="Q5027" s="14" t="str">
        <f t="shared" si="472"/>
        <v xml:space="preserve">Valerie </v>
      </c>
      <c r="R5027" s="14" t="str">
        <f t="shared" si="473"/>
        <v>Takahito</v>
      </c>
    </row>
    <row r="5028" spans="2:18" x14ac:dyDescent="0.45">
      <c r="B5028" s="14" t="str">
        <f t="shared" si="468"/>
        <v>401812340182</v>
      </c>
      <c r="C5028" s="5">
        <v>40181</v>
      </c>
      <c r="D5028" s="2" t="s">
        <v>806</v>
      </c>
      <c r="E5028" s="14">
        <f t="shared" si="469"/>
        <v>1</v>
      </c>
      <c r="F5028" s="2">
        <v>23</v>
      </c>
      <c r="G5028" s="19">
        <v>128.52000000000001</v>
      </c>
      <c r="H5028" s="20">
        <v>0.06</v>
      </c>
      <c r="I5028" s="6"/>
      <c r="J5028" s="5">
        <v>40182</v>
      </c>
      <c r="K5028" s="25">
        <v>42.8</v>
      </c>
      <c r="L5028" s="2" t="s">
        <v>571</v>
      </c>
      <c r="M5028" s="14">
        <f>+VLOOKUP(L5028,Customers!$C$3:$D$797,2,FALSE)</f>
        <v>2</v>
      </c>
      <c r="N5028" s="14">
        <f>+INDEX(Customers!$B$2:$D$797,MATCH(TF_Database!L5028,Customers!$C$2:$C$797,0),1)</f>
        <v>26313</v>
      </c>
      <c r="O5028" s="29">
        <f t="shared" si="470"/>
        <v>8</v>
      </c>
      <c r="P5028" s="29">
        <f t="shared" si="471"/>
        <v>16</v>
      </c>
      <c r="Q5028" s="14" t="str">
        <f t="shared" si="472"/>
        <v xml:space="preserve">Valerie </v>
      </c>
      <c r="R5028" s="14" t="str">
        <f t="shared" si="473"/>
        <v>Takahito</v>
      </c>
    </row>
    <row r="5029" spans="2:18" x14ac:dyDescent="0.45">
      <c r="B5029" s="14" t="str">
        <f t="shared" si="468"/>
        <v>401814140181</v>
      </c>
      <c r="C5029" s="5">
        <v>40181</v>
      </c>
      <c r="D5029" s="2" t="s">
        <v>806</v>
      </c>
      <c r="E5029" s="14">
        <f t="shared" si="469"/>
        <v>1</v>
      </c>
      <c r="F5029" s="2">
        <v>41</v>
      </c>
      <c r="G5029" s="19">
        <v>1011.67</v>
      </c>
      <c r="H5029" s="20">
        <v>0.04</v>
      </c>
      <c r="I5029" s="6"/>
      <c r="J5029" s="5">
        <v>40181</v>
      </c>
      <c r="K5029" s="25">
        <v>-74.64</v>
      </c>
      <c r="L5029" s="2" t="s">
        <v>571</v>
      </c>
      <c r="M5029" s="14">
        <f>+VLOOKUP(L5029,Customers!$C$3:$D$797,2,FALSE)</f>
        <v>2</v>
      </c>
      <c r="N5029" s="14">
        <f>+INDEX(Customers!$B$2:$D$797,MATCH(TF_Database!L5029,Customers!$C$2:$C$797,0),1)</f>
        <v>26313</v>
      </c>
      <c r="O5029" s="29">
        <f t="shared" si="470"/>
        <v>8</v>
      </c>
      <c r="P5029" s="29">
        <f t="shared" si="471"/>
        <v>16</v>
      </c>
      <c r="Q5029" s="14" t="str">
        <f t="shared" si="472"/>
        <v xml:space="preserve">Valerie </v>
      </c>
      <c r="R5029" s="14" t="str">
        <f t="shared" si="473"/>
        <v>Takahito</v>
      </c>
    </row>
    <row r="5030" spans="2:18" x14ac:dyDescent="0.45">
      <c r="B5030" s="14" t="str">
        <f t="shared" si="468"/>
        <v>399031839905</v>
      </c>
      <c r="C5030" s="5">
        <v>39903</v>
      </c>
      <c r="D5030" s="2" t="s">
        <v>811</v>
      </c>
      <c r="E5030" s="14">
        <f t="shared" si="469"/>
        <v>0</v>
      </c>
      <c r="F5030" s="2">
        <v>18</v>
      </c>
      <c r="G5030" s="19">
        <v>31.13</v>
      </c>
      <c r="H5030" s="20">
        <v>0.06</v>
      </c>
      <c r="I5030" s="6"/>
      <c r="J5030" s="5">
        <v>39905</v>
      </c>
      <c r="K5030" s="25">
        <v>-0.81</v>
      </c>
      <c r="L5030" s="2" t="s">
        <v>606</v>
      </c>
      <c r="M5030" s="14">
        <f>+VLOOKUP(L5030,Customers!$C$3:$D$797,2,FALSE)</f>
        <v>2</v>
      </c>
      <c r="N5030" s="14">
        <f>+INDEX(Customers!$B$2:$D$797,MATCH(TF_Database!L5030,Customers!$C$2:$C$797,0),1)</f>
        <v>17454</v>
      </c>
      <c r="O5030" s="29">
        <f t="shared" si="470"/>
        <v>5</v>
      </c>
      <c r="P5030" s="29">
        <f t="shared" si="471"/>
        <v>13</v>
      </c>
      <c r="Q5030" s="14" t="str">
        <f t="shared" si="472"/>
        <v xml:space="preserve">Thea </v>
      </c>
      <c r="R5030" s="14" t="str">
        <f t="shared" si="473"/>
        <v>Hudgings</v>
      </c>
    </row>
    <row r="5031" spans="2:18" x14ac:dyDescent="0.45">
      <c r="B5031" s="14" t="str">
        <f t="shared" si="468"/>
        <v>410882641089</v>
      </c>
      <c r="C5031" s="5">
        <v>41088</v>
      </c>
      <c r="D5031" s="2" t="s">
        <v>810</v>
      </c>
      <c r="E5031" s="14">
        <f t="shared" si="469"/>
        <v>0</v>
      </c>
      <c r="F5031" s="2">
        <v>26</v>
      </c>
      <c r="G5031" s="19">
        <v>7201.89</v>
      </c>
      <c r="H5031" s="20">
        <v>0.09</v>
      </c>
      <c r="I5031" s="6"/>
      <c r="J5031" s="5">
        <v>41089</v>
      </c>
      <c r="K5031" s="25">
        <v>-650.11</v>
      </c>
      <c r="L5031" s="2" t="s">
        <v>572</v>
      </c>
      <c r="M5031" s="14">
        <f>+VLOOKUP(L5031,Customers!$C$3:$D$797,2,FALSE)</f>
        <v>5</v>
      </c>
      <c r="N5031" s="14">
        <f>+INDEX(Customers!$B$2:$D$797,MATCH(TF_Database!L5031,Customers!$C$2:$C$797,0),1)</f>
        <v>9648</v>
      </c>
      <c r="O5031" s="29">
        <f t="shared" si="470"/>
        <v>9</v>
      </c>
      <c r="P5031" s="29">
        <f t="shared" si="471"/>
        <v>15</v>
      </c>
      <c r="Q5031" s="14" t="str">
        <f t="shared" si="472"/>
        <v xml:space="preserve">Penelope </v>
      </c>
      <c r="R5031" s="14" t="str">
        <f t="shared" si="473"/>
        <v>Sewall</v>
      </c>
    </row>
    <row r="5032" spans="2:18" x14ac:dyDescent="0.45">
      <c r="B5032" s="14" t="str">
        <f t="shared" si="468"/>
        <v>407071240711</v>
      </c>
      <c r="C5032" s="5">
        <v>40707</v>
      </c>
      <c r="D5032" s="2" t="s">
        <v>804</v>
      </c>
      <c r="E5032" s="14">
        <f t="shared" si="469"/>
        <v>0</v>
      </c>
      <c r="F5032" s="2">
        <v>12</v>
      </c>
      <c r="G5032" s="19">
        <v>3156.6</v>
      </c>
      <c r="H5032" s="20">
        <v>0.1</v>
      </c>
      <c r="I5032" s="6"/>
      <c r="J5032" s="5">
        <v>40711</v>
      </c>
      <c r="K5032" s="25">
        <v>454.26</v>
      </c>
      <c r="L5032" s="2" t="s">
        <v>611</v>
      </c>
      <c r="M5032" s="14">
        <f>+VLOOKUP(L5032,Customers!$C$3:$D$797,2,FALSE)</f>
        <v>4</v>
      </c>
      <c r="N5032" s="14">
        <f>+INDEX(Customers!$B$2:$D$797,MATCH(TF_Database!L5032,Customers!$C$2:$C$797,0),1)</f>
        <v>6808</v>
      </c>
      <c r="O5032" s="29">
        <f t="shared" si="470"/>
        <v>4</v>
      </c>
      <c r="P5032" s="29">
        <f t="shared" si="471"/>
        <v>11</v>
      </c>
      <c r="Q5032" s="14" t="str">
        <f t="shared" si="472"/>
        <v xml:space="preserve">Joy </v>
      </c>
      <c r="R5032" s="14" t="str">
        <f t="shared" si="473"/>
        <v>Daniels</v>
      </c>
    </row>
    <row r="5033" spans="2:18" x14ac:dyDescent="0.45">
      <c r="B5033" s="14" t="str">
        <f t="shared" si="468"/>
        <v>407074740712</v>
      </c>
      <c r="C5033" s="5">
        <v>40707</v>
      </c>
      <c r="D5033" s="2" t="s">
        <v>804</v>
      </c>
      <c r="E5033" s="14">
        <f t="shared" si="469"/>
        <v>0</v>
      </c>
      <c r="F5033" s="2">
        <v>47</v>
      </c>
      <c r="G5033" s="19">
        <v>302.69</v>
      </c>
      <c r="H5033" s="20">
        <v>0.05</v>
      </c>
      <c r="I5033" s="6"/>
      <c r="J5033" s="5">
        <v>40712</v>
      </c>
      <c r="K5033" s="25">
        <v>125.65</v>
      </c>
      <c r="L5033" s="2" t="s">
        <v>611</v>
      </c>
      <c r="M5033" s="14">
        <f>+VLOOKUP(L5033,Customers!$C$3:$D$797,2,FALSE)</f>
        <v>4</v>
      </c>
      <c r="N5033" s="14">
        <f>+INDEX(Customers!$B$2:$D$797,MATCH(TF_Database!L5033,Customers!$C$2:$C$797,0),1)</f>
        <v>6808</v>
      </c>
      <c r="O5033" s="29">
        <f t="shared" si="470"/>
        <v>4</v>
      </c>
      <c r="P5033" s="29">
        <f t="shared" si="471"/>
        <v>11</v>
      </c>
      <c r="Q5033" s="14" t="str">
        <f t="shared" si="472"/>
        <v xml:space="preserve">Joy </v>
      </c>
      <c r="R5033" s="14" t="str">
        <f t="shared" si="473"/>
        <v>Daniels</v>
      </c>
    </row>
    <row r="5034" spans="2:18" x14ac:dyDescent="0.45">
      <c r="B5034" s="14" t="str">
        <f t="shared" si="468"/>
        <v>411335041135</v>
      </c>
      <c r="C5034" s="5">
        <v>41133</v>
      </c>
      <c r="D5034" s="2" t="s">
        <v>810</v>
      </c>
      <c r="E5034" s="14">
        <f t="shared" si="469"/>
        <v>0</v>
      </c>
      <c r="F5034" s="2">
        <v>50</v>
      </c>
      <c r="G5034" s="19">
        <v>2040.39</v>
      </c>
      <c r="H5034" s="20">
        <v>7.0000000000000007E-2</v>
      </c>
      <c r="I5034" s="6"/>
      <c r="J5034" s="5">
        <v>41135</v>
      </c>
      <c r="K5034" s="25">
        <v>221.09</v>
      </c>
      <c r="L5034" s="2" t="s">
        <v>152</v>
      </c>
      <c r="M5034" s="14">
        <f>+VLOOKUP(L5034,Customers!$C$3:$D$797,2,FALSE)</f>
        <v>4</v>
      </c>
      <c r="N5034" s="14">
        <f>+INDEX(Customers!$B$2:$D$797,MATCH(TF_Database!L5034,Customers!$C$2:$C$797,0),1)</f>
        <v>14379</v>
      </c>
      <c r="O5034" s="29">
        <f t="shared" si="470"/>
        <v>6</v>
      </c>
      <c r="P5034" s="29">
        <f t="shared" si="471"/>
        <v>13</v>
      </c>
      <c r="Q5034" s="14" t="str">
        <f t="shared" si="472"/>
        <v xml:space="preserve">Tanja </v>
      </c>
      <c r="R5034" s="14" t="str">
        <f t="shared" si="473"/>
        <v>Norvell</v>
      </c>
    </row>
    <row r="5035" spans="2:18" x14ac:dyDescent="0.45">
      <c r="B5035" s="14" t="str">
        <f t="shared" si="468"/>
        <v>402771540280</v>
      </c>
      <c r="C5035" s="5">
        <v>40277</v>
      </c>
      <c r="D5035" s="2" t="s">
        <v>806</v>
      </c>
      <c r="E5035" s="14">
        <f t="shared" si="469"/>
        <v>1</v>
      </c>
      <c r="F5035" s="2">
        <v>15</v>
      </c>
      <c r="G5035" s="19">
        <v>272.89249999999998</v>
      </c>
      <c r="H5035" s="20">
        <v>0.01</v>
      </c>
      <c r="I5035" s="6"/>
      <c r="J5035" s="5">
        <v>40280</v>
      </c>
      <c r="K5035" s="25">
        <v>19.611000000000001</v>
      </c>
      <c r="L5035" s="2" t="s">
        <v>594</v>
      </c>
      <c r="M5035" s="14">
        <f>+VLOOKUP(L5035,Customers!$C$3:$D$797,2,FALSE)</f>
        <v>5</v>
      </c>
      <c r="N5035" s="14">
        <f>+INDEX(Customers!$B$2:$D$797,MATCH(TF_Database!L5035,Customers!$C$2:$C$797,0),1)</f>
        <v>28622</v>
      </c>
      <c r="O5035" s="29">
        <f t="shared" si="470"/>
        <v>8</v>
      </c>
      <c r="P5035" s="29">
        <f t="shared" si="471"/>
        <v>17</v>
      </c>
      <c r="Q5035" s="14" t="str">
        <f t="shared" si="472"/>
        <v xml:space="preserve">Russell </v>
      </c>
      <c r="R5035" s="14" t="str">
        <f t="shared" si="473"/>
        <v>D'Ascenzo</v>
      </c>
    </row>
    <row r="5036" spans="2:18" x14ac:dyDescent="0.45">
      <c r="B5036" s="14" t="str">
        <f t="shared" si="468"/>
        <v>411874141189</v>
      </c>
      <c r="C5036" s="5">
        <v>41187</v>
      </c>
      <c r="D5036" s="2" t="s">
        <v>804</v>
      </c>
      <c r="E5036" s="14">
        <f t="shared" si="469"/>
        <v>0</v>
      </c>
      <c r="F5036" s="2">
        <v>41</v>
      </c>
      <c r="G5036" s="19">
        <v>123.11</v>
      </c>
      <c r="H5036" s="20">
        <v>0.06</v>
      </c>
      <c r="I5036" s="6"/>
      <c r="J5036" s="5">
        <v>41189</v>
      </c>
      <c r="K5036" s="25">
        <v>48.93</v>
      </c>
      <c r="L5036" s="2" t="s">
        <v>584</v>
      </c>
      <c r="M5036" s="14">
        <f>+VLOOKUP(L5036,Customers!$C$3:$D$797,2,FALSE)</f>
        <v>1</v>
      </c>
      <c r="N5036" s="14">
        <f>+INDEX(Customers!$B$2:$D$797,MATCH(TF_Database!L5036,Customers!$C$2:$C$797,0),1)</f>
        <v>16518</v>
      </c>
      <c r="O5036" s="29">
        <f t="shared" si="470"/>
        <v>5</v>
      </c>
      <c r="P5036" s="29">
        <f t="shared" si="471"/>
        <v>10</v>
      </c>
      <c r="Q5036" s="14" t="str">
        <f t="shared" si="472"/>
        <v xml:space="preserve">Ryan </v>
      </c>
      <c r="R5036" s="14" t="str">
        <f t="shared" si="473"/>
        <v>Crowe</v>
      </c>
    </row>
    <row r="5037" spans="2:18" x14ac:dyDescent="0.45">
      <c r="B5037" s="14" t="str">
        <f t="shared" si="468"/>
        <v>407511640754</v>
      </c>
      <c r="C5037" s="5">
        <v>40751</v>
      </c>
      <c r="D5037" s="2" t="s">
        <v>810</v>
      </c>
      <c r="E5037" s="14">
        <f t="shared" si="469"/>
        <v>0</v>
      </c>
      <c r="F5037" s="2">
        <v>16</v>
      </c>
      <c r="G5037" s="19">
        <v>41.52</v>
      </c>
      <c r="H5037" s="20">
        <v>0.06</v>
      </c>
      <c r="I5037" s="6"/>
      <c r="J5037" s="5">
        <v>40754</v>
      </c>
      <c r="K5037" s="25">
        <v>-85.17</v>
      </c>
      <c r="L5037" s="2" t="s">
        <v>593</v>
      </c>
      <c r="M5037" s="14">
        <f>+VLOOKUP(L5037,Customers!$C$3:$D$797,2,FALSE)</f>
        <v>1</v>
      </c>
      <c r="N5037" s="14">
        <f>+INDEX(Customers!$B$2:$D$797,MATCH(TF_Database!L5037,Customers!$C$2:$C$797,0),1)</f>
        <v>25866</v>
      </c>
      <c r="O5037" s="29">
        <f t="shared" si="470"/>
        <v>4</v>
      </c>
      <c r="P5037" s="29">
        <f t="shared" si="471"/>
        <v>11</v>
      </c>
      <c r="Q5037" s="14" t="str">
        <f t="shared" si="472"/>
        <v xml:space="preserve">Meg </v>
      </c>
      <c r="R5037" s="14" t="str">
        <f t="shared" si="473"/>
        <v>Tillman</v>
      </c>
    </row>
    <row r="5038" spans="2:18" x14ac:dyDescent="0.45">
      <c r="B5038" s="14" t="str">
        <f t="shared" si="468"/>
        <v>410412841046</v>
      </c>
      <c r="C5038" s="5">
        <v>41041</v>
      </c>
      <c r="D5038" s="2" t="s">
        <v>804</v>
      </c>
      <c r="E5038" s="14">
        <f t="shared" si="469"/>
        <v>0</v>
      </c>
      <c r="F5038" s="2">
        <v>28</v>
      </c>
      <c r="G5038" s="19">
        <v>5320.57</v>
      </c>
      <c r="H5038" s="20">
        <v>0.02</v>
      </c>
      <c r="I5038" s="6"/>
      <c r="J5038" s="5">
        <v>41046</v>
      </c>
      <c r="K5038" s="25">
        <v>534.29</v>
      </c>
      <c r="L5038" s="2" t="s">
        <v>577</v>
      </c>
      <c r="M5038" s="14">
        <f>+VLOOKUP(L5038,Customers!$C$3:$D$797,2,FALSE)</f>
        <v>2</v>
      </c>
      <c r="N5038" s="14">
        <f>+INDEX(Customers!$B$2:$D$797,MATCH(TF_Database!L5038,Customers!$C$2:$C$797,0),1)</f>
        <v>9537</v>
      </c>
      <c r="O5038" s="29">
        <f t="shared" si="470"/>
        <v>6</v>
      </c>
      <c r="P5038" s="29">
        <f t="shared" si="471"/>
        <v>16</v>
      </c>
      <c r="Q5038" s="14" t="str">
        <f t="shared" si="472"/>
        <v xml:space="preserve">Linda </v>
      </c>
      <c r="R5038" s="14" t="str">
        <f t="shared" si="473"/>
        <v>Southworth</v>
      </c>
    </row>
    <row r="5039" spans="2:18" x14ac:dyDescent="0.45">
      <c r="B5039" s="14" t="str">
        <f t="shared" si="468"/>
        <v>412322641233</v>
      </c>
      <c r="C5039" s="5">
        <v>41232</v>
      </c>
      <c r="D5039" s="2" t="s">
        <v>810</v>
      </c>
      <c r="E5039" s="14">
        <f t="shared" si="469"/>
        <v>0</v>
      </c>
      <c r="F5039" s="2">
        <v>26</v>
      </c>
      <c r="G5039" s="19">
        <v>3227.38</v>
      </c>
      <c r="H5039" s="20">
        <v>0.05</v>
      </c>
      <c r="I5039" s="6"/>
      <c r="J5039" s="5">
        <v>41233</v>
      </c>
      <c r="K5039" s="25">
        <v>192.31</v>
      </c>
      <c r="L5039" s="2" t="s">
        <v>581</v>
      </c>
      <c r="M5039" s="14">
        <f>+VLOOKUP(L5039,Customers!$C$3:$D$797,2,FALSE)</f>
        <v>1</v>
      </c>
      <c r="N5039" s="14">
        <f>+INDEX(Customers!$B$2:$D$797,MATCH(TF_Database!L5039,Customers!$C$2:$C$797,0),1)</f>
        <v>30555</v>
      </c>
      <c r="O5039" s="29">
        <f t="shared" si="470"/>
        <v>6</v>
      </c>
      <c r="P5039" s="29">
        <f t="shared" si="471"/>
        <v>9</v>
      </c>
      <c r="Q5039" s="14" t="str">
        <f t="shared" si="472"/>
        <v xml:space="preserve">Tracy </v>
      </c>
      <c r="R5039" s="14" t="str">
        <f t="shared" si="473"/>
        <v>Zic</v>
      </c>
    </row>
    <row r="5040" spans="2:18" x14ac:dyDescent="0.45">
      <c r="B5040" s="14" t="str">
        <f t="shared" si="468"/>
        <v>412324841233</v>
      </c>
      <c r="C5040" s="5">
        <v>41232</v>
      </c>
      <c r="D5040" s="2" t="s">
        <v>810</v>
      </c>
      <c r="E5040" s="14">
        <f t="shared" si="469"/>
        <v>0</v>
      </c>
      <c r="F5040" s="2">
        <v>48</v>
      </c>
      <c r="G5040" s="19">
        <v>134.52000000000001</v>
      </c>
      <c r="H5040" s="20">
        <v>0.03</v>
      </c>
      <c r="I5040" s="6"/>
      <c r="J5040" s="5">
        <v>41233</v>
      </c>
      <c r="K5040" s="25">
        <v>-6.04</v>
      </c>
      <c r="L5040" s="2" t="s">
        <v>581</v>
      </c>
      <c r="M5040" s="14">
        <f>+VLOOKUP(L5040,Customers!$C$3:$D$797,2,FALSE)</f>
        <v>1</v>
      </c>
      <c r="N5040" s="14">
        <f>+INDEX(Customers!$B$2:$D$797,MATCH(TF_Database!L5040,Customers!$C$2:$C$797,0),1)</f>
        <v>30555</v>
      </c>
      <c r="O5040" s="29">
        <f t="shared" si="470"/>
        <v>6</v>
      </c>
      <c r="P5040" s="29">
        <f t="shared" si="471"/>
        <v>9</v>
      </c>
      <c r="Q5040" s="14" t="str">
        <f t="shared" si="472"/>
        <v xml:space="preserve">Tracy </v>
      </c>
      <c r="R5040" s="14" t="str">
        <f t="shared" si="473"/>
        <v>Zic</v>
      </c>
    </row>
    <row r="5041" spans="2:18" x14ac:dyDescent="0.45">
      <c r="B5041" s="14" t="str">
        <f t="shared" si="468"/>
        <v>39854739855</v>
      </c>
      <c r="C5041" s="5">
        <v>39854</v>
      </c>
      <c r="D5041" s="2" t="s">
        <v>811</v>
      </c>
      <c r="E5041" s="14">
        <f t="shared" si="469"/>
        <v>0</v>
      </c>
      <c r="F5041" s="2">
        <v>7</v>
      </c>
      <c r="G5041" s="19">
        <v>104.46</v>
      </c>
      <c r="H5041" s="20">
        <v>0.01</v>
      </c>
      <c r="I5041" s="6"/>
      <c r="J5041" s="5">
        <v>39855</v>
      </c>
      <c r="K5041" s="25">
        <v>-36.766199999999998</v>
      </c>
      <c r="L5041" s="2" t="s">
        <v>592</v>
      </c>
      <c r="M5041" s="14">
        <f>+VLOOKUP(L5041,Customers!$C$3:$D$797,2,FALSE)</f>
        <v>5</v>
      </c>
      <c r="N5041" s="14">
        <f>+INDEX(Customers!$B$2:$D$797,MATCH(TF_Database!L5041,Customers!$C$2:$C$797,0),1)</f>
        <v>8776</v>
      </c>
      <c r="O5041" s="29">
        <f t="shared" si="470"/>
        <v>5</v>
      </c>
      <c r="P5041" s="29">
        <f t="shared" si="471"/>
        <v>13</v>
      </c>
      <c r="Q5041" s="14" t="str">
        <f t="shared" si="472"/>
        <v xml:space="preserve">Evan </v>
      </c>
      <c r="R5041" s="14" t="str">
        <f t="shared" si="473"/>
        <v>Bailliet</v>
      </c>
    </row>
    <row r="5042" spans="2:18" x14ac:dyDescent="0.45">
      <c r="B5042" s="14" t="str">
        <f t="shared" si="468"/>
        <v>40103840104</v>
      </c>
      <c r="C5042" s="5">
        <v>40103</v>
      </c>
      <c r="D5042" s="2" t="s">
        <v>806</v>
      </c>
      <c r="E5042" s="14">
        <f t="shared" si="469"/>
        <v>1</v>
      </c>
      <c r="F5042" s="2">
        <v>8</v>
      </c>
      <c r="G5042" s="19">
        <v>112.47</v>
      </c>
      <c r="H5042" s="20">
        <v>0</v>
      </c>
      <c r="I5042" s="6"/>
      <c r="J5042" s="5">
        <v>40104</v>
      </c>
      <c r="K5042" s="25">
        <v>46.74</v>
      </c>
      <c r="L5042" s="2" t="s">
        <v>450</v>
      </c>
      <c r="M5042" s="14">
        <f>+VLOOKUP(L5042,Customers!$C$3:$D$797,2,FALSE)</f>
        <v>4</v>
      </c>
      <c r="N5042" s="14">
        <f>+INDEX(Customers!$B$2:$D$797,MATCH(TF_Database!L5042,Customers!$C$2:$C$797,0),1)</f>
        <v>19105</v>
      </c>
      <c r="O5042" s="29">
        <f t="shared" si="470"/>
        <v>5</v>
      </c>
      <c r="P5042" s="29">
        <f t="shared" si="471"/>
        <v>11</v>
      </c>
      <c r="Q5042" s="14" t="str">
        <f t="shared" si="472"/>
        <v xml:space="preserve">Gary </v>
      </c>
      <c r="R5042" s="14" t="str">
        <f t="shared" si="473"/>
        <v>McGarr</v>
      </c>
    </row>
    <row r="5043" spans="2:18" x14ac:dyDescent="0.45">
      <c r="B5043" s="14" t="str">
        <f t="shared" si="468"/>
        <v>409123840912</v>
      </c>
      <c r="C5043" s="5">
        <v>40912</v>
      </c>
      <c r="D5043" s="2" t="s">
        <v>811</v>
      </c>
      <c r="E5043" s="14">
        <f t="shared" si="469"/>
        <v>0</v>
      </c>
      <c r="F5043" s="2">
        <v>38</v>
      </c>
      <c r="G5043" s="19">
        <v>3531.75</v>
      </c>
      <c r="H5043" s="20">
        <v>0</v>
      </c>
      <c r="I5043" s="6"/>
      <c r="J5043" s="5">
        <v>40912</v>
      </c>
      <c r="K5043" s="25">
        <v>572.26</v>
      </c>
      <c r="L5043" s="2" t="s">
        <v>612</v>
      </c>
      <c r="M5043" s="14">
        <f>+VLOOKUP(L5043,Customers!$C$3:$D$797,2,FALSE)</f>
        <v>1</v>
      </c>
      <c r="N5043" s="14">
        <f>+INDEX(Customers!$B$2:$D$797,MATCH(TF_Database!L5043,Customers!$C$2:$C$797,0),1)</f>
        <v>54</v>
      </c>
      <c r="O5043" s="29">
        <f t="shared" si="470"/>
        <v>5</v>
      </c>
      <c r="P5043" s="29">
        <f t="shared" si="471"/>
        <v>10</v>
      </c>
      <c r="Q5043" s="14" t="str">
        <f t="shared" si="472"/>
        <v xml:space="preserve">Jill </v>
      </c>
      <c r="R5043" s="14" t="str">
        <f t="shared" si="473"/>
        <v>Fjeld</v>
      </c>
    </row>
    <row r="5044" spans="2:18" x14ac:dyDescent="0.45">
      <c r="B5044" s="14" t="str">
        <f t="shared" si="468"/>
        <v>40912540915</v>
      </c>
      <c r="C5044" s="5">
        <v>40912</v>
      </c>
      <c r="D5044" s="2" t="s">
        <v>811</v>
      </c>
      <c r="E5044" s="14">
        <f t="shared" si="469"/>
        <v>0</v>
      </c>
      <c r="F5044" s="2">
        <v>5</v>
      </c>
      <c r="G5044" s="19">
        <v>500.5</v>
      </c>
      <c r="H5044" s="20">
        <v>0.02</v>
      </c>
      <c r="I5044" s="6"/>
      <c r="J5044" s="5">
        <v>40915</v>
      </c>
      <c r="K5044" s="25">
        <v>-153.31139999999999</v>
      </c>
      <c r="L5044" s="2" t="s">
        <v>612</v>
      </c>
      <c r="M5044" s="14">
        <f>+VLOOKUP(L5044,Customers!$C$3:$D$797,2,FALSE)</f>
        <v>1</v>
      </c>
      <c r="N5044" s="14">
        <f>+INDEX(Customers!$B$2:$D$797,MATCH(TF_Database!L5044,Customers!$C$2:$C$797,0),1)</f>
        <v>54</v>
      </c>
      <c r="O5044" s="29">
        <f t="shared" si="470"/>
        <v>5</v>
      </c>
      <c r="P5044" s="29">
        <f t="shared" si="471"/>
        <v>10</v>
      </c>
      <c r="Q5044" s="14" t="str">
        <f t="shared" si="472"/>
        <v xml:space="preserve">Jill </v>
      </c>
      <c r="R5044" s="14" t="str">
        <f t="shared" si="473"/>
        <v>Fjeld</v>
      </c>
    </row>
    <row r="5045" spans="2:18" x14ac:dyDescent="0.45">
      <c r="B5045" s="14" t="str">
        <f t="shared" si="468"/>
        <v>411611241162</v>
      </c>
      <c r="C5045" s="5">
        <v>41161</v>
      </c>
      <c r="D5045" s="2" t="s">
        <v>810</v>
      </c>
      <c r="E5045" s="14">
        <f t="shared" si="469"/>
        <v>0</v>
      </c>
      <c r="F5045" s="2">
        <v>12</v>
      </c>
      <c r="G5045" s="19">
        <v>86.69</v>
      </c>
      <c r="H5045" s="20">
        <v>0</v>
      </c>
      <c r="I5045" s="6"/>
      <c r="J5045" s="5">
        <v>41162</v>
      </c>
      <c r="K5045" s="25">
        <v>-43.48</v>
      </c>
      <c r="L5045" s="2" t="s">
        <v>609</v>
      </c>
      <c r="M5045" s="14">
        <f>+VLOOKUP(L5045,Customers!$C$3:$D$797,2,FALSE)</f>
        <v>4</v>
      </c>
      <c r="N5045" s="14">
        <f>+INDEX(Customers!$B$2:$D$797,MATCH(TF_Database!L5045,Customers!$C$2:$C$797,0),1)</f>
        <v>16729</v>
      </c>
      <c r="O5045" s="29">
        <f t="shared" si="470"/>
        <v>7</v>
      </c>
      <c r="P5045" s="29">
        <f t="shared" si="471"/>
        <v>12</v>
      </c>
      <c r="Q5045" s="14" t="str">
        <f t="shared" si="472"/>
        <v xml:space="preserve">Rachel </v>
      </c>
      <c r="R5045" s="14" t="str">
        <f t="shared" si="473"/>
        <v>Payne</v>
      </c>
    </row>
    <row r="5046" spans="2:18" x14ac:dyDescent="0.45">
      <c r="B5046" s="14" t="str">
        <f t="shared" si="468"/>
        <v>40375940376</v>
      </c>
      <c r="C5046" s="5">
        <v>40375</v>
      </c>
      <c r="D5046" s="2" t="s">
        <v>810</v>
      </c>
      <c r="E5046" s="14">
        <f t="shared" si="469"/>
        <v>0</v>
      </c>
      <c r="F5046" s="2">
        <v>9</v>
      </c>
      <c r="G5046" s="19">
        <v>157.26</v>
      </c>
      <c r="H5046" s="20">
        <v>0.06</v>
      </c>
      <c r="I5046" s="6"/>
      <c r="J5046" s="5">
        <v>40376</v>
      </c>
      <c r="K5046" s="25">
        <v>-18.84</v>
      </c>
      <c r="L5046" s="2" t="s">
        <v>611</v>
      </c>
      <c r="M5046" s="14">
        <f>+VLOOKUP(L5046,Customers!$C$3:$D$797,2,FALSE)</f>
        <v>4</v>
      </c>
      <c r="N5046" s="14">
        <f>+INDEX(Customers!$B$2:$D$797,MATCH(TF_Database!L5046,Customers!$C$2:$C$797,0),1)</f>
        <v>6808</v>
      </c>
      <c r="O5046" s="29">
        <f t="shared" si="470"/>
        <v>4</v>
      </c>
      <c r="P5046" s="29">
        <f t="shared" si="471"/>
        <v>11</v>
      </c>
      <c r="Q5046" s="14" t="str">
        <f t="shared" si="472"/>
        <v xml:space="preserve">Joy </v>
      </c>
      <c r="R5046" s="14" t="str">
        <f t="shared" si="473"/>
        <v>Daniels</v>
      </c>
    </row>
    <row r="5047" spans="2:18" x14ac:dyDescent="0.45">
      <c r="B5047" s="14" t="str">
        <f t="shared" si="468"/>
        <v>40115640116</v>
      </c>
      <c r="C5047" s="5">
        <v>40115</v>
      </c>
      <c r="D5047" s="2" t="s">
        <v>810</v>
      </c>
      <c r="E5047" s="14">
        <f t="shared" si="469"/>
        <v>0</v>
      </c>
      <c r="F5047" s="2">
        <v>6</v>
      </c>
      <c r="G5047" s="19">
        <v>187.63749999999999</v>
      </c>
      <c r="H5047" s="20">
        <v>0.03</v>
      </c>
      <c r="I5047" s="6"/>
      <c r="J5047" s="5">
        <v>40116</v>
      </c>
      <c r="K5047" s="25">
        <v>-190.02500000000001</v>
      </c>
      <c r="L5047" s="2" t="s">
        <v>610</v>
      </c>
      <c r="M5047" s="14">
        <f>+VLOOKUP(L5047,Customers!$C$3:$D$797,2,FALSE)</f>
        <v>2</v>
      </c>
      <c r="N5047" s="14">
        <f>+INDEX(Customers!$B$2:$D$797,MATCH(TF_Database!L5047,Customers!$C$2:$C$797,0),1)</f>
        <v>25974</v>
      </c>
      <c r="O5047" s="29">
        <f t="shared" si="470"/>
        <v>6</v>
      </c>
      <c r="P5047" s="29">
        <f t="shared" si="471"/>
        <v>14</v>
      </c>
      <c r="Q5047" s="14" t="str">
        <f t="shared" si="472"/>
        <v xml:space="preserve">Craig </v>
      </c>
      <c r="R5047" s="14" t="str">
        <f t="shared" si="473"/>
        <v>Molinari</v>
      </c>
    </row>
    <row r="5048" spans="2:18" x14ac:dyDescent="0.45">
      <c r="B5048" s="14" t="str">
        <f t="shared" si="468"/>
        <v>408661740868</v>
      </c>
      <c r="C5048" s="5">
        <v>40866</v>
      </c>
      <c r="D5048" s="2" t="s">
        <v>808</v>
      </c>
      <c r="E5048" s="14">
        <f t="shared" si="469"/>
        <v>0</v>
      </c>
      <c r="F5048" s="2">
        <v>17</v>
      </c>
      <c r="G5048" s="19">
        <v>114.94</v>
      </c>
      <c r="H5048" s="20">
        <v>0.09</v>
      </c>
      <c r="I5048" s="6"/>
      <c r="J5048" s="5">
        <v>40868</v>
      </c>
      <c r="K5048" s="25">
        <v>-102.24</v>
      </c>
      <c r="L5048" s="2" t="s">
        <v>439</v>
      </c>
      <c r="M5048" s="14">
        <f>+VLOOKUP(L5048,Customers!$C$3:$D$797,2,FALSE)</f>
        <v>2</v>
      </c>
      <c r="N5048" s="14">
        <f>+INDEX(Customers!$B$2:$D$797,MATCH(TF_Database!L5048,Customers!$C$2:$C$797,0),1)</f>
        <v>22739</v>
      </c>
      <c r="O5048" s="29">
        <f t="shared" si="470"/>
        <v>5</v>
      </c>
      <c r="P5048" s="29">
        <f t="shared" si="471"/>
        <v>12</v>
      </c>
      <c r="Q5048" s="14" t="str">
        <f t="shared" si="472"/>
        <v xml:space="preserve">Gene </v>
      </c>
      <c r="R5048" s="14" t="str">
        <f t="shared" si="473"/>
        <v>McClure</v>
      </c>
    </row>
    <row r="5049" spans="2:18" x14ac:dyDescent="0.45">
      <c r="B5049" s="14" t="str">
        <f t="shared" si="468"/>
        <v>40459840464</v>
      </c>
      <c r="C5049" s="5">
        <v>40459</v>
      </c>
      <c r="D5049" s="2" t="s">
        <v>804</v>
      </c>
      <c r="E5049" s="14">
        <f t="shared" si="469"/>
        <v>0</v>
      </c>
      <c r="F5049" s="2">
        <v>8</v>
      </c>
      <c r="G5049" s="19">
        <v>85.36</v>
      </c>
      <c r="H5049" s="20">
        <v>0.09</v>
      </c>
      <c r="I5049" s="6"/>
      <c r="J5049" s="5">
        <v>40464</v>
      </c>
      <c r="K5049" s="25">
        <v>-23.82</v>
      </c>
      <c r="L5049" s="2" t="s">
        <v>591</v>
      </c>
      <c r="M5049" s="14">
        <f>+VLOOKUP(L5049,Customers!$C$3:$D$797,2,FALSE)</f>
        <v>3</v>
      </c>
      <c r="N5049" s="14">
        <f>+INDEX(Customers!$B$2:$D$797,MATCH(TF_Database!L5049,Customers!$C$2:$C$797,0),1)</f>
        <v>30358</v>
      </c>
      <c r="O5049" s="29">
        <f t="shared" si="470"/>
        <v>5</v>
      </c>
      <c r="P5049" s="29">
        <f t="shared" si="471"/>
        <v>14</v>
      </c>
      <c r="Q5049" s="14" t="str">
        <f t="shared" si="472"/>
        <v xml:space="preserve">Jill </v>
      </c>
      <c r="R5049" s="14" t="str">
        <f t="shared" si="473"/>
        <v>Stevenson</v>
      </c>
    </row>
    <row r="5050" spans="2:18" x14ac:dyDescent="0.45">
      <c r="B5050" s="14" t="str">
        <f t="shared" si="468"/>
        <v>408653240867</v>
      </c>
      <c r="C5050" s="5">
        <v>40865</v>
      </c>
      <c r="D5050" s="2" t="s">
        <v>806</v>
      </c>
      <c r="E5050" s="14">
        <f t="shared" si="469"/>
        <v>1</v>
      </c>
      <c r="F5050" s="2">
        <v>32</v>
      </c>
      <c r="G5050" s="19">
        <v>671.75</v>
      </c>
      <c r="H5050" s="20">
        <v>7.0000000000000007E-2</v>
      </c>
      <c r="I5050" s="6"/>
      <c r="J5050" s="5">
        <v>40867</v>
      </c>
      <c r="K5050" s="25">
        <v>-56.83</v>
      </c>
      <c r="L5050" s="2" t="s">
        <v>613</v>
      </c>
      <c r="M5050" s="14">
        <f>+VLOOKUP(L5050,Customers!$C$3:$D$797,2,FALSE)</f>
        <v>3</v>
      </c>
      <c r="N5050" s="14">
        <f>+INDEX(Customers!$B$2:$D$797,MATCH(TF_Database!L5050,Customers!$C$2:$C$797,0),1)</f>
        <v>826</v>
      </c>
      <c r="O5050" s="29">
        <f t="shared" si="470"/>
        <v>5</v>
      </c>
      <c r="P5050" s="29">
        <f t="shared" si="471"/>
        <v>12</v>
      </c>
      <c r="Q5050" s="14" t="str">
        <f t="shared" si="472"/>
        <v xml:space="preserve">Rick </v>
      </c>
      <c r="R5050" s="14" t="str">
        <f t="shared" si="473"/>
        <v>Bensley</v>
      </c>
    </row>
    <row r="5051" spans="2:18" x14ac:dyDescent="0.45">
      <c r="B5051" s="14" t="str">
        <f t="shared" si="468"/>
        <v>408652740867</v>
      </c>
      <c r="C5051" s="5">
        <v>40865</v>
      </c>
      <c r="D5051" s="2" t="s">
        <v>806</v>
      </c>
      <c r="E5051" s="14">
        <f t="shared" si="469"/>
        <v>1</v>
      </c>
      <c r="F5051" s="2">
        <v>27</v>
      </c>
      <c r="G5051" s="19">
        <v>9541.0400000000009</v>
      </c>
      <c r="H5051" s="20">
        <v>0.06</v>
      </c>
      <c r="I5051" s="6"/>
      <c r="J5051" s="5">
        <v>40867</v>
      </c>
      <c r="K5051" s="25">
        <v>348.84</v>
      </c>
      <c r="L5051" s="2" t="s">
        <v>613</v>
      </c>
      <c r="M5051" s="14">
        <f>+VLOOKUP(L5051,Customers!$C$3:$D$797,2,FALSE)</f>
        <v>3</v>
      </c>
      <c r="N5051" s="14">
        <f>+INDEX(Customers!$B$2:$D$797,MATCH(TF_Database!L5051,Customers!$C$2:$C$797,0),1)</f>
        <v>826</v>
      </c>
      <c r="O5051" s="29">
        <f t="shared" si="470"/>
        <v>5</v>
      </c>
      <c r="P5051" s="29">
        <f t="shared" si="471"/>
        <v>12</v>
      </c>
      <c r="Q5051" s="14" t="str">
        <f t="shared" si="472"/>
        <v xml:space="preserve">Rick </v>
      </c>
      <c r="R5051" s="14" t="str">
        <f t="shared" si="473"/>
        <v>Bensley</v>
      </c>
    </row>
    <row r="5052" spans="2:18" x14ac:dyDescent="0.45">
      <c r="B5052" s="14" t="str">
        <f t="shared" si="468"/>
        <v>40934440941</v>
      </c>
      <c r="C5052" s="5">
        <v>40934</v>
      </c>
      <c r="D5052" s="2" t="s">
        <v>804</v>
      </c>
      <c r="E5052" s="14">
        <f t="shared" si="469"/>
        <v>0</v>
      </c>
      <c r="F5052" s="2">
        <v>4</v>
      </c>
      <c r="G5052" s="19">
        <v>1035.2</v>
      </c>
      <c r="H5052" s="20">
        <v>0.08</v>
      </c>
      <c r="I5052" s="6"/>
      <c r="J5052" s="5">
        <v>40941</v>
      </c>
      <c r="K5052" s="25">
        <v>-668.0643</v>
      </c>
      <c r="L5052" s="2" t="s">
        <v>597</v>
      </c>
      <c r="M5052" s="14">
        <f>+VLOOKUP(L5052,Customers!$C$3:$D$797,2,FALSE)</f>
        <v>2</v>
      </c>
      <c r="N5052" s="14">
        <f>+INDEX(Customers!$B$2:$D$797,MATCH(TF_Database!L5052,Customers!$C$2:$C$797,0),1)</f>
        <v>21328</v>
      </c>
      <c r="O5052" s="29">
        <f t="shared" si="470"/>
        <v>7</v>
      </c>
      <c r="P5052" s="29">
        <f t="shared" si="471"/>
        <v>17</v>
      </c>
      <c r="Q5052" s="14" t="str">
        <f t="shared" si="472"/>
        <v xml:space="preserve">Steven </v>
      </c>
      <c r="R5052" s="14" t="str">
        <f t="shared" si="473"/>
        <v>Cartwright</v>
      </c>
    </row>
    <row r="5053" spans="2:18" x14ac:dyDescent="0.45">
      <c r="B5053" s="14" t="str">
        <f t="shared" si="468"/>
        <v>409344340938</v>
      </c>
      <c r="C5053" s="5">
        <v>40934</v>
      </c>
      <c r="D5053" s="2" t="s">
        <v>804</v>
      </c>
      <c r="E5053" s="14">
        <f t="shared" si="469"/>
        <v>0</v>
      </c>
      <c r="F5053" s="2">
        <v>43</v>
      </c>
      <c r="G5053" s="19">
        <v>74.17</v>
      </c>
      <c r="H5053" s="20">
        <v>0.01</v>
      </c>
      <c r="I5053" s="6"/>
      <c r="J5053" s="5">
        <v>40938</v>
      </c>
      <c r="K5053" s="25">
        <v>-13.4</v>
      </c>
      <c r="L5053" s="2" t="s">
        <v>597</v>
      </c>
      <c r="M5053" s="14">
        <f>+VLOOKUP(L5053,Customers!$C$3:$D$797,2,FALSE)</f>
        <v>2</v>
      </c>
      <c r="N5053" s="14">
        <f>+INDEX(Customers!$B$2:$D$797,MATCH(TF_Database!L5053,Customers!$C$2:$C$797,0),1)</f>
        <v>21328</v>
      </c>
      <c r="O5053" s="29">
        <f t="shared" si="470"/>
        <v>7</v>
      </c>
      <c r="P5053" s="29">
        <f t="shared" si="471"/>
        <v>17</v>
      </c>
      <c r="Q5053" s="14" t="str">
        <f t="shared" si="472"/>
        <v xml:space="preserve">Steven </v>
      </c>
      <c r="R5053" s="14" t="str">
        <f t="shared" si="473"/>
        <v>Cartwright</v>
      </c>
    </row>
    <row r="5054" spans="2:18" x14ac:dyDescent="0.45">
      <c r="B5054" s="14" t="str">
        <f t="shared" si="468"/>
        <v>401842540186</v>
      </c>
      <c r="C5054" s="5">
        <v>40184</v>
      </c>
      <c r="D5054" s="2" t="s">
        <v>808</v>
      </c>
      <c r="E5054" s="14">
        <f t="shared" si="469"/>
        <v>0</v>
      </c>
      <c r="F5054" s="2">
        <v>25</v>
      </c>
      <c r="G5054" s="19">
        <v>113.8</v>
      </c>
      <c r="H5054" s="20">
        <v>7.0000000000000007E-2</v>
      </c>
      <c r="I5054" s="6"/>
      <c r="J5054" s="5">
        <v>40186</v>
      </c>
      <c r="K5054" s="25">
        <v>-84.076499999999996</v>
      </c>
      <c r="L5054" s="2" t="s">
        <v>590</v>
      </c>
      <c r="M5054" s="14">
        <f>+VLOOKUP(L5054,Customers!$C$3:$D$797,2,FALSE)</f>
        <v>1</v>
      </c>
      <c r="N5054" s="14">
        <f>+INDEX(Customers!$B$2:$D$797,MATCH(TF_Database!L5054,Customers!$C$2:$C$797,0),1)</f>
        <v>10439</v>
      </c>
      <c r="O5054" s="29">
        <f t="shared" si="470"/>
        <v>5</v>
      </c>
      <c r="P5054" s="29">
        <f t="shared" si="471"/>
        <v>13</v>
      </c>
      <c r="Q5054" s="14" t="str">
        <f t="shared" si="472"/>
        <v xml:space="preserve">Eric </v>
      </c>
      <c r="R5054" s="14" t="str">
        <f t="shared" si="473"/>
        <v>Hoffmann</v>
      </c>
    </row>
    <row r="5055" spans="2:18" x14ac:dyDescent="0.45">
      <c r="B5055" s="14" t="str">
        <f t="shared" si="468"/>
        <v>401842940185</v>
      </c>
      <c r="C5055" s="5">
        <v>40184</v>
      </c>
      <c r="D5055" s="2" t="s">
        <v>808</v>
      </c>
      <c r="E5055" s="14">
        <f t="shared" si="469"/>
        <v>0</v>
      </c>
      <c r="F5055" s="2">
        <v>29</v>
      </c>
      <c r="G5055" s="19">
        <v>480.13</v>
      </c>
      <c r="H5055" s="20">
        <v>0.04</v>
      </c>
      <c r="I5055" s="6"/>
      <c r="J5055" s="5">
        <v>40185</v>
      </c>
      <c r="K5055" s="25">
        <v>53.67</v>
      </c>
      <c r="L5055" s="2" t="s">
        <v>590</v>
      </c>
      <c r="M5055" s="14">
        <f>+VLOOKUP(L5055,Customers!$C$3:$D$797,2,FALSE)</f>
        <v>1</v>
      </c>
      <c r="N5055" s="14">
        <f>+INDEX(Customers!$B$2:$D$797,MATCH(TF_Database!L5055,Customers!$C$2:$C$797,0),1)</f>
        <v>10439</v>
      </c>
      <c r="O5055" s="29">
        <f t="shared" si="470"/>
        <v>5</v>
      </c>
      <c r="P5055" s="29">
        <f t="shared" si="471"/>
        <v>13</v>
      </c>
      <c r="Q5055" s="14" t="str">
        <f t="shared" si="472"/>
        <v xml:space="preserve">Eric </v>
      </c>
      <c r="R5055" s="14" t="str">
        <f t="shared" si="473"/>
        <v>Hoffmann</v>
      </c>
    </row>
    <row r="5056" spans="2:18" x14ac:dyDescent="0.45">
      <c r="B5056" s="14" t="str">
        <f t="shared" si="468"/>
        <v>40927540928</v>
      </c>
      <c r="C5056" s="5">
        <v>40927</v>
      </c>
      <c r="D5056" s="2" t="s">
        <v>806</v>
      </c>
      <c r="E5056" s="14">
        <f t="shared" si="469"/>
        <v>1</v>
      </c>
      <c r="F5056" s="2">
        <v>5</v>
      </c>
      <c r="G5056" s="19">
        <v>66.92</v>
      </c>
      <c r="H5056" s="20">
        <v>0.01</v>
      </c>
      <c r="I5056" s="6"/>
      <c r="J5056" s="5">
        <v>40928</v>
      </c>
      <c r="K5056" s="25">
        <v>-23.29</v>
      </c>
      <c r="L5056" s="2" t="s">
        <v>404</v>
      </c>
      <c r="M5056" s="14">
        <f>+VLOOKUP(L5056,Customers!$C$3:$D$797,2,FALSE)</f>
        <v>2</v>
      </c>
      <c r="N5056" s="14">
        <f>+INDEX(Customers!$B$2:$D$797,MATCH(TF_Database!L5056,Customers!$C$2:$C$797,0),1)</f>
        <v>20959</v>
      </c>
      <c r="O5056" s="29">
        <f t="shared" si="470"/>
        <v>8</v>
      </c>
      <c r="P5056" s="29">
        <f t="shared" si="471"/>
        <v>14</v>
      </c>
      <c r="Q5056" s="14" t="str">
        <f t="shared" si="472"/>
        <v xml:space="preserve">Michael </v>
      </c>
      <c r="R5056" s="14" t="str">
        <f t="shared" si="473"/>
        <v>Oakman</v>
      </c>
    </row>
    <row r="5057" spans="2:18" x14ac:dyDescent="0.45">
      <c r="B5057" s="14" t="str">
        <f t="shared" si="468"/>
        <v>411702441172</v>
      </c>
      <c r="C5057" s="5">
        <v>41170</v>
      </c>
      <c r="D5057" s="2" t="s">
        <v>811</v>
      </c>
      <c r="E5057" s="14">
        <f t="shared" si="469"/>
        <v>0</v>
      </c>
      <c r="F5057" s="2">
        <v>24</v>
      </c>
      <c r="G5057" s="19">
        <v>161.87</v>
      </c>
      <c r="H5057" s="20">
        <v>0.04</v>
      </c>
      <c r="I5057" s="6"/>
      <c r="J5057" s="5">
        <v>41172</v>
      </c>
      <c r="K5057" s="25">
        <v>-31.27</v>
      </c>
      <c r="L5057" s="2" t="s">
        <v>572</v>
      </c>
      <c r="M5057" s="14">
        <f>+VLOOKUP(L5057,Customers!$C$3:$D$797,2,FALSE)</f>
        <v>5</v>
      </c>
      <c r="N5057" s="14">
        <f>+INDEX(Customers!$B$2:$D$797,MATCH(TF_Database!L5057,Customers!$C$2:$C$797,0),1)</f>
        <v>9648</v>
      </c>
      <c r="O5057" s="29">
        <f t="shared" si="470"/>
        <v>9</v>
      </c>
      <c r="P5057" s="29">
        <f t="shared" si="471"/>
        <v>15</v>
      </c>
      <c r="Q5057" s="14" t="str">
        <f t="shared" si="472"/>
        <v xml:space="preserve">Penelope </v>
      </c>
      <c r="R5057" s="14" t="str">
        <f t="shared" si="473"/>
        <v>Sewall</v>
      </c>
    </row>
    <row r="5058" spans="2:18" x14ac:dyDescent="0.45">
      <c r="B5058" s="14" t="str">
        <f t="shared" si="468"/>
        <v>404032640405</v>
      </c>
      <c r="C5058" s="5">
        <v>40403</v>
      </c>
      <c r="D5058" s="2" t="s">
        <v>810</v>
      </c>
      <c r="E5058" s="14">
        <f t="shared" si="469"/>
        <v>0</v>
      </c>
      <c r="F5058" s="2">
        <v>26</v>
      </c>
      <c r="G5058" s="19">
        <v>45.38</v>
      </c>
      <c r="H5058" s="20">
        <v>7.0000000000000007E-2</v>
      </c>
      <c r="I5058" s="6"/>
      <c r="J5058" s="5">
        <v>40405</v>
      </c>
      <c r="K5058" s="25">
        <v>-1.97</v>
      </c>
      <c r="L5058" s="2" t="s">
        <v>582</v>
      </c>
      <c r="M5058" s="14">
        <f>+VLOOKUP(L5058,Customers!$C$3:$D$797,2,FALSE)</f>
        <v>4</v>
      </c>
      <c r="N5058" s="14">
        <f>+INDEX(Customers!$B$2:$D$797,MATCH(TF_Database!L5058,Customers!$C$2:$C$797,0),1)</f>
        <v>17308</v>
      </c>
      <c r="O5058" s="29">
        <f t="shared" si="470"/>
        <v>5</v>
      </c>
      <c r="P5058" s="29">
        <f t="shared" si="471"/>
        <v>13</v>
      </c>
      <c r="Q5058" s="14" t="str">
        <f t="shared" si="472"/>
        <v xml:space="preserve">Mick </v>
      </c>
      <c r="R5058" s="14" t="str">
        <f t="shared" si="473"/>
        <v>Crebagga</v>
      </c>
    </row>
    <row r="5059" spans="2:18" x14ac:dyDescent="0.45">
      <c r="B5059" s="14" t="str">
        <f t="shared" si="468"/>
        <v>40403940404</v>
      </c>
      <c r="C5059" s="5">
        <v>40403</v>
      </c>
      <c r="D5059" s="2" t="s">
        <v>810</v>
      </c>
      <c r="E5059" s="14">
        <f t="shared" si="469"/>
        <v>0</v>
      </c>
      <c r="F5059" s="2">
        <v>9</v>
      </c>
      <c r="G5059" s="19">
        <v>163.31049999999999</v>
      </c>
      <c r="H5059" s="20">
        <v>0.02</v>
      </c>
      <c r="I5059" s="6"/>
      <c r="J5059" s="5">
        <v>40404</v>
      </c>
      <c r="K5059" s="25">
        <v>-105.09400000000001</v>
      </c>
      <c r="L5059" s="2" t="s">
        <v>582</v>
      </c>
      <c r="M5059" s="14">
        <f>+VLOOKUP(L5059,Customers!$C$3:$D$797,2,FALSE)</f>
        <v>4</v>
      </c>
      <c r="N5059" s="14">
        <f>+INDEX(Customers!$B$2:$D$797,MATCH(TF_Database!L5059,Customers!$C$2:$C$797,0),1)</f>
        <v>17308</v>
      </c>
      <c r="O5059" s="29">
        <f t="shared" si="470"/>
        <v>5</v>
      </c>
      <c r="P5059" s="29">
        <f t="shared" si="471"/>
        <v>13</v>
      </c>
      <c r="Q5059" s="14" t="str">
        <f t="shared" si="472"/>
        <v xml:space="preserve">Mick </v>
      </c>
      <c r="R5059" s="14" t="str">
        <f t="shared" si="473"/>
        <v>Crebagga</v>
      </c>
    </row>
    <row r="5060" spans="2:18" x14ac:dyDescent="0.45">
      <c r="B5060" s="14" t="str">
        <f t="shared" si="468"/>
        <v>40053940057</v>
      </c>
      <c r="C5060" s="5">
        <v>40053</v>
      </c>
      <c r="D5060" s="2" t="s">
        <v>804</v>
      </c>
      <c r="E5060" s="14">
        <f t="shared" si="469"/>
        <v>0</v>
      </c>
      <c r="F5060" s="2">
        <v>9</v>
      </c>
      <c r="G5060" s="19">
        <v>123.92</v>
      </c>
      <c r="H5060" s="20">
        <v>0.09</v>
      </c>
      <c r="I5060" s="6"/>
      <c r="J5060" s="5">
        <v>40057</v>
      </c>
      <c r="K5060" s="25">
        <v>45.83</v>
      </c>
      <c r="L5060" s="2" t="s">
        <v>326</v>
      </c>
      <c r="M5060" s="14">
        <f>+VLOOKUP(L5060,Customers!$C$3:$D$797,2,FALSE)</f>
        <v>5</v>
      </c>
      <c r="N5060" s="14">
        <f>+INDEX(Customers!$B$2:$D$797,MATCH(TF_Database!L5060,Customers!$C$2:$C$797,0),1)</f>
        <v>6599</v>
      </c>
      <c r="O5060" s="29">
        <f t="shared" si="470"/>
        <v>8</v>
      </c>
      <c r="P5060" s="29">
        <f t="shared" si="471"/>
        <v>14</v>
      </c>
      <c r="Q5060" s="14" t="str">
        <f t="shared" si="472"/>
        <v xml:space="preserve">Matthew </v>
      </c>
      <c r="R5060" s="14" t="str">
        <f t="shared" si="473"/>
        <v>Clasen</v>
      </c>
    </row>
    <row r="5061" spans="2:18" x14ac:dyDescent="0.45">
      <c r="B5061" s="14" t="str">
        <f t="shared" si="468"/>
        <v>40827140830</v>
      </c>
      <c r="C5061" s="5">
        <v>40827</v>
      </c>
      <c r="D5061" s="2" t="s">
        <v>810</v>
      </c>
      <c r="E5061" s="14">
        <f t="shared" si="469"/>
        <v>0</v>
      </c>
      <c r="F5061" s="2">
        <v>1</v>
      </c>
      <c r="G5061" s="19">
        <v>7.15</v>
      </c>
      <c r="H5061" s="20">
        <v>0.03</v>
      </c>
      <c r="I5061" s="6"/>
      <c r="J5061" s="5">
        <v>40830</v>
      </c>
      <c r="K5061" s="25">
        <v>-2.5499999999999998</v>
      </c>
      <c r="L5061" s="2" t="s">
        <v>583</v>
      </c>
      <c r="M5061" s="14">
        <f>+VLOOKUP(L5061,Customers!$C$3:$D$797,2,FALSE)</f>
        <v>3</v>
      </c>
      <c r="N5061" s="14">
        <f>+INDEX(Customers!$B$2:$D$797,MATCH(TF_Database!L5061,Customers!$C$2:$C$797,0),1)</f>
        <v>23556</v>
      </c>
      <c r="O5061" s="29">
        <f t="shared" si="470"/>
        <v>7</v>
      </c>
      <c r="P5061" s="29">
        <f t="shared" si="471"/>
        <v>11</v>
      </c>
      <c r="Q5061" s="14" t="str">
        <f t="shared" si="472"/>
        <v xml:space="preserve">Steven </v>
      </c>
      <c r="R5061" s="14" t="str">
        <f t="shared" si="473"/>
        <v>Ward</v>
      </c>
    </row>
    <row r="5062" spans="2:18" x14ac:dyDescent="0.45">
      <c r="B5062" s="14" t="str">
        <f t="shared" si="468"/>
        <v>412373541239</v>
      </c>
      <c r="C5062" s="5">
        <v>41237</v>
      </c>
      <c r="D5062" s="2" t="s">
        <v>804</v>
      </c>
      <c r="E5062" s="14">
        <f t="shared" si="469"/>
        <v>0</v>
      </c>
      <c r="F5062" s="2">
        <v>35</v>
      </c>
      <c r="G5062" s="19">
        <v>192.21</v>
      </c>
      <c r="H5062" s="20">
        <v>7.0000000000000007E-2</v>
      </c>
      <c r="I5062" s="6"/>
      <c r="J5062" s="5">
        <v>41239</v>
      </c>
      <c r="K5062" s="25">
        <v>-61.36</v>
      </c>
      <c r="L5062" s="2" t="s">
        <v>404</v>
      </c>
      <c r="M5062" s="14">
        <f>+VLOOKUP(L5062,Customers!$C$3:$D$797,2,FALSE)</f>
        <v>2</v>
      </c>
      <c r="N5062" s="14">
        <f>+INDEX(Customers!$B$2:$D$797,MATCH(TF_Database!L5062,Customers!$C$2:$C$797,0),1)</f>
        <v>20959</v>
      </c>
      <c r="O5062" s="29">
        <f t="shared" si="470"/>
        <v>8</v>
      </c>
      <c r="P5062" s="29">
        <f t="shared" si="471"/>
        <v>14</v>
      </c>
      <c r="Q5062" s="14" t="str">
        <f t="shared" si="472"/>
        <v xml:space="preserve">Michael </v>
      </c>
      <c r="R5062" s="14" t="str">
        <f t="shared" si="473"/>
        <v>Oakman</v>
      </c>
    </row>
    <row r="5063" spans="2:18" x14ac:dyDescent="0.45">
      <c r="B5063" s="14" t="str">
        <f t="shared" ref="B5063:B5126" si="474">+CONCATENATE(C5063,F5063,J5063)</f>
        <v>410265041028</v>
      </c>
      <c r="C5063" s="5">
        <v>41026</v>
      </c>
      <c r="D5063" s="2" t="s">
        <v>806</v>
      </c>
      <c r="E5063" s="14">
        <f t="shared" ref="E5063:E5126" si="475">+IF(D5063="High",1,0)</f>
        <v>1</v>
      </c>
      <c r="F5063" s="2">
        <v>50</v>
      </c>
      <c r="G5063" s="19">
        <v>207.54</v>
      </c>
      <c r="H5063" s="20">
        <v>0.03</v>
      </c>
      <c r="I5063" s="6"/>
      <c r="J5063" s="5">
        <v>41028</v>
      </c>
      <c r="K5063" s="25">
        <v>24.21</v>
      </c>
      <c r="L5063" s="2" t="s">
        <v>582</v>
      </c>
      <c r="M5063" s="14">
        <f>+VLOOKUP(L5063,Customers!$C$3:$D$797,2,FALSE)</f>
        <v>4</v>
      </c>
      <c r="N5063" s="14">
        <f>+INDEX(Customers!$B$2:$D$797,MATCH(TF_Database!L5063,Customers!$C$2:$C$797,0),1)</f>
        <v>17308</v>
      </c>
      <c r="O5063" s="29">
        <f t="shared" ref="O5063:O5126" si="476">+SEARCH(" ",L5063)</f>
        <v>5</v>
      </c>
      <c r="P5063" s="29">
        <f t="shared" ref="P5063:P5126" si="477">+LEN(L5063)</f>
        <v>13</v>
      </c>
      <c r="Q5063" s="14" t="str">
        <f t="shared" ref="Q5063:Q5126" si="478">+LEFT(L5063,O5063)</f>
        <v xml:space="preserve">Mick </v>
      </c>
      <c r="R5063" s="14" t="str">
        <f t="shared" ref="R5063:R5126" si="479">+RIGHT(L5063,P5063-O5063)</f>
        <v>Crebagga</v>
      </c>
    </row>
    <row r="5064" spans="2:18" x14ac:dyDescent="0.45">
      <c r="B5064" s="14" t="str">
        <f t="shared" si="474"/>
        <v>41026441027</v>
      </c>
      <c r="C5064" s="5">
        <v>41026</v>
      </c>
      <c r="D5064" s="2" t="s">
        <v>806</v>
      </c>
      <c r="E5064" s="14">
        <f t="shared" si="475"/>
        <v>1</v>
      </c>
      <c r="F5064" s="2">
        <v>4</v>
      </c>
      <c r="G5064" s="19">
        <v>17.329999999999998</v>
      </c>
      <c r="H5064" s="20">
        <v>0.06</v>
      </c>
      <c r="I5064" s="6"/>
      <c r="J5064" s="5">
        <v>41027</v>
      </c>
      <c r="K5064" s="25">
        <v>-16.579999999999998</v>
      </c>
      <c r="L5064" s="2" t="s">
        <v>582</v>
      </c>
      <c r="M5064" s="14">
        <f>+VLOOKUP(L5064,Customers!$C$3:$D$797,2,FALSE)</f>
        <v>4</v>
      </c>
      <c r="N5064" s="14">
        <f>+INDEX(Customers!$B$2:$D$797,MATCH(TF_Database!L5064,Customers!$C$2:$C$797,0),1)</f>
        <v>17308</v>
      </c>
      <c r="O5064" s="29">
        <f t="shared" si="476"/>
        <v>5</v>
      </c>
      <c r="P5064" s="29">
        <f t="shared" si="477"/>
        <v>13</v>
      </c>
      <c r="Q5064" s="14" t="str">
        <f t="shared" si="478"/>
        <v xml:space="preserve">Mick </v>
      </c>
      <c r="R5064" s="14" t="str">
        <f t="shared" si="479"/>
        <v>Crebagga</v>
      </c>
    </row>
    <row r="5065" spans="2:18" x14ac:dyDescent="0.45">
      <c r="B5065" s="14" t="str">
        <f t="shared" si="474"/>
        <v>405961840598</v>
      </c>
      <c r="C5065" s="5">
        <v>40596</v>
      </c>
      <c r="D5065" s="2" t="s">
        <v>811</v>
      </c>
      <c r="E5065" s="14">
        <f t="shared" si="475"/>
        <v>0</v>
      </c>
      <c r="F5065" s="2">
        <v>18</v>
      </c>
      <c r="G5065" s="19">
        <v>92.77</v>
      </c>
      <c r="H5065" s="20">
        <v>0.06</v>
      </c>
      <c r="I5065" s="6"/>
      <c r="J5065" s="5">
        <v>40598</v>
      </c>
      <c r="K5065" s="25">
        <v>-17.91</v>
      </c>
      <c r="L5065" s="2" t="s">
        <v>584</v>
      </c>
      <c r="M5065" s="14">
        <f>+VLOOKUP(L5065,Customers!$C$3:$D$797,2,FALSE)</f>
        <v>1</v>
      </c>
      <c r="N5065" s="14">
        <f>+INDEX(Customers!$B$2:$D$797,MATCH(TF_Database!L5065,Customers!$C$2:$C$797,0),1)</f>
        <v>16518</v>
      </c>
      <c r="O5065" s="29">
        <f t="shared" si="476"/>
        <v>5</v>
      </c>
      <c r="P5065" s="29">
        <f t="shared" si="477"/>
        <v>10</v>
      </c>
      <c r="Q5065" s="14" t="str">
        <f t="shared" si="478"/>
        <v xml:space="preserve">Ryan </v>
      </c>
      <c r="R5065" s="14" t="str">
        <f t="shared" si="479"/>
        <v>Crowe</v>
      </c>
    </row>
    <row r="5066" spans="2:18" x14ac:dyDescent="0.45">
      <c r="B5066" s="14" t="str">
        <f t="shared" si="474"/>
        <v>402971840298</v>
      </c>
      <c r="C5066" s="5">
        <v>40297</v>
      </c>
      <c r="D5066" s="2" t="s">
        <v>811</v>
      </c>
      <c r="E5066" s="14">
        <f t="shared" si="475"/>
        <v>0</v>
      </c>
      <c r="F5066" s="2">
        <v>18</v>
      </c>
      <c r="G5066" s="19">
        <v>130.16</v>
      </c>
      <c r="H5066" s="20">
        <v>0</v>
      </c>
      <c r="I5066" s="6"/>
      <c r="J5066" s="5">
        <v>40298</v>
      </c>
      <c r="K5066" s="25">
        <v>28.87</v>
      </c>
      <c r="L5066" s="2" t="s">
        <v>538</v>
      </c>
      <c r="M5066" s="14">
        <f>+VLOOKUP(L5066,Customers!$C$3:$D$797,2,FALSE)</f>
        <v>1</v>
      </c>
      <c r="N5066" s="14">
        <f>+INDEX(Customers!$B$2:$D$797,MATCH(TF_Database!L5066,Customers!$C$2:$C$797,0),1)</f>
        <v>16376</v>
      </c>
      <c r="O5066" s="29">
        <f t="shared" si="476"/>
        <v>5</v>
      </c>
      <c r="P5066" s="29">
        <f t="shared" si="477"/>
        <v>14</v>
      </c>
      <c r="Q5066" s="14" t="str">
        <f t="shared" si="478"/>
        <v xml:space="preserve">Troy </v>
      </c>
      <c r="R5066" s="14" t="str">
        <f t="shared" si="479"/>
        <v>Blackwell</v>
      </c>
    </row>
    <row r="5067" spans="2:18" x14ac:dyDescent="0.45">
      <c r="B5067" s="14" t="str">
        <f t="shared" si="474"/>
        <v>412672541271</v>
      </c>
      <c r="C5067" s="5">
        <v>41267</v>
      </c>
      <c r="D5067" s="2" t="s">
        <v>804</v>
      </c>
      <c r="E5067" s="14">
        <f t="shared" si="475"/>
        <v>0</v>
      </c>
      <c r="F5067" s="2">
        <v>25</v>
      </c>
      <c r="G5067" s="19">
        <v>92.53</v>
      </c>
      <c r="H5067" s="20">
        <v>0.01</v>
      </c>
      <c r="I5067" s="6"/>
      <c r="J5067" s="5">
        <v>41271</v>
      </c>
      <c r="K5067" s="25">
        <v>-71.52</v>
      </c>
      <c r="L5067" s="2" t="s">
        <v>611</v>
      </c>
      <c r="M5067" s="14">
        <f>+VLOOKUP(L5067,Customers!$C$3:$D$797,2,FALSE)</f>
        <v>4</v>
      </c>
      <c r="N5067" s="14">
        <f>+INDEX(Customers!$B$2:$D$797,MATCH(TF_Database!L5067,Customers!$C$2:$C$797,0),1)</f>
        <v>6808</v>
      </c>
      <c r="O5067" s="29">
        <f t="shared" si="476"/>
        <v>4</v>
      </c>
      <c r="P5067" s="29">
        <f t="shared" si="477"/>
        <v>11</v>
      </c>
      <c r="Q5067" s="14" t="str">
        <f t="shared" si="478"/>
        <v xml:space="preserve">Joy </v>
      </c>
      <c r="R5067" s="14" t="str">
        <f t="shared" si="479"/>
        <v>Daniels</v>
      </c>
    </row>
    <row r="5068" spans="2:18" x14ac:dyDescent="0.45">
      <c r="B5068" s="14" t="str">
        <f t="shared" si="474"/>
        <v>412671741272</v>
      </c>
      <c r="C5068" s="5">
        <v>41267</v>
      </c>
      <c r="D5068" s="2" t="s">
        <v>804</v>
      </c>
      <c r="E5068" s="14">
        <f t="shared" si="475"/>
        <v>0</v>
      </c>
      <c r="F5068" s="2">
        <v>17</v>
      </c>
      <c r="G5068" s="19">
        <v>988.6434999999999</v>
      </c>
      <c r="H5068" s="20">
        <v>0.04</v>
      </c>
      <c r="I5068" s="6"/>
      <c r="J5068" s="5">
        <v>41272</v>
      </c>
      <c r="K5068" s="25">
        <v>89.891999999999996</v>
      </c>
      <c r="L5068" s="2" t="s">
        <v>611</v>
      </c>
      <c r="M5068" s="14">
        <f>+VLOOKUP(L5068,Customers!$C$3:$D$797,2,FALSE)</f>
        <v>4</v>
      </c>
      <c r="N5068" s="14">
        <f>+INDEX(Customers!$B$2:$D$797,MATCH(TF_Database!L5068,Customers!$C$2:$C$797,0),1)</f>
        <v>6808</v>
      </c>
      <c r="O5068" s="29">
        <f t="shared" si="476"/>
        <v>4</v>
      </c>
      <c r="P5068" s="29">
        <f t="shared" si="477"/>
        <v>11</v>
      </c>
      <c r="Q5068" s="14" t="str">
        <f t="shared" si="478"/>
        <v xml:space="preserve">Joy </v>
      </c>
      <c r="R5068" s="14" t="str">
        <f t="shared" si="479"/>
        <v>Daniels</v>
      </c>
    </row>
    <row r="5069" spans="2:18" x14ac:dyDescent="0.45">
      <c r="B5069" s="14" t="str">
        <f t="shared" si="474"/>
        <v>403904140390</v>
      </c>
      <c r="C5069" s="5">
        <v>40390</v>
      </c>
      <c r="D5069" s="2" t="s">
        <v>804</v>
      </c>
      <c r="E5069" s="14">
        <f t="shared" si="475"/>
        <v>0</v>
      </c>
      <c r="F5069" s="2">
        <v>41</v>
      </c>
      <c r="G5069" s="19">
        <v>1484.89</v>
      </c>
      <c r="H5069" s="20">
        <v>0.03</v>
      </c>
      <c r="I5069" s="6"/>
      <c r="J5069" s="5">
        <v>40390</v>
      </c>
      <c r="K5069" s="25">
        <v>220.99</v>
      </c>
      <c r="L5069" s="2" t="s">
        <v>609</v>
      </c>
      <c r="M5069" s="14">
        <f>+VLOOKUP(L5069,Customers!$C$3:$D$797,2,FALSE)</f>
        <v>4</v>
      </c>
      <c r="N5069" s="14">
        <f>+INDEX(Customers!$B$2:$D$797,MATCH(TF_Database!L5069,Customers!$C$2:$C$797,0),1)</f>
        <v>16729</v>
      </c>
      <c r="O5069" s="29">
        <f t="shared" si="476"/>
        <v>7</v>
      </c>
      <c r="P5069" s="29">
        <f t="shared" si="477"/>
        <v>12</v>
      </c>
      <c r="Q5069" s="14" t="str">
        <f t="shared" si="478"/>
        <v xml:space="preserve">Rachel </v>
      </c>
      <c r="R5069" s="14" t="str">
        <f t="shared" si="479"/>
        <v>Payne</v>
      </c>
    </row>
    <row r="5070" spans="2:18" x14ac:dyDescent="0.45">
      <c r="B5070" s="14" t="str">
        <f t="shared" si="474"/>
        <v>399102039911</v>
      </c>
      <c r="C5070" s="5">
        <v>39910</v>
      </c>
      <c r="D5070" s="2" t="s">
        <v>808</v>
      </c>
      <c r="E5070" s="14">
        <f t="shared" si="475"/>
        <v>0</v>
      </c>
      <c r="F5070" s="2">
        <v>20</v>
      </c>
      <c r="G5070" s="19">
        <v>244.39</v>
      </c>
      <c r="H5070" s="20">
        <v>0.08</v>
      </c>
      <c r="I5070" s="6"/>
      <c r="J5070" s="5">
        <v>39911</v>
      </c>
      <c r="K5070" s="25">
        <v>114.1</v>
      </c>
      <c r="L5070" s="2" t="s">
        <v>607</v>
      </c>
      <c r="M5070" s="14">
        <f>+VLOOKUP(L5070,Customers!$C$3:$D$797,2,FALSE)</f>
        <v>2</v>
      </c>
      <c r="N5070" s="14">
        <f>+INDEX(Customers!$B$2:$D$797,MATCH(TF_Database!L5070,Customers!$C$2:$C$797,0),1)</f>
        <v>12946</v>
      </c>
      <c r="O5070" s="29">
        <f t="shared" si="476"/>
        <v>5</v>
      </c>
      <c r="P5070" s="29">
        <f t="shared" si="477"/>
        <v>14</v>
      </c>
      <c r="Q5070" s="14" t="str">
        <f t="shared" si="478"/>
        <v xml:space="preserve">Nora </v>
      </c>
      <c r="R5070" s="14" t="str">
        <f t="shared" si="479"/>
        <v>Pelletier</v>
      </c>
    </row>
    <row r="5071" spans="2:18" x14ac:dyDescent="0.45">
      <c r="B5071" s="14" t="str">
        <f t="shared" si="474"/>
        <v>39910339911</v>
      </c>
      <c r="C5071" s="5">
        <v>39910</v>
      </c>
      <c r="D5071" s="2" t="s">
        <v>808</v>
      </c>
      <c r="E5071" s="14">
        <f t="shared" si="475"/>
        <v>0</v>
      </c>
      <c r="F5071" s="2">
        <v>3</v>
      </c>
      <c r="G5071" s="19">
        <v>581.41999999999996</v>
      </c>
      <c r="H5071" s="20">
        <v>0.02</v>
      </c>
      <c r="I5071" s="6"/>
      <c r="J5071" s="5">
        <v>39911</v>
      </c>
      <c r="K5071" s="25">
        <v>-129.97</v>
      </c>
      <c r="L5071" s="2" t="s">
        <v>607</v>
      </c>
      <c r="M5071" s="14">
        <f>+VLOOKUP(L5071,Customers!$C$3:$D$797,2,FALSE)</f>
        <v>2</v>
      </c>
      <c r="N5071" s="14">
        <f>+INDEX(Customers!$B$2:$D$797,MATCH(TF_Database!L5071,Customers!$C$2:$C$797,0),1)</f>
        <v>12946</v>
      </c>
      <c r="O5071" s="29">
        <f t="shared" si="476"/>
        <v>5</v>
      </c>
      <c r="P5071" s="29">
        <f t="shared" si="477"/>
        <v>14</v>
      </c>
      <c r="Q5071" s="14" t="str">
        <f t="shared" si="478"/>
        <v xml:space="preserve">Nora </v>
      </c>
      <c r="R5071" s="14" t="str">
        <f t="shared" si="479"/>
        <v>Pelletier</v>
      </c>
    </row>
    <row r="5072" spans="2:18" x14ac:dyDescent="0.45">
      <c r="B5072" s="14" t="str">
        <f t="shared" si="474"/>
        <v>398823639883</v>
      </c>
      <c r="C5072" s="5">
        <v>39882</v>
      </c>
      <c r="D5072" s="2" t="s">
        <v>810</v>
      </c>
      <c r="E5072" s="14">
        <f t="shared" si="475"/>
        <v>0</v>
      </c>
      <c r="F5072" s="2">
        <v>36</v>
      </c>
      <c r="G5072" s="19">
        <v>175.35</v>
      </c>
      <c r="H5072" s="20">
        <v>0.1</v>
      </c>
      <c r="I5072" s="6"/>
      <c r="J5072" s="5">
        <v>39883</v>
      </c>
      <c r="K5072" s="25">
        <v>-174.18</v>
      </c>
      <c r="L5072" s="2" t="s">
        <v>135</v>
      </c>
      <c r="M5072" s="14">
        <f>+VLOOKUP(L5072,Customers!$C$3:$D$797,2,FALSE)</f>
        <v>3</v>
      </c>
      <c r="N5072" s="14">
        <f>+INDEX(Customers!$B$2:$D$797,MATCH(TF_Database!L5072,Customers!$C$2:$C$797,0),1)</f>
        <v>28490</v>
      </c>
      <c r="O5072" s="29">
        <f t="shared" si="476"/>
        <v>7</v>
      </c>
      <c r="P5072" s="29">
        <f t="shared" si="477"/>
        <v>14</v>
      </c>
      <c r="Q5072" s="14" t="str">
        <f t="shared" si="478"/>
        <v xml:space="preserve">Thomas </v>
      </c>
      <c r="R5072" s="14" t="str">
        <f t="shared" si="479"/>
        <v>Brumley</v>
      </c>
    </row>
    <row r="5073" spans="2:18" x14ac:dyDescent="0.45">
      <c r="B5073" s="14" t="str">
        <f t="shared" si="474"/>
        <v>398822539884</v>
      </c>
      <c r="C5073" s="5">
        <v>39882</v>
      </c>
      <c r="D5073" s="2" t="s">
        <v>810</v>
      </c>
      <c r="E5073" s="14">
        <f t="shared" si="475"/>
        <v>0</v>
      </c>
      <c r="F5073" s="2">
        <v>25</v>
      </c>
      <c r="G5073" s="19">
        <v>590.6</v>
      </c>
      <c r="H5073" s="20">
        <v>0</v>
      </c>
      <c r="I5073" s="6"/>
      <c r="J5073" s="5">
        <v>39884</v>
      </c>
      <c r="K5073" s="25">
        <v>117.73</v>
      </c>
      <c r="L5073" s="2" t="s">
        <v>135</v>
      </c>
      <c r="M5073" s="14">
        <f>+VLOOKUP(L5073,Customers!$C$3:$D$797,2,FALSE)</f>
        <v>3</v>
      </c>
      <c r="N5073" s="14">
        <f>+INDEX(Customers!$B$2:$D$797,MATCH(TF_Database!L5073,Customers!$C$2:$C$797,0),1)</f>
        <v>28490</v>
      </c>
      <c r="O5073" s="29">
        <f t="shared" si="476"/>
        <v>7</v>
      </c>
      <c r="P5073" s="29">
        <f t="shared" si="477"/>
        <v>14</v>
      </c>
      <c r="Q5073" s="14" t="str">
        <f t="shared" si="478"/>
        <v xml:space="preserve">Thomas </v>
      </c>
      <c r="R5073" s="14" t="str">
        <f t="shared" si="479"/>
        <v>Brumley</v>
      </c>
    </row>
    <row r="5074" spans="2:18" x14ac:dyDescent="0.45">
      <c r="B5074" s="14" t="str">
        <f t="shared" si="474"/>
        <v>39859439864</v>
      </c>
      <c r="C5074" s="5">
        <v>39859</v>
      </c>
      <c r="D5074" s="2" t="s">
        <v>804</v>
      </c>
      <c r="E5074" s="14">
        <f t="shared" si="475"/>
        <v>0</v>
      </c>
      <c r="F5074" s="2">
        <v>4</v>
      </c>
      <c r="G5074" s="19">
        <v>47.12</v>
      </c>
      <c r="H5074" s="20">
        <v>0.09</v>
      </c>
      <c r="I5074" s="6"/>
      <c r="J5074" s="5">
        <v>39864</v>
      </c>
      <c r="K5074" s="25">
        <v>10.8</v>
      </c>
      <c r="L5074" s="2" t="s">
        <v>470</v>
      </c>
      <c r="M5074" s="14">
        <f>+VLOOKUP(L5074,Customers!$C$3:$D$797,2,FALSE)</f>
        <v>3</v>
      </c>
      <c r="N5074" s="14">
        <f>+INDEX(Customers!$B$2:$D$797,MATCH(TF_Database!L5074,Customers!$C$2:$C$797,0),1)</f>
        <v>27051</v>
      </c>
      <c r="O5074" s="29">
        <f t="shared" si="476"/>
        <v>8</v>
      </c>
      <c r="P5074" s="29">
        <f t="shared" si="477"/>
        <v>17</v>
      </c>
      <c r="Q5074" s="14" t="str">
        <f t="shared" si="478"/>
        <v xml:space="preserve">Phillip </v>
      </c>
      <c r="R5074" s="14" t="str">
        <f t="shared" si="479"/>
        <v>Flathmann</v>
      </c>
    </row>
    <row r="5075" spans="2:18" x14ac:dyDescent="0.45">
      <c r="B5075" s="14" t="str">
        <f t="shared" si="474"/>
        <v>39859339864</v>
      </c>
      <c r="C5075" s="5">
        <v>39859</v>
      </c>
      <c r="D5075" s="2" t="s">
        <v>804</v>
      </c>
      <c r="E5075" s="14">
        <f t="shared" si="475"/>
        <v>0</v>
      </c>
      <c r="F5075" s="2">
        <v>3</v>
      </c>
      <c r="G5075" s="19">
        <v>62.89</v>
      </c>
      <c r="H5075" s="20">
        <v>0.09</v>
      </c>
      <c r="I5075" s="6"/>
      <c r="J5075" s="5">
        <v>39864</v>
      </c>
      <c r="K5075" s="25">
        <v>-23.2</v>
      </c>
      <c r="L5075" s="2" t="s">
        <v>470</v>
      </c>
      <c r="M5075" s="14">
        <f>+VLOOKUP(L5075,Customers!$C$3:$D$797,2,FALSE)</f>
        <v>3</v>
      </c>
      <c r="N5075" s="14">
        <f>+INDEX(Customers!$B$2:$D$797,MATCH(TF_Database!L5075,Customers!$C$2:$C$797,0),1)</f>
        <v>27051</v>
      </c>
      <c r="O5075" s="29">
        <f t="shared" si="476"/>
        <v>8</v>
      </c>
      <c r="P5075" s="29">
        <f t="shared" si="477"/>
        <v>17</v>
      </c>
      <c r="Q5075" s="14" t="str">
        <f t="shared" si="478"/>
        <v xml:space="preserve">Phillip </v>
      </c>
      <c r="R5075" s="14" t="str">
        <f t="shared" si="479"/>
        <v>Flathmann</v>
      </c>
    </row>
    <row r="5076" spans="2:18" x14ac:dyDescent="0.45">
      <c r="B5076" s="14" t="str">
        <f t="shared" si="474"/>
        <v>410014441003</v>
      </c>
      <c r="C5076" s="5">
        <v>41001</v>
      </c>
      <c r="D5076" s="2" t="s">
        <v>810</v>
      </c>
      <c r="E5076" s="14">
        <f t="shared" si="475"/>
        <v>0</v>
      </c>
      <c r="F5076" s="2">
        <v>44</v>
      </c>
      <c r="G5076" s="19">
        <v>565.01</v>
      </c>
      <c r="H5076" s="20">
        <v>0.1</v>
      </c>
      <c r="I5076" s="6"/>
      <c r="J5076" s="5">
        <v>41003</v>
      </c>
      <c r="K5076" s="25">
        <v>-10.33</v>
      </c>
      <c r="L5076" s="2" t="s">
        <v>527</v>
      </c>
      <c r="M5076" s="14">
        <f>+VLOOKUP(L5076,Customers!$C$3:$D$797,2,FALSE)</f>
        <v>5</v>
      </c>
      <c r="N5076" s="14">
        <f>+INDEX(Customers!$B$2:$D$797,MATCH(TF_Database!L5076,Customers!$C$2:$C$797,0),1)</f>
        <v>3933</v>
      </c>
      <c r="O5076" s="29">
        <f t="shared" si="476"/>
        <v>7</v>
      </c>
      <c r="P5076" s="29">
        <f t="shared" si="477"/>
        <v>13</v>
      </c>
      <c r="Q5076" s="14" t="str">
        <f t="shared" si="478"/>
        <v xml:space="preserve">Darrin </v>
      </c>
      <c r="R5076" s="14" t="str">
        <f t="shared" si="479"/>
        <v>Martin</v>
      </c>
    </row>
    <row r="5077" spans="2:18" x14ac:dyDescent="0.45">
      <c r="B5077" s="14" t="str">
        <f t="shared" si="474"/>
        <v>40511440512</v>
      </c>
      <c r="C5077" s="5">
        <v>40511</v>
      </c>
      <c r="D5077" s="2" t="s">
        <v>808</v>
      </c>
      <c r="E5077" s="14">
        <f t="shared" si="475"/>
        <v>0</v>
      </c>
      <c r="F5077" s="2">
        <v>4</v>
      </c>
      <c r="G5077" s="19">
        <v>125.78</v>
      </c>
      <c r="H5077" s="20">
        <v>0.02</v>
      </c>
      <c r="I5077" s="6"/>
      <c r="J5077" s="5">
        <v>40512</v>
      </c>
      <c r="K5077" s="25">
        <v>8.4320000000000039</v>
      </c>
      <c r="L5077" s="2" t="s">
        <v>573</v>
      </c>
      <c r="M5077" s="14">
        <f>+VLOOKUP(L5077,Customers!$C$3:$D$797,2,FALSE)</f>
        <v>5</v>
      </c>
      <c r="N5077" s="14">
        <f>+INDEX(Customers!$B$2:$D$797,MATCH(TF_Database!L5077,Customers!$C$2:$C$797,0),1)</f>
        <v>27868</v>
      </c>
      <c r="O5077" s="29">
        <f t="shared" si="476"/>
        <v>5</v>
      </c>
      <c r="P5077" s="29">
        <f t="shared" si="477"/>
        <v>12</v>
      </c>
      <c r="Q5077" s="14" t="str">
        <f t="shared" si="478"/>
        <v xml:space="preserve">Sean </v>
      </c>
      <c r="R5077" s="14" t="str">
        <f t="shared" si="479"/>
        <v>Braxton</v>
      </c>
    </row>
    <row r="5078" spans="2:18" x14ac:dyDescent="0.45">
      <c r="B5078" s="14" t="str">
        <f t="shared" si="474"/>
        <v>405111640512</v>
      </c>
      <c r="C5078" s="5">
        <v>40511</v>
      </c>
      <c r="D5078" s="2" t="s">
        <v>808</v>
      </c>
      <c r="E5078" s="14">
        <f t="shared" si="475"/>
        <v>0</v>
      </c>
      <c r="F5078" s="2">
        <v>16</v>
      </c>
      <c r="G5078" s="19">
        <v>577</v>
      </c>
      <c r="H5078" s="20">
        <v>0.04</v>
      </c>
      <c r="I5078" s="6"/>
      <c r="J5078" s="5">
        <v>40512</v>
      </c>
      <c r="K5078" s="25">
        <v>-112.88</v>
      </c>
      <c r="L5078" s="2" t="s">
        <v>573</v>
      </c>
      <c r="M5078" s="14">
        <f>+VLOOKUP(L5078,Customers!$C$3:$D$797,2,FALSE)</f>
        <v>5</v>
      </c>
      <c r="N5078" s="14">
        <f>+INDEX(Customers!$B$2:$D$797,MATCH(TF_Database!L5078,Customers!$C$2:$C$797,0),1)</f>
        <v>27868</v>
      </c>
      <c r="O5078" s="29">
        <f t="shared" si="476"/>
        <v>5</v>
      </c>
      <c r="P5078" s="29">
        <f t="shared" si="477"/>
        <v>12</v>
      </c>
      <c r="Q5078" s="14" t="str">
        <f t="shared" si="478"/>
        <v xml:space="preserve">Sean </v>
      </c>
      <c r="R5078" s="14" t="str">
        <f t="shared" si="479"/>
        <v>Braxton</v>
      </c>
    </row>
    <row r="5079" spans="2:18" x14ac:dyDescent="0.45">
      <c r="B5079" s="14" t="str">
        <f t="shared" si="474"/>
        <v>40511240513</v>
      </c>
      <c r="C5079" s="5">
        <v>40511</v>
      </c>
      <c r="D5079" s="2" t="s">
        <v>808</v>
      </c>
      <c r="E5079" s="14">
        <f t="shared" si="475"/>
        <v>0</v>
      </c>
      <c r="F5079" s="2">
        <v>2</v>
      </c>
      <c r="G5079" s="19">
        <v>24.53</v>
      </c>
      <c r="H5079" s="20">
        <v>0.04</v>
      </c>
      <c r="I5079" s="6"/>
      <c r="J5079" s="5">
        <v>40513</v>
      </c>
      <c r="K5079" s="25">
        <v>-28.144500000000001</v>
      </c>
      <c r="L5079" s="2" t="s">
        <v>573</v>
      </c>
      <c r="M5079" s="14">
        <f>+VLOOKUP(L5079,Customers!$C$3:$D$797,2,FALSE)</f>
        <v>5</v>
      </c>
      <c r="N5079" s="14">
        <f>+INDEX(Customers!$B$2:$D$797,MATCH(TF_Database!L5079,Customers!$C$2:$C$797,0),1)</f>
        <v>27868</v>
      </c>
      <c r="O5079" s="29">
        <f t="shared" si="476"/>
        <v>5</v>
      </c>
      <c r="P5079" s="29">
        <f t="shared" si="477"/>
        <v>12</v>
      </c>
      <c r="Q5079" s="14" t="str">
        <f t="shared" si="478"/>
        <v xml:space="preserve">Sean </v>
      </c>
      <c r="R5079" s="14" t="str">
        <f t="shared" si="479"/>
        <v>Braxton</v>
      </c>
    </row>
    <row r="5080" spans="2:18" x14ac:dyDescent="0.45">
      <c r="B5080" s="14" t="str">
        <f t="shared" si="474"/>
        <v>399651139965</v>
      </c>
      <c r="C5080" s="5">
        <v>39965</v>
      </c>
      <c r="D5080" s="2" t="s">
        <v>811</v>
      </c>
      <c r="E5080" s="14">
        <f t="shared" si="475"/>
        <v>0</v>
      </c>
      <c r="F5080" s="2">
        <v>11</v>
      </c>
      <c r="G5080" s="19">
        <v>48.75</v>
      </c>
      <c r="H5080" s="20">
        <v>0.08</v>
      </c>
      <c r="I5080" s="6"/>
      <c r="J5080" s="5">
        <v>39965</v>
      </c>
      <c r="K5080" s="25">
        <v>3.5020000000000002</v>
      </c>
      <c r="L5080" s="2" t="s">
        <v>424</v>
      </c>
      <c r="M5080" s="14">
        <f>+VLOOKUP(L5080,Customers!$C$3:$D$797,2,FALSE)</f>
        <v>1</v>
      </c>
      <c r="N5080" s="14">
        <f>+INDEX(Customers!$B$2:$D$797,MATCH(TF_Database!L5080,Customers!$C$2:$C$797,0),1)</f>
        <v>5977</v>
      </c>
      <c r="O5080" s="29">
        <f t="shared" si="476"/>
        <v>6</v>
      </c>
      <c r="P5080" s="29">
        <f t="shared" si="477"/>
        <v>10</v>
      </c>
      <c r="Q5080" s="14" t="str">
        <f t="shared" si="478"/>
        <v xml:space="preserve">Julie </v>
      </c>
      <c r="R5080" s="14" t="str">
        <f t="shared" si="479"/>
        <v>Kriz</v>
      </c>
    </row>
    <row r="5081" spans="2:18" x14ac:dyDescent="0.45">
      <c r="B5081" s="14" t="str">
        <f t="shared" si="474"/>
        <v>399653039966</v>
      </c>
      <c r="C5081" s="5">
        <v>39965</v>
      </c>
      <c r="D5081" s="2" t="s">
        <v>811</v>
      </c>
      <c r="E5081" s="14">
        <f t="shared" si="475"/>
        <v>0</v>
      </c>
      <c r="F5081" s="2">
        <v>30</v>
      </c>
      <c r="G5081" s="19">
        <v>112.6</v>
      </c>
      <c r="H5081" s="20">
        <v>0.04</v>
      </c>
      <c r="I5081" s="6"/>
      <c r="J5081" s="5">
        <v>39966</v>
      </c>
      <c r="K5081" s="25">
        <v>-25.99</v>
      </c>
      <c r="L5081" s="2" t="s">
        <v>424</v>
      </c>
      <c r="M5081" s="14">
        <f>+VLOOKUP(L5081,Customers!$C$3:$D$797,2,FALSE)</f>
        <v>1</v>
      </c>
      <c r="N5081" s="14">
        <f>+INDEX(Customers!$B$2:$D$797,MATCH(TF_Database!L5081,Customers!$C$2:$C$797,0),1)</f>
        <v>5977</v>
      </c>
      <c r="O5081" s="29">
        <f t="shared" si="476"/>
        <v>6</v>
      </c>
      <c r="P5081" s="29">
        <f t="shared" si="477"/>
        <v>10</v>
      </c>
      <c r="Q5081" s="14" t="str">
        <f t="shared" si="478"/>
        <v xml:space="preserve">Julie </v>
      </c>
      <c r="R5081" s="14" t="str">
        <f t="shared" si="479"/>
        <v>Kriz</v>
      </c>
    </row>
    <row r="5082" spans="2:18" x14ac:dyDescent="0.45">
      <c r="B5082" s="14" t="str">
        <f t="shared" si="474"/>
        <v>41245441246</v>
      </c>
      <c r="C5082" s="5">
        <v>41245</v>
      </c>
      <c r="D5082" s="2" t="s">
        <v>811</v>
      </c>
      <c r="E5082" s="14">
        <f t="shared" si="475"/>
        <v>0</v>
      </c>
      <c r="F5082" s="2">
        <v>4</v>
      </c>
      <c r="G5082" s="19">
        <v>423.95</v>
      </c>
      <c r="H5082" s="20">
        <v>0</v>
      </c>
      <c r="I5082" s="6"/>
      <c r="J5082" s="5">
        <v>41246</v>
      </c>
      <c r="K5082" s="25">
        <v>-263.95</v>
      </c>
      <c r="L5082" s="2" t="s">
        <v>584</v>
      </c>
      <c r="M5082" s="14">
        <f>+VLOOKUP(L5082,Customers!$C$3:$D$797,2,FALSE)</f>
        <v>1</v>
      </c>
      <c r="N5082" s="14">
        <f>+INDEX(Customers!$B$2:$D$797,MATCH(TF_Database!L5082,Customers!$C$2:$C$797,0),1)</f>
        <v>16518</v>
      </c>
      <c r="O5082" s="29">
        <f t="shared" si="476"/>
        <v>5</v>
      </c>
      <c r="P5082" s="29">
        <f t="shared" si="477"/>
        <v>10</v>
      </c>
      <c r="Q5082" s="14" t="str">
        <f t="shared" si="478"/>
        <v xml:space="preserve">Ryan </v>
      </c>
      <c r="R5082" s="14" t="str">
        <f t="shared" si="479"/>
        <v>Crowe</v>
      </c>
    </row>
    <row r="5083" spans="2:18" x14ac:dyDescent="0.45">
      <c r="B5083" s="14" t="str">
        <f t="shared" si="474"/>
        <v>408654840866</v>
      </c>
      <c r="C5083" s="5">
        <v>40865</v>
      </c>
      <c r="D5083" s="2" t="s">
        <v>808</v>
      </c>
      <c r="E5083" s="14">
        <f t="shared" si="475"/>
        <v>0</v>
      </c>
      <c r="F5083" s="2">
        <v>48</v>
      </c>
      <c r="G5083" s="19">
        <v>620.23</v>
      </c>
      <c r="H5083" s="20">
        <v>0.06</v>
      </c>
      <c r="I5083" s="6"/>
      <c r="J5083" s="5">
        <v>40866</v>
      </c>
      <c r="K5083" s="25">
        <v>115.24</v>
      </c>
      <c r="L5083" s="2" t="s">
        <v>595</v>
      </c>
      <c r="M5083" s="14">
        <f>+VLOOKUP(L5083,Customers!$C$3:$D$797,2,FALSE)</f>
        <v>1</v>
      </c>
      <c r="N5083" s="14">
        <f>+INDEX(Customers!$B$2:$D$797,MATCH(TF_Database!L5083,Customers!$C$2:$C$797,0),1)</f>
        <v>10403</v>
      </c>
      <c r="O5083" s="29">
        <f t="shared" si="476"/>
        <v>5</v>
      </c>
      <c r="P5083" s="29">
        <f t="shared" si="477"/>
        <v>10</v>
      </c>
      <c r="Q5083" s="14" t="str">
        <f t="shared" si="478"/>
        <v xml:space="preserve">Gary </v>
      </c>
      <c r="R5083" s="14" t="str">
        <f t="shared" si="479"/>
        <v>Hwang</v>
      </c>
    </row>
    <row r="5084" spans="2:18" x14ac:dyDescent="0.45">
      <c r="B5084" s="14" t="str">
        <f t="shared" si="474"/>
        <v>39848939850</v>
      </c>
      <c r="C5084" s="5">
        <v>39848</v>
      </c>
      <c r="D5084" s="2" t="s">
        <v>810</v>
      </c>
      <c r="E5084" s="14">
        <f t="shared" si="475"/>
        <v>0</v>
      </c>
      <c r="F5084" s="2">
        <v>9</v>
      </c>
      <c r="G5084" s="19">
        <v>118.66</v>
      </c>
      <c r="H5084" s="20">
        <v>0.05</v>
      </c>
      <c r="I5084" s="6"/>
      <c r="J5084" s="5">
        <v>39850</v>
      </c>
      <c r="K5084" s="25">
        <v>32.682499999999997</v>
      </c>
      <c r="L5084" s="2" t="s">
        <v>439</v>
      </c>
      <c r="M5084" s="14">
        <f>+VLOOKUP(L5084,Customers!$C$3:$D$797,2,FALSE)</f>
        <v>2</v>
      </c>
      <c r="N5084" s="14">
        <f>+INDEX(Customers!$B$2:$D$797,MATCH(TF_Database!L5084,Customers!$C$2:$C$797,0),1)</f>
        <v>22739</v>
      </c>
      <c r="O5084" s="29">
        <f t="shared" si="476"/>
        <v>5</v>
      </c>
      <c r="P5084" s="29">
        <f t="shared" si="477"/>
        <v>12</v>
      </c>
      <c r="Q5084" s="14" t="str">
        <f t="shared" si="478"/>
        <v xml:space="preserve">Gene </v>
      </c>
      <c r="R5084" s="14" t="str">
        <f t="shared" si="479"/>
        <v>McClure</v>
      </c>
    </row>
    <row r="5085" spans="2:18" x14ac:dyDescent="0.45">
      <c r="B5085" s="14" t="str">
        <f t="shared" si="474"/>
        <v>398483639850</v>
      </c>
      <c r="C5085" s="5">
        <v>39848</v>
      </c>
      <c r="D5085" s="2" t="s">
        <v>810</v>
      </c>
      <c r="E5085" s="14">
        <f t="shared" si="475"/>
        <v>0</v>
      </c>
      <c r="F5085" s="2">
        <v>36</v>
      </c>
      <c r="G5085" s="19">
        <v>213.74</v>
      </c>
      <c r="H5085" s="20">
        <v>0.06</v>
      </c>
      <c r="I5085" s="6"/>
      <c r="J5085" s="5">
        <v>39850</v>
      </c>
      <c r="K5085" s="25">
        <v>-32.15</v>
      </c>
      <c r="L5085" s="2" t="s">
        <v>439</v>
      </c>
      <c r="M5085" s="14">
        <f>+VLOOKUP(L5085,Customers!$C$3:$D$797,2,FALSE)</f>
        <v>2</v>
      </c>
      <c r="N5085" s="14">
        <f>+INDEX(Customers!$B$2:$D$797,MATCH(TF_Database!L5085,Customers!$C$2:$C$797,0),1)</f>
        <v>22739</v>
      </c>
      <c r="O5085" s="29">
        <f t="shared" si="476"/>
        <v>5</v>
      </c>
      <c r="P5085" s="29">
        <f t="shared" si="477"/>
        <v>12</v>
      </c>
      <c r="Q5085" s="14" t="str">
        <f t="shared" si="478"/>
        <v xml:space="preserve">Gene </v>
      </c>
      <c r="R5085" s="14" t="str">
        <f t="shared" si="479"/>
        <v>McClure</v>
      </c>
    </row>
    <row r="5086" spans="2:18" x14ac:dyDescent="0.45">
      <c r="B5086" s="14" t="str">
        <f t="shared" si="474"/>
        <v>407604240767</v>
      </c>
      <c r="C5086" s="5">
        <v>40760</v>
      </c>
      <c r="D5086" s="2" t="s">
        <v>804</v>
      </c>
      <c r="E5086" s="14">
        <f t="shared" si="475"/>
        <v>0</v>
      </c>
      <c r="F5086" s="2">
        <v>42</v>
      </c>
      <c r="G5086" s="19">
        <v>6427.18</v>
      </c>
      <c r="H5086" s="20">
        <v>0.09</v>
      </c>
      <c r="I5086" s="6"/>
      <c r="J5086" s="5">
        <v>40767</v>
      </c>
      <c r="K5086" s="25">
        <v>2097.1030000000001</v>
      </c>
      <c r="L5086" s="2" t="s">
        <v>424</v>
      </c>
      <c r="M5086" s="14">
        <f>+VLOOKUP(L5086,Customers!$C$3:$D$797,2,FALSE)</f>
        <v>1</v>
      </c>
      <c r="N5086" s="14">
        <f>+INDEX(Customers!$B$2:$D$797,MATCH(TF_Database!L5086,Customers!$C$2:$C$797,0),1)</f>
        <v>5977</v>
      </c>
      <c r="O5086" s="29">
        <f t="shared" si="476"/>
        <v>6</v>
      </c>
      <c r="P5086" s="29">
        <f t="shared" si="477"/>
        <v>10</v>
      </c>
      <c r="Q5086" s="14" t="str">
        <f t="shared" si="478"/>
        <v xml:space="preserve">Julie </v>
      </c>
      <c r="R5086" s="14" t="str">
        <f t="shared" si="479"/>
        <v>Kriz</v>
      </c>
    </row>
    <row r="5087" spans="2:18" x14ac:dyDescent="0.45">
      <c r="B5087" s="14" t="str">
        <f t="shared" si="474"/>
        <v>407601340765</v>
      </c>
      <c r="C5087" s="5">
        <v>40760</v>
      </c>
      <c r="D5087" s="2" t="s">
        <v>804</v>
      </c>
      <c r="E5087" s="14">
        <f t="shared" si="475"/>
        <v>0</v>
      </c>
      <c r="F5087" s="2">
        <v>13</v>
      </c>
      <c r="G5087" s="19">
        <v>1330.73</v>
      </c>
      <c r="H5087" s="20">
        <v>0.06</v>
      </c>
      <c r="I5087" s="6"/>
      <c r="J5087" s="5">
        <v>40765</v>
      </c>
      <c r="K5087" s="25">
        <v>-450.1</v>
      </c>
      <c r="L5087" s="2" t="s">
        <v>424</v>
      </c>
      <c r="M5087" s="14">
        <f>+VLOOKUP(L5087,Customers!$C$3:$D$797,2,FALSE)</f>
        <v>1</v>
      </c>
      <c r="N5087" s="14">
        <f>+INDEX(Customers!$B$2:$D$797,MATCH(TF_Database!L5087,Customers!$C$2:$C$797,0),1)</f>
        <v>5977</v>
      </c>
      <c r="O5087" s="29">
        <f t="shared" si="476"/>
        <v>6</v>
      </c>
      <c r="P5087" s="29">
        <f t="shared" si="477"/>
        <v>10</v>
      </c>
      <c r="Q5087" s="14" t="str">
        <f t="shared" si="478"/>
        <v xml:space="preserve">Julie </v>
      </c>
      <c r="R5087" s="14" t="str">
        <f t="shared" si="479"/>
        <v>Kriz</v>
      </c>
    </row>
    <row r="5088" spans="2:18" x14ac:dyDescent="0.45">
      <c r="B5088" s="14" t="str">
        <f t="shared" si="474"/>
        <v>399242139924</v>
      </c>
      <c r="C5088" s="5">
        <v>39924</v>
      </c>
      <c r="D5088" s="2" t="s">
        <v>811</v>
      </c>
      <c r="E5088" s="14">
        <f t="shared" si="475"/>
        <v>0</v>
      </c>
      <c r="F5088" s="2">
        <v>21</v>
      </c>
      <c r="G5088" s="19">
        <v>7841.57</v>
      </c>
      <c r="H5088" s="20">
        <v>0.05</v>
      </c>
      <c r="I5088" s="6"/>
      <c r="J5088" s="5">
        <v>39924</v>
      </c>
      <c r="K5088" s="25">
        <v>2347.1799999999998</v>
      </c>
      <c r="L5088" s="2" t="s">
        <v>604</v>
      </c>
      <c r="M5088" s="14">
        <f>+VLOOKUP(L5088,Customers!$C$3:$D$797,2,FALSE)</f>
        <v>1</v>
      </c>
      <c r="N5088" s="14">
        <f>+INDEX(Customers!$B$2:$D$797,MATCH(TF_Database!L5088,Customers!$C$2:$C$797,0),1)</f>
        <v>23263</v>
      </c>
      <c r="O5088" s="29">
        <f t="shared" si="476"/>
        <v>6</v>
      </c>
      <c r="P5088" s="29">
        <f t="shared" si="477"/>
        <v>13</v>
      </c>
      <c r="Q5088" s="14" t="str">
        <f t="shared" si="478"/>
        <v xml:space="preserve">Tracy </v>
      </c>
      <c r="R5088" s="14" t="str">
        <f t="shared" si="479"/>
        <v>Collins</v>
      </c>
    </row>
    <row r="5089" spans="2:18" x14ac:dyDescent="0.45">
      <c r="B5089" s="14" t="str">
        <f t="shared" si="474"/>
        <v>404824040484</v>
      </c>
      <c r="C5089" s="5">
        <v>40482</v>
      </c>
      <c r="D5089" s="2" t="s">
        <v>810</v>
      </c>
      <c r="E5089" s="14">
        <f t="shared" si="475"/>
        <v>0</v>
      </c>
      <c r="F5089" s="2">
        <v>40</v>
      </c>
      <c r="G5089" s="19">
        <v>207.42</v>
      </c>
      <c r="H5089" s="20">
        <v>0.04</v>
      </c>
      <c r="I5089" s="6"/>
      <c r="J5089" s="5">
        <v>40484</v>
      </c>
      <c r="K5089" s="25">
        <v>-115.345</v>
      </c>
      <c r="L5089" s="2" t="s">
        <v>577</v>
      </c>
      <c r="M5089" s="14">
        <f>+VLOOKUP(L5089,Customers!$C$3:$D$797,2,FALSE)</f>
        <v>2</v>
      </c>
      <c r="N5089" s="14">
        <f>+INDEX(Customers!$B$2:$D$797,MATCH(TF_Database!L5089,Customers!$C$2:$C$797,0),1)</f>
        <v>9537</v>
      </c>
      <c r="O5089" s="29">
        <f t="shared" si="476"/>
        <v>6</v>
      </c>
      <c r="P5089" s="29">
        <f t="shared" si="477"/>
        <v>16</v>
      </c>
      <c r="Q5089" s="14" t="str">
        <f t="shared" si="478"/>
        <v xml:space="preserve">Linda </v>
      </c>
      <c r="R5089" s="14" t="str">
        <f t="shared" si="479"/>
        <v>Southworth</v>
      </c>
    </row>
    <row r="5090" spans="2:18" x14ac:dyDescent="0.45">
      <c r="B5090" s="14" t="str">
        <f t="shared" si="474"/>
        <v>404824840484</v>
      </c>
      <c r="C5090" s="5">
        <v>40482</v>
      </c>
      <c r="D5090" s="2" t="s">
        <v>810</v>
      </c>
      <c r="E5090" s="14">
        <f t="shared" si="475"/>
        <v>0</v>
      </c>
      <c r="F5090" s="2">
        <v>48</v>
      </c>
      <c r="G5090" s="19">
        <v>1031.18</v>
      </c>
      <c r="H5090" s="20">
        <v>0.01</v>
      </c>
      <c r="I5090" s="6"/>
      <c r="J5090" s="5">
        <v>40484</v>
      </c>
      <c r="K5090" s="25">
        <v>349.82</v>
      </c>
      <c r="L5090" s="2" t="s">
        <v>577</v>
      </c>
      <c r="M5090" s="14">
        <f>+VLOOKUP(L5090,Customers!$C$3:$D$797,2,FALSE)</f>
        <v>2</v>
      </c>
      <c r="N5090" s="14">
        <f>+INDEX(Customers!$B$2:$D$797,MATCH(TF_Database!L5090,Customers!$C$2:$C$797,0),1)</f>
        <v>9537</v>
      </c>
      <c r="O5090" s="29">
        <f t="shared" si="476"/>
        <v>6</v>
      </c>
      <c r="P5090" s="29">
        <f t="shared" si="477"/>
        <v>16</v>
      </c>
      <c r="Q5090" s="14" t="str">
        <f t="shared" si="478"/>
        <v xml:space="preserve">Linda </v>
      </c>
      <c r="R5090" s="14" t="str">
        <f t="shared" si="479"/>
        <v>Southworth</v>
      </c>
    </row>
    <row r="5091" spans="2:18" x14ac:dyDescent="0.45">
      <c r="B5091" s="14" t="str">
        <f t="shared" si="474"/>
        <v>403183640319</v>
      </c>
      <c r="C5091" s="5">
        <v>40318</v>
      </c>
      <c r="D5091" s="2" t="s">
        <v>808</v>
      </c>
      <c r="E5091" s="14">
        <f t="shared" si="475"/>
        <v>0</v>
      </c>
      <c r="F5091" s="2">
        <v>36</v>
      </c>
      <c r="G5091" s="19">
        <v>461.4</v>
      </c>
      <c r="H5091" s="20">
        <v>0.03</v>
      </c>
      <c r="I5091" s="6"/>
      <c r="J5091" s="5">
        <v>40319</v>
      </c>
      <c r="K5091" s="25">
        <v>36.39</v>
      </c>
      <c r="L5091" s="2" t="s">
        <v>439</v>
      </c>
      <c r="M5091" s="14">
        <f>+VLOOKUP(L5091,Customers!$C$3:$D$797,2,FALSE)</f>
        <v>2</v>
      </c>
      <c r="N5091" s="14">
        <f>+INDEX(Customers!$B$2:$D$797,MATCH(TF_Database!L5091,Customers!$C$2:$C$797,0),1)</f>
        <v>22739</v>
      </c>
      <c r="O5091" s="29">
        <f t="shared" si="476"/>
        <v>5</v>
      </c>
      <c r="P5091" s="29">
        <f t="shared" si="477"/>
        <v>12</v>
      </c>
      <c r="Q5091" s="14" t="str">
        <f t="shared" si="478"/>
        <v xml:space="preserve">Gene </v>
      </c>
      <c r="R5091" s="14" t="str">
        <f t="shared" si="479"/>
        <v>McClure</v>
      </c>
    </row>
    <row r="5092" spans="2:18" x14ac:dyDescent="0.45">
      <c r="B5092" s="14" t="str">
        <f t="shared" si="474"/>
        <v>404251040427</v>
      </c>
      <c r="C5092" s="5">
        <v>40425</v>
      </c>
      <c r="D5092" s="2" t="s">
        <v>810</v>
      </c>
      <c r="E5092" s="14">
        <f t="shared" si="475"/>
        <v>0</v>
      </c>
      <c r="F5092" s="2">
        <v>10</v>
      </c>
      <c r="G5092" s="19">
        <v>278.10000000000002</v>
      </c>
      <c r="H5092" s="20">
        <v>0.09</v>
      </c>
      <c r="I5092" s="6"/>
      <c r="J5092" s="5">
        <v>40427</v>
      </c>
      <c r="K5092" s="25">
        <v>68.102000000000004</v>
      </c>
      <c r="L5092" s="2" t="s">
        <v>607</v>
      </c>
      <c r="M5092" s="14">
        <f>+VLOOKUP(L5092,Customers!$C$3:$D$797,2,FALSE)</f>
        <v>2</v>
      </c>
      <c r="N5092" s="14">
        <f>+INDEX(Customers!$B$2:$D$797,MATCH(TF_Database!L5092,Customers!$C$2:$C$797,0),1)</f>
        <v>12946</v>
      </c>
      <c r="O5092" s="29">
        <f t="shared" si="476"/>
        <v>5</v>
      </c>
      <c r="P5092" s="29">
        <f t="shared" si="477"/>
        <v>14</v>
      </c>
      <c r="Q5092" s="14" t="str">
        <f t="shared" si="478"/>
        <v xml:space="preserve">Nora </v>
      </c>
      <c r="R5092" s="14" t="str">
        <f t="shared" si="479"/>
        <v>Pelletier</v>
      </c>
    </row>
    <row r="5093" spans="2:18" x14ac:dyDescent="0.45">
      <c r="B5093" s="14" t="str">
        <f t="shared" si="474"/>
        <v>40469540471</v>
      </c>
      <c r="C5093" s="5">
        <v>40469</v>
      </c>
      <c r="D5093" s="2" t="s">
        <v>806</v>
      </c>
      <c r="E5093" s="14">
        <f t="shared" si="475"/>
        <v>1</v>
      </c>
      <c r="F5093" s="2">
        <v>5</v>
      </c>
      <c r="G5093" s="19">
        <v>85.89</v>
      </c>
      <c r="H5093" s="20">
        <v>0.08</v>
      </c>
      <c r="I5093" s="6"/>
      <c r="J5093" s="5">
        <v>40471</v>
      </c>
      <c r="K5093" s="25">
        <v>-48.88</v>
      </c>
      <c r="L5093" s="2" t="s">
        <v>587</v>
      </c>
      <c r="M5093" s="14">
        <f>+VLOOKUP(L5093,Customers!$C$3:$D$797,2,FALSE)</f>
        <v>2</v>
      </c>
      <c r="N5093" s="14">
        <f>+INDEX(Customers!$B$2:$D$797,MATCH(TF_Database!L5093,Customers!$C$2:$C$797,0),1)</f>
        <v>16635</v>
      </c>
      <c r="O5093" s="29">
        <f t="shared" si="476"/>
        <v>8</v>
      </c>
      <c r="P5093" s="29">
        <f t="shared" si="477"/>
        <v>13</v>
      </c>
      <c r="Q5093" s="14" t="str">
        <f t="shared" si="478"/>
        <v xml:space="preserve">Maurice </v>
      </c>
      <c r="R5093" s="14" t="str">
        <f t="shared" si="479"/>
        <v>Satty</v>
      </c>
    </row>
    <row r="5094" spans="2:18" x14ac:dyDescent="0.45">
      <c r="B5094" s="14" t="str">
        <f t="shared" si="474"/>
        <v>410651341067</v>
      </c>
      <c r="C5094" s="5">
        <v>41065</v>
      </c>
      <c r="D5094" s="2" t="s">
        <v>810</v>
      </c>
      <c r="E5094" s="14">
        <f t="shared" si="475"/>
        <v>0</v>
      </c>
      <c r="F5094" s="2">
        <v>13</v>
      </c>
      <c r="G5094" s="19">
        <v>4567.3599999999997</v>
      </c>
      <c r="H5094" s="20">
        <v>7.0000000000000007E-2</v>
      </c>
      <c r="I5094" s="6"/>
      <c r="J5094" s="5">
        <v>41067</v>
      </c>
      <c r="K5094" s="25">
        <v>889.31</v>
      </c>
      <c r="L5094" s="2" t="s">
        <v>603</v>
      </c>
      <c r="M5094" s="14">
        <f>+VLOOKUP(L5094,Customers!$C$3:$D$797,2,FALSE)</f>
        <v>1</v>
      </c>
      <c r="N5094" s="14">
        <f>+INDEX(Customers!$B$2:$D$797,MATCH(TF_Database!L5094,Customers!$C$2:$C$797,0),1)</f>
        <v>21421</v>
      </c>
      <c r="O5094" s="29">
        <f t="shared" si="476"/>
        <v>6</v>
      </c>
      <c r="P5094" s="29">
        <f t="shared" si="477"/>
        <v>11</v>
      </c>
      <c r="Q5094" s="14" t="str">
        <f t="shared" si="478"/>
        <v xml:space="preserve">Henia </v>
      </c>
      <c r="R5094" s="14" t="str">
        <f t="shared" si="479"/>
        <v>Zydlo</v>
      </c>
    </row>
    <row r="5095" spans="2:18" x14ac:dyDescent="0.45">
      <c r="B5095" s="14" t="str">
        <f t="shared" si="474"/>
        <v>40996340999</v>
      </c>
      <c r="C5095" s="5">
        <v>40996</v>
      </c>
      <c r="D5095" s="2" t="s">
        <v>808</v>
      </c>
      <c r="E5095" s="14">
        <f t="shared" si="475"/>
        <v>0</v>
      </c>
      <c r="F5095" s="2">
        <v>3</v>
      </c>
      <c r="G5095" s="19">
        <v>71.489999999999995</v>
      </c>
      <c r="H5095" s="20">
        <v>0.06</v>
      </c>
      <c r="I5095" s="6"/>
      <c r="J5095" s="5">
        <v>40999</v>
      </c>
      <c r="K5095" s="25">
        <v>41.98</v>
      </c>
      <c r="L5095" s="2" t="s">
        <v>573</v>
      </c>
      <c r="M5095" s="14">
        <f>+VLOOKUP(L5095,Customers!$C$3:$D$797,2,FALSE)</f>
        <v>5</v>
      </c>
      <c r="N5095" s="14">
        <f>+INDEX(Customers!$B$2:$D$797,MATCH(TF_Database!L5095,Customers!$C$2:$C$797,0),1)</f>
        <v>27868</v>
      </c>
      <c r="O5095" s="29">
        <f t="shared" si="476"/>
        <v>5</v>
      </c>
      <c r="P5095" s="29">
        <f t="shared" si="477"/>
        <v>12</v>
      </c>
      <c r="Q5095" s="14" t="str">
        <f t="shared" si="478"/>
        <v xml:space="preserve">Sean </v>
      </c>
      <c r="R5095" s="14" t="str">
        <f t="shared" si="479"/>
        <v>Braxton</v>
      </c>
    </row>
    <row r="5096" spans="2:18" x14ac:dyDescent="0.45">
      <c r="B5096" s="14" t="str">
        <f t="shared" si="474"/>
        <v>400012040006</v>
      </c>
      <c r="C5096" s="5">
        <v>40001</v>
      </c>
      <c r="D5096" s="2" t="s">
        <v>804</v>
      </c>
      <c r="E5096" s="14">
        <f t="shared" si="475"/>
        <v>0</v>
      </c>
      <c r="F5096" s="2">
        <v>20</v>
      </c>
      <c r="G5096" s="19">
        <v>668.8</v>
      </c>
      <c r="H5096" s="20">
        <v>0.04</v>
      </c>
      <c r="I5096" s="6"/>
      <c r="J5096" s="5">
        <v>40006</v>
      </c>
      <c r="K5096" s="25">
        <v>92.34</v>
      </c>
      <c r="L5096" s="2" t="s">
        <v>538</v>
      </c>
      <c r="M5096" s="14">
        <f>+VLOOKUP(L5096,Customers!$C$3:$D$797,2,FALSE)</f>
        <v>1</v>
      </c>
      <c r="N5096" s="14">
        <f>+INDEX(Customers!$B$2:$D$797,MATCH(TF_Database!L5096,Customers!$C$2:$C$797,0),1)</f>
        <v>16376</v>
      </c>
      <c r="O5096" s="29">
        <f t="shared" si="476"/>
        <v>5</v>
      </c>
      <c r="P5096" s="29">
        <f t="shared" si="477"/>
        <v>14</v>
      </c>
      <c r="Q5096" s="14" t="str">
        <f t="shared" si="478"/>
        <v xml:space="preserve">Troy </v>
      </c>
      <c r="R5096" s="14" t="str">
        <f t="shared" si="479"/>
        <v>Blackwell</v>
      </c>
    </row>
    <row r="5097" spans="2:18" x14ac:dyDescent="0.45">
      <c r="B5097" s="14" t="str">
        <f t="shared" si="474"/>
        <v>401273740128</v>
      </c>
      <c r="C5097" s="5">
        <v>40127</v>
      </c>
      <c r="D5097" s="2" t="s">
        <v>806</v>
      </c>
      <c r="E5097" s="14">
        <f t="shared" si="475"/>
        <v>1</v>
      </c>
      <c r="F5097" s="2">
        <v>37</v>
      </c>
      <c r="G5097" s="19">
        <v>641.89</v>
      </c>
      <c r="H5097" s="20">
        <v>0.03</v>
      </c>
      <c r="I5097" s="6"/>
      <c r="J5097" s="5">
        <v>40128</v>
      </c>
      <c r="K5097" s="25">
        <v>207.3</v>
      </c>
      <c r="L5097" s="2" t="s">
        <v>604</v>
      </c>
      <c r="M5097" s="14">
        <f>+VLOOKUP(L5097,Customers!$C$3:$D$797,2,FALSE)</f>
        <v>1</v>
      </c>
      <c r="N5097" s="14">
        <f>+INDEX(Customers!$B$2:$D$797,MATCH(TF_Database!L5097,Customers!$C$2:$C$797,0),1)</f>
        <v>23263</v>
      </c>
      <c r="O5097" s="29">
        <f t="shared" si="476"/>
        <v>6</v>
      </c>
      <c r="P5097" s="29">
        <f t="shared" si="477"/>
        <v>13</v>
      </c>
      <c r="Q5097" s="14" t="str">
        <f t="shared" si="478"/>
        <v xml:space="preserve">Tracy </v>
      </c>
      <c r="R5097" s="14" t="str">
        <f t="shared" si="479"/>
        <v>Collins</v>
      </c>
    </row>
    <row r="5098" spans="2:18" x14ac:dyDescent="0.45">
      <c r="B5098" s="14" t="str">
        <f t="shared" si="474"/>
        <v>409983341000</v>
      </c>
      <c r="C5098" s="5">
        <v>40998</v>
      </c>
      <c r="D5098" s="2" t="s">
        <v>804</v>
      </c>
      <c r="E5098" s="14">
        <f t="shared" si="475"/>
        <v>0</v>
      </c>
      <c r="F5098" s="2">
        <v>33</v>
      </c>
      <c r="G5098" s="19">
        <v>21205.5</v>
      </c>
      <c r="H5098" s="20">
        <v>0.1</v>
      </c>
      <c r="I5098" s="6"/>
      <c r="J5098" s="5">
        <v>41000</v>
      </c>
      <c r="K5098" s="25">
        <v>241.3</v>
      </c>
      <c r="L5098" s="2" t="s">
        <v>424</v>
      </c>
      <c r="M5098" s="14">
        <f>+VLOOKUP(L5098,Customers!$C$3:$D$797,2,FALSE)</f>
        <v>1</v>
      </c>
      <c r="N5098" s="14">
        <f>+INDEX(Customers!$B$2:$D$797,MATCH(TF_Database!L5098,Customers!$C$2:$C$797,0),1)</f>
        <v>5977</v>
      </c>
      <c r="O5098" s="29">
        <f t="shared" si="476"/>
        <v>6</v>
      </c>
      <c r="P5098" s="29">
        <f t="shared" si="477"/>
        <v>10</v>
      </c>
      <c r="Q5098" s="14" t="str">
        <f t="shared" si="478"/>
        <v xml:space="preserve">Julie </v>
      </c>
      <c r="R5098" s="14" t="str">
        <f t="shared" si="479"/>
        <v>Kriz</v>
      </c>
    </row>
    <row r="5099" spans="2:18" x14ac:dyDescent="0.45">
      <c r="B5099" s="14" t="str">
        <f t="shared" si="474"/>
        <v>40003540005</v>
      </c>
      <c r="C5099" s="5">
        <v>40003</v>
      </c>
      <c r="D5099" s="2" t="s">
        <v>808</v>
      </c>
      <c r="E5099" s="14">
        <f t="shared" si="475"/>
        <v>0</v>
      </c>
      <c r="F5099" s="2">
        <v>5</v>
      </c>
      <c r="G5099" s="19">
        <v>24.09</v>
      </c>
      <c r="H5099" s="20">
        <v>0.04</v>
      </c>
      <c r="I5099" s="6"/>
      <c r="J5099" s="5">
        <v>40005</v>
      </c>
      <c r="K5099" s="25">
        <v>-20.2285</v>
      </c>
      <c r="L5099" s="2" t="s">
        <v>574</v>
      </c>
      <c r="M5099" s="14">
        <f>+VLOOKUP(L5099,Customers!$C$3:$D$797,2,FALSE)</f>
        <v>1</v>
      </c>
      <c r="N5099" s="14">
        <f>+INDEX(Customers!$B$2:$D$797,MATCH(TF_Database!L5099,Customers!$C$2:$C$797,0),1)</f>
        <v>30375</v>
      </c>
      <c r="O5099" s="29">
        <f t="shared" si="476"/>
        <v>8</v>
      </c>
      <c r="P5099" s="29">
        <f t="shared" si="477"/>
        <v>17</v>
      </c>
      <c r="Q5099" s="14" t="str">
        <f t="shared" si="478"/>
        <v xml:space="preserve">Valerie </v>
      </c>
      <c r="R5099" s="14" t="str">
        <f t="shared" si="479"/>
        <v>Dominguez</v>
      </c>
    </row>
    <row r="5100" spans="2:18" x14ac:dyDescent="0.45">
      <c r="B5100" s="14" t="str">
        <f t="shared" si="474"/>
        <v>400034140003</v>
      </c>
      <c r="C5100" s="5">
        <v>40003</v>
      </c>
      <c r="D5100" s="2" t="s">
        <v>808</v>
      </c>
      <c r="E5100" s="14">
        <f t="shared" si="475"/>
        <v>0</v>
      </c>
      <c r="F5100" s="2">
        <v>41</v>
      </c>
      <c r="G5100" s="19">
        <v>173.27</v>
      </c>
      <c r="H5100" s="20">
        <v>0.02</v>
      </c>
      <c r="I5100" s="6"/>
      <c r="J5100" s="5">
        <v>40003</v>
      </c>
      <c r="K5100" s="25">
        <v>51.29</v>
      </c>
      <c r="L5100" s="2" t="s">
        <v>574</v>
      </c>
      <c r="M5100" s="14">
        <f>+VLOOKUP(L5100,Customers!$C$3:$D$797,2,FALSE)</f>
        <v>1</v>
      </c>
      <c r="N5100" s="14">
        <f>+INDEX(Customers!$B$2:$D$797,MATCH(TF_Database!L5100,Customers!$C$2:$C$797,0),1)</f>
        <v>30375</v>
      </c>
      <c r="O5100" s="29">
        <f t="shared" si="476"/>
        <v>8</v>
      </c>
      <c r="P5100" s="29">
        <f t="shared" si="477"/>
        <v>17</v>
      </c>
      <c r="Q5100" s="14" t="str">
        <f t="shared" si="478"/>
        <v xml:space="preserve">Valerie </v>
      </c>
      <c r="R5100" s="14" t="str">
        <f t="shared" si="479"/>
        <v>Dominguez</v>
      </c>
    </row>
    <row r="5101" spans="2:18" x14ac:dyDescent="0.45">
      <c r="B5101" s="14" t="str">
        <f t="shared" si="474"/>
        <v>407044440706</v>
      </c>
      <c r="C5101" s="5">
        <v>40704</v>
      </c>
      <c r="D5101" s="2" t="s">
        <v>808</v>
      </c>
      <c r="E5101" s="14">
        <f t="shared" si="475"/>
        <v>0</v>
      </c>
      <c r="F5101" s="2">
        <v>44</v>
      </c>
      <c r="G5101" s="19">
        <v>601.78</v>
      </c>
      <c r="H5101" s="20">
        <v>0.05</v>
      </c>
      <c r="I5101" s="6"/>
      <c r="J5101" s="5">
        <v>40706</v>
      </c>
      <c r="K5101" s="25">
        <v>26.44</v>
      </c>
      <c r="L5101" s="2" t="s">
        <v>577</v>
      </c>
      <c r="M5101" s="14">
        <f>+VLOOKUP(L5101,Customers!$C$3:$D$797,2,FALSE)</f>
        <v>2</v>
      </c>
      <c r="N5101" s="14">
        <f>+INDEX(Customers!$B$2:$D$797,MATCH(TF_Database!L5101,Customers!$C$2:$C$797,0),1)</f>
        <v>9537</v>
      </c>
      <c r="O5101" s="29">
        <f t="shared" si="476"/>
        <v>6</v>
      </c>
      <c r="P5101" s="29">
        <f t="shared" si="477"/>
        <v>16</v>
      </c>
      <c r="Q5101" s="14" t="str">
        <f t="shared" si="478"/>
        <v xml:space="preserve">Linda </v>
      </c>
      <c r="R5101" s="14" t="str">
        <f t="shared" si="479"/>
        <v>Southworth</v>
      </c>
    </row>
    <row r="5102" spans="2:18" x14ac:dyDescent="0.45">
      <c r="B5102" s="14" t="str">
        <f t="shared" si="474"/>
        <v>39896639898</v>
      </c>
      <c r="C5102" s="5">
        <v>39896</v>
      </c>
      <c r="D5102" s="2" t="s">
        <v>804</v>
      </c>
      <c r="E5102" s="14">
        <f t="shared" si="475"/>
        <v>0</v>
      </c>
      <c r="F5102" s="2">
        <v>6</v>
      </c>
      <c r="G5102" s="19">
        <v>60.67</v>
      </c>
      <c r="H5102" s="20">
        <v>0.08</v>
      </c>
      <c r="I5102" s="6"/>
      <c r="J5102" s="5">
        <v>39898</v>
      </c>
      <c r="K5102" s="25">
        <v>10.29</v>
      </c>
      <c r="L5102" s="2" t="s">
        <v>404</v>
      </c>
      <c r="M5102" s="14">
        <f>+VLOOKUP(L5102,Customers!$C$3:$D$797,2,FALSE)</f>
        <v>2</v>
      </c>
      <c r="N5102" s="14">
        <f>+INDEX(Customers!$B$2:$D$797,MATCH(TF_Database!L5102,Customers!$C$2:$C$797,0),1)</f>
        <v>20959</v>
      </c>
      <c r="O5102" s="29">
        <f t="shared" si="476"/>
        <v>8</v>
      </c>
      <c r="P5102" s="29">
        <f t="shared" si="477"/>
        <v>14</v>
      </c>
      <c r="Q5102" s="14" t="str">
        <f t="shared" si="478"/>
        <v xml:space="preserve">Michael </v>
      </c>
      <c r="R5102" s="14" t="str">
        <f t="shared" si="479"/>
        <v>Oakman</v>
      </c>
    </row>
    <row r="5103" spans="2:18" x14ac:dyDescent="0.45">
      <c r="B5103" s="14" t="str">
        <f t="shared" si="474"/>
        <v>398963239900</v>
      </c>
      <c r="C5103" s="5">
        <v>39896</v>
      </c>
      <c r="D5103" s="2" t="s">
        <v>804</v>
      </c>
      <c r="E5103" s="14">
        <f t="shared" si="475"/>
        <v>0</v>
      </c>
      <c r="F5103" s="2">
        <v>32</v>
      </c>
      <c r="G5103" s="19">
        <v>6195.87</v>
      </c>
      <c r="H5103" s="20">
        <v>0.03</v>
      </c>
      <c r="I5103" s="6"/>
      <c r="J5103" s="5">
        <v>39900</v>
      </c>
      <c r="K5103" s="25">
        <v>781.03</v>
      </c>
      <c r="L5103" s="2" t="s">
        <v>404</v>
      </c>
      <c r="M5103" s="14">
        <f>+VLOOKUP(L5103,Customers!$C$3:$D$797,2,FALSE)</f>
        <v>2</v>
      </c>
      <c r="N5103" s="14">
        <f>+INDEX(Customers!$B$2:$D$797,MATCH(TF_Database!L5103,Customers!$C$2:$C$797,0),1)</f>
        <v>20959</v>
      </c>
      <c r="O5103" s="29">
        <f t="shared" si="476"/>
        <v>8</v>
      </c>
      <c r="P5103" s="29">
        <f t="shared" si="477"/>
        <v>14</v>
      </c>
      <c r="Q5103" s="14" t="str">
        <f t="shared" si="478"/>
        <v xml:space="preserve">Michael </v>
      </c>
      <c r="R5103" s="14" t="str">
        <f t="shared" si="479"/>
        <v>Oakman</v>
      </c>
    </row>
    <row r="5104" spans="2:18" x14ac:dyDescent="0.45">
      <c r="B5104" s="14" t="str">
        <f t="shared" si="474"/>
        <v>399972639998</v>
      </c>
      <c r="C5104" s="5">
        <v>39997</v>
      </c>
      <c r="D5104" s="2" t="s">
        <v>806</v>
      </c>
      <c r="E5104" s="14">
        <f t="shared" si="475"/>
        <v>1</v>
      </c>
      <c r="F5104" s="2">
        <v>26</v>
      </c>
      <c r="G5104" s="19">
        <v>299.07</v>
      </c>
      <c r="H5104" s="20">
        <v>0.1</v>
      </c>
      <c r="I5104" s="6"/>
      <c r="J5104" s="5">
        <v>39998</v>
      </c>
      <c r="K5104" s="25">
        <v>137.47</v>
      </c>
      <c r="L5104" s="2" t="s">
        <v>578</v>
      </c>
      <c r="M5104" s="14">
        <f>+VLOOKUP(L5104,Customers!$C$3:$D$797,2,FALSE)</f>
        <v>5</v>
      </c>
      <c r="N5104" s="14">
        <f>+INDEX(Customers!$B$2:$D$797,MATCH(TF_Database!L5104,Customers!$C$2:$C$797,0),1)</f>
        <v>10447</v>
      </c>
      <c r="O5104" s="29">
        <f t="shared" si="476"/>
        <v>8</v>
      </c>
      <c r="P5104" s="29">
        <f t="shared" si="477"/>
        <v>13</v>
      </c>
      <c r="Q5104" s="14" t="str">
        <f t="shared" si="478"/>
        <v xml:space="preserve">Michael </v>
      </c>
      <c r="R5104" s="14" t="str">
        <f t="shared" si="479"/>
        <v>Moore</v>
      </c>
    </row>
    <row r="5105" spans="2:18" x14ac:dyDescent="0.45">
      <c r="B5105" s="14" t="str">
        <f t="shared" si="474"/>
        <v>39997539998</v>
      </c>
      <c r="C5105" s="5">
        <v>39997</v>
      </c>
      <c r="D5105" s="2" t="s">
        <v>806</v>
      </c>
      <c r="E5105" s="14">
        <f t="shared" si="475"/>
        <v>1</v>
      </c>
      <c r="F5105" s="2">
        <v>5</v>
      </c>
      <c r="G5105" s="19">
        <v>708.87</v>
      </c>
      <c r="H5105" s="20">
        <v>0.1</v>
      </c>
      <c r="I5105" s="6"/>
      <c r="J5105" s="5">
        <v>39998</v>
      </c>
      <c r="K5105" s="25">
        <v>-270.85000000000002</v>
      </c>
      <c r="L5105" s="2" t="s">
        <v>578</v>
      </c>
      <c r="M5105" s="14">
        <f>+VLOOKUP(L5105,Customers!$C$3:$D$797,2,FALSE)</f>
        <v>5</v>
      </c>
      <c r="N5105" s="14">
        <f>+INDEX(Customers!$B$2:$D$797,MATCH(TF_Database!L5105,Customers!$C$2:$C$797,0),1)</f>
        <v>10447</v>
      </c>
      <c r="O5105" s="29">
        <f t="shared" si="476"/>
        <v>8</v>
      </c>
      <c r="P5105" s="29">
        <f t="shared" si="477"/>
        <v>13</v>
      </c>
      <c r="Q5105" s="14" t="str">
        <f t="shared" si="478"/>
        <v xml:space="preserve">Michael </v>
      </c>
      <c r="R5105" s="14" t="str">
        <f t="shared" si="479"/>
        <v>Moore</v>
      </c>
    </row>
    <row r="5106" spans="2:18" x14ac:dyDescent="0.45">
      <c r="B5106" s="14" t="str">
        <f t="shared" si="474"/>
        <v>398333639834</v>
      </c>
      <c r="C5106" s="5">
        <v>39833</v>
      </c>
      <c r="D5106" s="2" t="s">
        <v>811</v>
      </c>
      <c r="E5106" s="14">
        <f t="shared" si="475"/>
        <v>0</v>
      </c>
      <c r="F5106" s="2">
        <v>36</v>
      </c>
      <c r="G5106" s="19">
        <v>2167.0500000000002</v>
      </c>
      <c r="H5106" s="20">
        <v>0.02</v>
      </c>
      <c r="I5106" s="6"/>
      <c r="J5106" s="5">
        <v>39834</v>
      </c>
      <c r="K5106" s="25">
        <v>684.9</v>
      </c>
      <c r="L5106" s="2" t="s">
        <v>152</v>
      </c>
      <c r="M5106" s="14">
        <f>+VLOOKUP(L5106,Customers!$C$3:$D$797,2,FALSE)</f>
        <v>4</v>
      </c>
      <c r="N5106" s="14">
        <f>+INDEX(Customers!$B$2:$D$797,MATCH(TF_Database!L5106,Customers!$C$2:$C$797,0),1)</f>
        <v>14379</v>
      </c>
      <c r="O5106" s="29">
        <f t="shared" si="476"/>
        <v>6</v>
      </c>
      <c r="P5106" s="29">
        <f t="shared" si="477"/>
        <v>13</v>
      </c>
      <c r="Q5106" s="14" t="str">
        <f t="shared" si="478"/>
        <v xml:space="preserve">Tanja </v>
      </c>
      <c r="R5106" s="14" t="str">
        <f t="shared" si="479"/>
        <v>Norvell</v>
      </c>
    </row>
    <row r="5107" spans="2:18" x14ac:dyDescent="0.45">
      <c r="B5107" s="14" t="str">
        <f t="shared" si="474"/>
        <v>408971040899</v>
      </c>
      <c r="C5107" s="5">
        <v>40897</v>
      </c>
      <c r="D5107" s="2" t="s">
        <v>811</v>
      </c>
      <c r="E5107" s="14">
        <f t="shared" si="475"/>
        <v>0</v>
      </c>
      <c r="F5107" s="2">
        <v>10</v>
      </c>
      <c r="G5107" s="19">
        <v>70.02</v>
      </c>
      <c r="H5107" s="20">
        <v>7.0000000000000007E-2</v>
      </c>
      <c r="I5107" s="6"/>
      <c r="J5107" s="5">
        <v>40899</v>
      </c>
      <c r="K5107" s="25">
        <v>22.62</v>
      </c>
      <c r="L5107" s="2" t="s">
        <v>215</v>
      </c>
      <c r="M5107" s="14">
        <f>+VLOOKUP(L5107,Customers!$C$3:$D$797,2,FALSE)</f>
        <v>3</v>
      </c>
      <c r="N5107" s="14">
        <f>+INDEX(Customers!$B$2:$D$797,MATCH(TF_Database!L5107,Customers!$C$2:$C$797,0),1)</f>
        <v>2981</v>
      </c>
      <c r="O5107" s="29">
        <f t="shared" si="476"/>
        <v>8</v>
      </c>
      <c r="P5107" s="29">
        <f t="shared" si="477"/>
        <v>17</v>
      </c>
      <c r="Q5107" s="14" t="str">
        <f t="shared" si="478"/>
        <v xml:space="preserve">Russell </v>
      </c>
      <c r="R5107" s="14" t="str">
        <f t="shared" si="479"/>
        <v>Applegate</v>
      </c>
    </row>
    <row r="5108" spans="2:18" x14ac:dyDescent="0.45">
      <c r="B5108" s="14" t="str">
        <f t="shared" si="474"/>
        <v>407121040714</v>
      </c>
      <c r="C5108" s="5">
        <v>40712</v>
      </c>
      <c r="D5108" s="2" t="s">
        <v>810</v>
      </c>
      <c r="E5108" s="14">
        <f t="shared" si="475"/>
        <v>0</v>
      </c>
      <c r="F5108" s="2">
        <v>10</v>
      </c>
      <c r="G5108" s="19">
        <v>236.17</v>
      </c>
      <c r="H5108" s="20">
        <v>0.09</v>
      </c>
      <c r="I5108" s="6"/>
      <c r="J5108" s="5">
        <v>40714</v>
      </c>
      <c r="K5108" s="25">
        <v>-21.39</v>
      </c>
      <c r="L5108" s="2" t="s">
        <v>135</v>
      </c>
      <c r="M5108" s="14">
        <f>+VLOOKUP(L5108,Customers!$C$3:$D$797,2,FALSE)</f>
        <v>3</v>
      </c>
      <c r="N5108" s="14">
        <f>+INDEX(Customers!$B$2:$D$797,MATCH(TF_Database!L5108,Customers!$C$2:$C$797,0),1)</f>
        <v>28490</v>
      </c>
      <c r="O5108" s="29">
        <f t="shared" si="476"/>
        <v>7</v>
      </c>
      <c r="P5108" s="29">
        <f t="shared" si="477"/>
        <v>14</v>
      </c>
      <c r="Q5108" s="14" t="str">
        <f t="shared" si="478"/>
        <v xml:space="preserve">Thomas </v>
      </c>
      <c r="R5108" s="14" t="str">
        <f t="shared" si="479"/>
        <v>Brumley</v>
      </c>
    </row>
    <row r="5109" spans="2:18" x14ac:dyDescent="0.45">
      <c r="B5109" s="14" t="str">
        <f t="shared" si="474"/>
        <v>401182540120</v>
      </c>
      <c r="C5109" s="5">
        <v>40118</v>
      </c>
      <c r="D5109" s="2" t="s">
        <v>808</v>
      </c>
      <c r="E5109" s="14">
        <f t="shared" si="475"/>
        <v>0</v>
      </c>
      <c r="F5109" s="2">
        <v>25</v>
      </c>
      <c r="G5109" s="19">
        <v>152.31</v>
      </c>
      <c r="H5109" s="20">
        <v>0.03</v>
      </c>
      <c r="I5109" s="6"/>
      <c r="J5109" s="5">
        <v>40120</v>
      </c>
      <c r="K5109" s="25">
        <v>38.08</v>
      </c>
      <c r="L5109" s="2" t="s">
        <v>339</v>
      </c>
      <c r="M5109" s="14">
        <f>+VLOOKUP(L5109,Customers!$C$3:$D$797,2,FALSE)</f>
        <v>2</v>
      </c>
      <c r="N5109" s="14">
        <f>+INDEX(Customers!$B$2:$D$797,MATCH(TF_Database!L5109,Customers!$C$2:$C$797,0),1)</f>
        <v>19697</v>
      </c>
      <c r="O5109" s="29">
        <f t="shared" si="476"/>
        <v>5</v>
      </c>
      <c r="P5109" s="29">
        <f t="shared" si="477"/>
        <v>12</v>
      </c>
      <c r="Q5109" s="14" t="str">
        <f t="shared" si="478"/>
        <v xml:space="preserve">Eric </v>
      </c>
      <c r="R5109" s="14" t="str">
        <f t="shared" si="479"/>
        <v>Barreto</v>
      </c>
    </row>
    <row r="5110" spans="2:18" x14ac:dyDescent="0.45">
      <c r="B5110" s="14" t="str">
        <f t="shared" si="474"/>
        <v>406612840663</v>
      </c>
      <c r="C5110" s="5">
        <v>40661</v>
      </c>
      <c r="D5110" s="2" t="s">
        <v>808</v>
      </c>
      <c r="E5110" s="14">
        <f t="shared" si="475"/>
        <v>0</v>
      </c>
      <c r="F5110" s="2">
        <v>28</v>
      </c>
      <c r="G5110" s="19">
        <v>3582.79</v>
      </c>
      <c r="H5110" s="20">
        <v>0</v>
      </c>
      <c r="I5110" s="6"/>
      <c r="J5110" s="5">
        <v>40663</v>
      </c>
      <c r="K5110" s="25">
        <v>-1177.1400000000001</v>
      </c>
      <c r="L5110" s="2" t="s">
        <v>586</v>
      </c>
      <c r="M5110" s="14">
        <f>+VLOOKUP(L5110,Customers!$C$3:$D$797,2,FALSE)</f>
        <v>4</v>
      </c>
      <c r="N5110" s="14">
        <f>+INDEX(Customers!$B$2:$D$797,MATCH(TF_Database!L5110,Customers!$C$2:$C$797,0),1)</f>
        <v>6424</v>
      </c>
      <c r="O5110" s="29">
        <f t="shared" si="476"/>
        <v>5</v>
      </c>
      <c r="P5110" s="29">
        <f t="shared" si="477"/>
        <v>12</v>
      </c>
      <c r="Q5110" s="14" t="str">
        <f t="shared" si="478"/>
        <v xml:space="preserve">Nick </v>
      </c>
      <c r="R5110" s="14" t="str">
        <f t="shared" si="479"/>
        <v>Radford</v>
      </c>
    </row>
    <row r="5111" spans="2:18" x14ac:dyDescent="0.45">
      <c r="B5111" s="14" t="str">
        <f t="shared" si="474"/>
        <v>407992340800</v>
      </c>
      <c r="C5111" s="5">
        <v>40799</v>
      </c>
      <c r="D5111" s="2" t="s">
        <v>806</v>
      </c>
      <c r="E5111" s="14">
        <f t="shared" si="475"/>
        <v>1</v>
      </c>
      <c r="F5111" s="2">
        <v>23</v>
      </c>
      <c r="G5111" s="19">
        <v>149.4</v>
      </c>
      <c r="H5111" s="20">
        <v>0.06</v>
      </c>
      <c r="I5111" s="6"/>
      <c r="J5111" s="5">
        <v>40800</v>
      </c>
      <c r="K5111" s="25">
        <v>-126.0515</v>
      </c>
      <c r="L5111" s="2" t="s">
        <v>439</v>
      </c>
      <c r="M5111" s="14">
        <f>+VLOOKUP(L5111,Customers!$C$3:$D$797,2,FALSE)</f>
        <v>2</v>
      </c>
      <c r="N5111" s="14">
        <f>+INDEX(Customers!$B$2:$D$797,MATCH(TF_Database!L5111,Customers!$C$2:$C$797,0),1)</f>
        <v>22739</v>
      </c>
      <c r="O5111" s="29">
        <f t="shared" si="476"/>
        <v>5</v>
      </c>
      <c r="P5111" s="29">
        <f t="shared" si="477"/>
        <v>12</v>
      </c>
      <c r="Q5111" s="14" t="str">
        <f t="shared" si="478"/>
        <v xml:space="preserve">Gene </v>
      </c>
      <c r="R5111" s="14" t="str">
        <f t="shared" si="479"/>
        <v>McClure</v>
      </c>
    </row>
    <row r="5112" spans="2:18" x14ac:dyDescent="0.45">
      <c r="B5112" s="14" t="str">
        <f t="shared" si="474"/>
        <v>412602841262</v>
      </c>
      <c r="C5112" s="5">
        <v>41260</v>
      </c>
      <c r="D5112" s="2" t="s">
        <v>810</v>
      </c>
      <c r="E5112" s="14">
        <f t="shared" si="475"/>
        <v>0</v>
      </c>
      <c r="F5112" s="2">
        <v>28</v>
      </c>
      <c r="G5112" s="19">
        <v>303.97000000000003</v>
      </c>
      <c r="H5112" s="20">
        <v>0.1</v>
      </c>
      <c r="I5112" s="6"/>
      <c r="J5112" s="5">
        <v>41262</v>
      </c>
      <c r="K5112" s="25">
        <v>23.298500000000001</v>
      </c>
      <c r="L5112" s="2" t="s">
        <v>599</v>
      </c>
      <c r="M5112" s="14">
        <f>+VLOOKUP(L5112,Customers!$C$3:$D$797,2,FALSE)</f>
        <v>2</v>
      </c>
      <c r="N5112" s="14">
        <f>+INDEX(Customers!$B$2:$D$797,MATCH(TF_Database!L5112,Customers!$C$2:$C$797,0),1)</f>
        <v>29672</v>
      </c>
      <c r="O5112" s="29">
        <f t="shared" si="476"/>
        <v>7</v>
      </c>
      <c r="P5112" s="29">
        <f t="shared" si="477"/>
        <v>12</v>
      </c>
      <c r="Q5112" s="14" t="str">
        <f t="shared" si="478"/>
        <v xml:space="preserve">Sanjit </v>
      </c>
      <c r="R5112" s="14" t="str">
        <f t="shared" si="479"/>
        <v>Engle</v>
      </c>
    </row>
    <row r="5113" spans="2:18" x14ac:dyDescent="0.45">
      <c r="B5113" s="14" t="str">
        <f t="shared" si="474"/>
        <v>410124341014</v>
      </c>
      <c r="C5113" s="5">
        <v>41012</v>
      </c>
      <c r="D5113" s="2" t="s">
        <v>806</v>
      </c>
      <c r="E5113" s="14">
        <f t="shared" si="475"/>
        <v>1</v>
      </c>
      <c r="F5113" s="2">
        <v>43</v>
      </c>
      <c r="G5113" s="19">
        <v>16269.82</v>
      </c>
      <c r="H5113" s="20">
        <v>0.08</v>
      </c>
      <c r="I5113" s="6"/>
      <c r="J5113" s="5">
        <v>41014</v>
      </c>
      <c r="K5113" s="25">
        <v>7050.3335000000006</v>
      </c>
      <c r="L5113" s="2" t="s">
        <v>591</v>
      </c>
      <c r="M5113" s="14">
        <f>+VLOOKUP(L5113,Customers!$C$3:$D$797,2,FALSE)</f>
        <v>3</v>
      </c>
      <c r="N5113" s="14">
        <f>+INDEX(Customers!$B$2:$D$797,MATCH(TF_Database!L5113,Customers!$C$2:$C$797,0),1)</f>
        <v>30358</v>
      </c>
      <c r="O5113" s="29">
        <f t="shared" si="476"/>
        <v>5</v>
      </c>
      <c r="P5113" s="29">
        <f t="shared" si="477"/>
        <v>14</v>
      </c>
      <c r="Q5113" s="14" t="str">
        <f t="shared" si="478"/>
        <v xml:space="preserve">Jill </v>
      </c>
      <c r="R5113" s="14" t="str">
        <f t="shared" si="479"/>
        <v>Stevenson</v>
      </c>
    </row>
    <row r="5114" spans="2:18" x14ac:dyDescent="0.45">
      <c r="B5114" s="14" t="str">
        <f t="shared" si="474"/>
        <v>410124641014</v>
      </c>
      <c r="C5114" s="5">
        <v>41012</v>
      </c>
      <c r="D5114" s="2" t="s">
        <v>806</v>
      </c>
      <c r="E5114" s="14">
        <f t="shared" si="475"/>
        <v>1</v>
      </c>
      <c r="F5114" s="2">
        <v>46</v>
      </c>
      <c r="G5114" s="19">
        <v>876.59</v>
      </c>
      <c r="H5114" s="20">
        <v>0.05</v>
      </c>
      <c r="I5114" s="6"/>
      <c r="J5114" s="5">
        <v>41014</v>
      </c>
      <c r="K5114" s="25">
        <v>233.59699999999998</v>
      </c>
      <c r="L5114" s="2" t="s">
        <v>591</v>
      </c>
      <c r="M5114" s="14">
        <f>+VLOOKUP(L5114,Customers!$C$3:$D$797,2,FALSE)</f>
        <v>3</v>
      </c>
      <c r="N5114" s="14">
        <f>+INDEX(Customers!$B$2:$D$797,MATCH(TF_Database!L5114,Customers!$C$2:$C$797,0),1)</f>
        <v>30358</v>
      </c>
      <c r="O5114" s="29">
        <f t="shared" si="476"/>
        <v>5</v>
      </c>
      <c r="P5114" s="29">
        <f t="shared" si="477"/>
        <v>14</v>
      </c>
      <c r="Q5114" s="14" t="str">
        <f t="shared" si="478"/>
        <v xml:space="preserve">Jill </v>
      </c>
      <c r="R5114" s="14" t="str">
        <f t="shared" si="479"/>
        <v>Stevenson</v>
      </c>
    </row>
    <row r="5115" spans="2:18" x14ac:dyDescent="0.45">
      <c r="B5115" s="14" t="str">
        <f t="shared" si="474"/>
        <v>410124141014</v>
      </c>
      <c r="C5115" s="5">
        <v>41012</v>
      </c>
      <c r="D5115" s="2" t="s">
        <v>806</v>
      </c>
      <c r="E5115" s="14">
        <f t="shared" si="475"/>
        <v>1</v>
      </c>
      <c r="F5115" s="2">
        <v>41</v>
      </c>
      <c r="G5115" s="19">
        <v>5000.87</v>
      </c>
      <c r="H5115" s="20">
        <v>0.04</v>
      </c>
      <c r="I5115" s="6"/>
      <c r="J5115" s="5">
        <v>41014</v>
      </c>
      <c r="K5115" s="25">
        <v>-593.23</v>
      </c>
      <c r="L5115" s="2" t="s">
        <v>591</v>
      </c>
      <c r="M5115" s="14">
        <f>+VLOOKUP(L5115,Customers!$C$3:$D$797,2,FALSE)</f>
        <v>3</v>
      </c>
      <c r="N5115" s="14">
        <f>+INDEX(Customers!$B$2:$D$797,MATCH(TF_Database!L5115,Customers!$C$2:$C$797,0),1)</f>
        <v>30358</v>
      </c>
      <c r="O5115" s="29">
        <f t="shared" si="476"/>
        <v>5</v>
      </c>
      <c r="P5115" s="29">
        <f t="shared" si="477"/>
        <v>14</v>
      </c>
      <c r="Q5115" s="14" t="str">
        <f t="shared" si="478"/>
        <v xml:space="preserve">Jill </v>
      </c>
      <c r="R5115" s="14" t="str">
        <f t="shared" si="479"/>
        <v>Stevenson</v>
      </c>
    </row>
    <row r="5116" spans="2:18" x14ac:dyDescent="0.45">
      <c r="B5116" s="14" t="str">
        <f t="shared" si="474"/>
        <v>41243941250</v>
      </c>
      <c r="C5116" s="5">
        <v>41243</v>
      </c>
      <c r="D5116" s="2" t="s">
        <v>804</v>
      </c>
      <c r="E5116" s="14">
        <f t="shared" si="475"/>
        <v>0</v>
      </c>
      <c r="F5116" s="2">
        <v>9</v>
      </c>
      <c r="G5116" s="19">
        <v>23300.12</v>
      </c>
      <c r="H5116" s="20">
        <v>0.06</v>
      </c>
      <c r="I5116" s="6"/>
      <c r="J5116" s="5">
        <v>41250</v>
      </c>
      <c r="K5116" s="25">
        <v>-217.46519999999845</v>
      </c>
      <c r="L5116" s="2" t="s">
        <v>404</v>
      </c>
      <c r="M5116" s="14">
        <f>+VLOOKUP(L5116,Customers!$C$3:$D$797,2,FALSE)</f>
        <v>2</v>
      </c>
      <c r="N5116" s="14">
        <f>+INDEX(Customers!$B$2:$D$797,MATCH(TF_Database!L5116,Customers!$C$2:$C$797,0),1)</f>
        <v>20959</v>
      </c>
      <c r="O5116" s="29">
        <f t="shared" si="476"/>
        <v>8</v>
      </c>
      <c r="P5116" s="29">
        <f t="shared" si="477"/>
        <v>14</v>
      </c>
      <c r="Q5116" s="14" t="str">
        <f t="shared" si="478"/>
        <v xml:space="preserve">Michael </v>
      </c>
      <c r="R5116" s="14" t="str">
        <f t="shared" si="479"/>
        <v>Oakman</v>
      </c>
    </row>
    <row r="5117" spans="2:18" x14ac:dyDescent="0.45">
      <c r="B5117" s="14" t="str">
        <f t="shared" si="474"/>
        <v>401213640123</v>
      </c>
      <c r="C5117" s="5">
        <v>40121</v>
      </c>
      <c r="D5117" s="2" t="s">
        <v>811</v>
      </c>
      <c r="E5117" s="14">
        <f t="shared" si="475"/>
        <v>0</v>
      </c>
      <c r="F5117" s="2">
        <v>36</v>
      </c>
      <c r="G5117" s="19">
        <v>331.37</v>
      </c>
      <c r="H5117" s="20">
        <v>0.03</v>
      </c>
      <c r="I5117" s="6"/>
      <c r="J5117" s="5">
        <v>40123</v>
      </c>
      <c r="K5117" s="25">
        <v>-172.17</v>
      </c>
      <c r="L5117" s="2" t="s">
        <v>592</v>
      </c>
      <c r="M5117" s="14">
        <f>+VLOOKUP(L5117,Customers!$C$3:$D$797,2,FALSE)</f>
        <v>5</v>
      </c>
      <c r="N5117" s="14">
        <f>+INDEX(Customers!$B$2:$D$797,MATCH(TF_Database!L5117,Customers!$C$2:$C$797,0),1)</f>
        <v>8776</v>
      </c>
      <c r="O5117" s="29">
        <f t="shared" si="476"/>
        <v>5</v>
      </c>
      <c r="P5117" s="29">
        <f t="shared" si="477"/>
        <v>13</v>
      </c>
      <c r="Q5117" s="14" t="str">
        <f t="shared" si="478"/>
        <v xml:space="preserve">Evan </v>
      </c>
      <c r="R5117" s="14" t="str">
        <f t="shared" si="479"/>
        <v>Bailliet</v>
      </c>
    </row>
    <row r="5118" spans="2:18" x14ac:dyDescent="0.45">
      <c r="B5118" s="14" t="str">
        <f t="shared" si="474"/>
        <v>401212640123</v>
      </c>
      <c r="C5118" s="5">
        <v>40121</v>
      </c>
      <c r="D5118" s="2" t="s">
        <v>811</v>
      </c>
      <c r="E5118" s="14">
        <f t="shared" si="475"/>
        <v>0</v>
      </c>
      <c r="F5118" s="2">
        <v>26</v>
      </c>
      <c r="G5118" s="19">
        <v>78.03</v>
      </c>
      <c r="H5118" s="20">
        <v>0.05</v>
      </c>
      <c r="I5118" s="6"/>
      <c r="J5118" s="5">
        <v>40123</v>
      </c>
      <c r="K5118" s="25">
        <v>0.51</v>
      </c>
      <c r="L5118" s="2" t="s">
        <v>592</v>
      </c>
      <c r="M5118" s="14">
        <f>+VLOOKUP(L5118,Customers!$C$3:$D$797,2,FALSE)</f>
        <v>5</v>
      </c>
      <c r="N5118" s="14">
        <f>+INDEX(Customers!$B$2:$D$797,MATCH(TF_Database!L5118,Customers!$C$2:$C$797,0),1)</f>
        <v>8776</v>
      </c>
      <c r="O5118" s="29">
        <f t="shared" si="476"/>
        <v>5</v>
      </c>
      <c r="P5118" s="29">
        <f t="shared" si="477"/>
        <v>13</v>
      </c>
      <c r="Q5118" s="14" t="str">
        <f t="shared" si="478"/>
        <v xml:space="preserve">Evan </v>
      </c>
      <c r="R5118" s="14" t="str">
        <f t="shared" si="479"/>
        <v>Bailliet</v>
      </c>
    </row>
    <row r="5119" spans="2:18" x14ac:dyDescent="0.45">
      <c r="B5119" s="14" t="str">
        <f t="shared" si="474"/>
        <v>409294040930</v>
      </c>
      <c r="C5119" s="5">
        <v>40929</v>
      </c>
      <c r="D5119" s="2" t="s">
        <v>810</v>
      </c>
      <c r="E5119" s="14">
        <f t="shared" si="475"/>
        <v>0</v>
      </c>
      <c r="F5119" s="2">
        <v>40</v>
      </c>
      <c r="G5119" s="19">
        <v>111.04</v>
      </c>
      <c r="H5119" s="20">
        <v>0.08</v>
      </c>
      <c r="I5119" s="6"/>
      <c r="J5119" s="5">
        <v>40930</v>
      </c>
      <c r="K5119" s="25">
        <v>45.1</v>
      </c>
      <c r="L5119" s="2" t="s">
        <v>607</v>
      </c>
      <c r="M5119" s="14">
        <f>+VLOOKUP(L5119,Customers!$C$3:$D$797,2,FALSE)</f>
        <v>2</v>
      </c>
      <c r="N5119" s="14">
        <f>+INDEX(Customers!$B$2:$D$797,MATCH(TF_Database!L5119,Customers!$C$2:$C$797,0),1)</f>
        <v>12946</v>
      </c>
      <c r="O5119" s="29">
        <f t="shared" si="476"/>
        <v>5</v>
      </c>
      <c r="P5119" s="29">
        <f t="shared" si="477"/>
        <v>14</v>
      </c>
      <c r="Q5119" s="14" t="str">
        <f t="shared" si="478"/>
        <v xml:space="preserve">Nora </v>
      </c>
      <c r="R5119" s="14" t="str">
        <f t="shared" si="479"/>
        <v>Pelletier</v>
      </c>
    </row>
    <row r="5120" spans="2:18" x14ac:dyDescent="0.45">
      <c r="B5120" s="14" t="str">
        <f t="shared" si="474"/>
        <v>400981540099</v>
      </c>
      <c r="C5120" s="5">
        <v>40098</v>
      </c>
      <c r="D5120" s="2" t="s">
        <v>808</v>
      </c>
      <c r="E5120" s="14">
        <f t="shared" si="475"/>
        <v>0</v>
      </c>
      <c r="F5120" s="2">
        <v>15</v>
      </c>
      <c r="G5120" s="19">
        <v>103.55</v>
      </c>
      <c r="H5120" s="20">
        <v>0.03</v>
      </c>
      <c r="I5120" s="6"/>
      <c r="J5120" s="5">
        <v>40099</v>
      </c>
      <c r="K5120" s="25">
        <v>19.59</v>
      </c>
      <c r="L5120" s="2" t="s">
        <v>605</v>
      </c>
      <c r="M5120" s="14">
        <f>+VLOOKUP(L5120,Customers!$C$3:$D$797,2,FALSE)</f>
        <v>4</v>
      </c>
      <c r="N5120" s="14">
        <f>+INDEX(Customers!$B$2:$D$797,MATCH(TF_Database!L5120,Customers!$C$2:$C$797,0),1)</f>
        <v>30564</v>
      </c>
      <c r="O5120" s="29">
        <f t="shared" si="476"/>
        <v>5</v>
      </c>
      <c r="P5120" s="29">
        <f t="shared" si="477"/>
        <v>11</v>
      </c>
      <c r="Q5120" s="14" t="str">
        <f t="shared" si="478"/>
        <v xml:space="preserve">Toby </v>
      </c>
      <c r="R5120" s="14" t="str">
        <f t="shared" si="479"/>
        <v>Knight</v>
      </c>
    </row>
    <row r="5121" spans="2:18" x14ac:dyDescent="0.45">
      <c r="B5121" s="14" t="str">
        <f t="shared" si="474"/>
        <v>406864040689</v>
      </c>
      <c r="C5121" s="5">
        <v>40686</v>
      </c>
      <c r="D5121" s="2" t="s">
        <v>811</v>
      </c>
      <c r="E5121" s="14">
        <f t="shared" si="475"/>
        <v>0</v>
      </c>
      <c r="F5121" s="2">
        <v>40</v>
      </c>
      <c r="G5121" s="19">
        <v>301.12</v>
      </c>
      <c r="H5121" s="20">
        <v>0</v>
      </c>
      <c r="I5121" s="6"/>
      <c r="J5121" s="5">
        <v>40689</v>
      </c>
      <c r="K5121" s="25">
        <v>-206.05</v>
      </c>
      <c r="L5121" s="2" t="s">
        <v>586</v>
      </c>
      <c r="M5121" s="14">
        <f>+VLOOKUP(L5121,Customers!$C$3:$D$797,2,FALSE)</f>
        <v>4</v>
      </c>
      <c r="N5121" s="14">
        <f>+INDEX(Customers!$B$2:$D$797,MATCH(TF_Database!L5121,Customers!$C$2:$C$797,0),1)</f>
        <v>6424</v>
      </c>
      <c r="O5121" s="29">
        <f t="shared" si="476"/>
        <v>5</v>
      </c>
      <c r="P5121" s="29">
        <f t="shared" si="477"/>
        <v>12</v>
      </c>
      <c r="Q5121" s="14" t="str">
        <f t="shared" si="478"/>
        <v xml:space="preserve">Nick </v>
      </c>
      <c r="R5121" s="14" t="str">
        <f t="shared" si="479"/>
        <v>Radford</v>
      </c>
    </row>
    <row r="5122" spans="2:18" x14ac:dyDescent="0.45">
      <c r="B5122" s="14" t="str">
        <f t="shared" si="474"/>
        <v>409794240981</v>
      </c>
      <c r="C5122" s="5">
        <v>40979</v>
      </c>
      <c r="D5122" s="2" t="s">
        <v>810</v>
      </c>
      <c r="E5122" s="14">
        <f t="shared" si="475"/>
        <v>0</v>
      </c>
      <c r="F5122" s="2">
        <v>42</v>
      </c>
      <c r="G5122" s="19">
        <v>1876.09</v>
      </c>
      <c r="H5122" s="20">
        <v>0.02</v>
      </c>
      <c r="I5122" s="6"/>
      <c r="J5122" s="5">
        <v>40981</v>
      </c>
      <c r="K5122" s="25">
        <v>809.7355</v>
      </c>
      <c r="L5122" s="2" t="s">
        <v>470</v>
      </c>
      <c r="M5122" s="14">
        <f>+VLOOKUP(L5122,Customers!$C$3:$D$797,2,FALSE)</f>
        <v>3</v>
      </c>
      <c r="N5122" s="14">
        <f>+INDEX(Customers!$B$2:$D$797,MATCH(TF_Database!L5122,Customers!$C$2:$C$797,0),1)</f>
        <v>27051</v>
      </c>
      <c r="O5122" s="29">
        <f t="shared" si="476"/>
        <v>8</v>
      </c>
      <c r="P5122" s="29">
        <f t="shared" si="477"/>
        <v>17</v>
      </c>
      <c r="Q5122" s="14" t="str">
        <f t="shared" si="478"/>
        <v xml:space="preserve">Phillip </v>
      </c>
      <c r="R5122" s="14" t="str">
        <f t="shared" si="479"/>
        <v>Flathmann</v>
      </c>
    </row>
    <row r="5123" spans="2:18" x14ac:dyDescent="0.45">
      <c r="B5123" s="14" t="str">
        <f t="shared" si="474"/>
        <v>409791940981</v>
      </c>
      <c r="C5123" s="5">
        <v>40979</v>
      </c>
      <c r="D5123" s="2" t="s">
        <v>810</v>
      </c>
      <c r="E5123" s="14">
        <f t="shared" si="475"/>
        <v>0</v>
      </c>
      <c r="F5123" s="2">
        <v>19</v>
      </c>
      <c r="G5123" s="19">
        <v>145.26</v>
      </c>
      <c r="H5123" s="20">
        <v>0.05</v>
      </c>
      <c r="I5123" s="6"/>
      <c r="J5123" s="5">
        <v>40981</v>
      </c>
      <c r="K5123" s="25">
        <v>-35.75</v>
      </c>
      <c r="L5123" s="2" t="s">
        <v>470</v>
      </c>
      <c r="M5123" s="14">
        <f>+VLOOKUP(L5123,Customers!$C$3:$D$797,2,FALSE)</f>
        <v>3</v>
      </c>
      <c r="N5123" s="14">
        <f>+INDEX(Customers!$B$2:$D$797,MATCH(TF_Database!L5123,Customers!$C$2:$C$797,0),1)</f>
        <v>27051</v>
      </c>
      <c r="O5123" s="29">
        <f t="shared" si="476"/>
        <v>8</v>
      </c>
      <c r="P5123" s="29">
        <f t="shared" si="477"/>
        <v>17</v>
      </c>
      <c r="Q5123" s="14" t="str">
        <f t="shared" si="478"/>
        <v xml:space="preserve">Phillip </v>
      </c>
      <c r="R5123" s="14" t="str">
        <f t="shared" si="479"/>
        <v>Flathmann</v>
      </c>
    </row>
    <row r="5124" spans="2:18" x14ac:dyDescent="0.45">
      <c r="B5124" s="14" t="str">
        <f t="shared" si="474"/>
        <v>409734340975</v>
      </c>
      <c r="C5124" s="5">
        <v>40973</v>
      </c>
      <c r="D5124" s="2" t="s">
        <v>811</v>
      </c>
      <c r="E5124" s="14">
        <f t="shared" si="475"/>
        <v>0</v>
      </c>
      <c r="F5124" s="2">
        <v>43</v>
      </c>
      <c r="G5124" s="19">
        <v>19461.8</v>
      </c>
      <c r="H5124" s="20">
        <v>0.06</v>
      </c>
      <c r="I5124" s="6"/>
      <c r="J5124" s="5">
        <v>40975</v>
      </c>
      <c r="K5124" s="25">
        <v>7752.01</v>
      </c>
      <c r="L5124" s="2" t="s">
        <v>542</v>
      </c>
      <c r="M5124" s="14">
        <f>+VLOOKUP(L5124,Customers!$C$3:$D$797,2,FALSE)</f>
        <v>4</v>
      </c>
      <c r="N5124" s="14">
        <f>+INDEX(Customers!$B$2:$D$797,MATCH(TF_Database!L5124,Customers!$C$2:$C$797,0),1)</f>
        <v>27551</v>
      </c>
      <c r="O5124" s="29">
        <f t="shared" si="476"/>
        <v>6</v>
      </c>
      <c r="P5124" s="29">
        <f t="shared" si="477"/>
        <v>9</v>
      </c>
      <c r="Q5124" s="14" t="str">
        <f t="shared" si="478"/>
        <v xml:space="preserve">Denny </v>
      </c>
      <c r="R5124" s="14" t="str">
        <f t="shared" si="479"/>
        <v>Joy</v>
      </c>
    </row>
    <row r="5125" spans="2:18" x14ac:dyDescent="0.45">
      <c r="B5125" s="14" t="str">
        <f t="shared" si="474"/>
        <v>409731440974</v>
      </c>
      <c r="C5125" s="5">
        <v>40973</v>
      </c>
      <c r="D5125" s="2" t="s">
        <v>811</v>
      </c>
      <c r="E5125" s="14">
        <f t="shared" si="475"/>
        <v>0</v>
      </c>
      <c r="F5125" s="2">
        <v>14</v>
      </c>
      <c r="G5125" s="19">
        <v>313.85000000000002</v>
      </c>
      <c r="H5125" s="20">
        <v>0.03</v>
      </c>
      <c r="I5125" s="6"/>
      <c r="J5125" s="5">
        <v>40974</v>
      </c>
      <c r="K5125" s="25">
        <v>-31.37</v>
      </c>
      <c r="L5125" s="2" t="s">
        <v>542</v>
      </c>
      <c r="M5125" s="14">
        <f>+VLOOKUP(L5125,Customers!$C$3:$D$797,2,FALSE)</f>
        <v>4</v>
      </c>
      <c r="N5125" s="14">
        <f>+INDEX(Customers!$B$2:$D$797,MATCH(TF_Database!L5125,Customers!$C$2:$C$797,0),1)</f>
        <v>27551</v>
      </c>
      <c r="O5125" s="29">
        <f t="shared" si="476"/>
        <v>6</v>
      </c>
      <c r="P5125" s="29">
        <f t="shared" si="477"/>
        <v>9</v>
      </c>
      <c r="Q5125" s="14" t="str">
        <f t="shared" si="478"/>
        <v xml:space="preserve">Denny </v>
      </c>
      <c r="R5125" s="14" t="str">
        <f t="shared" si="479"/>
        <v>Joy</v>
      </c>
    </row>
    <row r="5126" spans="2:18" x14ac:dyDescent="0.45">
      <c r="B5126" s="14" t="str">
        <f t="shared" si="474"/>
        <v>41070341071</v>
      </c>
      <c r="C5126" s="5">
        <v>41070</v>
      </c>
      <c r="D5126" s="2" t="s">
        <v>810</v>
      </c>
      <c r="E5126" s="14">
        <f t="shared" si="475"/>
        <v>0</v>
      </c>
      <c r="F5126" s="2">
        <v>3</v>
      </c>
      <c r="G5126" s="19">
        <v>35.68</v>
      </c>
      <c r="H5126" s="20">
        <v>0.01</v>
      </c>
      <c r="I5126" s="6"/>
      <c r="J5126" s="5">
        <v>41071</v>
      </c>
      <c r="K5126" s="25">
        <v>-11.43</v>
      </c>
      <c r="L5126" s="2" t="s">
        <v>604</v>
      </c>
      <c r="M5126" s="14">
        <f>+VLOOKUP(L5126,Customers!$C$3:$D$797,2,FALSE)</f>
        <v>1</v>
      </c>
      <c r="N5126" s="14">
        <f>+INDEX(Customers!$B$2:$D$797,MATCH(TF_Database!L5126,Customers!$C$2:$C$797,0),1)</f>
        <v>23263</v>
      </c>
      <c r="O5126" s="29">
        <f t="shared" si="476"/>
        <v>6</v>
      </c>
      <c r="P5126" s="29">
        <f t="shared" si="477"/>
        <v>13</v>
      </c>
      <c r="Q5126" s="14" t="str">
        <f t="shared" si="478"/>
        <v xml:space="preserve">Tracy </v>
      </c>
      <c r="R5126" s="14" t="str">
        <f t="shared" si="479"/>
        <v>Collins</v>
      </c>
    </row>
    <row r="5127" spans="2:18" x14ac:dyDescent="0.45">
      <c r="B5127" s="14" t="str">
        <f t="shared" ref="B5127:B5190" si="480">+CONCATENATE(C5127,F5127,J5127)</f>
        <v>410701141072</v>
      </c>
      <c r="C5127" s="5">
        <v>41070</v>
      </c>
      <c r="D5127" s="2" t="s">
        <v>810</v>
      </c>
      <c r="E5127" s="14">
        <f t="shared" ref="E5127:E5190" si="481">+IF(D5127="High",1,0)</f>
        <v>0</v>
      </c>
      <c r="F5127" s="2">
        <v>11</v>
      </c>
      <c r="G5127" s="19">
        <v>234.76</v>
      </c>
      <c r="H5127" s="20">
        <v>0.04</v>
      </c>
      <c r="I5127" s="6"/>
      <c r="J5127" s="5">
        <v>41072</v>
      </c>
      <c r="K5127" s="25">
        <v>-45.65</v>
      </c>
      <c r="L5127" s="2" t="s">
        <v>604</v>
      </c>
      <c r="M5127" s="14">
        <f>+VLOOKUP(L5127,Customers!$C$3:$D$797,2,FALSE)</f>
        <v>1</v>
      </c>
      <c r="N5127" s="14">
        <f>+INDEX(Customers!$B$2:$D$797,MATCH(TF_Database!L5127,Customers!$C$2:$C$797,0),1)</f>
        <v>23263</v>
      </c>
      <c r="O5127" s="29">
        <f t="shared" ref="O5127:O5190" si="482">+SEARCH(" ",L5127)</f>
        <v>6</v>
      </c>
      <c r="P5127" s="29">
        <f t="shared" ref="P5127:P5190" si="483">+LEN(L5127)</f>
        <v>13</v>
      </c>
      <c r="Q5127" s="14" t="str">
        <f t="shared" ref="Q5127:Q5190" si="484">+LEFT(L5127,O5127)</f>
        <v xml:space="preserve">Tracy </v>
      </c>
      <c r="R5127" s="14" t="str">
        <f t="shared" ref="R5127:R5190" si="485">+RIGHT(L5127,P5127-O5127)</f>
        <v>Collins</v>
      </c>
    </row>
    <row r="5128" spans="2:18" x14ac:dyDescent="0.45">
      <c r="B5128" s="14" t="str">
        <f t="shared" si="480"/>
        <v>41070341072</v>
      </c>
      <c r="C5128" s="5">
        <v>41070</v>
      </c>
      <c r="D5128" s="2" t="s">
        <v>810</v>
      </c>
      <c r="E5128" s="14">
        <f t="shared" si="481"/>
        <v>0</v>
      </c>
      <c r="F5128" s="2">
        <v>3</v>
      </c>
      <c r="G5128" s="19">
        <v>498.49</v>
      </c>
      <c r="H5128" s="20">
        <v>0.01</v>
      </c>
      <c r="I5128" s="6"/>
      <c r="J5128" s="5">
        <v>41072</v>
      </c>
      <c r="K5128" s="25">
        <v>-251.41</v>
      </c>
      <c r="L5128" s="2" t="s">
        <v>604</v>
      </c>
      <c r="M5128" s="14">
        <f>+VLOOKUP(L5128,Customers!$C$3:$D$797,2,FALSE)</f>
        <v>1</v>
      </c>
      <c r="N5128" s="14">
        <f>+INDEX(Customers!$B$2:$D$797,MATCH(TF_Database!L5128,Customers!$C$2:$C$797,0),1)</f>
        <v>23263</v>
      </c>
      <c r="O5128" s="29">
        <f t="shared" si="482"/>
        <v>6</v>
      </c>
      <c r="P5128" s="29">
        <f t="shared" si="483"/>
        <v>13</v>
      </c>
      <c r="Q5128" s="14" t="str">
        <f t="shared" si="484"/>
        <v xml:space="preserve">Tracy </v>
      </c>
      <c r="R5128" s="14" t="str">
        <f t="shared" si="485"/>
        <v>Collins</v>
      </c>
    </row>
    <row r="5129" spans="2:18" x14ac:dyDescent="0.45">
      <c r="B5129" s="14" t="str">
        <f t="shared" si="480"/>
        <v>406004040601</v>
      </c>
      <c r="C5129" s="5">
        <v>40600</v>
      </c>
      <c r="D5129" s="2" t="s">
        <v>806</v>
      </c>
      <c r="E5129" s="14">
        <f t="shared" si="481"/>
        <v>1</v>
      </c>
      <c r="F5129" s="2">
        <v>40</v>
      </c>
      <c r="G5129" s="19">
        <v>6069.05</v>
      </c>
      <c r="H5129" s="20">
        <v>0.05</v>
      </c>
      <c r="I5129" s="6"/>
      <c r="J5129" s="5">
        <v>40601</v>
      </c>
      <c r="K5129" s="25">
        <v>1816.71</v>
      </c>
      <c r="L5129" s="2" t="s">
        <v>577</v>
      </c>
      <c r="M5129" s="14">
        <f>+VLOOKUP(L5129,Customers!$C$3:$D$797,2,FALSE)</f>
        <v>2</v>
      </c>
      <c r="N5129" s="14">
        <f>+INDEX(Customers!$B$2:$D$797,MATCH(TF_Database!L5129,Customers!$C$2:$C$797,0),1)</f>
        <v>9537</v>
      </c>
      <c r="O5129" s="29">
        <f t="shared" si="482"/>
        <v>6</v>
      </c>
      <c r="P5129" s="29">
        <f t="shared" si="483"/>
        <v>16</v>
      </c>
      <c r="Q5129" s="14" t="str">
        <f t="shared" si="484"/>
        <v xml:space="preserve">Linda </v>
      </c>
      <c r="R5129" s="14" t="str">
        <f t="shared" si="485"/>
        <v>Southworth</v>
      </c>
    </row>
    <row r="5130" spans="2:18" x14ac:dyDescent="0.45">
      <c r="B5130" s="14" t="str">
        <f t="shared" si="480"/>
        <v>40116940119</v>
      </c>
      <c r="C5130" s="5">
        <v>40116</v>
      </c>
      <c r="D5130" s="2" t="s">
        <v>811</v>
      </c>
      <c r="E5130" s="14">
        <f t="shared" si="481"/>
        <v>0</v>
      </c>
      <c r="F5130" s="2">
        <v>9</v>
      </c>
      <c r="G5130" s="19">
        <v>34.18</v>
      </c>
      <c r="H5130" s="20">
        <v>0.06</v>
      </c>
      <c r="I5130" s="6"/>
      <c r="J5130" s="5">
        <v>40119</v>
      </c>
      <c r="K5130" s="25">
        <v>-5.46</v>
      </c>
      <c r="L5130" s="2" t="s">
        <v>609</v>
      </c>
      <c r="M5130" s="14">
        <f>+VLOOKUP(L5130,Customers!$C$3:$D$797,2,FALSE)</f>
        <v>4</v>
      </c>
      <c r="N5130" s="14">
        <f>+INDEX(Customers!$B$2:$D$797,MATCH(TF_Database!L5130,Customers!$C$2:$C$797,0),1)</f>
        <v>16729</v>
      </c>
      <c r="O5130" s="29">
        <f t="shared" si="482"/>
        <v>7</v>
      </c>
      <c r="P5130" s="29">
        <f t="shared" si="483"/>
        <v>12</v>
      </c>
      <c r="Q5130" s="14" t="str">
        <f t="shared" si="484"/>
        <v xml:space="preserve">Rachel </v>
      </c>
      <c r="R5130" s="14" t="str">
        <f t="shared" si="485"/>
        <v>Payne</v>
      </c>
    </row>
    <row r="5131" spans="2:18" x14ac:dyDescent="0.45">
      <c r="B5131" s="14" t="str">
        <f t="shared" si="480"/>
        <v>404952740497</v>
      </c>
      <c r="C5131" s="5">
        <v>40495</v>
      </c>
      <c r="D5131" s="2" t="s">
        <v>810</v>
      </c>
      <c r="E5131" s="14">
        <f t="shared" si="481"/>
        <v>0</v>
      </c>
      <c r="F5131" s="2">
        <v>27</v>
      </c>
      <c r="G5131" s="19">
        <v>194.35</v>
      </c>
      <c r="H5131" s="20">
        <v>0</v>
      </c>
      <c r="I5131" s="6"/>
      <c r="J5131" s="5">
        <v>40497</v>
      </c>
      <c r="K5131" s="25">
        <v>30.880499999999998</v>
      </c>
      <c r="L5131" s="2" t="s">
        <v>613</v>
      </c>
      <c r="M5131" s="14">
        <f>+VLOOKUP(L5131,Customers!$C$3:$D$797,2,FALSE)</f>
        <v>3</v>
      </c>
      <c r="N5131" s="14">
        <f>+INDEX(Customers!$B$2:$D$797,MATCH(TF_Database!L5131,Customers!$C$2:$C$797,0),1)</f>
        <v>826</v>
      </c>
      <c r="O5131" s="29">
        <f t="shared" si="482"/>
        <v>5</v>
      </c>
      <c r="P5131" s="29">
        <f t="shared" si="483"/>
        <v>12</v>
      </c>
      <c r="Q5131" s="14" t="str">
        <f t="shared" si="484"/>
        <v xml:space="preserve">Rick </v>
      </c>
      <c r="R5131" s="14" t="str">
        <f t="shared" si="485"/>
        <v>Bensley</v>
      </c>
    </row>
    <row r="5132" spans="2:18" x14ac:dyDescent="0.45">
      <c r="B5132" s="14" t="str">
        <f t="shared" si="480"/>
        <v>402994340301</v>
      </c>
      <c r="C5132" s="5">
        <v>40299</v>
      </c>
      <c r="D5132" s="2" t="s">
        <v>808</v>
      </c>
      <c r="E5132" s="14">
        <f t="shared" si="481"/>
        <v>0</v>
      </c>
      <c r="F5132" s="2">
        <v>43</v>
      </c>
      <c r="G5132" s="19">
        <v>413.83</v>
      </c>
      <c r="H5132" s="20">
        <v>0.08</v>
      </c>
      <c r="I5132" s="6"/>
      <c r="J5132" s="5">
        <v>40301</v>
      </c>
      <c r="K5132" s="25">
        <v>111.74</v>
      </c>
      <c r="L5132" s="2" t="s">
        <v>404</v>
      </c>
      <c r="M5132" s="14">
        <f>+VLOOKUP(L5132,Customers!$C$3:$D$797,2,FALSE)</f>
        <v>2</v>
      </c>
      <c r="N5132" s="14">
        <f>+INDEX(Customers!$B$2:$D$797,MATCH(TF_Database!L5132,Customers!$C$2:$C$797,0),1)</f>
        <v>20959</v>
      </c>
      <c r="O5132" s="29">
        <f t="shared" si="482"/>
        <v>8</v>
      </c>
      <c r="P5132" s="29">
        <f t="shared" si="483"/>
        <v>14</v>
      </c>
      <c r="Q5132" s="14" t="str">
        <f t="shared" si="484"/>
        <v xml:space="preserve">Michael </v>
      </c>
      <c r="R5132" s="14" t="str">
        <f t="shared" si="485"/>
        <v>Oakman</v>
      </c>
    </row>
    <row r="5133" spans="2:18" x14ac:dyDescent="0.45">
      <c r="B5133" s="14" t="str">
        <f t="shared" si="480"/>
        <v>402993040300</v>
      </c>
      <c r="C5133" s="5">
        <v>40299</v>
      </c>
      <c r="D5133" s="2" t="s">
        <v>808</v>
      </c>
      <c r="E5133" s="14">
        <f t="shared" si="481"/>
        <v>0</v>
      </c>
      <c r="F5133" s="2">
        <v>30</v>
      </c>
      <c r="G5133" s="19">
        <v>3339.65</v>
      </c>
      <c r="H5133" s="20">
        <v>0.01</v>
      </c>
      <c r="I5133" s="6"/>
      <c r="J5133" s="5">
        <v>40300</v>
      </c>
      <c r="K5133" s="25">
        <v>788.50800000000004</v>
      </c>
      <c r="L5133" s="2" t="s">
        <v>404</v>
      </c>
      <c r="M5133" s="14">
        <f>+VLOOKUP(L5133,Customers!$C$3:$D$797,2,FALSE)</f>
        <v>2</v>
      </c>
      <c r="N5133" s="14">
        <f>+INDEX(Customers!$B$2:$D$797,MATCH(TF_Database!L5133,Customers!$C$2:$C$797,0),1)</f>
        <v>20959</v>
      </c>
      <c r="O5133" s="29">
        <f t="shared" si="482"/>
        <v>8</v>
      </c>
      <c r="P5133" s="29">
        <f t="shared" si="483"/>
        <v>14</v>
      </c>
      <c r="Q5133" s="14" t="str">
        <f t="shared" si="484"/>
        <v xml:space="preserve">Michael </v>
      </c>
      <c r="R5133" s="14" t="str">
        <f t="shared" si="485"/>
        <v>Oakman</v>
      </c>
    </row>
    <row r="5134" spans="2:18" x14ac:dyDescent="0.45">
      <c r="B5134" s="14" t="str">
        <f t="shared" si="480"/>
        <v>409475040948</v>
      </c>
      <c r="C5134" s="5">
        <v>40947</v>
      </c>
      <c r="D5134" s="2" t="s">
        <v>806</v>
      </c>
      <c r="E5134" s="14">
        <f t="shared" si="481"/>
        <v>1</v>
      </c>
      <c r="F5134" s="2">
        <v>50</v>
      </c>
      <c r="G5134" s="19">
        <v>3601.07</v>
      </c>
      <c r="H5134" s="20">
        <v>0.04</v>
      </c>
      <c r="I5134" s="6"/>
      <c r="J5134" s="5">
        <v>40948</v>
      </c>
      <c r="K5134" s="25">
        <v>174.8</v>
      </c>
      <c r="L5134" s="2" t="s">
        <v>574</v>
      </c>
      <c r="M5134" s="14">
        <f>+VLOOKUP(L5134,Customers!$C$3:$D$797,2,FALSE)</f>
        <v>1</v>
      </c>
      <c r="N5134" s="14">
        <f>+INDEX(Customers!$B$2:$D$797,MATCH(TF_Database!L5134,Customers!$C$2:$C$797,0),1)</f>
        <v>30375</v>
      </c>
      <c r="O5134" s="29">
        <f t="shared" si="482"/>
        <v>8</v>
      </c>
      <c r="P5134" s="29">
        <f t="shared" si="483"/>
        <v>17</v>
      </c>
      <c r="Q5134" s="14" t="str">
        <f t="shared" si="484"/>
        <v xml:space="preserve">Valerie </v>
      </c>
      <c r="R5134" s="14" t="str">
        <f t="shared" si="485"/>
        <v>Dominguez</v>
      </c>
    </row>
    <row r="5135" spans="2:18" x14ac:dyDescent="0.45">
      <c r="B5135" s="14" t="str">
        <f t="shared" si="480"/>
        <v>402404340242</v>
      </c>
      <c r="C5135" s="5">
        <v>40240</v>
      </c>
      <c r="D5135" s="2" t="s">
        <v>810</v>
      </c>
      <c r="E5135" s="14">
        <f t="shared" si="481"/>
        <v>0</v>
      </c>
      <c r="F5135" s="2">
        <v>43</v>
      </c>
      <c r="G5135" s="19">
        <v>468.48</v>
      </c>
      <c r="H5135" s="20">
        <v>7.0000000000000007E-2</v>
      </c>
      <c r="I5135" s="6"/>
      <c r="J5135" s="5">
        <v>40242</v>
      </c>
      <c r="K5135" s="25">
        <v>-213.49</v>
      </c>
      <c r="L5135" s="2" t="s">
        <v>475</v>
      </c>
      <c r="M5135" s="14">
        <f>+VLOOKUP(L5135,Customers!$C$3:$D$797,2,FALSE)</f>
        <v>3</v>
      </c>
      <c r="N5135" s="14">
        <f>+INDEX(Customers!$B$2:$D$797,MATCH(TF_Database!L5135,Customers!$C$2:$C$797,0),1)</f>
        <v>23497</v>
      </c>
      <c r="O5135" s="29">
        <f t="shared" si="482"/>
        <v>8</v>
      </c>
      <c r="P5135" s="29">
        <f t="shared" si="483"/>
        <v>13</v>
      </c>
      <c r="Q5135" s="14" t="str">
        <f t="shared" si="484"/>
        <v xml:space="preserve">Theresa </v>
      </c>
      <c r="R5135" s="14" t="str">
        <f t="shared" si="485"/>
        <v>Swint</v>
      </c>
    </row>
    <row r="5136" spans="2:18" x14ac:dyDescent="0.45">
      <c r="B5136" s="14" t="str">
        <f t="shared" si="480"/>
        <v>402402340243</v>
      </c>
      <c r="C5136" s="5">
        <v>40240</v>
      </c>
      <c r="D5136" s="2" t="s">
        <v>810</v>
      </c>
      <c r="E5136" s="14">
        <f t="shared" si="481"/>
        <v>0</v>
      </c>
      <c r="F5136" s="2">
        <v>23</v>
      </c>
      <c r="G5136" s="19">
        <v>284.14</v>
      </c>
      <c r="H5136" s="20">
        <v>0.05</v>
      </c>
      <c r="I5136" s="6"/>
      <c r="J5136" s="5">
        <v>40243</v>
      </c>
      <c r="K5136" s="25">
        <v>-104.18</v>
      </c>
      <c r="L5136" s="2" t="s">
        <v>475</v>
      </c>
      <c r="M5136" s="14">
        <f>+VLOOKUP(L5136,Customers!$C$3:$D$797,2,FALSE)</f>
        <v>3</v>
      </c>
      <c r="N5136" s="14">
        <f>+INDEX(Customers!$B$2:$D$797,MATCH(TF_Database!L5136,Customers!$C$2:$C$797,0),1)</f>
        <v>23497</v>
      </c>
      <c r="O5136" s="29">
        <f t="shared" si="482"/>
        <v>8</v>
      </c>
      <c r="P5136" s="29">
        <f t="shared" si="483"/>
        <v>13</v>
      </c>
      <c r="Q5136" s="14" t="str">
        <f t="shared" si="484"/>
        <v xml:space="preserve">Theresa </v>
      </c>
      <c r="R5136" s="14" t="str">
        <f t="shared" si="485"/>
        <v>Swint</v>
      </c>
    </row>
    <row r="5137" spans="2:18" x14ac:dyDescent="0.45">
      <c r="B5137" s="14" t="str">
        <f t="shared" si="480"/>
        <v>403993240400</v>
      </c>
      <c r="C5137" s="5">
        <v>40399</v>
      </c>
      <c r="D5137" s="2" t="s">
        <v>806</v>
      </c>
      <c r="E5137" s="14">
        <f t="shared" si="481"/>
        <v>1</v>
      </c>
      <c r="F5137" s="2">
        <v>32</v>
      </c>
      <c r="G5137" s="19">
        <v>198.7</v>
      </c>
      <c r="H5137" s="20">
        <v>0.1</v>
      </c>
      <c r="I5137" s="6"/>
      <c r="J5137" s="5">
        <v>40400</v>
      </c>
      <c r="K5137" s="25">
        <v>-62.13</v>
      </c>
      <c r="L5137" s="2" t="s">
        <v>338</v>
      </c>
      <c r="M5137" s="14">
        <f>+VLOOKUP(L5137,Customers!$C$3:$D$797,2,FALSE)</f>
        <v>3</v>
      </c>
      <c r="N5137" s="14">
        <f>+INDEX(Customers!$B$2:$D$797,MATCH(TF_Database!L5137,Customers!$C$2:$C$797,0),1)</f>
        <v>30333</v>
      </c>
      <c r="O5137" s="29">
        <f t="shared" si="482"/>
        <v>8</v>
      </c>
      <c r="P5137" s="29">
        <f t="shared" si="483"/>
        <v>14</v>
      </c>
      <c r="Q5137" s="14" t="str">
        <f t="shared" si="484"/>
        <v xml:space="preserve">Natalie </v>
      </c>
      <c r="R5137" s="14" t="str">
        <f t="shared" si="485"/>
        <v>Webber</v>
      </c>
    </row>
    <row r="5138" spans="2:18" x14ac:dyDescent="0.45">
      <c r="B5138" s="14" t="str">
        <f t="shared" si="480"/>
        <v>398544439856</v>
      </c>
      <c r="C5138" s="5">
        <v>39854</v>
      </c>
      <c r="D5138" s="2" t="s">
        <v>810</v>
      </c>
      <c r="E5138" s="14">
        <f t="shared" si="481"/>
        <v>0</v>
      </c>
      <c r="F5138" s="2">
        <v>44</v>
      </c>
      <c r="G5138" s="19">
        <v>951.33</v>
      </c>
      <c r="H5138" s="20">
        <v>0</v>
      </c>
      <c r="I5138" s="6"/>
      <c r="J5138" s="5">
        <v>39856</v>
      </c>
      <c r="K5138" s="25">
        <v>-60.66</v>
      </c>
      <c r="L5138" s="2" t="s">
        <v>614</v>
      </c>
      <c r="M5138" s="14">
        <f>+VLOOKUP(L5138,Customers!$C$3:$D$797,2,FALSE)</f>
        <v>4</v>
      </c>
      <c r="N5138" s="14">
        <f>+INDEX(Customers!$B$2:$D$797,MATCH(TF_Database!L5138,Customers!$C$2:$C$797,0),1)</f>
        <v>31005</v>
      </c>
      <c r="O5138" s="29">
        <f t="shared" si="482"/>
        <v>9</v>
      </c>
      <c r="P5138" s="29">
        <f t="shared" si="483"/>
        <v>19</v>
      </c>
      <c r="Q5138" s="14" t="str">
        <f t="shared" si="484"/>
        <v xml:space="preserve">Maribeth </v>
      </c>
      <c r="R5138" s="14" t="str">
        <f t="shared" si="485"/>
        <v>Schnelling</v>
      </c>
    </row>
    <row r="5139" spans="2:18" x14ac:dyDescent="0.45">
      <c r="B5139" s="14" t="str">
        <f t="shared" si="480"/>
        <v>41012141014</v>
      </c>
      <c r="C5139" s="5">
        <v>41012</v>
      </c>
      <c r="D5139" s="2" t="s">
        <v>810</v>
      </c>
      <c r="E5139" s="14">
        <f t="shared" si="481"/>
        <v>0</v>
      </c>
      <c r="F5139" s="2">
        <v>1</v>
      </c>
      <c r="G5139" s="19">
        <v>15.72</v>
      </c>
      <c r="H5139" s="20">
        <v>0</v>
      </c>
      <c r="I5139" s="6"/>
      <c r="J5139" s="5">
        <v>41014</v>
      </c>
      <c r="K5139" s="25">
        <v>-6.1</v>
      </c>
      <c r="L5139" s="2" t="s">
        <v>576</v>
      </c>
      <c r="M5139" s="14">
        <f>+VLOOKUP(L5139,Customers!$C$3:$D$797,2,FALSE)</f>
        <v>3</v>
      </c>
      <c r="N5139" s="14">
        <f>+INDEX(Customers!$B$2:$D$797,MATCH(TF_Database!L5139,Customers!$C$2:$C$797,0),1)</f>
        <v>26724</v>
      </c>
      <c r="O5139" s="29">
        <f t="shared" si="482"/>
        <v>6</v>
      </c>
      <c r="P5139" s="29">
        <f t="shared" si="483"/>
        <v>13</v>
      </c>
      <c r="Q5139" s="14" t="str">
        <f t="shared" si="484"/>
        <v xml:space="preserve">Thais </v>
      </c>
      <c r="R5139" s="14" t="str">
        <f t="shared" si="485"/>
        <v>Sissman</v>
      </c>
    </row>
    <row r="5140" spans="2:18" x14ac:dyDescent="0.45">
      <c r="B5140" s="14" t="str">
        <f t="shared" si="480"/>
        <v>410123641014</v>
      </c>
      <c r="C5140" s="5">
        <v>41012</v>
      </c>
      <c r="D5140" s="2" t="s">
        <v>810</v>
      </c>
      <c r="E5140" s="14">
        <f t="shared" si="481"/>
        <v>0</v>
      </c>
      <c r="F5140" s="2">
        <v>36</v>
      </c>
      <c r="G5140" s="19">
        <v>313.83</v>
      </c>
      <c r="H5140" s="20">
        <v>0.08</v>
      </c>
      <c r="I5140" s="6"/>
      <c r="J5140" s="5">
        <v>41014</v>
      </c>
      <c r="K5140" s="25">
        <v>56.78</v>
      </c>
      <c r="L5140" s="2" t="s">
        <v>576</v>
      </c>
      <c r="M5140" s="14">
        <f>+VLOOKUP(L5140,Customers!$C$3:$D$797,2,FALSE)</f>
        <v>3</v>
      </c>
      <c r="N5140" s="14">
        <f>+INDEX(Customers!$B$2:$D$797,MATCH(TF_Database!L5140,Customers!$C$2:$C$797,0),1)</f>
        <v>26724</v>
      </c>
      <c r="O5140" s="29">
        <f t="shared" si="482"/>
        <v>6</v>
      </c>
      <c r="P5140" s="29">
        <f t="shared" si="483"/>
        <v>13</v>
      </c>
      <c r="Q5140" s="14" t="str">
        <f t="shared" si="484"/>
        <v xml:space="preserve">Thais </v>
      </c>
      <c r="R5140" s="14" t="str">
        <f t="shared" si="485"/>
        <v>Sissman</v>
      </c>
    </row>
    <row r="5141" spans="2:18" x14ac:dyDescent="0.45">
      <c r="B5141" s="14" t="str">
        <f t="shared" si="480"/>
        <v>410121141014</v>
      </c>
      <c r="C5141" s="5">
        <v>41012</v>
      </c>
      <c r="D5141" s="2" t="s">
        <v>810</v>
      </c>
      <c r="E5141" s="14">
        <f t="shared" si="481"/>
        <v>0</v>
      </c>
      <c r="F5141" s="2">
        <v>11</v>
      </c>
      <c r="G5141" s="19">
        <v>201.59449999999998</v>
      </c>
      <c r="H5141" s="20">
        <v>0.04</v>
      </c>
      <c r="I5141" s="6"/>
      <c r="J5141" s="5">
        <v>41014</v>
      </c>
      <c r="K5141" s="25">
        <v>32.31</v>
      </c>
      <c r="L5141" s="2" t="s">
        <v>576</v>
      </c>
      <c r="M5141" s="14">
        <f>+VLOOKUP(L5141,Customers!$C$3:$D$797,2,FALSE)</f>
        <v>3</v>
      </c>
      <c r="N5141" s="14">
        <f>+INDEX(Customers!$B$2:$D$797,MATCH(TF_Database!L5141,Customers!$C$2:$C$797,0),1)</f>
        <v>26724</v>
      </c>
      <c r="O5141" s="29">
        <f t="shared" si="482"/>
        <v>6</v>
      </c>
      <c r="P5141" s="29">
        <f t="shared" si="483"/>
        <v>13</v>
      </c>
      <c r="Q5141" s="14" t="str">
        <f t="shared" si="484"/>
        <v xml:space="preserve">Thais </v>
      </c>
      <c r="R5141" s="14" t="str">
        <f t="shared" si="485"/>
        <v>Sissman</v>
      </c>
    </row>
    <row r="5142" spans="2:18" x14ac:dyDescent="0.45">
      <c r="B5142" s="14" t="str">
        <f t="shared" si="480"/>
        <v>407122840717</v>
      </c>
      <c r="C5142" s="5">
        <v>40712</v>
      </c>
      <c r="D5142" s="2" t="s">
        <v>804</v>
      </c>
      <c r="E5142" s="14">
        <f t="shared" si="481"/>
        <v>0</v>
      </c>
      <c r="F5142" s="2">
        <v>28</v>
      </c>
      <c r="G5142" s="19">
        <v>525.4</v>
      </c>
      <c r="H5142" s="20">
        <v>0.08</v>
      </c>
      <c r="I5142" s="6"/>
      <c r="J5142" s="5">
        <v>40717</v>
      </c>
      <c r="K5142" s="25">
        <v>126.49</v>
      </c>
      <c r="L5142" s="2" t="s">
        <v>404</v>
      </c>
      <c r="M5142" s="14">
        <f>+VLOOKUP(L5142,Customers!$C$3:$D$797,2,FALSE)</f>
        <v>2</v>
      </c>
      <c r="N5142" s="14">
        <f>+INDEX(Customers!$B$2:$D$797,MATCH(TF_Database!L5142,Customers!$C$2:$C$797,0),1)</f>
        <v>20959</v>
      </c>
      <c r="O5142" s="29">
        <f t="shared" si="482"/>
        <v>8</v>
      </c>
      <c r="P5142" s="29">
        <f t="shared" si="483"/>
        <v>14</v>
      </c>
      <c r="Q5142" s="14" t="str">
        <f t="shared" si="484"/>
        <v xml:space="preserve">Michael </v>
      </c>
      <c r="R5142" s="14" t="str">
        <f t="shared" si="485"/>
        <v>Oakman</v>
      </c>
    </row>
    <row r="5143" spans="2:18" x14ac:dyDescent="0.45">
      <c r="B5143" s="14" t="str">
        <f t="shared" si="480"/>
        <v>407123740716</v>
      </c>
      <c r="C5143" s="5">
        <v>40712</v>
      </c>
      <c r="D5143" s="2" t="s">
        <v>804</v>
      </c>
      <c r="E5143" s="14">
        <f t="shared" si="481"/>
        <v>0</v>
      </c>
      <c r="F5143" s="2">
        <v>37</v>
      </c>
      <c r="G5143" s="19">
        <v>61.77</v>
      </c>
      <c r="H5143" s="20">
        <v>0.04</v>
      </c>
      <c r="I5143" s="6"/>
      <c r="J5143" s="5">
        <v>40716</v>
      </c>
      <c r="K5143" s="25">
        <v>12.65</v>
      </c>
      <c r="L5143" s="2" t="s">
        <v>404</v>
      </c>
      <c r="M5143" s="14">
        <f>+VLOOKUP(L5143,Customers!$C$3:$D$797,2,FALSE)</f>
        <v>2</v>
      </c>
      <c r="N5143" s="14">
        <f>+INDEX(Customers!$B$2:$D$797,MATCH(TF_Database!L5143,Customers!$C$2:$C$797,0),1)</f>
        <v>20959</v>
      </c>
      <c r="O5143" s="29">
        <f t="shared" si="482"/>
        <v>8</v>
      </c>
      <c r="P5143" s="29">
        <f t="shared" si="483"/>
        <v>14</v>
      </c>
      <c r="Q5143" s="14" t="str">
        <f t="shared" si="484"/>
        <v xml:space="preserve">Michael </v>
      </c>
      <c r="R5143" s="14" t="str">
        <f t="shared" si="485"/>
        <v>Oakman</v>
      </c>
    </row>
    <row r="5144" spans="2:18" x14ac:dyDescent="0.45">
      <c r="B5144" s="14" t="str">
        <f t="shared" si="480"/>
        <v>404993740502</v>
      </c>
      <c r="C5144" s="5">
        <v>40499</v>
      </c>
      <c r="D5144" s="2" t="s">
        <v>806</v>
      </c>
      <c r="E5144" s="14">
        <f t="shared" si="481"/>
        <v>1</v>
      </c>
      <c r="F5144" s="2">
        <v>37</v>
      </c>
      <c r="G5144" s="19">
        <v>99.65</v>
      </c>
      <c r="H5144" s="20">
        <v>0.01</v>
      </c>
      <c r="I5144" s="6"/>
      <c r="J5144" s="5">
        <v>40502</v>
      </c>
      <c r="K5144" s="25">
        <v>27</v>
      </c>
      <c r="L5144" s="2" t="s">
        <v>493</v>
      </c>
      <c r="M5144" s="14">
        <f>+VLOOKUP(L5144,Customers!$C$3:$D$797,2,FALSE)</f>
        <v>3</v>
      </c>
      <c r="N5144" s="14">
        <f>+INDEX(Customers!$B$2:$D$797,MATCH(TF_Database!L5144,Customers!$C$2:$C$797,0),1)</f>
        <v>12667</v>
      </c>
      <c r="O5144" s="29">
        <f t="shared" si="482"/>
        <v>7</v>
      </c>
      <c r="P5144" s="29">
        <f t="shared" si="483"/>
        <v>13</v>
      </c>
      <c r="Q5144" s="14" t="str">
        <f t="shared" si="484"/>
        <v xml:space="preserve">Arthur </v>
      </c>
      <c r="R5144" s="14" t="str">
        <f t="shared" si="485"/>
        <v>Gainer</v>
      </c>
    </row>
    <row r="5145" spans="2:18" x14ac:dyDescent="0.45">
      <c r="B5145" s="14" t="str">
        <f t="shared" si="480"/>
        <v>412731041273</v>
      </c>
      <c r="C5145" s="5">
        <v>41273</v>
      </c>
      <c r="D5145" s="2" t="s">
        <v>810</v>
      </c>
      <c r="E5145" s="14">
        <f t="shared" si="481"/>
        <v>0</v>
      </c>
      <c r="F5145" s="2">
        <v>10</v>
      </c>
      <c r="G5145" s="19">
        <v>14.15</v>
      </c>
      <c r="H5145" s="20">
        <v>0.1</v>
      </c>
      <c r="I5145" s="6"/>
      <c r="J5145" s="5">
        <v>41273</v>
      </c>
      <c r="K5145" s="25">
        <v>-1.29</v>
      </c>
      <c r="L5145" s="2" t="s">
        <v>475</v>
      </c>
      <c r="M5145" s="14">
        <f>+VLOOKUP(L5145,Customers!$C$3:$D$797,2,FALSE)</f>
        <v>3</v>
      </c>
      <c r="N5145" s="14">
        <f>+INDEX(Customers!$B$2:$D$797,MATCH(TF_Database!L5145,Customers!$C$2:$C$797,0),1)</f>
        <v>23497</v>
      </c>
      <c r="O5145" s="29">
        <f t="shared" si="482"/>
        <v>8</v>
      </c>
      <c r="P5145" s="29">
        <f t="shared" si="483"/>
        <v>13</v>
      </c>
      <c r="Q5145" s="14" t="str">
        <f t="shared" si="484"/>
        <v xml:space="preserve">Theresa </v>
      </c>
      <c r="R5145" s="14" t="str">
        <f t="shared" si="485"/>
        <v>Swint</v>
      </c>
    </row>
    <row r="5146" spans="2:18" x14ac:dyDescent="0.45">
      <c r="B5146" s="14" t="str">
        <f t="shared" si="480"/>
        <v>403371840338</v>
      </c>
      <c r="C5146" s="5">
        <v>40337</v>
      </c>
      <c r="D5146" s="2" t="s">
        <v>806</v>
      </c>
      <c r="E5146" s="14">
        <f t="shared" si="481"/>
        <v>1</v>
      </c>
      <c r="F5146" s="2">
        <v>18</v>
      </c>
      <c r="G5146" s="19">
        <v>85.74</v>
      </c>
      <c r="H5146" s="20">
        <v>0.03</v>
      </c>
      <c r="I5146" s="6"/>
      <c r="J5146" s="5">
        <v>40338</v>
      </c>
      <c r="K5146" s="25">
        <v>-73.5655</v>
      </c>
      <c r="L5146" s="2" t="s">
        <v>339</v>
      </c>
      <c r="M5146" s="14">
        <f>+VLOOKUP(L5146,Customers!$C$3:$D$797,2,FALSE)</f>
        <v>2</v>
      </c>
      <c r="N5146" s="14">
        <f>+INDEX(Customers!$B$2:$D$797,MATCH(TF_Database!L5146,Customers!$C$2:$C$797,0),1)</f>
        <v>19697</v>
      </c>
      <c r="O5146" s="29">
        <f t="shared" si="482"/>
        <v>5</v>
      </c>
      <c r="P5146" s="29">
        <f t="shared" si="483"/>
        <v>12</v>
      </c>
      <c r="Q5146" s="14" t="str">
        <f t="shared" si="484"/>
        <v xml:space="preserve">Eric </v>
      </c>
      <c r="R5146" s="14" t="str">
        <f t="shared" si="485"/>
        <v>Barreto</v>
      </c>
    </row>
    <row r="5147" spans="2:18" x14ac:dyDescent="0.45">
      <c r="B5147" s="14" t="str">
        <f t="shared" si="480"/>
        <v>403371740338</v>
      </c>
      <c r="C5147" s="5">
        <v>40337</v>
      </c>
      <c r="D5147" s="2" t="s">
        <v>806</v>
      </c>
      <c r="E5147" s="14">
        <f t="shared" si="481"/>
        <v>1</v>
      </c>
      <c r="F5147" s="2">
        <v>17</v>
      </c>
      <c r="G5147" s="19">
        <v>2031.98</v>
      </c>
      <c r="H5147" s="20">
        <v>0.05</v>
      </c>
      <c r="I5147" s="6"/>
      <c r="J5147" s="5">
        <v>40338</v>
      </c>
      <c r="K5147" s="25">
        <v>778.6</v>
      </c>
      <c r="L5147" s="2" t="s">
        <v>339</v>
      </c>
      <c r="M5147" s="14">
        <f>+VLOOKUP(L5147,Customers!$C$3:$D$797,2,FALSE)</f>
        <v>2</v>
      </c>
      <c r="N5147" s="14">
        <f>+INDEX(Customers!$B$2:$D$797,MATCH(TF_Database!L5147,Customers!$C$2:$C$797,0),1)</f>
        <v>19697</v>
      </c>
      <c r="O5147" s="29">
        <f t="shared" si="482"/>
        <v>5</v>
      </c>
      <c r="P5147" s="29">
        <f t="shared" si="483"/>
        <v>12</v>
      </c>
      <c r="Q5147" s="14" t="str">
        <f t="shared" si="484"/>
        <v xml:space="preserve">Eric </v>
      </c>
      <c r="R5147" s="14" t="str">
        <f t="shared" si="485"/>
        <v>Barreto</v>
      </c>
    </row>
    <row r="5148" spans="2:18" x14ac:dyDescent="0.45">
      <c r="B5148" s="14" t="str">
        <f t="shared" si="480"/>
        <v>403372440337</v>
      </c>
      <c r="C5148" s="5">
        <v>40337</v>
      </c>
      <c r="D5148" s="2" t="s">
        <v>806</v>
      </c>
      <c r="E5148" s="14">
        <f t="shared" si="481"/>
        <v>1</v>
      </c>
      <c r="F5148" s="2">
        <v>24</v>
      </c>
      <c r="G5148" s="19">
        <v>131.94</v>
      </c>
      <c r="H5148" s="20">
        <v>0.04</v>
      </c>
      <c r="I5148" s="6"/>
      <c r="J5148" s="5">
        <v>40337</v>
      </c>
      <c r="K5148" s="25">
        <v>2.3205</v>
      </c>
      <c r="L5148" s="2" t="s">
        <v>339</v>
      </c>
      <c r="M5148" s="14">
        <f>+VLOOKUP(L5148,Customers!$C$3:$D$797,2,FALSE)</f>
        <v>2</v>
      </c>
      <c r="N5148" s="14">
        <f>+INDEX(Customers!$B$2:$D$797,MATCH(TF_Database!L5148,Customers!$C$2:$C$797,0),1)</f>
        <v>19697</v>
      </c>
      <c r="O5148" s="29">
        <f t="shared" si="482"/>
        <v>5</v>
      </c>
      <c r="P5148" s="29">
        <f t="shared" si="483"/>
        <v>12</v>
      </c>
      <c r="Q5148" s="14" t="str">
        <f t="shared" si="484"/>
        <v xml:space="preserve">Eric </v>
      </c>
      <c r="R5148" s="14" t="str">
        <f t="shared" si="485"/>
        <v>Barreto</v>
      </c>
    </row>
    <row r="5149" spans="2:18" x14ac:dyDescent="0.45">
      <c r="B5149" s="14" t="str">
        <f t="shared" si="480"/>
        <v>411754341176</v>
      </c>
      <c r="C5149" s="5">
        <v>41175</v>
      </c>
      <c r="D5149" s="2" t="s">
        <v>810</v>
      </c>
      <c r="E5149" s="14">
        <f t="shared" si="481"/>
        <v>0</v>
      </c>
      <c r="F5149" s="2">
        <v>43</v>
      </c>
      <c r="G5149" s="19">
        <v>528.53</v>
      </c>
      <c r="H5149" s="20">
        <v>0.05</v>
      </c>
      <c r="I5149" s="6"/>
      <c r="J5149" s="5">
        <v>41176</v>
      </c>
      <c r="K5149" s="25">
        <v>-7.24</v>
      </c>
      <c r="L5149" s="2" t="s">
        <v>613</v>
      </c>
      <c r="M5149" s="14">
        <f>+VLOOKUP(L5149,Customers!$C$3:$D$797,2,FALSE)</f>
        <v>3</v>
      </c>
      <c r="N5149" s="14">
        <f>+INDEX(Customers!$B$2:$D$797,MATCH(TF_Database!L5149,Customers!$C$2:$C$797,0),1)</f>
        <v>826</v>
      </c>
      <c r="O5149" s="29">
        <f t="shared" si="482"/>
        <v>5</v>
      </c>
      <c r="P5149" s="29">
        <f t="shared" si="483"/>
        <v>12</v>
      </c>
      <c r="Q5149" s="14" t="str">
        <f t="shared" si="484"/>
        <v xml:space="preserve">Rick </v>
      </c>
      <c r="R5149" s="14" t="str">
        <f t="shared" si="485"/>
        <v>Bensley</v>
      </c>
    </row>
    <row r="5150" spans="2:18" x14ac:dyDescent="0.45">
      <c r="B5150" s="14" t="str">
        <f t="shared" si="480"/>
        <v>411754741177</v>
      </c>
      <c r="C5150" s="5">
        <v>41175</v>
      </c>
      <c r="D5150" s="2" t="s">
        <v>810</v>
      </c>
      <c r="E5150" s="14">
        <f t="shared" si="481"/>
        <v>0</v>
      </c>
      <c r="F5150" s="2">
        <v>47</v>
      </c>
      <c r="G5150" s="19">
        <v>5975.0495000000001</v>
      </c>
      <c r="H5150" s="20">
        <v>0.06</v>
      </c>
      <c r="I5150" s="6"/>
      <c r="J5150" s="5">
        <v>41177</v>
      </c>
      <c r="K5150" s="25">
        <v>1417.23</v>
      </c>
      <c r="L5150" s="2" t="s">
        <v>613</v>
      </c>
      <c r="M5150" s="14">
        <f>+VLOOKUP(L5150,Customers!$C$3:$D$797,2,FALSE)</f>
        <v>3</v>
      </c>
      <c r="N5150" s="14">
        <f>+INDEX(Customers!$B$2:$D$797,MATCH(TF_Database!L5150,Customers!$C$2:$C$797,0),1)</f>
        <v>826</v>
      </c>
      <c r="O5150" s="29">
        <f t="shared" si="482"/>
        <v>5</v>
      </c>
      <c r="P5150" s="29">
        <f t="shared" si="483"/>
        <v>12</v>
      </c>
      <c r="Q5150" s="14" t="str">
        <f t="shared" si="484"/>
        <v xml:space="preserve">Rick </v>
      </c>
      <c r="R5150" s="14" t="str">
        <f t="shared" si="485"/>
        <v>Bensley</v>
      </c>
    </row>
    <row r="5151" spans="2:18" x14ac:dyDescent="0.45">
      <c r="B5151" s="14" t="str">
        <f t="shared" si="480"/>
        <v>411754441177</v>
      </c>
      <c r="C5151" s="5">
        <v>41175</v>
      </c>
      <c r="D5151" s="2" t="s">
        <v>810</v>
      </c>
      <c r="E5151" s="14">
        <f t="shared" si="481"/>
        <v>0</v>
      </c>
      <c r="F5151" s="2">
        <v>44</v>
      </c>
      <c r="G5151" s="19">
        <v>720.52</v>
      </c>
      <c r="H5151" s="20">
        <v>0.1</v>
      </c>
      <c r="I5151" s="6"/>
      <c r="J5151" s="5">
        <v>41177</v>
      </c>
      <c r="K5151" s="25">
        <v>-36.792299999999997</v>
      </c>
      <c r="L5151" s="2" t="s">
        <v>613</v>
      </c>
      <c r="M5151" s="14">
        <f>+VLOOKUP(L5151,Customers!$C$3:$D$797,2,FALSE)</f>
        <v>3</v>
      </c>
      <c r="N5151" s="14">
        <f>+INDEX(Customers!$B$2:$D$797,MATCH(TF_Database!L5151,Customers!$C$2:$C$797,0),1)</f>
        <v>826</v>
      </c>
      <c r="O5151" s="29">
        <f t="shared" si="482"/>
        <v>5</v>
      </c>
      <c r="P5151" s="29">
        <f t="shared" si="483"/>
        <v>12</v>
      </c>
      <c r="Q5151" s="14" t="str">
        <f t="shared" si="484"/>
        <v xml:space="preserve">Rick </v>
      </c>
      <c r="R5151" s="14" t="str">
        <f t="shared" si="485"/>
        <v>Bensley</v>
      </c>
    </row>
    <row r="5152" spans="2:18" x14ac:dyDescent="0.45">
      <c r="B5152" s="14" t="str">
        <f t="shared" si="480"/>
        <v>410114641011</v>
      </c>
      <c r="C5152" s="5">
        <v>41011</v>
      </c>
      <c r="D5152" s="2" t="s">
        <v>811</v>
      </c>
      <c r="E5152" s="14">
        <f t="shared" si="481"/>
        <v>0</v>
      </c>
      <c r="F5152" s="2">
        <v>46</v>
      </c>
      <c r="G5152" s="19">
        <v>3849.17</v>
      </c>
      <c r="H5152" s="20">
        <v>0.06</v>
      </c>
      <c r="I5152" s="6"/>
      <c r="J5152" s="5">
        <v>41011</v>
      </c>
      <c r="K5152" s="25">
        <v>1982.78</v>
      </c>
      <c r="L5152" s="2" t="s">
        <v>339</v>
      </c>
      <c r="M5152" s="14">
        <f>+VLOOKUP(L5152,Customers!$C$3:$D$797,2,FALSE)</f>
        <v>2</v>
      </c>
      <c r="N5152" s="14">
        <f>+INDEX(Customers!$B$2:$D$797,MATCH(TF_Database!L5152,Customers!$C$2:$C$797,0),1)</f>
        <v>19697</v>
      </c>
      <c r="O5152" s="29">
        <f t="shared" si="482"/>
        <v>5</v>
      </c>
      <c r="P5152" s="29">
        <f t="shared" si="483"/>
        <v>12</v>
      </c>
      <c r="Q5152" s="14" t="str">
        <f t="shared" si="484"/>
        <v xml:space="preserve">Eric </v>
      </c>
      <c r="R5152" s="14" t="str">
        <f t="shared" si="485"/>
        <v>Barreto</v>
      </c>
    </row>
    <row r="5153" spans="2:18" x14ac:dyDescent="0.45">
      <c r="B5153" s="14" t="str">
        <f t="shared" si="480"/>
        <v>408102840812</v>
      </c>
      <c r="C5153" s="5">
        <v>40810</v>
      </c>
      <c r="D5153" s="2" t="s">
        <v>811</v>
      </c>
      <c r="E5153" s="14">
        <f t="shared" si="481"/>
        <v>0</v>
      </c>
      <c r="F5153" s="2">
        <v>28</v>
      </c>
      <c r="G5153" s="19">
        <v>1208.3499999999999</v>
      </c>
      <c r="H5153" s="20">
        <v>0</v>
      </c>
      <c r="I5153" s="6"/>
      <c r="J5153" s="5">
        <v>40812</v>
      </c>
      <c r="K5153" s="25">
        <v>145.54</v>
      </c>
      <c r="L5153" s="2" t="s">
        <v>613</v>
      </c>
      <c r="M5153" s="14">
        <f>+VLOOKUP(L5153,Customers!$C$3:$D$797,2,FALSE)</f>
        <v>3</v>
      </c>
      <c r="N5153" s="14">
        <f>+INDEX(Customers!$B$2:$D$797,MATCH(TF_Database!L5153,Customers!$C$2:$C$797,0),1)</f>
        <v>826</v>
      </c>
      <c r="O5153" s="29">
        <f t="shared" si="482"/>
        <v>5</v>
      </c>
      <c r="P5153" s="29">
        <f t="shared" si="483"/>
        <v>12</v>
      </c>
      <c r="Q5153" s="14" t="str">
        <f t="shared" si="484"/>
        <v xml:space="preserve">Rick </v>
      </c>
      <c r="R5153" s="14" t="str">
        <f t="shared" si="485"/>
        <v>Bensley</v>
      </c>
    </row>
    <row r="5154" spans="2:18" x14ac:dyDescent="0.45">
      <c r="B5154" s="14" t="str">
        <f t="shared" si="480"/>
        <v>411331241133</v>
      </c>
      <c r="C5154" s="5">
        <v>41133</v>
      </c>
      <c r="D5154" s="2" t="s">
        <v>804</v>
      </c>
      <c r="E5154" s="14">
        <f t="shared" si="481"/>
        <v>0</v>
      </c>
      <c r="F5154" s="2">
        <v>12</v>
      </c>
      <c r="G5154" s="19">
        <v>69.97</v>
      </c>
      <c r="H5154" s="20">
        <v>0.01</v>
      </c>
      <c r="I5154" s="6"/>
      <c r="J5154" s="5">
        <v>41133</v>
      </c>
      <c r="K5154" s="25">
        <v>24.25</v>
      </c>
      <c r="L5154" s="2" t="s">
        <v>326</v>
      </c>
      <c r="M5154" s="14">
        <f>+VLOOKUP(L5154,Customers!$C$3:$D$797,2,FALSE)</f>
        <v>5</v>
      </c>
      <c r="N5154" s="14">
        <f>+INDEX(Customers!$B$2:$D$797,MATCH(TF_Database!L5154,Customers!$C$2:$C$797,0),1)</f>
        <v>6599</v>
      </c>
      <c r="O5154" s="29">
        <f t="shared" si="482"/>
        <v>8</v>
      </c>
      <c r="P5154" s="29">
        <f t="shared" si="483"/>
        <v>14</v>
      </c>
      <c r="Q5154" s="14" t="str">
        <f t="shared" si="484"/>
        <v xml:space="preserve">Matthew </v>
      </c>
      <c r="R5154" s="14" t="str">
        <f t="shared" si="485"/>
        <v>Clasen</v>
      </c>
    </row>
    <row r="5155" spans="2:18" x14ac:dyDescent="0.45">
      <c r="B5155" s="14" t="str">
        <f t="shared" si="480"/>
        <v>39874139876</v>
      </c>
      <c r="C5155" s="5">
        <v>39874</v>
      </c>
      <c r="D5155" s="2" t="s">
        <v>806</v>
      </c>
      <c r="E5155" s="14">
        <f t="shared" si="481"/>
        <v>1</v>
      </c>
      <c r="F5155" s="2">
        <v>1</v>
      </c>
      <c r="G5155" s="19">
        <v>199.48</v>
      </c>
      <c r="H5155" s="20">
        <v>0.08</v>
      </c>
      <c r="I5155" s="6"/>
      <c r="J5155" s="5">
        <v>39876</v>
      </c>
      <c r="K5155" s="25">
        <v>-120.24</v>
      </c>
      <c r="L5155" s="2" t="s">
        <v>475</v>
      </c>
      <c r="M5155" s="14">
        <f>+VLOOKUP(L5155,Customers!$C$3:$D$797,2,FALSE)</f>
        <v>3</v>
      </c>
      <c r="N5155" s="14">
        <f>+INDEX(Customers!$B$2:$D$797,MATCH(TF_Database!L5155,Customers!$C$2:$C$797,0),1)</f>
        <v>23497</v>
      </c>
      <c r="O5155" s="29">
        <f t="shared" si="482"/>
        <v>8</v>
      </c>
      <c r="P5155" s="29">
        <f t="shared" si="483"/>
        <v>13</v>
      </c>
      <c r="Q5155" s="14" t="str">
        <f t="shared" si="484"/>
        <v xml:space="preserve">Theresa </v>
      </c>
      <c r="R5155" s="14" t="str">
        <f t="shared" si="485"/>
        <v>Swint</v>
      </c>
    </row>
    <row r="5156" spans="2:18" x14ac:dyDescent="0.45">
      <c r="B5156" s="14" t="str">
        <f t="shared" si="480"/>
        <v>405583740560</v>
      </c>
      <c r="C5156" s="5">
        <v>40558</v>
      </c>
      <c r="D5156" s="2" t="s">
        <v>811</v>
      </c>
      <c r="E5156" s="14">
        <f t="shared" si="481"/>
        <v>0</v>
      </c>
      <c r="F5156" s="2">
        <v>37</v>
      </c>
      <c r="G5156" s="19">
        <v>925.8</v>
      </c>
      <c r="H5156" s="20">
        <v>0.01</v>
      </c>
      <c r="I5156" s="6"/>
      <c r="J5156" s="5">
        <v>40560</v>
      </c>
      <c r="K5156" s="25">
        <v>30.684999999999999</v>
      </c>
      <c r="L5156" s="2" t="s">
        <v>582</v>
      </c>
      <c r="M5156" s="14">
        <f>+VLOOKUP(L5156,Customers!$C$3:$D$797,2,FALSE)</f>
        <v>4</v>
      </c>
      <c r="N5156" s="14">
        <f>+INDEX(Customers!$B$2:$D$797,MATCH(TF_Database!L5156,Customers!$C$2:$C$797,0),1)</f>
        <v>17308</v>
      </c>
      <c r="O5156" s="29">
        <f t="shared" si="482"/>
        <v>5</v>
      </c>
      <c r="P5156" s="29">
        <f t="shared" si="483"/>
        <v>13</v>
      </c>
      <c r="Q5156" s="14" t="str">
        <f t="shared" si="484"/>
        <v xml:space="preserve">Mick </v>
      </c>
      <c r="R5156" s="14" t="str">
        <f t="shared" si="485"/>
        <v>Crebagga</v>
      </c>
    </row>
    <row r="5157" spans="2:18" x14ac:dyDescent="0.45">
      <c r="B5157" s="14" t="str">
        <f t="shared" si="480"/>
        <v>405583940560</v>
      </c>
      <c r="C5157" s="5">
        <v>40558</v>
      </c>
      <c r="D5157" s="2" t="s">
        <v>811</v>
      </c>
      <c r="E5157" s="14">
        <f t="shared" si="481"/>
        <v>0</v>
      </c>
      <c r="F5157" s="2">
        <v>39</v>
      </c>
      <c r="G5157" s="19">
        <v>282.48</v>
      </c>
      <c r="H5157" s="20">
        <v>0.08</v>
      </c>
      <c r="I5157" s="6"/>
      <c r="J5157" s="5">
        <v>40560</v>
      </c>
      <c r="K5157" s="25">
        <v>-87.009</v>
      </c>
      <c r="L5157" s="2" t="s">
        <v>582</v>
      </c>
      <c r="M5157" s="14">
        <f>+VLOOKUP(L5157,Customers!$C$3:$D$797,2,FALSE)</f>
        <v>4</v>
      </c>
      <c r="N5157" s="14">
        <f>+INDEX(Customers!$B$2:$D$797,MATCH(TF_Database!L5157,Customers!$C$2:$C$797,0),1)</f>
        <v>17308</v>
      </c>
      <c r="O5157" s="29">
        <f t="shared" si="482"/>
        <v>5</v>
      </c>
      <c r="P5157" s="29">
        <f t="shared" si="483"/>
        <v>13</v>
      </c>
      <c r="Q5157" s="14" t="str">
        <f t="shared" si="484"/>
        <v xml:space="preserve">Mick </v>
      </c>
      <c r="R5157" s="14" t="str">
        <f t="shared" si="485"/>
        <v>Crebagga</v>
      </c>
    </row>
    <row r="5158" spans="2:18" x14ac:dyDescent="0.45">
      <c r="B5158" s="14" t="str">
        <f t="shared" si="480"/>
        <v>405581240560</v>
      </c>
      <c r="C5158" s="5">
        <v>40558</v>
      </c>
      <c r="D5158" s="2" t="s">
        <v>811</v>
      </c>
      <c r="E5158" s="14">
        <f t="shared" si="481"/>
        <v>0</v>
      </c>
      <c r="F5158" s="2">
        <v>12</v>
      </c>
      <c r="G5158" s="19">
        <v>6502.46</v>
      </c>
      <c r="H5158" s="20">
        <v>0.09</v>
      </c>
      <c r="I5158" s="6"/>
      <c r="J5158" s="5">
        <v>40560</v>
      </c>
      <c r="K5158" s="25">
        <v>261.66000000000003</v>
      </c>
      <c r="L5158" s="2" t="s">
        <v>582</v>
      </c>
      <c r="M5158" s="14">
        <f>+VLOOKUP(L5158,Customers!$C$3:$D$797,2,FALSE)</f>
        <v>4</v>
      </c>
      <c r="N5158" s="14">
        <f>+INDEX(Customers!$B$2:$D$797,MATCH(TF_Database!L5158,Customers!$C$2:$C$797,0),1)</f>
        <v>17308</v>
      </c>
      <c r="O5158" s="29">
        <f t="shared" si="482"/>
        <v>5</v>
      </c>
      <c r="P5158" s="29">
        <f t="shared" si="483"/>
        <v>13</v>
      </c>
      <c r="Q5158" s="14" t="str">
        <f t="shared" si="484"/>
        <v xml:space="preserve">Mick </v>
      </c>
      <c r="R5158" s="14" t="str">
        <f t="shared" si="485"/>
        <v>Crebagga</v>
      </c>
    </row>
    <row r="5159" spans="2:18" x14ac:dyDescent="0.45">
      <c r="B5159" s="14" t="str">
        <f t="shared" si="480"/>
        <v>403404740347</v>
      </c>
      <c r="C5159" s="5">
        <v>40340</v>
      </c>
      <c r="D5159" s="2" t="s">
        <v>804</v>
      </c>
      <c r="E5159" s="14">
        <f t="shared" si="481"/>
        <v>0</v>
      </c>
      <c r="F5159" s="2">
        <v>47</v>
      </c>
      <c r="G5159" s="19">
        <v>1243.52</v>
      </c>
      <c r="H5159" s="20">
        <v>0.08</v>
      </c>
      <c r="I5159" s="6"/>
      <c r="J5159" s="5">
        <v>40347</v>
      </c>
      <c r="K5159" s="25">
        <v>360.94</v>
      </c>
      <c r="L5159" s="2" t="s">
        <v>595</v>
      </c>
      <c r="M5159" s="14">
        <f>+VLOOKUP(L5159,Customers!$C$3:$D$797,2,FALSE)</f>
        <v>1</v>
      </c>
      <c r="N5159" s="14">
        <f>+INDEX(Customers!$B$2:$D$797,MATCH(TF_Database!L5159,Customers!$C$2:$C$797,0),1)</f>
        <v>10403</v>
      </c>
      <c r="O5159" s="29">
        <f t="shared" si="482"/>
        <v>5</v>
      </c>
      <c r="P5159" s="29">
        <f t="shared" si="483"/>
        <v>10</v>
      </c>
      <c r="Q5159" s="14" t="str">
        <f t="shared" si="484"/>
        <v xml:space="preserve">Gary </v>
      </c>
      <c r="R5159" s="14" t="str">
        <f t="shared" si="485"/>
        <v>Hwang</v>
      </c>
    </row>
    <row r="5160" spans="2:18" x14ac:dyDescent="0.45">
      <c r="B5160" s="14" t="str">
        <f t="shared" si="480"/>
        <v>398863439888</v>
      </c>
      <c r="C5160" s="5">
        <v>39886</v>
      </c>
      <c r="D5160" s="2" t="s">
        <v>808</v>
      </c>
      <c r="E5160" s="14">
        <f t="shared" si="481"/>
        <v>0</v>
      </c>
      <c r="F5160" s="2">
        <v>34</v>
      </c>
      <c r="G5160" s="19">
        <v>1932.58</v>
      </c>
      <c r="H5160" s="20">
        <v>0.1</v>
      </c>
      <c r="I5160" s="6"/>
      <c r="J5160" s="5">
        <v>39888</v>
      </c>
      <c r="K5160" s="25">
        <v>356.48</v>
      </c>
      <c r="L5160" s="2" t="s">
        <v>606</v>
      </c>
      <c r="M5160" s="14">
        <f>+VLOOKUP(L5160,Customers!$C$3:$D$797,2,FALSE)</f>
        <v>2</v>
      </c>
      <c r="N5160" s="14">
        <f>+INDEX(Customers!$B$2:$D$797,MATCH(TF_Database!L5160,Customers!$C$2:$C$797,0),1)</f>
        <v>17454</v>
      </c>
      <c r="O5160" s="29">
        <f t="shared" si="482"/>
        <v>5</v>
      </c>
      <c r="P5160" s="29">
        <f t="shared" si="483"/>
        <v>13</v>
      </c>
      <c r="Q5160" s="14" t="str">
        <f t="shared" si="484"/>
        <v xml:space="preserve">Thea </v>
      </c>
      <c r="R5160" s="14" t="str">
        <f t="shared" si="485"/>
        <v>Hudgings</v>
      </c>
    </row>
    <row r="5161" spans="2:18" x14ac:dyDescent="0.45">
      <c r="B5161" s="14" t="str">
        <f t="shared" si="480"/>
        <v>399961039997</v>
      </c>
      <c r="C5161" s="5">
        <v>39996</v>
      </c>
      <c r="D5161" s="2" t="s">
        <v>810</v>
      </c>
      <c r="E5161" s="14">
        <f t="shared" si="481"/>
        <v>0</v>
      </c>
      <c r="F5161" s="2">
        <v>10</v>
      </c>
      <c r="G5161" s="19">
        <v>601.57000000000005</v>
      </c>
      <c r="H5161" s="20">
        <v>0.09</v>
      </c>
      <c r="I5161" s="6"/>
      <c r="J5161" s="5">
        <v>39997</v>
      </c>
      <c r="K5161" s="25">
        <v>-247.25</v>
      </c>
      <c r="L5161" s="2" t="s">
        <v>493</v>
      </c>
      <c r="M5161" s="14">
        <f>+VLOOKUP(L5161,Customers!$C$3:$D$797,2,FALSE)</f>
        <v>3</v>
      </c>
      <c r="N5161" s="14">
        <f>+INDEX(Customers!$B$2:$D$797,MATCH(TF_Database!L5161,Customers!$C$2:$C$797,0),1)</f>
        <v>12667</v>
      </c>
      <c r="O5161" s="29">
        <f t="shared" si="482"/>
        <v>7</v>
      </c>
      <c r="P5161" s="29">
        <f t="shared" si="483"/>
        <v>13</v>
      </c>
      <c r="Q5161" s="14" t="str">
        <f t="shared" si="484"/>
        <v xml:space="preserve">Arthur </v>
      </c>
      <c r="R5161" s="14" t="str">
        <f t="shared" si="485"/>
        <v>Gainer</v>
      </c>
    </row>
    <row r="5162" spans="2:18" x14ac:dyDescent="0.45">
      <c r="B5162" s="14" t="str">
        <f t="shared" si="480"/>
        <v>39996939998</v>
      </c>
      <c r="C5162" s="5">
        <v>39996</v>
      </c>
      <c r="D5162" s="2" t="s">
        <v>810</v>
      </c>
      <c r="E5162" s="14">
        <f t="shared" si="481"/>
        <v>0</v>
      </c>
      <c r="F5162" s="2">
        <v>9</v>
      </c>
      <c r="G5162" s="19">
        <v>157.41999999999999</v>
      </c>
      <c r="H5162" s="20">
        <v>0.05</v>
      </c>
      <c r="I5162" s="6"/>
      <c r="J5162" s="5">
        <v>39998</v>
      </c>
      <c r="K5162" s="25">
        <v>-18.68</v>
      </c>
      <c r="L5162" s="2" t="s">
        <v>493</v>
      </c>
      <c r="M5162" s="14">
        <f>+VLOOKUP(L5162,Customers!$C$3:$D$797,2,FALSE)</f>
        <v>3</v>
      </c>
      <c r="N5162" s="14">
        <f>+INDEX(Customers!$B$2:$D$797,MATCH(TF_Database!L5162,Customers!$C$2:$C$797,0),1)</f>
        <v>12667</v>
      </c>
      <c r="O5162" s="29">
        <f t="shared" si="482"/>
        <v>7</v>
      </c>
      <c r="P5162" s="29">
        <f t="shared" si="483"/>
        <v>13</v>
      </c>
      <c r="Q5162" s="14" t="str">
        <f t="shared" si="484"/>
        <v xml:space="preserve">Arthur </v>
      </c>
      <c r="R5162" s="14" t="str">
        <f t="shared" si="485"/>
        <v>Gainer</v>
      </c>
    </row>
    <row r="5163" spans="2:18" x14ac:dyDescent="0.45">
      <c r="B5163" s="14" t="str">
        <f t="shared" si="480"/>
        <v>407543040758</v>
      </c>
      <c r="C5163" s="5">
        <v>40754</v>
      </c>
      <c r="D5163" s="2" t="s">
        <v>804</v>
      </c>
      <c r="E5163" s="14">
        <f t="shared" si="481"/>
        <v>0</v>
      </c>
      <c r="F5163" s="2">
        <v>30</v>
      </c>
      <c r="G5163" s="19">
        <v>299.66000000000003</v>
      </c>
      <c r="H5163" s="20">
        <v>0.08</v>
      </c>
      <c r="I5163" s="6"/>
      <c r="J5163" s="5">
        <v>40758</v>
      </c>
      <c r="K5163" s="25">
        <v>-18.250499999999999</v>
      </c>
      <c r="L5163" s="2" t="s">
        <v>598</v>
      </c>
      <c r="M5163" s="14">
        <f>+VLOOKUP(L5163,Customers!$C$3:$D$797,2,FALSE)</f>
        <v>3</v>
      </c>
      <c r="N5163" s="14">
        <f>+INDEX(Customers!$B$2:$D$797,MATCH(TF_Database!L5163,Customers!$C$2:$C$797,0),1)</f>
        <v>19942</v>
      </c>
      <c r="O5163" s="29">
        <f t="shared" si="482"/>
        <v>4</v>
      </c>
      <c r="P5163" s="29">
        <f t="shared" si="483"/>
        <v>12</v>
      </c>
      <c r="Q5163" s="14" t="str">
        <f t="shared" si="484"/>
        <v xml:space="preserve">Sue </v>
      </c>
      <c r="R5163" s="14" t="str">
        <f t="shared" si="485"/>
        <v>Ann Reed</v>
      </c>
    </row>
    <row r="5164" spans="2:18" x14ac:dyDescent="0.45">
      <c r="B5164" s="14" t="str">
        <f t="shared" si="480"/>
        <v>40600740600</v>
      </c>
      <c r="C5164" s="5">
        <v>40600</v>
      </c>
      <c r="D5164" s="2" t="s">
        <v>806</v>
      </c>
      <c r="E5164" s="14">
        <f t="shared" si="481"/>
        <v>1</v>
      </c>
      <c r="F5164" s="2">
        <v>7</v>
      </c>
      <c r="G5164" s="19">
        <v>375.57</v>
      </c>
      <c r="H5164" s="20">
        <v>0.02</v>
      </c>
      <c r="I5164" s="6"/>
      <c r="J5164" s="5">
        <v>40600</v>
      </c>
      <c r="K5164" s="25">
        <v>12.7075</v>
      </c>
      <c r="L5164" s="2" t="s">
        <v>152</v>
      </c>
      <c r="M5164" s="14">
        <f>+VLOOKUP(L5164,Customers!$C$3:$D$797,2,FALSE)</f>
        <v>4</v>
      </c>
      <c r="N5164" s="14">
        <f>+INDEX(Customers!$B$2:$D$797,MATCH(TF_Database!L5164,Customers!$C$2:$C$797,0),1)</f>
        <v>14379</v>
      </c>
      <c r="O5164" s="29">
        <f t="shared" si="482"/>
        <v>6</v>
      </c>
      <c r="P5164" s="29">
        <f t="shared" si="483"/>
        <v>13</v>
      </c>
      <c r="Q5164" s="14" t="str">
        <f t="shared" si="484"/>
        <v xml:space="preserve">Tanja </v>
      </c>
      <c r="R5164" s="14" t="str">
        <f t="shared" si="485"/>
        <v>Norvell</v>
      </c>
    </row>
    <row r="5165" spans="2:18" x14ac:dyDescent="0.45">
      <c r="B5165" s="14" t="str">
        <f t="shared" si="480"/>
        <v>406001540601</v>
      </c>
      <c r="C5165" s="5">
        <v>40600</v>
      </c>
      <c r="D5165" s="2" t="s">
        <v>806</v>
      </c>
      <c r="E5165" s="14">
        <f t="shared" si="481"/>
        <v>1</v>
      </c>
      <c r="F5165" s="2">
        <v>15</v>
      </c>
      <c r="G5165" s="19">
        <v>81.97</v>
      </c>
      <c r="H5165" s="20">
        <v>7.0000000000000007E-2</v>
      </c>
      <c r="I5165" s="6"/>
      <c r="J5165" s="5">
        <v>40601</v>
      </c>
      <c r="K5165" s="25">
        <v>-81.33</v>
      </c>
      <c r="L5165" s="2" t="s">
        <v>152</v>
      </c>
      <c r="M5165" s="14">
        <f>+VLOOKUP(L5165,Customers!$C$3:$D$797,2,FALSE)</f>
        <v>4</v>
      </c>
      <c r="N5165" s="14">
        <f>+INDEX(Customers!$B$2:$D$797,MATCH(TF_Database!L5165,Customers!$C$2:$C$797,0),1)</f>
        <v>14379</v>
      </c>
      <c r="O5165" s="29">
        <f t="shared" si="482"/>
        <v>6</v>
      </c>
      <c r="P5165" s="29">
        <f t="shared" si="483"/>
        <v>13</v>
      </c>
      <c r="Q5165" s="14" t="str">
        <f t="shared" si="484"/>
        <v xml:space="preserve">Tanja </v>
      </c>
      <c r="R5165" s="14" t="str">
        <f t="shared" si="485"/>
        <v>Norvell</v>
      </c>
    </row>
    <row r="5166" spans="2:18" x14ac:dyDescent="0.45">
      <c r="B5166" s="14" t="str">
        <f t="shared" si="480"/>
        <v>400102740011</v>
      </c>
      <c r="C5166" s="5">
        <v>40010</v>
      </c>
      <c r="D5166" s="2" t="s">
        <v>806</v>
      </c>
      <c r="E5166" s="14">
        <f t="shared" si="481"/>
        <v>1</v>
      </c>
      <c r="F5166" s="2">
        <v>27</v>
      </c>
      <c r="G5166" s="19">
        <v>636.70000000000005</v>
      </c>
      <c r="H5166" s="20">
        <v>0.1</v>
      </c>
      <c r="I5166" s="6"/>
      <c r="J5166" s="5">
        <v>40011</v>
      </c>
      <c r="K5166" s="25">
        <v>-29.9115</v>
      </c>
      <c r="L5166" s="2" t="s">
        <v>607</v>
      </c>
      <c r="M5166" s="14">
        <f>+VLOOKUP(L5166,Customers!$C$3:$D$797,2,FALSE)</f>
        <v>2</v>
      </c>
      <c r="N5166" s="14">
        <f>+INDEX(Customers!$B$2:$D$797,MATCH(TF_Database!L5166,Customers!$C$2:$C$797,0),1)</f>
        <v>12946</v>
      </c>
      <c r="O5166" s="29">
        <f t="shared" si="482"/>
        <v>5</v>
      </c>
      <c r="P5166" s="29">
        <f t="shared" si="483"/>
        <v>14</v>
      </c>
      <c r="Q5166" s="14" t="str">
        <f t="shared" si="484"/>
        <v xml:space="preserve">Nora </v>
      </c>
      <c r="R5166" s="14" t="str">
        <f t="shared" si="485"/>
        <v>Pelletier</v>
      </c>
    </row>
    <row r="5167" spans="2:18" x14ac:dyDescent="0.45">
      <c r="B5167" s="14" t="str">
        <f t="shared" si="480"/>
        <v>400691740070</v>
      </c>
      <c r="C5167" s="5">
        <v>40069</v>
      </c>
      <c r="D5167" s="2" t="s">
        <v>810</v>
      </c>
      <c r="E5167" s="14">
        <f t="shared" si="481"/>
        <v>0</v>
      </c>
      <c r="F5167" s="2">
        <v>17</v>
      </c>
      <c r="G5167" s="19">
        <v>142.94</v>
      </c>
      <c r="H5167" s="20">
        <v>0.03</v>
      </c>
      <c r="I5167" s="6"/>
      <c r="J5167" s="5">
        <v>40070</v>
      </c>
      <c r="K5167" s="25">
        <v>-129.559</v>
      </c>
      <c r="L5167" s="2" t="s">
        <v>586</v>
      </c>
      <c r="M5167" s="14">
        <f>+VLOOKUP(L5167,Customers!$C$3:$D$797,2,FALSE)</f>
        <v>4</v>
      </c>
      <c r="N5167" s="14">
        <f>+INDEX(Customers!$B$2:$D$797,MATCH(TF_Database!L5167,Customers!$C$2:$C$797,0),1)</f>
        <v>6424</v>
      </c>
      <c r="O5167" s="29">
        <f t="shared" si="482"/>
        <v>5</v>
      </c>
      <c r="P5167" s="29">
        <f t="shared" si="483"/>
        <v>12</v>
      </c>
      <c r="Q5167" s="14" t="str">
        <f t="shared" si="484"/>
        <v xml:space="preserve">Nick </v>
      </c>
      <c r="R5167" s="14" t="str">
        <f t="shared" si="485"/>
        <v>Radford</v>
      </c>
    </row>
    <row r="5168" spans="2:18" x14ac:dyDescent="0.45">
      <c r="B5168" s="14" t="str">
        <f t="shared" si="480"/>
        <v>400693540070</v>
      </c>
      <c r="C5168" s="5">
        <v>40069</v>
      </c>
      <c r="D5168" s="2" t="s">
        <v>810</v>
      </c>
      <c r="E5168" s="14">
        <f t="shared" si="481"/>
        <v>0</v>
      </c>
      <c r="F5168" s="2">
        <v>35</v>
      </c>
      <c r="G5168" s="19">
        <v>240.61</v>
      </c>
      <c r="H5168" s="20">
        <v>0.05</v>
      </c>
      <c r="I5168" s="6"/>
      <c r="J5168" s="5">
        <v>40070</v>
      </c>
      <c r="K5168" s="25">
        <v>-133.12</v>
      </c>
      <c r="L5168" s="2" t="s">
        <v>586</v>
      </c>
      <c r="M5168" s="14">
        <f>+VLOOKUP(L5168,Customers!$C$3:$D$797,2,FALSE)</f>
        <v>4</v>
      </c>
      <c r="N5168" s="14">
        <f>+INDEX(Customers!$B$2:$D$797,MATCH(TF_Database!L5168,Customers!$C$2:$C$797,0),1)</f>
        <v>6424</v>
      </c>
      <c r="O5168" s="29">
        <f t="shared" si="482"/>
        <v>5</v>
      </c>
      <c r="P5168" s="29">
        <f t="shared" si="483"/>
        <v>12</v>
      </c>
      <c r="Q5168" s="14" t="str">
        <f t="shared" si="484"/>
        <v xml:space="preserve">Nick </v>
      </c>
      <c r="R5168" s="14" t="str">
        <f t="shared" si="485"/>
        <v>Radford</v>
      </c>
    </row>
    <row r="5169" spans="2:18" x14ac:dyDescent="0.45">
      <c r="B5169" s="14" t="str">
        <f t="shared" si="480"/>
        <v>409364640938</v>
      </c>
      <c r="C5169" s="5">
        <v>40936</v>
      </c>
      <c r="D5169" s="2" t="s">
        <v>808</v>
      </c>
      <c r="E5169" s="14">
        <f t="shared" si="481"/>
        <v>0</v>
      </c>
      <c r="F5169" s="2">
        <v>46</v>
      </c>
      <c r="G5169" s="19">
        <v>1591.89</v>
      </c>
      <c r="H5169" s="20">
        <v>0.02</v>
      </c>
      <c r="I5169" s="6"/>
      <c r="J5169" s="5">
        <v>40938</v>
      </c>
      <c r="K5169" s="25">
        <v>-117.31</v>
      </c>
      <c r="L5169" s="2" t="s">
        <v>573</v>
      </c>
      <c r="M5169" s="14">
        <f>+VLOOKUP(L5169,Customers!$C$3:$D$797,2,FALSE)</f>
        <v>5</v>
      </c>
      <c r="N5169" s="14">
        <f>+INDEX(Customers!$B$2:$D$797,MATCH(TF_Database!L5169,Customers!$C$2:$C$797,0),1)</f>
        <v>27868</v>
      </c>
      <c r="O5169" s="29">
        <f t="shared" si="482"/>
        <v>5</v>
      </c>
      <c r="P5169" s="29">
        <f t="shared" si="483"/>
        <v>12</v>
      </c>
      <c r="Q5169" s="14" t="str">
        <f t="shared" si="484"/>
        <v xml:space="preserve">Sean </v>
      </c>
      <c r="R5169" s="14" t="str">
        <f t="shared" si="485"/>
        <v>Braxton</v>
      </c>
    </row>
    <row r="5170" spans="2:18" x14ac:dyDescent="0.45">
      <c r="B5170" s="14" t="str">
        <f t="shared" si="480"/>
        <v>409364440937</v>
      </c>
      <c r="C5170" s="5">
        <v>40936</v>
      </c>
      <c r="D5170" s="2" t="s">
        <v>808</v>
      </c>
      <c r="E5170" s="14">
        <f t="shared" si="481"/>
        <v>0</v>
      </c>
      <c r="F5170" s="2">
        <v>44</v>
      </c>
      <c r="G5170" s="19">
        <v>220.07</v>
      </c>
      <c r="H5170" s="20">
        <v>0.01</v>
      </c>
      <c r="I5170" s="6"/>
      <c r="J5170" s="5">
        <v>40937</v>
      </c>
      <c r="K5170" s="25">
        <v>-158.41999999999999</v>
      </c>
      <c r="L5170" s="2" t="s">
        <v>573</v>
      </c>
      <c r="M5170" s="14">
        <f>+VLOOKUP(L5170,Customers!$C$3:$D$797,2,FALSE)</f>
        <v>5</v>
      </c>
      <c r="N5170" s="14">
        <f>+INDEX(Customers!$B$2:$D$797,MATCH(TF_Database!L5170,Customers!$C$2:$C$797,0),1)</f>
        <v>27868</v>
      </c>
      <c r="O5170" s="29">
        <f t="shared" si="482"/>
        <v>5</v>
      </c>
      <c r="P5170" s="29">
        <f t="shared" si="483"/>
        <v>12</v>
      </c>
      <c r="Q5170" s="14" t="str">
        <f t="shared" si="484"/>
        <v xml:space="preserve">Sean </v>
      </c>
      <c r="R5170" s="14" t="str">
        <f t="shared" si="485"/>
        <v>Braxton</v>
      </c>
    </row>
    <row r="5171" spans="2:18" x14ac:dyDescent="0.45">
      <c r="B5171" s="14" t="str">
        <f t="shared" si="480"/>
        <v>402443740245</v>
      </c>
      <c r="C5171" s="5">
        <v>40244</v>
      </c>
      <c r="D5171" s="2" t="s">
        <v>806</v>
      </c>
      <c r="E5171" s="14">
        <f t="shared" si="481"/>
        <v>1</v>
      </c>
      <c r="F5171" s="2">
        <v>37</v>
      </c>
      <c r="G5171" s="19">
        <v>319.39</v>
      </c>
      <c r="H5171" s="20">
        <v>0.03</v>
      </c>
      <c r="I5171" s="6"/>
      <c r="J5171" s="5">
        <v>40245</v>
      </c>
      <c r="K5171" s="25">
        <v>-39.33</v>
      </c>
      <c r="L5171" s="2" t="s">
        <v>582</v>
      </c>
      <c r="M5171" s="14">
        <f>+VLOOKUP(L5171,Customers!$C$3:$D$797,2,FALSE)</f>
        <v>4</v>
      </c>
      <c r="N5171" s="14">
        <f>+INDEX(Customers!$B$2:$D$797,MATCH(TF_Database!L5171,Customers!$C$2:$C$797,0),1)</f>
        <v>17308</v>
      </c>
      <c r="O5171" s="29">
        <f t="shared" si="482"/>
        <v>5</v>
      </c>
      <c r="P5171" s="29">
        <f t="shared" si="483"/>
        <v>13</v>
      </c>
      <c r="Q5171" s="14" t="str">
        <f t="shared" si="484"/>
        <v xml:space="preserve">Mick </v>
      </c>
      <c r="R5171" s="14" t="str">
        <f t="shared" si="485"/>
        <v>Crebagga</v>
      </c>
    </row>
    <row r="5172" spans="2:18" x14ac:dyDescent="0.45">
      <c r="B5172" s="14" t="str">
        <f t="shared" si="480"/>
        <v>408642640865</v>
      </c>
      <c r="C5172" s="5">
        <v>40864</v>
      </c>
      <c r="D5172" s="2" t="s">
        <v>811</v>
      </c>
      <c r="E5172" s="14">
        <f t="shared" si="481"/>
        <v>0</v>
      </c>
      <c r="F5172" s="2">
        <v>26</v>
      </c>
      <c r="G5172" s="19">
        <v>2379.3285000000001</v>
      </c>
      <c r="H5172" s="20">
        <v>0.09</v>
      </c>
      <c r="I5172" s="6"/>
      <c r="J5172" s="5">
        <v>40865</v>
      </c>
      <c r="K5172" s="25">
        <v>284.589</v>
      </c>
      <c r="L5172" s="2" t="s">
        <v>600</v>
      </c>
      <c r="M5172" s="14">
        <f>+VLOOKUP(L5172,Customers!$C$3:$D$797,2,FALSE)</f>
        <v>4</v>
      </c>
      <c r="N5172" s="14">
        <f>+INDEX(Customers!$B$2:$D$797,MATCH(TF_Database!L5172,Customers!$C$2:$C$797,0),1)</f>
        <v>29087</v>
      </c>
      <c r="O5172" s="29">
        <f t="shared" si="482"/>
        <v>10</v>
      </c>
      <c r="P5172" s="29">
        <f t="shared" si="483"/>
        <v>16</v>
      </c>
      <c r="Q5172" s="14" t="str">
        <f t="shared" si="484"/>
        <v xml:space="preserve">Katherine </v>
      </c>
      <c r="R5172" s="14" t="str">
        <f t="shared" si="485"/>
        <v>Ducich</v>
      </c>
    </row>
    <row r="5173" spans="2:18" x14ac:dyDescent="0.45">
      <c r="B5173" s="14" t="str">
        <f t="shared" si="480"/>
        <v>408334240835</v>
      </c>
      <c r="C5173" s="5">
        <v>40833</v>
      </c>
      <c r="D5173" s="2" t="s">
        <v>810</v>
      </c>
      <c r="E5173" s="14">
        <f t="shared" si="481"/>
        <v>0</v>
      </c>
      <c r="F5173" s="2">
        <v>42</v>
      </c>
      <c r="G5173" s="19">
        <v>4346.9799999999996</v>
      </c>
      <c r="H5173" s="20">
        <v>0.05</v>
      </c>
      <c r="I5173" s="6"/>
      <c r="J5173" s="5">
        <v>40835</v>
      </c>
      <c r="K5173" s="25">
        <v>10.220000000000001</v>
      </c>
      <c r="L5173" s="2" t="s">
        <v>582</v>
      </c>
      <c r="M5173" s="14">
        <f>+VLOOKUP(L5173,Customers!$C$3:$D$797,2,FALSE)</f>
        <v>4</v>
      </c>
      <c r="N5173" s="14">
        <f>+INDEX(Customers!$B$2:$D$797,MATCH(TF_Database!L5173,Customers!$C$2:$C$797,0),1)</f>
        <v>17308</v>
      </c>
      <c r="O5173" s="29">
        <f t="shared" si="482"/>
        <v>5</v>
      </c>
      <c r="P5173" s="29">
        <f t="shared" si="483"/>
        <v>13</v>
      </c>
      <c r="Q5173" s="14" t="str">
        <f t="shared" si="484"/>
        <v xml:space="preserve">Mick </v>
      </c>
      <c r="R5173" s="14" t="str">
        <f t="shared" si="485"/>
        <v>Crebagga</v>
      </c>
    </row>
    <row r="5174" spans="2:18" x14ac:dyDescent="0.45">
      <c r="B5174" s="14" t="str">
        <f t="shared" si="480"/>
        <v>411222641122</v>
      </c>
      <c r="C5174" s="5">
        <v>41122</v>
      </c>
      <c r="D5174" s="2" t="s">
        <v>804</v>
      </c>
      <c r="E5174" s="14">
        <f t="shared" si="481"/>
        <v>0</v>
      </c>
      <c r="F5174" s="2">
        <v>26</v>
      </c>
      <c r="G5174" s="19">
        <v>145.76</v>
      </c>
      <c r="H5174" s="20">
        <v>0</v>
      </c>
      <c r="I5174" s="6"/>
      <c r="J5174" s="5">
        <v>41122</v>
      </c>
      <c r="K5174" s="25">
        <v>5.6695000000000002</v>
      </c>
      <c r="L5174" s="2" t="s">
        <v>613</v>
      </c>
      <c r="M5174" s="14">
        <f>+VLOOKUP(L5174,Customers!$C$3:$D$797,2,FALSE)</f>
        <v>3</v>
      </c>
      <c r="N5174" s="14">
        <f>+INDEX(Customers!$B$2:$D$797,MATCH(TF_Database!L5174,Customers!$C$2:$C$797,0),1)</f>
        <v>826</v>
      </c>
      <c r="O5174" s="29">
        <f t="shared" si="482"/>
        <v>5</v>
      </c>
      <c r="P5174" s="29">
        <f t="shared" si="483"/>
        <v>12</v>
      </c>
      <c r="Q5174" s="14" t="str">
        <f t="shared" si="484"/>
        <v xml:space="preserve">Rick </v>
      </c>
      <c r="R5174" s="14" t="str">
        <f t="shared" si="485"/>
        <v>Bensley</v>
      </c>
    </row>
    <row r="5175" spans="2:18" x14ac:dyDescent="0.45">
      <c r="B5175" s="14" t="str">
        <f t="shared" si="480"/>
        <v>398553639857</v>
      </c>
      <c r="C5175" s="5">
        <v>39855</v>
      </c>
      <c r="D5175" s="2" t="s">
        <v>811</v>
      </c>
      <c r="E5175" s="14">
        <f t="shared" si="481"/>
        <v>0</v>
      </c>
      <c r="F5175" s="2">
        <v>36</v>
      </c>
      <c r="G5175" s="19">
        <v>9757.48</v>
      </c>
      <c r="H5175" s="20">
        <v>7.0000000000000007E-2</v>
      </c>
      <c r="I5175" s="6"/>
      <c r="J5175" s="5">
        <v>39857</v>
      </c>
      <c r="K5175" s="25">
        <v>-96.05</v>
      </c>
      <c r="L5175" s="2" t="s">
        <v>578</v>
      </c>
      <c r="M5175" s="14">
        <f>+VLOOKUP(L5175,Customers!$C$3:$D$797,2,FALSE)</f>
        <v>5</v>
      </c>
      <c r="N5175" s="14">
        <f>+INDEX(Customers!$B$2:$D$797,MATCH(TF_Database!L5175,Customers!$C$2:$C$797,0),1)</f>
        <v>10447</v>
      </c>
      <c r="O5175" s="29">
        <f t="shared" si="482"/>
        <v>8</v>
      </c>
      <c r="P5175" s="29">
        <f t="shared" si="483"/>
        <v>13</v>
      </c>
      <c r="Q5175" s="14" t="str">
        <f t="shared" si="484"/>
        <v xml:space="preserve">Michael </v>
      </c>
      <c r="R5175" s="14" t="str">
        <f t="shared" si="485"/>
        <v>Moore</v>
      </c>
    </row>
    <row r="5176" spans="2:18" x14ac:dyDescent="0.45">
      <c r="B5176" s="14" t="str">
        <f t="shared" si="480"/>
        <v>412381341240</v>
      </c>
      <c r="C5176" s="5">
        <v>41238</v>
      </c>
      <c r="D5176" s="2" t="s">
        <v>804</v>
      </c>
      <c r="E5176" s="14">
        <f t="shared" si="481"/>
        <v>0</v>
      </c>
      <c r="F5176" s="2">
        <v>13</v>
      </c>
      <c r="G5176" s="19">
        <v>87.91</v>
      </c>
      <c r="H5176" s="20">
        <v>0.05</v>
      </c>
      <c r="I5176" s="6"/>
      <c r="J5176" s="5">
        <v>41240</v>
      </c>
      <c r="K5176" s="25">
        <v>-27.91</v>
      </c>
      <c r="L5176" s="2" t="s">
        <v>602</v>
      </c>
      <c r="M5176" s="14">
        <f>+VLOOKUP(L5176,Customers!$C$3:$D$797,2,FALSE)</f>
        <v>5</v>
      </c>
      <c r="N5176" s="14">
        <f>+INDEX(Customers!$B$2:$D$797,MATCH(TF_Database!L5176,Customers!$C$2:$C$797,0),1)</f>
        <v>2692</v>
      </c>
      <c r="O5176" s="29">
        <f t="shared" si="482"/>
        <v>4</v>
      </c>
      <c r="P5176" s="29">
        <f t="shared" si="483"/>
        <v>12</v>
      </c>
      <c r="Q5176" s="14" t="str">
        <f t="shared" si="484"/>
        <v xml:space="preserve">Tom </v>
      </c>
      <c r="R5176" s="14" t="str">
        <f t="shared" si="485"/>
        <v>Zandusky</v>
      </c>
    </row>
    <row r="5177" spans="2:18" x14ac:dyDescent="0.45">
      <c r="B5177" s="14" t="str">
        <f t="shared" si="480"/>
        <v>405244140526</v>
      </c>
      <c r="C5177" s="5">
        <v>40524</v>
      </c>
      <c r="D5177" s="2" t="s">
        <v>811</v>
      </c>
      <c r="E5177" s="14">
        <f t="shared" si="481"/>
        <v>0</v>
      </c>
      <c r="F5177" s="2">
        <v>41</v>
      </c>
      <c r="G5177" s="19">
        <v>5824.01</v>
      </c>
      <c r="H5177" s="20">
        <v>0.1</v>
      </c>
      <c r="I5177" s="6"/>
      <c r="J5177" s="5">
        <v>40526</v>
      </c>
      <c r="K5177" s="25">
        <v>-288.68</v>
      </c>
      <c r="L5177" s="2" t="s">
        <v>152</v>
      </c>
      <c r="M5177" s="14">
        <f>+VLOOKUP(L5177,Customers!$C$3:$D$797,2,FALSE)</f>
        <v>4</v>
      </c>
      <c r="N5177" s="14">
        <f>+INDEX(Customers!$B$2:$D$797,MATCH(TF_Database!L5177,Customers!$C$2:$C$797,0),1)</f>
        <v>14379</v>
      </c>
      <c r="O5177" s="29">
        <f t="shared" si="482"/>
        <v>6</v>
      </c>
      <c r="P5177" s="29">
        <f t="shared" si="483"/>
        <v>13</v>
      </c>
      <c r="Q5177" s="14" t="str">
        <f t="shared" si="484"/>
        <v xml:space="preserve">Tanja </v>
      </c>
      <c r="R5177" s="14" t="str">
        <f t="shared" si="485"/>
        <v>Norvell</v>
      </c>
    </row>
    <row r="5178" spans="2:18" x14ac:dyDescent="0.45">
      <c r="B5178" s="14" t="str">
        <f t="shared" si="480"/>
        <v>400331540033</v>
      </c>
      <c r="C5178" s="5">
        <v>40033</v>
      </c>
      <c r="D5178" s="2" t="s">
        <v>806</v>
      </c>
      <c r="E5178" s="14">
        <f t="shared" si="481"/>
        <v>1</v>
      </c>
      <c r="F5178" s="2">
        <v>15</v>
      </c>
      <c r="G5178" s="19">
        <v>1187.1524999999999</v>
      </c>
      <c r="H5178" s="20">
        <v>0.03</v>
      </c>
      <c r="I5178" s="6"/>
      <c r="J5178" s="5">
        <v>40033</v>
      </c>
      <c r="K5178" s="25">
        <v>33.192</v>
      </c>
      <c r="L5178" s="2" t="s">
        <v>592</v>
      </c>
      <c r="M5178" s="14">
        <f>+VLOOKUP(L5178,Customers!$C$3:$D$797,2,FALSE)</f>
        <v>5</v>
      </c>
      <c r="N5178" s="14">
        <f>+INDEX(Customers!$B$2:$D$797,MATCH(TF_Database!L5178,Customers!$C$2:$C$797,0),1)</f>
        <v>8776</v>
      </c>
      <c r="O5178" s="29">
        <f t="shared" si="482"/>
        <v>5</v>
      </c>
      <c r="P5178" s="29">
        <f t="shared" si="483"/>
        <v>13</v>
      </c>
      <c r="Q5178" s="14" t="str">
        <f t="shared" si="484"/>
        <v xml:space="preserve">Evan </v>
      </c>
      <c r="R5178" s="14" t="str">
        <f t="shared" si="485"/>
        <v>Bailliet</v>
      </c>
    </row>
    <row r="5179" spans="2:18" x14ac:dyDescent="0.45">
      <c r="B5179" s="14" t="str">
        <f t="shared" si="480"/>
        <v>412134941213</v>
      </c>
      <c r="C5179" s="5">
        <v>41213</v>
      </c>
      <c r="D5179" s="2" t="s">
        <v>806</v>
      </c>
      <c r="E5179" s="14">
        <f t="shared" si="481"/>
        <v>1</v>
      </c>
      <c r="F5179" s="2">
        <v>49</v>
      </c>
      <c r="G5179" s="19">
        <v>414.11</v>
      </c>
      <c r="H5179" s="20">
        <v>0.08</v>
      </c>
      <c r="I5179" s="6"/>
      <c r="J5179" s="5">
        <v>41213</v>
      </c>
      <c r="K5179" s="25">
        <v>-172.32</v>
      </c>
      <c r="L5179" s="2" t="s">
        <v>603</v>
      </c>
      <c r="M5179" s="14">
        <f>+VLOOKUP(L5179,Customers!$C$3:$D$797,2,FALSE)</f>
        <v>1</v>
      </c>
      <c r="N5179" s="14">
        <f>+INDEX(Customers!$B$2:$D$797,MATCH(TF_Database!L5179,Customers!$C$2:$C$797,0),1)</f>
        <v>21421</v>
      </c>
      <c r="O5179" s="29">
        <f t="shared" si="482"/>
        <v>6</v>
      </c>
      <c r="P5179" s="29">
        <f t="shared" si="483"/>
        <v>11</v>
      </c>
      <c r="Q5179" s="14" t="str">
        <f t="shared" si="484"/>
        <v xml:space="preserve">Henia </v>
      </c>
      <c r="R5179" s="14" t="str">
        <f t="shared" si="485"/>
        <v>Zydlo</v>
      </c>
    </row>
    <row r="5180" spans="2:18" x14ac:dyDescent="0.45">
      <c r="B5180" s="14" t="str">
        <f t="shared" si="480"/>
        <v>410601741060</v>
      </c>
      <c r="C5180" s="5">
        <v>41060</v>
      </c>
      <c r="D5180" s="2" t="s">
        <v>804</v>
      </c>
      <c r="E5180" s="14">
        <f t="shared" si="481"/>
        <v>0</v>
      </c>
      <c r="F5180" s="2">
        <v>17</v>
      </c>
      <c r="G5180" s="19">
        <v>122.42</v>
      </c>
      <c r="H5180" s="20">
        <v>0.08</v>
      </c>
      <c r="I5180" s="6"/>
      <c r="J5180" s="5">
        <v>41060</v>
      </c>
      <c r="K5180" s="25">
        <v>-37.04</v>
      </c>
      <c r="L5180" s="2" t="s">
        <v>594</v>
      </c>
      <c r="M5180" s="14">
        <f>+VLOOKUP(L5180,Customers!$C$3:$D$797,2,FALSE)</f>
        <v>5</v>
      </c>
      <c r="N5180" s="14">
        <f>+INDEX(Customers!$B$2:$D$797,MATCH(TF_Database!L5180,Customers!$C$2:$C$797,0),1)</f>
        <v>28622</v>
      </c>
      <c r="O5180" s="29">
        <f t="shared" si="482"/>
        <v>8</v>
      </c>
      <c r="P5180" s="29">
        <f t="shared" si="483"/>
        <v>17</v>
      </c>
      <c r="Q5180" s="14" t="str">
        <f t="shared" si="484"/>
        <v xml:space="preserve">Russell </v>
      </c>
      <c r="R5180" s="14" t="str">
        <f t="shared" si="485"/>
        <v>D'Ascenzo</v>
      </c>
    </row>
    <row r="5181" spans="2:18" x14ac:dyDescent="0.45">
      <c r="B5181" s="14" t="str">
        <f t="shared" si="480"/>
        <v>398693139870</v>
      </c>
      <c r="C5181" s="5">
        <v>39869</v>
      </c>
      <c r="D5181" s="2" t="s">
        <v>806</v>
      </c>
      <c r="E5181" s="14">
        <f t="shared" si="481"/>
        <v>1</v>
      </c>
      <c r="F5181" s="2">
        <v>31</v>
      </c>
      <c r="G5181" s="19">
        <v>305.76</v>
      </c>
      <c r="H5181" s="20">
        <v>0.1</v>
      </c>
      <c r="I5181" s="6"/>
      <c r="J5181" s="5">
        <v>39870</v>
      </c>
      <c r="K5181" s="25">
        <v>-22.528500000000001</v>
      </c>
      <c r="L5181" s="2" t="s">
        <v>582</v>
      </c>
      <c r="M5181" s="14">
        <f>+VLOOKUP(L5181,Customers!$C$3:$D$797,2,FALSE)</f>
        <v>4</v>
      </c>
      <c r="N5181" s="14">
        <f>+INDEX(Customers!$B$2:$D$797,MATCH(TF_Database!L5181,Customers!$C$2:$C$797,0),1)</f>
        <v>17308</v>
      </c>
      <c r="O5181" s="29">
        <f t="shared" si="482"/>
        <v>5</v>
      </c>
      <c r="P5181" s="29">
        <f t="shared" si="483"/>
        <v>13</v>
      </c>
      <c r="Q5181" s="14" t="str">
        <f t="shared" si="484"/>
        <v xml:space="preserve">Mick </v>
      </c>
      <c r="R5181" s="14" t="str">
        <f t="shared" si="485"/>
        <v>Crebagga</v>
      </c>
    </row>
    <row r="5182" spans="2:18" x14ac:dyDescent="0.45">
      <c r="B5182" s="14" t="str">
        <f t="shared" si="480"/>
        <v>39869339870</v>
      </c>
      <c r="C5182" s="5">
        <v>39869</v>
      </c>
      <c r="D5182" s="2" t="s">
        <v>806</v>
      </c>
      <c r="E5182" s="14">
        <f t="shared" si="481"/>
        <v>1</v>
      </c>
      <c r="F5182" s="2">
        <v>3</v>
      </c>
      <c r="G5182" s="19">
        <v>25.48</v>
      </c>
      <c r="H5182" s="20">
        <v>0.06</v>
      </c>
      <c r="I5182" s="6"/>
      <c r="J5182" s="5">
        <v>39870</v>
      </c>
      <c r="K5182" s="25">
        <v>-26.8</v>
      </c>
      <c r="L5182" s="2" t="s">
        <v>582</v>
      </c>
      <c r="M5182" s="14">
        <f>+VLOOKUP(L5182,Customers!$C$3:$D$797,2,FALSE)</f>
        <v>4</v>
      </c>
      <c r="N5182" s="14">
        <f>+INDEX(Customers!$B$2:$D$797,MATCH(TF_Database!L5182,Customers!$C$2:$C$797,0),1)</f>
        <v>17308</v>
      </c>
      <c r="O5182" s="29">
        <f t="shared" si="482"/>
        <v>5</v>
      </c>
      <c r="P5182" s="29">
        <f t="shared" si="483"/>
        <v>13</v>
      </c>
      <c r="Q5182" s="14" t="str">
        <f t="shared" si="484"/>
        <v xml:space="preserve">Mick </v>
      </c>
      <c r="R5182" s="14" t="str">
        <f t="shared" si="485"/>
        <v>Crebagga</v>
      </c>
    </row>
    <row r="5183" spans="2:18" x14ac:dyDescent="0.45">
      <c r="B5183" s="14" t="str">
        <f t="shared" si="480"/>
        <v>407681340769</v>
      </c>
      <c r="C5183" s="5">
        <v>40768</v>
      </c>
      <c r="D5183" s="2" t="s">
        <v>811</v>
      </c>
      <c r="E5183" s="14">
        <f t="shared" si="481"/>
        <v>0</v>
      </c>
      <c r="F5183" s="2">
        <v>13</v>
      </c>
      <c r="G5183" s="19">
        <v>409.97</v>
      </c>
      <c r="H5183" s="20">
        <v>7.0000000000000007E-2</v>
      </c>
      <c r="I5183" s="6"/>
      <c r="J5183" s="5">
        <v>40769</v>
      </c>
      <c r="K5183" s="25">
        <v>39.36</v>
      </c>
      <c r="L5183" s="2" t="s">
        <v>592</v>
      </c>
      <c r="M5183" s="14">
        <f>+VLOOKUP(L5183,Customers!$C$3:$D$797,2,FALSE)</f>
        <v>5</v>
      </c>
      <c r="N5183" s="14">
        <f>+INDEX(Customers!$B$2:$D$797,MATCH(TF_Database!L5183,Customers!$C$2:$C$797,0),1)</f>
        <v>8776</v>
      </c>
      <c r="O5183" s="29">
        <f t="shared" si="482"/>
        <v>5</v>
      </c>
      <c r="P5183" s="29">
        <f t="shared" si="483"/>
        <v>13</v>
      </c>
      <c r="Q5183" s="14" t="str">
        <f t="shared" si="484"/>
        <v xml:space="preserve">Evan </v>
      </c>
      <c r="R5183" s="14" t="str">
        <f t="shared" si="485"/>
        <v>Bailliet</v>
      </c>
    </row>
    <row r="5184" spans="2:18" x14ac:dyDescent="0.45">
      <c r="B5184" s="14" t="str">
        <f t="shared" si="480"/>
        <v>407712840772</v>
      </c>
      <c r="C5184" s="5">
        <v>40771</v>
      </c>
      <c r="D5184" s="2" t="s">
        <v>806</v>
      </c>
      <c r="E5184" s="14">
        <f t="shared" si="481"/>
        <v>1</v>
      </c>
      <c r="F5184" s="2">
        <v>28</v>
      </c>
      <c r="G5184" s="19">
        <v>1457.78</v>
      </c>
      <c r="H5184" s="20">
        <v>0.04</v>
      </c>
      <c r="I5184" s="6"/>
      <c r="J5184" s="5">
        <v>40772</v>
      </c>
      <c r="K5184" s="25">
        <v>68.23</v>
      </c>
      <c r="L5184" s="2" t="s">
        <v>338</v>
      </c>
      <c r="M5184" s="14">
        <f>+VLOOKUP(L5184,Customers!$C$3:$D$797,2,FALSE)</f>
        <v>3</v>
      </c>
      <c r="N5184" s="14">
        <f>+INDEX(Customers!$B$2:$D$797,MATCH(TF_Database!L5184,Customers!$C$2:$C$797,0),1)</f>
        <v>30333</v>
      </c>
      <c r="O5184" s="29">
        <f t="shared" si="482"/>
        <v>8</v>
      </c>
      <c r="P5184" s="29">
        <f t="shared" si="483"/>
        <v>14</v>
      </c>
      <c r="Q5184" s="14" t="str">
        <f t="shared" si="484"/>
        <v xml:space="preserve">Natalie </v>
      </c>
      <c r="R5184" s="14" t="str">
        <f t="shared" si="485"/>
        <v>Webber</v>
      </c>
    </row>
    <row r="5185" spans="2:18" x14ac:dyDescent="0.45">
      <c r="B5185" s="14" t="str">
        <f t="shared" si="480"/>
        <v>407514640753</v>
      </c>
      <c r="C5185" s="5">
        <v>40751</v>
      </c>
      <c r="D5185" s="2" t="s">
        <v>810</v>
      </c>
      <c r="E5185" s="14">
        <f t="shared" si="481"/>
        <v>0</v>
      </c>
      <c r="F5185" s="2">
        <v>46</v>
      </c>
      <c r="G5185" s="19">
        <v>5615.4</v>
      </c>
      <c r="H5185" s="20">
        <v>7.0000000000000007E-2</v>
      </c>
      <c r="I5185" s="6"/>
      <c r="J5185" s="5">
        <v>40753</v>
      </c>
      <c r="K5185" s="25">
        <v>1807.16</v>
      </c>
      <c r="L5185" s="2" t="s">
        <v>588</v>
      </c>
      <c r="M5185" s="14">
        <f>+VLOOKUP(L5185,Customers!$C$3:$D$797,2,FALSE)</f>
        <v>2</v>
      </c>
      <c r="N5185" s="14">
        <f>+INDEX(Customers!$B$2:$D$797,MATCH(TF_Database!L5185,Customers!$C$2:$C$797,0),1)</f>
        <v>15426</v>
      </c>
      <c r="O5185" s="29">
        <f t="shared" si="482"/>
        <v>7</v>
      </c>
      <c r="P5185" s="29">
        <f t="shared" si="483"/>
        <v>12</v>
      </c>
      <c r="Q5185" s="14" t="str">
        <f t="shared" si="484"/>
        <v xml:space="preserve">Victor </v>
      </c>
      <c r="R5185" s="14" t="str">
        <f t="shared" si="485"/>
        <v>Price</v>
      </c>
    </row>
    <row r="5186" spans="2:18" x14ac:dyDescent="0.45">
      <c r="B5186" s="14" t="str">
        <f t="shared" si="480"/>
        <v>406093340614</v>
      </c>
      <c r="C5186" s="5">
        <v>40609</v>
      </c>
      <c r="D5186" s="2" t="s">
        <v>804</v>
      </c>
      <c r="E5186" s="14">
        <f t="shared" si="481"/>
        <v>0</v>
      </c>
      <c r="F5186" s="2">
        <v>33</v>
      </c>
      <c r="G5186" s="19">
        <v>1692.03</v>
      </c>
      <c r="H5186" s="20">
        <v>0.1</v>
      </c>
      <c r="I5186" s="6"/>
      <c r="J5186" s="5">
        <v>40614</v>
      </c>
      <c r="K5186" s="25">
        <v>574.44000000000005</v>
      </c>
      <c r="L5186" s="2" t="s">
        <v>538</v>
      </c>
      <c r="M5186" s="14">
        <f>+VLOOKUP(L5186,Customers!$C$3:$D$797,2,FALSE)</f>
        <v>1</v>
      </c>
      <c r="N5186" s="14">
        <f>+INDEX(Customers!$B$2:$D$797,MATCH(TF_Database!L5186,Customers!$C$2:$C$797,0),1)</f>
        <v>16376</v>
      </c>
      <c r="O5186" s="29">
        <f t="shared" si="482"/>
        <v>5</v>
      </c>
      <c r="P5186" s="29">
        <f t="shared" si="483"/>
        <v>14</v>
      </c>
      <c r="Q5186" s="14" t="str">
        <f t="shared" si="484"/>
        <v xml:space="preserve">Troy </v>
      </c>
      <c r="R5186" s="14" t="str">
        <f t="shared" si="485"/>
        <v>Blackwell</v>
      </c>
    </row>
    <row r="5187" spans="2:18" x14ac:dyDescent="0.45">
      <c r="B5187" s="14" t="str">
        <f t="shared" si="480"/>
        <v>405621440564</v>
      </c>
      <c r="C5187" s="5">
        <v>40562</v>
      </c>
      <c r="D5187" s="2" t="s">
        <v>806</v>
      </c>
      <c r="E5187" s="14">
        <f t="shared" si="481"/>
        <v>1</v>
      </c>
      <c r="F5187" s="2">
        <v>14</v>
      </c>
      <c r="G5187" s="19">
        <v>242.28400000000002</v>
      </c>
      <c r="H5187" s="20">
        <v>0.03</v>
      </c>
      <c r="I5187" s="6"/>
      <c r="J5187" s="5">
        <v>40564</v>
      </c>
      <c r="K5187" s="25">
        <v>51.75</v>
      </c>
      <c r="L5187" s="2" t="s">
        <v>152</v>
      </c>
      <c r="M5187" s="14">
        <f>+VLOOKUP(L5187,Customers!$C$3:$D$797,2,FALSE)</f>
        <v>4</v>
      </c>
      <c r="N5187" s="14">
        <f>+INDEX(Customers!$B$2:$D$797,MATCH(TF_Database!L5187,Customers!$C$2:$C$797,0),1)</f>
        <v>14379</v>
      </c>
      <c r="O5187" s="29">
        <f t="shared" si="482"/>
        <v>6</v>
      </c>
      <c r="P5187" s="29">
        <f t="shared" si="483"/>
        <v>13</v>
      </c>
      <c r="Q5187" s="14" t="str">
        <f t="shared" si="484"/>
        <v xml:space="preserve">Tanja </v>
      </c>
      <c r="R5187" s="14" t="str">
        <f t="shared" si="485"/>
        <v>Norvell</v>
      </c>
    </row>
    <row r="5188" spans="2:18" x14ac:dyDescent="0.45">
      <c r="B5188" s="14" t="str">
        <f t="shared" si="480"/>
        <v>40378840380</v>
      </c>
      <c r="C5188" s="5">
        <v>40378</v>
      </c>
      <c r="D5188" s="2" t="s">
        <v>808</v>
      </c>
      <c r="E5188" s="14">
        <f t="shared" si="481"/>
        <v>0</v>
      </c>
      <c r="F5188" s="2">
        <v>8</v>
      </c>
      <c r="G5188" s="19">
        <v>1391.7644999999998</v>
      </c>
      <c r="H5188" s="20">
        <v>0.08</v>
      </c>
      <c r="I5188" s="6"/>
      <c r="J5188" s="5">
        <v>40380</v>
      </c>
      <c r="K5188" s="25">
        <v>-426.07399999999996</v>
      </c>
      <c r="L5188" s="2" t="s">
        <v>580</v>
      </c>
      <c r="M5188" s="14">
        <f>+VLOOKUP(L5188,Customers!$C$3:$D$797,2,FALSE)</f>
        <v>5</v>
      </c>
      <c r="N5188" s="14">
        <f>+INDEX(Customers!$B$2:$D$797,MATCH(TF_Database!L5188,Customers!$C$2:$C$797,0),1)</f>
        <v>8314</v>
      </c>
      <c r="O5188" s="29">
        <f t="shared" si="482"/>
        <v>5</v>
      </c>
      <c r="P5188" s="29">
        <f t="shared" si="483"/>
        <v>10</v>
      </c>
      <c r="Q5188" s="14" t="str">
        <f t="shared" si="484"/>
        <v xml:space="preserve">Ross </v>
      </c>
      <c r="R5188" s="14" t="str">
        <f t="shared" si="485"/>
        <v>Baird</v>
      </c>
    </row>
    <row r="5189" spans="2:18" x14ac:dyDescent="0.45">
      <c r="B5189" s="14" t="str">
        <f t="shared" si="480"/>
        <v>40152540153</v>
      </c>
      <c r="C5189" s="5">
        <v>40152</v>
      </c>
      <c r="D5189" s="2" t="s">
        <v>810</v>
      </c>
      <c r="E5189" s="14">
        <f t="shared" si="481"/>
        <v>0</v>
      </c>
      <c r="F5189" s="2">
        <v>5</v>
      </c>
      <c r="G5189" s="19">
        <v>9704.3700000000008</v>
      </c>
      <c r="H5189" s="20">
        <v>0.03</v>
      </c>
      <c r="I5189" s="6"/>
      <c r="J5189" s="5">
        <v>40153</v>
      </c>
      <c r="K5189" s="25">
        <v>-1565.913</v>
      </c>
      <c r="L5189" s="2" t="s">
        <v>595</v>
      </c>
      <c r="M5189" s="14">
        <f>+VLOOKUP(L5189,Customers!$C$3:$D$797,2,FALSE)</f>
        <v>1</v>
      </c>
      <c r="N5189" s="14">
        <f>+INDEX(Customers!$B$2:$D$797,MATCH(TF_Database!L5189,Customers!$C$2:$C$797,0),1)</f>
        <v>10403</v>
      </c>
      <c r="O5189" s="29">
        <f t="shared" si="482"/>
        <v>5</v>
      </c>
      <c r="P5189" s="29">
        <f t="shared" si="483"/>
        <v>10</v>
      </c>
      <c r="Q5189" s="14" t="str">
        <f t="shared" si="484"/>
        <v xml:space="preserve">Gary </v>
      </c>
      <c r="R5189" s="14" t="str">
        <f t="shared" si="485"/>
        <v>Hwang</v>
      </c>
    </row>
    <row r="5190" spans="2:18" x14ac:dyDescent="0.45">
      <c r="B5190" s="14" t="str">
        <f t="shared" si="480"/>
        <v>401523140153</v>
      </c>
      <c r="C5190" s="5">
        <v>40152</v>
      </c>
      <c r="D5190" s="2" t="s">
        <v>810</v>
      </c>
      <c r="E5190" s="14">
        <f t="shared" si="481"/>
        <v>0</v>
      </c>
      <c r="F5190" s="2">
        <v>31</v>
      </c>
      <c r="G5190" s="19">
        <v>211.94</v>
      </c>
      <c r="H5190" s="20">
        <v>0.05</v>
      </c>
      <c r="I5190" s="6"/>
      <c r="J5190" s="5">
        <v>40153</v>
      </c>
      <c r="K5190" s="25">
        <v>-56.39</v>
      </c>
      <c r="L5190" s="2" t="s">
        <v>595</v>
      </c>
      <c r="M5190" s="14">
        <f>+VLOOKUP(L5190,Customers!$C$3:$D$797,2,FALSE)</f>
        <v>1</v>
      </c>
      <c r="N5190" s="14">
        <f>+INDEX(Customers!$B$2:$D$797,MATCH(TF_Database!L5190,Customers!$C$2:$C$797,0),1)</f>
        <v>10403</v>
      </c>
      <c r="O5190" s="29">
        <f t="shared" si="482"/>
        <v>5</v>
      </c>
      <c r="P5190" s="29">
        <f t="shared" si="483"/>
        <v>10</v>
      </c>
      <c r="Q5190" s="14" t="str">
        <f t="shared" si="484"/>
        <v xml:space="preserve">Gary </v>
      </c>
      <c r="R5190" s="14" t="str">
        <f t="shared" si="485"/>
        <v>Hwang</v>
      </c>
    </row>
    <row r="5191" spans="2:18" x14ac:dyDescent="0.45">
      <c r="B5191" s="14" t="str">
        <f t="shared" ref="B5191:B5254" si="486">+CONCATENATE(C5191,F5191,J5191)</f>
        <v>410412241042</v>
      </c>
      <c r="C5191" s="5">
        <v>41041</v>
      </c>
      <c r="D5191" s="2" t="s">
        <v>808</v>
      </c>
      <c r="E5191" s="14">
        <f t="shared" ref="E5191:E5254" si="487">+IF(D5191="High",1,0)</f>
        <v>0</v>
      </c>
      <c r="F5191" s="2">
        <v>22</v>
      </c>
      <c r="G5191" s="19">
        <v>142.88</v>
      </c>
      <c r="H5191" s="20">
        <v>0.08</v>
      </c>
      <c r="I5191" s="6"/>
      <c r="J5191" s="5">
        <v>41042</v>
      </c>
      <c r="K5191" s="25">
        <v>35.369999999999997</v>
      </c>
      <c r="L5191" s="2" t="s">
        <v>600</v>
      </c>
      <c r="M5191" s="14">
        <f>+VLOOKUP(L5191,Customers!$C$3:$D$797,2,FALSE)</f>
        <v>4</v>
      </c>
      <c r="N5191" s="14">
        <f>+INDEX(Customers!$B$2:$D$797,MATCH(TF_Database!L5191,Customers!$C$2:$C$797,0),1)</f>
        <v>29087</v>
      </c>
      <c r="O5191" s="29">
        <f t="shared" ref="O5191:O5254" si="488">+SEARCH(" ",L5191)</f>
        <v>10</v>
      </c>
      <c r="P5191" s="29">
        <f t="shared" ref="P5191:P5254" si="489">+LEN(L5191)</f>
        <v>16</v>
      </c>
      <c r="Q5191" s="14" t="str">
        <f t="shared" ref="Q5191:Q5254" si="490">+LEFT(L5191,O5191)</f>
        <v xml:space="preserve">Katherine </v>
      </c>
      <c r="R5191" s="14" t="str">
        <f t="shared" ref="R5191:R5254" si="491">+RIGHT(L5191,P5191-O5191)</f>
        <v>Ducich</v>
      </c>
    </row>
    <row r="5192" spans="2:18" x14ac:dyDescent="0.45">
      <c r="B5192" s="14" t="str">
        <f t="shared" si="486"/>
        <v>40726840726</v>
      </c>
      <c r="C5192" s="5">
        <v>40726</v>
      </c>
      <c r="D5192" s="2" t="s">
        <v>810</v>
      </c>
      <c r="E5192" s="14">
        <f t="shared" si="487"/>
        <v>0</v>
      </c>
      <c r="F5192" s="2">
        <v>8</v>
      </c>
      <c r="G5192" s="19">
        <v>876.01</v>
      </c>
      <c r="H5192" s="20">
        <v>7.0000000000000007E-2</v>
      </c>
      <c r="I5192" s="6"/>
      <c r="J5192" s="5">
        <v>40726</v>
      </c>
      <c r="K5192" s="25">
        <v>-108</v>
      </c>
      <c r="L5192" s="2" t="s">
        <v>475</v>
      </c>
      <c r="M5192" s="14">
        <f>+VLOOKUP(L5192,Customers!$C$3:$D$797,2,FALSE)</f>
        <v>3</v>
      </c>
      <c r="N5192" s="14">
        <f>+INDEX(Customers!$B$2:$D$797,MATCH(TF_Database!L5192,Customers!$C$2:$C$797,0),1)</f>
        <v>23497</v>
      </c>
      <c r="O5192" s="29">
        <f t="shared" si="488"/>
        <v>8</v>
      </c>
      <c r="P5192" s="29">
        <f t="shared" si="489"/>
        <v>13</v>
      </c>
      <c r="Q5192" s="14" t="str">
        <f t="shared" si="490"/>
        <v xml:space="preserve">Theresa </v>
      </c>
      <c r="R5192" s="14" t="str">
        <f t="shared" si="491"/>
        <v>Swint</v>
      </c>
    </row>
    <row r="5193" spans="2:18" x14ac:dyDescent="0.45">
      <c r="B5193" s="14" t="str">
        <f t="shared" si="486"/>
        <v>40813740816</v>
      </c>
      <c r="C5193" s="5">
        <v>40813</v>
      </c>
      <c r="D5193" s="2" t="s">
        <v>811</v>
      </c>
      <c r="E5193" s="14">
        <f t="shared" si="487"/>
        <v>0</v>
      </c>
      <c r="F5193" s="2">
        <v>7</v>
      </c>
      <c r="G5193" s="19">
        <v>105.94</v>
      </c>
      <c r="H5193" s="20">
        <v>7.0000000000000007E-2</v>
      </c>
      <c r="I5193" s="6"/>
      <c r="J5193" s="5">
        <v>40816</v>
      </c>
      <c r="K5193" s="25">
        <v>-13.3285</v>
      </c>
      <c r="L5193" s="2" t="s">
        <v>338</v>
      </c>
      <c r="M5193" s="14">
        <f>+VLOOKUP(L5193,Customers!$C$3:$D$797,2,FALSE)</f>
        <v>3</v>
      </c>
      <c r="N5193" s="14">
        <f>+INDEX(Customers!$B$2:$D$797,MATCH(TF_Database!L5193,Customers!$C$2:$C$797,0),1)</f>
        <v>30333</v>
      </c>
      <c r="O5193" s="29">
        <f t="shared" si="488"/>
        <v>8</v>
      </c>
      <c r="P5193" s="29">
        <f t="shared" si="489"/>
        <v>14</v>
      </c>
      <c r="Q5193" s="14" t="str">
        <f t="shared" si="490"/>
        <v xml:space="preserve">Natalie </v>
      </c>
      <c r="R5193" s="14" t="str">
        <f t="shared" si="491"/>
        <v>Webber</v>
      </c>
    </row>
    <row r="5194" spans="2:18" x14ac:dyDescent="0.45">
      <c r="B5194" s="14" t="str">
        <f t="shared" si="486"/>
        <v>406132940615</v>
      </c>
      <c r="C5194" s="5">
        <v>40613</v>
      </c>
      <c r="D5194" s="2" t="s">
        <v>810</v>
      </c>
      <c r="E5194" s="14">
        <f t="shared" si="487"/>
        <v>0</v>
      </c>
      <c r="F5194" s="2">
        <v>29</v>
      </c>
      <c r="G5194" s="19">
        <v>1337.08</v>
      </c>
      <c r="H5194" s="20">
        <v>0.1</v>
      </c>
      <c r="I5194" s="6"/>
      <c r="J5194" s="5">
        <v>40615</v>
      </c>
      <c r="K5194" s="25">
        <v>-953</v>
      </c>
      <c r="L5194" s="2" t="s">
        <v>576</v>
      </c>
      <c r="M5194" s="14">
        <f>+VLOOKUP(L5194,Customers!$C$3:$D$797,2,FALSE)</f>
        <v>3</v>
      </c>
      <c r="N5194" s="14">
        <f>+INDEX(Customers!$B$2:$D$797,MATCH(TF_Database!L5194,Customers!$C$2:$C$797,0),1)</f>
        <v>26724</v>
      </c>
      <c r="O5194" s="29">
        <f t="shared" si="488"/>
        <v>6</v>
      </c>
      <c r="P5194" s="29">
        <f t="shared" si="489"/>
        <v>13</v>
      </c>
      <c r="Q5194" s="14" t="str">
        <f t="shared" si="490"/>
        <v xml:space="preserve">Thais </v>
      </c>
      <c r="R5194" s="14" t="str">
        <f t="shared" si="491"/>
        <v>Sissman</v>
      </c>
    </row>
    <row r="5195" spans="2:18" x14ac:dyDescent="0.45">
      <c r="B5195" s="14" t="str">
        <f t="shared" si="486"/>
        <v>403484440349</v>
      </c>
      <c r="C5195" s="5">
        <v>40348</v>
      </c>
      <c r="D5195" s="2" t="s">
        <v>808</v>
      </c>
      <c r="E5195" s="14">
        <f t="shared" si="487"/>
        <v>0</v>
      </c>
      <c r="F5195" s="2">
        <v>44</v>
      </c>
      <c r="G5195" s="19">
        <v>839.19</v>
      </c>
      <c r="H5195" s="20">
        <v>0</v>
      </c>
      <c r="I5195" s="6"/>
      <c r="J5195" s="5">
        <v>40349</v>
      </c>
      <c r="K5195" s="25">
        <v>76.38</v>
      </c>
      <c r="L5195" s="2" t="s">
        <v>328</v>
      </c>
      <c r="M5195" s="14">
        <f>+VLOOKUP(L5195,Customers!$C$3:$D$797,2,FALSE)</f>
        <v>5</v>
      </c>
      <c r="N5195" s="14">
        <f>+INDEX(Customers!$B$2:$D$797,MATCH(TF_Database!L5195,Customers!$C$2:$C$797,0),1)</f>
        <v>9258</v>
      </c>
      <c r="O5195" s="29">
        <f t="shared" si="488"/>
        <v>6</v>
      </c>
      <c r="P5195" s="29">
        <f t="shared" si="489"/>
        <v>11</v>
      </c>
      <c r="Q5195" s="14" t="str">
        <f t="shared" si="490"/>
        <v xml:space="preserve">Harry </v>
      </c>
      <c r="R5195" s="14" t="str">
        <f t="shared" si="491"/>
        <v>Marie</v>
      </c>
    </row>
    <row r="5196" spans="2:18" x14ac:dyDescent="0.45">
      <c r="B5196" s="14" t="str">
        <f t="shared" si="486"/>
        <v>406142340616</v>
      </c>
      <c r="C5196" s="5">
        <v>40614</v>
      </c>
      <c r="D5196" s="2" t="s">
        <v>808</v>
      </c>
      <c r="E5196" s="14">
        <f t="shared" si="487"/>
        <v>0</v>
      </c>
      <c r="F5196" s="2">
        <v>23</v>
      </c>
      <c r="G5196" s="19">
        <v>8673.9</v>
      </c>
      <c r="H5196" s="20">
        <v>0.1</v>
      </c>
      <c r="I5196" s="6"/>
      <c r="J5196" s="5">
        <v>40616</v>
      </c>
      <c r="K5196" s="25">
        <v>3440.0519999999997</v>
      </c>
      <c r="L5196" s="2" t="s">
        <v>604</v>
      </c>
      <c r="M5196" s="14">
        <f>+VLOOKUP(L5196,Customers!$C$3:$D$797,2,FALSE)</f>
        <v>1</v>
      </c>
      <c r="N5196" s="14">
        <f>+INDEX(Customers!$B$2:$D$797,MATCH(TF_Database!L5196,Customers!$C$2:$C$797,0),1)</f>
        <v>23263</v>
      </c>
      <c r="O5196" s="29">
        <f t="shared" si="488"/>
        <v>6</v>
      </c>
      <c r="P5196" s="29">
        <f t="shared" si="489"/>
        <v>13</v>
      </c>
      <c r="Q5196" s="14" t="str">
        <f t="shared" si="490"/>
        <v xml:space="preserve">Tracy </v>
      </c>
      <c r="R5196" s="14" t="str">
        <f t="shared" si="491"/>
        <v>Collins</v>
      </c>
    </row>
    <row r="5197" spans="2:18" x14ac:dyDescent="0.45">
      <c r="B5197" s="14" t="str">
        <f t="shared" si="486"/>
        <v>409261740926</v>
      </c>
      <c r="C5197" s="5">
        <v>40926</v>
      </c>
      <c r="D5197" s="2" t="s">
        <v>804</v>
      </c>
      <c r="E5197" s="14">
        <f t="shared" si="487"/>
        <v>0</v>
      </c>
      <c r="F5197" s="2">
        <v>17</v>
      </c>
      <c r="G5197" s="19">
        <v>155.88999999999999</v>
      </c>
      <c r="H5197" s="20">
        <v>0.1</v>
      </c>
      <c r="I5197" s="6"/>
      <c r="J5197" s="5">
        <v>40926</v>
      </c>
      <c r="K5197" s="25">
        <v>50.19</v>
      </c>
      <c r="L5197" s="2" t="s">
        <v>577</v>
      </c>
      <c r="M5197" s="14">
        <f>+VLOOKUP(L5197,Customers!$C$3:$D$797,2,FALSE)</f>
        <v>2</v>
      </c>
      <c r="N5197" s="14">
        <f>+INDEX(Customers!$B$2:$D$797,MATCH(TF_Database!L5197,Customers!$C$2:$C$797,0),1)</f>
        <v>9537</v>
      </c>
      <c r="O5197" s="29">
        <f t="shared" si="488"/>
        <v>6</v>
      </c>
      <c r="P5197" s="29">
        <f t="shared" si="489"/>
        <v>16</v>
      </c>
      <c r="Q5197" s="14" t="str">
        <f t="shared" si="490"/>
        <v xml:space="preserve">Linda </v>
      </c>
      <c r="R5197" s="14" t="str">
        <f t="shared" si="491"/>
        <v>Southworth</v>
      </c>
    </row>
    <row r="5198" spans="2:18" x14ac:dyDescent="0.45">
      <c r="B5198" s="14" t="str">
        <f t="shared" si="486"/>
        <v>409262640930</v>
      </c>
      <c r="C5198" s="5">
        <v>40926</v>
      </c>
      <c r="D5198" s="2" t="s">
        <v>804</v>
      </c>
      <c r="E5198" s="14">
        <f t="shared" si="487"/>
        <v>0</v>
      </c>
      <c r="F5198" s="2">
        <v>26</v>
      </c>
      <c r="G5198" s="19">
        <v>1333.18</v>
      </c>
      <c r="H5198" s="20">
        <v>7.0000000000000007E-2</v>
      </c>
      <c r="I5198" s="6"/>
      <c r="J5198" s="5">
        <v>40930</v>
      </c>
      <c r="K5198" s="25">
        <v>120.01</v>
      </c>
      <c r="L5198" s="2" t="s">
        <v>577</v>
      </c>
      <c r="M5198" s="14">
        <f>+VLOOKUP(L5198,Customers!$C$3:$D$797,2,FALSE)</f>
        <v>2</v>
      </c>
      <c r="N5198" s="14">
        <f>+INDEX(Customers!$B$2:$D$797,MATCH(TF_Database!L5198,Customers!$C$2:$C$797,0),1)</f>
        <v>9537</v>
      </c>
      <c r="O5198" s="29">
        <f t="shared" si="488"/>
        <v>6</v>
      </c>
      <c r="P5198" s="29">
        <f t="shared" si="489"/>
        <v>16</v>
      </c>
      <c r="Q5198" s="14" t="str">
        <f t="shared" si="490"/>
        <v xml:space="preserve">Linda </v>
      </c>
      <c r="R5198" s="14" t="str">
        <f t="shared" si="491"/>
        <v>Southworth</v>
      </c>
    </row>
    <row r="5199" spans="2:18" x14ac:dyDescent="0.45">
      <c r="B5199" s="14" t="str">
        <f t="shared" si="486"/>
        <v>409261940933</v>
      </c>
      <c r="C5199" s="5">
        <v>40926</v>
      </c>
      <c r="D5199" s="2" t="s">
        <v>804</v>
      </c>
      <c r="E5199" s="14">
        <f t="shared" si="487"/>
        <v>0</v>
      </c>
      <c r="F5199" s="2">
        <v>19</v>
      </c>
      <c r="G5199" s="19">
        <v>117.27</v>
      </c>
      <c r="H5199" s="20">
        <v>0.01</v>
      </c>
      <c r="I5199" s="6"/>
      <c r="J5199" s="5">
        <v>40933</v>
      </c>
      <c r="K5199" s="25">
        <v>35.450000000000003</v>
      </c>
      <c r="L5199" s="2" t="s">
        <v>577</v>
      </c>
      <c r="M5199" s="14">
        <f>+VLOOKUP(L5199,Customers!$C$3:$D$797,2,FALSE)</f>
        <v>2</v>
      </c>
      <c r="N5199" s="14">
        <f>+INDEX(Customers!$B$2:$D$797,MATCH(TF_Database!L5199,Customers!$C$2:$C$797,0),1)</f>
        <v>9537</v>
      </c>
      <c r="O5199" s="29">
        <f t="shared" si="488"/>
        <v>6</v>
      </c>
      <c r="P5199" s="29">
        <f t="shared" si="489"/>
        <v>16</v>
      </c>
      <c r="Q5199" s="14" t="str">
        <f t="shared" si="490"/>
        <v xml:space="preserve">Linda </v>
      </c>
      <c r="R5199" s="14" t="str">
        <f t="shared" si="491"/>
        <v>Southworth</v>
      </c>
    </row>
    <row r="5200" spans="2:18" x14ac:dyDescent="0.45">
      <c r="B5200" s="14" t="str">
        <f t="shared" si="486"/>
        <v>407794440781</v>
      </c>
      <c r="C5200" s="5">
        <v>40779</v>
      </c>
      <c r="D5200" s="2" t="s">
        <v>808</v>
      </c>
      <c r="E5200" s="14">
        <f t="shared" si="487"/>
        <v>0</v>
      </c>
      <c r="F5200" s="2">
        <v>44</v>
      </c>
      <c r="G5200" s="19">
        <v>167.55</v>
      </c>
      <c r="H5200" s="20">
        <v>0.03</v>
      </c>
      <c r="I5200" s="6"/>
      <c r="J5200" s="5">
        <v>40781</v>
      </c>
      <c r="K5200" s="25">
        <v>-223.5</v>
      </c>
      <c r="L5200" s="2" t="s">
        <v>604</v>
      </c>
      <c r="M5200" s="14">
        <f>+VLOOKUP(L5200,Customers!$C$3:$D$797,2,FALSE)</f>
        <v>1</v>
      </c>
      <c r="N5200" s="14">
        <f>+INDEX(Customers!$B$2:$D$797,MATCH(TF_Database!L5200,Customers!$C$2:$C$797,0),1)</f>
        <v>23263</v>
      </c>
      <c r="O5200" s="29">
        <f t="shared" si="488"/>
        <v>6</v>
      </c>
      <c r="P5200" s="29">
        <f t="shared" si="489"/>
        <v>13</v>
      </c>
      <c r="Q5200" s="14" t="str">
        <f t="shared" si="490"/>
        <v xml:space="preserve">Tracy </v>
      </c>
      <c r="R5200" s="14" t="str">
        <f t="shared" si="491"/>
        <v>Collins</v>
      </c>
    </row>
    <row r="5201" spans="2:18" x14ac:dyDescent="0.45">
      <c r="B5201" s="14" t="str">
        <f t="shared" si="486"/>
        <v>401291040130</v>
      </c>
      <c r="C5201" s="5">
        <v>40129</v>
      </c>
      <c r="D5201" s="2" t="s">
        <v>810</v>
      </c>
      <c r="E5201" s="14">
        <f t="shared" si="487"/>
        <v>0</v>
      </c>
      <c r="F5201" s="2">
        <v>10</v>
      </c>
      <c r="G5201" s="19">
        <v>254.89</v>
      </c>
      <c r="H5201" s="20">
        <v>0.09</v>
      </c>
      <c r="I5201" s="6"/>
      <c r="J5201" s="5">
        <v>40130</v>
      </c>
      <c r="K5201" s="25">
        <v>-106.58</v>
      </c>
      <c r="L5201" s="2" t="s">
        <v>608</v>
      </c>
      <c r="M5201" s="14">
        <f>+VLOOKUP(L5201,Customers!$C$3:$D$797,2,FALSE)</f>
        <v>1</v>
      </c>
      <c r="N5201" s="14">
        <f>+INDEX(Customers!$B$2:$D$797,MATCH(TF_Database!L5201,Customers!$C$2:$C$797,0),1)</f>
        <v>24927</v>
      </c>
      <c r="O5201" s="29">
        <f t="shared" si="488"/>
        <v>6</v>
      </c>
      <c r="P5201" s="29">
        <f t="shared" si="489"/>
        <v>12</v>
      </c>
      <c r="Q5201" s="14" t="str">
        <f t="shared" si="490"/>
        <v xml:space="preserve">Jamie </v>
      </c>
      <c r="R5201" s="14" t="str">
        <f t="shared" si="491"/>
        <v>Frazer</v>
      </c>
    </row>
    <row r="5202" spans="2:18" x14ac:dyDescent="0.45">
      <c r="B5202" s="14" t="str">
        <f t="shared" si="486"/>
        <v>406952540697</v>
      </c>
      <c r="C5202" s="5">
        <v>40695</v>
      </c>
      <c r="D5202" s="2" t="s">
        <v>806</v>
      </c>
      <c r="E5202" s="14">
        <f t="shared" si="487"/>
        <v>1</v>
      </c>
      <c r="F5202" s="2">
        <v>25</v>
      </c>
      <c r="G5202" s="19">
        <v>470.11</v>
      </c>
      <c r="H5202" s="20">
        <v>0.08</v>
      </c>
      <c r="I5202" s="6"/>
      <c r="J5202" s="5">
        <v>40697</v>
      </c>
      <c r="K5202" s="25">
        <v>91.09</v>
      </c>
      <c r="L5202" s="2" t="s">
        <v>609</v>
      </c>
      <c r="M5202" s="14">
        <f>+VLOOKUP(L5202,Customers!$C$3:$D$797,2,FALSE)</f>
        <v>4</v>
      </c>
      <c r="N5202" s="14">
        <f>+INDEX(Customers!$B$2:$D$797,MATCH(TF_Database!L5202,Customers!$C$2:$C$797,0),1)</f>
        <v>16729</v>
      </c>
      <c r="O5202" s="29">
        <f t="shared" si="488"/>
        <v>7</v>
      </c>
      <c r="P5202" s="29">
        <f t="shared" si="489"/>
        <v>12</v>
      </c>
      <c r="Q5202" s="14" t="str">
        <f t="shared" si="490"/>
        <v xml:space="preserve">Rachel </v>
      </c>
      <c r="R5202" s="14" t="str">
        <f t="shared" si="491"/>
        <v>Payne</v>
      </c>
    </row>
    <row r="5203" spans="2:18" x14ac:dyDescent="0.45">
      <c r="B5203" s="14" t="str">
        <f t="shared" si="486"/>
        <v>406954340697</v>
      </c>
      <c r="C5203" s="5">
        <v>40695</v>
      </c>
      <c r="D5203" s="2" t="s">
        <v>806</v>
      </c>
      <c r="E5203" s="14">
        <f t="shared" si="487"/>
        <v>1</v>
      </c>
      <c r="F5203" s="2">
        <v>43</v>
      </c>
      <c r="G5203" s="19">
        <v>10854.83</v>
      </c>
      <c r="H5203" s="20">
        <v>0.08</v>
      </c>
      <c r="I5203" s="6"/>
      <c r="J5203" s="5">
        <v>40697</v>
      </c>
      <c r="K5203" s="25">
        <v>2039.41</v>
      </c>
      <c r="L5203" s="2" t="s">
        <v>609</v>
      </c>
      <c r="M5203" s="14">
        <f>+VLOOKUP(L5203,Customers!$C$3:$D$797,2,FALSE)</f>
        <v>4</v>
      </c>
      <c r="N5203" s="14">
        <f>+INDEX(Customers!$B$2:$D$797,MATCH(TF_Database!L5203,Customers!$C$2:$C$797,0),1)</f>
        <v>16729</v>
      </c>
      <c r="O5203" s="29">
        <f t="shared" si="488"/>
        <v>7</v>
      </c>
      <c r="P5203" s="29">
        <f t="shared" si="489"/>
        <v>12</v>
      </c>
      <c r="Q5203" s="14" t="str">
        <f t="shared" si="490"/>
        <v xml:space="preserve">Rachel </v>
      </c>
      <c r="R5203" s="14" t="str">
        <f t="shared" si="491"/>
        <v>Payne</v>
      </c>
    </row>
    <row r="5204" spans="2:18" x14ac:dyDescent="0.45">
      <c r="B5204" s="14" t="str">
        <f t="shared" si="486"/>
        <v>406951940697</v>
      </c>
      <c r="C5204" s="5">
        <v>40695</v>
      </c>
      <c r="D5204" s="2" t="s">
        <v>806</v>
      </c>
      <c r="E5204" s="14">
        <f t="shared" si="487"/>
        <v>1</v>
      </c>
      <c r="F5204" s="2">
        <v>19</v>
      </c>
      <c r="G5204" s="19">
        <v>51.23</v>
      </c>
      <c r="H5204" s="20">
        <v>0.1</v>
      </c>
      <c r="I5204" s="6"/>
      <c r="J5204" s="5">
        <v>40697</v>
      </c>
      <c r="K5204" s="25">
        <v>-5.29</v>
      </c>
      <c r="L5204" s="2" t="s">
        <v>609</v>
      </c>
      <c r="M5204" s="14">
        <f>+VLOOKUP(L5204,Customers!$C$3:$D$797,2,FALSE)</f>
        <v>4</v>
      </c>
      <c r="N5204" s="14">
        <f>+INDEX(Customers!$B$2:$D$797,MATCH(TF_Database!L5204,Customers!$C$2:$C$797,0),1)</f>
        <v>16729</v>
      </c>
      <c r="O5204" s="29">
        <f t="shared" si="488"/>
        <v>7</v>
      </c>
      <c r="P5204" s="29">
        <f t="shared" si="489"/>
        <v>12</v>
      </c>
      <c r="Q5204" s="14" t="str">
        <f t="shared" si="490"/>
        <v xml:space="preserve">Rachel </v>
      </c>
      <c r="R5204" s="14" t="str">
        <f t="shared" si="491"/>
        <v>Payne</v>
      </c>
    </row>
    <row r="5205" spans="2:18" x14ac:dyDescent="0.45">
      <c r="B5205" s="14" t="str">
        <f t="shared" si="486"/>
        <v>406423740644</v>
      </c>
      <c r="C5205" s="5">
        <v>40642</v>
      </c>
      <c r="D5205" s="2" t="s">
        <v>808</v>
      </c>
      <c r="E5205" s="14">
        <f t="shared" si="487"/>
        <v>0</v>
      </c>
      <c r="F5205" s="2">
        <v>37</v>
      </c>
      <c r="G5205" s="19">
        <v>195.51</v>
      </c>
      <c r="H5205" s="20">
        <v>0.03</v>
      </c>
      <c r="I5205" s="6"/>
      <c r="J5205" s="5">
        <v>40644</v>
      </c>
      <c r="K5205" s="25">
        <v>95.56</v>
      </c>
      <c r="L5205" s="2" t="s">
        <v>609</v>
      </c>
      <c r="M5205" s="14">
        <f>+VLOOKUP(L5205,Customers!$C$3:$D$797,2,FALSE)</f>
        <v>4</v>
      </c>
      <c r="N5205" s="14">
        <f>+INDEX(Customers!$B$2:$D$797,MATCH(TF_Database!L5205,Customers!$C$2:$C$797,0),1)</f>
        <v>16729</v>
      </c>
      <c r="O5205" s="29">
        <f t="shared" si="488"/>
        <v>7</v>
      </c>
      <c r="P5205" s="29">
        <f t="shared" si="489"/>
        <v>12</v>
      </c>
      <c r="Q5205" s="14" t="str">
        <f t="shared" si="490"/>
        <v xml:space="preserve">Rachel </v>
      </c>
      <c r="R5205" s="14" t="str">
        <f t="shared" si="491"/>
        <v>Payne</v>
      </c>
    </row>
    <row r="5206" spans="2:18" x14ac:dyDescent="0.45">
      <c r="B5206" s="14" t="str">
        <f t="shared" si="486"/>
        <v>406423840643</v>
      </c>
      <c r="C5206" s="5">
        <v>40642</v>
      </c>
      <c r="D5206" s="2" t="s">
        <v>808</v>
      </c>
      <c r="E5206" s="14">
        <f t="shared" si="487"/>
        <v>0</v>
      </c>
      <c r="F5206" s="2">
        <v>38</v>
      </c>
      <c r="G5206" s="19">
        <v>4992.63</v>
      </c>
      <c r="H5206" s="20">
        <v>7.0000000000000007E-2</v>
      </c>
      <c r="I5206" s="6"/>
      <c r="J5206" s="5">
        <v>40643</v>
      </c>
      <c r="K5206" s="25">
        <v>44.13</v>
      </c>
      <c r="L5206" s="2" t="s">
        <v>609</v>
      </c>
      <c r="M5206" s="14">
        <f>+VLOOKUP(L5206,Customers!$C$3:$D$797,2,FALSE)</f>
        <v>4</v>
      </c>
      <c r="N5206" s="14">
        <f>+INDEX(Customers!$B$2:$D$797,MATCH(TF_Database!L5206,Customers!$C$2:$C$797,0),1)</f>
        <v>16729</v>
      </c>
      <c r="O5206" s="29">
        <f t="shared" si="488"/>
        <v>7</v>
      </c>
      <c r="P5206" s="29">
        <f t="shared" si="489"/>
        <v>12</v>
      </c>
      <c r="Q5206" s="14" t="str">
        <f t="shared" si="490"/>
        <v xml:space="preserve">Rachel </v>
      </c>
      <c r="R5206" s="14" t="str">
        <f t="shared" si="491"/>
        <v>Payne</v>
      </c>
    </row>
    <row r="5207" spans="2:18" x14ac:dyDescent="0.45">
      <c r="B5207" s="14" t="str">
        <f t="shared" si="486"/>
        <v>40974240975</v>
      </c>
      <c r="C5207" s="5">
        <v>40974</v>
      </c>
      <c r="D5207" s="2" t="s">
        <v>811</v>
      </c>
      <c r="E5207" s="14">
        <f t="shared" si="487"/>
        <v>0</v>
      </c>
      <c r="F5207" s="2">
        <v>2</v>
      </c>
      <c r="G5207" s="19">
        <v>95.055499999999995</v>
      </c>
      <c r="H5207" s="20">
        <v>0.1</v>
      </c>
      <c r="I5207" s="6"/>
      <c r="J5207" s="5">
        <v>40975</v>
      </c>
      <c r="K5207" s="25">
        <v>-298.166</v>
      </c>
      <c r="L5207" s="2" t="s">
        <v>588</v>
      </c>
      <c r="M5207" s="14">
        <f>+VLOOKUP(L5207,Customers!$C$3:$D$797,2,FALSE)</f>
        <v>2</v>
      </c>
      <c r="N5207" s="14">
        <f>+INDEX(Customers!$B$2:$D$797,MATCH(TF_Database!L5207,Customers!$C$2:$C$797,0),1)</f>
        <v>15426</v>
      </c>
      <c r="O5207" s="29">
        <f t="shared" si="488"/>
        <v>7</v>
      </c>
      <c r="P5207" s="29">
        <f t="shared" si="489"/>
        <v>12</v>
      </c>
      <c r="Q5207" s="14" t="str">
        <f t="shared" si="490"/>
        <v xml:space="preserve">Victor </v>
      </c>
      <c r="R5207" s="14" t="str">
        <f t="shared" si="491"/>
        <v>Price</v>
      </c>
    </row>
    <row r="5208" spans="2:18" x14ac:dyDescent="0.45">
      <c r="B5208" s="14" t="str">
        <f t="shared" si="486"/>
        <v>401482940150</v>
      </c>
      <c r="C5208" s="5">
        <v>40148</v>
      </c>
      <c r="D5208" s="2" t="s">
        <v>808</v>
      </c>
      <c r="E5208" s="14">
        <f t="shared" si="487"/>
        <v>0</v>
      </c>
      <c r="F5208" s="2">
        <v>29</v>
      </c>
      <c r="G5208" s="19">
        <v>67.97</v>
      </c>
      <c r="H5208" s="20">
        <v>0.06</v>
      </c>
      <c r="I5208" s="6"/>
      <c r="J5208" s="5">
        <v>40150</v>
      </c>
      <c r="K5208" s="25">
        <v>-109.94</v>
      </c>
      <c r="L5208" s="2" t="s">
        <v>338</v>
      </c>
      <c r="M5208" s="14">
        <f>+VLOOKUP(L5208,Customers!$C$3:$D$797,2,FALSE)</f>
        <v>3</v>
      </c>
      <c r="N5208" s="14">
        <f>+INDEX(Customers!$B$2:$D$797,MATCH(TF_Database!L5208,Customers!$C$2:$C$797,0),1)</f>
        <v>30333</v>
      </c>
      <c r="O5208" s="29">
        <f t="shared" si="488"/>
        <v>8</v>
      </c>
      <c r="P5208" s="29">
        <f t="shared" si="489"/>
        <v>14</v>
      </c>
      <c r="Q5208" s="14" t="str">
        <f t="shared" si="490"/>
        <v xml:space="preserve">Natalie </v>
      </c>
      <c r="R5208" s="14" t="str">
        <f t="shared" si="491"/>
        <v>Webber</v>
      </c>
    </row>
    <row r="5209" spans="2:18" x14ac:dyDescent="0.45">
      <c r="B5209" s="14" t="str">
        <f t="shared" si="486"/>
        <v>40727540730</v>
      </c>
      <c r="C5209" s="5">
        <v>40727</v>
      </c>
      <c r="D5209" s="2" t="s">
        <v>811</v>
      </c>
      <c r="E5209" s="14">
        <f t="shared" si="487"/>
        <v>0</v>
      </c>
      <c r="F5209" s="2">
        <v>5</v>
      </c>
      <c r="G5209" s="19">
        <v>15.6</v>
      </c>
      <c r="H5209" s="20">
        <v>0.09</v>
      </c>
      <c r="I5209" s="6"/>
      <c r="J5209" s="5">
        <v>40730</v>
      </c>
      <c r="K5209" s="25">
        <v>1.67</v>
      </c>
      <c r="L5209" s="2" t="s">
        <v>19</v>
      </c>
      <c r="M5209" s="14">
        <f>+VLOOKUP(L5209,Customers!$C$3:$D$797,2,FALSE)</f>
        <v>2</v>
      </c>
      <c r="N5209" s="14">
        <f>+INDEX(Customers!$B$2:$D$797,MATCH(TF_Database!L5209,Customers!$C$2:$C$797,0),1)</f>
        <v>13965</v>
      </c>
      <c r="O5209" s="29">
        <f t="shared" si="488"/>
        <v>5</v>
      </c>
      <c r="P5209" s="29">
        <f t="shared" si="489"/>
        <v>10</v>
      </c>
      <c r="Q5209" s="14" t="str">
        <f t="shared" si="490"/>
        <v xml:space="preserve">Jack </v>
      </c>
      <c r="R5209" s="14" t="str">
        <f t="shared" si="491"/>
        <v>Garza</v>
      </c>
    </row>
    <row r="5210" spans="2:18" x14ac:dyDescent="0.45">
      <c r="B5210" s="14" t="str">
        <f t="shared" si="486"/>
        <v>40727640729</v>
      </c>
      <c r="C5210" s="5">
        <v>40727</v>
      </c>
      <c r="D5210" s="2" t="s">
        <v>811</v>
      </c>
      <c r="E5210" s="14">
        <f t="shared" si="487"/>
        <v>0</v>
      </c>
      <c r="F5210" s="2">
        <v>6</v>
      </c>
      <c r="G5210" s="19">
        <v>631.49900000000002</v>
      </c>
      <c r="H5210" s="20">
        <v>0.09</v>
      </c>
      <c r="I5210" s="6"/>
      <c r="J5210" s="5">
        <v>40729</v>
      </c>
      <c r="K5210" s="25">
        <v>-403.01799999999997</v>
      </c>
      <c r="L5210" s="2" t="s">
        <v>19</v>
      </c>
      <c r="M5210" s="14">
        <f>+VLOOKUP(L5210,Customers!$C$3:$D$797,2,FALSE)</f>
        <v>2</v>
      </c>
      <c r="N5210" s="14">
        <f>+INDEX(Customers!$B$2:$D$797,MATCH(TF_Database!L5210,Customers!$C$2:$C$797,0),1)</f>
        <v>13965</v>
      </c>
      <c r="O5210" s="29">
        <f t="shared" si="488"/>
        <v>5</v>
      </c>
      <c r="P5210" s="29">
        <f t="shared" si="489"/>
        <v>10</v>
      </c>
      <c r="Q5210" s="14" t="str">
        <f t="shared" si="490"/>
        <v xml:space="preserve">Jack </v>
      </c>
      <c r="R5210" s="14" t="str">
        <f t="shared" si="491"/>
        <v>Garza</v>
      </c>
    </row>
    <row r="5211" spans="2:18" x14ac:dyDescent="0.45">
      <c r="B5211" s="14" t="str">
        <f t="shared" si="486"/>
        <v>39854539861</v>
      </c>
      <c r="C5211" s="5">
        <v>39854</v>
      </c>
      <c r="D5211" s="2" t="s">
        <v>804</v>
      </c>
      <c r="E5211" s="14">
        <f t="shared" si="487"/>
        <v>0</v>
      </c>
      <c r="F5211" s="2">
        <v>5</v>
      </c>
      <c r="G5211" s="19">
        <v>63.85</v>
      </c>
      <c r="H5211" s="20">
        <v>0.04</v>
      </c>
      <c r="I5211" s="6"/>
      <c r="J5211" s="5">
        <v>39861</v>
      </c>
      <c r="K5211" s="25">
        <v>40.44</v>
      </c>
      <c r="L5211" s="2" t="s">
        <v>576</v>
      </c>
      <c r="M5211" s="14">
        <f>+VLOOKUP(L5211,Customers!$C$3:$D$797,2,FALSE)</f>
        <v>3</v>
      </c>
      <c r="N5211" s="14">
        <f>+INDEX(Customers!$B$2:$D$797,MATCH(TF_Database!L5211,Customers!$C$2:$C$797,0),1)</f>
        <v>26724</v>
      </c>
      <c r="O5211" s="29">
        <f t="shared" si="488"/>
        <v>6</v>
      </c>
      <c r="P5211" s="29">
        <f t="shared" si="489"/>
        <v>13</v>
      </c>
      <c r="Q5211" s="14" t="str">
        <f t="shared" si="490"/>
        <v xml:space="preserve">Thais </v>
      </c>
      <c r="R5211" s="14" t="str">
        <f t="shared" si="491"/>
        <v>Sissman</v>
      </c>
    </row>
    <row r="5212" spans="2:18" x14ac:dyDescent="0.45">
      <c r="B5212" s="14" t="str">
        <f t="shared" si="486"/>
        <v>398343639838</v>
      </c>
      <c r="C5212" s="5">
        <v>39834</v>
      </c>
      <c r="D5212" s="2" t="s">
        <v>804</v>
      </c>
      <c r="E5212" s="14">
        <f t="shared" si="487"/>
        <v>0</v>
      </c>
      <c r="F5212" s="2">
        <v>36</v>
      </c>
      <c r="G5212" s="19">
        <v>147.71</v>
      </c>
      <c r="H5212" s="20">
        <v>0.05</v>
      </c>
      <c r="I5212" s="6"/>
      <c r="J5212" s="5">
        <v>39838</v>
      </c>
      <c r="K5212" s="25">
        <v>40.04</v>
      </c>
      <c r="L5212" s="2" t="s">
        <v>606</v>
      </c>
      <c r="M5212" s="14">
        <f>+VLOOKUP(L5212,Customers!$C$3:$D$797,2,FALSE)</f>
        <v>2</v>
      </c>
      <c r="N5212" s="14">
        <f>+INDEX(Customers!$B$2:$D$797,MATCH(TF_Database!L5212,Customers!$C$2:$C$797,0),1)</f>
        <v>17454</v>
      </c>
      <c r="O5212" s="29">
        <f t="shared" si="488"/>
        <v>5</v>
      </c>
      <c r="P5212" s="29">
        <f t="shared" si="489"/>
        <v>13</v>
      </c>
      <c r="Q5212" s="14" t="str">
        <f t="shared" si="490"/>
        <v xml:space="preserve">Thea </v>
      </c>
      <c r="R5212" s="14" t="str">
        <f t="shared" si="491"/>
        <v>Hudgings</v>
      </c>
    </row>
    <row r="5213" spans="2:18" x14ac:dyDescent="0.45">
      <c r="B5213" s="14" t="str">
        <f t="shared" si="486"/>
        <v>405441840547</v>
      </c>
      <c r="C5213" s="5">
        <v>40544</v>
      </c>
      <c r="D5213" s="2" t="s">
        <v>810</v>
      </c>
      <c r="E5213" s="14">
        <f t="shared" si="487"/>
        <v>0</v>
      </c>
      <c r="F5213" s="2">
        <v>18</v>
      </c>
      <c r="G5213" s="19">
        <v>1163.75</v>
      </c>
      <c r="H5213" s="20">
        <v>0.05</v>
      </c>
      <c r="I5213" s="6"/>
      <c r="J5213" s="5">
        <v>40547</v>
      </c>
      <c r="K5213" s="25">
        <v>222.173</v>
      </c>
      <c r="L5213" s="2" t="s">
        <v>583</v>
      </c>
      <c r="M5213" s="14">
        <f>+VLOOKUP(L5213,Customers!$C$3:$D$797,2,FALSE)</f>
        <v>3</v>
      </c>
      <c r="N5213" s="14">
        <f>+INDEX(Customers!$B$2:$D$797,MATCH(TF_Database!L5213,Customers!$C$2:$C$797,0),1)</f>
        <v>23556</v>
      </c>
      <c r="O5213" s="29">
        <f t="shared" si="488"/>
        <v>7</v>
      </c>
      <c r="P5213" s="29">
        <f t="shared" si="489"/>
        <v>11</v>
      </c>
      <c r="Q5213" s="14" t="str">
        <f t="shared" si="490"/>
        <v xml:space="preserve">Steven </v>
      </c>
      <c r="R5213" s="14" t="str">
        <f t="shared" si="491"/>
        <v>Ward</v>
      </c>
    </row>
    <row r="5214" spans="2:18" x14ac:dyDescent="0.45">
      <c r="B5214" s="14" t="str">
        <f t="shared" si="486"/>
        <v>400714540072</v>
      </c>
      <c r="C5214" s="5">
        <v>40071</v>
      </c>
      <c r="D5214" s="2" t="s">
        <v>811</v>
      </c>
      <c r="E5214" s="14">
        <f t="shared" si="487"/>
        <v>0</v>
      </c>
      <c r="F5214" s="2">
        <v>45</v>
      </c>
      <c r="G5214" s="19">
        <v>2544.73</v>
      </c>
      <c r="H5214" s="20">
        <v>0.02</v>
      </c>
      <c r="I5214" s="6"/>
      <c r="J5214" s="5">
        <v>40072</v>
      </c>
      <c r="K5214" s="25">
        <v>375.87</v>
      </c>
      <c r="L5214" s="2" t="s">
        <v>590</v>
      </c>
      <c r="M5214" s="14">
        <f>+VLOOKUP(L5214,Customers!$C$3:$D$797,2,FALSE)</f>
        <v>1</v>
      </c>
      <c r="N5214" s="14">
        <f>+INDEX(Customers!$B$2:$D$797,MATCH(TF_Database!L5214,Customers!$C$2:$C$797,0),1)</f>
        <v>10439</v>
      </c>
      <c r="O5214" s="29">
        <f t="shared" si="488"/>
        <v>5</v>
      </c>
      <c r="P5214" s="29">
        <f t="shared" si="489"/>
        <v>13</v>
      </c>
      <c r="Q5214" s="14" t="str">
        <f t="shared" si="490"/>
        <v xml:space="preserve">Eric </v>
      </c>
      <c r="R5214" s="14" t="str">
        <f t="shared" si="491"/>
        <v>Hoffmann</v>
      </c>
    </row>
    <row r="5215" spans="2:18" x14ac:dyDescent="0.45">
      <c r="B5215" s="14" t="str">
        <f t="shared" si="486"/>
        <v>403573440358</v>
      </c>
      <c r="C5215" s="5">
        <v>40357</v>
      </c>
      <c r="D5215" s="2" t="s">
        <v>810</v>
      </c>
      <c r="E5215" s="14">
        <f t="shared" si="487"/>
        <v>0</v>
      </c>
      <c r="F5215" s="2">
        <v>34</v>
      </c>
      <c r="G5215" s="19">
        <v>4281.13</v>
      </c>
      <c r="H5215" s="20">
        <v>0.05</v>
      </c>
      <c r="I5215" s="6"/>
      <c r="J5215" s="5">
        <v>40358</v>
      </c>
      <c r="K5215" s="25">
        <v>-1446.08</v>
      </c>
      <c r="L5215" s="2" t="s">
        <v>595</v>
      </c>
      <c r="M5215" s="14">
        <f>+VLOOKUP(L5215,Customers!$C$3:$D$797,2,FALSE)</f>
        <v>1</v>
      </c>
      <c r="N5215" s="14">
        <f>+INDEX(Customers!$B$2:$D$797,MATCH(TF_Database!L5215,Customers!$C$2:$C$797,0),1)</f>
        <v>10403</v>
      </c>
      <c r="O5215" s="29">
        <f t="shared" si="488"/>
        <v>5</v>
      </c>
      <c r="P5215" s="29">
        <f t="shared" si="489"/>
        <v>10</v>
      </c>
      <c r="Q5215" s="14" t="str">
        <f t="shared" si="490"/>
        <v xml:space="preserve">Gary </v>
      </c>
      <c r="R5215" s="14" t="str">
        <f t="shared" si="491"/>
        <v>Hwang</v>
      </c>
    </row>
    <row r="5216" spans="2:18" x14ac:dyDescent="0.45">
      <c r="B5216" s="14" t="str">
        <f t="shared" si="486"/>
        <v>407634340764</v>
      </c>
      <c r="C5216" s="5">
        <v>40763</v>
      </c>
      <c r="D5216" s="2" t="s">
        <v>806</v>
      </c>
      <c r="E5216" s="14">
        <f t="shared" si="487"/>
        <v>1</v>
      </c>
      <c r="F5216" s="2">
        <v>43</v>
      </c>
      <c r="G5216" s="19">
        <v>1779.87</v>
      </c>
      <c r="H5216" s="20">
        <v>0.01</v>
      </c>
      <c r="I5216" s="6"/>
      <c r="J5216" s="5">
        <v>40764</v>
      </c>
      <c r="K5216" s="25">
        <v>311.72000000000003</v>
      </c>
      <c r="L5216" s="2" t="s">
        <v>378</v>
      </c>
      <c r="M5216" s="14">
        <f>+VLOOKUP(L5216,Customers!$C$3:$D$797,2,FALSE)</f>
        <v>3</v>
      </c>
      <c r="N5216" s="14">
        <f>+INDEX(Customers!$B$2:$D$797,MATCH(TF_Database!L5216,Customers!$C$2:$C$797,0),1)</f>
        <v>13527</v>
      </c>
      <c r="O5216" s="29">
        <f t="shared" si="488"/>
        <v>7</v>
      </c>
      <c r="P5216" s="29">
        <f t="shared" si="489"/>
        <v>17</v>
      </c>
      <c r="Q5216" s="14" t="str">
        <f t="shared" si="490"/>
        <v xml:space="preserve">Elpida </v>
      </c>
      <c r="R5216" s="14" t="str">
        <f t="shared" si="491"/>
        <v>Rittenbach</v>
      </c>
    </row>
    <row r="5217" spans="2:18" x14ac:dyDescent="0.45">
      <c r="B5217" s="14" t="str">
        <f t="shared" si="486"/>
        <v>409542840954</v>
      </c>
      <c r="C5217" s="5">
        <v>40954</v>
      </c>
      <c r="D5217" s="2" t="s">
        <v>808</v>
      </c>
      <c r="E5217" s="14">
        <f t="shared" si="487"/>
        <v>0</v>
      </c>
      <c r="F5217" s="2">
        <v>28</v>
      </c>
      <c r="G5217" s="19">
        <v>115.02</v>
      </c>
      <c r="H5217" s="20">
        <v>0</v>
      </c>
      <c r="I5217" s="6"/>
      <c r="J5217" s="5">
        <v>40954</v>
      </c>
      <c r="K5217" s="25">
        <v>46.3</v>
      </c>
      <c r="L5217" s="2" t="s">
        <v>605</v>
      </c>
      <c r="M5217" s="14">
        <f>+VLOOKUP(L5217,Customers!$C$3:$D$797,2,FALSE)</f>
        <v>4</v>
      </c>
      <c r="N5217" s="14">
        <f>+INDEX(Customers!$B$2:$D$797,MATCH(TF_Database!L5217,Customers!$C$2:$C$797,0),1)</f>
        <v>30564</v>
      </c>
      <c r="O5217" s="29">
        <f t="shared" si="488"/>
        <v>5</v>
      </c>
      <c r="P5217" s="29">
        <f t="shared" si="489"/>
        <v>11</v>
      </c>
      <c r="Q5217" s="14" t="str">
        <f t="shared" si="490"/>
        <v xml:space="preserve">Toby </v>
      </c>
      <c r="R5217" s="14" t="str">
        <f t="shared" si="491"/>
        <v>Knight</v>
      </c>
    </row>
    <row r="5218" spans="2:18" x14ac:dyDescent="0.45">
      <c r="B5218" s="14" t="str">
        <f t="shared" si="486"/>
        <v>40954740956</v>
      </c>
      <c r="C5218" s="5">
        <v>40954</v>
      </c>
      <c r="D5218" s="2" t="s">
        <v>808</v>
      </c>
      <c r="E5218" s="14">
        <f t="shared" si="487"/>
        <v>0</v>
      </c>
      <c r="F5218" s="2">
        <v>7</v>
      </c>
      <c r="G5218" s="19">
        <v>118.63</v>
      </c>
      <c r="H5218" s="20">
        <v>0.05</v>
      </c>
      <c r="I5218" s="6"/>
      <c r="J5218" s="5">
        <v>40956</v>
      </c>
      <c r="K5218" s="25">
        <v>6.2985000000000007</v>
      </c>
      <c r="L5218" s="2" t="s">
        <v>605</v>
      </c>
      <c r="M5218" s="14">
        <f>+VLOOKUP(L5218,Customers!$C$3:$D$797,2,FALSE)</f>
        <v>4</v>
      </c>
      <c r="N5218" s="14">
        <f>+INDEX(Customers!$B$2:$D$797,MATCH(TF_Database!L5218,Customers!$C$2:$C$797,0),1)</f>
        <v>30564</v>
      </c>
      <c r="O5218" s="29">
        <f t="shared" si="488"/>
        <v>5</v>
      </c>
      <c r="P5218" s="29">
        <f t="shared" si="489"/>
        <v>11</v>
      </c>
      <c r="Q5218" s="14" t="str">
        <f t="shared" si="490"/>
        <v xml:space="preserve">Toby </v>
      </c>
      <c r="R5218" s="14" t="str">
        <f t="shared" si="491"/>
        <v>Knight</v>
      </c>
    </row>
    <row r="5219" spans="2:18" x14ac:dyDescent="0.45">
      <c r="B5219" s="14" t="str">
        <f t="shared" si="486"/>
        <v>400751740075</v>
      </c>
      <c r="C5219" s="5">
        <v>40075</v>
      </c>
      <c r="D5219" s="2" t="s">
        <v>806</v>
      </c>
      <c r="E5219" s="14">
        <f t="shared" si="487"/>
        <v>1</v>
      </c>
      <c r="F5219" s="2">
        <v>17</v>
      </c>
      <c r="G5219" s="19">
        <v>705.85</v>
      </c>
      <c r="H5219" s="20">
        <v>0.04</v>
      </c>
      <c r="I5219" s="6"/>
      <c r="J5219" s="5">
        <v>40075</v>
      </c>
      <c r="K5219" s="25">
        <v>151.66999999999999</v>
      </c>
      <c r="L5219" s="2" t="s">
        <v>605</v>
      </c>
      <c r="M5219" s="14">
        <f>+VLOOKUP(L5219,Customers!$C$3:$D$797,2,FALSE)</f>
        <v>4</v>
      </c>
      <c r="N5219" s="14">
        <f>+INDEX(Customers!$B$2:$D$797,MATCH(TF_Database!L5219,Customers!$C$2:$C$797,0),1)</f>
        <v>30564</v>
      </c>
      <c r="O5219" s="29">
        <f t="shared" si="488"/>
        <v>5</v>
      </c>
      <c r="P5219" s="29">
        <f t="shared" si="489"/>
        <v>11</v>
      </c>
      <c r="Q5219" s="14" t="str">
        <f t="shared" si="490"/>
        <v xml:space="preserve">Toby </v>
      </c>
      <c r="R5219" s="14" t="str">
        <f t="shared" si="491"/>
        <v>Knight</v>
      </c>
    </row>
    <row r="5220" spans="2:18" x14ac:dyDescent="0.45">
      <c r="B5220" s="14" t="str">
        <f t="shared" si="486"/>
        <v>400753740076</v>
      </c>
      <c r="C5220" s="5">
        <v>40075</v>
      </c>
      <c r="D5220" s="2" t="s">
        <v>806</v>
      </c>
      <c r="E5220" s="14">
        <f t="shared" si="487"/>
        <v>1</v>
      </c>
      <c r="F5220" s="2">
        <v>37</v>
      </c>
      <c r="G5220" s="19">
        <v>321.3</v>
      </c>
      <c r="H5220" s="20">
        <v>0</v>
      </c>
      <c r="I5220" s="6"/>
      <c r="J5220" s="5">
        <v>40076</v>
      </c>
      <c r="K5220" s="25">
        <v>-47.23</v>
      </c>
      <c r="L5220" s="2" t="s">
        <v>605</v>
      </c>
      <c r="M5220" s="14">
        <f>+VLOOKUP(L5220,Customers!$C$3:$D$797,2,FALSE)</f>
        <v>4</v>
      </c>
      <c r="N5220" s="14">
        <f>+INDEX(Customers!$B$2:$D$797,MATCH(TF_Database!L5220,Customers!$C$2:$C$797,0),1)</f>
        <v>30564</v>
      </c>
      <c r="O5220" s="29">
        <f t="shared" si="488"/>
        <v>5</v>
      </c>
      <c r="P5220" s="29">
        <f t="shared" si="489"/>
        <v>11</v>
      </c>
      <c r="Q5220" s="14" t="str">
        <f t="shared" si="490"/>
        <v xml:space="preserve">Toby </v>
      </c>
      <c r="R5220" s="14" t="str">
        <f t="shared" si="491"/>
        <v>Knight</v>
      </c>
    </row>
    <row r="5221" spans="2:18" x14ac:dyDescent="0.45">
      <c r="B5221" s="14" t="str">
        <f t="shared" si="486"/>
        <v>400571140059</v>
      </c>
      <c r="C5221" s="5">
        <v>40057</v>
      </c>
      <c r="D5221" s="2" t="s">
        <v>806</v>
      </c>
      <c r="E5221" s="14">
        <f t="shared" si="487"/>
        <v>1</v>
      </c>
      <c r="F5221" s="2">
        <v>11</v>
      </c>
      <c r="G5221" s="19">
        <v>227.41</v>
      </c>
      <c r="H5221" s="20">
        <v>0.06</v>
      </c>
      <c r="I5221" s="6"/>
      <c r="J5221" s="5">
        <v>40059</v>
      </c>
      <c r="K5221" s="25">
        <v>44.29</v>
      </c>
      <c r="L5221" s="2" t="s">
        <v>203</v>
      </c>
      <c r="M5221" s="14">
        <f>+VLOOKUP(L5221,Customers!$C$3:$D$797,2,FALSE)</f>
        <v>4</v>
      </c>
      <c r="N5221" s="14">
        <f>+INDEX(Customers!$B$2:$D$797,MATCH(TF_Database!L5221,Customers!$C$2:$C$797,0),1)</f>
        <v>8390</v>
      </c>
      <c r="O5221" s="29">
        <f t="shared" si="488"/>
        <v>7</v>
      </c>
      <c r="P5221" s="29">
        <f t="shared" si="489"/>
        <v>12</v>
      </c>
      <c r="Q5221" s="14" t="str">
        <f t="shared" si="490"/>
        <v xml:space="preserve">Joseph </v>
      </c>
      <c r="R5221" s="14" t="str">
        <f t="shared" si="491"/>
        <v>Airdo</v>
      </c>
    </row>
    <row r="5222" spans="2:18" x14ac:dyDescent="0.45">
      <c r="B5222" s="14" t="str">
        <f t="shared" si="486"/>
        <v>400575040058</v>
      </c>
      <c r="C5222" s="5">
        <v>40057</v>
      </c>
      <c r="D5222" s="2" t="s">
        <v>806</v>
      </c>
      <c r="E5222" s="14">
        <f t="shared" si="487"/>
        <v>1</v>
      </c>
      <c r="F5222" s="2">
        <v>50</v>
      </c>
      <c r="G5222" s="19">
        <v>87.44</v>
      </c>
      <c r="H5222" s="20">
        <v>0.08</v>
      </c>
      <c r="I5222" s="6"/>
      <c r="J5222" s="5">
        <v>40058</v>
      </c>
      <c r="K5222" s="25">
        <v>-184.6</v>
      </c>
      <c r="L5222" s="2" t="s">
        <v>203</v>
      </c>
      <c r="M5222" s="14">
        <f>+VLOOKUP(L5222,Customers!$C$3:$D$797,2,FALSE)</f>
        <v>4</v>
      </c>
      <c r="N5222" s="14">
        <f>+INDEX(Customers!$B$2:$D$797,MATCH(TF_Database!L5222,Customers!$C$2:$C$797,0),1)</f>
        <v>8390</v>
      </c>
      <c r="O5222" s="29">
        <f t="shared" si="488"/>
        <v>7</v>
      </c>
      <c r="P5222" s="29">
        <f t="shared" si="489"/>
        <v>12</v>
      </c>
      <c r="Q5222" s="14" t="str">
        <f t="shared" si="490"/>
        <v xml:space="preserve">Joseph </v>
      </c>
      <c r="R5222" s="14" t="str">
        <f t="shared" si="491"/>
        <v>Airdo</v>
      </c>
    </row>
    <row r="5223" spans="2:18" x14ac:dyDescent="0.45">
      <c r="B5223" s="14" t="str">
        <f t="shared" si="486"/>
        <v>401611540162</v>
      </c>
      <c r="C5223" s="5">
        <v>40161</v>
      </c>
      <c r="D5223" s="2" t="s">
        <v>806</v>
      </c>
      <c r="E5223" s="14">
        <f t="shared" si="487"/>
        <v>1</v>
      </c>
      <c r="F5223" s="2">
        <v>15</v>
      </c>
      <c r="G5223" s="19">
        <v>40.75</v>
      </c>
      <c r="H5223" s="20">
        <v>0.03</v>
      </c>
      <c r="I5223" s="6"/>
      <c r="J5223" s="5">
        <v>40162</v>
      </c>
      <c r="K5223" s="25">
        <v>12.76</v>
      </c>
      <c r="L5223" s="2" t="s">
        <v>571</v>
      </c>
      <c r="M5223" s="14">
        <f>+VLOOKUP(L5223,Customers!$C$3:$D$797,2,FALSE)</f>
        <v>2</v>
      </c>
      <c r="N5223" s="14">
        <f>+INDEX(Customers!$B$2:$D$797,MATCH(TF_Database!L5223,Customers!$C$2:$C$797,0),1)</f>
        <v>26313</v>
      </c>
      <c r="O5223" s="29">
        <f t="shared" si="488"/>
        <v>8</v>
      </c>
      <c r="P5223" s="29">
        <f t="shared" si="489"/>
        <v>16</v>
      </c>
      <c r="Q5223" s="14" t="str">
        <f t="shared" si="490"/>
        <v xml:space="preserve">Valerie </v>
      </c>
      <c r="R5223" s="14" t="str">
        <f t="shared" si="491"/>
        <v>Takahito</v>
      </c>
    </row>
    <row r="5224" spans="2:18" x14ac:dyDescent="0.45">
      <c r="B5224" s="14" t="str">
        <f t="shared" si="486"/>
        <v>401613540162</v>
      </c>
      <c r="C5224" s="5">
        <v>40161</v>
      </c>
      <c r="D5224" s="2" t="s">
        <v>806</v>
      </c>
      <c r="E5224" s="14">
        <f t="shared" si="487"/>
        <v>1</v>
      </c>
      <c r="F5224" s="2">
        <v>35</v>
      </c>
      <c r="G5224" s="19">
        <v>424.09</v>
      </c>
      <c r="H5224" s="20">
        <v>0.01</v>
      </c>
      <c r="I5224" s="6"/>
      <c r="J5224" s="5">
        <v>40162</v>
      </c>
      <c r="K5224" s="25">
        <v>-114.18</v>
      </c>
      <c r="L5224" s="2" t="s">
        <v>571</v>
      </c>
      <c r="M5224" s="14">
        <f>+VLOOKUP(L5224,Customers!$C$3:$D$797,2,FALSE)</f>
        <v>2</v>
      </c>
      <c r="N5224" s="14">
        <f>+INDEX(Customers!$B$2:$D$797,MATCH(TF_Database!L5224,Customers!$C$2:$C$797,0),1)</f>
        <v>26313</v>
      </c>
      <c r="O5224" s="29">
        <f t="shared" si="488"/>
        <v>8</v>
      </c>
      <c r="P5224" s="29">
        <f t="shared" si="489"/>
        <v>16</v>
      </c>
      <c r="Q5224" s="14" t="str">
        <f t="shared" si="490"/>
        <v xml:space="preserve">Valerie </v>
      </c>
      <c r="R5224" s="14" t="str">
        <f t="shared" si="491"/>
        <v>Takahito</v>
      </c>
    </row>
    <row r="5225" spans="2:18" x14ac:dyDescent="0.45">
      <c r="B5225" s="14" t="str">
        <f t="shared" si="486"/>
        <v>400961040101</v>
      </c>
      <c r="C5225" s="5">
        <v>40096</v>
      </c>
      <c r="D5225" s="2" t="s">
        <v>804</v>
      </c>
      <c r="E5225" s="14">
        <f t="shared" si="487"/>
        <v>0</v>
      </c>
      <c r="F5225" s="2">
        <v>10</v>
      </c>
      <c r="G5225" s="19">
        <v>53.32</v>
      </c>
      <c r="H5225" s="20">
        <v>7.0000000000000007E-2</v>
      </c>
      <c r="I5225" s="6"/>
      <c r="J5225" s="5">
        <v>40101</v>
      </c>
      <c r="K5225" s="25">
        <v>-20.68</v>
      </c>
      <c r="L5225" s="2" t="s">
        <v>470</v>
      </c>
      <c r="M5225" s="14">
        <f>+VLOOKUP(L5225,Customers!$C$3:$D$797,2,FALSE)</f>
        <v>3</v>
      </c>
      <c r="N5225" s="14">
        <f>+INDEX(Customers!$B$2:$D$797,MATCH(TF_Database!L5225,Customers!$C$2:$C$797,0),1)</f>
        <v>27051</v>
      </c>
      <c r="O5225" s="29">
        <f t="shared" si="488"/>
        <v>8</v>
      </c>
      <c r="P5225" s="29">
        <f t="shared" si="489"/>
        <v>17</v>
      </c>
      <c r="Q5225" s="14" t="str">
        <f t="shared" si="490"/>
        <v xml:space="preserve">Phillip </v>
      </c>
      <c r="R5225" s="14" t="str">
        <f t="shared" si="491"/>
        <v>Flathmann</v>
      </c>
    </row>
    <row r="5226" spans="2:18" x14ac:dyDescent="0.45">
      <c r="B5226" s="14" t="str">
        <f t="shared" si="486"/>
        <v>400962640098</v>
      </c>
      <c r="C5226" s="5">
        <v>40096</v>
      </c>
      <c r="D5226" s="2" t="s">
        <v>804</v>
      </c>
      <c r="E5226" s="14">
        <f t="shared" si="487"/>
        <v>0</v>
      </c>
      <c r="F5226" s="2">
        <v>26</v>
      </c>
      <c r="G5226" s="19">
        <v>64.03</v>
      </c>
      <c r="H5226" s="20">
        <v>0.09</v>
      </c>
      <c r="I5226" s="6"/>
      <c r="J5226" s="5">
        <v>40098</v>
      </c>
      <c r="K5226" s="25">
        <v>11.42</v>
      </c>
      <c r="L5226" s="2" t="s">
        <v>470</v>
      </c>
      <c r="M5226" s="14">
        <f>+VLOOKUP(L5226,Customers!$C$3:$D$797,2,FALSE)</f>
        <v>3</v>
      </c>
      <c r="N5226" s="14">
        <f>+INDEX(Customers!$B$2:$D$797,MATCH(TF_Database!L5226,Customers!$C$2:$C$797,0),1)</f>
        <v>27051</v>
      </c>
      <c r="O5226" s="29">
        <f t="shared" si="488"/>
        <v>8</v>
      </c>
      <c r="P5226" s="29">
        <f t="shared" si="489"/>
        <v>17</v>
      </c>
      <c r="Q5226" s="14" t="str">
        <f t="shared" si="490"/>
        <v xml:space="preserve">Phillip </v>
      </c>
      <c r="R5226" s="14" t="str">
        <f t="shared" si="491"/>
        <v>Flathmann</v>
      </c>
    </row>
    <row r="5227" spans="2:18" x14ac:dyDescent="0.45">
      <c r="B5227" s="14" t="str">
        <f t="shared" si="486"/>
        <v>400964640096</v>
      </c>
      <c r="C5227" s="5">
        <v>40096</v>
      </c>
      <c r="D5227" s="2" t="s">
        <v>804</v>
      </c>
      <c r="E5227" s="14">
        <f t="shared" si="487"/>
        <v>0</v>
      </c>
      <c r="F5227" s="2">
        <v>46</v>
      </c>
      <c r="G5227" s="19">
        <v>2710.5054999999998</v>
      </c>
      <c r="H5227" s="20">
        <v>0.03</v>
      </c>
      <c r="I5227" s="6"/>
      <c r="J5227" s="5">
        <v>40096</v>
      </c>
      <c r="K5227" s="25">
        <v>624.12300000000005</v>
      </c>
      <c r="L5227" s="2" t="s">
        <v>470</v>
      </c>
      <c r="M5227" s="14">
        <f>+VLOOKUP(L5227,Customers!$C$3:$D$797,2,FALSE)</f>
        <v>3</v>
      </c>
      <c r="N5227" s="14">
        <f>+INDEX(Customers!$B$2:$D$797,MATCH(TF_Database!L5227,Customers!$C$2:$C$797,0),1)</f>
        <v>27051</v>
      </c>
      <c r="O5227" s="29">
        <f t="shared" si="488"/>
        <v>8</v>
      </c>
      <c r="P5227" s="29">
        <f t="shared" si="489"/>
        <v>17</v>
      </c>
      <c r="Q5227" s="14" t="str">
        <f t="shared" si="490"/>
        <v xml:space="preserve">Phillip </v>
      </c>
      <c r="R5227" s="14" t="str">
        <f t="shared" si="491"/>
        <v>Flathmann</v>
      </c>
    </row>
    <row r="5228" spans="2:18" x14ac:dyDescent="0.45">
      <c r="B5228" s="14" t="str">
        <f t="shared" si="486"/>
        <v>405801740583</v>
      </c>
      <c r="C5228" s="5">
        <v>40580</v>
      </c>
      <c r="D5228" s="2" t="s">
        <v>811</v>
      </c>
      <c r="E5228" s="14">
        <f t="shared" si="487"/>
        <v>0</v>
      </c>
      <c r="F5228" s="2">
        <v>17</v>
      </c>
      <c r="G5228" s="19">
        <v>86.29</v>
      </c>
      <c r="H5228" s="20">
        <v>0.02</v>
      </c>
      <c r="I5228" s="6"/>
      <c r="J5228" s="5">
        <v>40583</v>
      </c>
      <c r="K5228" s="25">
        <v>34.979999999999997</v>
      </c>
      <c r="L5228" s="2" t="s">
        <v>338</v>
      </c>
      <c r="M5228" s="14">
        <f>+VLOOKUP(L5228,Customers!$C$3:$D$797,2,FALSE)</f>
        <v>3</v>
      </c>
      <c r="N5228" s="14">
        <f>+INDEX(Customers!$B$2:$D$797,MATCH(TF_Database!L5228,Customers!$C$2:$C$797,0),1)</f>
        <v>30333</v>
      </c>
      <c r="O5228" s="29">
        <f t="shared" si="488"/>
        <v>8</v>
      </c>
      <c r="P5228" s="29">
        <f t="shared" si="489"/>
        <v>14</v>
      </c>
      <c r="Q5228" s="14" t="str">
        <f t="shared" si="490"/>
        <v xml:space="preserve">Natalie </v>
      </c>
      <c r="R5228" s="14" t="str">
        <f t="shared" si="491"/>
        <v>Webber</v>
      </c>
    </row>
    <row r="5229" spans="2:18" x14ac:dyDescent="0.45">
      <c r="B5229" s="14" t="str">
        <f t="shared" si="486"/>
        <v>40580240582</v>
      </c>
      <c r="C5229" s="5">
        <v>40580</v>
      </c>
      <c r="D5229" s="2" t="s">
        <v>811</v>
      </c>
      <c r="E5229" s="14">
        <f t="shared" si="487"/>
        <v>0</v>
      </c>
      <c r="F5229" s="2">
        <v>2</v>
      </c>
      <c r="G5229" s="19">
        <v>86.92</v>
      </c>
      <c r="H5229" s="20">
        <v>0.03</v>
      </c>
      <c r="I5229" s="6"/>
      <c r="J5229" s="5">
        <v>40582</v>
      </c>
      <c r="K5229" s="25">
        <v>-43.93</v>
      </c>
      <c r="L5229" s="2" t="s">
        <v>338</v>
      </c>
      <c r="M5229" s="14">
        <f>+VLOOKUP(L5229,Customers!$C$3:$D$797,2,FALSE)</f>
        <v>3</v>
      </c>
      <c r="N5229" s="14">
        <f>+INDEX(Customers!$B$2:$D$797,MATCH(TF_Database!L5229,Customers!$C$2:$C$797,0),1)</f>
        <v>30333</v>
      </c>
      <c r="O5229" s="29">
        <f t="shared" si="488"/>
        <v>8</v>
      </c>
      <c r="P5229" s="29">
        <f t="shared" si="489"/>
        <v>14</v>
      </c>
      <c r="Q5229" s="14" t="str">
        <f t="shared" si="490"/>
        <v xml:space="preserve">Natalie </v>
      </c>
      <c r="R5229" s="14" t="str">
        <f t="shared" si="491"/>
        <v>Webber</v>
      </c>
    </row>
    <row r="5230" spans="2:18" x14ac:dyDescent="0.45">
      <c r="B5230" s="14" t="str">
        <f t="shared" si="486"/>
        <v>408852840887</v>
      </c>
      <c r="C5230" s="5">
        <v>40885</v>
      </c>
      <c r="D5230" s="2" t="s">
        <v>806</v>
      </c>
      <c r="E5230" s="14">
        <f t="shared" si="487"/>
        <v>1</v>
      </c>
      <c r="F5230" s="2">
        <v>28</v>
      </c>
      <c r="G5230" s="19">
        <v>1717.88</v>
      </c>
      <c r="H5230" s="20">
        <v>0.05</v>
      </c>
      <c r="I5230" s="6"/>
      <c r="J5230" s="5">
        <v>40887</v>
      </c>
      <c r="K5230" s="25">
        <v>513.92999999999995</v>
      </c>
      <c r="L5230" s="2" t="s">
        <v>215</v>
      </c>
      <c r="M5230" s="14">
        <f>+VLOOKUP(L5230,Customers!$C$3:$D$797,2,FALSE)</f>
        <v>3</v>
      </c>
      <c r="N5230" s="14">
        <f>+INDEX(Customers!$B$2:$D$797,MATCH(TF_Database!L5230,Customers!$C$2:$C$797,0),1)</f>
        <v>2981</v>
      </c>
      <c r="O5230" s="29">
        <f t="shared" si="488"/>
        <v>8</v>
      </c>
      <c r="P5230" s="29">
        <f t="shared" si="489"/>
        <v>17</v>
      </c>
      <c r="Q5230" s="14" t="str">
        <f t="shared" si="490"/>
        <v xml:space="preserve">Russell </v>
      </c>
      <c r="R5230" s="14" t="str">
        <f t="shared" si="491"/>
        <v>Applegate</v>
      </c>
    </row>
    <row r="5231" spans="2:18" x14ac:dyDescent="0.45">
      <c r="B5231" s="14" t="str">
        <f t="shared" si="486"/>
        <v>408853840886</v>
      </c>
      <c r="C5231" s="5">
        <v>40885</v>
      </c>
      <c r="D5231" s="2" t="s">
        <v>806</v>
      </c>
      <c r="E5231" s="14">
        <f t="shared" si="487"/>
        <v>1</v>
      </c>
      <c r="F5231" s="2">
        <v>38</v>
      </c>
      <c r="G5231" s="19">
        <v>1978.4345000000001</v>
      </c>
      <c r="H5231" s="20">
        <v>0.09</v>
      </c>
      <c r="I5231" s="6"/>
      <c r="J5231" s="5">
        <v>40886</v>
      </c>
      <c r="K5231" s="25">
        <v>471.08699999999993</v>
      </c>
      <c r="L5231" s="2" t="s">
        <v>215</v>
      </c>
      <c r="M5231" s="14">
        <f>+VLOOKUP(L5231,Customers!$C$3:$D$797,2,FALSE)</f>
        <v>3</v>
      </c>
      <c r="N5231" s="14">
        <f>+INDEX(Customers!$B$2:$D$797,MATCH(TF_Database!L5231,Customers!$C$2:$C$797,0),1)</f>
        <v>2981</v>
      </c>
      <c r="O5231" s="29">
        <f t="shared" si="488"/>
        <v>8</v>
      </c>
      <c r="P5231" s="29">
        <f t="shared" si="489"/>
        <v>17</v>
      </c>
      <c r="Q5231" s="14" t="str">
        <f t="shared" si="490"/>
        <v xml:space="preserve">Russell </v>
      </c>
      <c r="R5231" s="14" t="str">
        <f t="shared" si="491"/>
        <v>Applegate</v>
      </c>
    </row>
    <row r="5232" spans="2:18" x14ac:dyDescent="0.45">
      <c r="B5232" s="14" t="str">
        <f t="shared" si="486"/>
        <v>39916239917</v>
      </c>
      <c r="C5232" s="5">
        <v>39916</v>
      </c>
      <c r="D5232" s="2" t="s">
        <v>811</v>
      </c>
      <c r="E5232" s="14">
        <f t="shared" si="487"/>
        <v>0</v>
      </c>
      <c r="F5232" s="2">
        <v>2</v>
      </c>
      <c r="G5232" s="19">
        <v>29.32</v>
      </c>
      <c r="H5232" s="20">
        <v>0.08</v>
      </c>
      <c r="I5232" s="6"/>
      <c r="J5232" s="5">
        <v>39917</v>
      </c>
      <c r="K5232" s="25">
        <v>-12.93</v>
      </c>
      <c r="L5232" s="2" t="s">
        <v>576</v>
      </c>
      <c r="M5232" s="14">
        <f>+VLOOKUP(L5232,Customers!$C$3:$D$797,2,FALSE)</f>
        <v>3</v>
      </c>
      <c r="N5232" s="14">
        <f>+INDEX(Customers!$B$2:$D$797,MATCH(TF_Database!L5232,Customers!$C$2:$C$797,0),1)</f>
        <v>26724</v>
      </c>
      <c r="O5232" s="29">
        <f t="shared" si="488"/>
        <v>6</v>
      </c>
      <c r="P5232" s="29">
        <f t="shared" si="489"/>
        <v>13</v>
      </c>
      <c r="Q5232" s="14" t="str">
        <f t="shared" si="490"/>
        <v xml:space="preserve">Thais </v>
      </c>
      <c r="R5232" s="14" t="str">
        <f t="shared" si="491"/>
        <v>Sissman</v>
      </c>
    </row>
    <row r="5233" spans="2:18" x14ac:dyDescent="0.45">
      <c r="B5233" s="14" t="str">
        <f t="shared" si="486"/>
        <v>404702940472</v>
      </c>
      <c r="C5233" s="5">
        <v>40470</v>
      </c>
      <c r="D5233" s="2" t="s">
        <v>810</v>
      </c>
      <c r="E5233" s="14">
        <f t="shared" si="487"/>
        <v>0</v>
      </c>
      <c r="F5233" s="2">
        <v>29</v>
      </c>
      <c r="G5233" s="19">
        <v>566.66</v>
      </c>
      <c r="H5233" s="20">
        <v>0.1</v>
      </c>
      <c r="I5233" s="6"/>
      <c r="J5233" s="5">
        <v>40472</v>
      </c>
      <c r="K5233" s="25">
        <v>60.59</v>
      </c>
      <c r="L5233" s="2" t="s">
        <v>608</v>
      </c>
      <c r="M5233" s="14">
        <f>+VLOOKUP(L5233,Customers!$C$3:$D$797,2,FALSE)</f>
        <v>1</v>
      </c>
      <c r="N5233" s="14">
        <f>+INDEX(Customers!$B$2:$D$797,MATCH(TF_Database!L5233,Customers!$C$2:$C$797,0),1)</f>
        <v>24927</v>
      </c>
      <c r="O5233" s="29">
        <f t="shared" si="488"/>
        <v>6</v>
      </c>
      <c r="P5233" s="29">
        <f t="shared" si="489"/>
        <v>12</v>
      </c>
      <c r="Q5233" s="14" t="str">
        <f t="shared" si="490"/>
        <v xml:space="preserve">Jamie </v>
      </c>
      <c r="R5233" s="14" t="str">
        <f t="shared" si="491"/>
        <v>Frazer</v>
      </c>
    </row>
    <row r="5234" spans="2:18" x14ac:dyDescent="0.45">
      <c r="B5234" s="14" t="str">
        <f t="shared" si="486"/>
        <v>398354939837</v>
      </c>
      <c r="C5234" s="5">
        <v>39835</v>
      </c>
      <c r="D5234" s="2" t="s">
        <v>810</v>
      </c>
      <c r="E5234" s="14">
        <f t="shared" si="487"/>
        <v>0</v>
      </c>
      <c r="F5234" s="2">
        <v>49</v>
      </c>
      <c r="G5234" s="19">
        <v>134.83000000000001</v>
      </c>
      <c r="H5234" s="20">
        <v>7.0000000000000007E-2</v>
      </c>
      <c r="I5234" s="6"/>
      <c r="J5234" s="5">
        <v>39837</v>
      </c>
      <c r="K5234" s="25">
        <v>50.74</v>
      </c>
      <c r="L5234" s="2" t="s">
        <v>215</v>
      </c>
      <c r="M5234" s="14">
        <f>+VLOOKUP(L5234,Customers!$C$3:$D$797,2,FALSE)</f>
        <v>3</v>
      </c>
      <c r="N5234" s="14">
        <f>+INDEX(Customers!$B$2:$D$797,MATCH(TF_Database!L5234,Customers!$C$2:$C$797,0),1)</f>
        <v>2981</v>
      </c>
      <c r="O5234" s="29">
        <f t="shared" si="488"/>
        <v>8</v>
      </c>
      <c r="P5234" s="29">
        <f t="shared" si="489"/>
        <v>17</v>
      </c>
      <c r="Q5234" s="14" t="str">
        <f t="shared" si="490"/>
        <v xml:space="preserve">Russell </v>
      </c>
      <c r="R5234" s="14" t="str">
        <f t="shared" si="491"/>
        <v>Applegate</v>
      </c>
    </row>
    <row r="5235" spans="2:18" x14ac:dyDescent="0.45">
      <c r="B5235" s="14" t="str">
        <f t="shared" si="486"/>
        <v>398353939836</v>
      </c>
      <c r="C5235" s="5">
        <v>39835</v>
      </c>
      <c r="D5235" s="2" t="s">
        <v>810</v>
      </c>
      <c r="E5235" s="14">
        <f t="shared" si="487"/>
        <v>0</v>
      </c>
      <c r="F5235" s="2">
        <v>39</v>
      </c>
      <c r="G5235" s="19">
        <v>8865.1</v>
      </c>
      <c r="H5235" s="20">
        <v>0</v>
      </c>
      <c r="I5235" s="6"/>
      <c r="J5235" s="5">
        <v>39836</v>
      </c>
      <c r="K5235" s="25">
        <v>1517.12</v>
      </c>
      <c r="L5235" s="2" t="s">
        <v>215</v>
      </c>
      <c r="M5235" s="14">
        <f>+VLOOKUP(L5235,Customers!$C$3:$D$797,2,FALSE)</f>
        <v>3</v>
      </c>
      <c r="N5235" s="14">
        <f>+INDEX(Customers!$B$2:$D$797,MATCH(TF_Database!L5235,Customers!$C$2:$C$797,0),1)</f>
        <v>2981</v>
      </c>
      <c r="O5235" s="29">
        <f t="shared" si="488"/>
        <v>8</v>
      </c>
      <c r="P5235" s="29">
        <f t="shared" si="489"/>
        <v>17</v>
      </c>
      <c r="Q5235" s="14" t="str">
        <f t="shared" si="490"/>
        <v xml:space="preserve">Russell </v>
      </c>
      <c r="R5235" s="14" t="str">
        <f t="shared" si="491"/>
        <v>Applegate</v>
      </c>
    </row>
    <row r="5236" spans="2:18" x14ac:dyDescent="0.45">
      <c r="B5236" s="14" t="str">
        <f t="shared" si="486"/>
        <v>411874741188</v>
      </c>
      <c r="C5236" s="5">
        <v>41187</v>
      </c>
      <c r="D5236" s="2" t="s">
        <v>811</v>
      </c>
      <c r="E5236" s="14">
        <f t="shared" si="487"/>
        <v>0</v>
      </c>
      <c r="F5236" s="2">
        <v>47</v>
      </c>
      <c r="G5236" s="19">
        <v>10348.73</v>
      </c>
      <c r="H5236" s="20">
        <v>0.09</v>
      </c>
      <c r="I5236" s="6"/>
      <c r="J5236" s="5">
        <v>41188</v>
      </c>
      <c r="K5236" s="25">
        <v>1094.57</v>
      </c>
      <c r="L5236" s="2" t="s">
        <v>19</v>
      </c>
      <c r="M5236" s="14">
        <f>+VLOOKUP(L5236,Customers!$C$3:$D$797,2,FALSE)</f>
        <v>2</v>
      </c>
      <c r="N5236" s="14">
        <f>+INDEX(Customers!$B$2:$D$797,MATCH(TF_Database!L5236,Customers!$C$2:$C$797,0),1)</f>
        <v>13965</v>
      </c>
      <c r="O5236" s="29">
        <f t="shared" si="488"/>
        <v>5</v>
      </c>
      <c r="P5236" s="29">
        <f t="shared" si="489"/>
        <v>10</v>
      </c>
      <c r="Q5236" s="14" t="str">
        <f t="shared" si="490"/>
        <v xml:space="preserve">Jack </v>
      </c>
      <c r="R5236" s="14" t="str">
        <f t="shared" si="491"/>
        <v>Garza</v>
      </c>
    </row>
    <row r="5237" spans="2:18" x14ac:dyDescent="0.45">
      <c r="B5237" s="14" t="str">
        <f t="shared" si="486"/>
        <v>408374140839</v>
      </c>
      <c r="C5237" s="5">
        <v>40837</v>
      </c>
      <c r="D5237" s="2" t="s">
        <v>804</v>
      </c>
      <c r="E5237" s="14">
        <f t="shared" si="487"/>
        <v>0</v>
      </c>
      <c r="F5237" s="2">
        <v>41</v>
      </c>
      <c r="G5237" s="19">
        <v>1258.97</v>
      </c>
      <c r="H5237" s="20">
        <v>0.1</v>
      </c>
      <c r="I5237" s="6"/>
      <c r="J5237" s="5">
        <v>40839</v>
      </c>
      <c r="K5237" s="25">
        <v>-112.58</v>
      </c>
      <c r="L5237" s="2" t="s">
        <v>597</v>
      </c>
      <c r="M5237" s="14">
        <f>+VLOOKUP(L5237,Customers!$C$3:$D$797,2,FALSE)</f>
        <v>2</v>
      </c>
      <c r="N5237" s="14">
        <f>+INDEX(Customers!$B$2:$D$797,MATCH(TF_Database!L5237,Customers!$C$2:$C$797,0),1)</f>
        <v>21328</v>
      </c>
      <c r="O5237" s="29">
        <f t="shared" si="488"/>
        <v>7</v>
      </c>
      <c r="P5237" s="29">
        <f t="shared" si="489"/>
        <v>17</v>
      </c>
      <c r="Q5237" s="14" t="str">
        <f t="shared" si="490"/>
        <v xml:space="preserve">Steven </v>
      </c>
      <c r="R5237" s="14" t="str">
        <f t="shared" si="491"/>
        <v>Cartwright</v>
      </c>
    </row>
    <row r="5238" spans="2:18" x14ac:dyDescent="0.45">
      <c r="B5238" s="14" t="str">
        <f t="shared" si="486"/>
        <v>409754140978</v>
      </c>
      <c r="C5238" s="5">
        <v>40975</v>
      </c>
      <c r="D5238" s="2" t="s">
        <v>810</v>
      </c>
      <c r="E5238" s="14">
        <f t="shared" si="487"/>
        <v>0</v>
      </c>
      <c r="F5238" s="2">
        <v>41</v>
      </c>
      <c r="G5238" s="19">
        <v>830.53</v>
      </c>
      <c r="H5238" s="20">
        <v>0.01</v>
      </c>
      <c r="I5238" s="6"/>
      <c r="J5238" s="5">
        <v>40978</v>
      </c>
      <c r="K5238" s="25">
        <v>120.69</v>
      </c>
      <c r="L5238" s="2" t="s">
        <v>191</v>
      </c>
      <c r="M5238" s="14">
        <f>+VLOOKUP(L5238,Customers!$C$3:$D$797,2,FALSE)</f>
        <v>2</v>
      </c>
      <c r="N5238" s="14">
        <f>+INDEX(Customers!$B$2:$D$797,MATCH(TF_Database!L5238,Customers!$C$2:$C$797,0),1)</f>
        <v>24755</v>
      </c>
      <c r="O5238" s="29">
        <f t="shared" si="488"/>
        <v>6</v>
      </c>
      <c r="P5238" s="29">
        <f t="shared" si="489"/>
        <v>14</v>
      </c>
      <c r="Q5238" s="14" t="str">
        <f t="shared" si="490"/>
        <v xml:space="preserve">Helen </v>
      </c>
      <c r="R5238" s="14" t="str">
        <f t="shared" si="491"/>
        <v>Andreada</v>
      </c>
    </row>
    <row r="5239" spans="2:18" x14ac:dyDescent="0.45">
      <c r="B5239" s="14" t="str">
        <f t="shared" si="486"/>
        <v>40975240976</v>
      </c>
      <c r="C5239" s="5">
        <v>40975</v>
      </c>
      <c r="D5239" s="2" t="s">
        <v>810</v>
      </c>
      <c r="E5239" s="14">
        <f t="shared" si="487"/>
        <v>0</v>
      </c>
      <c r="F5239" s="2">
        <v>2</v>
      </c>
      <c r="G5239" s="19">
        <v>79.930000000000007</v>
      </c>
      <c r="H5239" s="20">
        <v>0</v>
      </c>
      <c r="I5239" s="6"/>
      <c r="J5239" s="5">
        <v>40976</v>
      </c>
      <c r="K5239" s="25">
        <v>-52.73</v>
      </c>
      <c r="L5239" s="2" t="s">
        <v>191</v>
      </c>
      <c r="M5239" s="14">
        <f>+VLOOKUP(L5239,Customers!$C$3:$D$797,2,FALSE)</f>
        <v>2</v>
      </c>
      <c r="N5239" s="14">
        <f>+INDEX(Customers!$B$2:$D$797,MATCH(TF_Database!L5239,Customers!$C$2:$C$797,0),1)</f>
        <v>24755</v>
      </c>
      <c r="O5239" s="29">
        <f t="shared" si="488"/>
        <v>6</v>
      </c>
      <c r="P5239" s="29">
        <f t="shared" si="489"/>
        <v>14</v>
      </c>
      <c r="Q5239" s="14" t="str">
        <f t="shared" si="490"/>
        <v xml:space="preserve">Helen </v>
      </c>
      <c r="R5239" s="14" t="str">
        <f t="shared" si="491"/>
        <v>Andreada</v>
      </c>
    </row>
    <row r="5240" spans="2:18" x14ac:dyDescent="0.45">
      <c r="B5240" s="14" t="str">
        <f t="shared" si="486"/>
        <v>408162640818</v>
      </c>
      <c r="C5240" s="5">
        <v>40816</v>
      </c>
      <c r="D5240" s="2" t="s">
        <v>810</v>
      </c>
      <c r="E5240" s="14">
        <f t="shared" si="487"/>
        <v>0</v>
      </c>
      <c r="F5240" s="2">
        <v>26</v>
      </c>
      <c r="G5240" s="19">
        <v>799.84</v>
      </c>
      <c r="H5240" s="20">
        <v>0.08</v>
      </c>
      <c r="I5240" s="6"/>
      <c r="J5240" s="5">
        <v>40818</v>
      </c>
      <c r="K5240" s="25">
        <v>64.13</v>
      </c>
      <c r="L5240" s="2" t="s">
        <v>573</v>
      </c>
      <c r="M5240" s="14">
        <f>+VLOOKUP(L5240,Customers!$C$3:$D$797,2,FALSE)</f>
        <v>5</v>
      </c>
      <c r="N5240" s="14">
        <f>+INDEX(Customers!$B$2:$D$797,MATCH(TF_Database!L5240,Customers!$C$2:$C$797,0),1)</f>
        <v>27868</v>
      </c>
      <c r="O5240" s="29">
        <f t="shared" si="488"/>
        <v>5</v>
      </c>
      <c r="P5240" s="29">
        <f t="shared" si="489"/>
        <v>12</v>
      </c>
      <c r="Q5240" s="14" t="str">
        <f t="shared" si="490"/>
        <v xml:space="preserve">Sean </v>
      </c>
      <c r="R5240" s="14" t="str">
        <f t="shared" si="491"/>
        <v>Braxton</v>
      </c>
    </row>
    <row r="5241" spans="2:18" x14ac:dyDescent="0.45">
      <c r="B5241" s="14" t="str">
        <f t="shared" si="486"/>
        <v>408161640818</v>
      </c>
      <c r="C5241" s="5">
        <v>40816</v>
      </c>
      <c r="D5241" s="2" t="s">
        <v>810</v>
      </c>
      <c r="E5241" s="14">
        <f t="shared" si="487"/>
        <v>0</v>
      </c>
      <c r="F5241" s="2">
        <v>16</v>
      </c>
      <c r="G5241" s="19">
        <v>1689.1369999999999</v>
      </c>
      <c r="H5241" s="20">
        <v>7.0000000000000007E-2</v>
      </c>
      <c r="I5241" s="6"/>
      <c r="J5241" s="5">
        <v>40818</v>
      </c>
      <c r="K5241" s="25">
        <v>71.063999999999993</v>
      </c>
      <c r="L5241" s="2" t="s">
        <v>573</v>
      </c>
      <c r="M5241" s="14">
        <f>+VLOOKUP(L5241,Customers!$C$3:$D$797,2,FALSE)</f>
        <v>5</v>
      </c>
      <c r="N5241" s="14">
        <f>+INDEX(Customers!$B$2:$D$797,MATCH(TF_Database!L5241,Customers!$C$2:$C$797,0),1)</f>
        <v>27868</v>
      </c>
      <c r="O5241" s="29">
        <f t="shared" si="488"/>
        <v>5</v>
      </c>
      <c r="P5241" s="29">
        <f t="shared" si="489"/>
        <v>12</v>
      </c>
      <c r="Q5241" s="14" t="str">
        <f t="shared" si="490"/>
        <v xml:space="preserve">Sean </v>
      </c>
      <c r="R5241" s="14" t="str">
        <f t="shared" si="491"/>
        <v>Braxton</v>
      </c>
    </row>
    <row r="5242" spans="2:18" x14ac:dyDescent="0.45">
      <c r="B5242" s="14" t="str">
        <f t="shared" si="486"/>
        <v>401352340137</v>
      </c>
      <c r="C5242" s="5">
        <v>40135</v>
      </c>
      <c r="D5242" s="2" t="s">
        <v>811</v>
      </c>
      <c r="E5242" s="14">
        <f t="shared" si="487"/>
        <v>0</v>
      </c>
      <c r="F5242" s="2">
        <v>23</v>
      </c>
      <c r="G5242" s="19">
        <v>42.23</v>
      </c>
      <c r="H5242" s="20">
        <v>0.1</v>
      </c>
      <c r="I5242" s="6"/>
      <c r="J5242" s="5">
        <v>40137</v>
      </c>
      <c r="K5242" s="25">
        <v>-15.11</v>
      </c>
      <c r="L5242" s="2" t="s">
        <v>577</v>
      </c>
      <c r="M5242" s="14">
        <f>+VLOOKUP(L5242,Customers!$C$3:$D$797,2,FALSE)</f>
        <v>2</v>
      </c>
      <c r="N5242" s="14">
        <f>+INDEX(Customers!$B$2:$D$797,MATCH(TF_Database!L5242,Customers!$C$2:$C$797,0),1)</f>
        <v>9537</v>
      </c>
      <c r="O5242" s="29">
        <f t="shared" si="488"/>
        <v>6</v>
      </c>
      <c r="P5242" s="29">
        <f t="shared" si="489"/>
        <v>16</v>
      </c>
      <c r="Q5242" s="14" t="str">
        <f t="shared" si="490"/>
        <v xml:space="preserve">Linda </v>
      </c>
      <c r="R5242" s="14" t="str">
        <f t="shared" si="491"/>
        <v>Southworth</v>
      </c>
    </row>
    <row r="5243" spans="2:18" x14ac:dyDescent="0.45">
      <c r="B5243" s="14" t="str">
        <f t="shared" si="486"/>
        <v>400163840016</v>
      </c>
      <c r="C5243" s="5">
        <v>40016</v>
      </c>
      <c r="D5243" s="2" t="s">
        <v>806</v>
      </c>
      <c r="E5243" s="14">
        <f t="shared" si="487"/>
        <v>1</v>
      </c>
      <c r="F5243" s="2">
        <v>38</v>
      </c>
      <c r="G5243" s="19">
        <v>4008.7274999999995</v>
      </c>
      <c r="H5243" s="20">
        <v>0</v>
      </c>
      <c r="I5243" s="6"/>
      <c r="J5243" s="5">
        <v>40016</v>
      </c>
      <c r="K5243" s="25">
        <v>1219.338</v>
      </c>
      <c r="L5243" s="2" t="s">
        <v>203</v>
      </c>
      <c r="M5243" s="14">
        <f>+VLOOKUP(L5243,Customers!$C$3:$D$797,2,FALSE)</f>
        <v>4</v>
      </c>
      <c r="N5243" s="14">
        <f>+INDEX(Customers!$B$2:$D$797,MATCH(TF_Database!L5243,Customers!$C$2:$C$797,0),1)</f>
        <v>8390</v>
      </c>
      <c r="O5243" s="29">
        <f t="shared" si="488"/>
        <v>7</v>
      </c>
      <c r="P5243" s="29">
        <f t="shared" si="489"/>
        <v>12</v>
      </c>
      <c r="Q5243" s="14" t="str">
        <f t="shared" si="490"/>
        <v xml:space="preserve">Joseph </v>
      </c>
      <c r="R5243" s="14" t="str">
        <f t="shared" si="491"/>
        <v>Airdo</v>
      </c>
    </row>
    <row r="5244" spans="2:18" x14ac:dyDescent="0.45">
      <c r="B5244" s="14" t="str">
        <f t="shared" si="486"/>
        <v>40229140229</v>
      </c>
      <c r="C5244" s="5">
        <v>40229</v>
      </c>
      <c r="D5244" s="2" t="s">
        <v>808</v>
      </c>
      <c r="E5244" s="14">
        <f t="shared" si="487"/>
        <v>0</v>
      </c>
      <c r="F5244" s="2">
        <v>1</v>
      </c>
      <c r="G5244" s="19">
        <v>10.94</v>
      </c>
      <c r="H5244" s="20">
        <v>0.1</v>
      </c>
      <c r="I5244" s="6"/>
      <c r="J5244" s="5">
        <v>40229</v>
      </c>
      <c r="K5244" s="25">
        <v>-5.16</v>
      </c>
      <c r="L5244" s="2" t="s">
        <v>615</v>
      </c>
      <c r="M5244" s="14">
        <f>+VLOOKUP(L5244,Customers!$C$3:$D$797,2,FALSE)</f>
        <v>1</v>
      </c>
      <c r="N5244" s="14">
        <f>+INDEX(Customers!$B$2:$D$797,MATCH(TF_Database!L5244,Customers!$C$2:$C$797,0),1)</f>
        <v>16492</v>
      </c>
      <c r="O5244" s="29">
        <f t="shared" si="488"/>
        <v>7</v>
      </c>
      <c r="P5244" s="29">
        <f t="shared" si="489"/>
        <v>13</v>
      </c>
      <c r="Q5244" s="14" t="str">
        <f t="shared" si="490"/>
        <v xml:space="preserve">Roland </v>
      </c>
      <c r="R5244" s="14" t="str">
        <f t="shared" si="491"/>
        <v>Murray</v>
      </c>
    </row>
    <row r="5245" spans="2:18" x14ac:dyDescent="0.45">
      <c r="B5245" s="14" t="str">
        <f t="shared" si="486"/>
        <v>410382841038</v>
      </c>
      <c r="C5245" s="5">
        <v>41038</v>
      </c>
      <c r="D5245" s="2" t="s">
        <v>810</v>
      </c>
      <c r="E5245" s="14">
        <f t="shared" si="487"/>
        <v>0</v>
      </c>
      <c r="F5245" s="2">
        <v>28</v>
      </c>
      <c r="G5245" s="19">
        <v>205.43</v>
      </c>
      <c r="H5245" s="20">
        <v>0</v>
      </c>
      <c r="I5245" s="6"/>
      <c r="J5245" s="5">
        <v>41038</v>
      </c>
      <c r="K5245" s="25">
        <v>-24.299499999999998</v>
      </c>
      <c r="L5245" s="2" t="s">
        <v>19</v>
      </c>
      <c r="M5245" s="14">
        <f>+VLOOKUP(L5245,Customers!$C$3:$D$797,2,FALSE)</f>
        <v>2</v>
      </c>
      <c r="N5245" s="14">
        <f>+INDEX(Customers!$B$2:$D$797,MATCH(TF_Database!L5245,Customers!$C$2:$C$797,0),1)</f>
        <v>13965</v>
      </c>
      <c r="O5245" s="29">
        <f t="shared" si="488"/>
        <v>5</v>
      </c>
      <c r="P5245" s="29">
        <f t="shared" si="489"/>
        <v>10</v>
      </c>
      <c r="Q5245" s="14" t="str">
        <f t="shared" si="490"/>
        <v xml:space="preserve">Jack </v>
      </c>
      <c r="R5245" s="14" t="str">
        <f t="shared" si="491"/>
        <v>Garza</v>
      </c>
    </row>
    <row r="5246" spans="2:18" x14ac:dyDescent="0.45">
      <c r="B5246" s="14" t="str">
        <f t="shared" si="486"/>
        <v>410382741039</v>
      </c>
      <c r="C5246" s="5">
        <v>41038</v>
      </c>
      <c r="D5246" s="2" t="s">
        <v>810</v>
      </c>
      <c r="E5246" s="14">
        <f t="shared" si="487"/>
        <v>0</v>
      </c>
      <c r="F5246" s="2">
        <v>27</v>
      </c>
      <c r="G5246" s="19">
        <v>979.06</v>
      </c>
      <c r="H5246" s="20">
        <v>7.0000000000000007E-2</v>
      </c>
      <c r="I5246" s="6"/>
      <c r="J5246" s="5">
        <v>41039</v>
      </c>
      <c r="K5246" s="25">
        <v>-131.9</v>
      </c>
      <c r="L5246" s="2" t="s">
        <v>19</v>
      </c>
      <c r="M5246" s="14">
        <f>+VLOOKUP(L5246,Customers!$C$3:$D$797,2,FALSE)</f>
        <v>2</v>
      </c>
      <c r="N5246" s="14">
        <f>+INDEX(Customers!$B$2:$D$797,MATCH(TF_Database!L5246,Customers!$C$2:$C$797,0),1)</f>
        <v>13965</v>
      </c>
      <c r="O5246" s="29">
        <f t="shared" si="488"/>
        <v>5</v>
      </c>
      <c r="P5246" s="29">
        <f t="shared" si="489"/>
        <v>10</v>
      </c>
      <c r="Q5246" s="14" t="str">
        <f t="shared" si="490"/>
        <v xml:space="preserve">Jack </v>
      </c>
      <c r="R5246" s="14" t="str">
        <f t="shared" si="491"/>
        <v>Garza</v>
      </c>
    </row>
    <row r="5247" spans="2:18" x14ac:dyDescent="0.45">
      <c r="B5247" s="14" t="str">
        <f t="shared" si="486"/>
        <v>398574839857</v>
      </c>
      <c r="C5247" s="5">
        <v>39857</v>
      </c>
      <c r="D5247" s="2" t="s">
        <v>810</v>
      </c>
      <c r="E5247" s="14">
        <f t="shared" si="487"/>
        <v>0</v>
      </c>
      <c r="F5247" s="2">
        <v>48</v>
      </c>
      <c r="G5247" s="19">
        <v>332.55</v>
      </c>
      <c r="H5247" s="20">
        <v>0.1</v>
      </c>
      <c r="I5247" s="6"/>
      <c r="J5247" s="5">
        <v>39857</v>
      </c>
      <c r="K5247" s="25">
        <v>-66.87</v>
      </c>
      <c r="L5247" s="2" t="s">
        <v>576</v>
      </c>
      <c r="M5247" s="14">
        <f>+VLOOKUP(L5247,Customers!$C$3:$D$797,2,FALSE)</f>
        <v>3</v>
      </c>
      <c r="N5247" s="14">
        <f>+INDEX(Customers!$B$2:$D$797,MATCH(TF_Database!L5247,Customers!$C$2:$C$797,0),1)</f>
        <v>26724</v>
      </c>
      <c r="O5247" s="29">
        <f t="shared" si="488"/>
        <v>6</v>
      </c>
      <c r="P5247" s="29">
        <f t="shared" si="489"/>
        <v>13</v>
      </c>
      <c r="Q5247" s="14" t="str">
        <f t="shared" si="490"/>
        <v xml:space="preserve">Thais </v>
      </c>
      <c r="R5247" s="14" t="str">
        <f t="shared" si="491"/>
        <v>Sissman</v>
      </c>
    </row>
    <row r="5248" spans="2:18" x14ac:dyDescent="0.45">
      <c r="B5248" s="14" t="str">
        <f t="shared" si="486"/>
        <v>411132041114</v>
      </c>
      <c r="C5248" s="5">
        <v>41113</v>
      </c>
      <c r="D5248" s="2" t="s">
        <v>811</v>
      </c>
      <c r="E5248" s="14">
        <f t="shared" si="487"/>
        <v>0</v>
      </c>
      <c r="F5248" s="2">
        <v>20</v>
      </c>
      <c r="G5248" s="19">
        <v>466.36</v>
      </c>
      <c r="H5248" s="20">
        <v>7.0000000000000007E-2</v>
      </c>
      <c r="I5248" s="6"/>
      <c r="J5248" s="5">
        <v>41114</v>
      </c>
      <c r="K5248" s="25">
        <v>-192.7</v>
      </c>
      <c r="L5248" s="2" t="s">
        <v>594</v>
      </c>
      <c r="M5248" s="14">
        <f>+VLOOKUP(L5248,Customers!$C$3:$D$797,2,FALSE)</f>
        <v>5</v>
      </c>
      <c r="N5248" s="14">
        <f>+INDEX(Customers!$B$2:$D$797,MATCH(TF_Database!L5248,Customers!$C$2:$C$797,0),1)</f>
        <v>28622</v>
      </c>
      <c r="O5248" s="29">
        <f t="shared" si="488"/>
        <v>8</v>
      </c>
      <c r="P5248" s="29">
        <f t="shared" si="489"/>
        <v>17</v>
      </c>
      <c r="Q5248" s="14" t="str">
        <f t="shared" si="490"/>
        <v xml:space="preserve">Russell </v>
      </c>
      <c r="R5248" s="14" t="str">
        <f t="shared" si="491"/>
        <v>D'Ascenzo</v>
      </c>
    </row>
    <row r="5249" spans="2:18" x14ac:dyDescent="0.45">
      <c r="B5249" s="14" t="str">
        <f t="shared" si="486"/>
        <v>410464341055</v>
      </c>
      <c r="C5249" s="5">
        <v>41046</v>
      </c>
      <c r="D5249" s="2" t="s">
        <v>804</v>
      </c>
      <c r="E5249" s="14">
        <f t="shared" si="487"/>
        <v>0</v>
      </c>
      <c r="F5249" s="2">
        <v>43</v>
      </c>
      <c r="G5249" s="19">
        <v>130.36000000000001</v>
      </c>
      <c r="H5249" s="20">
        <v>0.02</v>
      </c>
      <c r="I5249" s="6"/>
      <c r="J5249" s="5">
        <v>41055</v>
      </c>
      <c r="K5249" s="25">
        <v>58.52</v>
      </c>
      <c r="L5249" s="2" t="s">
        <v>609</v>
      </c>
      <c r="M5249" s="14">
        <f>+VLOOKUP(L5249,Customers!$C$3:$D$797,2,FALSE)</f>
        <v>4</v>
      </c>
      <c r="N5249" s="14">
        <f>+INDEX(Customers!$B$2:$D$797,MATCH(TF_Database!L5249,Customers!$C$2:$C$797,0),1)</f>
        <v>16729</v>
      </c>
      <c r="O5249" s="29">
        <f t="shared" si="488"/>
        <v>7</v>
      </c>
      <c r="P5249" s="29">
        <f t="shared" si="489"/>
        <v>12</v>
      </c>
      <c r="Q5249" s="14" t="str">
        <f t="shared" si="490"/>
        <v xml:space="preserve">Rachel </v>
      </c>
      <c r="R5249" s="14" t="str">
        <f t="shared" si="491"/>
        <v>Payne</v>
      </c>
    </row>
    <row r="5250" spans="2:18" x14ac:dyDescent="0.45">
      <c r="B5250" s="14" t="str">
        <f t="shared" si="486"/>
        <v>40408840408</v>
      </c>
      <c r="C5250" s="5">
        <v>40408</v>
      </c>
      <c r="D5250" s="2" t="s">
        <v>810</v>
      </c>
      <c r="E5250" s="14">
        <f t="shared" si="487"/>
        <v>0</v>
      </c>
      <c r="F5250" s="2">
        <v>8</v>
      </c>
      <c r="G5250" s="19">
        <v>45.24</v>
      </c>
      <c r="H5250" s="20">
        <v>0.01</v>
      </c>
      <c r="I5250" s="6"/>
      <c r="J5250" s="5">
        <v>40408</v>
      </c>
      <c r="K5250" s="25">
        <v>-42.12</v>
      </c>
      <c r="L5250" s="2" t="s">
        <v>493</v>
      </c>
      <c r="M5250" s="14">
        <f>+VLOOKUP(L5250,Customers!$C$3:$D$797,2,FALSE)</f>
        <v>3</v>
      </c>
      <c r="N5250" s="14">
        <f>+INDEX(Customers!$B$2:$D$797,MATCH(TF_Database!L5250,Customers!$C$2:$C$797,0),1)</f>
        <v>12667</v>
      </c>
      <c r="O5250" s="29">
        <f t="shared" si="488"/>
        <v>7</v>
      </c>
      <c r="P5250" s="29">
        <f t="shared" si="489"/>
        <v>13</v>
      </c>
      <c r="Q5250" s="14" t="str">
        <f t="shared" si="490"/>
        <v xml:space="preserve">Arthur </v>
      </c>
      <c r="R5250" s="14" t="str">
        <f t="shared" si="491"/>
        <v>Gainer</v>
      </c>
    </row>
    <row r="5251" spans="2:18" x14ac:dyDescent="0.45">
      <c r="B5251" s="14" t="str">
        <f t="shared" si="486"/>
        <v>40408740410</v>
      </c>
      <c r="C5251" s="5">
        <v>40408</v>
      </c>
      <c r="D5251" s="2" t="s">
        <v>810</v>
      </c>
      <c r="E5251" s="14">
        <f t="shared" si="487"/>
        <v>0</v>
      </c>
      <c r="F5251" s="2">
        <v>7</v>
      </c>
      <c r="G5251" s="19">
        <v>148.05000000000001</v>
      </c>
      <c r="H5251" s="20">
        <v>0.08</v>
      </c>
      <c r="I5251" s="6"/>
      <c r="J5251" s="5">
        <v>40410</v>
      </c>
      <c r="K5251" s="25">
        <v>-45.94</v>
      </c>
      <c r="L5251" s="2" t="s">
        <v>493</v>
      </c>
      <c r="M5251" s="14">
        <f>+VLOOKUP(L5251,Customers!$C$3:$D$797,2,FALSE)</f>
        <v>3</v>
      </c>
      <c r="N5251" s="14">
        <f>+INDEX(Customers!$B$2:$D$797,MATCH(TF_Database!L5251,Customers!$C$2:$C$797,0),1)</f>
        <v>12667</v>
      </c>
      <c r="O5251" s="29">
        <f t="shared" si="488"/>
        <v>7</v>
      </c>
      <c r="P5251" s="29">
        <f t="shared" si="489"/>
        <v>13</v>
      </c>
      <c r="Q5251" s="14" t="str">
        <f t="shared" si="490"/>
        <v xml:space="preserve">Arthur </v>
      </c>
      <c r="R5251" s="14" t="str">
        <f t="shared" si="491"/>
        <v>Gainer</v>
      </c>
    </row>
    <row r="5252" spans="2:18" x14ac:dyDescent="0.45">
      <c r="B5252" s="14" t="str">
        <f t="shared" si="486"/>
        <v>398724639873</v>
      </c>
      <c r="C5252" s="5">
        <v>39872</v>
      </c>
      <c r="D5252" s="2" t="s">
        <v>811</v>
      </c>
      <c r="E5252" s="14">
        <f t="shared" si="487"/>
        <v>0</v>
      </c>
      <c r="F5252" s="2">
        <v>46</v>
      </c>
      <c r="G5252" s="19">
        <v>1419.83</v>
      </c>
      <c r="H5252" s="20">
        <v>7.0000000000000007E-2</v>
      </c>
      <c r="I5252" s="6"/>
      <c r="J5252" s="5">
        <v>39873</v>
      </c>
      <c r="K5252" s="25">
        <v>385.8</v>
      </c>
      <c r="L5252" s="2" t="s">
        <v>583</v>
      </c>
      <c r="M5252" s="14">
        <f>+VLOOKUP(L5252,Customers!$C$3:$D$797,2,FALSE)</f>
        <v>3</v>
      </c>
      <c r="N5252" s="14">
        <f>+INDEX(Customers!$B$2:$D$797,MATCH(TF_Database!L5252,Customers!$C$2:$C$797,0),1)</f>
        <v>23556</v>
      </c>
      <c r="O5252" s="29">
        <f t="shared" si="488"/>
        <v>7</v>
      </c>
      <c r="P5252" s="29">
        <f t="shared" si="489"/>
        <v>11</v>
      </c>
      <c r="Q5252" s="14" t="str">
        <f t="shared" si="490"/>
        <v xml:space="preserve">Steven </v>
      </c>
      <c r="R5252" s="14" t="str">
        <f t="shared" si="491"/>
        <v>Ward</v>
      </c>
    </row>
    <row r="5253" spans="2:18" x14ac:dyDescent="0.45">
      <c r="B5253" s="14" t="str">
        <f t="shared" si="486"/>
        <v>406122740613</v>
      </c>
      <c r="C5253" s="5">
        <v>40612</v>
      </c>
      <c r="D5253" s="2" t="s">
        <v>810</v>
      </c>
      <c r="E5253" s="14">
        <f t="shared" si="487"/>
        <v>0</v>
      </c>
      <c r="F5253" s="2">
        <v>27</v>
      </c>
      <c r="G5253" s="19">
        <v>154.62</v>
      </c>
      <c r="H5253" s="20">
        <v>0.04</v>
      </c>
      <c r="I5253" s="6"/>
      <c r="J5253" s="5">
        <v>40613</v>
      </c>
      <c r="K5253" s="25">
        <v>-118.59949999999999</v>
      </c>
      <c r="L5253" s="2" t="s">
        <v>493</v>
      </c>
      <c r="M5253" s="14">
        <f>+VLOOKUP(L5253,Customers!$C$3:$D$797,2,FALSE)</f>
        <v>3</v>
      </c>
      <c r="N5253" s="14">
        <f>+INDEX(Customers!$B$2:$D$797,MATCH(TF_Database!L5253,Customers!$C$2:$C$797,0),1)</f>
        <v>12667</v>
      </c>
      <c r="O5253" s="29">
        <f t="shared" si="488"/>
        <v>7</v>
      </c>
      <c r="P5253" s="29">
        <f t="shared" si="489"/>
        <v>13</v>
      </c>
      <c r="Q5253" s="14" t="str">
        <f t="shared" si="490"/>
        <v xml:space="preserve">Arthur </v>
      </c>
      <c r="R5253" s="14" t="str">
        <f t="shared" si="491"/>
        <v>Gainer</v>
      </c>
    </row>
    <row r="5254" spans="2:18" x14ac:dyDescent="0.45">
      <c r="B5254" s="14" t="str">
        <f t="shared" si="486"/>
        <v>406123140613</v>
      </c>
      <c r="C5254" s="5">
        <v>40612</v>
      </c>
      <c r="D5254" s="2" t="s">
        <v>810</v>
      </c>
      <c r="E5254" s="14">
        <f t="shared" si="487"/>
        <v>0</v>
      </c>
      <c r="F5254" s="2">
        <v>31</v>
      </c>
      <c r="G5254" s="19">
        <v>1638.2</v>
      </c>
      <c r="H5254" s="20">
        <v>0.1</v>
      </c>
      <c r="I5254" s="6"/>
      <c r="J5254" s="5">
        <v>40613</v>
      </c>
      <c r="K5254" s="25">
        <v>471.22</v>
      </c>
      <c r="L5254" s="2" t="s">
        <v>493</v>
      </c>
      <c r="M5254" s="14">
        <f>+VLOOKUP(L5254,Customers!$C$3:$D$797,2,FALSE)</f>
        <v>3</v>
      </c>
      <c r="N5254" s="14">
        <f>+INDEX(Customers!$B$2:$D$797,MATCH(TF_Database!L5254,Customers!$C$2:$C$797,0),1)</f>
        <v>12667</v>
      </c>
      <c r="O5254" s="29">
        <f t="shared" si="488"/>
        <v>7</v>
      </c>
      <c r="P5254" s="29">
        <f t="shared" si="489"/>
        <v>13</v>
      </c>
      <c r="Q5254" s="14" t="str">
        <f t="shared" si="490"/>
        <v xml:space="preserve">Arthur </v>
      </c>
      <c r="R5254" s="14" t="str">
        <f t="shared" si="491"/>
        <v>Gainer</v>
      </c>
    </row>
    <row r="5255" spans="2:18" x14ac:dyDescent="0.45">
      <c r="B5255" s="14" t="str">
        <f t="shared" ref="B5255:B5318" si="492">+CONCATENATE(C5255,F5255,J5255)</f>
        <v>398642439866</v>
      </c>
      <c r="C5255" s="5">
        <v>39864</v>
      </c>
      <c r="D5255" s="2" t="s">
        <v>806</v>
      </c>
      <c r="E5255" s="14">
        <f t="shared" ref="E5255:E5318" si="493">+IF(D5255="High",1,0)</f>
        <v>1</v>
      </c>
      <c r="F5255" s="2">
        <v>24</v>
      </c>
      <c r="G5255" s="19">
        <v>479.13</v>
      </c>
      <c r="H5255" s="20">
        <v>0.05</v>
      </c>
      <c r="I5255" s="6"/>
      <c r="J5255" s="5">
        <v>39866</v>
      </c>
      <c r="K5255" s="25">
        <v>166.92</v>
      </c>
      <c r="L5255" s="2" t="s">
        <v>604</v>
      </c>
      <c r="M5255" s="14">
        <f>+VLOOKUP(L5255,Customers!$C$3:$D$797,2,FALSE)</f>
        <v>1</v>
      </c>
      <c r="N5255" s="14">
        <f>+INDEX(Customers!$B$2:$D$797,MATCH(TF_Database!L5255,Customers!$C$2:$C$797,0),1)</f>
        <v>23263</v>
      </c>
      <c r="O5255" s="29">
        <f t="shared" ref="O5255:O5318" si="494">+SEARCH(" ",L5255)</f>
        <v>6</v>
      </c>
      <c r="P5255" s="29">
        <f t="shared" ref="P5255:P5318" si="495">+LEN(L5255)</f>
        <v>13</v>
      </c>
      <c r="Q5255" s="14" t="str">
        <f t="shared" ref="Q5255:Q5318" si="496">+LEFT(L5255,O5255)</f>
        <v xml:space="preserve">Tracy </v>
      </c>
      <c r="R5255" s="14" t="str">
        <f t="shared" ref="R5255:R5318" si="497">+RIGHT(L5255,P5255-O5255)</f>
        <v>Collins</v>
      </c>
    </row>
    <row r="5256" spans="2:18" x14ac:dyDescent="0.45">
      <c r="B5256" s="14" t="str">
        <f t="shared" si="492"/>
        <v>406344040634</v>
      </c>
      <c r="C5256" s="5">
        <v>40634</v>
      </c>
      <c r="D5256" s="2" t="s">
        <v>806</v>
      </c>
      <c r="E5256" s="14">
        <f t="shared" si="493"/>
        <v>1</v>
      </c>
      <c r="F5256" s="2">
        <v>40</v>
      </c>
      <c r="G5256" s="19">
        <v>1718.87</v>
      </c>
      <c r="H5256" s="20">
        <v>0.02</v>
      </c>
      <c r="I5256" s="6"/>
      <c r="J5256" s="5">
        <v>40634</v>
      </c>
      <c r="K5256" s="25">
        <v>754.1</v>
      </c>
      <c r="L5256" s="2" t="s">
        <v>613</v>
      </c>
      <c r="M5256" s="14">
        <f>+VLOOKUP(L5256,Customers!$C$3:$D$797,2,FALSE)</f>
        <v>3</v>
      </c>
      <c r="N5256" s="14">
        <f>+INDEX(Customers!$B$2:$D$797,MATCH(TF_Database!L5256,Customers!$C$2:$C$797,0),1)</f>
        <v>826</v>
      </c>
      <c r="O5256" s="29">
        <f t="shared" si="494"/>
        <v>5</v>
      </c>
      <c r="P5256" s="29">
        <f t="shared" si="495"/>
        <v>12</v>
      </c>
      <c r="Q5256" s="14" t="str">
        <f t="shared" si="496"/>
        <v xml:space="preserve">Rick </v>
      </c>
      <c r="R5256" s="14" t="str">
        <f t="shared" si="497"/>
        <v>Bensley</v>
      </c>
    </row>
    <row r="5257" spans="2:18" x14ac:dyDescent="0.45">
      <c r="B5257" s="14" t="str">
        <f t="shared" si="492"/>
        <v>40179640181</v>
      </c>
      <c r="C5257" s="5">
        <v>40179</v>
      </c>
      <c r="D5257" s="2" t="s">
        <v>810</v>
      </c>
      <c r="E5257" s="14">
        <f t="shared" si="493"/>
        <v>0</v>
      </c>
      <c r="F5257" s="2">
        <v>6</v>
      </c>
      <c r="G5257" s="19">
        <v>1193.0999999999999</v>
      </c>
      <c r="H5257" s="20">
        <v>0.09</v>
      </c>
      <c r="I5257" s="6"/>
      <c r="J5257" s="5">
        <v>40181</v>
      </c>
      <c r="K5257" s="25">
        <v>-139.4958</v>
      </c>
      <c r="L5257" s="2" t="s">
        <v>596</v>
      </c>
      <c r="M5257" s="14">
        <f>+VLOOKUP(L5257,Customers!$C$3:$D$797,2,FALSE)</f>
        <v>4</v>
      </c>
      <c r="N5257" s="14">
        <f>+INDEX(Customers!$B$2:$D$797,MATCH(TF_Database!L5257,Customers!$C$2:$C$797,0),1)</f>
        <v>7946</v>
      </c>
      <c r="O5257" s="29">
        <f t="shared" si="494"/>
        <v>6</v>
      </c>
      <c r="P5257" s="29">
        <f t="shared" si="495"/>
        <v>12</v>
      </c>
      <c r="Q5257" s="14" t="str">
        <f t="shared" si="496"/>
        <v xml:space="preserve">Emily </v>
      </c>
      <c r="R5257" s="14" t="str">
        <f t="shared" si="497"/>
        <v>Ducich</v>
      </c>
    </row>
    <row r="5258" spans="2:18" x14ac:dyDescent="0.45">
      <c r="B5258" s="14" t="str">
        <f t="shared" si="492"/>
        <v>411504541152</v>
      </c>
      <c r="C5258" s="5">
        <v>41150</v>
      </c>
      <c r="D5258" s="2" t="s">
        <v>806</v>
      </c>
      <c r="E5258" s="14">
        <f t="shared" si="493"/>
        <v>1</v>
      </c>
      <c r="F5258" s="2">
        <v>45</v>
      </c>
      <c r="G5258" s="19">
        <v>1008.34</v>
      </c>
      <c r="H5258" s="20">
        <v>0.09</v>
      </c>
      <c r="I5258" s="6"/>
      <c r="J5258" s="5">
        <v>41152</v>
      </c>
      <c r="K5258" s="25">
        <v>218.65</v>
      </c>
      <c r="L5258" s="2" t="s">
        <v>606</v>
      </c>
      <c r="M5258" s="14">
        <f>+VLOOKUP(L5258,Customers!$C$3:$D$797,2,FALSE)</f>
        <v>2</v>
      </c>
      <c r="N5258" s="14">
        <f>+INDEX(Customers!$B$2:$D$797,MATCH(TF_Database!L5258,Customers!$C$2:$C$797,0),1)</f>
        <v>17454</v>
      </c>
      <c r="O5258" s="29">
        <f t="shared" si="494"/>
        <v>5</v>
      </c>
      <c r="P5258" s="29">
        <f t="shared" si="495"/>
        <v>13</v>
      </c>
      <c r="Q5258" s="14" t="str">
        <f t="shared" si="496"/>
        <v xml:space="preserve">Thea </v>
      </c>
      <c r="R5258" s="14" t="str">
        <f t="shared" si="497"/>
        <v>Hudgings</v>
      </c>
    </row>
    <row r="5259" spans="2:18" x14ac:dyDescent="0.45">
      <c r="B5259" s="14" t="str">
        <f t="shared" si="492"/>
        <v>40154140156</v>
      </c>
      <c r="C5259" s="5">
        <v>40154</v>
      </c>
      <c r="D5259" s="2" t="s">
        <v>810</v>
      </c>
      <c r="E5259" s="14">
        <f t="shared" si="493"/>
        <v>0</v>
      </c>
      <c r="F5259" s="2">
        <v>1</v>
      </c>
      <c r="G5259" s="19">
        <v>534.29999999999995</v>
      </c>
      <c r="H5259" s="20">
        <v>0.05</v>
      </c>
      <c r="I5259" s="6"/>
      <c r="J5259" s="5">
        <v>40156</v>
      </c>
      <c r="K5259" s="25">
        <v>-1220.9144999999999</v>
      </c>
      <c r="L5259" s="2" t="s">
        <v>599</v>
      </c>
      <c r="M5259" s="14">
        <f>+VLOOKUP(L5259,Customers!$C$3:$D$797,2,FALSE)</f>
        <v>2</v>
      </c>
      <c r="N5259" s="14">
        <f>+INDEX(Customers!$B$2:$D$797,MATCH(TF_Database!L5259,Customers!$C$2:$C$797,0),1)</f>
        <v>29672</v>
      </c>
      <c r="O5259" s="29">
        <f t="shared" si="494"/>
        <v>7</v>
      </c>
      <c r="P5259" s="29">
        <f t="shared" si="495"/>
        <v>12</v>
      </c>
      <c r="Q5259" s="14" t="str">
        <f t="shared" si="496"/>
        <v xml:space="preserve">Sanjit </v>
      </c>
      <c r="R5259" s="14" t="str">
        <f t="shared" si="497"/>
        <v>Engle</v>
      </c>
    </row>
    <row r="5260" spans="2:18" x14ac:dyDescent="0.45">
      <c r="B5260" s="14" t="str">
        <f t="shared" si="492"/>
        <v>412132541214</v>
      </c>
      <c r="C5260" s="5">
        <v>41213</v>
      </c>
      <c r="D5260" s="2" t="s">
        <v>808</v>
      </c>
      <c r="E5260" s="14">
        <f t="shared" si="493"/>
        <v>0</v>
      </c>
      <c r="F5260" s="2">
        <v>25</v>
      </c>
      <c r="G5260" s="19">
        <v>170.4</v>
      </c>
      <c r="H5260" s="20">
        <v>0.02</v>
      </c>
      <c r="I5260" s="6"/>
      <c r="J5260" s="5">
        <v>41214</v>
      </c>
      <c r="K5260" s="25">
        <v>-153.75</v>
      </c>
      <c r="L5260" s="2" t="s">
        <v>612</v>
      </c>
      <c r="M5260" s="14">
        <f>+VLOOKUP(L5260,Customers!$C$3:$D$797,2,FALSE)</f>
        <v>1</v>
      </c>
      <c r="N5260" s="14">
        <f>+INDEX(Customers!$B$2:$D$797,MATCH(TF_Database!L5260,Customers!$C$2:$C$797,0),1)</f>
        <v>54</v>
      </c>
      <c r="O5260" s="29">
        <f t="shared" si="494"/>
        <v>5</v>
      </c>
      <c r="P5260" s="29">
        <f t="shared" si="495"/>
        <v>10</v>
      </c>
      <c r="Q5260" s="14" t="str">
        <f t="shared" si="496"/>
        <v xml:space="preserve">Jill </v>
      </c>
      <c r="R5260" s="14" t="str">
        <f t="shared" si="497"/>
        <v>Fjeld</v>
      </c>
    </row>
    <row r="5261" spans="2:18" x14ac:dyDescent="0.45">
      <c r="B5261" s="14" t="str">
        <f t="shared" si="492"/>
        <v>405415040558</v>
      </c>
      <c r="C5261" s="5">
        <v>40541</v>
      </c>
      <c r="D5261" s="2" t="s">
        <v>810</v>
      </c>
      <c r="E5261" s="14">
        <f t="shared" si="493"/>
        <v>0</v>
      </c>
      <c r="F5261" s="2">
        <v>50</v>
      </c>
      <c r="G5261" s="19">
        <v>9059.9</v>
      </c>
      <c r="H5261" s="20">
        <v>7.0000000000000007E-2</v>
      </c>
      <c r="I5261" s="6"/>
      <c r="J5261" s="5">
        <v>40558</v>
      </c>
      <c r="K5261" s="25">
        <v>778.01</v>
      </c>
      <c r="L5261" s="2" t="s">
        <v>575</v>
      </c>
      <c r="M5261" s="14">
        <f>+VLOOKUP(L5261,Customers!$C$3:$D$797,2,FALSE)</f>
        <v>1</v>
      </c>
      <c r="N5261" s="14">
        <f>+INDEX(Customers!$B$2:$D$797,MATCH(TF_Database!L5261,Customers!$C$2:$C$797,0),1)</f>
        <v>4545</v>
      </c>
      <c r="O5261" s="29">
        <f t="shared" si="494"/>
        <v>6</v>
      </c>
      <c r="P5261" s="29">
        <f t="shared" si="495"/>
        <v>17</v>
      </c>
      <c r="Q5261" s="14" t="str">
        <f t="shared" si="496"/>
        <v xml:space="preserve">Susan </v>
      </c>
      <c r="R5261" s="14" t="str">
        <f t="shared" si="497"/>
        <v>MacKendrick</v>
      </c>
    </row>
    <row r="5262" spans="2:18" x14ac:dyDescent="0.45">
      <c r="B5262" s="14" t="str">
        <f t="shared" si="492"/>
        <v>405414140559</v>
      </c>
      <c r="C5262" s="5">
        <v>40541</v>
      </c>
      <c r="D5262" s="2" t="s">
        <v>810</v>
      </c>
      <c r="E5262" s="14">
        <f t="shared" si="493"/>
        <v>0</v>
      </c>
      <c r="F5262" s="2">
        <v>41</v>
      </c>
      <c r="G5262" s="19">
        <v>368.17</v>
      </c>
      <c r="H5262" s="20">
        <v>0</v>
      </c>
      <c r="I5262" s="6"/>
      <c r="J5262" s="5">
        <v>40559</v>
      </c>
      <c r="K5262" s="25">
        <v>-15.12</v>
      </c>
      <c r="L5262" s="2" t="s">
        <v>575</v>
      </c>
      <c r="M5262" s="14">
        <f>+VLOOKUP(L5262,Customers!$C$3:$D$797,2,FALSE)</f>
        <v>1</v>
      </c>
      <c r="N5262" s="14">
        <f>+INDEX(Customers!$B$2:$D$797,MATCH(TF_Database!L5262,Customers!$C$2:$C$797,0),1)</f>
        <v>4545</v>
      </c>
      <c r="O5262" s="29">
        <f t="shared" si="494"/>
        <v>6</v>
      </c>
      <c r="P5262" s="29">
        <f t="shared" si="495"/>
        <v>17</v>
      </c>
      <c r="Q5262" s="14" t="str">
        <f t="shared" si="496"/>
        <v xml:space="preserve">Susan </v>
      </c>
      <c r="R5262" s="14" t="str">
        <f t="shared" si="497"/>
        <v>MacKendrick</v>
      </c>
    </row>
    <row r="5263" spans="2:18" x14ac:dyDescent="0.45">
      <c r="B5263" s="14" t="str">
        <f t="shared" si="492"/>
        <v>40541340560</v>
      </c>
      <c r="C5263" s="5">
        <v>40541</v>
      </c>
      <c r="D5263" s="2" t="s">
        <v>810</v>
      </c>
      <c r="E5263" s="14">
        <f t="shared" si="493"/>
        <v>0</v>
      </c>
      <c r="F5263" s="2">
        <v>3</v>
      </c>
      <c r="G5263" s="19">
        <v>14.46</v>
      </c>
      <c r="H5263" s="20">
        <v>0.06</v>
      </c>
      <c r="I5263" s="6"/>
      <c r="J5263" s="5">
        <v>40560</v>
      </c>
      <c r="K5263" s="25">
        <v>-5.26</v>
      </c>
      <c r="L5263" s="2" t="s">
        <v>575</v>
      </c>
      <c r="M5263" s="14">
        <f>+VLOOKUP(L5263,Customers!$C$3:$D$797,2,FALSE)</f>
        <v>1</v>
      </c>
      <c r="N5263" s="14">
        <f>+INDEX(Customers!$B$2:$D$797,MATCH(TF_Database!L5263,Customers!$C$2:$C$797,0),1)</f>
        <v>4545</v>
      </c>
      <c r="O5263" s="29">
        <f t="shared" si="494"/>
        <v>6</v>
      </c>
      <c r="P5263" s="29">
        <f t="shared" si="495"/>
        <v>17</v>
      </c>
      <c r="Q5263" s="14" t="str">
        <f t="shared" si="496"/>
        <v xml:space="preserve">Susan </v>
      </c>
      <c r="R5263" s="14" t="str">
        <f t="shared" si="497"/>
        <v>MacKendrick</v>
      </c>
    </row>
    <row r="5264" spans="2:18" x14ac:dyDescent="0.45">
      <c r="B5264" s="14" t="str">
        <f t="shared" si="492"/>
        <v>405412540542</v>
      </c>
      <c r="C5264" s="5">
        <v>40541</v>
      </c>
      <c r="D5264" s="2" t="s">
        <v>810</v>
      </c>
      <c r="E5264" s="14">
        <f t="shared" si="493"/>
        <v>0</v>
      </c>
      <c r="F5264" s="2">
        <v>25</v>
      </c>
      <c r="G5264" s="19">
        <v>168.39</v>
      </c>
      <c r="H5264" s="20">
        <v>0.03</v>
      </c>
      <c r="I5264" s="6"/>
      <c r="J5264" s="5">
        <v>40542</v>
      </c>
      <c r="K5264" s="25">
        <v>-144.88999999999999</v>
      </c>
      <c r="L5264" s="2" t="s">
        <v>575</v>
      </c>
      <c r="M5264" s="14">
        <f>+VLOOKUP(L5264,Customers!$C$3:$D$797,2,FALSE)</f>
        <v>1</v>
      </c>
      <c r="N5264" s="14">
        <f>+INDEX(Customers!$B$2:$D$797,MATCH(TF_Database!L5264,Customers!$C$2:$C$797,0),1)</f>
        <v>4545</v>
      </c>
      <c r="O5264" s="29">
        <f t="shared" si="494"/>
        <v>6</v>
      </c>
      <c r="P5264" s="29">
        <f t="shared" si="495"/>
        <v>17</v>
      </c>
      <c r="Q5264" s="14" t="str">
        <f t="shared" si="496"/>
        <v xml:space="preserve">Susan </v>
      </c>
      <c r="R5264" s="14" t="str">
        <f t="shared" si="497"/>
        <v>MacKendrick</v>
      </c>
    </row>
    <row r="5265" spans="2:18" x14ac:dyDescent="0.45">
      <c r="B5265" s="14" t="str">
        <f t="shared" si="492"/>
        <v>405402440541</v>
      </c>
      <c r="C5265" s="5">
        <v>40540</v>
      </c>
      <c r="D5265" s="2" t="s">
        <v>811</v>
      </c>
      <c r="E5265" s="14">
        <f t="shared" si="493"/>
        <v>0</v>
      </c>
      <c r="F5265" s="2">
        <v>24</v>
      </c>
      <c r="G5265" s="19">
        <v>599.1</v>
      </c>
      <c r="H5265" s="20">
        <v>0.02</v>
      </c>
      <c r="I5265" s="6"/>
      <c r="J5265" s="5">
        <v>40541</v>
      </c>
      <c r="K5265" s="25">
        <v>3.8164999999999956</v>
      </c>
      <c r="L5265" s="2" t="s">
        <v>616</v>
      </c>
      <c r="M5265" s="14">
        <f>+VLOOKUP(L5265,Customers!$C$3:$D$797,2,FALSE)</f>
        <v>4</v>
      </c>
      <c r="N5265" s="14">
        <f>+INDEX(Customers!$B$2:$D$797,MATCH(TF_Database!L5265,Customers!$C$2:$C$797,0),1)</f>
        <v>19880</v>
      </c>
      <c r="O5265" s="29">
        <f t="shared" si="494"/>
        <v>6</v>
      </c>
      <c r="P5265" s="29">
        <f t="shared" si="495"/>
        <v>12</v>
      </c>
      <c r="Q5265" s="14" t="str">
        <f t="shared" si="496"/>
        <v xml:space="preserve">Peter </v>
      </c>
      <c r="R5265" s="14" t="str">
        <f t="shared" si="497"/>
        <v>Fuller</v>
      </c>
    </row>
    <row r="5266" spans="2:18" x14ac:dyDescent="0.45">
      <c r="B5266" s="14" t="str">
        <f t="shared" si="492"/>
        <v>40682640682</v>
      </c>
      <c r="C5266" s="5">
        <v>40682</v>
      </c>
      <c r="D5266" s="2" t="s">
        <v>804</v>
      </c>
      <c r="E5266" s="14">
        <f t="shared" si="493"/>
        <v>0</v>
      </c>
      <c r="F5266" s="2">
        <v>6</v>
      </c>
      <c r="G5266" s="19">
        <v>1309.53</v>
      </c>
      <c r="H5266" s="20">
        <v>0.06</v>
      </c>
      <c r="I5266" s="6"/>
      <c r="J5266" s="5">
        <v>40682</v>
      </c>
      <c r="K5266" s="25">
        <v>19.17999999999995</v>
      </c>
      <c r="L5266" s="2" t="s">
        <v>617</v>
      </c>
      <c r="M5266" s="14">
        <f>+VLOOKUP(L5266,Customers!$C$3:$D$797,2,FALSE)</f>
        <v>1</v>
      </c>
      <c r="N5266" s="14">
        <f>+INDEX(Customers!$B$2:$D$797,MATCH(TF_Database!L5266,Customers!$C$2:$C$797,0),1)</f>
        <v>28958</v>
      </c>
      <c r="O5266" s="29">
        <f t="shared" si="494"/>
        <v>4</v>
      </c>
      <c r="P5266" s="29">
        <f t="shared" si="495"/>
        <v>10</v>
      </c>
      <c r="Q5266" s="14" t="str">
        <f t="shared" si="496"/>
        <v xml:space="preserve">Sam </v>
      </c>
      <c r="R5266" s="14" t="str">
        <f t="shared" si="497"/>
        <v>Craven</v>
      </c>
    </row>
    <row r="5267" spans="2:18" x14ac:dyDescent="0.45">
      <c r="B5267" s="14" t="str">
        <f t="shared" si="492"/>
        <v>406824840684</v>
      </c>
      <c r="C5267" s="5">
        <v>40682</v>
      </c>
      <c r="D5267" s="2" t="s">
        <v>804</v>
      </c>
      <c r="E5267" s="14">
        <f t="shared" si="493"/>
        <v>0</v>
      </c>
      <c r="F5267" s="2">
        <v>48</v>
      </c>
      <c r="G5267" s="19">
        <v>806.37</v>
      </c>
      <c r="H5267" s="20">
        <v>0.01</v>
      </c>
      <c r="I5267" s="6"/>
      <c r="J5267" s="5">
        <v>40684</v>
      </c>
      <c r="K5267" s="25">
        <v>-166.4</v>
      </c>
      <c r="L5267" s="2" t="s">
        <v>617</v>
      </c>
      <c r="M5267" s="14">
        <f>+VLOOKUP(L5267,Customers!$C$3:$D$797,2,FALSE)</f>
        <v>1</v>
      </c>
      <c r="N5267" s="14">
        <f>+INDEX(Customers!$B$2:$D$797,MATCH(TF_Database!L5267,Customers!$C$2:$C$797,0),1)</f>
        <v>28958</v>
      </c>
      <c r="O5267" s="29">
        <f t="shared" si="494"/>
        <v>4</v>
      </c>
      <c r="P5267" s="29">
        <f t="shared" si="495"/>
        <v>10</v>
      </c>
      <c r="Q5267" s="14" t="str">
        <f t="shared" si="496"/>
        <v xml:space="preserve">Sam </v>
      </c>
      <c r="R5267" s="14" t="str">
        <f t="shared" si="497"/>
        <v>Craven</v>
      </c>
    </row>
    <row r="5268" spans="2:18" x14ac:dyDescent="0.45">
      <c r="B5268" s="14" t="str">
        <f t="shared" si="492"/>
        <v>39962539964</v>
      </c>
      <c r="C5268" s="5">
        <v>39962</v>
      </c>
      <c r="D5268" s="2" t="s">
        <v>810</v>
      </c>
      <c r="E5268" s="14">
        <f t="shared" si="493"/>
        <v>0</v>
      </c>
      <c r="F5268" s="2">
        <v>5</v>
      </c>
      <c r="G5268" s="19">
        <v>41.25</v>
      </c>
      <c r="H5268" s="20">
        <v>0.02</v>
      </c>
      <c r="I5268" s="6"/>
      <c r="J5268" s="5">
        <v>39964</v>
      </c>
      <c r="K5268" s="25">
        <v>-23.25</v>
      </c>
      <c r="L5268" s="2" t="s">
        <v>618</v>
      </c>
      <c r="M5268" s="14">
        <f>+VLOOKUP(L5268,Customers!$C$3:$D$797,2,FALSE)</f>
        <v>3</v>
      </c>
      <c r="N5268" s="14">
        <f>+INDEX(Customers!$B$2:$D$797,MATCH(TF_Database!L5268,Customers!$C$2:$C$797,0),1)</f>
        <v>1176</v>
      </c>
      <c r="O5268" s="29">
        <f t="shared" si="494"/>
        <v>6</v>
      </c>
      <c r="P5268" s="29">
        <f t="shared" si="495"/>
        <v>16</v>
      </c>
      <c r="Q5268" s="14" t="str">
        <f t="shared" si="496"/>
        <v xml:space="preserve">Mitch </v>
      </c>
      <c r="R5268" s="14" t="str">
        <f t="shared" si="497"/>
        <v>Willingham</v>
      </c>
    </row>
    <row r="5269" spans="2:18" x14ac:dyDescent="0.45">
      <c r="B5269" s="14" t="str">
        <f t="shared" si="492"/>
        <v>41034441034</v>
      </c>
      <c r="C5269" s="5">
        <v>41034</v>
      </c>
      <c r="D5269" s="2" t="s">
        <v>804</v>
      </c>
      <c r="E5269" s="14">
        <f t="shared" si="493"/>
        <v>0</v>
      </c>
      <c r="F5269" s="2">
        <v>4</v>
      </c>
      <c r="G5269" s="19">
        <v>294.89</v>
      </c>
      <c r="H5269" s="20">
        <v>0.09</v>
      </c>
      <c r="I5269" s="6"/>
      <c r="J5269" s="5">
        <v>41034</v>
      </c>
      <c r="K5269" s="25">
        <v>-321.83999999999997</v>
      </c>
      <c r="L5269" s="2" t="s">
        <v>617</v>
      </c>
      <c r="M5269" s="14">
        <f>+VLOOKUP(L5269,Customers!$C$3:$D$797,2,FALSE)</f>
        <v>1</v>
      </c>
      <c r="N5269" s="14">
        <f>+INDEX(Customers!$B$2:$D$797,MATCH(TF_Database!L5269,Customers!$C$2:$C$797,0),1)</f>
        <v>28958</v>
      </c>
      <c r="O5269" s="29">
        <f t="shared" si="494"/>
        <v>4</v>
      </c>
      <c r="P5269" s="29">
        <f t="shared" si="495"/>
        <v>10</v>
      </c>
      <c r="Q5269" s="14" t="str">
        <f t="shared" si="496"/>
        <v xml:space="preserve">Sam </v>
      </c>
      <c r="R5269" s="14" t="str">
        <f t="shared" si="497"/>
        <v>Craven</v>
      </c>
    </row>
    <row r="5270" spans="2:18" x14ac:dyDescent="0.45">
      <c r="B5270" s="14" t="str">
        <f t="shared" si="492"/>
        <v>410345041036</v>
      </c>
      <c r="C5270" s="5">
        <v>41034</v>
      </c>
      <c r="D5270" s="2" t="s">
        <v>804</v>
      </c>
      <c r="E5270" s="14">
        <f t="shared" si="493"/>
        <v>0</v>
      </c>
      <c r="F5270" s="2">
        <v>50</v>
      </c>
      <c r="G5270" s="19">
        <v>246.57</v>
      </c>
      <c r="H5270" s="20">
        <v>0.06</v>
      </c>
      <c r="I5270" s="6"/>
      <c r="J5270" s="5">
        <v>41036</v>
      </c>
      <c r="K5270" s="25">
        <v>-132.51</v>
      </c>
      <c r="L5270" s="2" t="s">
        <v>617</v>
      </c>
      <c r="M5270" s="14">
        <f>+VLOOKUP(L5270,Customers!$C$3:$D$797,2,FALSE)</f>
        <v>1</v>
      </c>
      <c r="N5270" s="14">
        <f>+INDEX(Customers!$B$2:$D$797,MATCH(TF_Database!L5270,Customers!$C$2:$C$797,0),1)</f>
        <v>28958</v>
      </c>
      <c r="O5270" s="29">
        <f t="shared" si="494"/>
        <v>4</v>
      </c>
      <c r="P5270" s="29">
        <f t="shared" si="495"/>
        <v>10</v>
      </c>
      <c r="Q5270" s="14" t="str">
        <f t="shared" si="496"/>
        <v xml:space="preserve">Sam </v>
      </c>
      <c r="R5270" s="14" t="str">
        <f t="shared" si="497"/>
        <v>Craven</v>
      </c>
    </row>
    <row r="5271" spans="2:18" x14ac:dyDescent="0.45">
      <c r="B5271" s="14" t="str">
        <f t="shared" si="492"/>
        <v>40424540426</v>
      </c>
      <c r="C5271" s="5">
        <v>40424</v>
      </c>
      <c r="D5271" s="2" t="s">
        <v>806</v>
      </c>
      <c r="E5271" s="14">
        <f t="shared" si="493"/>
        <v>1</v>
      </c>
      <c r="F5271" s="2">
        <v>5</v>
      </c>
      <c r="G5271" s="19">
        <v>2004.12</v>
      </c>
      <c r="H5271" s="20">
        <v>0.1</v>
      </c>
      <c r="I5271" s="6"/>
      <c r="J5271" s="5">
        <v>40426</v>
      </c>
      <c r="K5271" s="25">
        <v>276.67500000000001</v>
      </c>
      <c r="L5271" s="2" t="s">
        <v>619</v>
      </c>
      <c r="M5271" s="14">
        <f>+VLOOKUP(L5271,Customers!$C$3:$D$797,2,FALSE)</f>
        <v>2</v>
      </c>
      <c r="N5271" s="14">
        <f>+INDEX(Customers!$B$2:$D$797,MATCH(TF_Database!L5271,Customers!$C$2:$C$797,0),1)</f>
        <v>17804</v>
      </c>
      <c r="O5271" s="29">
        <f t="shared" si="494"/>
        <v>5</v>
      </c>
      <c r="P5271" s="29">
        <f t="shared" si="495"/>
        <v>10</v>
      </c>
      <c r="Q5271" s="14" t="str">
        <f t="shared" si="496"/>
        <v xml:space="preserve">John </v>
      </c>
      <c r="R5271" s="14" t="str">
        <f t="shared" si="497"/>
        <v>Dryer</v>
      </c>
    </row>
    <row r="5272" spans="2:18" x14ac:dyDescent="0.45">
      <c r="B5272" s="14" t="str">
        <f t="shared" si="492"/>
        <v>404241540425</v>
      </c>
      <c r="C5272" s="5">
        <v>40424</v>
      </c>
      <c r="D5272" s="2" t="s">
        <v>806</v>
      </c>
      <c r="E5272" s="14">
        <f t="shared" si="493"/>
        <v>1</v>
      </c>
      <c r="F5272" s="2">
        <v>15</v>
      </c>
      <c r="G5272" s="19">
        <v>3841.72</v>
      </c>
      <c r="H5272" s="20">
        <v>0.03</v>
      </c>
      <c r="I5272" s="6"/>
      <c r="J5272" s="5">
        <v>40425</v>
      </c>
      <c r="K5272" s="25">
        <v>691.13</v>
      </c>
      <c r="L5272" s="2" t="s">
        <v>619</v>
      </c>
      <c r="M5272" s="14">
        <f>+VLOOKUP(L5272,Customers!$C$3:$D$797,2,FALSE)</f>
        <v>2</v>
      </c>
      <c r="N5272" s="14">
        <f>+INDEX(Customers!$B$2:$D$797,MATCH(TF_Database!L5272,Customers!$C$2:$C$797,0),1)</f>
        <v>17804</v>
      </c>
      <c r="O5272" s="29">
        <f t="shared" si="494"/>
        <v>5</v>
      </c>
      <c r="P5272" s="29">
        <f t="shared" si="495"/>
        <v>10</v>
      </c>
      <c r="Q5272" s="14" t="str">
        <f t="shared" si="496"/>
        <v xml:space="preserve">John </v>
      </c>
      <c r="R5272" s="14" t="str">
        <f t="shared" si="497"/>
        <v>Dryer</v>
      </c>
    </row>
    <row r="5273" spans="2:18" x14ac:dyDescent="0.45">
      <c r="B5273" s="14" t="str">
        <f t="shared" si="492"/>
        <v>402084740210</v>
      </c>
      <c r="C5273" s="5">
        <v>40208</v>
      </c>
      <c r="D5273" s="2" t="s">
        <v>811</v>
      </c>
      <c r="E5273" s="14">
        <f t="shared" si="493"/>
        <v>0</v>
      </c>
      <c r="F5273" s="2">
        <v>47</v>
      </c>
      <c r="G5273" s="19">
        <v>2053.3789999999999</v>
      </c>
      <c r="H5273" s="20">
        <v>0.1</v>
      </c>
      <c r="I5273" s="6"/>
      <c r="J5273" s="5">
        <v>40210</v>
      </c>
      <c r="K5273" s="25">
        <v>1040.4000000000001</v>
      </c>
      <c r="L5273" s="2" t="s">
        <v>620</v>
      </c>
      <c r="M5273" s="14">
        <f>+VLOOKUP(L5273,Customers!$C$3:$D$797,2,FALSE)</f>
        <v>1</v>
      </c>
      <c r="N5273" s="14">
        <f>+INDEX(Customers!$B$2:$D$797,MATCH(TF_Database!L5273,Customers!$C$2:$C$797,0),1)</f>
        <v>21067</v>
      </c>
      <c r="O5273" s="29">
        <f t="shared" si="494"/>
        <v>6</v>
      </c>
      <c r="P5273" s="29">
        <f t="shared" si="495"/>
        <v>14</v>
      </c>
      <c r="Q5273" s="14" t="str">
        <f t="shared" si="496"/>
        <v xml:space="preserve">Susan </v>
      </c>
      <c r="R5273" s="14" t="str">
        <f t="shared" si="497"/>
        <v>Gilcrest</v>
      </c>
    </row>
    <row r="5274" spans="2:18" x14ac:dyDescent="0.45">
      <c r="B5274" s="14" t="str">
        <f t="shared" si="492"/>
        <v>402083540210</v>
      </c>
      <c r="C5274" s="5">
        <v>40208</v>
      </c>
      <c r="D5274" s="2" t="s">
        <v>811</v>
      </c>
      <c r="E5274" s="14">
        <f t="shared" si="493"/>
        <v>0</v>
      </c>
      <c r="F5274" s="2">
        <v>35</v>
      </c>
      <c r="G5274" s="19">
        <v>3206.3955000000001</v>
      </c>
      <c r="H5274" s="20">
        <v>0.08</v>
      </c>
      <c r="I5274" s="6"/>
      <c r="J5274" s="5">
        <v>40210</v>
      </c>
      <c r="K5274" s="25">
        <v>784.77300000000002</v>
      </c>
      <c r="L5274" s="2" t="s">
        <v>620</v>
      </c>
      <c r="M5274" s="14">
        <f>+VLOOKUP(L5274,Customers!$C$3:$D$797,2,FALSE)</f>
        <v>1</v>
      </c>
      <c r="N5274" s="14">
        <f>+INDEX(Customers!$B$2:$D$797,MATCH(TF_Database!L5274,Customers!$C$2:$C$797,0),1)</f>
        <v>21067</v>
      </c>
      <c r="O5274" s="29">
        <f t="shared" si="494"/>
        <v>6</v>
      </c>
      <c r="P5274" s="29">
        <f t="shared" si="495"/>
        <v>14</v>
      </c>
      <c r="Q5274" s="14" t="str">
        <f t="shared" si="496"/>
        <v xml:space="preserve">Susan </v>
      </c>
      <c r="R5274" s="14" t="str">
        <f t="shared" si="497"/>
        <v>Gilcrest</v>
      </c>
    </row>
    <row r="5275" spans="2:18" x14ac:dyDescent="0.45">
      <c r="B5275" s="14" t="str">
        <f t="shared" si="492"/>
        <v>407102540719</v>
      </c>
      <c r="C5275" s="5">
        <v>40710</v>
      </c>
      <c r="D5275" s="2" t="s">
        <v>804</v>
      </c>
      <c r="E5275" s="14">
        <f t="shared" si="493"/>
        <v>0</v>
      </c>
      <c r="F5275" s="2">
        <v>25</v>
      </c>
      <c r="G5275" s="19">
        <v>288.91000000000003</v>
      </c>
      <c r="H5275" s="20">
        <v>0.08</v>
      </c>
      <c r="I5275" s="6"/>
      <c r="J5275" s="5">
        <v>40719</v>
      </c>
      <c r="K5275" s="25">
        <v>-14.06</v>
      </c>
      <c r="L5275" s="2" t="s">
        <v>172</v>
      </c>
      <c r="M5275" s="14">
        <f>+VLOOKUP(L5275,Customers!$C$3:$D$797,2,FALSE)</f>
        <v>3</v>
      </c>
      <c r="N5275" s="14">
        <f>+INDEX(Customers!$B$2:$D$797,MATCH(TF_Database!L5275,Customers!$C$2:$C$797,0),1)</f>
        <v>6849</v>
      </c>
      <c r="O5275" s="29">
        <f t="shared" si="494"/>
        <v>4</v>
      </c>
      <c r="P5275" s="29">
        <f t="shared" si="495"/>
        <v>10</v>
      </c>
      <c r="Q5275" s="14" t="str">
        <f t="shared" si="496"/>
        <v xml:space="preserve">Ken </v>
      </c>
      <c r="R5275" s="14" t="str">
        <f t="shared" si="497"/>
        <v>Heidel</v>
      </c>
    </row>
    <row r="5276" spans="2:18" x14ac:dyDescent="0.45">
      <c r="B5276" s="14" t="str">
        <f t="shared" si="492"/>
        <v>402361940236</v>
      </c>
      <c r="C5276" s="5">
        <v>40236</v>
      </c>
      <c r="D5276" s="2" t="s">
        <v>804</v>
      </c>
      <c r="E5276" s="14">
        <f t="shared" si="493"/>
        <v>0</v>
      </c>
      <c r="F5276" s="2">
        <v>19</v>
      </c>
      <c r="G5276" s="19">
        <v>138.85</v>
      </c>
      <c r="H5276" s="20">
        <v>0.08</v>
      </c>
      <c r="I5276" s="6"/>
      <c r="J5276" s="5">
        <v>40236</v>
      </c>
      <c r="K5276" s="25">
        <v>-49.346499999999999</v>
      </c>
      <c r="L5276" s="2" t="s">
        <v>579</v>
      </c>
      <c r="M5276" s="14">
        <f>+VLOOKUP(L5276,Customers!$C$3:$D$797,2,FALSE)</f>
        <v>2</v>
      </c>
      <c r="N5276" s="14">
        <f>+INDEX(Customers!$B$2:$D$797,MATCH(TF_Database!L5276,Customers!$C$2:$C$797,0),1)</f>
        <v>20614</v>
      </c>
      <c r="O5276" s="29">
        <f t="shared" si="494"/>
        <v>8</v>
      </c>
      <c r="P5276" s="29">
        <f t="shared" si="495"/>
        <v>12</v>
      </c>
      <c r="Q5276" s="14" t="str">
        <f t="shared" si="496"/>
        <v xml:space="preserve">Patrick </v>
      </c>
      <c r="R5276" s="14" t="str">
        <f t="shared" si="497"/>
        <v>Ryan</v>
      </c>
    </row>
    <row r="5277" spans="2:18" x14ac:dyDescent="0.45">
      <c r="B5277" s="14" t="str">
        <f t="shared" si="492"/>
        <v>40491540493</v>
      </c>
      <c r="C5277" s="5">
        <v>40491</v>
      </c>
      <c r="D5277" s="2" t="s">
        <v>806</v>
      </c>
      <c r="E5277" s="14">
        <f t="shared" si="493"/>
        <v>1</v>
      </c>
      <c r="F5277" s="2">
        <v>5</v>
      </c>
      <c r="G5277" s="19">
        <v>41.18</v>
      </c>
      <c r="H5277" s="20">
        <v>0.1</v>
      </c>
      <c r="I5277" s="6"/>
      <c r="J5277" s="5">
        <v>40493</v>
      </c>
      <c r="K5277" s="25">
        <v>-19.308499999999999</v>
      </c>
      <c r="L5277" s="2" t="s">
        <v>621</v>
      </c>
      <c r="M5277" s="14">
        <f>+VLOOKUP(L5277,Customers!$C$3:$D$797,2,FALSE)</f>
        <v>5</v>
      </c>
      <c r="N5277" s="14">
        <f>+INDEX(Customers!$B$2:$D$797,MATCH(TF_Database!L5277,Customers!$C$2:$C$797,0),1)</f>
        <v>3506</v>
      </c>
      <c r="O5277" s="29">
        <f t="shared" si="494"/>
        <v>6</v>
      </c>
      <c r="P5277" s="29">
        <f t="shared" si="495"/>
        <v>13</v>
      </c>
      <c r="Q5277" s="14" t="str">
        <f t="shared" si="496"/>
        <v xml:space="preserve">Randy </v>
      </c>
      <c r="R5277" s="14" t="str">
        <f t="shared" si="497"/>
        <v>Bradley</v>
      </c>
    </row>
    <row r="5278" spans="2:18" x14ac:dyDescent="0.45">
      <c r="B5278" s="14" t="str">
        <f t="shared" si="492"/>
        <v>411153141117</v>
      </c>
      <c r="C5278" s="5">
        <v>41115</v>
      </c>
      <c r="D5278" s="2" t="s">
        <v>808</v>
      </c>
      <c r="E5278" s="14">
        <f t="shared" si="493"/>
        <v>0</v>
      </c>
      <c r="F5278" s="2">
        <v>31</v>
      </c>
      <c r="G5278" s="19">
        <v>1735.3515</v>
      </c>
      <c r="H5278" s="20">
        <v>0.08</v>
      </c>
      <c r="I5278" s="6"/>
      <c r="J5278" s="5">
        <v>41117</v>
      </c>
      <c r="K5278" s="25">
        <v>258.62400000000002</v>
      </c>
      <c r="L5278" s="2" t="s">
        <v>622</v>
      </c>
      <c r="M5278" s="14">
        <f>+VLOOKUP(L5278,Customers!$C$3:$D$797,2,FALSE)</f>
        <v>4</v>
      </c>
      <c r="N5278" s="14">
        <f>+INDEX(Customers!$B$2:$D$797,MATCH(TF_Database!L5278,Customers!$C$2:$C$797,0),1)</f>
        <v>9428</v>
      </c>
      <c r="O5278" s="29">
        <f t="shared" si="494"/>
        <v>8</v>
      </c>
      <c r="P5278" s="29">
        <f t="shared" si="495"/>
        <v>13</v>
      </c>
      <c r="Q5278" s="14" t="str">
        <f t="shared" si="496"/>
        <v xml:space="preserve">William </v>
      </c>
      <c r="R5278" s="14" t="str">
        <f t="shared" si="497"/>
        <v>Brown</v>
      </c>
    </row>
    <row r="5279" spans="2:18" x14ac:dyDescent="0.45">
      <c r="B5279" s="14" t="str">
        <f t="shared" si="492"/>
        <v>407474140747</v>
      </c>
      <c r="C5279" s="5">
        <v>40747</v>
      </c>
      <c r="D5279" s="2" t="s">
        <v>804</v>
      </c>
      <c r="E5279" s="14">
        <f t="shared" si="493"/>
        <v>0</v>
      </c>
      <c r="F5279" s="2">
        <v>41</v>
      </c>
      <c r="G5279" s="19">
        <v>254.69</v>
      </c>
      <c r="H5279" s="20">
        <v>0.06</v>
      </c>
      <c r="I5279" s="6"/>
      <c r="J5279" s="5">
        <v>40747</v>
      </c>
      <c r="K5279" s="25">
        <v>-269.37</v>
      </c>
      <c r="L5279" s="2" t="s">
        <v>623</v>
      </c>
      <c r="M5279" s="14">
        <f>+VLOOKUP(L5279,Customers!$C$3:$D$797,2,FALSE)</f>
        <v>1</v>
      </c>
      <c r="N5279" s="14">
        <f>+INDEX(Customers!$B$2:$D$797,MATCH(TF_Database!L5279,Customers!$C$2:$C$797,0),1)</f>
        <v>12058</v>
      </c>
      <c r="O5279" s="29">
        <f t="shared" si="494"/>
        <v>5</v>
      </c>
      <c r="P5279" s="29">
        <f t="shared" si="495"/>
        <v>11</v>
      </c>
      <c r="Q5279" s="14" t="str">
        <f t="shared" si="496"/>
        <v xml:space="preserve">Rick </v>
      </c>
      <c r="R5279" s="14" t="str">
        <f t="shared" si="497"/>
        <v>Hansen</v>
      </c>
    </row>
    <row r="5280" spans="2:18" x14ac:dyDescent="0.45">
      <c r="B5280" s="14" t="str">
        <f t="shared" si="492"/>
        <v>412453241247</v>
      </c>
      <c r="C5280" s="5">
        <v>41245</v>
      </c>
      <c r="D5280" s="2" t="s">
        <v>811</v>
      </c>
      <c r="E5280" s="14">
        <f t="shared" si="493"/>
        <v>0</v>
      </c>
      <c r="F5280" s="2">
        <v>32</v>
      </c>
      <c r="G5280" s="19">
        <v>18316.3</v>
      </c>
      <c r="H5280" s="20">
        <v>0.06</v>
      </c>
      <c r="I5280" s="6"/>
      <c r="J5280" s="5">
        <v>41247</v>
      </c>
      <c r="K5280" s="25">
        <v>4569.0600000000004</v>
      </c>
      <c r="L5280" s="2" t="s">
        <v>172</v>
      </c>
      <c r="M5280" s="14">
        <f>+VLOOKUP(L5280,Customers!$C$3:$D$797,2,FALSE)</f>
        <v>3</v>
      </c>
      <c r="N5280" s="14">
        <f>+INDEX(Customers!$B$2:$D$797,MATCH(TF_Database!L5280,Customers!$C$2:$C$797,0),1)</f>
        <v>6849</v>
      </c>
      <c r="O5280" s="29">
        <f t="shared" si="494"/>
        <v>4</v>
      </c>
      <c r="P5280" s="29">
        <f t="shared" si="495"/>
        <v>10</v>
      </c>
      <c r="Q5280" s="14" t="str">
        <f t="shared" si="496"/>
        <v xml:space="preserve">Ken </v>
      </c>
      <c r="R5280" s="14" t="str">
        <f t="shared" si="497"/>
        <v>Heidel</v>
      </c>
    </row>
    <row r="5281" spans="2:18" x14ac:dyDescent="0.45">
      <c r="B5281" s="14" t="str">
        <f t="shared" si="492"/>
        <v>411393941141</v>
      </c>
      <c r="C5281" s="5">
        <v>41139</v>
      </c>
      <c r="D5281" s="2" t="s">
        <v>804</v>
      </c>
      <c r="E5281" s="14">
        <f t="shared" si="493"/>
        <v>0</v>
      </c>
      <c r="F5281" s="2">
        <v>39</v>
      </c>
      <c r="G5281" s="19">
        <v>206.09</v>
      </c>
      <c r="H5281" s="20">
        <v>0</v>
      </c>
      <c r="I5281" s="6"/>
      <c r="J5281" s="5">
        <v>41141</v>
      </c>
      <c r="K5281" s="25">
        <v>36.04</v>
      </c>
      <c r="L5281" s="2" t="s">
        <v>624</v>
      </c>
      <c r="M5281" s="14">
        <f>+VLOOKUP(L5281,Customers!$C$3:$D$797,2,FALSE)</f>
        <v>1</v>
      </c>
      <c r="N5281" s="14">
        <f>+INDEX(Customers!$B$2:$D$797,MATCH(TF_Database!L5281,Customers!$C$2:$C$797,0),1)</f>
        <v>9110</v>
      </c>
      <c r="O5281" s="29">
        <f t="shared" si="494"/>
        <v>5</v>
      </c>
      <c r="P5281" s="29">
        <f t="shared" si="495"/>
        <v>10</v>
      </c>
      <c r="Q5281" s="14" t="str">
        <f t="shared" si="496"/>
        <v xml:space="preserve">Toby </v>
      </c>
      <c r="R5281" s="14" t="str">
        <f t="shared" si="497"/>
        <v>Grace</v>
      </c>
    </row>
    <row r="5282" spans="2:18" x14ac:dyDescent="0.45">
      <c r="B5282" s="14" t="str">
        <f t="shared" si="492"/>
        <v>41139241144</v>
      </c>
      <c r="C5282" s="5">
        <v>41139</v>
      </c>
      <c r="D5282" s="2" t="s">
        <v>804</v>
      </c>
      <c r="E5282" s="14">
        <f t="shared" si="493"/>
        <v>0</v>
      </c>
      <c r="F5282" s="2">
        <v>2</v>
      </c>
      <c r="G5282" s="19">
        <v>124.25</v>
      </c>
      <c r="H5282" s="20">
        <v>7.0000000000000007E-2</v>
      </c>
      <c r="I5282" s="6"/>
      <c r="J5282" s="5">
        <v>41144</v>
      </c>
      <c r="K5282" s="25">
        <v>-55.78</v>
      </c>
      <c r="L5282" s="2" t="s">
        <v>624</v>
      </c>
      <c r="M5282" s="14">
        <f>+VLOOKUP(L5282,Customers!$C$3:$D$797,2,FALSE)</f>
        <v>1</v>
      </c>
      <c r="N5282" s="14">
        <f>+INDEX(Customers!$B$2:$D$797,MATCH(TF_Database!L5282,Customers!$C$2:$C$797,0),1)</f>
        <v>9110</v>
      </c>
      <c r="O5282" s="29">
        <f t="shared" si="494"/>
        <v>5</v>
      </c>
      <c r="P5282" s="29">
        <f t="shared" si="495"/>
        <v>10</v>
      </c>
      <c r="Q5282" s="14" t="str">
        <f t="shared" si="496"/>
        <v xml:space="preserve">Toby </v>
      </c>
      <c r="R5282" s="14" t="str">
        <f t="shared" si="497"/>
        <v>Grace</v>
      </c>
    </row>
    <row r="5283" spans="2:18" x14ac:dyDescent="0.45">
      <c r="B5283" s="14" t="str">
        <f t="shared" si="492"/>
        <v>407834340785</v>
      </c>
      <c r="C5283" s="5">
        <v>40783</v>
      </c>
      <c r="D5283" s="2" t="s">
        <v>806</v>
      </c>
      <c r="E5283" s="14">
        <f t="shared" si="493"/>
        <v>1</v>
      </c>
      <c r="F5283" s="2">
        <v>43</v>
      </c>
      <c r="G5283" s="19">
        <v>320.26</v>
      </c>
      <c r="H5283" s="20">
        <v>0.01</v>
      </c>
      <c r="I5283" s="6"/>
      <c r="J5283" s="5">
        <v>40785</v>
      </c>
      <c r="K5283" s="25">
        <v>-84.134</v>
      </c>
      <c r="L5283" s="2" t="s">
        <v>625</v>
      </c>
      <c r="M5283" s="14">
        <f>+VLOOKUP(L5283,Customers!$C$3:$D$797,2,FALSE)</f>
        <v>1</v>
      </c>
      <c r="N5283" s="14">
        <f>+INDEX(Customers!$B$2:$D$797,MATCH(TF_Database!L5283,Customers!$C$2:$C$797,0),1)</f>
        <v>4094</v>
      </c>
      <c r="O5283" s="29">
        <f t="shared" si="494"/>
        <v>7</v>
      </c>
      <c r="P5283" s="29">
        <f t="shared" si="495"/>
        <v>11</v>
      </c>
      <c r="Q5283" s="14" t="str">
        <f t="shared" si="496"/>
        <v xml:space="preserve">Joseph </v>
      </c>
      <c r="R5283" s="14" t="str">
        <f t="shared" si="497"/>
        <v>Holt</v>
      </c>
    </row>
    <row r="5284" spans="2:18" x14ac:dyDescent="0.45">
      <c r="B5284" s="14" t="str">
        <f t="shared" si="492"/>
        <v>40463940465</v>
      </c>
      <c r="C5284" s="5">
        <v>40463</v>
      </c>
      <c r="D5284" s="2" t="s">
        <v>811</v>
      </c>
      <c r="E5284" s="14">
        <f t="shared" si="493"/>
        <v>0</v>
      </c>
      <c r="F5284" s="2">
        <v>9</v>
      </c>
      <c r="G5284" s="19">
        <v>90.37</v>
      </c>
      <c r="H5284" s="20">
        <v>0.05</v>
      </c>
      <c r="I5284" s="6"/>
      <c r="J5284" s="5">
        <v>40465</v>
      </c>
      <c r="K5284" s="25">
        <v>-374.82</v>
      </c>
      <c r="L5284" s="2" t="s">
        <v>579</v>
      </c>
      <c r="M5284" s="14">
        <f>+VLOOKUP(L5284,Customers!$C$3:$D$797,2,FALSE)</f>
        <v>2</v>
      </c>
      <c r="N5284" s="14">
        <f>+INDEX(Customers!$B$2:$D$797,MATCH(TF_Database!L5284,Customers!$C$2:$C$797,0),1)</f>
        <v>20614</v>
      </c>
      <c r="O5284" s="29">
        <f t="shared" si="494"/>
        <v>8</v>
      </c>
      <c r="P5284" s="29">
        <f t="shared" si="495"/>
        <v>12</v>
      </c>
      <c r="Q5284" s="14" t="str">
        <f t="shared" si="496"/>
        <v xml:space="preserve">Patrick </v>
      </c>
      <c r="R5284" s="14" t="str">
        <f t="shared" si="497"/>
        <v>Ryan</v>
      </c>
    </row>
    <row r="5285" spans="2:18" x14ac:dyDescent="0.45">
      <c r="B5285" s="14" t="str">
        <f t="shared" si="492"/>
        <v>404633940464</v>
      </c>
      <c r="C5285" s="5">
        <v>40463</v>
      </c>
      <c r="D5285" s="2" t="s">
        <v>811</v>
      </c>
      <c r="E5285" s="14">
        <f t="shared" si="493"/>
        <v>0</v>
      </c>
      <c r="F5285" s="2">
        <v>39</v>
      </c>
      <c r="G5285" s="19">
        <v>806.05</v>
      </c>
      <c r="H5285" s="20">
        <v>0.04</v>
      </c>
      <c r="I5285" s="6"/>
      <c r="J5285" s="5">
        <v>40464</v>
      </c>
      <c r="K5285" s="25">
        <v>-63.39</v>
      </c>
      <c r="L5285" s="2" t="s">
        <v>579</v>
      </c>
      <c r="M5285" s="14">
        <f>+VLOOKUP(L5285,Customers!$C$3:$D$797,2,FALSE)</f>
        <v>2</v>
      </c>
      <c r="N5285" s="14">
        <f>+INDEX(Customers!$B$2:$D$797,MATCH(TF_Database!L5285,Customers!$C$2:$C$797,0),1)</f>
        <v>20614</v>
      </c>
      <c r="O5285" s="29">
        <f t="shared" si="494"/>
        <v>8</v>
      </c>
      <c r="P5285" s="29">
        <f t="shared" si="495"/>
        <v>12</v>
      </c>
      <c r="Q5285" s="14" t="str">
        <f t="shared" si="496"/>
        <v xml:space="preserve">Patrick </v>
      </c>
      <c r="R5285" s="14" t="str">
        <f t="shared" si="497"/>
        <v>Ryan</v>
      </c>
    </row>
    <row r="5286" spans="2:18" x14ac:dyDescent="0.45">
      <c r="B5286" s="14" t="str">
        <f t="shared" si="492"/>
        <v>409503540950</v>
      </c>
      <c r="C5286" s="5">
        <v>40950</v>
      </c>
      <c r="D5286" s="2" t="s">
        <v>804</v>
      </c>
      <c r="E5286" s="14">
        <f t="shared" si="493"/>
        <v>0</v>
      </c>
      <c r="F5286" s="2">
        <v>35</v>
      </c>
      <c r="G5286" s="19">
        <v>3332.06</v>
      </c>
      <c r="H5286" s="20">
        <v>0.09</v>
      </c>
      <c r="I5286" s="6"/>
      <c r="J5286" s="5">
        <v>40950</v>
      </c>
      <c r="K5286" s="25">
        <v>412.63</v>
      </c>
      <c r="L5286" s="2" t="s">
        <v>169</v>
      </c>
      <c r="M5286" s="14">
        <f>+VLOOKUP(L5286,Customers!$C$3:$D$797,2,FALSE)</f>
        <v>4</v>
      </c>
      <c r="N5286" s="14">
        <f>+INDEX(Customers!$B$2:$D$797,MATCH(TF_Database!L5286,Customers!$C$2:$C$797,0),1)</f>
        <v>6647</v>
      </c>
      <c r="O5286" s="29">
        <f t="shared" si="494"/>
        <v>5</v>
      </c>
      <c r="P5286" s="29">
        <f t="shared" si="495"/>
        <v>11</v>
      </c>
      <c r="Q5286" s="14" t="str">
        <f t="shared" si="496"/>
        <v xml:space="preserve">Maya </v>
      </c>
      <c r="R5286" s="14" t="str">
        <f t="shared" si="497"/>
        <v>Herman</v>
      </c>
    </row>
    <row r="5287" spans="2:18" x14ac:dyDescent="0.45">
      <c r="B5287" s="14" t="str">
        <f t="shared" si="492"/>
        <v>409361440937</v>
      </c>
      <c r="C5287" s="5">
        <v>40936</v>
      </c>
      <c r="D5287" s="2" t="s">
        <v>810</v>
      </c>
      <c r="E5287" s="14">
        <f t="shared" si="493"/>
        <v>0</v>
      </c>
      <c r="F5287" s="2">
        <v>14</v>
      </c>
      <c r="G5287" s="19">
        <v>622.72</v>
      </c>
      <c r="H5287" s="20">
        <v>0</v>
      </c>
      <c r="I5287" s="6"/>
      <c r="J5287" s="5">
        <v>40937</v>
      </c>
      <c r="K5287" s="25">
        <v>76.510000000000005</v>
      </c>
      <c r="L5287" s="2" t="s">
        <v>623</v>
      </c>
      <c r="M5287" s="14">
        <f>+VLOOKUP(L5287,Customers!$C$3:$D$797,2,FALSE)</f>
        <v>1</v>
      </c>
      <c r="N5287" s="14">
        <f>+INDEX(Customers!$B$2:$D$797,MATCH(TF_Database!L5287,Customers!$C$2:$C$797,0),1)</f>
        <v>12058</v>
      </c>
      <c r="O5287" s="29">
        <f t="shared" si="494"/>
        <v>5</v>
      </c>
      <c r="P5287" s="29">
        <f t="shared" si="495"/>
        <v>11</v>
      </c>
      <c r="Q5287" s="14" t="str">
        <f t="shared" si="496"/>
        <v xml:space="preserve">Rick </v>
      </c>
      <c r="R5287" s="14" t="str">
        <f t="shared" si="497"/>
        <v>Hansen</v>
      </c>
    </row>
    <row r="5288" spans="2:18" x14ac:dyDescent="0.45">
      <c r="B5288" s="14" t="str">
        <f t="shared" si="492"/>
        <v>399212539921</v>
      </c>
      <c r="C5288" s="5">
        <v>39921</v>
      </c>
      <c r="D5288" s="2" t="s">
        <v>810</v>
      </c>
      <c r="E5288" s="14">
        <f t="shared" si="493"/>
        <v>0</v>
      </c>
      <c r="F5288" s="2">
        <v>25</v>
      </c>
      <c r="G5288" s="19">
        <v>2130.2199999999998</v>
      </c>
      <c r="H5288" s="20">
        <v>0.09</v>
      </c>
      <c r="I5288" s="6"/>
      <c r="J5288" s="5">
        <v>39921</v>
      </c>
      <c r="K5288" s="25">
        <v>-584.6</v>
      </c>
      <c r="L5288" s="2" t="s">
        <v>616</v>
      </c>
      <c r="M5288" s="14">
        <f>+VLOOKUP(L5288,Customers!$C$3:$D$797,2,FALSE)</f>
        <v>4</v>
      </c>
      <c r="N5288" s="14">
        <f>+INDEX(Customers!$B$2:$D$797,MATCH(TF_Database!L5288,Customers!$C$2:$C$797,0),1)</f>
        <v>19880</v>
      </c>
      <c r="O5288" s="29">
        <f t="shared" si="494"/>
        <v>6</v>
      </c>
      <c r="P5288" s="29">
        <f t="shared" si="495"/>
        <v>12</v>
      </c>
      <c r="Q5288" s="14" t="str">
        <f t="shared" si="496"/>
        <v xml:space="preserve">Peter </v>
      </c>
      <c r="R5288" s="14" t="str">
        <f t="shared" si="497"/>
        <v>Fuller</v>
      </c>
    </row>
    <row r="5289" spans="2:18" x14ac:dyDescent="0.45">
      <c r="B5289" s="14" t="str">
        <f t="shared" si="492"/>
        <v>401942640195</v>
      </c>
      <c r="C5289" s="5">
        <v>40194</v>
      </c>
      <c r="D5289" s="2" t="s">
        <v>806</v>
      </c>
      <c r="E5289" s="14">
        <f t="shared" si="493"/>
        <v>1</v>
      </c>
      <c r="F5289" s="2">
        <v>26</v>
      </c>
      <c r="G5289" s="19">
        <v>151.05000000000001</v>
      </c>
      <c r="H5289" s="20">
        <v>0.09</v>
      </c>
      <c r="I5289" s="6"/>
      <c r="J5289" s="5">
        <v>40195</v>
      </c>
      <c r="K5289" s="25">
        <v>-76.141499999999994</v>
      </c>
      <c r="L5289" s="2" t="s">
        <v>579</v>
      </c>
      <c r="M5289" s="14">
        <f>+VLOOKUP(L5289,Customers!$C$3:$D$797,2,FALSE)</f>
        <v>2</v>
      </c>
      <c r="N5289" s="14">
        <f>+INDEX(Customers!$B$2:$D$797,MATCH(TF_Database!L5289,Customers!$C$2:$C$797,0),1)</f>
        <v>20614</v>
      </c>
      <c r="O5289" s="29">
        <f t="shared" si="494"/>
        <v>8</v>
      </c>
      <c r="P5289" s="29">
        <f t="shared" si="495"/>
        <v>12</v>
      </c>
      <c r="Q5289" s="14" t="str">
        <f t="shared" si="496"/>
        <v xml:space="preserve">Patrick </v>
      </c>
      <c r="R5289" s="14" t="str">
        <f t="shared" si="497"/>
        <v>Ryan</v>
      </c>
    </row>
    <row r="5290" spans="2:18" x14ac:dyDescent="0.45">
      <c r="B5290" s="14" t="str">
        <f t="shared" si="492"/>
        <v>401941340195</v>
      </c>
      <c r="C5290" s="5">
        <v>40194</v>
      </c>
      <c r="D5290" s="2" t="s">
        <v>806</v>
      </c>
      <c r="E5290" s="14">
        <f t="shared" si="493"/>
        <v>1</v>
      </c>
      <c r="F5290" s="2">
        <v>13</v>
      </c>
      <c r="G5290" s="19">
        <v>133.04</v>
      </c>
      <c r="H5290" s="20">
        <v>0.04</v>
      </c>
      <c r="I5290" s="6"/>
      <c r="J5290" s="5">
        <v>40195</v>
      </c>
      <c r="K5290" s="25">
        <v>49.69</v>
      </c>
      <c r="L5290" s="2" t="s">
        <v>579</v>
      </c>
      <c r="M5290" s="14">
        <f>+VLOOKUP(L5290,Customers!$C$3:$D$797,2,FALSE)</f>
        <v>2</v>
      </c>
      <c r="N5290" s="14">
        <f>+INDEX(Customers!$B$2:$D$797,MATCH(TF_Database!L5290,Customers!$C$2:$C$797,0),1)</f>
        <v>20614</v>
      </c>
      <c r="O5290" s="29">
        <f t="shared" si="494"/>
        <v>8</v>
      </c>
      <c r="P5290" s="29">
        <f t="shared" si="495"/>
        <v>12</v>
      </c>
      <c r="Q5290" s="14" t="str">
        <f t="shared" si="496"/>
        <v xml:space="preserve">Patrick </v>
      </c>
      <c r="R5290" s="14" t="str">
        <f t="shared" si="497"/>
        <v>Ryan</v>
      </c>
    </row>
    <row r="5291" spans="2:18" x14ac:dyDescent="0.45">
      <c r="B5291" s="14" t="str">
        <f t="shared" si="492"/>
        <v>41263641264</v>
      </c>
      <c r="C5291" s="5">
        <v>41263</v>
      </c>
      <c r="D5291" s="2" t="s">
        <v>808</v>
      </c>
      <c r="E5291" s="14">
        <f t="shared" si="493"/>
        <v>0</v>
      </c>
      <c r="F5291" s="2">
        <v>6</v>
      </c>
      <c r="G5291" s="19">
        <v>1184.1099999999999</v>
      </c>
      <c r="H5291" s="20">
        <v>7.0000000000000007E-2</v>
      </c>
      <c r="I5291" s="6"/>
      <c r="J5291" s="5">
        <v>41264</v>
      </c>
      <c r="K5291" s="25">
        <v>-145.07</v>
      </c>
      <c r="L5291" s="2" t="s">
        <v>622</v>
      </c>
      <c r="M5291" s="14">
        <f>+VLOOKUP(L5291,Customers!$C$3:$D$797,2,FALSE)</f>
        <v>4</v>
      </c>
      <c r="N5291" s="14">
        <f>+INDEX(Customers!$B$2:$D$797,MATCH(TF_Database!L5291,Customers!$C$2:$C$797,0),1)</f>
        <v>9428</v>
      </c>
      <c r="O5291" s="29">
        <f t="shared" si="494"/>
        <v>8</v>
      </c>
      <c r="P5291" s="29">
        <f t="shared" si="495"/>
        <v>13</v>
      </c>
      <c r="Q5291" s="14" t="str">
        <f t="shared" si="496"/>
        <v xml:space="preserve">William </v>
      </c>
      <c r="R5291" s="14" t="str">
        <f t="shared" si="497"/>
        <v>Brown</v>
      </c>
    </row>
    <row r="5292" spans="2:18" x14ac:dyDescent="0.45">
      <c r="B5292" s="14" t="str">
        <f t="shared" si="492"/>
        <v>412631741266</v>
      </c>
      <c r="C5292" s="5">
        <v>41263</v>
      </c>
      <c r="D5292" s="2" t="s">
        <v>808</v>
      </c>
      <c r="E5292" s="14">
        <f t="shared" si="493"/>
        <v>0</v>
      </c>
      <c r="F5292" s="2">
        <v>17</v>
      </c>
      <c r="G5292" s="19">
        <v>514.22</v>
      </c>
      <c r="H5292" s="20">
        <v>0.02</v>
      </c>
      <c r="I5292" s="6"/>
      <c r="J5292" s="5">
        <v>41266</v>
      </c>
      <c r="K5292" s="25">
        <v>187.374</v>
      </c>
      <c r="L5292" s="2" t="s">
        <v>622</v>
      </c>
      <c r="M5292" s="14">
        <f>+VLOOKUP(L5292,Customers!$C$3:$D$797,2,FALSE)</f>
        <v>4</v>
      </c>
      <c r="N5292" s="14">
        <f>+INDEX(Customers!$B$2:$D$797,MATCH(TF_Database!L5292,Customers!$C$2:$C$797,0),1)</f>
        <v>9428</v>
      </c>
      <c r="O5292" s="29">
        <f t="shared" si="494"/>
        <v>8</v>
      </c>
      <c r="P5292" s="29">
        <f t="shared" si="495"/>
        <v>13</v>
      </c>
      <c r="Q5292" s="14" t="str">
        <f t="shared" si="496"/>
        <v xml:space="preserve">William </v>
      </c>
      <c r="R5292" s="14" t="str">
        <f t="shared" si="497"/>
        <v>Brown</v>
      </c>
    </row>
    <row r="5293" spans="2:18" x14ac:dyDescent="0.45">
      <c r="B5293" s="14" t="str">
        <f t="shared" si="492"/>
        <v>398881139890</v>
      </c>
      <c r="C5293" s="5">
        <v>39888</v>
      </c>
      <c r="D5293" s="2" t="s">
        <v>808</v>
      </c>
      <c r="E5293" s="14">
        <f t="shared" si="493"/>
        <v>0</v>
      </c>
      <c r="F5293" s="2">
        <v>11</v>
      </c>
      <c r="G5293" s="19">
        <v>82.42</v>
      </c>
      <c r="H5293" s="20">
        <v>7.0000000000000007E-2</v>
      </c>
      <c r="I5293" s="6"/>
      <c r="J5293" s="5">
        <v>39890</v>
      </c>
      <c r="K5293" s="25">
        <v>18.53</v>
      </c>
      <c r="L5293" s="2" t="s">
        <v>619</v>
      </c>
      <c r="M5293" s="14">
        <f>+VLOOKUP(L5293,Customers!$C$3:$D$797,2,FALSE)</f>
        <v>2</v>
      </c>
      <c r="N5293" s="14">
        <f>+INDEX(Customers!$B$2:$D$797,MATCH(TF_Database!L5293,Customers!$C$2:$C$797,0),1)</f>
        <v>17804</v>
      </c>
      <c r="O5293" s="29">
        <f t="shared" si="494"/>
        <v>5</v>
      </c>
      <c r="P5293" s="29">
        <f t="shared" si="495"/>
        <v>10</v>
      </c>
      <c r="Q5293" s="14" t="str">
        <f t="shared" si="496"/>
        <v xml:space="preserve">John </v>
      </c>
      <c r="R5293" s="14" t="str">
        <f t="shared" si="497"/>
        <v>Dryer</v>
      </c>
    </row>
    <row r="5294" spans="2:18" x14ac:dyDescent="0.45">
      <c r="B5294" s="14" t="str">
        <f t="shared" si="492"/>
        <v>407982540805</v>
      </c>
      <c r="C5294" s="5">
        <v>40798</v>
      </c>
      <c r="D5294" s="2" t="s">
        <v>804</v>
      </c>
      <c r="E5294" s="14">
        <f t="shared" si="493"/>
        <v>0</v>
      </c>
      <c r="F5294" s="2">
        <v>25</v>
      </c>
      <c r="G5294" s="19">
        <v>1907.71</v>
      </c>
      <c r="H5294" s="20">
        <v>0</v>
      </c>
      <c r="I5294" s="6"/>
      <c r="J5294" s="5">
        <v>40805</v>
      </c>
      <c r="K5294" s="25">
        <v>32.549999999999997</v>
      </c>
      <c r="L5294" s="2" t="s">
        <v>623</v>
      </c>
      <c r="M5294" s="14">
        <f>+VLOOKUP(L5294,Customers!$C$3:$D$797,2,FALSE)</f>
        <v>1</v>
      </c>
      <c r="N5294" s="14">
        <f>+INDEX(Customers!$B$2:$D$797,MATCH(TF_Database!L5294,Customers!$C$2:$C$797,0),1)</f>
        <v>12058</v>
      </c>
      <c r="O5294" s="29">
        <f t="shared" si="494"/>
        <v>5</v>
      </c>
      <c r="P5294" s="29">
        <f t="shared" si="495"/>
        <v>11</v>
      </c>
      <c r="Q5294" s="14" t="str">
        <f t="shared" si="496"/>
        <v xml:space="preserve">Rick </v>
      </c>
      <c r="R5294" s="14" t="str">
        <f t="shared" si="497"/>
        <v>Hansen</v>
      </c>
    </row>
    <row r="5295" spans="2:18" x14ac:dyDescent="0.45">
      <c r="B5295" s="14" t="str">
        <f t="shared" si="492"/>
        <v>399024639903</v>
      </c>
      <c r="C5295" s="5">
        <v>39902</v>
      </c>
      <c r="D5295" s="2" t="s">
        <v>810</v>
      </c>
      <c r="E5295" s="14">
        <f t="shared" si="493"/>
        <v>0</v>
      </c>
      <c r="F5295" s="2">
        <v>46</v>
      </c>
      <c r="G5295" s="19">
        <v>3449.26</v>
      </c>
      <c r="H5295" s="20">
        <v>0.1</v>
      </c>
      <c r="I5295" s="6"/>
      <c r="J5295" s="5">
        <v>39903</v>
      </c>
      <c r="K5295" s="25">
        <v>252.77</v>
      </c>
      <c r="L5295" s="2" t="s">
        <v>626</v>
      </c>
      <c r="M5295" s="14">
        <f>+VLOOKUP(L5295,Customers!$C$3:$D$797,2,FALSE)</f>
        <v>3</v>
      </c>
      <c r="N5295" s="14">
        <f>+INDEX(Customers!$B$2:$D$797,MATCH(TF_Database!L5295,Customers!$C$2:$C$797,0),1)</f>
        <v>32297</v>
      </c>
      <c r="O5295" s="29">
        <f t="shared" si="494"/>
        <v>7</v>
      </c>
      <c r="P5295" s="29">
        <f t="shared" si="495"/>
        <v>13</v>
      </c>
      <c r="Q5295" s="14" t="str">
        <f t="shared" si="496"/>
        <v xml:space="preserve">Ashley </v>
      </c>
      <c r="R5295" s="14" t="str">
        <f t="shared" si="497"/>
        <v>Jarboe</v>
      </c>
    </row>
    <row r="5296" spans="2:18" x14ac:dyDescent="0.45">
      <c r="B5296" s="14" t="str">
        <f t="shared" si="492"/>
        <v>40107340108</v>
      </c>
      <c r="C5296" s="5">
        <v>40107</v>
      </c>
      <c r="D5296" s="2" t="s">
        <v>806</v>
      </c>
      <c r="E5296" s="14">
        <f t="shared" si="493"/>
        <v>1</v>
      </c>
      <c r="F5296" s="2">
        <v>3</v>
      </c>
      <c r="G5296" s="19">
        <v>14.84</v>
      </c>
      <c r="H5296" s="20">
        <v>0.08</v>
      </c>
      <c r="I5296" s="6"/>
      <c r="J5296" s="5">
        <v>40108</v>
      </c>
      <c r="K5296" s="25">
        <v>-2.42</v>
      </c>
      <c r="L5296" s="2" t="s">
        <v>169</v>
      </c>
      <c r="M5296" s="14">
        <f>+VLOOKUP(L5296,Customers!$C$3:$D$797,2,FALSE)</f>
        <v>4</v>
      </c>
      <c r="N5296" s="14">
        <f>+INDEX(Customers!$B$2:$D$797,MATCH(TF_Database!L5296,Customers!$C$2:$C$797,0),1)</f>
        <v>6647</v>
      </c>
      <c r="O5296" s="29">
        <f t="shared" si="494"/>
        <v>5</v>
      </c>
      <c r="P5296" s="29">
        <f t="shared" si="495"/>
        <v>11</v>
      </c>
      <c r="Q5296" s="14" t="str">
        <f t="shared" si="496"/>
        <v xml:space="preserve">Maya </v>
      </c>
      <c r="R5296" s="14" t="str">
        <f t="shared" si="497"/>
        <v>Herman</v>
      </c>
    </row>
    <row r="5297" spans="2:18" x14ac:dyDescent="0.45">
      <c r="B5297" s="14" t="str">
        <f t="shared" si="492"/>
        <v>40107840109</v>
      </c>
      <c r="C5297" s="5">
        <v>40107</v>
      </c>
      <c r="D5297" s="2" t="s">
        <v>806</v>
      </c>
      <c r="E5297" s="14">
        <f t="shared" si="493"/>
        <v>1</v>
      </c>
      <c r="F5297" s="2">
        <v>8</v>
      </c>
      <c r="G5297" s="19">
        <v>922.47</v>
      </c>
      <c r="H5297" s="20">
        <v>0.09</v>
      </c>
      <c r="I5297" s="6"/>
      <c r="J5297" s="5">
        <v>40109</v>
      </c>
      <c r="K5297" s="25">
        <v>-13.1022</v>
      </c>
      <c r="L5297" s="2" t="s">
        <v>169</v>
      </c>
      <c r="M5297" s="14">
        <f>+VLOOKUP(L5297,Customers!$C$3:$D$797,2,FALSE)</f>
        <v>4</v>
      </c>
      <c r="N5297" s="14">
        <f>+INDEX(Customers!$B$2:$D$797,MATCH(TF_Database!L5297,Customers!$C$2:$C$797,0),1)</f>
        <v>6647</v>
      </c>
      <c r="O5297" s="29">
        <f t="shared" si="494"/>
        <v>5</v>
      </c>
      <c r="P5297" s="29">
        <f t="shared" si="495"/>
        <v>11</v>
      </c>
      <c r="Q5297" s="14" t="str">
        <f t="shared" si="496"/>
        <v xml:space="preserve">Maya </v>
      </c>
      <c r="R5297" s="14" t="str">
        <f t="shared" si="497"/>
        <v>Herman</v>
      </c>
    </row>
    <row r="5298" spans="2:18" x14ac:dyDescent="0.45">
      <c r="B5298" s="14" t="str">
        <f t="shared" si="492"/>
        <v>406913640692</v>
      </c>
      <c r="C5298" s="5">
        <v>40691</v>
      </c>
      <c r="D5298" s="2" t="s">
        <v>808</v>
      </c>
      <c r="E5298" s="14">
        <f t="shared" si="493"/>
        <v>0</v>
      </c>
      <c r="F5298" s="2">
        <v>36</v>
      </c>
      <c r="G5298" s="19">
        <v>209.53</v>
      </c>
      <c r="H5298" s="20">
        <v>0.03</v>
      </c>
      <c r="I5298" s="6"/>
      <c r="J5298" s="5">
        <v>40692</v>
      </c>
      <c r="K5298" s="25">
        <v>-81.06</v>
      </c>
      <c r="L5298" s="2" t="s">
        <v>172</v>
      </c>
      <c r="M5298" s="14">
        <f>+VLOOKUP(L5298,Customers!$C$3:$D$797,2,FALSE)</f>
        <v>3</v>
      </c>
      <c r="N5298" s="14">
        <f>+INDEX(Customers!$B$2:$D$797,MATCH(TF_Database!L5298,Customers!$C$2:$C$797,0),1)</f>
        <v>6849</v>
      </c>
      <c r="O5298" s="29">
        <f t="shared" si="494"/>
        <v>4</v>
      </c>
      <c r="P5298" s="29">
        <f t="shared" si="495"/>
        <v>10</v>
      </c>
      <c r="Q5298" s="14" t="str">
        <f t="shared" si="496"/>
        <v xml:space="preserve">Ken </v>
      </c>
      <c r="R5298" s="14" t="str">
        <f t="shared" si="497"/>
        <v>Heidel</v>
      </c>
    </row>
    <row r="5299" spans="2:18" x14ac:dyDescent="0.45">
      <c r="B5299" s="14" t="str">
        <f t="shared" si="492"/>
        <v>406911440692</v>
      </c>
      <c r="C5299" s="5">
        <v>40691</v>
      </c>
      <c r="D5299" s="2" t="s">
        <v>808</v>
      </c>
      <c r="E5299" s="14">
        <f t="shared" si="493"/>
        <v>0</v>
      </c>
      <c r="F5299" s="2">
        <v>14</v>
      </c>
      <c r="G5299" s="19">
        <v>225.47</v>
      </c>
      <c r="H5299" s="20">
        <v>0</v>
      </c>
      <c r="I5299" s="6"/>
      <c r="J5299" s="5">
        <v>40692</v>
      </c>
      <c r="K5299" s="25">
        <v>-29.07</v>
      </c>
      <c r="L5299" s="2" t="s">
        <v>172</v>
      </c>
      <c r="M5299" s="14">
        <f>+VLOOKUP(L5299,Customers!$C$3:$D$797,2,FALSE)</f>
        <v>3</v>
      </c>
      <c r="N5299" s="14">
        <f>+INDEX(Customers!$B$2:$D$797,MATCH(TF_Database!L5299,Customers!$C$2:$C$797,0),1)</f>
        <v>6849</v>
      </c>
      <c r="O5299" s="29">
        <f t="shared" si="494"/>
        <v>4</v>
      </c>
      <c r="P5299" s="29">
        <f t="shared" si="495"/>
        <v>10</v>
      </c>
      <c r="Q5299" s="14" t="str">
        <f t="shared" si="496"/>
        <v xml:space="preserve">Ken </v>
      </c>
      <c r="R5299" s="14" t="str">
        <f t="shared" si="497"/>
        <v>Heidel</v>
      </c>
    </row>
    <row r="5300" spans="2:18" x14ac:dyDescent="0.45">
      <c r="B5300" s="14" t="str">
        <f t="shared" si="492"/>
        <v>403901340393</v>
      </c>
      <c r="C5300" s="5">
        <v>40390</v>
      </c>
      <c r="D5300" s="2" t="s">
        <v>810</v>
      </c>
      <c r="E5300" s="14">
        <f t="shared" si="493"/>
        <v>0</v>
      </c>
      <c r="F5300" s="2">
        <v>13</v>
      </c>
      <c r="G5300" s="19">
        <v>951.31</v>
      </c>
      <c r="H5300" s="20">
        <v>0.06</v>
      </c>
      <c r="I5300" s="6"/>
      <c r="J5300" s="5">
        <v>40393</v>
      </c>
      <c r="K5300" s="25">
        <v>-333.07</v>
      </c>
      <c r="L5300" s="2" t="s">
        <v>617</v>
      </c>
      <c r="M5300" s="14">
        <f>+VLOOKUP(L5300,Customers!$C$3:$D$797,2,FALSE)</f>
        <v>1</v>
      </c>
      <c r="N5300" s="14">
        <f>+INDEX(Customers!$B$2:$D$797,MATCH(TF_Database!L5300,Customers!$C$2:$C$797,0),1)</f>
        <v>28958</v>
      </c>
      <c r="O5300" s="29">
        <f t="shared" si="494"/>
        <v>4</v>
      </c>
      <c r="P5300" s="29">
        <f t="shared" si="495"/>
        <v>10</v>
      </c>
      <c r="Q5300" s="14" t="str">
        <f t="shared" si="496"/>
        <v xml:space="preserve">Sam </v>
      </c>
      <c r="R5300" s="14" t="str">
        <f t="shared" si="497"/>
        <v>Craven</v>
      </c>
    </row>
    <row r="5301" spans="2:18" x14ac:dyDescent="0.45">
      <c r="B5301" s="14" t="str">
        <f t="shared" si="492"/>
        <v>403251440326</v>
      </c>
      <c r="C5301" s="5">
        <v>40325</v>
      </c>
      <c r="D5301" s="2" t="s">
        <v>811</v>
      </c>
      <c r="E5301" s="14">
        <f t="shared" si="493"/>
        <v>0</v>
      </c>
      <c r="F5301" s="2">
        <v>14</v>
      </c>
      <c r="G5301" s="19">
        <v>12043.88</v>
      </c>
      <c r="H5301" s="20">
        <v>7.0000000000000007E-2</v>
      </c>
      <c r="I5301" s="6"/>
      <c r="J5301" s="5">
        <v>40326</v>
      </c>
      <c r="K5301" s="25">
        <v>2011.31</v>
      </c>
      <c r="L5301" s="2" t="s">
        <v>621</v>
      </c>
      <c r="M5301" s="14">
        <f>+VLOOKUP(L5301,Customers!$C$3:$D$797,2,FALSE)</f>
        <v>5</v>
      </c>
      <c r="N5301" s="14">
        <f>+INDEX(Customers!$B$2:$D$797,MATCH(TF_Database!L5301,Customers!$C$2:$C$797,0),1)</f>
        <v>3506</v>
      </c>
      <c r="O5301" s="29">
        <f t="shared" si="494"/>
        <v>6</v>
      </c>
      <c r="P5301" s="29">
        <f t="shared" si="495"/>
        <v>13</v>
      </c>
      <c r="Q5301" s="14" t="str">
        <f t="shared" si="496"/>
        <v xml:space="preserve">Randy </v>
      </c>
      <c r="R5301" s="14" t="str">
        <f t="shared" si="497"/>
        <v>Bradley</v>
      </c>
    </row>
    <row r="5302" spans="2:18" x14ac:dyDescent="0.45">
      <c r="B5302" s="14" t="str">
        <f t="shared" si="492"/>
        <v>400403740041</v>
      </c>
      <c r="C5302" s="5">
        <v>40040</v>
      </c>
      <c r="D5302" s="2" t="s">
        <v>811</v>
      </c>
      <c r="E5302" s="14">
        <f t="shared" si="493"/>
        <v>0</v>
      </c>
      <c r="F5302" s="2">
        <v>37</v>
      </c>
      <c r="G5302" s="19">
        <v>189.6</v>
      </c>
      <c r="H5302" s="20">
        <v>0.02</v>
      </c>
      <c r="I5302" s="6"/>
      <c r="J5302" s="5">
        <v>40041</v>
      </c>
      <c r="K5302" s="25">
        <v>89.65</v>
      </c>
      <c r="L5302" s="2" t="s">
        <v>169</v>
      </c>
      <c r="M5302" s="14">
        <f>+VLOOKUP(L5302,Customers!$C$3:$D$797,2,FALSE)</f>
        <v>4</v>
      </c>
      <c r="N5302" s="14">
        <f>+INDEX(Customers!$B$2:$D$797,MATCH(TF_Database!L5302,Customers!$C$2:$C$797,0),1)</f>
        <v>6647</v>
      </c>
      <c r="O5302" s="29">
        <f t="shared" si="494"/>
        <v>5</v>
      </c>
      <c r="P5302" s="29">
        <f t="shared" si="495"/>
        <v>11</v>
      </c>
      <c r="Q5302" s="14" t="str">
        <f t="shared" si="496"/>
        <v xml:space="preserve">Maya </v>
      </c>
      <c r="R5302" s="14" t="str">
        <f t="shared" si="497"/>
        <v>Herman</v>
      </c>
    </row>
    <row r="5303" spans="2:18" x14ac:dyDescent="0.45">
      <c r="B5303" s="14" t="str">
        <f t="shared" si="492"/>
        <v>400402140041</v>
      </c>
      <c r="C5303" s="5">
        <v>40040</v>
      </c>
      <c r="D5303" s="2" t="s">
        <v>811</v>
      </c>
      <c r="E5303" s="14">
        <f t="shared" si="493"/>
        <v>0</v>
      </c>
      <c r="F5303" s="2">
        <v>21</v>
      </c>
      <c r="G5303" s="19">
        <v>397.73200000000003</v>
      </c>
      <c r="H5303" s="20">
        <v>0.01</v>
      </c>
      <c r="I5303" s="6"/>
      <c r="J5303" s="5">
        <v>40041</v>
      </c>
      <c r="K5303" s="25">
        <v>-26.047999999999998</v>
      </c>
      <c r="L5303" s="2" t="s">
        <v>169</v>
      </c>
      <c r="M5303" s="14">
        <f>+VLOOKUP(L5303,Customers!$C$3:$D$797,2,FALSE)</f>
        <v>4</v>
      </c>
      <c r="N5303" s="14">
        <f>+INDEX(Customers!$B$2:$D$797,MATCH(TF_Database!L5303,Customers!$C$2:$C$797,0),1)</f>
        <v>6647</v>
      </c>
      <c r="O5303" s="29">
        <f t="shared" si="494"/>
        <v>5</v>
      </c>
      <c r="P5303" s="29">
        <f t="shared" si="495"/>
        <v>11</v>
      </c>
      <c r="Q5303" s="14" t="str">
        <f t="shared" si="496"/>
        <v xml:space="preserve">Maya </v>
      </c>
      <c r="R5303" s="14" t="str">
        <f t="shared" si="497"/>
        <v>Herman</v>
      </c>
    </row>
    <row r="5304" spans="2:18" x14ac:dyDescent="0.45">
      <c r="B5304" s="14" t="str">
        <f t="shared" si="492"/>
        <v>399344339936</v>
      </c>
      <c r="C5304" s="5">
        <v>39934</v>
      </c>
      <c r="D5304" s="2" t="s">
        <v>811</v>
      </c>
      <c r="E5304" s="14">
        <f t="shared" si="493"/>
        <v>0</v>
      </c>
      <c r="F5304" s="2">
        <v>43</v>
      </c>
      <c r="G5304" s="19">
        <v>528.6</v>
      </c>
      <c r="H5304" s="20">
        <v>0.01</v>
      </c>
      <c r="I5304" s="6"/>
      <c r="J5304" s="5">
        <v>39936</v>
      </c>
      <c r="K5304" s="25">
        <v>52.589500000000001</v>
      </c>
      <c r="L5304" s="2" t="s">
        <v>618</v>
      </c>
      <c r="M5304" s="14">
        <f>+VLOOKUP(L5304,Customers!$C$3:$D$797,2,FALSE)</f>
        <v>3</v>
      </c>
      <c r="N5304" s="14">
        <f>+INDEX(Customers!$B$2:$D$797,MATCH(TF_Database!L5304,Customers!$C$2:$C$797,0),1)</f>
        <v>1176</v>
      </c>
      <c r="O5304" s="29">
        <f t="shared" si="494"/>
        <v>6</v>
      </c>
      <c r="P5304" s="29">
        <f t="shared" si="495"/>
        <v>16</v>
      </c>
      <c r="Q5304" s="14" t="str">
        <f t="shared" si="496"/>
        <v xml:space="preserve">Mitch </v>
      </c>
      <c r="R5304" s="14" t="str">
        <f t="shared" si="497"/>
        <v>Willingham</v>
      </c>
    </row>
    <row r="5305" spans="2:18" x14ac:dyDescent="0.45">
      <c r="B5305" s="14" t="str">
        <f t="shared" si="492"/>
        <v>399342439934</v>
      </c>
      <c r="C5305" s="5">
        <v>39934</v>
      </c>
      <c r="D5305" s="2" t="s">
        <v>811</v>
      </c>
      <c r="E5305" s="14">
        <f t="shared" si="493"/>
        <v>0</v>
      </c>
      <c r="F5305" s="2">
        <v>24</v>
      </c>
      <c r="G5305" s="19">
        <v>107.41</v>
      </c>
      <c r="H5305" s="20">
        <v>0.03</v>
      </c>
      <c r="I5305" s="6"/>
      <c r="J5305" s="5">
        <v>39934</v>
      </c>
      <c r="K5305" s="25">
        <v>20.680499999999999</v>
      </c>
      <c r="L5305" s="2" t="s">
        <v>618</v>
      </c>
      <c r="M5305" s="14">
        <f>+VLOOKUP(L5305,Customers!$C$3:$D$797,2,FALSE)</f>
        <v>3</v>
      </c>
      <c r="N5305" s="14">
        <f>+INDEX(Customers!$B$2:$D$797,MATCH(TF_Database!L5305,Customers!$C$2:$C$797,0),1)</f>
        <v>1176</v>
      </c>
      <c r="O5305" s="29">
        <f t="shared" si="494"/>
        <v>6</v>
      </c>
      <c r="P5305" s="29">
        <f t="shared" si="495"/>
        <v>16</v>
      </c>
      <c r="Q5305" s="14" t="str">
        <f t="shared" si="496"/>
        <v xml:space="preserve">Mitch </v>
      </c>
      <c r="R5305" s="14" t="str">
        <f t="shared" si="497"/>
        <v>Willingham</v>
      </c>
    </row>
    <row r="5306" spans="2:18" x14ac:dyDescent="0.45">
      <c r="B5306" s="14" t="str">
        <f t="shared" si="492"/>
        <v>407141540715</v>
      </c>
      <c r="C5306" s="5">
        <v>40714</v>
      </c>
      <c r="D5306" s="2" t="s">
        <v>808</v>
      </c>
      <c r="E5306" s="14">
        <f t="shared" si="493"/>
        <v>0</v>
      </c>
      <c r="F5306" s="2">
        <v>15</v>
      </c>
      <c r="G5306" s="19">
        <v>1390.49</v>
      </c>
      <c r="H5306" s="20">
        <v>0.01</v>
      </c>
      <c r="I5306" s="6"/>
      <c r="J5306" s="5">
        <v>40715</v>
      </c>
      <c r="K5306" s="25">
        <v>366.8</v>
      </c>
      <c r="L5306" s="2" t="s">
        <v>624</v>
      </c>
      <c r="M5306" s="14">
        <f>+VLOOKUP(L5306,Customers!$C$3:$D$797,2,FALSE)</f>
        <v>1</v>
      </c>
      <c r="N5306" s="14">
        <f>+INDEX(Customers!$B$2:$D$797,MATCH(TF_Database!L5306,Customers!$C$2:$C$797,0),1)</f>
        <v>9110</v>
      </c>
      <c r="O5306" s="29">
        <f t="shared" si="494"/>
        <v>5</v>
      </c>
      <c r="P5306" s="29">
        <f t="shared" si="495"/>
        <v>10</v>
      </c>
      <c r="Q5306" s="14" t="str">
        <f t="shared" si="496"/>
        <v xml:space="preserve">Toby </v>
      </c>
      <c r="R5306" s="14" t="str">
        <f t="shared" si="497"/>
        <v>Grace</v>
      </c>
    </row>
    <row r="5307" spans="2:18" x14ac:dyDescent="0.45">
      <c r="B5307" s="14" t="str">
        <f t="shared" si="492"/>
        <v>401113940112</v>
      </c>
      <c r="C5307" s="5">
        <v>40111</v>
      </c>
      <c r="D5307" s="2" t="s">
        <v>811</v>
      </c>
      <c r="E5307" s="14">
        <f t="shared" si="493"/>
        <v>0</v>
      </c>
      <c r="F5307" s="2">
        <v>39</v>
      </c>
      <c r="G5307" s="19">
        <v>128.31</v>
      </c>
      <c r="H5307" s="20">
        <v>0.05</v>
      </c>
      <c r="I5307" s="6"/>
      <c r="J5307" s="5">
        <v>40112</v>
      </c>
      <c r="K5307" s="25">
        <v>-55.72</v>
      </c>
      <c r="L5307" s="2" t="s">
        <v>622</v>
      </c>
      <c r="M5307" s="14">
        <f>+VLOOKUP(L5307,Customers!$C$3:$D$797,2,FALSE)</f>
        <v>4</v>
      </c>
      <c r="N5307" s="14">
        <f>+INDEX(Customers!$B$2:$D$797,MATCH(TF_Database!L5307,Customers!$C$2:$C$797,0),1)</f>
        <v>9428</v>
      </c>
      <c r="O5307" s="29">
        <f t="shared" si="494"/>
        <v>8</v>
      </c>
      <c r="P5307" s="29">
        <f t="shared" si="495"/>
        <v>13</v>
      </c>
      <c r="Q5307" s="14" t="str">
        <f t="shared" si="496"/>
        <v xml:space="preserve">William </v>
      </c>
      <c r="R5307" s="14" t="str">
        <f t="shared" si="497"/>
        <v>Brown</v>
      </c>
    </row>
    <row r="5308" spans="2:18" x14ac:dyDescent="0.45">
      <c r="B5308" s="14" t="str">
        <f t="shared" si="492"/>
        <v>404291940431</v>
      </c>
      <c r="C5308" s="5">
        <v>40429</v>
      </c>
      <c r="D5308" s="2" t="s">
        <v>810</v>
      </c>
      <c r="E5308" s="14">
        <f t="shared" si="493"/>
        <v>0</v>
      </c>
      <c r="F5308" s="2">
        <v>19</v>
      </c>
      <c r="G5308" s="19">
        <v>82.56</v>
      </c>
      <c r="H5308" s="20">
        <v>0.01</v>
      </c>
      <c r="I5308" s="6"/>
      <c r="J5308" s="5">
        <v>40431</v>
      </c>
      <c r="K5308" s="25">
        <v>21.74</v>
      </c>
      <c r="L5308" s="2" t="s">
        <v>617</v>
      </c>
      <c r="M5308" s="14">
        <f>+VLOOKUP(L5308,Customers!$C$3:$D$797,2,FALSE)</f>
        <v>1</v>
      </c>
      <c r="N5308" s="14">
        <f>+INDEX(Customers!$B$2:$D$797,MATCH(TF_Database!L5308,Customers!$C$2:$C$797,0),1)</f>
        <v>28958</v>
      </c>
      <c r="O5308" s="29">
        <f t="shared" si="494"/>
        <v>4</v>
      </c>
      <c r="P5308" s="29">
        <f t="shared" si="495"/>
        <v>10</v>
      </c>
      <c r="Q5308" s="14" t="str">
        <f t="shared" si="496"/>
        <v xml:space="preserve">Sam </v>
      </c>
      <c r="R5308" s="14" t="str">
        <f t="shared" si="497"/>
        <v>Craven</v>
      </c>
    </row>
    <row r="5309" spans="2:18" x14ac:dyDescent="0.45">
      <c r="B5309" s="14" t="str">
        <f t="shared" si="492"/>
        <v>404291140429</v>
      </c>
      <c r="C5309" s="5">
        <v>40429</v>
      </c>
      <c r="D5309" s="2" t="s">
        <v>810</v>
      </c>
      <c r="E5309" s="14">
        <f t="shared" si="493"/>
        <v>0</v>
      </c>
      <c r="F5309" s="2">
        <v>11</v>
      </c>
      <c r="G5309" s="19">
        <v>141.07</v>
      </c>
      <c r="H5309" s="20">
        <v>0.08</v>
      </c>
      <c r="I5309" s="6"/>
      <c r="J5309" s="5">
        <v>40429</v>
      </c>
      <c r="K5309" s="25">
        <v>-5.0999999999999996</v>
      </c>
      <c r="L5309" s="2" t="s">
        <v>617</v>
      </c>
      <c r="M5309" s="14">
        <f>+VLOOKUP(L5309,Customers!$C$3:$D$797,2,FALSE)</f>
        <v>1</v>
      </c>
      <c r="N5309" s="14">
        <f>+INDEX(Customers!$B$2:$D$797,MATCH(TF_Database!L5309,Customers!$C$2:$C$797,0),1)</f>
        <v>28958</v>
      </c>
      <c r="O5309" s="29">
        <f t="shared" si="494"/>
        <v>4</v>
      </c>
      <c r="P5309" s="29">
        <f t="shared" si="495"/>
        <v>10</v>
      </c>
      <c r="Q5309" s="14" t="str">
        <f t="shared" si="496"/>
        <v xml:space="preserve">Sam </v>
      </c>
      <c r="R5309" s="14" t="str">
        <f t="shared" si="497"/>
        <v>Craven</v>
      </c>
    </row>
    <row r="5310" spans="2:18" x14ac:dyDescent="0.45">
      <c r="B5310" s="14" t="str">
        <f t="shared" si="492"/>
        <v>400823640083</v>
      </c>
      <c r="C5310" s="5">
        <v>40082</v>
      </c>
      <c r="D5310" s="2" t="s">
        <v>811</v>
      </c>
      <c r="E5310" s="14">
        <f t="shared" si="493"/>
        <v>0</v>
      </c>
      <c r="F5310" s="2">
        <v>36</v>
      </c>
      <c r="G5310" s="19">
        <v>1841.6</v>
      </c>
      <c r="H5310" s="20">
        <v>0.01</v>
      </c>
      <c r="I5310" s="6"/>
      <c r="J5310" s="5">
        <v>40083</v>
      </c>
      <c r="K5310" s="25">
        <v>12.95000000000006</v>
      </c>
      <c r="L5310" s="2" t="s">
        <v>625</v>
      </c>
      <c r="M5310" s="14">
        <f>+VLOOKUP(L5310,Customers!$C$3:$D$797,2,FALSE)</f>
        <v>1</v>
      </c>
      <c r="N5310" s="14">
        <f>+INDEX(Customers!$B$2:$D$797,MATCH(TF_Database!L5310,Customers!$C$2:$C$797,0),1)</f>
        <v>4094</v>
      </c>
      <c r="O5310" s="29">
        <f t="shared" si="494"/>
        <v>7</v>
      </c>
      <c r="P5310" s="29">
        <f t="shared" si="495"/>
        <v>11</v>
      </c>
      <c r="Q5310" s="14" t="str">
        <f t="shared" si="496"/>
        <v xml:space="preserve">Joseph </v>
      </c>
      <c r="R5310" s="14" t="str">
        <f t="shared" si="497"/>
        <v>Holt</v>
      </c>
    </row>
    <row r="5311" spans="2:18" x14ac:dyDescent="0.45">
      <c r="B5311" s="14" t="str">
        <f t="shared" si="492"/>
        <v>41265441268</v>
      </c>
      <c r="C5311" s="5">
        <v>41265</v>
      </c>
      <c r="D5311" s="2" t="s">
        <v>808</v>
      </c>
      <c r="E5311" s="14">
        <f t="shared" si="493"/>
        <v>0</v>
      </c>
      <c r="F5311" s="2">
        <v>4</v>
      </c>
      <c r="G5311" s="19">
        <v>476.31</v>
      </c>
      <c r="H5311" s="20">
        <v>7.0000000000000007E-2</v>
      </c>
      <c r="I5311" s="6"/>
      <c r="J5311" s="5">
        <v>41268</v>
      </c>
      <c r="K5311" s="25">
        <v>-258.07679999999999</v>
      </c>
      <c r="L5311" s="2" t="s">
        <v>623</v>
      </c>
      <c r="M5311" s="14">
        <f>+VLOOKUP(L5311,Customers!$C$3:$D$797,2,FALSE)</f>
        <v>1</v>
      </c>
      <c r="N5311" s="14">
        <f>+INDEX(Customers!$B$2:$D$797,MATCH(TF_Database!L5311,Customers!$C$2:$C$797,0),1)</f>
        <v>12058</v>
      </c>
      <c r="O5311" s="29">
        <f t="shared" si="494"/>
        <v>5</v>
      </c>
      <c r="P5311" s="29">
        <f t="shared" si="495"/>
        <v>11</v>
      </c>
      <c r="Q5311" s="14" t="str">
        <f t="shared" si="496"/>
        <v xml:space="preserve">Rick </v>
      </c>
      <c r="R5311" s="14" t="str">
        <f t="shared" si="497"/>
        <v>Hansen</v>
      </c>
    </row>
    <row r="5312" spans="2:18" x14ac:dyDescent="0.45">
      <c r="B5312" s="14" t="str">
        <f t="shared" si="492"/>
        <v>402721740279</v>
      </c>
      <c r="C5312" s="5">
        <v>40272</v>
      </c>
      <c r="D5312" s="2" t="s">
        <v>804</v>
      </c>
      <c r="E5312" s="14">
        <f t="shared" si="493"/>
        <v>0</v>
      </c>
      <c r="F5312" s="2">
        <v>17</v>
      </c>
      <c r="G5312" s="19">
        <v>169.48</v>
      </c>
      <c r="H5312" s="20">
        <v>0.03</v>
      </c>
      <c r="I5312" s="6"/>
      <c r="J5312" s="5">
        <v>40279</v>
      </c>
      <c r="K5312" s="25">
        <v>48.55</v>
      </c>
      <c r="L5312" s="2" t="s">
        <v>626</v>
      </c>
      <c r="M5312" s="14">
        <f>+VLOOKUP(L5312,Customers!$C$3:$D$797,2,FALSE)</f>
        <v>3</v>
      </c>
      <c r="N5312" s="14">
        <f>+INDEX(Customers!$B$2:$D$797,MATCH(TF_Database!L5312,Customers!$C$2:$C$797,0),1)</f>
        <v>32297</v>
      </c>
      <c r="O5312" s="29">
        <f t="shared" si="494"/>
        <v>7</v>
      </c>
      <c r="P5312" s="29">
        <f t="shared" si="495"/>
        <v>13</v>
      </c>
      <c r="Q5312" s="14" t="str">
        <f t="shared" si="496"/>
        <v xml:space="preserve">Ashley </v>
      </c>
      <c r="R5312" s="14" t="str">
        <f t="shared" si="497"/>
        <v>Jarboe</v>
      </c>
    </row>
    <row r="5313" spans="2:18" x14ac:dyDescent="0.45">
      <c r="B5313" s="14" t="str">
        <f t="shared" si="492"/>
        <v>404021640403</v>
      </c>
      <c r="C5313" s="5">
        <v>40402</v>
      </c>
      <c r="D5313" s="2" t="s">
        <v>811</v>
      </c>
      <c r="E5313" s="14">
        <f t="shared" si="493"/>
        <v>0</v>
      </c>
      <c r="F5313" s="2">
        <v>16</v>
      </c>
      <c r="G5313" s="19">
        <v>581.52</v>
      </c>
      <c r="H5313" s="20">
        <v>0.03</v>
      </c>
      <c r="I5313" s="6"/>
      <c r="J5313" s="5">
        <v>40403</v>
      </c>
      <c r="K5313" s="25">
        <v>175.16</v>
      </c>
      <c r="L5313" s="2" t="s">
        <v>623</v>
      </c>
      <c r="M5313" s="14">
        <f>+VLOOKUP(L5313,Customers!$C$3:$D$797,2,FALSE)</f>
        <v>1</v>
      </c>
      <c r="N5313" s="14">
        <f>+INDEX(Customers!$B$2:$D$797,MATCH(TF_Database!L5313,Customers!$C$2:$C$797,0),1)</f>
        <v>12058</v>
      </c>
      <c r="O5313" s="29">
        <f t="shared" si="494"/>
        <v>5</v>
      </c>
      <c r="P5313" s="29">
        <f t="shared" si="495"/>
        <v>11</v>
      </c>
      <c r="Q5313" s="14" t="str">
        <f t="shared" si="496"/>
        <v xml:space="preserve">Rick </v>
      </c>
      <c r="R5313" s="14" t="str">
        <f t="shared" si="497"/>
        <v>Hansen</v>
      </c>
    </row>
    <row r="5314" spans="2:18" x14ac:dyDescent="0.45">
      <c r="B5314" s="14" t="str">
        <f t="shared" si="492"/>
        <v>40402540405</v>
      </c>
      <c r="C5314" s="5">
        <v>40402</v>
      </c>
      <c r="D5314" s="2" t="s">
        <v>811</v>
      </c>
      <c r="E5314" s="14">
        <f t="shared" si="493"/>
        <v>0</v>
      </c>
      <c r="F5314" s="2">
        <v>5</v>
      </c>
      <c r="G5314" s="19">
        <v>19.170000000000002</v>
      </c>
      <c r="H5314" s="20">
        <v>0.1</v>
      </c>
      <c r="I5314" s="6"/>
      <c r="J5314" s="5">
        <v>40405</v>
      </c>
      <c r="K5314" s="25">
        <v>-16.420000000000002</v>
      </c>
      <c r="L5314" s="2" t="s">
        <v>623</v>
      </c>
      <c r="M5314" s="14">
        <f>+VLOOKUP(L5314,Customers!$C$3:$D$797,2,FALSE)</f>
        <v>1</v>
      </c>
      <c r="N5314" s="14">
        <f>+INDEX(Customers!$B$2:$D$797,MATCH(TF_Database!L5314,Customers!$C$2:$C$797,0),1)</f>
        <v>12058</v>
      </c>
      <c r="O5314" s="29">
        <f t="shared" si="494"/>
        <v>5</v>
      </c>
      <c r="P5314" s="29">
        <f t="shared" si="495"/>
        <v>11</v>
      </c>
      <c r="Q5314" s="14" t="str">
        <f t="shared" si="496"/>
        <v xml:space="preserve">Rick </v>
      </c>
      <c r="R5314" s="14" t="str">
        <f t="shared" si="497"/>
        <v>Hansen</v>
      </c>
    </row>
    <row r="5315" spans="2:18" x14ac:dyDescent="0.45">
      <c r="B5315" s="14" t="str">
        <f t="shared" si="492"/>
        <v>408193040821</v>
      </c>
      <c r="C5315" s="5">
        <v>40819</v>
      </c>
      <c r="D5315" s="2" t="s">
        <v>808</v>
      </c>
      <c r="E5315" s="14">
        <f t="shared" si="493"/>
        <v>0</v>
      </c>
      <c r="F5315" s="2">
        <v>30</v>
      </c>
      <c r="G5315" s="19">
        <v>943.44</v>
      </c>
      <c r="H5315" s="20">
        <v>0.08</v>
      </c>
      <c r="I5315" s="6"/>
      <c r="J5315" s="5">
        <v>40821</v>
      </c>
      <c r="K5315" s="25">
        <v>-89.98</v>
      </c>
      <c r="L5315" s="2" t="s">
        <v>616</v>
      </c>
      <c r="M5315" s="14">
        <f>+VLOOKUP(L5315,Customers!$C$3:$D$797,2,FALSE)</f>
        <v>4</v>
      </c>
      <c r="N5315" s="14">
        <f>+INDEX(Customers!$B$2:$D$797,MATCH(TF_Database!L5315,Customers!$C$2:$C$797,0),1)</f>
        <v>19880</v>
      </c>
      <c r="O5315" s="29">
        <f t="shared" si="494"/>
        <v>6</v>
      </c>
      <c r="P5315" s="29">
        <f t="shared" si="495"/>
        <v>12</v>
      </c>
      <c r="Q5315" s="14" t="str">
        <f t="shared" si="496"/>
        <v xml:space="preserve">Peter </v>
      </c>
      <c r="R5315" s="14" t="str">
        <f t="shared" si="497"/>
        <v>Fuller</v>
      </c>
    </row>
    <row r="5316" spans="2:18" x14ac:dyDescent="0.45">
      <c r="B5316" s="14" t="str">
        <f t="shared" si="492"/>
        <v>408194740820</v>
      </c>
      <c r="C5316" s="5">
        <v>40819</v>
      </c>
      <c r="D5316" s="2" t="s">
        <v>808</v>
      </c>
      <c r="E5316" s="14">
        <f t="shared" si="493"/>
        <v>0</v>
      </c>
      <c r="F5316" s="2">
        <v>47</v>
      </c>
      <c r="G5316" s="19">
        <v>14493.84</v>
      </c>
      <c r="H5316" s="20">
        <v>0</v>
      </c>
      <c r="I5316" s="6"/>
      <c r="J5316" s="5">
        <v>40820</v>
      </c>
      <c r="K5316" s="25">
        <v>634.76</v>
      </c>
      <c r="L5316" s="2" t="s">
        <v>616</v>
      </c>
      <c r="M5316" s="14">
        <f>+VLOOKUP(L5316,Customers!$C$3:$D$797,2,FALSE)</f>
        <v>4</v>
      </c>
      <c r="N5316" s="14">
        <f>+INDEX(Customers!$B$2:$D$797,MATCH(TF_Database!L5316,Customers!$C$2:$C$797,0),1)</f>
        <v>19880</v>
      </c>
      <c r="O5316" s="29">
        <f t="shared" si="494"/>
        <v>6</v>
      </c>
      <c r="P5316" s="29">
        <f t="shared" si="495"/>
        <v>12</v>
      </c>
      <c r="Q5316" s="14" t="str">
        <f t="shared" si="496"/>
        <v xml:space="preserve">Peter </v>
      </c>
      <c r="R5316" s="14" t="str">
        <f t="shared" si="497"/>
        <v>Fuller</v>
      </c>
    </row>
    <row r="5317" spans="2:18" x14ac:dyDescent="0.45">
      <c r="B5317" s="14" t="str">
        <f t="shared" si="492"/>
        <v>404983540505</v>
      </c>
      <c r="C5317" s="5">
        <v>40498</v>
      </c>
      <c r="D5317" s="2" t="s">
        <v>804</v>
      </c>
      <c r="E5317" s="14">
        <f t="shared" si="493"/>
        <v>0</v>
      </c>
      <c r="F5317" s="2">
        <v>35</v>
      </c>
      <c r="G5317" s="19">
        <v>7264.64</v>
      </c>
      <c r="H5317" s="20">
        <v>0.06</v>
      </c>
      <c r="I5317" s="6"/>
      <c r="J5317" s="5">
        <v>40505</v>
      </c>
      <c r="K5317" s="25">
        <v>1845.68</v>
      </c>
      <c r="L5317" s="2" t="s">
        <v>625</v>
      </c>
      <c r="M5317" s="14">
        <f>+VLOOKUP(L5317,Customers!$C$3:$D$797,2,FALSE)</f>
        <v>1</v>
      </c>
      <c r="N5317" s="14">
        <f>+INDEX(Customers!$B$2:$D$797,MATCH(TF_Database!L5317,Customers!$C$2:$C$797,0),1)</f>
        <v>4094</v>
      </c>
      <c r="O5317" s="29">
        <f t="shared" si="494"/>
        <v>7</v>
      </c>
      <c r="P5317" s="29">
        <f t="shared" si="495"/>
        <v>11</v>
      </c>
      <c r="Q5317" s="14" t="str">
        <f t="shared" si="496"/>
        <v xml:space="preserve">Joseph </v>
      </c>
      <c r="R5317" s="14" t="str">
        <f t="shared" si="497"/>
        <v>Holt</v>
      </c>
    </row>
    <row r="5318" spans="2:18" x14ac:dyDescent="0.45">
      <c r="B5318" s="14" t="str">
        <f t="shared" si="492"/>
        <v>404174540419</v>
      </c>
      <c r="C5318" s="5">
        <v>40417</v>
      </c>
      <c r="D5318" s="2" t="s">
        <v>810</v>
      </c>
      <c r="E5318" s="14">
        <f t="shared" si="493"/>
        <v>0</v>
      </c>
      <c r="F5318" s="2">
        <v>45</v>
      </c>
      <c r="G5318" s="19">
        <v>852.05</v>
      </c>
      <c r="H5318" s="20">
        <v>0.1</v>
      </c>
      <c r="I5318" s="6"/>
      <c r="J5318" s="5">
        <v>40419</v>
      </c>
      <c r="K5318" s="25">
        <v>-20.6</v>
      </c>
      <c r="L5318" s="2" t="s">
        <v>621</v>
      </c>
      <c r="M5318" s="14">
        <f>+VLOOKUP(L5318,Customers!$C$3:$D$797,2,FALSE)</f>
        <v>5</v>
      </c>
      <c r="N5318" s="14">
        <f>+INDEX(Customers!$B$2:$D$797,MATCH(TF_Database!L5318,Customers!$C$2:$C$797,0),1)</f>
        <v>3506</v>
      </c>
      <c r="O5318" s="29">
        <f t="shared" si="494"/>
        <v>6</v>
      </c>
      <c r="P5318" s="29">
        <f t="shared" si="495"/>
        <v>13</v>
      </c>
      <c r="Q5318" s="14" t="str">
        <f t="shared" si="496"/>
        <v xml:space="preserve">Randy </v>
      </c>
      <c r="R5318" s="14" t="str">
        <f t="shared" si="497"/>
        <v>Bradley</v>
      </c>
    </row>
    <row r="5319" spans="2:18" x14ac:dyDescent="0.45">
      <c r="B5319" s="14" t="str">
        <f t="shared" ref="B5319:B5382" si="498">+CONCATENATE(C5319,F5319,J5319)</f>
        <v>405411440541</v>
      </c>
      <c r="C5319" s="5">
        <v>40541</v>
      </c>
      <c r="D5319" s="2" t="s">
        <v>806</v>
      </c>
      <c r="E5319" s="14">
        <f t="shared" ref="E5319:E5382" si="499">+IF(D5319="High",1,0)</f>
        <v>1</v>
      </c>
      <c r="F5319" s="2">
        <v>14</v>
      </c>
      <c r="G5319" s="19">
        <v>209.3</v>
      </c>
      <c r="H5319" s="20">
        <v>0.01</v>
      </c>
      <c r="I5319" s="6"/>
      <c r="J5319" s="5">
        <v>40541</v>
      </c>
      <c r="K5319" s="25">
        <v>7.86</v>
      </c>
      <c r="L5319" s="2" t="s">
        <v>621</v>
      </c>
      <c r="M5319" s="14">
        <f>+VLOOKUP(L5319,Customers!$C$3:$D$797,2,FALSE)</f>
        <v>5</v>
      </c>
      <c r="N5319" s="14">
        <f>+INDEX(Customers!$B$2:$D$797,MATCH(TF_Database!L5319,Customers!$C$2:$C$797,0),1)</f>
        <v>3506</v>
      </c>
      <c r="O5319" s="29">
        <f t="shared" ref="O5319:O5382" si="500">+SEARCH(" ",L5319)</f>
        <v>6</v>
      </c>
      <c r="P5319" s="29">
        <f t="shared" ref="P5319:P5382" si="501">+LEN(L5319)</f>
        <v>13</v>
      </c>
      <c r="Q5319" s="14" t="str">
        <f t="shared" ref="Q5319:Q5382" si="502">+LEFT(L5319,O5319)</f>
        <v xml:space="preserve">Randy </v>
      </c>
      <c r="R5319" s="14" t="str">
        <f t="shared" ref="R5319:R5382" si="503">+RIGHT(L5319,P5319-O5319)</f>
        <v>Bradley</v>
      </c>
    </row>
    <row r="5320" spans="2:18" x14ac:dyDescent="0.45">
      <c r="B5320" s="14" t="str">
        <f t="shared" si="498"/>
        <v>408473040849</v>
      </c>
      <c r="C5320" s="5">
        <v>40847</v>
      </c>
      <c r="D5320" s="2" t="s">
        <v>811</v>
      </c>
      <c r="E5320" s="14">
        <f t="shared" si="499"/>
        <v>0</v>
      </c>
      <c r="F5320" s="2">
        <v>30</v>
      </c>
      <c r="G5320" s="19">
        <v>200.24</v>
      </c>
      <c r="H5320" s="20">
        <v>0</v>
      </c>
      <c r="I5320" s="6"/>
      <c r="J5320" s="5">
        <v>40849</v>
      </c>
      <c r="K5320" s="25">
        <v>-59.85</v>
      </c>
      <c r="L5320" s="2" t="s">
        <v>626</v>
      </c>
      <c r="M5320" s="14">
        <f>+VLOOKUP(L5320,Customers!$C$3:$D$797,2,FALSE)</f>
        <v>3</v>
      </c>
      <c r="N5320" s="14">
        <f>+INDEX(Customers!$B$2:$D$797,MATCH(TF_Database!L5320,Customers!$C$2:$C$797,0),1)</f>
        <v>32297</v>
      </c>
      <c r="O5320" s="29">
        <f t="shared" si="500"/>
        <v>7</v>
      </c>
      <c r="P5320" s="29">
        <f t="shared" si="501"/>
        <v>13</v>
      </c>
      <c r="Q5320" s="14" t="str">
        <f t="shared" si="502"/>
        <v xml:space="preserve">Ashley </v>
      </c>
      <c r="R5320" s="14" t="str">
        <f t="shared" si="503"/>
        <v>Jarboe</v>
      </c>
    </row>
    <row r="5321" spans="2:18" x14ac:dyDescent="0.45">
      <c r="B5321" s="14" t="str">
        <f t="shared" si="498"/>
        <v>411173241117</v>
      </c>
      <c r="C5321" s="5">
        <v>41117</v>
      </c>
      <c r="D5321" s="2" t="s">
        <v>811</v>
      </c>
      <c r="E5321" s="14">
        <f t="shared" si="499"/>
        <v>0</v>
      </c>
      <c r="F5321" s="2">
        <v>32</v>
      </c>
      <c r="G5321" s="19">
        <v>5845.82</v>
      </c>
      <c r="H5321" s="20">
        <v>0.1</v>
      </c>
      <c r="I5321" s="6"/>
      <c r="J5321" s="5">
        <v>41117</v>
      </c>
      <c r="K5321" s="25">
        <v>2227.89</v>
      </c>
      <c r="L5321" s="2" t="s">
        <v>624</v>
      </c>
      <c r="M5321" s="14">
        <f>+VLOOKUP(L5321,Customers!$C$3:$D$797,2,FALSE)</f>
        <v>1</v>
      </c>
      <c r="N5321" s="14">
        <f>+INDEX(Customers!$B$2:$D$797,MATCH(TF_Database!L5321,Customers!$C$2:$C$797,0),1)</f>
        <v>9110</v>
      </c>
      <c r="O5321" s="29">
        <f t="shared" si="500"/>
        <v>5</v>
      </c>
      <c r="P5321" s="29">
        <f t="shared" si="501"/>
        <v>10</v>
      </c>
      <c r="Q5321" s="14" t="str">
        <f t="shared" si="502"/>
        <v xml:space="preserve">Toby </v>
      </c>
      <c r="R5321" s="14" t="str">
        <f t="shared" si="503"/>
        <v>Grace</v>
      </c>
    </row>
    <row r="5322" spans="2:18" x14ac:dyDescent="0.45">
      <c r="B5322" s="14" t="str">
        <f t="shared" si="498"/>
        <v>399801639981</v>
      </c>
      <c r="C5322" s="5">
        <v>39980</v>
      </c>
      <c r="D5322" s="2" t="s">
        <v>811</v>
      </c>
      <c r="E5322" s="14">
        <f t="shared" si="499"/>
        <v>0</v>
      </c>
      <c r="F5322" s="2">
        <v>16</v>
      </c>
      <c r="G5322" s="19">
        <v>706.53</v>
      </c>
      <c r="H5322" s="20">
        <v>0</v>
      </c>
      <c r="I5322" s="6"/>
      <c r="J5322" s="5">
        <v>39981</v>
      </c>
      <c r="K5322" s="25">
        <v>-314.42</v>
      </c>
      <c r="L5322" s="2" t="s">
        <v>621</v>
      </c>
      <c r="M5322" s="14">
        <f>+VLOOKUP(L5322,Customers!$C$3:$D$797,2,FALSE)</f>
        <v>5</v>
      </c>
      <c r="N5322" s="14">
        <f>+INDEX(Customers!$B$2:$D$797,MATCH(TF_Database!L5322,Customers!$C$2:$C$797,0),1)</f>
        <v>3506</v>
      </c>
      <c r="O5322" s="29">
        <f t="shared" si="500"/>
        <v>6</v>
      </c>
      <c r="P5322" s="29">
        <f t="shared" si="501"/>
        <v>13</v>
      </c>
      <c r="Q5322" s="14" t="str">
        <f t="shared" si="502"/>
        <v xml:space="preserve">Randy </v>
      </c>
      <c r="R5322" s="14" t="str">
        <f t="shared" si="503"/>
        <v>Bradley</v>
      </c>
    </row>
    <row r="5323" spans="2:18" x14ac:dyDescent="0.45">
      <c r="B5323" s="14" t="str">
        <f t="shared" si="498"/>
        <v>401984840205</v>
      </c>
      <c r="C5323" s="5">
        <v>40198</v>
      </c>
      <c r="D5323" s="2" t="s">
        <v>804</v>
      </c>
      <c r="E5323" s="14">
        <f t="shared" si="499"/>
        <v>0</v>
      </c>
      <c r="F5323" s="2">
        <v>48</v>
      </c>
      <c r="G5323" s="19">
        <v>1038.99</v>
      </c>
      <c r="H5323" s="20">
        <v>0</v>
      </c>
      <c r="I5323" s="6"/>
      <c r="J5323" s="5">
        <v>40205</v>
      </c>
      <c r="K5323" s="25">
        <v>-180.45</v>
      </c>
      <c r="L5323" s="2" t="s">
        <v>619</v>
      </c>
      <c r="M5323" s="14">
        <f>+VLOOKUP(L5323,Customers!$C$3:$D$797,2,FALSE)</f>
        <v>2</v>
      </c>
      <c r="N5323" s="14">
        <f>+INDEX(Customers!$B$2:$D$797,MATCH(TF_Database!L5323,Customers!$C$2:$C$797,0),1)</f>
        <v>17804</v>
      </c>
      <c r="O5323" s="29">
        <f t="shared" si="500"/>
        <v>5</v>
      </c>
      <c r="P5323" s="29">
        <f t="shared" si="501"/>
        <v>10</v>
      </c>
      <c r="Q5323" s="14" t="str">
        <f t="shared" si="502"/>
        <v xml:space="preserve">John </v>
      </c>
      <c r="R5323" s="14" t="str">
        <f t="shared" si="503"/>
        <v>Dryer</v>
      </c>
    </row>
    <row r="5324" spans="2:18" x14ac:dyDescent="0.45">
      <c r="B5324" s="14" t="str">
        <f t="shared" si="498"/>
        <v>401981740205</v>
      </c>
      <c r="C5324" s="5">
        <v>40198</v>
      </c>
      <c r="D5324" s="2" t="s">
        <v>804</v>
      </c>
      <c r="E5324" s="14">
        <f t="shared" si="499"/>
        <v>0</v>
      </c>
      <c r="F5324" s="2">
        <v>17</v>
      </c>
      <c r="G5324" s="19">
        <v>114.01</v>
      </c>
      <c r="H5324" s="20">
        <v>0.08</v>
      </c>
      <c r="I5324" s="6"/>
      <c r="J5324" s="5">
        <v>40205</v>
      </c>
      <c r="K5324" s="25">
        <v>6.99</v>
      </c>
      <c r="L5324" s="2" t="s">
        <v>619</v>
      </c>
      <c r="M5324" s="14">
        <f>+VLOOKUP(L5324,Customers!$C$3:$D$797,2,FALSE)</f>
        <v>2</v>
      </c>
      <c r="N5324" s="14">
        <f>+INDEX(Customers!$B$2:$D$797,MATCH(TF_Database!L5324,Customers!$C$2:$C$797,0),1)</f>
        <v>17804</v>
      </c>
      <c r="O5324" s="29">
        <f t="shared" si="500"/>
        <v>5</v>
      </c>
      <c r="P5324" s="29">
        <f t="shared" si="501"/>
        <v>10</v>
      </c>
      <c r="Q5324" s="14" t="str">
        <f t="shared" si="502"/>
        <v xml:space="preserve">John </v>
      </c>
      <c r="R5324" s="14" t="str">
        <f t="shared" si="503"/>
        <v>Dryer</v>
      </c>
    </row>
    <row r="5325" spans="2:18" x14ac:dyDescent="0.45">
      <c r="B5325" s="14" t="str">
        <f t="shared" si="498"/>
        <v>40198340203</v>
      </c>
      <c r="C5325" s="5">
        <v>40198</v>
      </c>
      <c r="D5325" s="2" t="s">
        <v>804</v>
      </c>
      <c r="E5325" s="14">
        <f t="shared" si="499"/>
        <v>0</v>
      </c>
      <c r="F5325" s="2">
        <v>3</v>
      </c>
      <c r="G5325" s="19">
        <v>30.37</v>
      </c>
      <c r="H5325" s="20">
        <v>0.01</v>
      </c>
      <c r="I5325" s="6"/>
      <c r="J5325" s="5">
        <v>40203</v>
      </c>
      <c r="K5325" s="25">
        <v>-1.74</v>
      </c>
      <c r="L5325" s="2" t="s">
        <v>619</v>
      </c>
      <c r="M5325" s="14">
        <f>+VLOOKUP(L5325,Customers!$C$3:$D$797,2,FALSE)</f>
        <v>2</v>
      </c>
      <c r="N5325" s="14">
        <f>+INDEX(Customers!$B$2:$D$797,MATCH(TF_Database!L5325,Customers!$C$2:$C$797,0),1)</f>
        <v>17804</v>
      </c>
      <c r="O5325" s="29">
        <f t="shared" si="500"/>
        <v>5</v>
      </c>
      <c r="P5325" s="29">
        <f t="shared" si="501"/>
        <v>10</v>
      </c>
      <c r="Q5325" s="14" t="str">
        <f t="shared" si="502"/>
        <v xml:space="preserve">John </v>
      </c>
      <c r="R5325" s="14" t="str">
        <f t="shared" si="503"/>
        <v>Dryer</v>
      </c>
    </row>
    <row r="5326" spans="2:18" x14ac:dyDescent="0.45">
      <c r="B5326" s="14" t="str">
        <f t="shared" si="498"/>
        <v>411983341203</v>
      </c>
      <c r="C5326" s="5">
        <v>41198</v>
      </c>
      <c r="D5326" s="2" t="s">
        <v>804</v>
      </c>
      <c r="E5326" s="14">
        <f t="shared" si="499"/>
        <v>0</v>
      </c>
      <c r="F5326" s="2">
        <v>33</v>
      </c>
      <c r="G5326" s="19">
        <v>228.82</v>
      </c>
      <c r="H5326" s="20">
        <v>0.03</v>
      </c>
      <c r="I5326" s="6"/>
      <c r="J5326" s="5">
        <v>41203</v>
      </c>
      <c r="K5326" s="25">
        <v>-107</v>
      </c>
      <c r="L5326" s="2" t="s">
        <v>579</v>
      </c>
      <c r="M5326" s="14">
        <f>+VLOOKUP(L5326,Customers!$C$3:$D$797,2,FALSE)</f>
        <v>2</v>
      </c>
      <c r="N5326" s="14">
        <f>+INDEX(Customers!$B$2:$D$797,MATCH(TF_Database!L5326,Customers!$C$2:$C$797,0),1)</f>
        <v>20614</v>
      </c>
      <c r="O5326" s="29">
        <f t="shared" si="500"/>
        <v>8</v>
      </c>
      <c r="P5326" s="29">
        <f t="shared" si="501"/>
        <v>12</v>
      </c>
      <c r="Q5326" s="14" t="str">
        <f t="shared" si="502"/>
        <v xml:space="preserve">Patrick </v>
      </c>
      <c r="R5326" s="14" t="str">
        <f t="shared" si="503"/>
        <v>Ryan</v>
      </c>
    </row>
    <row r="5327" spans="2:18" x14ac:dyDescent="0.45">
      <c r="B5327" s="14" t="str">
        <f t="shared" si="498"/>
        <v>400971340104</v>
      </c>
      <c r="C5327" s="5">
        <v>40097</v>
      </c>
      <c r="D5327" s="2" t="s">
        <v>804</v>
      </c>
      <c r="E5327" s="14">
        <f t="shared" si="499"/>
        <v>0</v>
      </c>
      <c r="F5327" s="2">
        <v>13</v>
      </c>
      <c r="G5327" s="19">
        <v>1351.76</v>
      </c>
      <c r="H5327" s="20">
        <v>0.03</v>
      </c>
      <c r="I5327" s="6"/>
      <c r="J5327" s="5">
        <v>40104</v>
      </c>
      <c r="K5327" s="25">
        <v>107.31</v>
      </c>
      <c r="L5327" s="2" t="s">
        <v>619</v>
      </c>
      <c r="M5327" s="14">
        <f>+VLOOKUP(L5327,Customers!$C$3:$D$797,2,FALSE)</f>
        <v>2</v>
      </c>
      <c r="N5327" s="14">
        <f>+INDEX(Customers!$B$2:$D$797,MATCH(TF_Database!L5327,Customers!$C$2:$C$797,0),1)</f>
        <v>17804</v>
      </c>
      <c r="O5327" s="29">
        <f t="shared" si="500"/>
        <v>5</v>
      </c>
      <c r="P5327" s="29">
        <f t="shared" si="501"/>
        <v>10</v>
      </c>
      <c r="Q5327" s="14" t="str">
        <f t="shared" si="502"/>
        <v xml:space="preserve">John </v>
      </c>
      <c r="R5327" s="14" t="str">
        <f t="shared" si="503"/>
        <v>Dryer</v>
      </c>
    </row>
    <row r="5328" spans="2:18" x14ac:dyDescent="0.45">
      <c r="B5328" s="14" t="str">
        <f t="shared" si="498"/>
        <v>400974940106</v>
      </c>
      <c r="C5328" s="5">
        <v>40097</v>
      </c>
      <c r="D5328" s="2" t="s">
        <v>804</v>
      </c>
      <c r="E5328" s="14">
        <f t="shared" si="499"/>
        <v>0</v>
      </c>
      <c r="F5328" s="2">
        <v>49</v>
      </c>
      <c r="G5328" s="19">
        <v>595.4</v>
      </c>
      <c r="H5328" s="20">
        <v>0.03</v>
      </c>
      <c r="I5328" s="6"/>
      <c r="J5328" s="5">
        <v>40106</v>
      </c>
      <c r="K5328" s="25">
        <v>-148.85</v>
      </c>
      <c r="L5328" s="2" t="s">
        <v>619</v>
      </c>
      <c r="M5328" s="14">
        <f>+VLOOKUP(L5328,Customers!$C$3:$D$797,2,FALSE)</f>
        <v>2</v>
      </c>
      <c r="N5328" s="14">
        <f>+INDEX(Customers!$B$2:$D$797,MATCH(TF_Database!L5328,Customers!$C$2:$C$797,0),1)</f>
        <v>17804</v>
      </c>
      <c r="O5328" s="29">
        <f t="shared" si="500"/>
        <v>5</v>
      </c>
      <c r="P5328" s="29">
        <f t="shared" si="501"/>
        <v>10</v>
      </c>
      <c r="Q5328" s="14" t="str">
        <f t="shared" si="502"/>
        <v xml:space="preserve">John </v>
      </c>
      <c r="R5328" s="14" t="str">
        <f t="shared" si="503"/>
        <v>Dryer</v>
      </c>
    </row>
    <row r="5329" spans="2:18" x14ac:dyDescent="0.45">
      <c r="B5329" s="14" t="str">
        <f t="shared" si="498"/>
        <v>405714140575</v>
      </c>
      <c r="C5329" s="5">
        <v>40571</v>
      </c>
      <c r="D5329" s="2" t="s">
        <v>804</v>
      </c>
      <c r="E5329" s="14">
        <f t="shared" si="499"/>
        <v>0</v>
      </c>
      <c r="F5329" s="2">
        <v>41</v>
      </c>
      <c r="G5329" s="19">
        <v>12125.14</v>
      </c>
      <c r="H5329" s="20">
        <v>0.08</v>
      </c>
      <c r="I5329" s="6"/>
      <c r="J5329" s="5">
        <v>40575</v>
      </c>
      <c r="K5329" s="25">
        <v>3376.03</v>
      </c>
      <c r="L5329" s="2" t="s">
        <v>627</v>
      </c>
      <c r="M5329" s="14">
        <f>+VLOOKUP(L5329,Customers!$C$3:$D$797,2,FALSE)</f>
        <v>3</v>
      </c>
      <c r="N5329" s="14">
        <f>+INDEX(Customers!$B$2:$D$797,MATCH(TF_Database!L5329,Customers!$C$2:$C$797,0),1)</f>
        <v>19625</v>
      </c>
      <c r="O5329" s="29">
        <f t="shared" si="500"/>
        <v>8</v>
      </c>
      <c r="P5329" s="29">
        <f t="shared" si="501"/>
        <v>14</v>
      </c>
      <c r="Q5329" s="14" t="str">
        <f t="shared" si="502"/>
        <v xml:space="preserve">Pauline </v>
      </c>
      <c r="R5329" s="14" t="str">
        <f t="shared" si="503"/>
        <v>Webber</v>
      </c>
    </row>
    <row r="5330" spans="2:18" x14ac:dyDescent="0.45">
      <c r="B5330" s="14" t="str">
        <f t="shared" si="498"/>
        <v>404114440413</v>
      </c>
      <c r="C5330" s="5">
        <v>40411</v>
      </c>
      <c r="D5330" s="2" t="s">
        <v>810</v>
      </c>
      <c r="E5330" s="14">
        <f t="shared" si="499"/>
        <v>0</v>
      </c>
      <c r="F5330" s="2">
        <v>44</v>
      </c>
      <c r="G5330" s="19">
        <v>2094.9779999999996</v>
      </c>
      <c r="H5330" s="20">
        <v>0.06</v>
      </c>
      <c r="I5330" s="6"/>
      <c r="J5330" s="5">
        <v>40413</v>
      </c>
      <c r="K5330" s="25">
        <v>697.29300000000001</v>
      </c>
      <c r="L5330" s="2" t="s">
        <v>622</v>
      </c>
      <c r="M5330" s="14">
        <f>+VLOOKUP(L5330,Customers!$C$3:$D$797,2,FALSE)</f>
        <v>4</v>
      </c>
      <c r="N5330" s="14">
        <f>+INDEX(Customers!$B$2:$D$797,MATCH(TF_Database!L5330,Customers!$C$2:$C$797,0),1)</f>
        <v>9428</v>
      </c>
      <c r="O5330" s="29">
        <f t="shared" si="500"/>
        <v>8</v>
      </c>
      <c r="P5330" s="29">
        <f t="shared" si="501"/>
        <v>13</v>
      </c>
      <c r="Q5330" s="14" t="str">
        <f t="shared" si="502"/>
        <v xml:space="preserve">William </v>
      </c>
      <c r="R5330" s="14" t="str">
        <f t="shared" si="503"/>
        <v>Brown</v>
      </c>
    </row>
    <row r="5331" spans="2:18" x14ac:dyDescent="0.45">
      <c r="B5331" s="14" t="str">
        <f t="shared" si="498"/>
        <v>40276340277</v>
      </c>
      <c r="C5331" s="5">
        <v>40276</v>
      </c>
      <c r="D5331" s="2" t="s">
        <v>808</v>
      </c>
      <c r="E5331" s="14">
        <f t="shared" si="499"/>
        <v>0</v>
      </c>
      <c r="F5331" s="2">
        <v>3</v>
      </c>
      <c r="G5331" s="19">
        <v>451.81</v>
      </c>
      <c r="H5331" s="20">
        <v>0.05</v>
      </c>
      <c r="I5331" s="6"/>
      <c r="J5331" s="5">
        <v>40277</v>
      </c>
      <c r="K5331" s="25">
        <v>-318.59399999999999</v>
      </c>
      <c r="L5331" s="2" t="s">
        <v>628</v>
      </c>
      <c r="M5331" s="14">
        <f>+VLOOKUP(L5331,Customers!$C$3:$D$797,2,FALSE)</f>
        <v>1</v>
      </c>
      <c r="N5331" s="14">
        <f>+INDEX(Customers!$B$2:$D$797,MATCH(TF_Database!L5331,Customers!$C$2:$C$797,0),1)</f>
        <v>1406</v>
      </c>
      <c r="O5331" s="29">
        <f t="shared" si="500"/>
        <v>5</v>
      </c>
      <c r="P5331" s="29">
        <f t="shared" si="501"/>
        <v>13</v>
      </c>
      <c r="Q5331" s="14" t="str">
        <f t="shared" si="502"/>
        <v xml:space="preserve">Kean </v>
      </c>
      <c r="R5331" s="14" t="str">
        <f t="shared" si="503"/>
        <v>Takahito</v>
      </c>
    </row>
    <row r="5332" spans="2:18" x14ac:dyDescent="0.45">
      <c r="B5332" s="14" t="str">
        <f t="shared" si="498"/>
        <v>402132540214</v>
      </c>
      <c r="C5332" s="5">
        <v>40213</v>
      </c>
      <c r="D5332" s="2" t="s">
        <v>808</v>
      </c>
      <c r="E5332" s="14">
        <f t="shared" si="499"/>
        <v>0</v>
      </c>
      <c r="F5332" s="2">
        <v>25</v>
      </c>
      <c r="G5332" s="19">
        <v>495.8</v>
      </c>
      <c r="H5332" s="20">
        <v>0.03</v>
      </c>
      <c r="I5332" s="6"/>
      <c r="J5332" s="5">
        <v>40214</v>
      </c>
      <c r="K5332" s="25">
        <v>107.82</v>
      </c>
      <c r="L5332" s="2" t="s">
        <v>579</v>
      </c>
      <c r="M5332" s="14">
        <f>+VLOOKUP(L5332,Customers!$C$3:$D$797,2,FALSE)</f>
        <v>2</v>
      </c>
      <c r="N5332" s="14">
        <f>+INDEX(Customers!$B$2:$D$797,MATCH(TF_Database!L5332,Customers!$C$2:$C$797,0),1)</f>
        <v>20614</v>
      </c>
      <c r="O5332" s="29">
        <f t="shared" si="500"/>
        <v>8</v>
      </c>
      <c r="P5332" s="29">
        <f t="shared" si="501"/>
        <v>12</v>
      </c>
      <c r="Q5332" s="14" t="str">
        <f t="shared" si="502"/>
        <v xml:space="preserve">Patrick </v>
      </c>
      <c r="R5332" s="14" t="str">
        <f t="shared" si="503"/>
        <v>Ryan</v>
      </c>
    </row>
    <row r="5333" spans="2:18" x14ac:dyDescent="0.45">
      <c r="B5333" s="14" t="str">
        <f t="shared" si="498"/>
        <v>402132840214</v>
      </c>
      <c r="C5333" s="5">
        <v>40213</v>
      </c>
      <c r="D5333" s="2" t="s">
        <v>808</v>
      </c>
      <c r="E5333" s="14">
        <f t="shared" si="499"/>
        <v>0</v>
      </c>
      <c r="F5333" s="2">
        <v>28</v>
      </c>
      <c r="G5333" s="19">
        <v>1645.51</v>
      </c>
      <c r="H5333" s="20">
        <v>0.06</v>
      </c>
      <c r="I5333" s="6"/>
      <c r="J5333" s="5">
        <v>40214</v>
      </c>
      <c r="K5333" s="25">
        <v>300.33999999999997</v>
      </c>
      <c r="L5333" s="2" t="s">
        <v>579</v>
      </c>
      <c r="M5333" s="14">
        <f>+VLOOKUP(L5333,Customers!$C$3:$D$797,2,FALSE)</f>
        <v>2</v>
      </c>
      <c r="N5333" s="14">
        <f>+INDEX(Customers!$B$2:$D$797,MATCH(TF_Database!L5333,Customers!$C$2:$C$797,0),1)</f>
        <v>20614</v>
      </c>
      <c r="O5333" s="29">
        <f t="shared" si="500"/>
        <v>8</v>
      </c>
      <c r="P5333" s="29">
        <f t="shared" si="501"/>
        <v>12</v>
      </c>
      <c r="Q5333" s="14" t="str">
        <f t="shared" si="502"/>
        <v xml:space="preserve">Patrick </v>
      </c>
      <c r="R5333" s="14" t="str">
        <f t="shared" si="503"/>
        <v>Ryan</v>
      </c>
    </row>
    <row r="5334" spans="2:18" x14ac:dyDescent="0.45">
      <c r="B5334" s="14" t="str">
        <f t="shared" si="498"/>
        <v>411641641164</v>
      </c>
      <c r="C5334" s="5">
        <v>41164</v>
      </c>
      <c r="D5334" s="2" t="s">
        <v>804</v>
      </c>
      <c r="E5334" s="14">
        <f t="shared" si="499"/>
        <v>0</v>
      </c>
      <c r="F5334" s="2">
        <v>16</v>
      </c>
      <c r="G5334" s="19">
        <v>237.54</v>
      </c>
      <c r="H5334" s="20">
        <v>0.04</v>
      </c>
      <c r="I5334" s="6"/>
      <c r="J5334" s="5">
        <v>41164</v>
      </c>
      <c r="K5334" s="25">
        <v>29.76</v>
      </c>
      <c r="L5334" s="2" t="s">
        <v>169</v>
      </c>
      <c r="M5334" s="14">
        <f>+VLOOKUP(L5334,Customers!$C$3:$D$797,2,FALSE)</f>
        <v>4</v>
      </c>
      <c r="N5334" s="14">
        <f>+INDEX(Customers!$B$2:$D$797,MATCH(TF_Database!L5334,Customers!$C$2:$C$797,0),1)</f>
        <v>6647</v>
      </c>
      <c r="O5334" s="29">
        <f t="shared" si="500"/>
        <v>5</v>
      </c>
      <c r="P5334" s="29">
        <f t="shared" si="501"/>
        <v>11</v>
      </c>
      <c r="Q5334" s="14" t="str">
        <f t="shared" si="502"/>
        <v xml:space="preserve">Maya </v>
      </c>
      <c r="R5334" s="14" t="str">
        <f t="shared" si="503"/>
        <v>Herman</v>
      </c>
    </row>
    <row r="5335" spans="2:18" x14ac:dyDescent="0.45">
      <c r="B5335" s="14" t="str">
        <f t="shared" si="498"/>
        <v>41164341164</v>
      </c>
      <c r="C5335" s="5">
        <v>41164</v>
      </c>
      <c r="D5335" s="2" t="s">
        <v>804</v>
      </c>
      <c r="E5335" s="14">
        <f t="shared" si="499"/>
        <v>0</v>
      </c>
      <c r="F5335" s="2">
        <v>3</v>
      </c>
      <c r="G5335" s="19">
        <v>143.5</v>
      </c>
      <c r="H5335" s="20">
        <v>0.08</v>
      </c>
      <c r="I5335" s="6"/>
      <c r="J5335" s="5">
        <v>41164</v>
      </c>
      <c r="K5335" s="25">
        <v>-27.51</v>
      </c>
      <c r="L5335" s="2" t="s">
        <v>169</v>
      </c>
      <c r="M5335" s="14">
        <f>+VLOOKUP(L5335,Customers!$C$3:$D$797,2,FALSE)</f>
        <v>4</v>
      </c>
      <c r="N5335" s="14">
        <f>+INDEX(Customers!$B$2:$D$797,MATCH(TF_Database!L5335,Customers!$C$2:$C$797,0),1)</f>
        <v>6647</v>
      </c>
      <c r="O5335" s="29">
        <f t="shared" si="500"/>
        <v>5</v>
      </c>
      <c r="P5335" s="29">
        <f t="shared" si="501"/>
        <v>11</v>
      </c>
      <c r="Q5335" s="14" t="str">
        <f t="shared" si="502"/>
        <v xml:space="preserve">Maya </v>
      </c>
      <c r="R5335" s="14" t="str">
        <f t="shared" si="503"/>
        <v>Herman</v>
      </c>
    </row>
    <row r="5336" spans="2:18" x14ac:dyDescent="0.45">
      <c r="B5336" s="14" t="str">
        <f t="shared" si="498"/>
        <v>402324140234</v>
      </c>
      <c r="C5336" s="5">
        <v>40232</v>
      </c>
      <c r="D5336" s="2" t="s">
        <v>804</v>
      </c>
      <c r="E5336" s="14">
        <f t="shared" si="499"/>
        <v>0</v>
      </c>
      <c r="F5336" s="2">
        <v>41</v>
      </c>
      <c r="G5336" s="19">
        <v>438.66</v>
      </c>
      <c r="H5336" s="20">
        <v>0.01</v>
      </c>
      <c r="I5336" s="6"/>
      <c r="J5336" s="5">
        <v>40234</v>
      </c>
      <c r="K5336" s="25">
        <v>58.86</v>
      </c>
      <c r="L5336" s="2" t="s">
        <v>622</v>
      </c>
      <c r="M5336" s="14">
        <f>+VLOOKUP(L5336,Customers!$C$3:$D$797,2,FALSE)</f>
        <v>4</v>
      </c>
      <c r="N5336" s="14">
        <f>+INDEX(Customers!$B$2:$D$797,MATCH(TF_Database!L5336,Customers!$C$2:$C$797,0),1)</f>
        <v>9428</v>
      </c>
      <c r="O5336" s="29">
        <f t="shared" si="500"/>
        <v>8</v>
      </c>
      <c r="P5336" s="29">
        <f t="shared" si="501"/>
        <v>13</v>
      </c>
      <c r="Q5336" s="14" t="str">
        <f t="shared" si="502"/>
        <v xml:space="preserve">William </v>
      </c>
      <c r="R5336" s="14" t="str">
        <f t="shared" si="503"/>
        <v>Brown</v>
      </c>
    </row>
    <row r="5337" spans="2:18" x14ac:dyDescent="0.45">
      <c r="B5337" s="14" t="str">
        <f t="shared" si="498"/>
        <v>402323240239</v>
      </c>
      <c r="C5337" s="5">
        <v>40232</v>
      </c>
      <c r="D5337" s="2" t="s">
        <v>804</v>
      </c>
      <c r="E5337" s="14">
        <f t="shared" si="499"/>
        <v>0</v>
      </c>
      <c r="F5337" s="2">
        <v>32</v>
      </c>
      <c r="G5337" s="19">
        <v>416.99</v>
      </c>
      <c r="H5337" s="20">
        <v>0.02</v>
      </c>
      <c r="I5337" s="6"/>
      <c r="J5337" s="5">
        <v>40239</v>
      </c>
      <c r="K5337" s="25">
        <v>-93.62</v>
      </c>
      <c r="L5337" s="2" t="s">
        <v>622</v>
      </c>
      <c r="M5337" s="14">
        <f>+VLOOKUP(L5337,Customers!$C$3:$D$797,2,FALSE)</f>
        <v>4</v>
      </c>
      <c r="N5337" s="14">
        <f>+INDEX(Customers!$B$2:$D$797,MATCH(TF_Database!L5337,Customers!$C$2:$C$797,0),1)</f>
        <v>9428</v>
      </c>
      <c r="O5337" s="29">
        <f t="shared" si="500"/>
        <v>8</v>
      </c>
      <c r="P5337" s="29">
        <f t="shared" si="501"/>
        <v>13</v>
      </c>
      <c r="Q5337" s="14" t="str">
        <f t="shared" si="502"/>
        <v xml:space="preserve">William </v>
      </c>
      <c r="R5337" s="14" t="str">
        <f t="shared" si="503"/>
        <v>Brown</v>
      </c>
    </row>
    <row r="5338" spans="2:18" x14ac:dyDescent="0.45">
      <c r="B5338" s="14" t="str">
        <f t="shared" si="498"/>
        <v>402063240208</v>
      </c>
      <c r="C5338" s="5">
        <v>40206</v>
      </c>
      <c r="D5338" s="2" t="s">
        <v>806</v>
      </c>
      <c r="E5338" s="14">
        <f t="shared" si="499"/>
        <v>1</v>
      </c>
      <c r="F5338" s="2">
        <v>32</v>
      </c>
      <c r="G5338" s="19">
        <v>216.51</v>
      </c>
      <c r="H5338" s="20">
        <v>0.02</v>
      </c>
      <c r="I5338" s="6"/>
      <c r="J5338" s="5">
        <v>40208</v>
      </c>
      <c r="K5338" s="25">
        <v>109.29</v>
      </c>
      <c r="L5338" s="2" t="s">
        <v>192</v>
      </c>
      <c r="M5338" s="14">
        <f>+VLOOKUP(L5338,Customers!$C$3:$D$797,2,FALSE)</f>
        <v>2</v>
      </c>
      <c r="N5338" s="14">
        <f>+INDEX(Customers!$B$2:$D$797,MATCH(TF_Database!L5338,Customers!$C$2:$C$797,0),1)</f>
        <v>16812</v>
      </c>
      <c r="O5338" s="29">
        <f t="shared" si="500"/>
        <v>6</v>
      </c>
      <c r="P5338" s="29">
        <f t="shared" si="501"/>
        <v>12</v>
      </c>
      <c r="Q5338" s="14" t="str">
        <f t="shared" si="502"/>
        <v xml:space="preserve">Julia </v>
      </c>
      <c r="R5338" s="14" t="str">
        <f t="shared" si="503"/>
        <v>Dunbar</v>
      </c>
    </row>
    <row r="5339" spans="2:18" x14ac:dyDescent="0.45">
      <c r="B5339" s="14" t="str">
        <f t="shared" si="498"/>
        <v>407702640771</v>
      </c>
      <c r="C5339" s="5">
        <v>40770</v>
      </c>
      <c r="D5339" s="2" t="s">
        <v>806</v>
      </c>
      <c r="E5339" s="14">
        <f t="shared" si="499"/>
        <v>1</v>
      </c>
      <c r="F5339" s="2">
        <v>26</v>
      </c>
      <c r="G5339" s="19">
        <v>161.96</v>
      </c>
      <c r="H5339" s="20">
        <v>0</v>
      </c>
      <c r="I5339" s="6"/>
      <c r="J5339" s="5">
        <v>40771</v>
      </c>
      <c r="K5339" s="25">
        <v>-51.12</v>
      </c>
      <c r="L5339" s="2" t="s">
        <v>620</v>
      </c>
      <c r="M5339" s="14">
        <f>+VLOOKUP(L5339,Customers!$C$3:$D$797,2,FALSE)</f>
        <v>1</v>
      </c>
      <c r="N5339" s="14">
        <f>+INDEX(Customers!$B$2:$D$797,MATCH(TF_Database!L5339,Customers!$C$2:$C$797,0),1)</f>
        <v>21067</v>
      </c>
      <c r="O5339" s="29">
        <f t="shared" si="500"/>
        <v>6</v>
      </c>
      <c r="P5339" s="29">
        <f t="shared" si="501"/>
        <v>14</v>
      </c>
      <c r="Q5339" s="14" t="str">
        <f t="shared" si="502"/>
        <v xml:space="preserve">Susan </v>
      </c>
      <c r="R5339" s="14" t="str">
        <f t="shared" si="503"/>
        <v>Gilcrest</v>
      </c>
    </row>
    <row r="5340" spans="2:18" x14ac:dyDescent="0.45">
      <c r="B5340" s="14" t="str">
        <f t="shared" si="498"/>
        <v>410283541028</v>
      </c>
      <c r="C5340" s="5">
        <v>41028</v>
      </c>
      <c r="D5340" s="2" t="s">
        <v>804</v>
      </c>
      <c r="E5340" s="14">
        <f t="shared" si="499"/>
        <v>0</v>
      </c>
      <c r="F5340" s="2">
        <v>35</v>
      </c>
      <c r="G5340" s="19">
        <v>587.91999999999996</v>
      </c>
      <c r="H5340" s="20">
        <v>0.09</v>
      </c>
      <c r="I5340" s="6"/>
      <c r="J5340" s="5">
        <v>41028</v>
      </c>
      <c r="K5340" s="25">
        <v>-7.92</v>
      </c>
      <c r="L5340" s="2" t="s">
        <v>623</v>
      </c>
      <c r="M5340" s="14">
        <f>+VLOOKUP(L5340,Customers!$C$3:$D$797,2,FALSE)</f>
        <v>1</v>
      </c>
      <c r="N5340" s="14">
        <f>+INDEX(Customers!$B$2:$D$797,MATCH(TF_Database!L5340,Customers!$C$2:$C$797,0),1)</f>
        <v>12058</v>
      </c>
      <c r="O5340" s="29">
        <f t="shared" si="500"/>
        <v>5</v>
      </c>
      <c r="P5340" s="29">
        <f t="shared" si="501"/>
        <v>11</v>
      </c>
      <c r="Q5340" s="14" t="str">
        <f t="shared" si="502"/>
        <v xml:space="preserve">Rick </v>
      </c>
      <c r="R5340" s="14" t="str">
        <f t="shared" si="503"/>
        <v>Hansen</v>
      </c>
    </row>
    <row r="5341" spans="2:18" x14ac:dyDescent="0.45">
      <c r="B5341" s="14" t="str">
        <f t="shared" si="498"/>
        <v>41028741035</v>
      </c>
      <c r="C5341" s="5">
        <v>41028</v>
      </c>
      <c r="D5341" s="2" t="s">
        <v>804</v>
      </c>
      <c r="E5341" s="14">
        <f t="shared" si="499"/>
        <v>0</v>
      </c>
      <c r="F5341" s="2">
        <v>7</v>
      </c>
      <c r="G5341" s="19">
        <v>2171.4639999999999</v>
      </c>
      <c r="H5341" s="20">
        <v>0.04</v>
      </c>
      <c r="I5341" s="6"/>
      <c r="J5341" s="5">
        <v>41035</v>
      </c>
      <c r="K5341" s="25">
        <v>-209.56</v>
      </c>
      <c r="L5341" s="2" t="s">
        <v>623</v>
      </c>
      <c r="M5341" s="14">
        <f>+VLOOKUP(L5341,Customers!$C$3:$D$797,2,FALSE)</f>
        <v>1</v>
      </c>
      <c r="N5341" s="14">
        <f>+INDEX(Customers!$B$2:$D$797,MATCH(TF_Database!L5341,Customers!$C$2:$C$797,0),1)</f>
        <v>12058</v>
      </c>
      <c r="O5341" s="29">
        <f t="shared" si="500"/>
        <v>5</v>
      </c>
      <c r="P5341" s="29">
        <f t="shared" si="501"/>
        <v>11</v>
      </c>
      <c r="Q5341" s="14" t="str">
        <f t="shared" si="502"/>
        <v xml:space="preserve">Rick </v>
      </c>
      <c r="R5341" s="14" t="str">
        <f t="shared" si="503"/>
        <v>Hansen</v>
      </c>
    </row>
    <row r="5342" spans="2:18" x14ac:dyDescent="0.45">
      <c r="B5342" s="14" t="str">
        <f t="shared" si="498"/>
        <v>398501639851</v>
      </c>
      <c r="C5342" s="5">
        <v>39850</v>
      </c>
      <c r="D5342" s="2" t="s">
        <v>806</v>
      </c>
      <c r="E5342" s="14">
        <f t="shared" si="499"/>
        <v>1</v>
      </c>
      <c r="F5342" s="2">
        <v>16</v>
      </c>
      <c r="G5342" s="19">
        <v>950.46399999999994</v>
      </c>
      <c r="H5342" s="20">
        <v>0.02</v>
      </c>
      <c r="I5342" s="6"/>
      <c r="J5342" s="5">
        <v>39851</v>
      </c>
      <c r="K5342" s="25">
        <v>-763.8</v>
      </c>
      <c r="L5342" s="2" t="s">
        <v>629</v>
      </c>
      <c r="M5342" s="14">
        <f>+VLOOKUP(L5342,Customers!$C$3:$D$797,2,FALSE)</f>
        <v>3</v>
      </c>
      <c r="N5342" s="14">
        <f>+INDEX(Customers!$B$2:$D$797,MATCH(TF_Database!L5342,Customers!$C$2:$C$797,0),1)</f>
        <v>9247</v>
      </c>
      <c r="O5342" s="29">
        <f t="shared" si="500"/>
        <v>5</v>
      </c>
      <c r="P5342" s="29">
        <f t="shared" si="501"/>
        <v>13</v>
      </c>
      <c r="Q5342" s="14" t="str">
        <f t="shared" si="502"/>
        <v xml:space="preserve">Nick </v>
      </c>
      <c r="R5342" s="14" t="str">
        <f t="shared" si="503"/>
        <v>Zandusky</v>
      </c>
    </row>
    <row r="5343" spans="2:18" x14ac:dyDescent="0.45">
      <c r="B5343" s="14" t="str">
        <f t="shared" si="498"/>
        <v>39850439852</v>
      </c>
      <c r="C5343" s="5">
        <v>39850</v>
      </c>
      <c r="D5343" s="2" t="s">
        <v>806</v>
      </c>
      <c r="E5343" s="14">
        <f t="shared" si="499"/>
        <v>1</v>
      </c>
      <c r="F5343" s="2">
        <v>4</v>
      </c>
      <c r="G5343" s="19">
        <v>705.68700000000001</v>
      </c>
      <c r="H5343" s="20">
        <v>0.03</v>
      </c>
      <c r="I5343" s="6"/>
      <c r="J5343" s="5">
        <v>39852</v>
      </c>
      <c r="K5343" s="25">
        <v>-803.077</v>
      </c>
      <c r="L5343" s="2" t="s">
        <v>629</v>
      </c>
      <c r="M5343" s="14">
        <f>+VLOOKUP(L5343,Customers!$C$3:$D$797,2,FALSE)</f>
        <v>3</v>
      </c>
      <c r="N5343" s="14">
        <f>+INDEX(Customers!$B$2:$D$797,MATCH(TF_Database!L5343,Customers!$C$2:$C$797,0),1)</f>
        <v>9247</v>
      </c>
      <c r="O5343" s="29">
        <f t="shared" si="500"/>
        <v>5</v>
      </c>
      <c r="P5343" s="29">
        <f t="shared" si="501"/>
        <v>13</v>
      </c>
      <c r="Q5343" s="14" t="str">
        <f t="shared" si="502"/>
        <v xml:space="preserve">Nick </v>
      </c>
      <c r="R5343" s="14" t="str">
        <f t="shared" si="503"/>
        <v>Zandusky</v>
      </c>
    </row>
    <row r="5344" spans="2:18" x14ac:dyDescent="0.45">
      <c r="B5344" s="14" t="str">
        <f t="shared" si="498"/>
        <v>40747340751</v>
      </c>
      <c r="C5344" s="5">
        <v>40747</v>
      </c>
      <c r="D5344" s="2" t="s">
        <v>804</v>
      </c>
      <c r="E5344" s="14">
        <f t="shared" si="499"/>
        <v>0</v>
      </c>
      <c r="F5344" s="2">
        <v>3</v>
      </c>
      <c r="G5344" s="19">
        <v>58.63</v>
      </c>
      <c r="H5344" s="20">
        <v>0</v>
      </c>
      <c r="I5344" s="6"/>
      <c r="J5344" s="5">
        <v>40751</v>
      </c>
      <c r="K5344" s="25">
        <v>-40.86</v>
      </c>
      <c r="L5344" s="2" t="s">
        <v>626</v>
      </c>
      <c r="M5344" s="14">
        <f>+VLOOKUP(L5344,Customers!$C$3:$D$797,2,FALSE)</f>
        <v>3</v>
      </c>
      <c r="N5344" s="14">
        <f>+INDEX(Customers!$B$2:$D$797,MATCH(TF_Database!L5344,Customers!$C$2:$C$797,0),1)</f>
        <v>32297</v>
      </c>
      <c r="O5344" s="29">
        <f t="shared" si="500"/>
        <v>7</v>
      </c>
      <c r="P5344" s="29">
        <f t="shared" si="501"/>
        <v>13</v>
      </c>
      <c r="Q5344" s="14" t="str">
        <f t="shared" si="502"/>
        <v xml:space="preserve">Ashley </v>
      </c>
      <c r="R5344" s="14" t="str">
        <f t="shared" si="503"/>
        <v>Jarboe</v>
      </c>
    </row>
    <row r="5345" spans="2:18" x14ac:dyDescent="0.45">
      <c r="B5345" s="14" t="str">
        <f t="shared" si="498"/>
        <v>407471340747</v>
      </c>
      <c r="C5345" s="5">
        <v>40747</v>
      </c>
      <c r="D5345" s="2" t="s">
        <v>804</v>
      </c>
      <c r="E5345" s="14">
        <f t="shared" si="499"/>
        <v>0</v>
      </c>
      <c r="F5345" s="2">
        <v>13</v>
      </c>
      <c r="G5345" s="19">
        <v>94.99</v>
      </c>
      <c r="H5345" s="20">
        <v>0.06</v>
      </c>
      <c r="I5345" s="6"/>
      <c r="J5345" s="5">
        <v>40747</v>
      </c>
      <c r="K5345" s="25">
        <v>-106.29</v>
      </c>
      <c r="L5345" s="2" t="s">
        <v>626</v>
      </c>
      <c r="M5345" s="14">
        <f>+VLOOKUP(L5345,Customers!$C$3:$D$797,2,FALSE)</f>
        <v>3</v>
      </c>
      <c r="N5345" s="14">
        <f>+INDEX(Customers!$B$2:$D$797,MATCH(TF_Database!L5345,Customers!$C$2:$C$797,0),1)</f>
        <v>32297</v>
      </c>
      <c r="O5345" s="29">
        <f t="shared" si="500"/>
        <v>7</v>
      </c>
      <c r="P5345" s="29">
        <f t="shared" si="501"/>
        <v>13</v>
      </c>
      <c r="Q5345" s="14" t="str">
        <f t="shared" si="502"/>
        <v xml:space="preserve">Ashley </v>
      </c>
      <c r="R5345" s="14" t="str">
        <f t="shared" si="503"/>
        <v>Jarboe</v>
      </c>
    </row>
    <row r="5346" spans="2:18" x14ac:dyDescent="0.45">
      <c r="B5346" s="14" t="str">
        <f t="shared" si="498"/>
        <v>40650840652</v>
      </c>
      <c r="C5346" s="5">
        <v>40650</v>
      </c>
      <c r="D5346" s="2" t="s">
        <v>811</v>
      </c>
      <c r="E5346" s="14">
        <f t="shared" si="499"/>
        <v>0</v>
      </c>
      <c r="F5346" s="2">
        <v>8</v>
      </c>
      <c r="G5346" s="19">
        <v>22.37</v>
      </c>
      <c r="H5346" s="20">
        <v>0.04</v>
      </c>
      <c r="I5346" s="6"/>
      <c r="J5346" s="5">
        <v>40652</v>
      </c>
      <c r="K5346" s="25">
        <v>-14.09</v>
      </c>
      <c r="L5346" s="2" t="s">
        <v>579</v>
      </c>
      <c r="M5346" s="14">
        <f>+VLOOKUP(L5346,Customers!$C$3:$D$797,2,FALSE)</f>
        <v>2</v>
      </c>
      <c r="N5346" s="14">
        <f>+INDEX(Customers!$B$2:$D$797,MATCH(TF_Database!L5346,Customers!$C$2:$C$797,0),1)</f>
        <v>20614</v>
      </c>
      <c r="O5346" s="29">
        <f t="shared" si="500"/>
        <v>8</v>
      </c>
      <c r="P5346" s="29">
        <f t="shared" si="501"/>
        <v>12</v>
      </c>
      <c r="Q5346" s="14" t="str">
        <f t="shared" si="502"/>
        <v xml:space="preserve">Patrick </v>
      </c>
      <c r="R5346" s="14" t="str">
        <f t="shared" si="503"/>
        <v>Ryan</v>
      </c>
    </row>
    <row r="5347" spans="2:18" x14ac:dyDescent="0.45">
      <c r="B5347" s="14" t="str">
        <f t="shared" si="498"/>
        <v>399204139920</v>
      </c>
      <c r="C5347" s="5">
        <v>39920</v>
      </c>
      <c r="D5347" s="2" t="s">
        <v>804</v>
      </c>
      <c r="E5347" s="14">
        <f t="shared" si="499"/>
        <v>0</v>
      </c>
      <c r="F5347" s="2">
        <v>41</v>
      </c>
      <c r="G5347" s="19">
        <v>17853.64</v>
      </c>
      <c r="H5347" s="20">
        <v>0.02</v>
      </c>
      <c r="I5347" s="6"/>
      <c r="J5347" s="5">
        <v>39920</v>
      </c>
      <c r="K5347" s="25">
        <v>6227.33</v>
      </c>
      <c r="L5347" s="2" t="s">
        <v>579</v>
      </c>
      <c r="M5347" s="14">
        <f>+VLOOKUP(L5347,Customers!$C$3:$D$797,2,FALSE)</f>
        <v>2</v>
      </c>
      <c r="N5347" s="14">
        <f>+INDEX(Customers!$B$2:$D$797,MATCH(TF_Database!L5347,Customers!$C$2:$C$797,0),1)</f>
        <v>20614</v>
      </c>
      <c r="O5347" s="29">
        <f t="shared" si="500"/>
        <v>8</v>
      </c>
      <c r="P5347" s="29">
        <f t="shared" si="501"/>
        <v>12</v>
      </c>
      <c r="Q5347" s="14" t="str">
        <f t="shared" si="502"/>
        <v xml:space="preserve">Patrick </v>
      </c>
      <c r="R5347" s="14" t="str">
        <f t="shared" si="503"/>
        <v>Ryan</v>
      </c>
    </row>
    <row r="5348" spans="2:18" x14ac:dyDescent="0.45">
      <c r="B5348" s="14" t="str">
        <f t="shared" si="498"/>
        <v>400822640085</v>
      </c>
      <c r="C5348" s="5">
        <v>40082</v>
      </c>
      <c r="D5348" s="2" t="s">
        <v>811</v>
      </c>
      <c r="E5348" s="14">
        <f t="shared" si="499"/>
        <v>0</v>
      </c>
      <c r="F5348" s="2">
        <v>26</v>
      </c>
      <c r="G5348" s="19">
        <v>539.66</v>
      </c>
      <c r="H5348" s="20">
        <v>0</v>
      </c>
      <c r="I5348" s="6"/>
      <c r="J5348" s="5">
        <v>40085</v>
      </c>
      <c r="K5348" s="25">
        <v>147.08000000000001</v>
      </c>
      <c r="L5348" s="2" t="s">
        <v>622</v>
      </c>
      <c r="M5348" s="14">
        <f>+VLOOKUP(L5348,Customers!$C$3:$D$797,2,FALSE)</f>
        <v>4</v>
      </c>
      <c r="N5348" s="14">
        <f>+INDEX(Customers!$B$2:$D$797,MATCH(TF_Database!L5348,Customers!$C$2:$C$797,0),1)</f>
        <v>9428</v>
      </c>
      <c r="O5348" s="29">
        <f t="shared" si="500"/>
        <v>8</v>
      </c>
      <c r="P5348" s="29">
        <f t="shared" si="501"/>
        <v>13</v>
      </c>
      <c r="Q5348" s="14" t="str">
        <f t="shared" si="502"/>
        <v xml:space="preserve">William </v>
      </c>
      <c r="R5348" s="14" t="str">
        <f t="shared" si="503"/>
        <v>Brown</v>
      </c>
    </row>
    <row r="5349" spans="2:18" x14ac:dyDescent="0.45">
      <c r="B5349" s="14" t="str">
        <f t="shared" si="498"/>
        <v>404444340445</v>
      </c>
      <c r="C5349" s="5">
        <v>40444</v>
      </c>
      <c r="D5349" s="2" t="s">
        <v>806</v>
      </c>
      <c r="E5349" s="14">
        <f t="shared" si="499"/>
        <v>1</v>
      </c>
      <c r="F5349" s="2">
        <v>43</v>
      </c>
      <c r="G5349" s="19">
        <v>4620.53</v>
      </c>
      <c r="H5349" s="20">
        <v>0</v>
      </c>
      <c r="I5349" s="6"/>
      <c r="J5349" s="5">
        <v>40445</v>
      </c>
      <c r="K5349" s="25">
        <v>1025.23</v>
      </c>
      <c r="L5349" s="2" t="s">
        <v>616</v>
      </c>
      <c r="M5349" s="14">
        <f>+VLOOKUP(L5349,Customers!$C$3:$D$797,2,FALSE)</f>
        <v>4</v>
      </c>
      <c r="N5349" s="14">
        <f>+INDEX(Customers!$B$2:$D$797,MATCH(TF_Database!L5349,Customers!$C$2:$C$797,0),1)</f>
        <v>19880</v>
      </c>
      <c r="O5349" s="29">
        <f t="shared" si="500"/>
        <v>6</v>
      </c>
      <c r="P5349" s="29">
        <f t="shared" si="501"/>
        <v>12</v>
      </c>
      <c r="Q5349" s="14" t="str">
        <f t="shared" si="502"/>
        <v xml:space="preserve">Peter </v>
      </c>
      <c r="R5349" s="14" t="str">
        <f t="shared" si="503"/>
        <v>Fuller</v>
      </c>
    </row>
    <row r="5350" spans="2:18" x14ac:dyDescent="0.45">
      <c r="B5350" s="14" t="str">
        <f t="shared" si="498"/>
        <v>40578940579</v>
      </c>
      <c r="C5350" s="5">
        <v>40578</v>
      </c>
      <c r="D5350" s="2" t="s">
        <v>808</v>
      </c>
      <c r="E5350" s="14">
        <f t="shared" si="499"/>
        <v>0</v>
      </c>
      <c r="F5350" s="2">
        <v>9</v>
      </c>
      <c r="G5350" s="19">
        <v>2502.67</v>
      </c>
      <c r="H5350" s="20">
        <v>0.1</v>
      </c>
      <c r="I5350" s="6"/>
      <c r="J5350" s="5">
        <v>40579</v>
      </c>
      <c r="K5350" s="25">
        <v>-198.8</v>
      </c>
      <c r="L5350" s="2" t="s">
        <v>622</v>
      </c>
      <c r="M5350" s="14">
        <f>+VLOOKUP(L5350,Customers!$C$3:$D$797,2,FALSE)</f>
        <v>4</v>
      </c>
      <c r="N5350" s="14">
        <f>+INDEX(Customers!$B$2:$D$797,MATCH(TF_Database!L5350,Customers!$C$2:$C$797,0),1)</f>
        <v>9428</v>
      </c>
      <c r="O5350" s="29">
        <f t="shared" si="500"/>
        <v>8</v>
      </c>
      <c r="P5350" s="29">
        <f t="shared" si="501"/>
        <v>13</v>
      </c>
      <c r="Q5350" s="14" t="str">
        <f t="shared" si="502"/>
        <v xml:space="preserve">William </v>
      </c>
      <c r="R5350" s="14" t="str">
        <f t="shared" si="503"/>
        <v>Brown</v>
      </c>
    </row>
    <row r="5351" spans="2:18" x14ac:dyDescent="0.45">
      <c r="B5351" s="14" t="str">
        <f t="shared" si="498"/>
        <v>403003840302</v>
      </c>
      <c r="C5351" s="5">
        <v>40300</v>
      </c>
      <c r="D5351" s="2" t="s">
        <v>806</v>
      </c>
      <c r="E5351" s="14">
        <f t="shared" si="499"/>
        <v>1</v>
      </c>
      <c r="F5351" s="2">
        <v>38</v>
      </c>
      <c r="G5351" s="19">
        <v>3016.85</v>
      </c>
      <c r="H5351" s="20">
        <v>0.05</v>
      </c>
      <c r="I5351" s="6"/>
      <c r="J5351" s="5">
        <v>40302</v>
      </c>
      <c r="K5351" s="25">
        <v>-967.67</v>
      </c>
      <c r="L5351" s="2" t="s">
        <v>618</v>
      </c>
      <c r="M5351" s="14">
        <f>+VLOOKUP(L5351,Customers!$C$3:$D$797,2,FALSE)</f>
        <v>3</v>
      </c>
      <c r="N5351" s="14">
        <f>+INDEX(Customers!$B$2:$D$797,MATCH(TF_Database!L5351,Customers!$C$2:$C$797,0),1)</f>
        <v>1176</v>
      </c>
      <c r="O5351" s="29">
        <f t="shared" si="500"/>
        <v>6</v>
      </c>
      <c r="P5351" s="29">
        <f t="shared" si="501"/>
        <v>16</v>
      </c>
      <c r="Q5351" s="14" t="str">
        <f t="shared" si="502"/>
        <v xml:space="preserve">Mitch </v>
      </c>
      <c r="R5351" s="14" t="str">
        <f t="shared" si="503"/>
        <v>Willingham</v>
      </c>
    </row>
    <row r="5352" spans="2:18" x14ac:dyDescent="0.45">
      <c r="B5352" s="14" t="str">
        <f t="shared" si="498"/>
        <v>403001140303</v>
      </c>
      <c r="C5352" s="5">
        <v>40300</v>
      </c>
      <c r="D5352" s="2" t="s">
        <v>806</v>
      </c>
      <c r="E5352" s="14">
        <f t="shared" si="499"/>
        <v>1</v>
      </c>
      <c r="F5352" s="2">
        <v>11</v>
      </c>
      <c r="G5352" s="19">
        <v>48.5</v>
      </c>
      <c r="H5352" s="20">
        <v>7.0000000000000007E-2</v>
      </c>
      <c r="I5352" s="6"/>
      <c r="J5352" s="5">
        <v>40303</v>
      </c>
      <c r="K5352" s="25">
        <v>23.88</v>
      </c>
      <c r="L5352" s="2" t="s">
        <v>618</v>
      </c>
      <c r="M5352" s="14">
        <f>+VLOOKUP(L5352,Customers!$C$3:$D$797,2,FALSE)</f>
        <v>3</v>
      </c>
      <c r="N5352" s="14">
        <f>+INDEX(Customers!$B$2:$D$797,MATCH(TF_Database!L5352,Customers!$C$2:$C$797,0),1)</f>
        <v>1176</v>
      </c>
      <c r="O5352" s="29">
        <f t="shared" si="500"/>
        <v>6</v>
      </c>
      <c r="P5352" s="29">
        <f t="shared" si="501"/>
        <v>16</v>
      </c>
      <c r="Q5352" s="14" t="str">
        <f t="shared" si="502"/>
        <v xml:space="preserve">Mitch </v>
      </c>
      <c r="R5352" s="14" t="str">
        <f t="shared" si="503"/>
        <v>Willingham</v>
      </c>
    </row>
    <row r="5353" spans="2:18" x14ac:dyDescent="0.45">
      <c r="B5353" s="14" t="str">
        <f t="shared" si="498"/>
        <v>41252441254</v>
      </c>
      <c r="C5353" s="5">
        <v>41252</v>
      </c>
      <c r="D5353" s="2" t="s">
        <v>810</v>
      </c>
      <c r="E5353" s="14">
        <f t="shared" si="499"/>
        <v>0</v>
      </c>
      <c r="F5353" s="2">
        <v>4</v>
      </c>
      <c r="G5353" s="19">
        <v>6095.14</v>
      </c>
      <c r="H5353" s="20">
        <v>0.06</v>
      </c>
      <c r="I5353" s="6"/>
      <c r="J5353" s="5">
        <v>41254</v>
      </c>
      <c r="K5353" s="25">
        <v>-3001.2824999999998</v>
      </c>
      <c r="L5353" s="2" t="s">
        <v>630</v>
      </c>
      <c r="M5353" s="14">
        <f>+VLOOKUP(L5353,Customers!$C$3:$D$797,2,FALSE)</f>
        <v>5</v>
      </c>
      <c r="N5353" s="14">
        <f>+INDEX(Customers!$B$2:$D$797,MATCH(TF_Database!L5353,Customers!$C$2:$C$797,0),1)</f>
        <v>9747</v>
      </c>
      <c r="O5353" s="29">
        <f t="shared" si="500"/>
        <v>6</v>
      </c>
      <c r="P5353" s="29">
        <f t="shared" si="501"/>
        <v>12</v>
      </c>
      <c r="Q5353" s="14" t="str">
        <f t="shared" si="502"/>
        <v xml:space="preserve">Neoma </v>
      </c>
      <c r="R5353" s="14" t="str">
        <f t="shared" si="503"/>
        <v>Murray</v>
      </c>
    </row>
    <row r="5354" spans="2:18" x14ac:dyDescent="0.45">
      <c r="B5354" s="14" t="str">
        <f t="shared" si="498"/>
        <v>412524641255</v>
      </c>
      <c r="C5354" s="5">
        <v>41252</v>
      </c>
      <c r="D5354" s="2" t="s">
        <v>810</v>
      </c>
      <c r="E5354" s="14">
        <f t="shared" si="499"/>
        <v>0</v>
      </c>
      <c r="F5354" s="2">
        <v>46</v>
      </c>
      <c r="G5354" s="19">
        <v>3776.28</v>
      </c>
      <c r="H5354" s="20">
        <v>0.06</v>
      </c>
      <c r="I5354" s="6"/>
      <c r="J5354" s="5">
        <v>41255</v>
      </c>
      <c r="K5354" s="25">
        <v>579.79</v>
      </c>
      <c r="L5354" s="2" t="s">
        <v>630</v>
      </c>
      <c r="M5354" s="14">
        <f>+VLOOKUP(L5354,Customers!$C$3:$D$797,2,FALSE)</f>
        <v>5</v>
      </c>
      <c r="N5354" s="14">
        <f>+INDEX(Customers!$B$2:$D$797,MATCH(TF_Database!L5354,Customers!$C$2:$C$797,0),1)</f>
        <v>9747</v>
      </c>
      <c r="O5354" s="29">
        <f t="shared" si="500"/>
        <v>6</v>
      </c>
      <c r="P5354" s="29">
        <f t="shared" si="501"/>
        <v>12</v>
      </c>
      <c r="Q5354" s="14" t="str">
        <f t="shared" si="502"/>
        <v xml:space="preserve">Neoma </v>
      </c>
      <c r="R5354" s="14" t="str">
        <f t="shared" si="503"/>
        <v>Murray</v>
      </c>
    </row>
    <row r="5355" spans="2:18" x14ac:dyDescent="0.45">
      <c r="B5355" s="14" t="str">
        <f t="shared" si="498"/>
        <v>412522941254</v>
      </c>
      <c r="C5355" s="5">
        <v>41252</v>
      </c>
      <c r="D5355" s="2" t="s">
        <v>810</v>
      </c>
      <c r="E5355" s="14">
        <f t="shared" si="499"/>
        <v>0</v>
      </c>
      <c r="F5355" s="2">
        <v>29</v>
      </c>
      <c r="G5355" s="19">
        <v>1487.8995</v>
      </c>
      <c r="H5355" s="20">
        <v>0.09</v>
      </c>
      <c r="I5355" s="6"/>
      <c r="J5355" s="5">
        <v>41254</v>
      </c>
      <c r="K5355" s="25">
        <v>79.316999999999993</v>
      </c>
      <c r="L5355" s="2" t="s">
        <v>630</v>
      </c>
      <c r="M5355" s="14">
        <f>+VLOOKUP(L5355,Customers!$C$3:$D$797,2,FALSE)</f>
        <v>5</v>
      </c>
      <c r="N5355" s="14">
        <f>+INDEX(Customers!$B$2:$D$797,MATCH(TF_Database!L5355,Customers!$C$2:$C$797,0),1)</f>
        <v>9747</v>
      </c>
      <c r="O5355" s="29">
        <f t="shared" si="500"/>
        <v>6</v>
      </c>
      <c r="P5355" s="29">
        <f t="shared" si="501"/>
        <v>12</v>
      </c>
      <c r="Q5355" s="14" t="str">
        <f t="shared" si="502"/>
        <v xml:space="preserve">Neoma </v>
      </c>
      <c r="R5355" s="14" t="str">
        <f t="shared" si="503"/>
        <v>Murray</v>
      </c>
    </row>
    <row r="5356" spans="2:18" x14ac:dyDescent="0.45">
      <c r="B5356" s="14" t="str">
        <f t="shared" si="498"/>
        <v>410574041059</v>
      </c>
      <c r="C5356" s="5">
        <v>41057</v>
      </c>
      <c r="D5356" s="2" t="s">
        <v>806</v>
      </c>
      <c r="E5356" s="14">
        <f t="shared" si="499"/>
        <v>1</v>
      </c>
      <c r="F5356" s="2">
        <v>40</v>
      </c>
      <c r="G5356" s="19">
        <v>250.6</v>
      </c>
      <c r="H5356" s="20">
        <v>0.1</v>
      </c>
      <c r="I5356" s="6"/>
      <c r="J5356" s="5">
        <v>41059</v>
      </c>
      <c r="K5356" s="25">
        <v>-107.06</v>
      </c>
      <c r="L5356" s="2" t="s">
        <v>630</v>
      </c>
      <c r="M5356" s="14">
        <f>+VLOOKUP(L5356,Customers!$C$3:$D$797,2,FALSE)</f>
        <v>5</v>
      </c>
      <c r="N5356" s="14">
        <f>+INDEX(Customers!$B$2:$D$797,MATCH(TF_Database!L5356,Customers!$C$2:$C$797,0),1)</f>
        <v>9747</v>
      </c>
      <c r="O5356" s="29">
        <f t="shared" si="500"/>
        <v>6</v>
      </c>
      <c r="P5356" s="29">
        <f t="shared" si="501"/>
        <v>12</v>
      </c>
      <c r="Q5356" s="14" t="str">
        <f t="shared" si="502"/>
        <v xml:space="preserve">Neoma </v>
      </c>
      <c r="R5356" s="14" t="str">
        <f t="shared" si="503"/>
        <v>Murray</v>
      </c>
    </row>
    <row r="5357" spans="2:18" x14ac:dyDescent="0.45">
      <c r="B5357" s="14" t="str">
        <f t="shared" si="498"/>
        <v>408691540871</v>
      </c>
      <c r="C5357" s="5">
        <v>40869</v>
      </c>
      <c r="D5357" s="2" t="s">
        <v>810</v>
      </c>
      <c r="E5357" s="14">
        <f t="shared" si="499"/>
        <v>0</v>
      </c>
      <c r="F5357" s="2">
        <v>15</v>
      </c>
      <c r="G5357" s="19">
        <v>107.63</v>
      </c>
      <c r="H5357" s="20">
        <v>0</v>
      </c>
      <c r="I5357" s="6"/>
      <c r="J5357" s="5">
        <v>40871</v>
      </c>
      <c r="K5357" s="25">
        <v>-29.888499999999997</v>
      </c>
      <c r="L5357" s="2" t="s">
        <v>622</v>
      </c>
      <c r="M5357" s="14">
        <f>+VLOOKUP(L5357,Customers!$C$3:$D$797,2,FALSE)</f>
        <v>4</v>
      </c>
      <c r="N5357" s="14">
        <f>+INDEX(Customers!$B$2:$D$797,MATCH(TF_Database!L5357,Customers!$C$2:$C$797,0),1)</f>
        <v>9428</v>
      </c>
      <c r="O5357" s="29">
        <f t="shared" si="500"/>
        <v>8</v>
      </c>
      <c r="P5357" s="29">
        <f t="shared" si="501"/>
        <v>13</v>
      </c>
      <c r="Q5357" s="14" t="str">
        <f t="shared" si="502"/>
        <v xml:space="preserve">William </v>
      </c>
      <c r="R5357" s="14" t="str">
        <f t="shared" si="503"/>
        <v>Brown</v>
      </c>
    </row>
    <row r="5358" spans="2:18" x14ac:dyDescent="0.45">
      <c r="B5358" s="14" t="str">
        <f t="shared" si="498"/>
        <v>400942340095</v>
      </c>
      <c r="C5358" s="5">
        <v>40094</v>
      </c>
      <c r="D5358" s="2" t="s">
        <v>811</v>
      </c>
      <c r="E5358" s="14">
        <f t="shared" si="499"/>
        <v>0</v>
      </c>
      <c r="F5358" s="2">
        <v>23</v>
      </c>
      <c r="G5358" s="19">
        <v>68.73</v>
      </c>
      <c r="H5358" s="20">
        <v>7.0000000000000007E-2</v>
      </c>
      <c r="I5358" s="6"/>
      <c r="J5358" s="5">
        <v>40095</v>
      </c>
      <c r="K5358" s="25">
        <v>17.170000000000002</v>
      </c>
      <c r="L5358" s="2" t="s">
        <v>616</v>
      </c>
      <c r="M5358" s="14">
        <f>+VLOOKUP(L5358,Customers!$C$3:$D$797,2,FALSE)</f>
        <v>4</v>
      </c>
      <c r="N5358" s="14">
        <f>+INDEX(Customers!$B$2:$D$797,MATCH(TF_Database!L5358,Customers!$C$2:$C$797,0),1)</f>
        <v>19880</v>
      </c>
      <c r="O5358" s="29">
        <f t="shared" si="500"/>
        <v>6</v>
      </c>
      <c r="P5358" s="29">
        <f t="shared" si="501"/>
        <v>12</v>
      </c>
      <c r="Q5358" s="14" t="str">
        <f t="shared" si="502"/>
        <v xml:space="preserve">Peter </v>
      </c>
      <c r="R5358" s="14" t="str">
        <f t="shared" si="503"/>
        <v>Fuller</v>
      </c>
    </row>
    <row r="5359" spans="2:18" x14ac:dyDescent="0.45">
      <c r="B5359" s="14" t="str">
        <f t="shared" si="498"/>
        <v>411314141133</v>
      </c>
      <c r="C5359" s="5">
        <v>41131</v>
      </c>
      <c r="D5359" s="2" t="s">
        <v>808</v>
      </c>
      <c r="E5359" s="14">
        <f t="shared" si="499"/>
        <v>0</v>
      </c>
      <c r="F5359" s="2">
        <v>41</v>
      </c>
      <c r="G5359" s="19">
        <v>4359</v>
      </c>
      <c r="H5359" s="20">
        <v>0.02</v>
      </c>
      <c r="I5359" s="6"/>
      <c r="J5359" s="5">
        <v>41133</v>
      </c>
      <c r="K5359" s="25">
        <v>907.67</v>
      </c>
      <c r="L5359" s="2" t="s">
        <v>621</v>
      </c>
      <c r="M5359" s="14">
        <f>+VLOOKUP(L5359,Customers!$C$3:$D$797,2,FALSE)</f>
        <v>5</v>
      </c>
      <c r="N5359" s="14">
        <f>+INDEX(Customers!$B$2:$D$797,MATCH(TF_Database!L5359,Customers!$C$2:$C$797,0),1)</f>
        <v>3506</v>
      </c>
      <c r="O5359" s="29">
        <f t="shared" si="500"/>
        <v>6</v>
      </c>
      <c r="P5359" s="29">
        <f t="shared" si="501"/>
        <v>13</v>
      </c>
      <c r="Q5359" s="14" t="str">
        <f t="shared" si="502"/>
        <v xml:space="preserve">Randy </v>
      </c>
      <c r="R5359" s="14" t="str">
        <f t="shared" si="503"/>
        <v>Bradley</v>
      </c>
    </row>
    <row r="5360" spans="2:18" x14ac:dyDescent="0.45">
      <c r="B5360" s="14" t="str">
        <f t="shared" si="498"/>
        <v>407803240782</v>
      </c>
      <c r="C5360" s="5">
        <v>40780</v>
      </c>
      <c r="D5360" s="2" t="s">
        <v>808</v>
      </c>
      <c r="E5360" s="14">
        <f t="shared" si="499"/>
        <v>0</v>
      </c>
      <c r="F5360" s="2">
        <v>32</v>
      </c>
      <c r="G5360" s="19">
        <v>3046.01</v>
      </c>
      <c r="H5360" s="20">
        <v>0.08</v>
      </c>
      <c r="I5360" s="6"/>
      <c r="J5360" s="5">
        <v>40782</v>
      </c>
      <c r="K5360" s="25">
        <v>998.65</v>
      </c>
      <c r="L5360" s="2" t="s">
        <v>618</v>
      </c>
      <c r="M5360" s="14">
        <f>+VLOOKUP(L5360,Customers!$C$3:$D$797,2,FALSE)</f>
        <v>3</v>
      </c>
      <c r="N5360" s="14">
        <f>+INDEX(Customers!$B$2:$D$797,MATCH(TF_Database!L5360,Customers!$C$2:$C$797,0),1)</f>
        <v>1176</v>
      </c>
      <c r="O5360" s="29">
        <f t="shared" si="500"/>
        <v>6</v>
      </c>
      <c r="P5360" s="29">
        <f t="shared" si="501"/>
        <v>16</v>
      </c>
      <c r="Q5360" s="14" t="str">
        <f t="shared" si="502"/>
        <v xml:space="preserve">Mitch </v>
      </c>
      <c r="R5360" s="14" t="str">
        <f t="shared" si="503"/>
        <v>Willingham</v>
      </c>
    </row>
    <row r="5361" spans="2:18" x14ac:dyDescent="0.45">
      <c r="B5361" s="14" t="str">
        <f t="shared" si="498"/>
        <v>407801540781</v>
      </c>
      <c r="C5361" s="5">
        <v>40780</v>
      </c>
      <c r="D5361" s="2" t="s">
        <v>808</v>
      </c>
      <c r="E5361" s="14">
        <f t="shared" si="499"/>
        <v>0</v>
      </c>
      <c r="F5361" s="2">
        <v>15</v>
      </c>
      <c r="G5361" s="19">
        <v>353.52</v>
      </c>
      <c r="H5361" s="20">
        <v>0.04</v>
      </c>
      <c r="I5361" s="6"/>
      <c r="J5361" s="5">
        <v>40781</v>
      </c>
      <c r="K5361" s="25">
        <v>51.53</v>
      </c>
      <c r="L5361" s="2" t="s">
        <v>618</v>
      </c>
      <c r="M5361" s="14">
        <f>+VLOOKUP(L5361,Customers!$C$3:$D$797,2,FALSE)</f>
        <v>3</v>
      </c>
      <c r="N5361" s="14">
        <f>+INDEX(Customers!$B$2:$D$797,MATCH(TF_Database!L5361,Customers!$C$2:$C$797,0),1)</f>
        <v>1176</v>
      </c>
      <c r="O5361" s="29">
        <f t="shared" si="500"/>
        <v>6</v>
      </c>
      <c r="P5361" s="29">
        <f t="shared" si="501"/>
        <v>16</v>
      </c>
      <c r="Q5361" s="14" t="str">
        <f t="shared" si="502"/>
        <v xml:space="preserve">Mitch </v>
      </c>
      <c r="R5361" s="14" t="str">
        <f t="shared" si="503"/>
        <v>Willingham</v>
      </c>
    </row>
    <row r="5362" spans="2:18" x14ac:dyDescent="0.45">
      <c r="B5362" s="14" t="str">
        <f t="shared" si="498"/>
        <v>408054640807</v>
      </c>
      <c r="C5362" s="5">
        <v>40805</v>
      </c>
      <c r="D5362" s="2" t="s">
        <v>808</v>
      </c>
      <c r="E5362" s="14">
        <f t="shared" si="499"/>
        <v>0</v>
      </c>
      <c r="F5362" s="2">
        <v>46</v>
      </c>
      <c r="G5362" s="19">
        <v>636.5</v>
      </c>
      <c r="H5362" s="20">
        <v>0.01</v>
      </c>
      <c r="I5362" s="6"/>
      <c r="J5362" s="5">
        <v>40807</v>
      </c>
      <c r="K5362" s="25">
        <v>-71.983800000000002</v>
      </c>
      <c r="L5362" s="2" t="s">
        <v>622</v>
      </c>
      <c r="M5362" s="14">
        <f>+VLOOKUP(L5362,Customers!$C$3:$D$797,2,FALSE)</f>
        <v>4</v>
      </c>
      <c r="N5362" s="14">
        <f>+INDEX(Customers!$B$2:$D$797,MATCH(TF_Database!L5362,Customers!$C$2:$C$797,0),1)</f>
        <v>9428</v>
      </c>
      <c r="O5362" s="29">
        <f t="shared" si="500"/>
        <v>8</v>
      </c>
      <c r="P5362" s="29">
        <f t="shared" si="501"/>
        <v>13</v>
      </c>
      <c r="Q5362" s="14" t="str">
        <f t="shared" si="502"/>
        <v xml:space="preserve">William </v>
      </c>
      <c r="R5362" s="14" t="str">
        <f t="shared" si="503"/>
        <v>Brown</v>
      </c>
    </row>
    <row r="5363" spans="2:18" x14ac:dyDescent="0.45">
      <c r="B5363" s="14" t="str">
        <f t="shared" si="498"/>
        <v>401063940108</v>
      </c>
      <c r="C5363" s="5">
        <v>40106</v>
      </c>
      <c r="D5363" s="2" t="s">
        <v>811</v>
      </c>
      <c r="E5363" s="14">
        <f t="shared" si="499"/>
        <v>0</v>
      </c>
      <c r="F5363" s="2">
        <v>39</v>
      </c>
      <c r="G5363" s="19">
        <v>12073.06</v>
      </c>
      <c r="H5363" s="20">
        <v>0.03</v>
      </c>
      <c r="I5363" s="6"/>
      <c r="J5363" s="5">
        <v>40108</v>
      </c>
      <c r="K5363" s="25">
        <v>5081.8694999999998</v>
      </c>
      <c r="L5363" s="2" t="s">
        <v>622</v>
      </c>
      <c r="M5363" s="14">
        <f>+VLOOKUP(L5363,Customers!$C$3:$D$797,2,FALSE)</f>
        <v>4</v>
      </c>
      <c r="N5363" s="14">
        <f>+INDEX(Customers!$B$2:$D$797,MATCH(TF_Database!L5363,Customers!$C$2:$C$797,0),1)</f>
        <v>9428</v>
      </c>
      <c r="O5363" s="29">
        <f t="shared" si="500"/>
        <v>8</v>
      </c>
      <c r="P5363" s="29">
        <f t="shared" si="501"/>
        <v>13</v>
      </c>
      <c r="Q5363" s="14" t="str">
        <f t="shared" si="502"/>
        <v xml:space="preserve">William </v>
      </c>
      <c r="R5363" s="14" t="str">
        <f t="shared" si="503"/>
        <v>Brown</v>
      </c>
    </row>
    <row r="5364" spans="2:18" x14ac:dyDescent="0.45">
      <c r="B5364" s="14" t="str">
        <f t="shared" si="498"/>
        <v>401062540107</v>
      </c>
      <c r="C5364" s="5">
        <v>40106</v>
      </c>
      <c r="D5364" s="2" t="s">
        <v>811</v>
      </c>
      <c r="E5364" s="14">
        <f t="shared" si="499"/>
        <v>0</v>
      </c>
      <c r="F5364" s="2">
        <v>25</v>
      </c>
      <c r="G5364" s="19">
        <v>6685.05</v>
      </c>
      <c r="H5364" s="20">
        <v>0.09</v>
      </c>
      <c r="I5364" s="6"/>
      <c r="J5364" s="5">
        <v>40107</v>
      </c>
      <c r="K5364" s="25">
        <v>1653.6</v>
      </c>
      <c r="L5364" s="2" t="s">
        <v>622</v>
      </c>
      <c r="M5364" s="14">
        <f>+VLOOKUP(L5364,Customers!$C$3:$D$797,2,FALSE)</f>
        <v>4</v>
      </c>
      <c r="N5364" s="14">
        <f>+INDEX(Customers!$B$2:$D$797,MATCH(TF_Database!L5364,Customers!$C$2:$C$797,0),1)</f>
        <v>9428</v>
      </c>
      <c r="O5364" s="29">
        <f t="shared" si="500"/>
        <v>8</v>
      </c>
      <c r="P5364" s="29">
        <f t="shared" si="501"/>
        <v>13</v>
      </c>
      <c r="Q5364" s="14" t="str">
        <f t="shared" si="502"/>
        <v xml:space="preserve">William </v>
      </c>
      <c r="R5364" s="14" t="str">
        <f t="shared" si="503"/>
        <v>Brown</v>
      </c>
    </row>
    <row r="5365" spans="2:18" x14ac:dyDescent="0.45">
      <c r="B5365" s="14" t="str">
        <f t="shared" si="498"/>
        <v>401061840107</v>
      </c>
      <c r="C5365" s="5">
        <v>40106</v>
      </c>
      <c r="D5365" s="2" t="s">
        <v>811</v>
      </c>
      <c r="E5365" s="14">
        <f t="shared" si="499"/>
        <v>0</v>
      </c>
      <c r="F5365" s="2">
        <v>18</v>
      </c>
      <c r="G5365" s="19">
        <v>1175.53</v>
      </c>
      <c r="H5365" s="20">
        <v>0.03</v>
      </c>
      <c r="I5365" s="6"/>
      <c r="J5365" s="5">
        <v>40107</v>
      </c>
      <c r="K5365" s="25">
        <v>257.58999999999997</v>
      </c>
      <c r="L5365" s="2" t="s">
        <v>622</v>
      </c>
      <c r="M5365" s="14">
        <f>+VLOOKUP(L5365,Customers!$C$3:$D$797,2,FALSE)</f>
        <v>4</v>
      </c>
      <c r="N5365" s="14">
        <f>+INDEX(Customers!$B$2:$D$797,MATCH(TF_Database!L5365,Customers!$C$2:$C$797,0),1)</f>
        <v>9428</v>
      </c>
      <c r="O5365" s="29">
        <f t="shared" si="500"/>
        <v>8</v>
      </c>
      <c r="P5365" s="29">
        <f t="shared" si="501"/>
        <v>13</v>
      </c>
      <c r="Q5365" s="14" t="str">
        <f t="shared" si="502"/>
        <v xml:space="preserve">William </v>
      </c>
      <c r="R5365" s="14" t="str">
        <f t="shared" si="503"/>
        <v>Brown</v>
      </c>
    </row>
    <row r="5366" spans="2:18" x14ac:dyDescent="0.45">
      <c r="B5366" s="14" t="str">
        <f t="shared" si="498"/>
        <v>404531940454</v>
      </c>
      <c r="C5366" s="5">
        <v>40453</v>
      </c>
      <c r="D5366" s="2" t="s">
        <v>806</v>
      </c>
      <c r="E5366" s="14">
        <f t="shared" si="499"/>
        <v>1</v>
      </c>
      <c r="F5366" s="2">
        <v>19</v>
      </c>
      <c r="G5366" s="19">
        <v>178.44</v>
      </c>
      <c r="H5366" s="20">
        <v>0.03</v>
      </c>
      <c r="I5366" s="6"/>
      <c r="J5366" s="5">
        <v>40454</v>
      </c>
      <c r="K5366" s="25">
        <v>50.13</v>
      </c>
      <c r="L5366" s="2" t="s">
        <v>619</v>
      </c>
      <c r="M5366" s="14">
        <f>+VLOOKUP(L5366,Customers!$C$3:$D$797,2,FALSE)</f>
        <v>2</v>
      </c>
      <c r="N5366" s="14">
        <f>+INDEX(Customers!$B$2:$D$797,MATCH(TF_Database!L5366,Customers!$C$2:$C$797,0),1)</f>
        <v>17804</v>
      </c>
      <c r="O5366" s="29">
        <f t="shared" si="500"/>
        <v>5</v>
      </c>
      <c r="P5366" s="29">
        <f t="shared" si="501"/>
        <v>10</v>
      </c>
      <c r="Q5366" s="14" t="str">
        <f t="shared" si="502"/>
        <v xml:space="preserve">John </v>
      </c>
      <c r="R5366" s="14" t="str">
        <f t="shared" si="503"/>
        <v>Dryer</v>
      </c>
    </row>
    <row r="5367" spans="2:18" x14ac:dyDescent="0.45">
      <c r="B5367" s="14" t="str">
        <f t="shared" si="498"/>
        <v>408793140880</v>
      </c>
      <c r="C5367" s="5">
        <v>40879</v>
      </c>
      <c r="D5367" s="2" t="s">
        <v>806</v>
      </c>
      <c r="E5367" s="14">
        <f t="shared" si="499"/>
        <v>1</v>
      </c>
      <c r="F5367" s="2">
        <v>31</v>
      </c>
      <c r="G5367" s="19">
        <v>472.35</v>
      </c>
      <c r="H5367" s="20">
        <v>0.03</v>
      </c>
      <c r="I5367" s="6"/>
      <c r="J5367" s="5">
        <v>40880</v>
      </c>
      <c r="K5367" s="25">
        <v>61.676000000000002</v>
      </c>
      <c r="L5367" s="2" t="s">
        <v>616</v>
      </c>
      <c r="M5367" s="14">
        <f>+VLOOKUP(L5367,Customers!$C$3:$D$797,2,FALSE)</f>
        <v>4</v>
      </c>
      <c r="N5367" s="14">
        <f>+INDEX(Customers!$B$2:$D$797,MATCH(TF_Database!L5367,Customers!$C$2:$C$797,0),1)</f>
        <v>19880</v>
      </c>
      <c r="O5367" s="29">
        <f t="shared" si="500"/>
        <v>6</v>
      </c>
      <c r="P5367" s="29">
        <f t="shared" si="501"/>
        <v>12</v>
      </c>
      <c r="Q5367" s="14" t="str">
        <f t="shared" si="502"/>
        <v xml:space="preserve">Peter </v>
      </c>
      <c r="R5367" s="14" t="str">
        <f t="shared" si="503"/>
        <v>Fuller</v>
      </c>
    </row>
    <row r="5368" spans="2:18" x14ac:dyDescent="0.45">
      <c r="B5368" s="14" t="str">
        <f t="shared" si="498"/>
        <v>400164440018</v>
      </c>
      <c r="C5368" s="5">
        <v>40016</v>
      </c>
      <c r="D5368" s="2" t="s">
        <v>804</v>
      </c>
      <c r="E5368" s="14">
        <f t="shared" si="499"/>
        <v>0</v>
      </c>
      <c r="F5368" s="2">
        <v>44</v>
      </c>
      <c r="G5368" s="19">
        <v>505.01</v>
      </c>
      <c r="H5368" s="20">
        <v>0.06</v>
      </c>
      <c r="I5368" s="6"/>
      <c r="J5368" s="5">
        <v>40018</v>
      </c>
      <c r="K5368" s="25">
        <v>-43.52</v>
      </c>
      <c r="L5368" s="2" t="s">
        <v>308</v>
      </c>
      <c r="M5368" s="14">
        <f>+VLOOKUP(L5368,Customers!$C$3:$D$797,2,FALSE)</f>
        <v>1</v>
      </c>
      <c r="N5368" s="14">
        <f>+INDEX(Customers!$B$2:$D$797,MATCH(TF_Database!L5368,Customers!$C$2:$C$797,0),1)</f>
        <v>27847</v>
      </c>
      <c r="O5368" s="29">
        <f t="shared" si="500"/>
        <v>5</v>
      </c>
      <c r="P5368" s="29">
        <f t="shared" si="501"/>
        <v>14</v>
      </c>
      <c r="Q5368" s="14" t="str">
        <f t="shared" si="502"/>
        <v xml:space="preserve">Matt </v>
      </c>
      <c r="R5368" s="14" t="str">
        <f t="shared" si="503"/>
        <v>Collister</v>
      </c>
    </row>
    <row r="5369" spans="2:18" x14ac:dyDescent="0.45">
      <c r="B5369" s="14" t="str">
        <f t="shared" si="498"/>
        <v>400164140023</v>
      </c>
      <c r="C5369" s="5">
        <v>40016</v>
      </c>
      <c r="D5369" s="2" t="s">
        <v>804</v>
      </c>
      <c r="E5369" s="14">
        <f t="shared" si="499"/>
        <v>0</v>
      </c>
      <c r="F5369" s="2">
        <v>41</v>
      </c>
      <c r="G5369" s="19">
        <v>286.75</v>
      </c>
      <c r="H5369" s="20">
        <v>0.06</v>
      </c>
      <c r="I5369" s="6"/>
      <c r="J5369" s="5">
        <v>40023</v>
      </c>
      <c r="K5369" s="25">
        <v>98.44</v>
      </c>
      <c r="L5369" s="2" t="s">
        <v>308</v>
      </c>
      <c r="M5369" s="14">
        <f>+VLOOKUP(L5369,Customers!$C$3:$D$797,2,FALSE)</f>
        <v>1</v>
      </c>
      <c r="N5369" s="14">
        <f>+INDEX(Customers!$B$2:$D$797,MATCH(TF_Database!L5369,Customers!$C$2:$C$797,0),1)</f>
        <v>27847</v>
      </c>
      <c r="O5369" s="29">
        <f t="shared" si="500"/>
        <v>5</v>
      </c>
      <c r="P5369" s="29">
        <f t="shared" si="501"/>
        <v>14</v>
      </c>
      <c r="Q5369" s="14" t="str">
        <f t="shared" si="502"/>
        <v xml:space="preserve">Matt </v>
      </c>
      <c r="R5369" s="14" t="str">
        <f t="shared" si="503"/>
        <v>Collister</v>
      </c>
    </row>
    <row r="5370" spans="2:18" x14ac:dyDescent="0.45">
      <c r="B5370" s="14" t="str">
        <f t="shared" si="498"/>
        <v>409053240907</v>
      </c>
      <c r="C5370" s="5">
        <v>40905</v>
      </c>
      <c r="D5370" s="2" t="s">
        <v>808</v>
      </c>
      <c r="E5370" s="14">
        <f t="shared" si="499"/>
        <v>0</v>
      </c>
      <c r="F5370" s="2">
        <v>32</v>
      </c>
      <c r="G5370" s="19">
        <v>980.07</v>
      </c>
      <c r="H5370" s="20">
        <v>0.09</v>
      </c>
      <c r="I5370" s="6"/>
      <c r="J5370" s="5">
        <v>40907</v>
      </c>
      <c r="K5370" s="25">
        <v>337.25</v>
      </c>
      <c r="L5370" s="2" t="s">
        <v>579</v>
      </c>
      <c r="M5370" s="14">
        <f>+VLOOKUP(L5370,Customers!$C$3:$D$797,2,FALSE)</f>
        <v>2</v>
      </c>
      <c r="N5370" s="14">
        <f>+INDEX(Customers!$B$2:$D$797,MATCH(TF_Database!L5370,Customers!$C$2:$C$797,0),1)</f>
        <v>20614</v>
      </c>
      <c r="O5370" s="29">
        <f t="shared" si="500"/>
        <v>8</v>
      </c>
      <c r="P5370" s="29">
        <f t="shared" si="501"/>
        <v>12</v>
      </c>
      <c r="Q5370" s="14" t="str">
        <f t="shared" si="502"/>
        <v xml:space="preserve">Patrick </v>
      </c>
      <c r="R5370" s="14" t="str">
        <f t="shared" si="503"/>
        <v>Ryan</v>
      </c>
    </row>
    <row r="5371" spans="2:18" x14ac:dyDescent="0.45">
      <c r="B5371" s="14" t="str">
        <f t="shared" si="498"/>
        <v>400643140066</v>
      </c>
      <c r="C5371" s="5">
        <v>40064</v>
      </c>
      <c r="D5371" s="2" t="s">
        <v>811</v>
      </c>
      <c r="E5371" s="14">
        <f t="shared" si="499"/>
        <v>0</v>
      </c>
      <c r="F5371" s="2">
        <v>31</v>
      </c>
      <c r="G5371" s="19">
        <v>353.25</v>
      </c>
      <c r="H5371" s="20">
        <v>0.02</v>
      </c>
      <c r="I5371" s="6"/>
      <c r="J5371" s="5">
        <v>40066</v>
      </c>
      <c r="K5371" s="25">
        <v>60.06</v>
      </c>
      <c r="L5371" s="2" t="s">
        <v>623</v>
      </c>
      <c r="M5371" s="14">
        <f>+VLOOKUP(L5371,Customers!$C$3:$D$797,2,FALSE)</f>
        <v>1</v>
      </c>
      <c r="N5371" s="14">
        <f>+INDEX(Customers!$B$2:$D$797,MATCH(TF_Database!L5371,Customers!$C$2:$C$797,0),1)</f>
        <v>12058</v>
      </c>
      <c r="O5371" s="29">
        <f t="shared" si="500"/>
        <v>5</v>
      </c>
      <c r="P5371" s="29">
        <f t="shared" si="501"/>
        <v>11</v>
      </c>
      <c r="Q5371" s="14" t="str">
        <f t="shared" si="502"/>
        <v xml:space="preserve">Rick </v>
      </c>
      <c r="R5371" s="14" t="str">
        <f t="shared" si="503"/>
        <v>Hansen</v>
      </c>
    </row>
    <row r="5372" spans="2:18" x14ac:dyDescent="0.45">
      <c r="B5372" s="14" t="str">
        <f t="shared" si="498"/>
        <v>40624740626</v>
      </c>
      <c r="C5372" s="5">
        <v>40624</v>
      </c>
      <c r="D5372" s="2" t="s">
        <v>806</v>
      </c>
      <c r="E5372" s="14">
        <f t="shared" si="499"/>
        <v>1</v>
      </c>
      <c r="F5372" s="2">
        <v>7</v>
      </c>
      <c r="G5372" s="19">
        <v>30.1</v>
      </c>
      <c r="H5372" s="20">
        <v>0.09</v>
      </c>
      <c r="I5372" s="6"/>
      <c r="J5372" s="5">
        <v>40626</v>
      </c>
      <c r="K5372" s="25">
        <v>-28.313000000000002</v>
      </c>
      <c r="L5372" s="2" t="s">
        <v>627</v>
      </c>
      <c r="M5372" s="14">
        <f>+VLOOKUP(L5372,Customers!$C$3:$D$797,2,FALSE)</f>
        <v>3</v>
      </c>
      <c r="N5372" s="14">
        <f>+INDEX(Customers!$B$2:$D$797,MATCH(TF_Database!L5372,Customers!$C$2:$C$797,0),1)</f>
        <v>19625</v>
      </c>
      <c r="O5372" s="29">
        <f t="shared" si="500"/>
        <v>8</v>
      </c>
      <c r="P5372" s="29">
        <f t="shared" si="501"/>
        <v>14</v>
      </c>
      <c r="Q5372" s="14" t="str">
        <f t="shared" si="502"/>
        <v xml:space="preserve">Pauline </v>
      </c>
      <c r="R5372" s="14" t="str">
        <f t="shared" si="503"/>
        <v>Webber</v>
      </c>
    </row>
    <row r="5373" spans="2:18" x14ac:dyDescent="0.45">
      <c r="B5373" s="14" t="str">
        <f t="shared" si="498"/>
        <v>400282440030</v>
      </c>
      <c r="C5373" s="5">
        <v>40028</v>
      </c>
      <c r="D5373" s="2" t="s">
        <v>804</v>
      </c>
      <c r="E5373" s="14">
        <f t="shared" si="499"/>
        <v>0</v>
      </c>
      <c r="F5373" s="2">
        <v>24</v>
      </c>
      <c r="G5373" s="19">
        <v>4547.26</v>
      </c>
      <c r="H5373" s="20">
        <v>0</v>
      </c>
      <c r="I5373" s="6"/>
      <c r="J5373" s="5">
        <v>40030</v>
      </c>
      <c r="K5373" s="25">
        <v>468.27</v>
      </c>
      <c r="L5373" s="2" t="s">
        <v>629</v>
      </c>
      <c r="M5373" s="14">
        <f>+VLOOKUP(L5373,Customers!$C$3:$D$797,2,FALSE)</f>
        <v>3</v>
      </c>
      <c r="N5373" s="14">
        <f>+INDEX(Customers!$B$2:$D$797,MATCH(TF_Database!L5373,Customers!$C$2:$C$797,0),1)</f>
        <v>9247</v>
      </c>
      <c r="O5373" s="29">
        <f t="shared" si="500"/>
        <v>5</v>
      </c>
      <c r="P5373" s="29">
        <f t="shared" si="501"/>
        <v>13</v>
      </c>
      <c r="Q5373" s="14" t="str">
        <f t="shared" si="502"/>
        <v xml:space="preserve">Nick </v>
      </c>
      <c r="R5373" s="14" t="str">
        <f t="shared" si="503"/>
        <v>Zandusky</v>
      </c>
    </row>
    <row r="5374" spans="2:18" x14ac:dyDescent="0.45">
      <c r="B5374" s="14" t="str">
        <f t="shared" si="498"/>
        <v>401962640198</v>
      </c>
      <c r="C5374" s="5">
        <v>40196</v>
      </c>
      <c r="D5374" s="2" t="s">
        <v>806</v>
      </c>
      <c r="E5374" s="14">
        <f t="shared" si="499"/>
        <v>1</v>
      </c>
      <c r="F5374" s="2">
        <v>26</v>
      </c>
      <c r="G5374" s="19">
        <v>430.33</v>
      </c>
      <c r="H5374" s="20">
        <v>0.08</v>
      </c>
      <c r="I5374" s="6"/>
      <c r="J5374" s="5">
        <v>40198</v>
      </c>
      <c r="K5374" s="25">
        <v>85.48</v>
      </c>
      <c r="L5374" s="2" t="s">
        <v>617</v>
      </c>
      <c r="M5374" s="14">
        <f>+VLOOKUP(L5374,Customers!$C$3:$D$797,2,FALSE)</f>
        <v>1</v>
      </c>
      <c r="N5374" s="14">
        <f>+INDEX(Customers!$B$2:$D$797,MATCH(TF_Database!L5374,Customers!$C$2:$C$797,0),1)</f>
        <v>28958</v>
      </c>
      <c r="O5374" s="29">
        <f t="shared" si="500"/>
        <v>4</v>
      </c>
      <c r="P5374" s="29">
        <f t="shared" si="501"/>
        <v>10</v>
      </c>
      <c r="Q5374" s="14" t="str">
        <f t="shared" si="502"/>
        <v xml:space="preserve">Sam </v>
      </c>
      <c r="R5374" s="14" t="str">
        <f t="shared" si="503"/>
        <v>Craven</v>
      </c>
    </row>
    <row r="5375" spans="2:18" x14ac:dyDescent="0.45">
      <c r="B5375" s="14" t="str">
        <f t="shared" si="498"/>
        <v>401964640197</v>
      </c>
      <c r="C5375" s="5">
        <v>40196</v>
      </c>
      <c r="D5375" s="2" t="s">
        <v>806</v>
      </c>
      <c r="E5375" s="14">
        <f t="shared" si="499"/>
        <v>1</v>
      </c>
      <c r="F5375" s="2">
        <v>46</v>
      </c>
      <c r="G5375" s="19">
        <v>1221.47</v>
      </c>
      <c r="H5375" s="20">
        <v>0.09</v>
      </c>
      <c r="I5375" s="6"/>
      <c r="J5375" s="5">
        <v>40197</v>
      </c>
      <c r="K5375" s="25">
        <v>-233.14</v>
      </c>
      <c r="L5375" s="2" t="s">
        <v>617</v>
      </c>
      <c r="M5375" s="14">
        <f>+VLOOKUP(L5375,Customers!$C$3:$D$797,2,FALSE)</f>
        <v>1</v>
      </c>
      <c r="N5375" s="14">
        <f>+INDEX(Customers!$B$2:$D$797,MATCH(TF_Database!L5375,Customers!$C$2:$C$797,0),1)</f>
        <v>28958</v>
      </c>
      <c r="O5375" s="29">
        <f t="shared" si="500"/>
        <v>4</v>
      </c>
      <c r="P5375" s="29">
        <f t="shared" si="501"/>
        <v>10</v>
      </c>
      <c r="Q5375" s="14" t="str">
        <f t="shared" si="502"/>
        <v xml:space="preserve">Sam </v>
      </c>
      <c r="R5375" s="14" t="str">
        <f t="shared" si="503"/>
        <v>Craven</v>
      </c>
    </row>
    <row r="5376" spans="2:18" x14ac:dyDescent="0.45">
      <c r="B5376" s="14" t="str">
        <f t="shared" si="498"/>
        <v>409521540953</v>
      </c>
      <c r="C5376" s="5">
        <v>40952</v>
      </c>
      <c r="D5376" s="2" t="s">
        <v>811</v>
      </c>
      <c r="E5376" s="14">
        <f t="shared" si="499"/>
        <v>0</v>
      </c>
      <c r="F5376" s="2">
        <v>15</v>
      </c>
      <c r="G5376" s="19">
        <v>128.27000000000001</v>
      </c>
      <c r="H5376" s="20">
        <v>0</v>
      </c>
      <c r="I5376" s="6"/>
      <c r="J5376" s="5">
        <v>40953</v>
      </c>
      <c r="K5376" s="25">
        <v>22.85</v>
      </c>
      <c r="L5376" s="2" t="s">
        <v>627</v>
      </c>
      <c r="M5376" s="14">
        <f>+VLOOKUP(L5376,Customers!$C$3:$D$797,2,FALSE)</f>
        <v>3</v>
      </c>
      <c r="N5376" s="14">
        <f>+INDEX(Customers!$B$2:$D$797,MATCH(TF_Database!L5376,Customers!$C$2:$C$797,0),1)</f>
        <v>19625</v>
      </c>
      <c r="O5376" s="29">
        <f t="shared" si="500"/>
        <v>8</v>
      </c>
      <c r="P5376" s="29">
        <f t="shared" si="501"/>
        <v>14</v>
      </c>
      <c r="Q5376" s="14" t="str">
        <f t="shared" si="502"/>
        <v xml:space="preserve">Pauline </v>
      </c>
      <c r="R5376" s="14" t="str">
        <f t="shared" si="503"/>
        <v>Webber</v>
      </c>
    </row>
    <row r="5377" spans="2:18" x14ac:dyDescent="0.45">
      <c r="B5377" s="14" t="str">
        <f t="shared" si="498"/>
        <v>40068440073</v>
      </c>
      <c r="C5377" s="5">
        <v>40068</v>
      </c>
      <c r="D5377" s="2" t="s">
        <v>804</v>
      </c>
      <c r="E5377" s="14">
        <f t="shared" si="499"/>
        <v>0</v>
      </c>
      <c r="F5377" s="2">
        <v>4</v>
      </c>
      <c r="G5377" s="19">
        <v>292.34050000000002</v>
      </c>
      <c r="H5377" s="20">
        <v>0.01</v>
      </c>
      <c r="I5377" s="6"/>
      <c r="J5377" s="5">
        <v>40073</v>
      </c>
      <c r="K5377" s="25">
        <v>-420.58499999999998</v>
      </c>
      <c r="L5377" s="2" t="s">
        <v>579</v>
      </c>
      <c r="M5377" s="14">
        <f>+VLOOKUP(L5377,Customers!$C$3:$D$797,2,FALSE)</f>
        <v>2</v>
      </c>
      <c r="N5377" s="14">
        <f>+INDEX(Customers!$B$2:$D$797,MATCH(TF_Database!L5377,Customers!$C$2:$C$797,0),1)</f>
        <v>20614</v>
      </c>
      <c r="O5377" s="29">
        <f t="shared" si="500"/>
        <v>8</v>
      </c>
      <c r="P5377" s="29">
        <f t="shared" si="501"/>
        <v>12</v>
      </c>
      <c r="Q5377" s="14" t="str">
        <f t="shared" si="502"/>
        <v xml:space="preserve">Patrick </v>
      </c>
      <c r="R5377" s="14" t="str">
        <f t="shared" si="503"/>
        <v>Ryan</v>
      </c>
    </row>
    <row r="5378" spans="2:18" x14ac:dyDescent="0.45">
      <c r="B5378" s="14" t="str">
        <f t="shared" si="498"/>
        <v>39995839996</v>
      </c>
      <c r="C5378" s="5">
        <v>39995</v>
      </c>
      <c r="D5378" s="2" t="s">
        <v>808</v>
      </c>
      <c r="E5378" s="14">
        <f t="shared" si="499"/>
        <v>0</v>
      </c>
      <c r="F5378" s="2">
        <v>8</v>
      </c>
      <c r="G5378" s="19">
        <v>253.26</v>
      </c>
      <c r="H5378" s="20">
        <v>0.02</v>
      </c>
      <c r="I5378" s="6"/>
      <c r="J5378" s="5">
        <v>39996</v>
      </c>
      <c r="K5378" s="25">
        <v>49.657000000000004</v>
      </c>
      <c r="L5378" s="2" t="s">
        <v>628</v>
      </c>
      <c r="M5378" s="14">
        <f>+VLOOKUP(L5378,Customers!$C$3:$D$797,2,FALSE)</f>
        <v>1</v>
      </c>
      <c r="N5378" s="14">
        <f>+INDEX(Customers!$B$2:$D$797,MATCH(TF_Database!L5378,Customers!$C$2:$C$797,0),1)</f>
        <v>1406</v>
      </c>
      <c r="O5378" s="29">
        <f t="shared" si="500"/>
        <v>5</v>
      </c>
      <c r="P5378" s="29">
        <f t="shared" si="501"/>
        <v>13</v>
      </c>
      <c r="Q5378" s="14" t="str">
        <f t="shared" si="502"/>
        <v xml:space="preserve">Kean </v>
      </c>
      <c r="R5378" s="14" t="str">
        <f t="shared" si="503"/>
        <v>Takahito</v>
      </c>
    </row>
    <row r="5379" spans="2:18" x14ac:dyDescent="0.45">
      <c r="B5379" s="14" t="str">
        <f t="shared" si="498"/>
        <v>399954539997</v>
      </c>
      <c r="C5379" s="5">
        <v>39995</v>
      </c>
      <c r="D5379" s="2" t="s">
        <v>808</v>
      </c>
      <c r="E5379" s="14">
        <f t="shared" si="499"/>
        <v>0</v>
      </c>
      <c r="F5379" s="2">
        <v>45</v>
      </c>
      <c r="G5379" s="19">
        <v>6865.0720000000001</v>
      </c>
      <c r="H5379" s="20">
        <v>0</v>
      </c>
      <c r="I5379" s="6"/>
      <c r="J5379" s="5">
        <v>39997</v>
      </c>
      <c r="K5379" s="25">
        <v>1117.24</v>
      </c>
      <c r="L5379" s="2" t="s">
        <v>628</v>
      </c>
      <c r="M5379" s="14">
        <f>+VLOOKUP(L5379,Customers!$C$3:$D$797,2,FALSE)</f>
        <v>1</v>
      </c>
      <c r="N5379" s="14">
        <f>+INDEX(Customers!$B$2:$D$797,MATCH(TF_Database!L5379,Customers!$C$2:$C$797,0),1)</f>
        <v>1406</v>
      </c>
      <c r="O5379" s="29">
        <f t="shared" si="500"/>
        <v>5</v>
      </c>
      <c r="P5379" s="29">
        <f t="shared" si="501"/>
        <v>13</v>
      </c>
      <c r="Q5379" s="14" t="str">
        <f t="shared" si="502"/>
        <v xml:space="preserve">Kean </v>
      </c>
      <c r="R5379" s="14" t="str">
        <f t="shared" si="503"/>
        <v>Takahito</v>
      </c>
    </row>
    <row r="5380" spans="2:18" x14ac:dyDescent="0.45">
      <c r="B5380" s="14" t="str">
        <f t="shared" si="498"/>
        <v>400152040016</v>
      </c>
      <c r="C5380" s="5">
        <v>40015</v>
      </c>
      <c r="D5380" s="2" t="s">
        <v>811</v>
      </c>
      <c r="E5380" s="14">
        <f t="shared" si="499"/>
        <v>0</v>
      </c>
      <c r="F5380" s="2">
        <v>20</v>
      </c>
      <c r="G5380" s="19">
        <v>3361.7584999999999</v>
      </c>
      <c r="H5380" s="20">
        <v>0.04</v>
      </c>
      <c r="I5380" s="6"/>
      <c r="J5380" s="5">
        <v>40016</v>
      </c>
      <c r="K5380" s="25">
        <v>394.35300000000001</v>
      </c>
      <c r="L5380" s="2" t="s">
        <v>192</v>
      </c>
      <c r="M5380" s="14">
        <f>+VLOOKUP(L5380,Customers!$C$3:$D$797,2,FALSE)</f>
        <v>2</v>
      </c>
      <c r="N5380" s="14">
        <f>+INDEX(Customers!$B$2:$D$797,MATCH(TF_Database!L5380,Customers!$C$2:$C$797,0),1)</f>
        <v>16812</v>
      </c>
      <c r="O5380" s="29">
        <f t="shared" si="500"/>
        <v>6</v>
      </c>
      <c r="P5380" s="29">
        <f t="shared" si="501"/>
        <v>12</v>
      </c>
      <c r="Q5380" s="14" t="str">
        <f t="shared" si="502"/>
        <v xml:space="preserve">Julia </v>
      </c>
      <c r="R5380" s="14" t="str">
        <f t="shared" si="503"/>
        <v>Dunbar</v>
      </c>
    </row>
    <row r="5381" spans="2:18" x14ac:dyDescent="0.45">
      <c r="B5381" s="14" t="str">
        <f t="shared" si="498"/>
        <v>399843839985</v>
      </c>
      <c r="C5381" s="5">
        <v>39984</v>
      </c>
      <c r="D5381" s="2" t="s">
        <v>808</v>
      </c>
      <c r="E5381" s="14">
        <f t="shared" si="499"/>
        <v>0</v>
      </c>
      <c r="F5381" s="2">
        <v>38</v>
      </c>
      <c r="G5381" s="19">
        <v>117.84</v>
      </c>
      <c r="H5381" s="20">
        <v>0.04</v>
      </c>
      <c r="I5381" s="6"/>
      <c r="J5381" s="5">
        <v>39985</v>
      </c>
      <c r="K5381" s="25">
        <v>30.76</v>
      </c>
      <c r="L5381" s="2" t="s">
        <v>629</v>
      </c>
      <c r="M5381" s="14">
        <f>+VLOOKUP(L5381,Customers!$C$3:$D$797,2,FALSE)</f>
        <v>3</v>
      </c>
      <c r="N5381" s="14">
        <f>+INDEX(Customers!$B$2:$D$797,MATCH(TF_Database!L5381,Customers!$C$2:$C$797,0),1)</f>
        <v>9247</v>
      </c>
      <c r="O5381" s="29">
        <f t="shared" si="500"/>
        <v>5</v>
      </c>
      <c r="P5381" s="29">
        <f t="shared" si="501"/>
        <v>13</v>
      </c>
      <c r="Q5381" s="14" t="str">
        <f t="shared" si="502"/>
        <v xml:space="preserve">Nick </v>
      </c>
      <c r="R5381" s="14" t="str">
        <f t="shared" si="503"/>
        <v>Zandusky</v>
      </c>
    </row>
    <row r="5382" spans="2:18" x14ac:dyDescent="0.45">
      <c r="B5382" s="14" t="str">
        <f t="shared" si="498"/>
        <v>399844739985</v>
      </c>
      <c r="C5382" s="5">
        <v>39984</v>
      </c>
      <c r="D5382" s="2" t="s">
        <v>808</v>
      </c>
      <c r="E5382" s="14">
        <f t="shared" si="499"/>
        <v>0</v>
      </c>
      <c r="F5382" s="2">
        <v>47</v>
      </c>
      <c r="G5382" s="19">
        <v>121.2</v>
      </c>
      <c r="H5382" s="20">
        <v>0.1</v>
      </c>
      <c r="I5382" s="6"/>
      <c r="J5382" s="5">
        <v>39985</v>
      </c>
      <c r="K5382" s="25">
        <v>-20.2</v>
      </c>
      <c r="L5382" s="2" t="s">
        <v>629</v>
      </c>
      <c r="M5382" s="14">
        <f>+VLOOKUP(L5382,Customers!$C$3:$D$797,2,FALSE)</f>
        <v>3</v>
      </c>
      <c r="N5382" s="14">
        <f>+INDEX(Customers!$B$2:$D$797,MATCH(TF_Database!L5382,Customers!$C$2:$C$797,0),1)</f>
        <v>9247</v>
      </c>
      <c r="O5382" s="29">
        <f t="shared" si="500"/>
        <v>5</v>
      </c>
      <c r="P5382" s="29">
        <f t="shared" si="501"/>
        <v>13</v>
      </c>
      <c r="Q5382" s="14" t="str">
        <f t="shared" si="502"/>
        <v xml:space="preserve">Nick </v>
      </c>
      <c r="R5382" s="14" t="str">
        <f t="shared" si="503"/>
        <v>Zandusky</v>
      </c>
    </row>
    <row r="5383" spans="2:18" x14ac:dyDescent="0.45">
      <c r="B5383" s="14" t="str">
        <f t="shared" ref="B5383:B5446" si="504">+CONCATENATE(C5383,F5383,J5383)</f>
        <v>409824340986</v>
      </c>
      <c r="C5383" s="5">
        <v>40982</v>
      </c>
      <c r="D5383" s="2" t="s">
        <v>804</v>
      </c>
      <c r="E5383" s="14">
        <f t="shared" ref="E5383:E5446" si="505">+IF(D5383="High",1,0)</f>
        <v>0</v>
      </c>
      <c r="F5383" s="2">
        <v>43</v>
      </c>
      <c r="G5383" s="19">
        <v>1334.05</v>
      </c>
      <c r="H5383" s="20">
        <v>0.06</v>
      </c>
      <c r="I5383" s="6"/>
      <c r="J5383" s="5">
        <v>40986</v>
      </c>
      <c r="K5383" s="25">
        <v>581.76549999999997</v>
      </c>
      <c r="L5383" s="2" t="s">
        <v>308</v>
      </c>
      <c r="M5383" s="14">
        <f>+VLOOKUP(L5383,Customers!$C$3:$D$797,2,FALSE)</f>
        <v>1</v>
      </c>
      <c r="N5383" s="14">
        <f>+INDEX(Customers!$B$2:$D$797,MATCH(TF_Database!L5383,Customers!$C$2:$C$797,0),1)</f>
        <v>27847</v>
      </c>
      <c r="O5383" s="29">
        <f t="shared" ref="O5383:O5446" si="506">+SEARCH(" ",L5383)</f>
        <v>5</v>
      </c>
      <c r="P5383" s="29">
        <f t="shared" ref="P5383:P5446" si="507">+LEN(L5383)</f>
        <v>14</v>
      </c>
      <c r="Q5383" s="14" t="str">
        <f t="shared" ref="Q5383:Q5446" si="508">+LEFT(L5383,O5383)</f>
        <v xml:space="preserve">Matt </v>
      </c>
      <c r="R5383" s="14" t="str">
        <f t="shared" ref="R5383:R5446" si="509">+RIGHT(L5383,P5383-O5383)</f>
        <v>Collister</v>
      </c>
    </row>
    <row r="5384" spans="2:18" x14ac:dyDescent="0.45">
      <c r="B5384" s="14" t="str">
        <f t="shared" si="504"/>
        <v>409825040984</v>
      </c>
      <c r="C5384" s="5">
        <v>40982</v>
      </c>
      <c r="D5384" s="2" t="s">
        <v>804</v>
      </c>
      <c r="E5384" s="14">
        <f t="shared" si="505"/>
        <v>0</v>
      </c>
      <c r="F5384" s="2">
        <v>50</v>
      </c>
      <c r="G5384" s="19">
        <v>6552.86</v>
      </c>
      <c r="H5384" s="20">
        <v>7.0000000000000007E-2</v>
      </c>
      <c r="I5384" s="6"/>
      <c r="J5384" s="5">
        <v>40984</v>
      </c>
      <c r="K5384" s="25">
        <v>-692.82</v>
      </c>
      <c r="L5384" s="2" t="s">
        <v>308</v>
      </c>
      <c r="M5384" s="14">
        <f>+VLOOKUP(L5384,Customers!$C$3:$D$797,2,FALSE)</f>
        <v>1</v>
      </c>
      <c r="N5384" s="14">
        <f>+INDEX(Customers!$B$2:$D$797,MATCH(TF_Database!L5384,Customers!$C$2:$C$797,0),1)</f>
        <v>27847</v>
      </c>
      <c r="O5384" s="29">
        <f t="shared" si="506"/>
        <v>5</v>
      </c>
      <c r="P5384" s="29">
        <f t="shared" si="507"/>
        <v>14</v>
      </c>
      <c r="Q5384" s="14" t="str">
        <f t="shared" si="508"/>
        <v xml:space="preserve">Matt </v>
      </c>
      <c r="R5384" s="14" t="str">
        <f t="shared" si="509"/>
        <v>Collister</v>
      </c>
    </row>
    <row r="5385" spans="2:18" x14ac:dyDescent="0.45">
      <c r="B5385" s="14" t="str">
        <f t="shared" si="504"/>
        <v>400481640049</v>
      </c>
      <c r="C5385" s="5">
        <v>40048</v>
      </c>
      <c r="D5385" s="2" t="s">
        <v>810</v>
      </c>
      <c r="E5385" s="14">
        <f t="shared" si="505"/>
        <v>0</v>
      </c>
      <c r="F5385" s="2">
        <v>16</v>
      </c>
      <c r="G5385" s="19">
        <v>587.88</v>
      </c>
      <c r="H5385" s="20">
        <v>0</v>
      </c>
      <c r="I5385" s="6"/>
      <c r="J5385" s="5">
        <v>40049</v>
      </c>
      <c r="K5385" s="25">
        <v>135.37</v>
      </c>
      <c r="L5385" s="2" t="s">
        <v>619</v>
      </c>
      <c r="M5385" s="14">
        <f>+VLOOKUP(L5385,Customers!$C$3:$D$797,2,FALSE)</f>
        <v>2</v>
      </c>
      <c r="N5385" s="14">
        <f>+INDEX(Customers!$B$2:$D$797,MATCH(TF_Database!L5385,Customers!$C$2:$C$797,0),1)</f>
        <v>17804</v>
      </c>
      <c r="O5385" s="29">
        <f t="shared" si="506"/>
        <v>5</v>
      </c>
      <c r="P5385" s="29">
        <f t="shared" si="507"/>
        <v>10</v>
      </c>
      <c r="Q5385" s="14" t="str">
        <f t="shared" si="508"/>
        <v xml:space="preserve">John </v>
      </c>
      <c r="R5385" s="14" t="str">
        <f t="shared" si="509"/>
        <v>Dryer</v>
      </c>
    </row>
    <row r="5386" spans="2:18" x14ac:dyDescent="0.45">
      <c r="B5386" s="14" t="str">
        <f t="shared" si="504"/>
        <v>403384540342</v>
      </c>
      <c r="C5386" s="5">
        <v>40338</v>
      </c>
      <c r="D5386" s="2" t="s">
        <v>804</v>
      </c>
      <c r="E5386" s="14">
        <f t="shared" si="505"/>
        <v>0</v>
      </c>
      <c r="F5386" s="2">
        <v>45</v>
      </c>
      <c r="G5386" s="19">
        <v>2207.9</v>
      </c>
      <c r="H5386" s="20">
        <v>0.02</v>
      </c>
      <c r="I5386" s="6"/>
      <c r="J5386" s="5">
        <v>40342</v>
      </c>
      <c r="K5386" s="25">
        <v>579.76</v>
      </c>
      <c r="L5386" s="2" t="s">
        <v>192</v>
      </c>
      <c r="M5386" s="14">
        <f>+VLOOKUP(L5386,Customers!$C$3:$D$797,2,FALSE)</f>
        <v>2</v>
      </c>
      <c r="N5386" s="14">
        <f>+INDEX(Customers!$B$2:$D$797,MATCH(TF_Database!L5386,Customers!$C$2:$C$797,0),1)</f>
        <v>16812</v>
      </c>
      <c r="O5386" s="29">
        <f t="shared" si="506"/>
        <v>6</v>
      </c>
      <c r="P5386" s="29">
        <f t="shared" si="507"/>
        <v>12</v>
      </c>
      <c r="Q5386" s="14" t="str">
        <f t="shared" si="508"/>
        <v xml:space="preserve">Julia </v>
      </c>
      <c r="R5386" s="14" t="str">
        <f t="shared" si="509"/>
        <v>Dunbar</v>
      </c>
    </row>
    <row r="5387" spans="2:18" x14ac:dyDescent="0.45">
      <c r="B5387" s="14" t="str">
        <f t="shared" si="504"/>
        <v>403384140345</v>
      </c>
      <c r="C5387" s="5">
        <v>40338</v>
      </c>
      <c r="D5387" s="2" t="s">
        <v>804</v>
      </c>
      <c r="E5387" s="14">
        <f t="shared" si="505"/>
        <v>0</v>
      </c>
      <c r="F5387" s="2">
        <v>41</v>
      </c>
      <c r="G5387" s="19">
        <v>139.93</v>
      </c>
      <c r="H5387" s="20">
        <v>0.05</v>
      </c>
      <c r="I5387" s="6"/>
      <c r="J5387" s="5">
        <v>40345</v>
      </c>
      <c r="K5387" s="25">
        <v>-3.06</v>
      </c>
      <c r="L5387" s="2" t="s">
        <v>192</v>
      </c>
      <c r="M5387" s="14">
        <f>+VLOOKUP(L5387,Customers!$C$3:$D$797,2,FALSE)</f>
        <v>2</v>
      </c>
      <c r="N5387" s="14">
        <f>+INDEX(Customers!$B$2:$D$797,MATCH(TF_Database!L5387,Customers!$C$2:$C$797,0),1)</f>
        <v>16812</v>
      </c>
      <c r="O5387" s="29">
        <f t="shared" si="506"/>
        <v>6</v>
      </c>
      <c r="P5387" s="29">
        <f t="shared" si="507"/>
        <v>12</v>
      </c>
      <c r="Q5387" s="14" t="str">
        <f t="shared" si="508"/>
        <v xml:space="preserve">Julia </v>
      </c>
      <c r="R5387" s="14" t="str">
        <f t="shared" si="509"/>
        <v>Dunbar</v>
      </c>
    </row>
    <row r="5388" spans="2:18" x14ac:dyDescent="0.45">
      <c r="B5388" s="14" t="str">
        <f t="shared" si="504"/>
        <v>40338840340</v>
      </c>
      <c r="C5388" s="5">
        <v>40338</v>
      </c>
      <c r="D5388" s="2" t="s">
        <v>804</v>
      </c>
      <c r="E5388" s="14">
        <f t="shared" si="505"/>
        <v>0</v>
      </c>
      <c r="F5388" s="2">
        <v>8</v>
      </c>
      <c r="G5388" s="19">
        <v>15.45</v>
      </c>
      <c r="H5388" s="20">
        <v>0.05</v>
      </c>
      <c r="I5388" s="6"/>
      <c r="J5388" s="5">
        <v>40340</v>
      </c>
      <c r="K5388" s="25">
        <v>-7.75</v>
      </c>
      <c r="L5388" s="2" t="s">
        <v>192</v>
      </c>
      <c r="M5388" s="14">
        <f>+VLOOKUP(L5388,Customers!$C$3:$D$797,2,FALSE)</f>
        <v>2</v>
      </c>
      <c r="N5388" s="14">
        <f>+INDEX(Customers!$B$2:$D$797,MATCH(TF_Database!L5388,Customers!$C$2:$C$797,0),1)</f>
        <v>16812</v>
      </c>
      <c r="O5388" s="29">
        <f t="shared" si="506"/>
        <v>6</v>
      </c>
      <c r="P5388" s="29">
        <f t="shared" si="507"/>
        <v>12</v>
      </c>
      <c r="Q5388" s="14" t="str">
        <f t="shared" si="508"/>
        <v xml:space="preserve">Julia </v>
      </c>
      <c r="R5388" s="14" t="str">
        <f t="shared" si="509"/>
        <v>Dunbar</v>
      </c>
    </row>
    <row r="5389" spans="2:18" x14ac:dyDescent="0.45">
      <c r="B5389" s="14" t="str">
        <f t="shared" si="504"/>
        <v>39895339896</v>
      </c>
      <c r="C5389" s="5">
        <v>39895</v>
      </c>
      <c r="D5389" s="2" t="s">
        <v>808</v>
      </c>
      <c r="E5389" s="14">
        <f t="shared" si="505"/>
        <v>0</v>
      </c>
      <c r="F5389" s="2">
        <v>3</v>
      </c>
      <c r="G5389" s="19">
        <v>1759.65</v>
      </c>
      <c r="H5389" s="20">
        <v>0.06</v>
      </c>
      <c r="I5389" s="6"/>
      <c r="J5389" s="5">
        <v>39896</v>
      </c>
      <c r="K5389" s="25">
        <v>-2213.75</v>
      </c>
      <c r="L5389" s="2" t="s">
        <v>622</v>
      </c>
      <c r="M5389" s="14">
        <f>+VLOOKUP(L5389,Customers!$C$3:$D$797,2,FALSE)</f>
        <v>4</v>
      </c>
      <c r="N5389" s="14">
        <f>+INDEX(Customers!$B$2:$D$797,MATCH(TF_Database!L5389,Customers!$C$2:$C$797,0),1)</f>
        <v>9428</v>
      </c>
      <c r="O5389" s="29">
        <f t="shared" si="506"/>
        <v>8</v>
      </c>
      <c r="P5389" s="29">
        <f t="shared" si="507"/>
        <v>13</v>
      </c>
      <c r="Q5389" s="14" t="str">
        <f t="shared" si="508"/>
        <v xml:space="preserve">William </v>
      </c>
      <c r="R5389" s="14" t="str">
        <f t="shared" si="509"/>
        <v>Brown</v>
      </c>
    </row>
    <row r="5390" spans="2:18" x14ac:dyDescent="0.45">
      <c r="B5390" s="14" t="str">
        <f t="shared" si="504"/>
        <v>39895739897</v>
      </c>
      <c r="C5390" s="5">
        <v>39895</v>
      </c>
      <c r="D5390" s="2" t="s">
        <v>808</v>
      </c>
      <c r="E5390" s="14">
        <f t="shared" si="505"/>
        <v>0</v>
      </c>
      <c r="F5390" s="2">
        <v>7</v>
      </c>
      <c r="G5390" s="19">
        <v>88.59</v>
      </c>
      <c r="H5390" s="20">
        <v>0.05</v>
      </c>
      <c r="I5390" s="6"/>
      <c r="J5390" s="5">
        <v>39897</v>
      </c>
      <c r="K5390" s="25">
        <v>-26.29</v>
      </c>
      <c r="L5390" s="2" t="s">
        <v>622</v>
      </c>
      <c r="M5390" s="14">
        <f>+VLOOKUP(L5390,Customers!$C$3:$D$797,2,FALSE)</f>
        <v>4</v>
      </c>
      <c r="N5390" s="14">
        <f>+INDEX(Customers!$B$2:$D$797,MATCH(TF_Database!L5390,Customers!$C$2:$C$797,0),1)</f>
        <v>9428</v>
      </c>
      <c r="O5390" s="29">
        <f t="shared" si="506"/>
        <v>8</v>
      </c>
      <c r="P5390" s="29">
        <f t="shared" si="507"/>
        <v>13</v>
      </c>
      <c r="Q5390" s="14" t="str">
        <f t="shared" si="508"/>
        <v xml:space="preserve">William </v>
      </c>
      <c r="R5390" s="14" t="str">
        <f t="shared" si="509"/>
        <v>Brown</v>
      </c>
    </row>
    <row r="5391" spans="2:18" x14ac:dyDescent="0.45">
      <c r="B5391" s="14" t="str">
        <f t="shared" si="504"/>
        <v>402584940260</v>
      </c>
      <c r="C5391" s="5">
        <v>40258</v>
      </c>
      <c r="D5391" s="2" t="s">
        <v>810</v>
      </c>
      <c r="E5391" s="14">
        <f t="shared" si="505"/>
        <v>0</v>
      </c>
      <c r="F5391" s="2">
        <v>49</v>
      </c>
      <c r="G5391" s="19">
        <v>508.38</v>
      </c>
      <c r="H5391" s="20">
        <v>0.06</v>
      </c>
      <c r="I5391" s="6"/>
      <c r="J5391" s="5">
        <v>40260</v>
      </c>
      <c r="K5391" s="25">
        <v>4.68</v>
      </c>
      <c r="L5391" s="2" t="s">
        <v>616</v>
      </c>
      <c r="M5391" s="14">
        <f>+VLOOKUP(L5391,Customers!$C$3:$D$797,2,FALSE)</f>
        <v>4</v>
      </c>
      <c r="N5391" s="14">
        <f>+INDEX(Customers!$B$2:$D$797,MATCH(TF_Database!L5391,Customers!$C$2:$C$797,0),1)</f>
        <v>19880</v>
      </c>
      <c r="O5391" s="29">
        <f t="shared" si="506"/>
        <v>6</v>
      </c>
      <c r="P5391" s="29">
        <f t="shared" si="507"/>
        <v>12</v>
      </c>
      <c r="Q5391" s="14" t="str">
        <f t="shared" si="508"/>
        <v xml:space="preserve">Peter </v>
      </c>
      <c r="R5391" s="14" t="str">
        <f t="shared" si="509"/>
        <v>Fuller</v>
      </c>
    </row>
    <row r="5392" spans="2:18" x14ac:dyDescent="0.45">
      <c r="B5392" s="14" t="str">
        <f t="shared" si="504"/>
        <v>402582840260</v>
      </c>
      <c r="C5392" s="5">
        <v>40258</v>
      </c>
      <c r="D5392" s="2" t="s">
        <v>810</v>
      </c>
      <c r="E5392" s="14">
        <f t="shared" si="505"/>
        <v>0</v>
      </c>
      <c r="F5392" s="2">
        <v>28</v>
      </c>
      <c r="G5392" s="19">
        <v>281.08999999999997</v>
      </c>
      <c r="H5392" s="20">
        <v>0.01</v>
      </c>
      <c r="I5392" s="6"/>
      <c r="J5392" s="5">
        <v>40260</v>
      </c>
      <c r="K5392" s="25">
        <v>-114.58</v>
      </c>
      <c r="L5392" s="2" t="s">
        <v>616</v>
      </c>
      <c r="M5392" s="14">
        <f>+VLOOKUP(L5392,Customers!$C$3:$D$797,2,FALSE)</f>
        <v>4</v>
      </c>
      <c r="N5392" s="14">
        <f>+INDEX(Customers!$B$2:$D$797,MATCH(TF_Database!L5392,Customers!$C$2:$C$797,0),1)</f>
        <v>19880</v>
      </c>
      <c r="O5392" s="29">
        <f t="shared" si="506"/>
        <v>6</v>
      </c>
      <c r="P5392" s="29">
        <f t="shared" si="507"/>
        <v>12</v>
      </c>
      <c r="Q5392" s="14" t="str">
        <f t="shared" si="508"/>
        <v xml:space="preserve">Peter </v>
      </c>
      <c r="R5392" s="14" t="str">
        <f t="shared" si="509"/>
        <v>Fuller</v>
      </c>
    </row>
    <row r="5393" spans="2:18" x14ac:dyDescent="0.45">
      <c r="B5393" s="14" t="str">
        <f t="shared" si="504"/>
        <v>402584140260</v>
      </c>
      <c r="C5393" s="5">
        <v>40258</v>
      </c>
      <c r="D5393" s="2" t="s">
        <v>810</v>
      </c>
      <c r="E5393" s="14">
        <f t="shared" si="505"/>
        <v>0</v>
      </c>
      <c r="F5393" s="2">
        <v>41</v>
      </c>
      <c r="G5393" s="19">
        <v>276.64999999999998</v>
      </c>
      <c r="H5393" s="20">
        <v>0.02</v>
      </c>
      <c r="I5393" s="6"/>
      <c r="J5393" s="5">
        <v>40260</v>
      </c>
      <c r="K5393" s="25">
        <v>-75.28</v>
      </c>
      <c r="L5393" s="2" t="s">
        <v>616</v>
      </c>
      <c r="M5393" s="14">
        <f>+VLOOKUP(L5393,Customers!$C$3:$D$797,2,FALSE)</f>
        <v>4</v>
      </c>
      <c r="N5393" s="14">
        <f>+INDEX(Customers!$B$2:$D$797,MATCH(TF_Database!L5393,Customers!$C$2:$C$797,0),1)</f>
        <v>19880</v>
      </c>
      <c r="O5393" s="29">
        <f t="shared" si="506"/>
        <v>6</v>
      </c>
      <c r="P5393" s="29">
        <f t="shared" si="507"/>
        <v>12</v>
      </c>
      <c r="Q5393" s="14" t="str">
        <f t="shared" si="508"/>
        <v xml:space="preserve">Peter </v>
      </c>
      <c r="R5393" s="14" t="str">
        <f t="shared" si="509"/>
        <v>Fuller</v>
      </c>
    </row>
    <row r="5394" spans="2:18" x14ac:dyDescent="0.45">
      <c r="B5394" s="14" t="str">
        <f t="shared" si="504"/>
        <v>404203440421</v>
      </c>
      <c r="C5394" s="5">
        <v>40420</v>
      </c>
      <c r="D5394" s="2" t="s">
        <v>806</v>
      </c>
      <c r="E5394" s="14">
        <f t="shared" si="505"/>
        <v>1</v>
      </c>
      <c r="F5394" s="2">
        <v>34</v>
      </c>
      <c r="G5394" s="19">
        <v>1911.69</v>
      </c>
      <c r="H5394" s="20">
        <v>7.0000000000000007E-2</v>
      </c>
      <c r="I5394" s="6"/>
      <c r="J5394" s="5">
        <v>40421</v>
      </c>
      <c r="K5394" s="25">
        <v>939.43</v>
      </c>
      <c r="L5394" s="2" t="s">
        <v>630</v>
      </c>
      <c r="M5394" s="14">
        <f>+VLOOKUP(L5394,Customers!$C$3:$D$797,2,FALSE)</f>
        <v>5</v>
      </c>
      <c r="N5394" s="14">
        <f>+INDEX(Customers!$B$2:$D$797,MATCH(TF_Database!L5394,Customers!$C$2:$C$797,0),1)</f>
        <v>9747</v>
      </c>
      <c r="O5394" s="29">
        <f t="shared" si="506"/>
        <v>6</v>
      </c>
      <c r="P5394" s="29">
        <f t="shared" si="507"/>
        <v>12</v>
      </c>
      <c r="Q5394" s="14" t="str">
        <f t="shared" si="508"/>
        <v xml:space="preserve">Neoma </v>
      </c>
      <c r="R5394" s="14" t="str">
        <f t="shared" si="509"/>
        <v>Murray</v>
      </c>
    </row>
    <row r="5395" spans="2:18" x14ac:dyDescent="0.45">
      <c r="B5395" s="14" t="str">
        <f t="shared" si="504"/>
        <v>404201740421</v>
      </c>
      <c r="C5395" s="5">
        <v>40420</v>
      </c>
      <c r="D5395" s="2" t="s">
        <v>806</v>
      </c>
      <c r="E5395" s="14">
        <f t="shared" si="505"/>
        <v>1</v>
      </c>
      <c r="F5395" s="2">
        <v>17</v>
      </c>
      <c r="G5395" s="19">
        <v>120.751</v>
      </c>
      <c r="H5395" s="20">
        <v>0.03</v>
      </c>
      <c r="I5395" s="6"/>
      <c r="J5395" s="5">
        <v>40421</v>
      </c>
      <c r="K5395" s="25">
        <v>-71.39</v>
      </c>
      <c r="L5395" s="2" t="s">
        <v>630</v>
      </c>
      <c r="M5395" s="14">
        <f>+VLOOKUP(L5395,Customers!$C$3:$D$797,2,FALSE)</f>
        <v>5</v>
      </c>
      <c r="N5395" s="14">
        <f>+INDEX(Customers!$B$2:$D$797,MATCH(TF_Database!L5395,Customers!$C$2:$C$797,0),1)</f>
        <v>9747</v>
      </c>
      <c r="O5395" s="29">
        <f t="shared" si="506"/>
        <v>6</v>
      </c>
      <c r="P5395" s="29">
        <f t="shared" si="507"/>
        <v>12</v>
      </c>
      <c r="Q5395" s="14" t="str">
        <f t="shared" si="508"/>
        <v xml:space="preserve">Neoma </v>
      </c>
      <c r="R5395" s="14" t="str">
        <f t="shared" si="509"/>
        <v>Murray</v>
      </c>
    </row>
    <row r="5396" spans="2:18" x14ac:dyDescent="0.45">
      <c r="B5396" s="14" t="str">
        <f t="shared" si="504"/>
        <v>404204540421</v>
      </c>
      <c r="C5396" s="5">
        <v>40420</v>
      </c>
      <c r="D5396" s="2" t="s">
        <v>806</v>
      </c>
      <c r="E5396" s="14">
        <f t="shared" si="505"/>
        <v>1</v>
      </c>
      <c r="F5396" s="2">
        <v>45</v>
      </c>
      <c r="G5396" s="19">
        <v>245.55</v>
      </c>
      <c r="H5396" s="20">
        <v>0.03</v>
      </c>
      <c r="I5396" s="6"/>
      <c r="J5396" s="5">
        <v>40421</v>
      </c>
      <c r="K5396" s="25">
        <v>-227.25</v>
      </c>
      <c r="L5396" s="2" t="s">
        <v>630</v>
      </c>
      <c r="M5396" s="14">
        <f>+VLOOKUP(L5396,Customers!$C$3:$D$797,2,FALSE)</f>
        <v>5</v>
      </c>
      <c r="N5396" s="14">
        <f>+INDEX(Customers!$B$2:$D$797,MATCH(TF_Database!L5396,Customers!$C$2:$C$797,0),1)</f>
        <v>9747</v>
      </c>
      <c r="O5396" s="29">
        <f t="shared" si="506"/>
        <v>6</v>
      </c>
      <c r="P5396" s="29">
        <f t="shared" si="507"/>
        <v>12</v>
      </c>
      <c r="Q5396" s="14" t="str">
        <f t="shared" si="508"/>
        <v xml:space="preserve">Neoma </v>
      </c>
      <c r="R5396" s="14" t="str">
        <f t="shared" si="509"/>
        <v>Murray</v>
      </c>
    </row>
    <row r="5397" spans="2:18" x14ac:dyDescent="0.45">
      <c r="B5397" s="14" t="str">
        <f t="shared" si="504"/>
        <v>408181940822</v>
      </c>
      <c r="C5397" s="5">
        <v>40818</v>
      </c>
      <c r="D5397" s="2" t="s">
        <v>804</v>
      </c>
      <c r="E5397" s="14">
        <f t="shared" si="505"/>
        <v>0</v>
      </c>
      <c r="F5397" s="2">
        <v>19</v>
      </c>
      <c r="G5397" s="19">
        <v>28.82</v>
      </c>
      <c r="H5397" s="20">
        <v>0</v>
      </c>
      <c r="I5397" s="6"/>
      <c r="J5397" s="5">
        <v>40822</v>
      </c>
      <c r="K5397" s="25">
        <v>2.16</v>
      </c>
      <c r="L5397" s="2" t="s">
        <v>616</v>
      </c>
      <c r="M5397" s="14">
        <f>+VLOOKUP(L5397,Customers!$C$3:$D$797,2,FALSE)</f>
        <v>4</v>
      </c>
      <c r="N5397" s="14">
        <f>+INDEX(Customers!$B$2:$D$797,MATCH(TF_Database!L5397,Customers!$C$2:$C$797,0),1)</f>
        <v>19880</v>
      </c>
      <c r="O5397" s="29">
        <f t="shared" si="506"/>
        <v>6</v>
      </c>
      <c r="P5397" s="29">
        <f t="shared" si="507"/>
        <v>12</v>
      </c>
      <c r="Q5397" s="14" t="str">
        <f t="shared" si="508"/>
        <v xml:space="preserve">Peter </v>
      </c>
      <c r="R5397" s="14" t="str">
        <f t="shared" si="509"/>
        <v>Fuller</v>
      </c>
    </row>
    <row r="5398" spans="2:18" x14ac:dyDescent="0.45">
      <c r="B5398" s="14" t="str">
        <f t="shared" si="504"/>
        <v>408184540822</v>
      </c>
      <c r="C5398" s="5">
        <v>40818</v>
      </c>
      <c r="D5398" s="2" t="s">
        <v>804</v>
      </c>
      <c r="E5398" s="14">
        <f t="shared" si="505"/>
        <v>0</v>
      </c>
      <c r="F5398" s="2">
        <v>45</v>
      </c>
      <c r="G5398" s="19">
        <v>75.39</v>
      </c>
      <c r="H5398" s="20">
        <v>0.05</v>
      </c>
      <c r="I5398" s="6"/>
      <c r="J5398" s="5">
        <v>40822</v>
      </c>
      <c r="K5398" s="25">
        <v>-4.83</v>
      </c>
      <c r="L5398" s="2" t="s">
        <v>616</v>
      </c>
      <c r="M5398" s="14">
        <f>+VLOOKUP(L5398,Customers!$C$3:$D$797,2,FALSE)</f>
        <v>4</v>
      </c>
      <c r="N5398" s="14">
        <f>+INDEX(Customers!$B$2:$D$797,MATCH(TF_Database!L5398,Customers!$C$2:$C$797,0),1)</f>
        <v>19880</v>
      </c>
      <c r="O5398" s="29">
        <f t="shared" si="506"/>
        <v>6</v>
      </c>
      <c r="P5398" s="29">
        <f t="shared" si="507"/>
        <v>12</v>
      </c>
      <c r="Q5398" s="14" t="str">
        <f t="shared" si="508"/>
        <v xml:space="preserve">Peter </v>
      </c>
      <c r="R5398" s="14" t="str">
        <f t="shared" si="509"/>
        <v>Fuller</v>
      </c>
    </row>
    <row r="5399" spans="2:18" x14ac:dyDescent="0.45">
      <c r="B5399" s="14" t="str">
        <f t="shared" si="504"/>
        <v>405183940519</v>
      </c>
      <c r="C5399" s="5">
        <v>40518</v>
      </c>
      <c r="D5399" s="2" t="s">
        <v>811</v>
      </c>
      <c r="E5399" s="14">
        <f t="shared" si="505"/>
        <v>0</v>
      </c>
      <c r="F5399" s="2">
        <v>39</v>
      </c>
      <c r="G5399" s="19">
        <v>851.17</v>
      </c>
      <c r="H5399" s="20">
        <v>7.0000000000000007E-2</v>
      </c>
      <c r="I5399" s="6"/>
      <c r="J5399" s="5">
        <v>40519</v>
      </c>
      <c r="K5399" s="25">
        <v>-131.28399999999999</v>
      </c>
      <c r="L5399" s="2" t="s">
        <v>169</v>
      </c>
      <c r="M5399" s="14">
        <f>+VLOOKUP(L5399,Customers!$C$3:$D$797,2,FALSE)</f>
        <v>4</v>
      </c>
      <c r="N5399" s="14">
        <f>+INDEX(Customers!$B$2:$D$797,MATCH(TF_Database!L5399,Customers!$C$2:$C$797,0),1)</f>
        <v>6647</v>
      </c>
      <c r="O5399" s="29">
        <f t="shared" si="506"/>
        <v>5</v>
      </c>
      <c r="P5399" s="29">
        <f t="shared" si="507"/>
        <v>11</v>
      </c>
      <c r="Q5399" s="14" t="str">
        <f t="shared" si="508"/>
        <v xml:space="preserve">Maya </v>
      </c>
      <c r="R5399" s="14" t="str">
        <f t="shared" si="509"/>
        <v>Herman</v>
      </c>
    </row>
    <row r="5400" spans="2:18" x14ac:dyDescent="0.45">
      <c r="B5400" s="14" t="str">
        <f t="shared" si="504"/>
        <v>406891540690</v>
      </c>
      <c r="C5400" s="5">
        <v>40689</v>
      </c>
      <c r="D5400" s="2" t="s">
        <v>806</v>
      </c>
      <c r="E5400" s="14">
        <f t="shared" si="505"/>
        <v>1</v>
      </c>
      <c r="F5400" s="2">
        <v>15</v>
      </c>
      <c r="G5400" s="19">
        <v>68.03</v>
      </c>
      <c r="H5400" s="20">
        <v>0.05</v>
      </c>
      <c r="I5400" s="6"/>
      <c r="J5400" s="5">
        <v>40690</v>
      </c>
      <c r="K5400" s="25">
        <v>8.865499999999999</v>
      </c>
      <c r="L5400" s="2" t="s">
        <v>579</v>
      </c>
      <c r="M5400" s="14">
        <f>+VLOOKUP(L5400,Customers!$C$3:$D$797,2,FALSE)</f>
        <v>2</v>
      </c>
      <c r="N5400" s="14">
        <f>+INDEX(Customers!$B$2:$D$797,MATCH(TF_Database!L5400,Customers!$C$2:$C$797,0),1)</f>
        <v>20614</v>
      </c>
      <c r="O5400" s="29">
        <f t="shared" si="506"/>
        <v>8</v>
      </c>
      <c r="P5400" s="29">
        <f t="shared" si="507"/>
        <v>12</v>
      </c>
      <c r="Q5400" s="14" t="str">
        <f t="shared" si="508"/>
        <v xml:space="preserve">Patrick </v>
      </c>
      <c r="R5400" s="14" t="str">
        <f t="shared" si="509"/>
        <v>Ryan</v>
      </c>
    </row>
    <row r="5401" spans="2:18" x14ac:dyDescent="0.45">
      <c r="B5401" s="14" t="str">
        <f t="shared" si="504"/>
        <v>401491840150</v>
      </c>
      <c r="C5401" s="5">
        <v>40149</v>
      </c>
      <c r="D5401" s="2" t="s">
        <v>808</v>
      </c>
      <c r="E5401" s="14">
        <f t="shared" si="505"/>
        <v>0</v>
      </c>
      <c r="F5401" s="2">
        <v>18</v>
      </c>
      <c r="G5401" s="19">
        <v>2567.13</v>
      </c>
      <c r="H5401" s="20">
        <v>0.02</v>
      </c>
      <c r="I5401" s="6"/>
      <c r="J5401" s="5">
        <v>40150</v>
      </c>
      <c r="K5401" s="25">
        <v>945.54</v>
      </c>
      <c r="L5401" s="2" t="s">
        <v>629</v>
      </c>
      <c r="M5401" s="14">
        <f>+VLOOKUP(L5401,Customers!$C$3:$D$797,2,FALSE)</f>
        <v>3</v>
      </c>
      <c r="N5401" s="14">
        <f>+INDEX(Customers!$B$2:$D$797,MATCH(TF_Database!L5401,Customers!$C$2:$C$797,0),1)</f>
        <v>9247</v>
      </c>
      <c r="O5401" s="29">
        <f t="shared" si="506"/>
        <v>5</v>
      </c>
      <c r="P5401" s="29">
        <f t="shared" si="507"/>
        <v>13</v>
      </c>
      <c r="Q5401" s="14" t="str">
        <f t="shared" si="508"/>
        <v xml:space="preserve">Nick </v>
      </c>
      <c r="R5401" s="14" t="str">
        <f t="shared" si="509"/>
        <v>Zandusky</v>
      </c>
    </row>
    <row r="5402" spans="2:18" x14ac:dyDescent="0.45">
      <c r="B5402" s="14" t="str">
        <f t="shared" si="504"/>
        <v>407494240749</v>
      </c>
      <c r="C5402" s="5">
        <v>40749</v>
      </c>
      <c r="D5402" s="2" t="s">
        <v>806</v>
      </c>
      <c r="E5402" s="14">
        <f t="shared" si="505"/>
        <v>1</v>
      </c>
      <c r="F5402" s="2">
        <v>42</v>
      </c>
      <c r="G5402" s="19">
        <v>1244.01</v>
      </c>
      <c r="H5402" s="20">
        <v>0</v>
      </c>
      <c r="I5402" s="6"/>
      <c r="J5402" s="5">
        <v>40749</v>
      </c>
      <c r="K5402" s="25">
        <v>539.57000000000005</v>
      </c>
      <c r="L5402" s="2" t="s">
        <v>616</v>
      </c>
      <c r="M5402" s="14">
        <f>+VLOOKUP(L5402,Customers!$C$3:$D$797,2,FALSE)</f>
        <v>4</v>
      </c>
      <c r="N5402" s="14">
        <f>+INDEX(Customers!$B$2:$D$797,MATCH(TF_Database!L5402,Customers!$C$2:$C$797,0),1)</f>
        <v>19880</v>
      </c>
      <c r="O5402" s="29">
        <f t="shared" si="506"/>
        <v>6</v>
      </c>
      <c r="P5402" s="29">
        <f t="shared" si="507"/>
        <v>12</v>
      </c>
      <c r="Q5402" s="14" t="str">
        <f t="shared" si="508"/>
        <v xml:space="preserve">Peter </v>
      </c>
      <c r="R5402" s="14" t="str">
        <f t="shared" si="509"/>
        <v>Fuller</v>
      </c>
    </row>
    <row r="5403" spans="2:18" x14ac:dyDescent="0.45">
      <c r="B5403" s="14" t="str">
        <f t="shared" si="504"/>
        <v>407494240750</v>
      </c>
      <c r="C5403" s="5">
        <v>40749</v>
      </c>
      <c r="D5403" s="2" t="s">
        <v>806</v>
      </c>
      <c r="E5403" s="14">
        <f t="shared" si="505"/>
        <v>1</v>
      </c>
      <c r="F5403" s="2">
        <v>42</v>
      </c>
      <c r="G5403" s="19">
        <v>981.73</v>
      </c>
      <c r="H5403" s="20">
        <v>0.03</v>
      </c>
      <c r="I5403" s="6"/>
      <c r="J5403" s="5">
        <v>40750</v>
      </c>
      <c r="K5403" s="25">
        <v>388.23</v>
      </c>
      <c r="L5403" s="2" t="s">
        <v>616</v>
      </c>
      <c r="M5403" s="14">
        <f>+VLOOKUP(L5403,Customers!$C$3:$D$797,2,FALSE)</f>
        <v>4</v>
      </c>
      <c r="N5403" s="14">
        <f>+INDEX(Customers!$B$2:$D$797,MATCH(TF_Database!L5403,Customers!$C$2:$C$797,0),1)</f>
        <v>19880</v>
      </c>
      <c r="O5403" s="29">
        <f t="shared" si="506"/>
        <v>6</v>
      </c>
      <c r="P5403" s="29">
        <f t="shared" si="507"/>
        <v>12</v>
      </c>
      <c r="Q5403" s="14" t="str">
        <f t="shared" si="508"/>
        <v xml:space="preserve">Peter </v>
      </c>
      <c r="R5403" s="14" t="str">
        <f t="shared" si="509"/>
        <v>Fuller</v>
      </c>
    </row>
    <row r="5404" spans="2:18" x14ac:dyDescent="0.45">
      <c r="B5404" s="14" t="str">
        <f t="shared" si="504"/>
        <v>407494440751</v>
      </c>
      <c r="C5404" s="5">
        <v>40749</v>
      </c>
      <c r="D5404" s="2" t="s">
        <v>806</v>
      </c>
      <c r="E5404" s="14">
        <f t="shared" si="505"/>
        <v>1</v>
      </c>
      <c r="F5404" s="2">
        <v>44</v>
      </c>
      <c r="G5404" s="19">
        <v>302.07</v>
      </c>
      <c r="H5404" s="20">
        <v>0</v>
      </c>
      <c r="I5404" s="6"/>
      <c r="J5404" s="5">
        <v>40751</v>
      </c>
      <c r="K5404" s="25">
        <v>-185.98</v>
      </c>
      <c r="L5404" s="2" t="s">
        <v>616</v>
      </c>
      <c r="M5404" s="14">
        <f>+VLOOKUP(L5404,Customers!$C$3:$D$797,2,FALSE)</f>
        <v>4</v>
      </c>
      <c r="N5404" s="14">
        <f>+INDEX(Customers!$B$2:$D$797,MATCH(TF_Database!L5404,Customers!$C$2:$C$797,0),1)</f>
        <v>19880</v>
      </c>
      <c r="O5404" s="29">
        <f t="shared" si="506"/>
        <v>6</v>
      </c>
      <c r="P5404" s="29">
        <f t="shared" si="507"/>
        <v>12</v>
      </c>
      <c r="Q5404" s="14" t="str">
        <f t="shared" si="508"/>
        <v xml:space="preserve">Peter </v>
      </c>
      <c r="R5404" s="14" t="str">
        <f t="shared" si="509"/>
        <v>Fuller</v>
      </c>
    </row>
    <row r="5405" spans="2:18" x14ac:dyDescent="0.45">
      <c r="B5405" s="14" t="str">
        <f t="shared" si="504"/>
        <v>40711640713</v>
      </c>
      <c r="C5405" s="5">
        <v>40711</v>
      </c>
      <c r="D5405" s="2" t="s">
        <v>810</v>
      </c>
      <c r="E5405" s="14">
        <f t="shared" si="505"/>
        <v>0</v>
      </c>
      <c r="F5405" s="2">
        <v>6</v>
      </c>
      <c r="G5405" s="19">
        <v>1307.1840000000002</v>
      </c>
      <c r="H5405" s="20">
        <v>0.03</v>
      </c>
      <c r="I5405" s="6"/>
      <c r="J5405" s="5">
        <v>40713</v>
      </c>
      <c r="K5405" s="25">
        <v>-184.06</v>
      </c>
      <c r="L5405" s="2" t="s">
        <v>616</v>
      </c>
      <c r="M5405" s="14">
        <f>+VLOOKUP(L5405,Customers!$C$3:$D$797,2,FALSE)</f>
        <v>4</v>
      </c>
      <c r="N5405" s="14">
        <f>+INDEX(Customers!$B$2:$D$797,MATCH(TF_Database!L5405,Customers!$C$2:$C$797,0),1)</f>
        <v>19880</v>
      </c>
      <c r="O5405" s="29">
        <f t="shared" si="506"/>
        <v>6</v>
      </c>
      <c r="P5405" s="29">
        <f t="shared" si="507"/>
        <v>12</v>
      </c>
      <c r="Q5405" s="14" t="str">
        <f t="shared" si="508"/>
        <v xml:space="preserve">Peter </v>
      </c>
      <c r="R5405" s="14" t="str">
        <f t="shared" si="509"/>
        <v>Fuller</v>
      </c>
    </row>
    <row r="5406" spans="2:18" x14ac:dyDescent="0.45">
      <c r="B5406" s="14" t="str">
        <f t="shared" si="504"/>
        <v>40250940250</v>
      </c>
      <c r="C5406" s="5">
        <v>40250</v>
      </c>
      <c r="D5406" s="2" t="s">
        <v>804</v>
      </c>
      <c r="E5406" s="14">
        <f t="shared" si="505"/>
        <v>0</v>
      </c>
      <c r="F5406" s="2">
        <v>9</v>
      </c>
      <c r="G5406" s="19">
        <v>436.3</v>
      </c>
      <c r="H5406" s="20">
        <v>0.08</v>
      </c>
      <c r="I5406" s="6"/>
      <c r="J5406" s="5">
        <v>40250</v>
      </c>
      <c r="K5406" s="25">
        <v>-50.31</v>
      </c>
      <c r="L5406" s="2" t="s">
        <v>619</v>
      </c>
      <c r="M5406" s="14">
        <f>+VLOOKUP(L5406,Customers!$C$3:$D$797,2,FALSE)</f>
        <v>2</v>
      </c>
      <c r="N5406" s="14">
        <f>+INDEX(Customers!$B$2:$D$797,MATCH(TF_Database!L5406,Customers!$C$2:$C$797,0),1)</f>
        <v>17804</v>
      </c>
      <c r="O5406" s="29">
        <f t="shared" si="506"/>
        <v>5</v>
      </c>
      <c r="P5406" s="29">
        <f t="shared" si="507"/>
        <v>10</v>
      </c>
      <c r="Q5406" s="14" t="str">
        <f t="shared" si="508"/>
        <v xml:space="preserve">John </v>
      </c>
      <c r="R5406" s="14" t="str">
        <f t="shared" si="509"/>
        <v>Dryer</v>
      </c>
    </row>
    <row r="5407" spans="2:18" x14ac:dyDescent="0.45">
      <c r="B5407" s="14" t="str">
        <f t="shared" si="504"/>
        <v>402504740257</v>
      </c>
      <c r="C5407" s="5">
        <v>40250</v>
      </c>
      <c r="D5407" s="2" t="s">
        <v>804</v>
      </c>
      <c r="E5407" s="14">
        <f t="shared" si="505"/>
        <v>0</v>
      </c>
      <c r="F5407" s="2">
        <v>47</v>
      </c>
      <c r="G5407" s="19">
        <v>364.23</v>
      </c>
      <c r="H5407" s="20">
        <v>0.01</v>
      </c>
      <c r="I5407" s="6"/>
      <c r="J5407" s="5">
        <v>40257</v>
      </c>
      <c r="K5407" s="25">
        <v>41.58</v>
      </c>
      <c r="L5407" s="2" t="s">
        <v>619</v>
      </c>
      <c r="M5407" s="14">
        <f>+VLOOKUP(L5407,Customers!$C$3:$D$797,2,FALSE)</f>
        <v>2</v>
      </c>
      <c r="N5407" s="14">
        <f>+INDEX(Customers!$B$2:$D$797,MATCH(TF_Database!L5407,Customers!$C$2:$C$797,0),1)</f>
        <v>17804</v>
      </c>
      <c r="O5407" s="29">
        <f t="shared" si="506"/>
        <v>5</v>
      </c>
      <c r="P5407" s="29">
        <f t="shared" si="507"/>
        <v>10</v>
      </c>
      <c r="Q5407" s="14" t="str">
        <f t="shared" si="508"/>
        <v xml:space="preserve">John </v>
      </c>
      <c r="R5407" s="14" t="str">
        <f t="shared" si="509"/>
        <v>Dryer</v>
      </c>
    </row>
    <row r="5408" spans="2:18" x14ac:dyDescent="0.45">
      <c r="B5408" s="14" t="str">
        <f t="shared" si="504"/>
        <v>399224039922</v>
      </c>
      <c r="C5408" s="5">
        <v>39922</v>
      </c>
      <c r="D5408" s="2" t="s">
        <v>806</v>
      </c>
      <c r="E5408" s="14">
        <f t="shared" si="505"/>
        <v>1</v>
      </c>
      <c r="F5408" s="2">
        <v>40</v>
      </c>
      <c r="G5408" s="19">
        <v>750.14</v>
      </c>
      <c r="H5408" s="20">
        <v>0.02</v>
      </c>
      <c r="I5408" s="6"/>
      <c r="J5408" s="5">
        <v>39922</v>
      </c>
      <c r="K5408" s="25">
        <v>93.68</v>
      </c>
      <c r="L5408" s="2" t="s">
        <v>308</v>
      </c>
      <c r="M5408" s="14">
        <f>+VLOOKUP(L5408,Customers!$C$3:$D$797,2,FALSE)</f>
        <v>1</v>
      </c>
      <c r="N5408" s="14">
        <f>+INDEX(Customers!$B$2:$D$797,MATCH(TF_Database!L5408,Customers!$C$2:$C$797,0),1)</f>
        <v>27847</v>
      </c>
      <c r="O5408" s="29">
        <f t="shared" si="506"/>
        <v>5</v>
      </c>
      <c r="P5408" s="29">
        <f t="shared" si="507"/>
        <v>14</v>
      </c>
      <c r="Q5408" s="14" t="str">
        <f t="shared" si="508"/>
        <v xml:space="preserve">Matt </v>
      </c>
      <c r="R5408" s="14" t="str">
        <f t="shared" si="509"/>
        <v>Collister</v>
      </c>
    </row>
    <row r="5409" spans="2:18" x14ac:dyDescent="0.45">
      <c r="B5409" s="14" t="str">
        <f t="shared" si="504"/>
        <v>40668840671</v>
      </c>
      <c r="C5409" s="5">
        <v>40668</v>
      </c>
      <c r="D5409" s="2" t="s">
        <v>808</v>
      </c>
      <c r="E5409" s="14">
        <f t="shared" si="505"/>
        <v>0</v>
      </c>
      <c r="F5409" s="2">
        <v>8</v>
      </c>
      <c r="G5409" s="19">
        <v>94.35</v>
      </c>
      <c r="H5409" s="20">
        <v>0.1</v>
      </c>
      <c r="I5409" s="6"/>
      <c r="J5409" s="5">
        <v>40671</v>
      </c>
      <c r="K5409" s="25">
        <v>42.22</v>
      </c>
      <c r="L5409" s="2" t="s">
        <v>623</v>
      </c>
      <c r="M5409" s="14">
        <f>+VLOOKUP(L5409,Customers!$C$3:$D$797,2,FALSE)</f>
        <v>1</v>
      </c>
      <c r="N5409" s="14">
        <f>+INDEX(Customers!$B$2:$D$797,MATCH(TF_Database!L5409,Customers!$C$2:$C$797,0),1)</f>
        <v>12058</v>
      </c>
      <c r="O5409" s="29">
        <f t="shared" si="506"/>
        <v>5</v>
      </c>
      <c r="P5409" s="29">
        <f t="shared" si="507"/>
        <v>11</v>
      </c>
      <c r="Q5409" s="14" t="str">
        <f t="shared" si="508"/>
        <v xml:space="preserve">Rick </v>
      </c>
      <c r="R5409" s="14" t="str">
        <f t="shared" si="509"/>
        <v>Hansen</v>
      </c>
    </row>
    <row r="5410" spans="2:18" x14ac:dyDescent="0.45">
      <c r="B5410" s="14" t="str">
        <f t="shared" si="504"/>
        <v>406685040669</v>
      </c>
      <c r="C5410" s="5">
        <v>40668</v>
      </c>
      <c r="D5410" s="2" t="s">
        <v>808</v>
      </c>
      <c r="E5410" s="14">
        <f t="shared" si="505"/>
        <v>0</v>
      </c>
      <c r="F5410" s="2">
        <v>50</v>
      </c>
      <c r="G5410" s="19">
        <v>276.75</v>
      </c>
      <c r="H5410" s="20">
        <v>0.04</v>
      </c>
      <c r="I5410" s="6"/>
      <c r="J5410" s="5">
        <v>40669</v>
      </c>
      <c r="K5410" s="25">
        <v>-117.91</v>
      </c>
      <c r="L5410" s="2" t="s">
        <v>623</v>
      </c>
      <c r="M5410" s="14">
        <f>+VLOOKUP(L5410,Customers!$C$3:$D$797,2,FALSE)</f>
        <v>1</v>
      </c>
      <c r="N5410" s="14">
        <f>+INDEX(Customers!$B$2:$D$797,MATCH(TF_Database!L5410,Customers!$C$2:$C$797,0),1)</f>
        <v>12058</v>
      </c>
      <c r="O5410" s="29">
        <f t="shared" si="506"/>
        <v>5</v>
      </c>
      <c r="P5410" s="29">
        <f t="shared" si="507"/>
        <v>11</v>
      </c>
      <c r="Q5410" s="14" t="str">
        <f t="shared" si="508"/>
        <v xml:space="preserve">Rick </v>
      </c>
      <c r="R5410" s="14" t="str">
        <f t="shared" si="509"/>
        <v>Hansen</v>
      </c>
    </row>
    <row r="5411" spans="2:18" x14ac:dyDescent="0.45">
      <c r="B5411" s="14" t="str">
        <f t="shared" si="504"/>
        <v>400793240080</v>
      </c>
      <c r="C5411" s="5">
        <v>40079</v>
      </c>
      <c r="D5411" s="2" t="s">
        <v>808</v>
      </c>
      <c r="E5411" s="14">
        <f t="shared" si="505"/>
        <v>0</v>
      </c>
      <c r="F5411" s="2">
        <v>32</v>
      </c>
      <c r="G5411" s="19">
        <v>1929.19</v>
      </c>
      <c r="H5411" s="20">
        <v>0.04</v>
      </c>
      <c r="I5411" s="6"/>
      <c r="J5411" s="5">
        <v>40080</v>
      </c>
      <c r="K5411" s="25">
        <v>570.66999999999996</v>
      </c>
      <c r="L5411" s="2" t="s">
        <v>618</v>
      </c>
      <c r="M5411" s="14">
        <f>+VLOOKUP(L5411,Customers!$C$3:$D$797,2,FALSE)</f>
        <v>3</v>
      </c>
      <c r="N5411" s="14">
        <f>+INDEX(Customers!$B$2:$D$797,MATCH(TF_Database!L5411,Customers!$C$2:$C$797,0),1)</f>
        <v>1176</v>
      </c>
      <c r="O5411" s="29">
        <f t="shared" si="506"/>
        <v>6</v>
      </c>
      <c r="P5411" s="29">
        <f t="shared" si="507"/>
        <v>16</v>
      </c>
      <c r="Q5411" s="14" t="str">
        <f t="shared" si="508"/>
        <v xml:space="preserve">Mitch </v>
      </c>
      <c r="R5411" s="14" t="str">
        <f t="shared" si="509"/>
        <v>Willingham</v>
      </c>
    </row>
    <row r="5412" spans="2:18" x14ac:dyDescent="0.45">
      <c r="B5412" s="14" t="str">
        <f t="shared" si="504"/>
        <v>403131740315</v>
      </c>
      <c r="C5412" s="5">
        <v>40313</v>
      </c>
      <c r="D5412" s="2" t="s">
        <v>808</v>
      </c>
      <c r="E5412" s="14">
        <f t="shared" si="505"/>
        <v>0</v>
      </c>
      <c r="F5412" s="2">
        <v>17</v>
      </c>
      <c r="G5412" s="19">
        <v>58.86</v>
      </c>
      <c r="H5412" s="20">
        <v>0.03</v>
      </c>
      <c r="I5412" s="6"/>
      <c r="J5412" s="5">
        <v>40315</v>
      </c>
      <c r="K5412" s="25">
        <v>6.96</v>
      </c>
      <c r="L5412" s="2" t="s">
        <v>579</v>
      </c>
      <c r="M5412" s="14">
        <f>+VLOOKUP(L5412,Customers!$C$3:$D$797,2,FALSE)</f>
        <v>2</v>
      </c>
      <c r="N5412" s="14">
        <f>+INDEX(Customers!$B$2:$D$797,MATCH(TF_Database!L5412,Customers!$C$2:$C$797,0),1)</f>
        <v>20614</v>
      </c>
      <c r="O5412" s="29">
        <f t="shared" si="506"/>
        <v>8</v>
      </c>
      <c r="P5412" s="29">
        <f t="shared" si="507"/>
        <v>12</v>
      </c>
      <c r="Q5412" s="14" t="str">
        <f t="shared" si="508"/>
        <v xml:space="preserve">Patrick </v>
      </c>
      <c r="R5412" s="14" t="str">
        <f t="shared" si="509"/>
        <v>Ryan</v>
      </c>
    </row>
    <row r="5413" spans="2:18" x14ac:dyDescent="0.45">
      <c r="B5413" s="14" t="str">
        <f t="shared" si="504"/>
        <v>410883241090</v>
      </c>
      <c r="C5413" s="5">
        <v>41088</v>
      </c>
      <c r="D5413" s="2" t="s">
        <v>811</v>
      </c>
      <c r="E5413" s="14">
        <f t="shared" si="505"/>
        <v>0</v>
      </c>
      <c r="F5413" s="2">
        <v>32</v>
      </c>
      <c r="G5413" s="19">
        <v>6892.07</v>
      </c>
      <c r="H5413" s="20">
        <v>0.05</v>
      </c>
      <c r="I5413" s="6"/>
      <c r="J5413" s="5">
        <v>41090</v>
      </c>
      <c r="K5413" s="25">
        <v>2754.1615000000002</v>
      </c>
      <c r="L5413" s="2" t="s">
        <v>624</v>
      </c>
      <c r="M5413" s="14">
        <f>+VLOOKUP(L5413,Customers!$C$3:$D$797,2,FALSE)</f>
        <v>1</v>
      </c>
      <c r="N5413" s="14">
        <f>+INDEX(Customers!$B$2:$D$797,MATCH(TF_Database!L5413,Customers!$C$2:$C$797,0),1)</f>
        <v>9110</v>
      </c>
      <c r="O5413" s="29">
        <f t="shared" si="506"/>
        <v>5</v>
      </c>
      <c r="P5413" s="29">
        <f t="shared" si="507"/>
        <v>10</v>
      </c>
      <c r="Q5413" s="14" t="str">
        <f t="shared" si="508"/>
        <v xml:space="preserve">Toby </v>
      </c>
      <c r="R5413" s="14" t="str">
        <f t="shared" si="509"/>
        <v>Grace</v>
      </c>
    </row>
    <row r="5414" spans="2:18" x14ac:dyDescent="0.45">
      <c r="B5414" s="14" t="str">
        <f t="shared" si="504"/>
        <v>399623139964</v>
      </c>
      <c r="C5414" s="5">
        <v>39962</v>
      </c>
      <c r="D5414" s="2" t="s">
        <v>806</v>
      </c>
      <c r="E5414" s="14">
        <f t="shared" si="505"/>
        <v>1</v>
      </c>
      <c r="F5414" s="2">
        <v>31</v>
      </c>
      <c r="G5414" s="19">
        <v>801.45</v>
      </c>
      <c r="H5414" s="20">
        <v>0.01</v>
      </c>
      <c r="I5414" s="6"/>
      <c r="J5414" s="5">
        <v>39964</v>
      </c>
      <c r="K5414" s="25">
        <v>227.59</v>
      </c>
      <c r="L5414" s="2" t="s">
        <v>619</v>
      </c>
      <c r="M5414" s="14">
        <f>+VLOOKUP(L5414,Customers!$C$3:$D$797,2,FALSE)</f>
        <v>2</v>
      </c>
      <c r="N5414" s="14">
        <f>+INDEX(Customers!$B$2:$D$797,MATCH(TF_Database!L5414,Customers!$C$2:$C$797,0),1)</f>
        <v>17804</v>
      </c>
      <c r="O5414" s="29">
        <f t="shared" si="506"/>
        <v>5</v>
      </c>
      <c r="P5414" s="29">
        <f t="shared" si="507"/>
        <v>10</v>
      </c>
      <c r="Q5414" s="14" t="str">
        <f t="shared" si="508"/>
        <v xml:space="preserve">John </v>
      </c>
      <c r="R5414" s="14" t="str">
        <f t="shared" si="509"/>
        <v>Dryer</v>
      </c>
    </row>
    <row r="5415" spans="2:18" x14ac:dyDescent="0.45">
      <c r="B5415" s="14" t="str">
        <f t="shared" si="504"/>
        <v>411883441190</v>
      </c>
      <c r="C5415" s="5">
        <v>41188</v>
      </c>
      <c r="D5415" s="2" t="s">
        <v>810</v>
      </c>
      <c r="E5415" s="14">
        <f t="shared" si="505"/>
        <v>0</v>
      </c>
      <c r="F5415" s="2">
        <v>34</v>
      </c>
      <c r="G5415" s="19">
        <v>5518.5315000000001</v>
      </c>
      <c r="H5415" s="20">
        <v>0.1</v>
      </c>
      <c r="I5415" s="6"/>
      <c r="J5415" s="5">
        <v>41190</v>
      </c>
      <c r="K5415" s="25">
        <v>1111.2570000000001</v>
      </c>
      <c r="L5415" s="2" t="s">
        <v>630</v>
      </c>
      <c r="M5415" s="14">
        <f>+VLOOKUP(L5415,Customers!$C$3:$D$797,2,FALSE)</f>
        <v>5</v>
      </c>
      <c r="N5415" s="14">
        <f>+INDEX(Customers!$B$2:$D$797,MATCH(TF_Database!L5415,Customers!$C$2:$C$797,0),1)</f>
        <v>9747</v>
      </c>
      <c r="O5415" s="29">
        <f t="shared" si="506"/>
        <v>6</v>
      </c>
      <c r="P5415" s="29">
        <f t="shared" si="507"/>
        <v>12</v>
      </c>
      <c r="Q5415" s="14" t="str">
        <f t="shared" si="508"/>
        <v xml:space="preserve">Neoma </v>
      </c>
      <c r="R5415" s="14" t="str">
        <f t="shared" si="509"/>
        <v>Murray</v>
      </c>
    </row>
    <row r="5416" spans="2:18" x14ac:dyDescent="0.45">
      <c r="B5416" s="14" t="str">
        <f t="shared" si="504"/>
        <v>407062440707</v>
      </c>
      <c r="C5416" s="5">
        <v>40706</v>
      </c>
      <c r="D5416" s="2" t="s">
        <v>810</v>
      </c>
      <c r="E5416" s="14">
        <f t="shared" si="505"/>
        <v>0</v>
      </c>
      <c r="F5416" s="2">
        <v>24</v>
      </c>
      <c r="G5416" s="19">
        <v>188.47</v>
      </c>
      <c r="H5416" s="20">
        <v>0.03</v>
      </c>
      <c r="I5416" s="6"/>
      <c r="J5416" s="5">
        <v>40707</v>
      </c>
      <c r="K5416" s="25">
        <v>-191.23349999999999</v>
      </c>
      <c r="L5416" s="2" t="s">
        <v>629</v>
      </c>
      <c r="M5416" s="14">
        <f>+VLOOKUP(L5416,Customers!$C$3:$D$797,2,FALSE)</f>
        <v>3</v>
      </c>
      <c r="N5416" s="14">
        <f>+INDEX(Customers!$B$2:$D$797,MATCH(TF_Database!L5416,Customers!$C$2:$C$797,0),1)</f>
        <v>9247</v>
      </c>
      <c r="O5416" s="29">
        <f t="shared" si="506"/>
        <v>5</v>
      </c>
      <c r="P5416" s="29">
        <f t="shared" si="507"/>
        <v>13</v>
      </c>
      <c r="Q5416" s="14" t="str">
        <f t="shared" si="508"/>
        <v xml:space="preserve">Nick </v>
      </c>
      <c r="R5416" s="14" t="str">
        <f t="shared" si="509"/>
        <v>Zandusky</v>
      </c>
    </row>
    <row r="5417" spans="2:18" x14ac:dyDescent="0.45">
      <c r="B5417" s="14" t="str">
        <f t="shared" si="504"/>
        <v>409213140921</v>
      </c>
      <c r="C5417" s="5">
        <v>40921</v>
      </c>
      <c r="D5417" s="2" t="s">
        <v>808</v>
      </c>
      <c r="E5417" s="14">
        <f t="shared" si="505"/>
        <v>0</v>
      </c>
      <c r="F5417" s="2">
        <v>31</v>
      </c>
      <c r="G5417" s="19">
        <v>163.27000000000001</v>
      </c>
      <c r="H5417" s="20">
        <v>0.04</v>
      </c>
      <c r="I5417" s="6"/>
      <c r="J5417" s="5">
        <v>40921</v>
      </c>
      <c r="K5417" s="25">
        <v>-0.62100000000000111</v>
      </c>
      <c r="L5417" s="2" t="s">
        <v>616</v>
      </c>
      <c r="M5417" s="14">
        <f>+VLOOKUP(L5417,Customers!$C$3:$D$797,2,FALSE)</f>
        <v>4</v>
      </c>
      <c r="N5417" s="14">
        <f>+INDEX(Customers!$B$2:$D$797,MATCH(TF_Database!L5417,Customers!$C$2:$C$797,0),1)</f>
        <v>19880</v>
      </c>
      <c r="O5417" s="29">
        <f t="shared" si="506"/>
        <v>6</v>
      </c>
      <c r="P5417" s="29">
        <f t="shared" si="507"/>
        <v>12</v>
      </c>
      <c r="Q5417" s="14" t="str">
        <f t="shared" si="508"/>
        <v xml:space="preserve">Peter </v>
      </c>
      <c r="R5417" s="14" t="str">
        <f t="shared" si="509"/>
        <v>Fuller</v>
      </c>
    </row>
    <row r="5418" spans="2:18" x14ac:dyDescent="0.45">
      <c r="B5418" s="14" t="str">
        <f t="shared" si="504"/>
        <v>409214740921</v>
      </c>
      <c r="C5418" s="5">
        <v>40921</v>
      </c>
      <c r="D5418" s="2" t="s">
        <v>808</v>
      </c>
      <c r="E5418" s="14">
        <f t="shared" si="505"/>
        <v>0</v>
      </c>
      <c r="F5418" s="2">
        <v>47</v>
      </c>
      <c r="G5418" s="19">
        <v>24559.91</v>
      </c>
      <c r="H5418" s="20">
        <v>0.01</v>
      </c>
      <c r="I5418" s="6"/>
      <c r="J5418" s="5">
        <v>40921</v>
      </c>
      <c r="K5418" s="25">
        <v>7358.66</v>
      </c>
      <c r="L5418" s="2" t="s">
        <v>616</v>
      </c>
      <c r="M5418" s="14">
        <f>+VLOOKUP(L5418,Customers!$C$3:$D$797,2,FALSE)</f>
        <v>4</v>
      </c>
      <c r="N5418" s="14">
        <f>+INDEX(Customers!$B$2:$D$797,MATCH(TF_Database!L5418,Customers!$C$2:$C$797,0),1)</f>
        <v>19880</v>
      </c>
      <c r="O5418" s="29">
        <f t="shared" si="506"/>
        <v>6</v>
      </c>
      <c r="P5418" s="29">
        <f t="shared" si="507"/>
        <v>12</v>
      </c>
      <c r="Q5418" s="14" t="str">
        <f t="shared" si="508"/>
        <v xml:space="preserve">Peter </v>
      </c>
      <c r="R5418" s="14" t="str">
        <f t="shared" si="509"/>
        <v>Fuller</v>
      </c>
    </row>
    <row r="5419" spans="2:18" x14ac:dyDescent="0.45">
      <c r="B5419" s="14" t="str">
        <f t="shared" si="504"/>
        <v>409212140922</v>
      </c>
      <c r="C5419" s="5">
        <v>40921</v>
      </c>
      <c r="D5419" s="2" t="s">
        <v>808</v>
      </c>
      <c r="E5419" s="14">
        <f t="shared" si="505"/>
        <v>0</v>
      </c>
      <c r="F5419" s="2">
        <v>21</v>
      </c>
      <c r="G5419" s="19">
        <v>1217.5</v>
      </c>
      <c r="H5419" s="20">
        <v>7.0000000000000007E-2</v>
      </c>
      <c r="I5419" s="6"/>
      <c r="J5419" s="5">
        <v>40922</v>
      </c>
      <c r="K5419" s="25">
        <v>-412.36</v>
      </c>
      <c r="L5419" s="2" t="s">
        <v>616</v>
      </c>
      <c r="M5419" s="14">
        <f>+VLOOKUP(L5419,Customers!$C$3:$D$797,2,FALSE)</f>
        <v>4</v>
      </c>
      <c r="N5419" s="14">
        <f>+INDEX(Customers!$B$2:$D$797,MATCH(TF_Database!L5419,Customers!$C$2:$C$797,0),1)</f>
        <v>19880</v>
      </c>
      <c r="O5419" s="29">
        <f t="shared" si="506"/>
        <v>6</v>
      </c>
      <c r="P5419" s="29">
        <f t="shared" si="507"/>
        <v>12</v>
      </c>
      <c r="Q5419" s="14" t="str">
        <f t="shared" si="508"/>
        <v xml:space="preserve">Peter </v>
      </c>
      <c r="R5419" s="14" t="str">
        <f t="shared" si="509"/>
        <v>Fuller</v>
      </c>
    </row>
    <row r="5420" spans="2:18" x14ac:dyDescent="0.45">
      <c r="B5420" s="14" t="str">
        <f t="shared" si="504"/>
        <v>409211740923</v>
      </c>
      <c r="C5420" s="5">
        <v>40921</v>
      </c>
      <c r="D5420" s="2" t="s">
        <v>808</v>
      </c>
      <c r="E5420" s="14">
        <f t="shared" si="505"/>
        <v>0</v>
      </c>
      <c r="F5420" s="2">
        <v>17</v>
      </c>
      <c r="G5420" s="19">
        <v>441.53</v>
      </c>
      <c r="H5420" s="20">
        <v>7.0000000000000007E-2</v>
      </c>
      <c r="I5420" s="6"/>
      <c r="J5420" s="5">
        <v>40923</v>
      </c>
      <c r="K5420" s="25">
        <v>-119.55</v>
      </c>
      <c r="L5420" s="2" t="s">
        <v>616</v>
      </c>
      <c r="M5420" s="14">
        <f>+VLOOKUP(L5420,Customers!$C$3:$D$797,2,FALSE)</f>
        <v>4</v>
      </c>
      <c r="N5420" s="14">
        <f>+INDEX(Customers!$B$2:$D$797,MATCH(TF_Database!L5420,Customers!$C$2:$C$797,0),1)</f>
        <v>19880</v>
      </c>
      <c r="O5420" s="29">
        <f t="shared" si="506"/>
        <v>6</v>
      </c>
      <c r="P5420" s="29">
        <f t="shared" si="507"/>
        <v>12</v>
      </c>
      <c r="Q5420" s="14" t="str">
        <f t="shared" si="508"/>
        <v xml:space="preserve">Peter </v>
      </c>
      <c r="R5420" s="14" t="str">
        <f t="shared" si="509"/>
        <v>Fuller</v>
      </c>
    </row>
    <row r="5421" spans="2:18" x14ac:dyDescent="0.45">
      <c r="B5421" s="14" t="str">
        <f t="shared" si="504"/>
        <v>40459640461</v>
      </c>
      <c r="C5421" s="5">
        <v>40459</v>
      </c>
      <c r="D5421" s="2" t="s">
        <v>808</v>
      </c>
      <c r="E5421" s="14">
        <f t="shared" si="505"/>
        <v>0</v>
      </c>
      <c r="F5421" s="2">
        <v>6</v>
      </c>
      <c r="G5421" s="19">
        <v>834.21549999999991</v>
      </c>
      <c r="H5421" s="20">
        <v>0.02</v>
      </c>
      <c r="I5421" s="6"/>
      <c r="J5421" s="5">
        <v>40461</v>
      </c>
      <c r="K5421" s="25">
        <v>-449.416</v>
      </c>
      <c r="L5421" s="2" t="s">
        <v>192</v>
      </c>
      <c r="M5421" s="14">
        <f>+VLOOKUP(L5421,Customers!$C$3:$D$797,2,FALSE)</f>
        <v>2</v>
      </c>
      <c r="N5421" s="14">
        <f>+INDEX(Customers!$B$2:$D$797,MATCH(TF_Database!L5421,Customers!$C$2:$C$797,0),1)</f>
        <v>16812</v>
      </c>
      <c r="O5421" s="29">
        <f t="shared" si="506"/>
        <v>6</v>
      </c>
      <c r="P5421" s="29">
        <f t="shared" si="507"/>
        <v>12</v>
      </c>
      <c r="Q5421" s="14" t="str">
        <f t="shared" si="508"/>
        <v xml:space="preserve">Julia </v>
      </c>
      <c r="R5421" s="14" t="str">
        <f t="shared" si="509"/>
        <v>Dunbar</v>
      </c>
    </row>
    <row r="5422" spans="2:18" x14ac:dyDescent="0.45">
      <c r="B5422" s="14" t="str">
        <f t="shared" si="504"/>
        <v>411035041104</v>
      </c>
      <c r="C5422" s="5">
        <v>41103</v>
      </c>
      <c r="D5422" s="2" t="s">
        <v>810</v>
      </c>
      <c r="E5422" s="14">
        <f t="shared" si="505"/>
        <v>0</v>
      </c>
      <c r="F5422" s="2">
        <v>50</v>
      </c>
      <c r="G5422" s="19">
        <v>13934.53</v>
      </c>
      <c r="H5422" s="20">
        <v>0.1</v>
      </c>
      <c r="I5422" s="6"/>
      <c r="J5422" s="5">
        <v>41104</v>
      </c>
      <c r="K5422" s="25">
        <v>4352.83</v>
      </c>
      <c r="L5422" s="2" t="s">
        <v>618</v>
      </c>
      <c r="M5422" s="14">
        <f>+VLOOKUP(L5422,Customers!$C$3:$D$797,2,FALSE)</f>
        <v>3</v>
      </c>
      <c r="N5422" s="14">
        <f>+INDEX(Customers!$B$2:$D$797,MATCH(TF_Database!L5422,Customers!$C$2:$C$797,0),1)</f>
        <v>1176</v>
      </c>
      <c r="O5422" s="29">
        <f t="shared" si="506"/>
        <v>6</v>
      </c>
      <c r="P5422" s="29">
        <f t="shared" si="507"/>
        <v>16</v>
      </c>
      <c r="Q5422" s="14" t="str">
        <f t="shared" si="508"/>
        <v xml:space="preserve">Mitch </v>
      </c>
      <c r="R5422" s="14" t="str">
        <f t="shared" si="509"/>
        <v>Willingham</v>
      </c>
    </row>
    <row r="5423" spans="2:18" x14ac:dyDescent="0.45">
      <c r="B5423" s="14" t="str">
        <f t="shared" si="504"/>
        <v>411033841104</v>
      </c>
      <c r="C5423" s="5">
        <v>41103</v>
      </c>
      <c r="D5423" s="2" t="s">
        <v>810</v>
      </c>
      <c r="E5423" s="14">
        <f t="shared" si="505"/>
        <v>0</v>
      </c>
      <c r="F5423" s="2">
        <v>38</v>
      </c>
      <c r="G5423" s="19">
        <v>1233.76</v>
      </c>
      <c r="H5423" s="20">
        <v>0.06</v>
      </c>
      <c r="I5423" s="6"/>
      <c r="J5423" s="5">
        <v>41104</v>
      </c>
      <c r="K5423" s="25">
        <v>-168.08</v>
      </c>
      <c r="L5423" s="2" t="s">
        <v>618</v>
      </c>
      <c r="M5423" s="14">
        <f>+VLOOKUP(L5423,Customers!$C$3:$D$797,2,FALSE)</f>
        <v>3</v>
      </c>
      <c r="N5423" s="14">
        <f>+INDEX(Customers!$B$2:$D$797,MATCH(TF_Database!L5423,Customers!$C$2:$C$797,0),1)</f>
        <v>1176</v>
      </c>
      <c r="O5423" s="29">
        <f t="shared" si="506"/>
        <v>6</v>
      </c>
      <c r="P5423" s="29">
        <f t="shared" si="507"/>
        <v>16</v>
      </c>
      <c r="Q5423" s="14" t="str">
        <f t="shared" si="508"/>
        <v xml:space="preserve">Mitch </v>
      </c>
      <c r="R5423" s="14" t="str">
        <f t="shared" si="509"/>
        <v>Willingham</v>
      </c>
    </row>
    <row r="5424" spans="2:18" x14ac:dyDescent="0.45">
      <c r="B5424" s="14" t="str">
        <f t="shared" si="504"/>
        <v>411034941104</v>
      </c>
      <c r="C5424" s="5">
        <v>41103</v>
      </c>
      <c r="D5424" s="2" t="s">
        <v>810</v>
      </c>
      <c r="E5424" s="14">
        <f t="shared" si="505"/>
        <v>0</v>
      </c>
      <c r="F5424" s="2">
        <v>49</v>
      </c>
      <c r="G5424" s="19">
        <v>2377.2800000000002</v>
      </c>
      <c r="H5424" s="20">
        <v>0.04</v>
      </c>
      <c r="I5424" s="6"/>
      <c r="J5424" s="5">
        <v>41104</v>
      </c>
      <c r="K5424" s="25">
        <v>-5.7859999999999996</v>
      </c>
      <c r="L5424" s="2" t="s">
        <v>618</v>
      </c>
      <c r="M5424" s="14">
        <f>+VLOOKUP(L5424,Customers!$C$3:$D$797,2,FALSE)</f>
        <v>3</v>
      </c>
      <c r="N5424" s="14">
        <f>+INDEX(Customers!$B$2:$D$797,MATCH(TF_Database!L5424,Customers!$C$2:$C$797,0),1)</f>
        <v>1176</v>
      </c>
      <c r="O5424" s="29">
        <f t="shared" si="506"/>
        <v>6</v>
      </c>
      <c r="P5424" s="29">
        <f t="shared" si="507"/>
        <v>16</v>
      </c>
      <c r="Q5424" s="14" t="str">
        <f t="shared" si="508"/>
        <v xml:space="preserve">Mitch </v>
      </c>
      <c r="R5424" s="14" t="str">
        <f t="shared" si="509"/>
        <v>Willingham</v>
      </c>
    </row>
    <row r="5425" spans="2:18" x14ac:dyDescent="0.45">
      <c r="B5425" s="14" t="str">
        <f t="shared" si="504"/>
        <v>404602940462</v>
      </c>
      <c r="C5425" s="5">
        <v>40460</v>
      </c>
      <c r="D5425" s="2" t="s">
        <v>811</v>
      </c>
      <c r="E5425" s="14">
        <f t="shared" si="505"/>
        <v>0</v>
      </c>
      <c r="F5425" s="2">
        <v>29</v>
      </c>
      <c r="G5425" s="19">
        <v>134.68</v>
      </c>
      <c r="H5425" s="20">
        <v>0.1</v>
      </c>
      <c r="I5425" s="6"/>
      <c r="J5425" s="5">
        <v>40462</v>
      </c>
      <c r="K5425" s="25">
        <v>-66.459999999999994</v>
      </c>
      <c r="L5425" s="2" t="s">
        <v>622</v>
      </c>
      <c r="M5425" s="14">
        <f>+VLOOKUP(L5425,Customers!$C$3:$D$797,2,FALSE)</f>
        <v>4</v>
      </c>
      <c r="N5425" s="14">
        <f>+INDEX(Customers!$B$2:$D$797,MATCH(TF_Database!L5425,Customers!$C$2:$C$797,0),1)</f>
        <v>9428</v>
      </c>
      <c r="O5425" s="29">
        <f t="shared" si="506"/>
        <v>8</v>
      </c>
      <c r="P5425" s="29">
        <f t="shared" si="507"/>
        <v>13</v>
      </c>
      <c r="Q5425" s="14" t="str">
        <f t="shared" si="508"/>
        <v xml:space="preserve">William </v>
      </c>
      <c r="R5425" s="14" t="str">
        <f t="shared" si="509"/>
        <v>Brown</v>
      </c>
    </row>
    <row r="5426" spans="2:18" x14ac:dyDescent="0.45">
      <c r="B5426" s="14" t="str">
        <f t="shared" si="504"/>
        <v>411763341178</v>
      </c>
      <c r="C5426" s="5">
        <v>41176</v>
      </c>
      <c r="D5426" s="2" t="s">
        <v>804</v>
      </c>
      <c r="E5426" s="14">
        <f t="shared" si="505"/>
        <v>0</v>
      </c>
      <c r="F5426" s="2">
        <v>33</v>
      </c>
      <c r="G5426" s="19">
        <v>3671.1414999999997</v>
      </c>
      <c r="H5426" s="20">
        <v>0.02</v>
      </c>
      <c r="I5426" s="6"/>
      <c r="J5426" s="5">
        <v>41178</v>
      </c>
      <c r="K5426" s="25">
        <v>995.08500000000004</v>
      </c>
      <c r="L5426" s="2" t="s">
        <v>624</v>
      </c>
      <c r="M5426" s="14">
        <f>+VLOOKUP(L5426,Customers!$C$3:$D$797,2,FALSE)</f>
        <v>1</v>
      </c>
      <c r="N5426" s="14">
        <f>+INDEX(Customers!$B$2:$D$797,MATCH(TF_Database!L5426,Customers!$C$2:$C$797,0),1)</f>
        <v>9110</v>
      </c>
      <c r="O5426" s="29">
        <f t="shared" si="506"/>
        <v>5</v>
      </c>
      <c r="P5426" s="29">
        <f t="shared" si="507"/>
        <v>10</v>
      </c>
      <c r="Q5426" s="14" t="str">
        <f t="shared" si="508"/>
        <v xml:space="preserve">Toby </v>
      </c>
      <c r="R5426" s="14" t="str">
        <f t="shared" si="509"/>
        <v>Grace</v>
      </c>
    </row>
    <row r="5427" spans="2:18" x14ac:dyDescent="0.45">
      <c r="B5427" s="14" t="str">
        <f t="shared" si="504"/>
        <v>404173140419</v>
      </c>
      <c r="C5427" s="5">
        <v>40417</v>
      </c>
      <c r="D5427" s="2" t="s">
        <v>811</v>
      </c>
      <c r="E5427" s="14">
        <f t="shared" si="505"/>
        <v>0</v>
      </c>
      <c r="F5427" s="2">
        <v>31</v>
      </c>
      <c r="G5427" s="19">
        <v>5445.9920000000002</v>
      </c>
      <c r="H5427" s="20">
        <v>0.08</v>
      </c>
      <c r="I5427" s="6"/>
      <c r="J5427" s="5">
        <v>40419</v>
      </c>
      <c r="K5427" s="25">
        <v>-791.66</v>
      </c>
      <c r="L5427" s="2" t="s">
        <v>629</v>
      </c>
      <c r="M5427" s="14">
        <f>+VLOOKUP(L5427,Customers!$C$3:$D$797,2,FALSE)</f>
        <v>3</v>
      </c>
      <c r="N5427" s="14">
        <f>+INDEX(Customers!$B$2:$D$797,MATCH(TF_Database!L5427,Customers!$C$2:$C$797,0),1)</f>
        <v>9247</v>
      </c>
      <c r="O5427" s="29">
        <f t="shared" si="506"/>
        <v>5</v>
      </c>
      <c r="P5427" s="29">
        <f t="shared" si="507"/>
        <v>13</v>
      </c>
      <c r="Q5427" s="14" t="str">
        <f t="shared" si="508"/>
        <v xml:space="preserve">Nick </v>
      </c>
      <c r="R5427" s="14" t="str">
        <f t="shared" si="509"/>
        <v>Zandusky</v>
      </c>
    </row>
    <row r="5428" spans="2:18" x14ac:dyDescent="0.45">
      <c r="B5428" s="14" t="str">
        <f t="shared" si="504"/>
        <v>401154140115</v>
      </c>
      <c r="C5428" s="5">
        <v>40115</v>
      </c>
      <c r="D5428" s="2" t="s">
        <v>810</v>
      </c>
      <c r="E5428" s="14">
        <f t="shared" si="505"/>
        <v>0</v>
      </c>
      <c r="F5428" s="2">
        <v>41</v>
      </c>
      <c r="G5428" s="19">
        <v>1169.26</v>
      </c>
      <c r="H5428" s="20">
        <v>0.02</v>
      </c>
      <c r="I5428" s="6"/>
      <c r="J5428" s="5">
        <v>40115</v>
      </c>
      <c r="K5428" s="25">
        <v>515.61850000000004</v>
      </c>
      <c r="L5428" s="2" t="s">
        <v>622</v>
      </c>
      <c r="M5428" s="14">
        <f>+VLOOKUP(L5428,Customers!$C$3:$D$797,2,FALSE)</f>
        <v>4</v>
      </c>
      <c r="N5428" s="14">
        <f>+INDEX(Customers!$B$2:$D$797,MATCH(TF_Database!L5428,Customers!$C$2:$C$797,0),1)</f>
        <v>9428</v>
      </c>
      <c r="O5428" s="29">
        <f t="shared" si="506"/>
        <v>8</v>
      </c>
      <c r="P5428" s="29">
        <f t="shared" si="507"/>
        <v>13</v>
      </c>
      <c r="Q5428" s="14" t="str">
        <f t="shared" si="508"/>
        <v xml:space="preserve">William </v>
      </c>
      <c r="R5428" s="14" t="str">
        <f t="shared" si="509"/>
        <v>Brown</v>
      </c>
    </row>
    <row r="5429" spans="2:18" x14ac:dyDescent="0.45">
      <c r="B5429" s="14" t="str">
        <f t="shared" si="504"/>
        <v>406294140631</v>
      </c>
      <c r="C5429" s="5">
        <v>40629</v>
      </c>
      <c r="D5429" s="2" t="s">
        <v>811</v>
      </c>
      <c r="E5429" s="14">
        <f t="shared" si="505"/>
        <v>0</v>
      </c>
      <c r="F5429" s="2">
        <v>41</v>
      </c>
      <c r="G5429" s="19">
        <v>136.44999999999999</v>
      </c>
      <c r="H5429" s="20">
        <v>0.1</v>
      </c>
      <c r="I5429" s="6"/>
      <c r="J5429" s="5">
        <v>40631</v>
      </c>
      <c r="K5429" s="25">
        <v>-202.078</v>
      </c>
      <c r="L5429" s="2" t="s">
        <v>623</v>
      </c>
      <c r="M5429" s="14">
        <f>+VLOOKUP(L5429,Customers!$C$3:$D$797,2,FALSE)</f>
        <v>1</v>
      </c>
      <c r="N5429" s="14">
        <f>+INDEX(Customers!$B$2:$D$797,MATCH(TF_Database!L5429,Customers!$C$2:$C$797,0),1)</f>
        <v>12058</v>
      </c>
      <c r="O5429" s="29">
        <f t="shared" si="506"/>
        <v>5</v>
      </c>
      <c r="P5429" s="29">
        <f t="shared" si="507"/>
        <v>11</v>
      </c>
      <c r="Q5429" s="14" t="str">
        <f t="shared" si="508"/>
        <v xml:space="preserve">Rick </v>
      </c>
      <c r="R5429" s="14" t="str">
        <f t="shared" si="509"/>
        <v>Hansen</v>
      </c>
    </row>
    <row r="5430" spans="2:18" x14ac:dyDescent="0.45">
      <c r="B5430" s="14" t="str">
        <f t="shared" si="504"/>
        <v>406292440630</v>
      </c>
      <c r="C5430" s="5">
        <v>40629</v>
      </c>
      <c r="D5430" s="2" t="s">
        <v>811</v>
      </c>
      <c r="E5430" s="14">
        <f t="shared" si="505"/>
        <v>0</v>
      </c>
      <c r="F5430" s="2">
        <v>24</v>
      </c>
      <c r="G5430" s="19">
        <v>121.81</v>
      </c>
      <c r="H5430" s="20">
        <v>0.05</v>
      </c>
      <c r="I5430" s="6"/>
      <c r="J5430" s="5">
        <v>40630</v>
      </c>
      <c r="K5430" s="25">
        <v>-50.21</v>
      </c>
      <c r="L5430" s="2" t="s">
        <v>623</v>
      </c>
      <c r="M5430" s="14">
        <f>+VLOOKUP(L5430,Customers!$C$3:$D$797,2,FALSE)</f>
        <v>1</v>
      </c>
      <c r="N5430" s="14">
        <f>+INDEX(Customers!$B$2:$D$797,MATCH(TF_Database!L5430,Customers!$C$2:$C$797,0),1)</f>
        <v>12058</v>
      </c>
      <c r="O5430" s="29">
        <f t="shared" si="506"/>
        <v>5</v>
      </c>
      <c r="P5430" s="29">
        <f t="shared" si="507"/>
        <v>11</v>
      </c>
      <c r="Q5430" s="14" t="str">
        <f t="shared" si="508"/>
        <v xml:space="preserve">Rick </v>
      </c>
      <c r="R5430" s="14" t="str">
        <f t="shared" si="509"/>
        <v>Hansen</v>
      </c>
    </row>
    <row r="5431" spans="2:18" x14ac:dyDescent="0.45">
      <c r="B5431" s="14" t="str">
        <f t="shared" si="504"/>
        <v>409651840968</v>
      </c>
      <c r="C5431" s="5">
        <v>40965</v>
      </c>
      <c r="D5431" s="2" t="s">
        <v>811</v>
      </c>
      <c r="E5431" s="14">
        <f t="shared" si="505"/>
        <v>0</v>
      </c>
      <c r="F5431" s="2">
        <v>18</v>
      </c>
      <c r="G5431" s="19">
        <v>203.57</v>
      </c>
      <c r="H5431" s="20">
        <v>0.01</v>
      </c>
      <c r="I5431" s="6"/>
      <c r="J5431" s="5">
        <v>40968</v>
      </c>
      <c r="K5431" s="25">
        <v>-4.84</v>
      </c>
      <c r="L5431" s="2" t="s">
        <v>169</v>
      </c>
      <c r="M5431" s="14">
        <f>+VLOOKUP(L5431,Customers!$C$3:$D$797,2,FALSE)</f>
        <v>4</v>
      </c>
      <c r="N5431" s="14">
        <f>+INDEX(Customers!$B$2:$D$797,MATCH(TF_Database!L5431,Customers!$C$2:$C$797,0),1)</f>
        <v>6647</v>
      </c>
      <c r="O5431" s="29">
        <f t="shared" si="506"/>
        <v>5</v>
      </c>
      <c r="P5431" s="29">
        <f t="shared" si="507"/>
        <v>11</v>
      </c>
      <c r="Q5431" s="14" t="str">
        <f t="shared" si="508"/>
        <v xml:space="preserve">Maya </v>
      </c>
      <c r="R5431" s="14" t="str">
        <f t="shared" si="509"/>
        <v>Herman</v>
      </c>
    </row>
    <row r="5432" spans="2:18" x14ac:dyDescent="0.45">
      <c r="B5432" s="14" t="str">
        <f t="shared" si="504"/>
        <v>401864240188</v>
      </c>
      <c r="C5432" s="5">
        <v>40186</v>
      </c>
      <c r="D5432" s="2" t="s">
        <v>810</v>
      </c>
      <c r="E5432" s="14">
        <f t="shared" si="505"/>
        <v>0</v>
      </c>
      <c r="F5432" s="2">
        <v>42</v>
      </c>
      <c r="G5432" s="19">
        <v>287.75</v>
      </c>
      <c r="H5432" s="20">
        <v>0.02</v>
      </c>
      <c r="I5432" s="6"/>
      <c r="J5432" s="5">
        <v>40188</v>
      </c>
      <c r="K5432" s="25">
        <v>-136.02000000000001</v>
      </c>
      <c r="L5432" s="2" t="s">
        <v>620</v>
      </c>
      <c r="M5432" s="14">
        <f>+VLOOKUP(L5432,Customers!$C$3:$D$797,2,FALSE)</f>
        <v>1</v>
      </c>
      <c r="N5432" s="14">
        <f>+INDEX(Customers!$B$2:$D$797,MATCH(TF_Database!L5432,Customers!$C$2:$C$797,0),1)</f>
        <v>21067</v>
      </c>
      <c r="O5432" s="29">
        <f t="shared" si="506"/>
        <v>6</v>
      </c>
      <c r="P5432" s="29">
        <f t="shared" si="507"/>
        <v>14</v>
      </c>
      <c r="Q5432" s="14" t="str">
        <f t="shared" si="508"/>
        <v xml:space="preserve">Susan </v>
      </c>
      <c r="R5432" s="14" t="str">
        <f t="shared" si="509"/>
        <v>Gilcrest</v>
      </c>
    </row>
    <row r="5433" spans="2:18" x14ac:dyDescent="0.45">
      <c r="B5433" s="14" t="str">
        <f t="shared" si="504"/>
        <v>39900639901</v>
      </c>
      <c r="C5433" s="5">
        <v>39900</v>
      </c>
      <c r="D5433" s="2" t="s">
        <v>811</v>
      </c>
      <c r="E5433" s="14">
        <f t="shared" si="505"/>
        <v>0</v>
      </c>
      <c r="F5433" s="2">
        <v>6</v>
      </c>
      <c r="G5433" s="19">
        <v>171.77</v>
      </c>
      <c r="H5433" s="20">
        <v>0.01</v>
      </c>
      <c r="I5433" s="6"/>
      <c r="J5433" s="5">
        <v>39901</v>
      </c>
      <c r="K5433" s="25">
        <v>-59.88</v>
      </c>
      <c r="L5433" s="2" t="s">
        <v>629</v>
      </c>
      <c r="M5433" s="14">
        <f>+VLOOKUP(L5433,Customers!$C$3:$D$797,2,FALSE)</f>
        <v>3</v>
      </c>
      <c r="N5433" s="14">
        <f>+INDEX(Customers!$B$2:$D$797,MATCH(TF_Database!L5433,Customers!$C$2:$C$797,0),1)</f>
        <v>9247</v>
      </c>
      <c r="O5433" s="29">
        <f t="shared" si="506"/>
        <v>5</v>
      </c>
      <c r="P5433" s="29">
        <f t="shared" si="507"/>
        <v>13</v>
      </c>
      <c r="Q5433" s="14" t="str">
        <f t="shared" si="508"/>
        <v xml:space="preserve">Nick </v>
      </c>
      <c r="R5433" s="14" t="str">
        <f t="shared" si="509"/>
        <v>Zandusky</v>
      </c>
    </row>
    <row r="5434" spans="2:18" x14ac:dyDescent="0.45">
      <c r="B5434" s="14" t="str">
        <f t="shared" si="504"/>
        <v>41189541191</v>
      </c>
      <c r="C5434" s="5">
        <v>41189</v>
      </c>
      <c r="D5434" s="2" t="s">
        <v>808</v>
      </c>
      <c r="E5434" s="14">
        <f t="shared" si="505"/>
        <v>0</v>
      </c>
      <c r="F5434" s="2">
        <v>5</v>
      </c>
      <c r="G5434" s="19">
        <v>36.43</v>
      </c>
      <c r="H5434" s="20">
        <v>0.04</v>
      </c>
      <c r="I5434" s="6"/>
      <c r="J5434" s="5">
        <v>41191</v>
      </c>
      <c r="K5434" s="25">
        <v>-22.04</v>
      </c>
      <c r="L5434" s="2" t="s">
        <v>622</v>
      </c>
      <c r="M5434" s="14">
        <f>+VLOOKUP(L5434,Customers!$C$3:$D$797,2,FALSE)</f>
        <v>4</v>
      </c>
      <c r="N5434" s="14">
        <f>+INDEX(Customers!$B$2:$D$797,MATCH(TF_Database!L5434,Customers!$C$2:$C$797,0),1)</f>
        <v>9428</v>
      </c>
      <c r="O5434" s="29">
        <f t="shared" si="506"/>
        <v>8</v>
      </c>
      <c r="P5434" s="29">
        <f t="shared" si="507"/>
        <v>13</v>
      </c>
      <c r="Q5434" s="14" t="str">
        <f t="shared" si="508"/>
        <v xml:space="preserve">William </v>
      </c>
      <c r="R5434" s="14" t="str">
        <f t="shared" si="509"/>
        <v>Brown</v>
      </c>
    </row>
    <row r="5435" spans="2:18" x14ac:dyDescent="0.45">
      <c r="B5435" s="14" t="str">
        <f t="shared" si="504"/>
        <v>403193540319</v>
      </c>
      <c r="C5435" s="5">
        <v>40319</v>
      </c>
      <c r="D5435" s="2" t="s">
        <v>808</v>
      </c>
      <c r="E5435" s="14">
        <f t="shared" si="505"/>
        <v>0</v>
      </c>
      <c r="F5435" s="2">
        <v>35</v>
      </c>
      <c r="G5435" s="19">
        <v>2173.2600000000002</v>
      </c>
      <c r="H5435" s="20">
        <v>0</v>
      </c>
      <c r="I5435" s="6"/>
      <c r="J5435" s="5">
        <v>40319</v>
      </c>
      <c r="K5435" s="25">
        <v>-465.66</v>
      </c>
      <c r="L5435" s="2" t="s">
        <v>622</v>
      </c>
      <c r="M5435" s="14">
        <f>+VLOOKUP(L5435,Customers!$C$3:$D$797,2,FALSE)</f>
        <v>4</v>
      </c>
      <c r="N5435" s="14">
        <f>+INDEX(Customers!$B$2:$D$797,MATCH(TF_Database!L5435,Customers!$C$2:$C$797,0),1)</f>
        <v>9428</v>
      </c>
      <c r="O5435" s="29">
        <f t="shared" si="506"/>
        <v>8</v>
      </c>
      <c r="P5435" s="29">
        <f t="shared" si="507"/>
        <v>13</v>
      </c>
      <c r="Q5435" s="14" t="str">
        <f t="shared" si="508"/>
        <v xml:space="preserve">William </v>
      </c>
      <c r="R5435" s="14" t="str">
        <f t="shared" si="509"/>
        <v>Brown</v>
      </c>
    </row>
    <row r="5436" spans="2:18" x14ac:dyDescent="0.45">
      <c r="B5436" s="14" t="str">
        <f t="shared" si="504"/>
        <v>403192040320</v>
      </c>
      <c r="C5436" s="5">
        <v>40319</v>
      </c>
      <c r="D5436" s="2" t="s">
        <v>808</v>
      </c>
      <c r="E5436" s="14">
        <f t="shared" si="505"/>
        <v>0</v>
      </c>
      <c r="F5436" s="2">
        <v>20</v>
      </c>
      <c r="G5436" s="19">
        <v>623.29</v>
      </c>
      <c r="H5436" s="20">
        <v>0</v>
      </c>
      <c r="I5436" s="6"/>
      <c r="J5436" s="5">
        <v>40320</v>
      </c>
      <c r="K5436" s="25">
        <v>57.44</v>
      </c>
      <c r="L5436" s="2" t="s">
        <v>622</v>
      </c>
      <c r="M5436" s="14">
        <f>+VLOOKUP(L5436,Customers!$C$3:$D$797,2,FALSE)</f>
        <v>4</v>
      </c>
      <c r="N5436" s="14">
        <f>+INDEX(Customers!$B$2:$D$797,MATCH(TF_Database!L5436,Customers!$C$2:$C$797,0),1)</f>
        <v>9428</v>
      </c>
      <c r="O5436" s="29">
        <f t="shared" si="506"/>
        <v>8</v>
      </c>
      <c r="P5436" s="29">
        <f t="shared" si="507"/>
        <v>13</v>
      </c>
      <c r="Q5436" s="14" t="str">
        <f t="shared" si="508"/>
        <v xml:space="preserve">William </v>
      </c>
      <c r="R5436" s="14" t="str">
        <f t="shared" si="509"/>
        <v>Brown</v>
      </c>
    </row>
    <row r="5437" spans="2:18" x14ac:dyDescent="0.45">
      <c r="B5437" s="14" t="str">
        <f t="shared" si="504"/>
        <v>40319240321</v>
      </c>
      <c r="C5437" s="5">
        <v>40319</v>
      </c>
      <c r="D5437" s="2" t="s">
        <v>808</v>
      </c>
      <c r="E5437" s="14">
        <f t="shared" si="505"/>
        <v>0</v>
      </c>
      <c r="F5437" s="2">
        <v>2</v>
      </c>
      <c r="G5437" s="19">
        <v>40.340000000000003</v>
      </c>
      <c r="H5437" s="20">
        <v>0.03</v>
      </c>
      <c r="I5437" s="6"/>
      <c r="J5437" s="5">
        <v>40321</v>
      </c>
      <c r="K5437" s="25">
        <v>-23.62</v>
      </c>
      <c r="L5437" s="2" t="s">
        <v>622</v>
      </c>
      <c r="M5437" s="14">
        <f>+VLOOKUP(L5437,Customers!$C$3:$D$797,2,FALSE)</f>
        <v>4</v>
      </c>
      <c r="N5437" s="14">
        <f>+INDEX(Customers!$B$2:$D$797,MATCH(TF_Database!L5437,Customers!$C$2:$C$797,0),1)</f>
        <v>9428</v>
      </c>
      <c r="O5437" s="29">
        <f t="shared" si="506"/>
        <v>8</v>
      </c>
      <c r="P5437" s="29">
        <f t="shared" si="507"/>
        <v>13</v>
      </c>
      <c r="Q5437" s="14" t="str">
        <f t="shared" si="508"/>
        <v xml:space="preserve">William </v>
      </c>
      <c r="R5437" s="14" t="str">
        <f t="shared" si="509"/>
        <v>Brown</v>
      </c>
    </row>
    <row r="5438" spans="2:18" x14ac:dyDescent="0.45">
      <c r="B5438" s="14" t="str">
        <f t="shared" si="504"/>
        <v>39977939977</v>
      </c>
      <c r="C5438" s="5">
        <v>39977</v>
      </c>
      <c r="D5438" s="2" t="s">
        <v>806</v>
      </c>
      <c r="E5438" s="14">
        <f t="shared" si="505"/>
        <v>1</v>
      </c>
      <c r="F5438" s="2">
        <v>9</v>
      </c>
      <c r="G5438" s="19">
        <v>1608.87</v>
      </c>
      <c r="H5438" s="20">
        <v>7.0000000000000007E-2</v>
      </c>
      <c r="I5438" s="6"/>
      <c r="J5438" s="5">
        <v>39977</v>
      </c>
      <c r="K5438" s="25">
        <v>346.98</v>
      </c>
      <c r="L5438" s="2" t="s">
        <v>623</v>
      </c>
      <c r="M5438" s="14">
        <f>+VLOOKUP(L5438,Customers!$C$3:$D$797,2,FALSE)</f>
        <v>1</v>
      </c>
      <c r="N5438" s="14">
        <f>+INDEX(Customers!$B$2:$D$797,MATCH(TF_Database!L5438,Customers!$C$2:$C$797,0),1)</f>
        <v>12058</v>
      </c>
      <c r="O5438" s="29">
        <f t="shared" si="506"/>
        <v>5</v>
      </c>
      <c r="P5438" s="29">
        <f t="shared" si="507"/>
        <v>11</v>
      </c>
      <c r="Q5438" s="14" t="str">
        <f t="shared" si="508"/>
        <v xml:space="preserve">Rick </v>
      </c>
      <c r="R5438" s="14" t="str">
        <f t="shared" si="509"/>
        <v>Hansen</v>
      </c>
    </row>
    <row r="5439" spans="2:18" x14ac:dyDescent="0.45">
      <c r="B5439" s="14" t="str">
        <f t="shared" si="504"/>
        <v>399771139978</v>
      </c>
      <c r="C5439" s="5">
        <v>39977</v>
      </c>
      <c r="D5439" s="2" t="s">
        <v>806</v>
      </c>
      <c r="E5439" s="14">
        <f t="shared" si="505"/>
        <v>1</v>
      </c>
      <c r="F5439" s="2">
        <v>11</v>
      </c>
      <c r="G5439" s="19">
        <v>37.64</v>
      </c>
      <c r="H5439" s="20">
        <v>0.01</v>
      </c>
      <c r="I5439" s="6"/>
      <c r="J5439" s="5">
        <v>39978</v>
      </c>
      <c r="K5439" s="25">
        <v>7.5225</v>
      </c>
      <c r="L5439" s="2" t="s">
        <v>623</v>
      </c>
      <c r="M5439" s="14">
        <f>+VLOOKUP(L5439,Customers!$C$3:$D$797,2,FALSE)</f>
        <v>1</v>
      </c>
      <c r="N5439" s="14">
        <f>+INDEX(Customers!$B$2:$D$797,MATCH(TF_Database!L5439,Customers!$C$2:$C$797,0),1)</f>
        <v>12058</v>
      </c>
      <c r="O5439" s="29">
        <f t="shared" si="506"/>
        <v>5</v>
      </c>
      <c r="P5439" s="29">
        <f t="shared" si="507"/>
        <v>11</v>
      </c>
      <c r="Q5439" s="14" t="str">
        <f t="shared" si="508"/>
        <v xml:space="preserve">Rick </v>
      </c>
      <c r="R5439" s="14" t="str">
        <f t="shared" si="509"/>
        <v>Hansen</v>
      </c>
    </row>
    <row r="5440" spans="2:18" x14ac:dyDescent="0.45">
      <c r="B5440" s="14" t="str">
        <f t="shared" si="504"/>
        <v>411333641138</v>
      </c>
      <c r="C5440" s="5">
        <v>41133</v>
      </c>
      <c r="D5440" s="2" t="s">
        <v>804</v>
      </c>
      <c r="E5440" s="14">
        <f t="shared" si="505"/>
        <v>0</v>
      </c>
      <c r="F5440" s="2">
        <v>36</v>
      </c>
      <c r="G5440" s="19">
        <v>161.56</v>
      </c>
      <c r="H5440" s="20">
        <v>0</v>
      </c>
      <c r="I5440" s="6"/>
      <c r="J5440" s="5">
        <v>41138</v>
      </c>
      <c r="K5440" s="25">
        <v>59.67</v>
      </c>
      <c r="L5440" s="2" t="s">
        <v>169</v>
      </c>
      <c r="M5440" s="14">
        <f>+VLOOKUP(L5440,Customers!$C$3:$D$797,2,FALSE)</f>
        <v>4</v>
      </c>
      <c r="N5440" s="14">
        <f>+INDEX(Customers!$B$2:$D$797,MATCH(TF_Database!L5440,Customers!$C$2:$C$797,0),1)</f>
        <v>6647</v>
      </c>
      <c r="O5440" s="29">
        <f t="shared" si="506"/>
        <v>5</v>
      </c>
      <c r="P5440" s="29">
        <f t="shared" si="507"/>
        <v>11</v>
      </c>
      <c r="Q5440" s="14" t="str">
        <f t="shared" si="508"/>
        <v xml:space="preserve">Maya </v>
      </c>
      <c r="R5440" s="14" t="str">
        <f t="shared" si="509"/>
        <v>Herman</v>
      </c>
    </row>
    <row r="5441" spans="2:18" x14ac:dyDescent="0.45">
      <c r="B5441" s="14" t="str">
        <f t="shared" si="504"/>
        <v>405241940525</v>
      </c>
      <c r="C5441" s="5">
        <v>40524</v>
      </c>
      <c r="D5441" s="2" t="s">
        <v>806</v>
      </c>
      <c r="E5441" s="14">
        <f t="shared" si="505"/>
        <v>1</v>
      </c>
      <c r="F5441" s="2">
        <v>19</v>
      </c>
      <c r="G5441" s="19">
        <v>917.31</v>
      </c>
      <c r="H5441" s="20">
        <v>0.05</v>
      </c>
      <c r="I5441" s="6"/>
      <c r="J5441" s="5">
        <v>40525</v>
      </c>
      <c r="K5441" s="25">
        <v>-139.86000000000001</v>
      </c>
      <c r="L5441" s="2" t="s">
        <v>617</v>
      </c>
      <c r="M5441" s="14">
        <f>+VLOOKUP(L5441,Customers!$C$3:$D$797,2,FALSE)</f>
        <v>1</v>
      </c>
      <c r="N5441" s="14">
        <f>+INDEX(Customers!$B$2:$D$797,MATCH(TF_Database!L5441,Customers!$C$2:$C$797,0),1)</f>
        <v>28958</v>
      </c>
      <c r="O5441" s="29">
        <f t="shared" si="506"/>
        <v>4</v>
      </c>
      <c r="P5441" s="29">
        <f t="shared" si="507"/>
        <v>10</v>
      </c>
      <c r="Q5441" s="14" t="str">
        <f t="shared" si="508"/>
        <v xml:space="preserve">Sam </v>
      </c>
      <c r="R5441" s="14" t="str">
        <f t="shared" si="509"/>
        <v>Craven</v>
      </c>
    </row>
    <row r="5442" spans="2:18" x14ac:dyDescent="0.45">
      <c r="B5442" s="14" t="str">
        <f t="shared" si="504"/>
        <v>400764140077</v>
      </c>
      <c r="C5442" s="5">
        <v>40076</v>
      </c>
      <c r="D5442" s="2" t="s">
        <v>811</v>
      </c>
      <c r="E5442" s="14">
        <f t="shared" si="505"/>
        <v>0</v>
      </c>
      <c r="F5442" s="2">
        <v>41</v>
      </c>
      <c r="G5442" s="19">
        <v>129.49</v>
      </c>
      <c r="H5442" s="20">
        <v>0.04</v>
      </c>
      <c r="I5442" s="6"/>
      <c r="J5442" s="5">
        <v>40077</v>
      </c>
      <c r="K5442" s="25">
        <v>36.020000000000003</v>
      </c>
      <c r="L5442" s="2" t="s">
        <v>631</v>
      </c>
      <c r="M5442" s="14">
        <f>+VLOOKUP(L5442,Customers!$C$3:$D$797,2,FALSE)</f>
        <v>3</v>
      </c>
      <c r="N5442" s="14">
        <f>+INDEX(Customers!$B$2:$D$797,MATCH(TF_Database!L5442,Customers!$C$2:$C$797,0),1)</f>
        <v>20748</v>
      </c>
      <c r="O5442" s="29">
        <f t="shared" si="506"/>
        <v>5</v>
      </c>
      <c r="P5442" s="29">
        <f t="shared" si="507"/>
        <v>10</v>
      </c>
      <c r="Q5442" s="14" t="str">
        <f t="shared" si="508"/>
        <v xml:space="preserve">Sung </v>
      </c>
      <c r="R5442" s="14" t="str">
        <f t="shared" si="509"/>
        <v>Chung</v>
      </c>
    </row>
    <row r="5443" spans="2:18" x14ac:dyDescent="0.45">
      <c r="B5443" s="14" t="str">
        <f t="shared" si="504"/>
        <v>400762940077</v>
      </c>
      <c r="C5443" s="5">
        <v>40076</v>
      </c>
      <c r="D5443" s="2" t="s">
        <v>811</v>
      </c>
      <c r="E5443" s="14">
        <f t="shared" si="505"/>
        <v>0</v>
      </c>
      <c r="F5443" s="2">
        <v>29</v>
      </c>
      <c r="G5443" s="19">
        <v>202.95</v>
      </c>
      <c r="H5443" s="20">
        <v>0.02</v>
      </c>
      <c r="I5443" s="6"/>
      <c r="J5443" s="5">
        <v>40077</v>
      </c>
      <c r="K5443" s="25">
        <v>-50.64</v>
      </c>
      <c r="L5443" s="2" t="s">
        <v>631</v>
      </c>
      <c r="M5443" s="14">
        <f>+VLOOKUP(L5443,Customers!$C$3:$D$797,2,FALSE)</f>
        <v>3</v>
      </c>
      <c r="N5443" s="14">
        <f>+INDEX(Customers!$B$2:$D$797,MATCH(TF_Database!L5443,Customers!$C$2:$C$797,0),1)</f>
        <v>20748</v>
      </c>
      <c r="O5443" s="29">
        <f t="shared" si="506"/>
        <v>5</v>
      </c>
      <c r="P5443" s="29">
        <f t="shared" si="507"/>
        <v>10</v>
      </c>
      <c r="Q5443" s="14" t="str">
        <f t="shared" si="508"/>
        <v xml:space="preserve">Sung </v>
      </c>
      <c r="R5443" s="14" t="str">
        <f t="shared" si="509"/>
        <v>Chung</v>
      </c>
    </row>
    <row r="5444" spans="2:18" x14ac:dyDescent="0.45">
      <c r="B5444" s="14" t="str">
        <f t="shared" si="504"/>
        <v>400762640078</v>
      </c>
      <c r="C5444" s="5">
        <v>40076</v>
      </c>
      <c r="D5444" s="2" t="s">
        <v>811</v>
      </c>
      <c r="E5444" s="14">
        <f t="shared" si="505"/>
        <v>0</v>
      </c>
      <c r="F5444" s="2">
        <v>26</v>
      </c>
      <c r="G5444" s="19">
        <v>2753.1925000000001</v>
      </c>
      <c r="H5444" s="20">
        <v>0.04</v>
      </c>
      <c r="I5444" s="6"/>
      <c r="J5444" s="5">
        <v>40078</v>
      </c>
      <c r="K5444" s="25">
        <v>510.48900000000003</v>
      </c>
      <c r="L5444" s="2" t="s">
        <v>631</v>
      </c>
      <c r="M5444" s="14">
        <f>+VLOOKUP(L5444,Customers!$C$3:$D$797,2,FALSE)</f>
        <v>3</v>
      </c>
      <c r="N5444" s="14">
        <f>+INDEX(Customers!$B$2:$D$797,MATCH(TF_Database!L5444,Customers!$C$2:$C$797,0),1)</f>
        <v>20748</v>
      </c>
      <c r="O5444" s="29">
        <f t="shared" si="506"/>
        <v>5</v>
      </c>
      <c r="P5444" s="29">
        <f t="shared" si="507"/>
        <v>10</v>
      </c>
      <c r="Q5444" s="14" t="str">
        <f t="shared" si="508"/>
        <v xml:space="preserve">Sung </v>
      </c>
      <c r="R5444" s="14" t="str">
        <f t="shared" si="509"/>
        <v>Chung</v>
      </c>
    </row>
    <row r="5445" spans="2:18" x14ac:dyDescent="0.45">
      <c r="B5445" s="14" t="str">
        <f t="shared" si="504"/>
        <v>407101840711</v>
      </c>
      <c r="C5445" s="5">
        <v>40710</v>
      </c>
      <c r="D5445" s="2" t="s">
        <v>811</v>
      </c>
      <c r="E5445" s="14">
        <f t="shared" si="505"/>
        <v>0</v>
      </c>
      <c r="F5445" s="2">
        <v>18</v>
      </c>
      <c r="G5445" s="19">
        <v>88.84</v>
      </c>
      <c r="H5445" s="20">
        <v>0.08</v>
      </c>
      <c r="I5445" s="6"/>
      <c r="J5445" s="5">
        <v>40711</v>
      </c>
      <c r="K5445" s="25">
        <v>-38.35</v>
      </c>
      <c r="L5445" s="2" t="s">
        <v>632</v>
      </c>
      <c r="M5445" s="14">
        <f>+VLOOKUP(L5445,Customers!$C$3:$D$797,2,FALSE)</f>
        <v>1</v>
      </c>
      <c r="N5445" s="14">
        <f>+INDEX(Customers!$B$2:$D$797,MATCH(TF_Database!L5445,Customers!$C$2:$C$797,0),1)</f>
        <v>9753</v>
      </c>
      <c r="O5445" s="29">
        <f t="shared" si="506"/>
        <v>7</v>
      </c>
      <c r="P5445" s="29">
        <f t="shared" si="507"/>
        <v>15</v>
      </c>
      <c r="Q5445" s="14" t="str">
        <f t="shared" si="508"/>
        <v xml:space="preserve">Darrin </v>
      </c>
      <c r="R5445" s="14" t="str">
        <f t="shared" si="509"/>
        <v>Van Huff</v>
      </c>
    </row>
    <row r="5446" spans="2:18" x14ac:dyDescent="0.45">
      <c r="B5446" s="14" t="str">
        <f t="shared" si="504"/>
        <v>409724040974</v>
      </c>
      <c r="C5446" s="5">
        <v>40972</v>
      </c>
      <c r="D5446" s="2" t="s">
        <v>811</v>
      </c>
      <c r="E5446" s="14">
        <f t="shared" si="505"/>
        <v>0</v>
      </c>
      <c r="F5446" s="2">
        <v>40</v>
      </c>
      <c r="G5446" s="19">
        <v>909.82</v>
      </c>
      <c r="H5446" s="20">
        <v>0.02</v>
      </c>
      <c r="I5446" s="6"/>
      <c r="J5446" s="5">
        <v>40974</v>
      </c>
      <c r="K5446" s="25">
        <v>292.49</v>
      </c>
      <c r="L5446" s="2" t="s">
        <v>87</v>
      </c>
      <c r="M5446" s="14">
        <f>+VLOOKUP(L5446,Customers!$C$3:$D$797,2,FALSE)</f>
        <v>3</v>
      </c>
      <c r="N5446" s="14">
        <f>+INDEX(Customers!$B$2:$D$797,MATCH(TF_Database!L5446,Customers!$C$2:$C$797,0),1)</f>
        <v>19829</v>
      </c>
      <c r="O5446" s="29">
        <f t="shared" si="506"/>
        <v>6</v>
      </c>
      <c r="P5446" s="29">
        <f t="shared" si="507"/>
        <v>10</v>
      </c>
      <c r="Q5446" s="14" t="str">
        <f t="shared" si="508"/>
        <v xml:space="preserve">Brian </v>
      </c>
      <c r="R5446" s="14" t="str">
        <f t="shared" si="509"/>
        <v>Moss</v>
      </c>
    </row>
    <row r="5447" spans="2:18" x14ac:dyDescent="0.45">
      <c r="B5447" s="14" t="str">
        <f t="shared" ref="B5447:B5510" si="510">+CONCATENATE(C5447,F5447,J5447)</f>
        <v>401042440106</v>
      </c>
      <c r="C5447" s="5">
        <v>40104</v>
      </c>
      <c r="D5447" s="2" t="s">
        <v>811</v>
      </c>
      <c r="E5447" s="14">
        <f t="shared" ref="E5447:E5510" si="511">+IF(D5447="High",1,0)</f>
        <v>0</v>
      </c>
      <c r="F5447" s="2">
        <v>24</v>
      </c>
      <c r="G5447" s="19">
        <v>1411.58</v>
      </c>
      <c r="H5447" s="20">
        <v>0.01</v>
      </c>
      <c r="I5447" s="6"/>
      <c r="J5447" s="5">
        <v>40106</v>
      </c>
      <c r="K5447" s="25">
        <v>699.31</v>
      </c>
      <c r="L5447" s="2" t="s">
        <v>87</v>
      </c>
      <c r="M5447" s="14">
        <f>+VLOOKUP(L5447,Customers!$C$3:$D$797,2,FALSE)</f>
        <v>3</v>
      </c>
      <c r="N5447" s="14">
        <f>+INDEX(Customers!$B$2:$D$797,MATCH(TF_Database!L5447,Customers!$C$2:$C$797,0),1)</f>
        <v>19829</v>
      </c>
      <c r="O5447" s="29">
        <f t="shared" ref="O5447:O5510" si="512">+SEARCH(" ",L5447)</f>
        <v>6</v>
      </c>
      <c r="P5447" s="29">
        <f t="shared" ref="P5447:P5510" si="513">+LEN(L5447)</f>
        <v>10</v>
      </c>
      <c r="Q5447" s="14" t="str">
        <f t="shared" ref="Q5447:Q5510" si="514">+LEFT(L5447,O5447)</f>
        <v xml:space="preserve">Brian </v>
      </c>
      <c r="R5447" s="14" t="str">
        <f t="shared" ref="R5447:R5510" si="515">+RIGHT(L5447,P5447-O5447)</f>
        <v>Moss</v>
      </c>
    </row>
    <row r="5448" spans="2:18" x14ac:dyDescent="0.45">
      <c r="B5448" s="14" t="str">
        <f t="shared" si="510"/>
        <v>401043840105</v>
      </c>
      <c r="C5448" s="5">
        <v>40104</v>
      </c>
      <c r="D5448" s="2" t="s">
        <v>811</v>
      </c>
      <c r="E5448" s="14">
        <f t="shared" si="511"/>
        <v>0</v>
      </c>
      <c r="F5448" s="2">
        <v>38</v>
      </c>
      <c r="G5448" s="19">
        <v>2115.2419999999997</v>
      </c>
      <c r="H5448" s="20">
        <v>0.04</v>
      </c>
      <c r="I5448" s="6"/>
      <c r="J5448" s="5">
        <v>40105</v>
      </c>
      <c r="K5448" s="25">
        <v>371.41200000000003</v>
      </c>
      <c r="L5448" s="2" t="s">
        <v>87</v>
      </c>
      <c r="M5448" s="14">
        <f>+VLOOKUP(L5448,Customers!$C$3:$D$797,2,FALSE)</f>
        <v>3</v>
      </c>
      <c r="N5448" s="14">
        <f>+INDEX(Customers!$B$2:$D$797,MATCH(TF_Database!L5448,Customers!$C$2:$C$797,0),1)</f>
        <v>19829</v>
      </c>
      <c r="O5448" s="29">
        <f t="shared" si="512"/>
        <v>6</v>
      </c>
      <c r="P5448" s="29">
        <f t="shared" si="513"/>
        <v>10</v>
      </c>
      <c r="Q5448" s="14" t="str">
        <f t="shared" si="514"/>
        <v xml:space="preserve">Brian </v>
      </c>
      <c r="R5448" s="14" t="str">
        <f t="shared" si="515"/>
        <v>Moss</v>
      </c>
    </row>
    <row r="5449" spans="2:18" x14ac:dyDescent="0.45">
      <c r="B5449" s="14" t="str">
        <f t="shared" si="510"/>
        <v>40104940107</v>
      </c>
      <c r="C5449" s="5">
        <v>40104</v>
      </c>
      <c r="D5449" s="2" t="s">
        <v>811</v>
      </c>
      <c r="E5449" s="14">
        <f t="shared" si="511"/>
        <v>0</v>
      </c>
      <c r="F5449" s="2">
        <v>9</v>
      </c>
      <c r="G5449" s="19">
        <v>1246.68</v>
      </c>
      <c r="H5449" s="20">
        <v>0.01</v>
      </c>
      <c r="I5449" s="6"/>
      <c r="J5449" s="5">
        <v>40107</v>
      </c>
      <c r="K5449" s="25">
        <v>218.48</v>
      </c>
      <c r="L5449" s="2" t="s">
        <v>87</v>
      </c>
      <c r="M5449" s="14">
        <f>+VLOOKUP(L5449,Customers!$C$3:$D$797,2,FALSE)</f>
        <v>3</v>
      </c>
      <c r="N5449" s="14">
        <f>+INDEX(Customers!$B$2:$D$797,MATCH(TF_Database!L5449,Customers!$C$2:$C$797,0),1)</f>
        <v>19829</v>
      </c>
      <c r="O5449" s="29">
        <f t="shared" si="512"/>
        <v>6</v>
      </c>
      <c r="P5449" s="29">
        <f t="shared" si="513"/>
        <v>10</v>
      </c>
      <c r="Q5449" s="14" t="str">
        <f t="shared" si="514"/>
        <v xml:space="preserve">Brian </v>
      </c>
      <c r="R5449" s="14" t="str">
        <f t="shared" si="515"/>
        <v>Moss</v>
      </c>
    </row>
    <row r="5450" spans="2:18" x14ac:dyDescent="0.45">
      <c r="B5450" s="14" t="str">
        <f t="shared" si="510"/>
        <v>405472040551</v>
      </c>
      <c r="C5450" s="5">
        <v>40547</v>
      </c>
      <c r="D5450" s="2" t="s">
        <v>804</v>
      </c>
      <c r="E5450" s="14">
        <f t="shared" si="511"/>
        <v>0</v>
      </c>
      <c r="F5450" s="2">
        <v>20</v>
      </c>
      <c r="G5450" s="19">
        <v>169.18</v>
      </c>
      <c r="H5450" s="20">
        <v>0.09</v>
      </c>
      <c r="I5450" s="6"/>
      <c r="J5450" s="5">
        <v>40551</v>
      </c>
      <c r="K5450" s="25">
        <v>-18.73</v>
      </c>
      <c r="L5450" s="2" t="s">
        <v>633</v>
      </c>
      <c r="M5450" s="14">
        <f>+VLOOKUP(L5450,Customers!$C$3:$D$797,2,FALSE)</f>
        <v>4</v>
      </c>
      <c r="N5450" s="14">
        <f>+INDEX(Customers!$B$2:$D$797,MATCH(TF_Database!L5450,Customers!$C$2:$C$797,0),1)</f>
        <v>30356</v>
      </c>
      <c r="O5450" s="29">
        <f t="shared" si="512"/>
        <v>4</v>
      </c>
      <c r="P5450" s="29">
        <f t="shared" si="513"/>
        <v>10</v>
      </c>
      <c r="Q5450" s="14" t="str">
        <f t="shared" si="514"/>
        <v xml:space="preserve">Max </v>
      </c>
      <c r="R5450" s="14" t="str">
        <f t="shared" si="515"/>
        <v>Ludwig</v>
      </c>
    </row>
    <row r="5451" spans="2:18" x14ac:dyDescent="0.45">
      <c r="B5451" s="14" t="str">
        <f t="shared" si="510"/>
        <v>405473740552</v>
      </c>
      <c r="C5451" s="5">
        <v>40547</v>
      </c>
      <c r="D5451" s="2" t="s">
        <v>804</v>
      </c>
      <c r="E5451" s="14">
        <f t="shared" si="511"/>
        <v>0</v>
      </c>
      <c r="F5451" s="2">
        <v>37</v>
      </c>
      <c r="G5451" s="19">
        <v>8252.3919999999998</v>
      </c>
      <c r="H5451" s="20">
        <v>0.04</v>
      </c>
      <c r="I5451" s="6"/>
      <c r="J5451" s="5">
        <v>40552</v>
      </c>
      <c r="K5451" s="25">
        <v>1853.19</v>
      </c>
      <c r="L5451" s="2" t="s">
        <v>633</v>
      </c>
      <c r="M5451" s="14">
        <f>+VLOOKUP(L5451,Customers!$C$3:$D$797,2,FALSE)</f>
        <v>4</v>
      </c>
      <c r="N5451" s="14">
        <f>+INDEX(Customers!$B$2:$D$797,MATCH(TF_Database!L5451,Customers!$C$2:$C$797,0),1)</f>
        <v>30356</v>
      </c>
      <c r="O5451" s="29">
        <f t="shared" si="512"/>
        <v>4</v>
      </c>
      <c r="P5451" s="29">
        <f t="shared" si="513"/>
        <v>10</v>
      </c>
      <c r="Q5451" s="14" t="str">
        <f t="shared" si="514"/>
        <v xml:space="preserve">Max </v>
      </c>
      <c r="R5451" s="14" t="str">
        <f t="shared" si="515"/>
        <v>Ludwig</v>
      </c>
    </row>
    <row r="5452" spans="2:18" x14ac:dyDescent="0.45">
      <c r="B5452" s="14" t="str">
        <f t="shared" si="510"/>
        <v>403501740357</v>
      </c>
      <c r="C5452" s="5">
        <v>40350</v>
      </c>
      <c r="D5452" s="2" t="s">
        <v>804</v>
      </c>
      <c r="E5452" s="14">
        <f t="shared" si="511"/>
        <v>0</v>
      </c>
      <c r="F5452" s="2">
        <v>17</v>
      </c>
      <c r="G5452" s="19">
        <v>77.19</v>
      </c>
      <c r="H5452" s="20">
        <v>0.03</v>
      </c>
      <c r="I5452" s="6"/>
      <c r="J5452" s="5">
        <v>40357</v>
      </c>
      <c r="K5452" s="25">
        <v>-81.349999999999994</v>
      </c>
      <c r="L5452" s="2" t="s">
        <v>87</v>
      </c>
      <c r="M5452" s="14">
        <f>+VLOOKUP(L5452,Customers!$C$3:$D$797,2,FALSE)</f>
        <v>3</v>
      </c>
      <c r="N5452" s="14">
        <f>+INDEX(Customers!$B$2:$D$797,MATCH(TF_Database!L5452,Customers!$C$2:$C$797,0),1)</f>
        <v>19829</v>
      </c>
      <c r="O5452" s="29">
        <f t="shared" si="512"/>
        <v>6</v>
      </c>
      <c r="P5452" s="29">
        <f t="shared" si="513"/>
        <v>10</v>
      </c>
      <c r="Q5452" s="14" t="str">
        <f t="shared" si="514"/>
        <v xml:space="preserve">Brian </v>
      </c>
      <c r="R5452" s="14" t="str">
        <f t="shared" si="515"/>
        <v>Moss</v>
      </c>
    </row>
    <row r="5453" spans="2:18" x14ac:dyDescent="0.45">
      <c r="B5453" s="14" t="str">
        <f t="shared" si="510"/>
        <v>398863639887</v>
      </c>
      <c r="C5453" s="5">
        <v>39886</v>
      </c>
      <c r="D5453" s="2" t="s">
        <v>810</v>
      </c>
      <c r="E5453" s="14">
        <f t="shared" si="511"/>
        <v>0</v>
      </c>
      <c r="F5453" s="2">
        <v>36</v>
      </c>
      <c r="G5453" s="19">
        <v>7223.59</v>
      </c>
      <c r="H5453" s="20">
        <v>7.0000000000000007E-2</v>
      </c>
      <c r="I5453" s="6"/>
      <c r="J5453" s="5">
        <v>39887</v>
      </c>
      <c r="K5453" s="25">
        <v>1769.81</v>
      </c>
      <c r="L5453" s="2" t="s">
        <v>634</v>
      </c>
      <c r="M5453" s="14">
        <f>+VLOOKUP(L5453,Customers!$C$3:$D$797,2,FALSE)</f>
        <v>4</v>
      </c>
      <c r="N5453" s="14">
        <f>+INDEX(Customers!$B$2:$D$797,MATCH(TF_Database!L5453,Customers!$C$2:$C$797,0),1)</f>
        <v>15825</v>
      </c>
      <c r="O5453" s="29">
        <f t="shared" si="512"/>
        <v>9</v>
      </c>
      <c r="P5453" s="29">
        <f t="shared" si="513"/>
        <v>14</v>
      </c>
      <c r="Q5453" s="14" t="str">
        <f t="shared" si="514"/>
        <v xml:space="preserve">Michelle </v>
      </c>
      <c r="R5453" s="14" t="str">
        <f t="shared" si="515"/>
        <v>Moray</v>
      </c>
    </row>
    <row r="5454" spans="2:18" x14ac:dyDescent="0.45">
      <c r="B5454" s="14" t="str">
        <f t="shared" si="510"/>
        <v>39886639886</v>
      </c>
      <c r="C5454" s="5">
        <v>39886</v>
      </c>
      <c r="D5454" s="2" t="s">
        <v>810</v>
      </c>
      <c r="E5454" s="14">
        <f t="shared" si="511"/>
        <v>0</v>
      </c>
      <c r="F5454" s="2">
        <v>6</v>
      </c>
      <c r="G5454" s="19">
        <v>934.21600000000001</v>
      </c>
      <c r="H5454" s="20">
        <v>0.02</v>
      </c>
      <c r="I5454" s="6"/>
      <c r="J5454" s="5">
        <v>39886</v>
      </c>
      <c r="K5454" s="25">
        <v>-4.34</v>
      </c>
      <c r="L5454" s="2" t="s">
        <v>634</v>
      </c>
      <c r="M5454" s="14">
        <f>+VLOOKUP(L5454,Customers!$C$3:$D$797,2,FALSE)</f>
        <v>4</v>
      </c>
      <c r="N5454" s="14">
        <f>+INDEX(Customers!$B$2:$D$797,MATCH(TF_Database!L5454,Customers!$C$2:$C$797,0),1)</f>
        <v>15825</v>
      </c>
      <c r="O5454" s="29">
        <f t="shared" si="512"/>
        <v>9</v>
      </c>
      <c r="P5454" s="29">
        <f t="shared" si="513"/>
        <v>14</v>
      </c>
      <c r="Q5454" s="14" t="str">
        <f t="shared" si="514"/>
        <v xml:space="preserve">Michelle </v>
      </c>
      <c r="R5454" s="14" t="str">
        <f t="shared" si="515"/>
        <v>Moray</v>
      </c>
    </row>
    <row r="5455" spans="2:18" x14ac:dyDescent="0.45">
      <c r="B5455" s="14" t="str">
        <f t="shared" si="510"/>
        <v>410122441014</v>
      </c>
      <c r="C5455" s="5">
        <v>41012</v>
      </c>
      <c r="D5455" s="2" t="s">
        <v>808</v>
      </c>
      <c r="E5455" s="14">
        <f t="shared" si="511"/>
        <v>0</v>
      </c>
      <c r="F5455" s="2">
        <v>24</v>
      </c>
      <c r="G5455" s="19">
        <v>1307</v>
      </c>
      <c r="H5455" s="20">
        <v>0.02</v>
      </c>
      <c r="I5455" s="6"/>
      <c r="J5455" s="5">
        <v>41014</v>
      </c>
      <c r="K5455" s="25">
        <v>428.99</v>
      </c>
      <c r="L5455" s="2" t="s">
        <v>235</v>
      </c>
      <c r="M5455" s="14">
        <f>+VLOOKUP(L5455,Customers!$C$3:$D$797,2,FALSE)</f>
        <v>5</v>
      </c>
      <c r="N5455" s="14">
        <f>+INDEX(Customers!$B$2:$D$797,MATCH(TF_Database!L5455,Customers!$C$2:$C$797,0),1)</f>
        <v>2617</v>
      </c>
      <c r="O5455" s="29">
        <f t="shared" si="512"/>
        <v>4</v>
      </c>
      <c r="P5455" s="29">
        <f t="shared" si="513"/>
        <v>10</v>
      </c>
      <c r="Q5455" s="14" t="str">
        <f t="shared" si="514"/>
        <v xml:space="preserve">Eva </v>
      </c>
      <c r="R5455" s="14" t="str">
        <f t="shared" si="515"/>
        <v>Jacobs</v>
      </c>
    </row>
    <row r="5456" spans="2:18" x14ac:dyDescent="0.45">
      <c r="B5456" s="14" t="str">
        <f t="shared" si="510"/>
        <v>410122241013</v>
      </c>
      <c r="C5456" s="5">
        <v>41012</v>
      </c>
      <c r="D5456" s="2" t="s">
        <v>808</v>
      </c>
      <c r="E5456" s="14">
        <f t="shared" si="511"/>
        <v>0</v>
      </c>
      <c r="F5456" s="2">
        <v>22</v>
      </c>
      <c r="G5456" s="19">
        <v>41.39</v>
      </c>
      <c r="H5456" s="20">
        <v>0.09</v>
      </c>
      <c r="I5456" s="6"/>
      <c r="J5456" s="5">
        <v>41013</v>
      </c>
      <c r="K5456" s="25">
        <v>-12.0175</v>
      </c>
      <c r="L5456" s="2" t="s">
        <v>235</v>
      </c>
      <c r="M5456" s="14">
        <f>+VLOOKUP(L5456,Customers!$C$3:$D$797,2,FALSE)</f>
        <v>5</v>
      </c>
      <c r="N5456" s="14">
        <f>+INDEX(Customers!$B$2:$D$797,MATCH(TF_Database!L5456,Customers!$C$2:$C$797,0),1)</f>
        <v>2617</v>
      </c>
      <c r="O5456" s="29">
        <f t="shared" si="512"/>
        <v>4</v>
      </c>
      <c r="P5456" s="29">
        <f t="shared" si="513"/>
        <v>10</v>
      </c>
      <c r="Q5456" s="14" t="str">
        <f t="shared" si="514"/>
        <v xml:space="preserve">Eva </v>
      </c>
      <c r="R5456" s="14" t="str">
        <f t="shared" si="515"/>
        <v>Jacobs</v>
      </c>
    </row>
    <row r="5457" spans="2:18" x14ac:dyDescent="0.45">
      <c r="B5457" s="14" t="str">
        <f t="shared" si="510"/>
        <v>409112640915</v>
      </c>
      <c r="C5457" s="5">
        <v>40911</v>
      </c>
      <c r="D5457" s="2" t="s">
        <v>804</v>
      </c>
      <c r="E5457" s="14">
        <f t="shared" si="511"/>
        <v>0</v>
      </c>
      <c r="F5457" s="2">
        <v>26</v>
      </c>
      <c r="G5457" s="19">
        <v>2354.15</v>
      </c>
      <c r="H5457" s="20">
        <v>0.03</v>
      </c>
      <c r="I5457" s="6"/>
      <c r="J5457" s="5">
        <v>40915</v>
      </c>
      <c r="K5457" s="25">
        <v>774.79</v>
      </c>
      <c r="L5457" s="2" t="s">
        <v>235</v>
      </c>
      <c r="M5457" s="14">
        <f>+VLOOKUP(L5457,Customers!$C$3:$D$797,2,FALSE)</f>
        <v>5</v>
      </c>
      <c r="N5457" s="14">
        <f>+INDEX(Customers!$B$2:$D$797,MATCH(TF_Database!L5457,Customers!$C$2:$C$797,0),1)</f>
        <v>2617</v>
      </c>
      <c r="O5457" s="29">
        <f t="shared" si="512"/>
        <v>4</v>
      </c>
      <c r="P5457" s="29">
        <f t="shared" si="513"/>
        <v>10</v>
      </c>
      <c r="Q5457" s="14" t="str">
        <f t="shared" si="514"/>
        <v xml:space="preserve">Eva </v>
      </c>
      <c r="R5457" s="14" t="str">
        <f t="shared" si="515"/>
        <v>Jacobs</v>
      </c>
    </row>
    <row r="5458" spans="2:18" x14ac:dyDescent="0.45">
      <c r="B5458" s="14" t="str">
        <f t="shared" si="510"/>
        <v>406185040620</v>
      </c>
      <c r="C5458" s="5">
        <v>40618</v>
      </c>
      <c r="D5458" s="2" t="s">
        <v>806</v>
      </c>
      <c r="E5458" s="14">
        <f t="shared" si="511"/>
        <v>1</v>
      </c>
      <c r="F5458" s="2">
        <v>50</v>
      </c>
      <c r="G5458" s="19">
        <v>1558.18</v>
      </c>
      <c r="H5458" s="20">
        <v>0</v>
      </c>
      <c r="I5458" s="6"/>
      <c r="J5458" s="5">
        <v>40620</v>
      </c>
      <c r="K5458" s="25">
        <v>417.62</v>
      </c>
      <c r="L5458" s="2" t="s">
        <v>635</v>
      </c>
      <c r="M5458" s="14">
        <f>+VLOOKUP(L5458,Customers!$C$3:$D$797,2,FALSE)</f>
        <v>5</v>
      </c>
      <c r="N5458" s="14">
        <f>+INDEX(Customers!$B$2:$D$797,MATCH(TF_Database!L5458,Customers!$C$2:$C$797,0),1)</f>
        <v>5248</v>
      </c>
      <c r="O5458" s="29">
        <f t="shared" si="512"/>
        <v>6</v>
      </c>
      <c r="P5458" s="29">
        <f t="shared" si="513"/>
        <v>11</v>
      </c>
      <c r="Q5458" s="14" t="str">
        <f t="shared" si="514"/>
        <v xml:space="preserve">Craig </v>
      </c>
      <c r="R5458" s="14" t="str">
        <f t="shared" si="515"/>
        <v>Rider</v>
      </c>
    </row>
    <row r="5459" spans="2:18" x14ac:dyDescent="0.45">
      <c r="B5459" s="14" t="str">
        <f t="shared" si="510"/>
        <v>401143140116</v>
      </c>
      <c r="C5459" s="5">
        <v>40114</v>
      </c>
      <c r="D5459" s="2" t="s">
        <v>806</v>
      </c>
      <c r="E5459" s="14">
        <f t="shared" si="511"/>
        <v>1</v>
      </c>
      <c r="F5459" s="2">
        <v>31</v>
      </c>
      <c r="G5459" s="19">
        <v>1370.56</v>
      </c>
      <c r="H5459" s="20">
        <v>0.1</v>
      </c>
      <c r="I5459" s="6"/>
      <c r="J5459" s="5">
        <v>40116</v>
      </c>
      <c r="K5459" s="25">
        <v>511.51</v>
      </c>
      <c r="L5459" s="2" t="s">
        <v>633</v>
      </c>
      <c r="M5459" s="14">
        <f>+VLOOKUP(L5459,Customers!$C$3:$D$797,2,FALSE)</f>
        <v>4</v>
      </c>
      <c r="N5459" s="14">
        <f>+INDEX(Customers!$B$2:$D$797,MATCH(TF_Database!L5459,Customers!$C$2:$C$797,0),1)</f>
        <v>30356</v>
      </c>
      <c r="O5459" s="29">
        <f t="shared" si="512"/>
        <v>4</v>
      </c>
      <c r="P5459" s="29">
        <f t="shared" si="513"/>
        <v>10</v>
      </c>
      <c r="Q5459" s="14" t="str">
        <f t="shared" si="514"/>
        <v xml:space="preserve">Max </v>
      </c>
      <c r="R5459" s="14" t="str">
        <f t="shared" si="515"/>
        <v>Ludwig</v>
      </c>
    </row>
    <row r="5460" spans="2:18" x14ac:dyDescent="0.45">
      <c r="B5460" s="14" t="str">
        <f t="shared" si="510"/>
        <v>401142940114</v>
      </c>
      <c r="C5460" s="5">
        <v>40114</v>
      </c>
      <c r="D5460" s="2" t="s">
        <v>806</v>
      </c>
      <c r="E5460" s="14">
        <f t="shared" si="511"/>
        <v>1</v>
      </c>
      <c r="F5460" s="2">
        <v>29</v>
      </c>
      <c r="G5460" s="19">
        <v>172.98</v>
      </c>
      <c r="H5460" s="20">
        <v>0.08</v>
      </c>
      <c r="I5460" s="6"/>
      <c r="J5460" s="5">
        <v>40114</v>
      </c>
      <c r="K5460" s="25">
        <v>-59.75</v>
      </c>
      <c r="L5460" s="2" t="s">
        <v>633</v>
      </c>
      <c r="M5460" s="14">
        <f>+VLOOKUP(L5460,Customers!$C$3:$D$797,2,FALSE)</f>
        <v>4</v>
      </c>
      <c r="N5460" s="14">
        <f>+INDEX(Customers!$B$2:$D$797,MATCH(TF_Database!L5460,Customers!$C$2:$C$797,0),1)</f>
        <v>30356</v>
      </c>
      <c r="O5460" s="29">
        <f t="shared" si="512"/>
        <v>4</v>
      </c>
      <c r="P5460" s="29">
        <f t="shared" si="513"/>
        <v>10</v>
      </c>
      <c r="Q5460" s="14" t="str">
        <f t="shared" si="514"/>
        <v xml:space="preserve">Max </v>
      </c>
      <c r="R5460" s="14" t="str">
        <f t="shared" si="515"/>
        <v>Ludwig</v>
      </c>
    </row>
    <row r="5461" spans="2:18" x14ac:dyDescent="0.45">
      <c r="B5461" s="14" t="str">
        <f t="shared" si="510"/>
        <v>402674040271</v>
      </c>
      <c r="C5461" s="5">
        <v>40267</v>
      </c>
      <c r="D5461" s="2" t="s">
        <v>804</v>
      </c>
      <c r="E5461" s="14">
        <f t="shared" si="511"/>
        <v>0</v>
      </c>
      <c r="F5461" s="2">
        <v>40</v>
      </c>
      <c r="G5461" s="19">
        <v>88.02</v>
      </c>
      <c r="H5461" s="20">
        <v>0</v>
      </c>
      <c r="I5461" s="6"/>
      <c r="J5461" s="5">
        <v>40271</v>
      </c>
      <c r="K5461" s="25">
        <v>-6.5435000000000008</v>
      </c>
      <c r="L5461" s="2" t="s">
        <v>634</v>
      </c>
      <c r="M5461" s="14">
        <f>+VLOOKUP(L5461,Customers!$C$3:$D$797,2,FALSE)</f>
        <v>4</v>
      </c>
      <c r="N5461" s="14">
        <f>+INDEX(Customers!$B$2:$D$797,MATCH(TF_Database!L5461,Customers!$C$2:$C$797,0),1)</f>
        <v>15825</v>
      </c>
      <c r="O5461" s="29">
        <f t="shared" si="512"/>
        <v>9</v>
      </c>
      <c r="P5461" s="29">
        <f t="shared" si="513"/>
        <v>14</v>
      </c>
      <c r="Q5461" s="14" t="str">
        <f t="shared" si="514"/>
        <v xml:space="preserve">Michelle </v>
      </c>
      <c r="R5461" s="14" t="str">
        <f t="shared" si="515"/>
        <v>Moray</v>
      </c>
    </row>
    <row r="5462" spans="2:18" x14ac:dyDescent="0.45">
      <c r="B5462" s="14" t="str">
        <f t="shared" si="510"/>
        <v>402673240269</v>
      </c>
      <c r="C5462" s="5">
        <v>40267</v>
      </c>
      <c r="D5462" s="2" t="s">
        <v>804</v>
      </c>
      <c r="E5462" s="14">
        <f t="shared" si="511"/>
        <v>0</v>
      </c>
      <c r="F5462" s="2">
        <v>32</v>
      </c>
      <c r="G5462" s="19">
        <v>800</v>
      </c>
      <c r="H5462" s="20">
        <v>0.1</v>
      </c>
      <c r="I5462" s="6"/>
      <c r="J5462" s="5">
        <v>40269</v>
      </c>
      <c r="K5462" s="25">
        <v>-210.3</v>
      </c>
      <c r="L5462" s="2" t="s">
        <v>634</v>
      </c>
      <c r="M5462" s="14">
        <f>+VLOOKUP(L5462,Customers!$C$3:$D$797,2,FALSE)</f>
        <v>4</v>
      </c>
      <c r="N5462" s="14">
        <f>+INDEX(Customers!$B$2:$D$797,MATCH(TF_Database!L5462,Customers!$C$2:$C$797,0),1)</f>
        <v>15825</v>
      </c>
      <c r="O5462" s="29">
        <f t="shared" si="512"/>
        <v>9</v>
      </c>
      <c r="P5462" s="29">
        <f t="shared" si="513"/>
        <v>14</v>
      </c>
      <c r="Q5462" s="14" t="str">
        <f t="shared" si="514"/>
        <v xml:space="preserve">Michelle </v>
      </c>
      <c r="R5462" s="14" t="str">
        <f t="shared" si="515"/>
        <v>Moray</v>
      </c>
    </row>
    <row r="5463" spans="2:18" x14ac:dyDescent="0.45">
      <c r="B5463" s="14" t="str">
        <f t="shared" si="510"/>
        <v>40552840552</v>
      </c>
      <c r="C5463" s="5">
        <v>40552</v>
      </c>
      <c r="D5463" s="2" t="s">
        <v>806</v>
      </c>
      <c r="E5463" s="14">
        <f t="shared" si="511"/>
        <v>1</v>
      </c>
      <c r="F5463" s="2">
        <v>8</v>
      </c>
      <c r="G5463" s="19">
        <v>381.69</v>
      </c>
      <c r="H5463" s="20">
        <v>0.04</v>
      </c>
      <c r="I5463" s="6"/>
      <c r="J5463" s="5">
        <v>40552</v>
      </c>
      <c r="K5463" s="25">
        <v>256.18</v>
      </c>
      <c r="L5463" s="2" t="s">
        <v>636</v>
      </c>
      <c r="M5463" s="14">
        <f>+VLOOKUP(L5463,Customers!$C$3:$D$797,2,FALSE)</f>
        <v>2</v>
      </c>
      <c r="N5463" s="14">
        <f>+INDEX(Customers!$B$2:$D$797,MATCH(TF_Database!L5463,Customers!$C$2:$C$797,0),1)</f>
        <v>20617</v>
      </c>
      <c r="O5463" s="29">
        <f t="shared" si="512"/>
        <v>9</v>
      </c>
      <c r="P5463" s="29">
        <f t="shared" si="513"/>
        <v>15</v>
      </c>
      <c r="Q5463" s="14" t="str">
        <f t="shared" si="514"/>
        <v xml:space="preserve">Maribeth </v>
      </c>
      <c r="R5463" s="14" t="str">
        <f t="shared" si="515"/>
        <v>Yedwab</v>
      </c>
    </row>
    <row r="5464" spans="2:18" x14ac:dyDescent="0.45">
      <c r="B5464" s="14" t="str">
        <f t="shared" si="510"/>
        <v>398233539828</v>
      </c>
      <c r="C5464" s="5">
        <v>39823</v>
      </c>
      <c r="D5464" s="2" t="s">
        <v>804</v>
      </c>
      <c r="E5464" s="14">
        <f t="shared" si="511"/>
        <v>0</v>
      </c>
      <c r="F5464" s="2">
        <v>35</v>
      </c>
      <c r="G5464" s="19">
        <v>1009.42</v>
      </c>
      <c r="H5464" s="20">
        <v>0.02</v>
      </c>
      <c r="I5464" s="6"/>
      <c r="J5464" s="5">
        <v>39828</v>
      </c>
      <c r="K5464" s="25">
        <v>339.58</v>
      </c>
      <c r="L5464" s="2" t="s">
        <v>634</v>
      </c>
      <c r="M5464" s="14">
        <f>+VLOOKUP(L5464,Customers!$C$3:$D$797,2,FALSE)</f>
        <v>4</v>
      </c>
      <c r="N5464" s="14">
        <f>+INDEX(Customers!$B$2:$D$797,MATCH(TF_Database!L5464,Customers!$C$2:$C$797,0),1)</f>
        <v>15825</v>
      </c>
      <c r="O5464" s="29">
        <f t="shared" si="512"/>
        <v>9</v>
      </c>
      <c r="P5464" s="29">
        <f t="shared" si="513"/>
        <v>14</v>
      </c>
      <c r="Q5464" s="14" t="str">
        <f t="shared" si="514"/>
        <v xml:space="preserve">Michelle </v>
      </c>
      <c r="R5464" s="14" t="str">
        <f t="shared" si="515"/>
        <v>Moray</v>
      </c>
    </row>
    <row r="5465" spans="2:18" x14ac:dyDescent="0.45">
      <c r="B5465" s="14" t="str">
        <f t="shared" si="510"/>
        <v>398234939828</v>
      </c>
      <c r="C5465" s="5">
        <v>39823</v>
      </c>
      <c r="D5465" s="2" t="s">
        <v>804</v>
      </c>
      <c r="E5465" s="14">
        <f t="shared" si="511"/>
        <v>0</v>
      </c>
      <c r="F5465" s="2">
        <v>49</v>
      </c>
      <c r="G5465" s="19">
        <v>15137.11</v>
      </c>
      <c r="H5465" s="20">
        <v>0.03</v>
      </c>
      <c r="I5465" s="6"/>
      <c r="J5465" s="5">
        <v>39828</v>
      </c>
      <c r="K5465" s="25">
        <v>4913.16</v>
      </c>
      <c r="L5465" s="2" t="s">
        <v>634</v>
      </c>
      <c r="M5465" s="14">
        <f>+VLOOKUP(L5465,Customers!$C$3:$D$797,2,FALSE)</f>
        <v>4</v>
      </c>
      <c r="N5465" s="14">
        <f>+INDEX(Customers!$B$2:$D$797,MATCH(TF_Database!L5465,Customers!$C$2:$C$797,0),1)</f>
        <v>15825</v>
      </c>
      <c r="O5465" s="29">
        <f t="shared" si="512"/>
        <v>9</v>
      </c>
      <c r="P5465" s="29">
        <f t="shared" si="513"/>
        <v>14</v>
      </c>
      <c r="Q5465" s="14" t="str">
        <f t="shared" si="514"/>
        <v xml:space="preserve">Michelle </v>
      </c>
      <c r="R5465" s="14" t="str">
        <f t="shared" si="515"/>
        <v>Moray</v>
      </c>
    </row>
    <row r="5466" spans="2:18" x14ac:dyDescent="0.45">
      <c r="B5466" s="14" t="str">
        <f t="shared" si="510"/>
        <v>398254039826</v>
      </c>
      <c r="C5466" s="5">
        <v>39825</v>
      </c>
      <c r="D5466" s="2" t="s">
        <v>808</v>
      </c>
      <c r="E5466" s="14">
        <f t="shared" si="511"/>
        <v>0</v>
      </c>
      <c r="F5466" s="2">
        <v>40</v>
      </c>
      <c r="G5466" s="19">
        <v>1030.0899999999999</v>
      </c>
      <c r="H5466" s="20">
        <v>0.09</v>
      </c>
      <c r="I5466" s="6"/>
      <c r="J5466" s="5">
        <v>39826</v>
      </c>
      <c r="K5466" s="25">
        <v>-568.71</v>
      </c>
      <c r="L5466" s="2" t="s">
        <v>61</v>
      </c>
      <c r="M5466" s="14">
        <f>+VLOOKUP(L5466,Customers!$C$3:$D$797,2,FALSE)</f>
        <v>5</v>
      </c>
      <c r="N5466" s="14">
        <f>+INDEX(Customers!$B$2:$D$797,MATCH(TF_Database!L5466,Customers!$C$2:$C$797,0),1)</f>
        <v>8363</v>
      </c>
      <c r="O5466" s="29">
        <f t="shared" si="512"/>
        <v>6</v>
      </c>
      <c r="P5466" s="29">
        <f t="shared" si="513"/>
        <v>16</v>
      </c>
      <c r="Q5466" s="14" t="str">
        <f t="shared" si="514"/>
        <v xml:space="preserve">Cindy </v>
      </c>
      <c r="R5466" s="14" t="str">
        <f t="shared" si="515"/>
        <v>Schnelling</v>
      </c>
    </row>
    <row r="5467" spans="2:18" x14ac:dyDescent="0.45">
      <c r="B5467" s="14" t="str">
        <f t="shared" si="510"/>
        <v>403894740389</v>
      </c>
      <c r="C5467" s="5">
        <v>40389</v>
      </c>
      <c r="D5467" s="2" t="s">
        <v>808</v>
      </c>
      <c r="E5467" s="14">
        <f t="shared" si="511"/>
        <v>0</v>
      </c>
      <c r="F5467" s="2">
        <v>47</v>
      </c>
      <c r="G5467" s="19">
        <v>88.7</v>
      </c>
      <c r="H5467" s="20">
        <v>0.06</v>
      </c>
      <c r="I5467" s="6"/>
      <c r="J5467" s="5">
        <v>40389</v>
      </c>
      <c r="K5467" s="25">
        <v>-20.447000000000003</v>
      </c>
      <c r="L5467" s="2" t="s">
        <v>637</v>
      </c>
      <c r="M5467" s="14">
        <f>+VLOOKUP(L5467,Customers!$C$3:$D$797,2,FALSE)</f>
        <v>1</v>
      </c>
      <c r="N5467" s="14">
        <f>+INDEX(Customers!$B$2:$D$797,MATCH(TF_Database!L5467,Customers!$C$2:$C$797,0),1)</f>
        <v>8466</v>
      </c>
      <c r="O5467" s="29">
        <f t="shared" si="512"/>
        <v>7</v>
      </c>
      <c r="P5467" s="29">
        <f t="shared" si="513"/>
        <v>12</v>
      </c>
      <c r="Q5467" s="14" t="str">
        <f t="shared" si="514"/>
        <v xml:space="preserve">Eugene </v>
      </c>
      <c r="R5467" s="14" t="str">
        <f t="shared" si="515"/>
        <v>Moren</v>
      </c>
    </row>
    <row r="5468" spans="2:18" x14ac:dyDescent="0.45">
      <c r="B5468" s="14" t="str">
        <f t="shared" si="510"/>
        <v>403893940391</v>
      </c>
      <c r="C5468" s="5">
        <v>40389</v>
      </c>
      <c r="D5468" s="2" t="s">
        <v>808</v>
      </c>
      <c r="E5468" s="14">
        <f t="shared" si="511"/>
        <v>0</v>
      </c>
      <c r="F5468" s="2">
        <v>39</v>
      </c>
      <c r="G5468" s="19">
        <v>105.89</v>
      </c>
      <c r="H5468" s="20">
        <v>0.08</v>
      </c>
      <c r="I5468" s="6"/>
      <c r="J5468" s="5">
        <v>40391</v>
      </c>
      <c r="K5468" s="25">
        <v>4.13</v>
      </c>
      <c r="L5468" s="2" t="s">
        <v>637</v>
      </c>
      <c r="M5468" s="14">
        <f>+VLOOKUP(L5468,Customers!$C$3:$D$797,2,FALSE)</f>
        <v>1</v>
      </c>
      <c r="N5468" s="14">
        <f>+INDEX(Customers!$B$2:$D$797,MATCH(TF_Database!L5468,Customers!$C$2:$C$797,0),1)</f>
        <v>8466</v>
      </c>
      <c r="O5468" s="29">
        <f t="shared" si="512"/>
        <v>7</v>
      </c>
      <c r="P5468" s="29">
        <f t="shared" si="513"/>
        <v>12</v>
      </c>
      <c r="Q5468" s="14" t="str">
        <f t="shared" si="514"/>
        <v xml:space="preserve">Eugene </v>
      </c>
      <c r="R5468" s="14" t="str">
        <f t="shared" si="515"/>
        <v>Moren</v>
      </c>
    </row>
    <row r="5469" spans="2:18" x14ac:dyDescent="0.45">
      <c r="B5469" s="14" t="str">
        <f t="shared" si="510"/>
        <v>405003440501</v>
      </c>
      <c r="C5469" s="5">
        <v>40500</v>
      </c>
      <c r="D5469" s="2" t="s">
        <v>808</v>
      </c>
      <c r="E5469" s="14">
        <f t="shared" si="511"/>
        <v>0</v>
      </c>
      <c r="F5469" s="2">
        <v>34</v>
      </c>
      <c r="G5469" s="19">
        <v>9107.27</v>
      </c>
      <c r="H5469" s="20">
        <v>7.0000000000000007E-2</v>
      </c>
      <c r="I5469" s="6"/>
      <c r="J5469" s="5">
        <v>40501</v>
      </c>
      <c r="K5469" s="25">
        <v>2463.36</v>
      </c>
      <c r="L5469" s="2" t="s">
        <v>637</v>
      </c>
      <c r="M5469" s="14">
        <f>+VLOOKUP(L5469,Customers!$C$3:$D$797,2,FALSE)</f>
        <v>1</v>
      </c>
      <c r="N5469" s="14">
        <f>+INDEX(Customers!$B$2:$D$797,MATCH(TF_Database!L5469,Customers!$C$2:$C$797,0),1)</f>
        <v>8466</v>
      </c>
      <c r="O5469" s="29">
        <f t="shared" si="512"/>
        <v>7</v>
      </c>
      <c r="P5469" s="29">
        <f t="shared" si="513"/>
        <v>12</v>
      </c>
      <c r="Q5469" s="14" t="str">
        <f t="shared" si="514"/>
        <v xml:space="preserve">Eugene </v>
      </c>
      <c r="R5469" s="14" t="str">
        <f t="shared" si="515"/>
        <v>Moren</v>
      </c>
    </row>
    <row r="5470" spans="2:18" x14ac:dyDescent="0.45">
      <c r="B5470" s="14" t="str">
        <f t="shared" si="510"/>
        <v>401642740166</v>
      </c>
      <c r="C5470" s="5">
        <v>40164</v>
      </c>
      <c r="D5470" s="2" t="s">
        <v>810</v>
      </c>
      <c r="E5470" s="14">
        <f t="shared" si="511"/>
        <v>0</v>
      </c>
      <c r="F5470" s="2">
        <v>27</v>
      </c>
      <c r="G5470" s="19">
        <v>71.39</v>
      </c>
      <c r="H5470" s="20">
        <v>0.09</v>
      </c>
      <c r="I5470" s="6"/>
      <c r="J5470" s="5">
        <v>40166</v>
      </c>
      <c r="K5470" s="25">
        <v>-39.33</v>
      </c>
      <c r="L5470" s="2" t="s">
        <v>632</v>
      </c>
      <c r="M5470" s="14">
        <f>+VLOOKUP(L5470,Customers!$C$3:$D$797,2,FALSE)</f>
        <v>1</v>
      </c>
      <c r="N5470" s="14">
        <f>+INDEX(Customers!$B$2:$D$797,MATCH(TF_Database!L5470,Customers!$C$2:$C$797,0),1)</f>
        <v>9753</v>
      </c>
      <c r="O5470" s="29">
        <f t="shared" si="512"/>
        <v>7</v>
      </c>
      <c r="P5470" s="29">
        <f t="shared" si="513"/>
        <v>15</v>
      </c>
      <c r="Q5470" s="14" t="str">
        <f t="shared" si="514"/>
        <v xml:space="preserve">Darrin </v>
      </c>
      <c r="R5470" s="14" t="str">
        <f t="shared" si="515"/>
        <v>Van Huff</v>
      </c>
    </row>
    <row r="5471" spans="2:18" x14ac:dyDescent="0.45">
      <c r="B5471" s="14" t="str">
        <f t="shared" si="510"/>
        <v>408153740817</v>
      </c>
      <c r="C5471" s="5">
        <v>40815</v>
      </c>
      <c r="D5471" s="2" t="s">
        <v>811</v>
      </c>
      <c r="E5471" s="14">
        <f t="shared" si="511"/>
        <v>0</v>
      </c>
      <c r="F5471" s="2">
        <v>37</v>
      </c>
      <c r="G5471" s="19">
        <v>1596.86</v>
      </c>
      <c r="H5471" s="20">
        <v>0.05</v>
      </c>
      <c r="I5471" s="6"/>
      <c r="J5471" s="5">
        <v>40817</v>
      </c>
      <c r="K5471" s="25">
        <v>418.6</v>
      </c>
      <c r="L5471" s="2" t="s">
        <v>61</v>
      </c>
      <c r="M5471" s="14">
        <f>+VLOOKUP(L5471,Customers!$C$3:$D$797,2,FALSE)</f>
        <v>5</v>
      </c>
      <c r="N5471" s="14">
        <f>+INDEX(Customers!$B$2:$D$797,MATCH(TF_Database!L5471,Customers!$C$2:$C$797,0),1)</f>
        <v>8363</v>
      </c>
      <c r="O5471" s="29">
        <f t="shared" si="512"/>
        <v>6</v>
      </c>
      <c r="P5471" s="29">
        <f t="shared" si="513"/>
        <v>16</v>
      </c>
      <c r="Q5471" s="14" t="str">
        <f t="shared" si="514"/>
        <v xml:space="preserve">Cindy </v>
      </c>
      <c r="R5471" s="14" t="str">
        <f t="shared" si="515"/>
        <v>Schnelling</v>
      </c>
    </row>
    <row r="5472" spans="2:18" x14ac:dyDescent="0.45">
      <c r="B5472" s="14" t="str">
        <f t="shared" si="510"/>
        <v>408151240816</v>
      </c>
      <c r="C5472" s="5">
        <v>40815</v>
      </c>
      <c r="D5472" s="2" t="s">
        <v>811</v>
      </c>
      <c r="E5472" s="14">
        <f t="shared" si="511"/>
        <v>0</v>
      </c>
      <c r="F5472" s="2">
        <v>12</v>
      </c>
      <c r="G5472" s="19">
        <v>78.36</v>
      </c>
      <c r="H5472" s="20">
        <v>0.06</v>
      </c>
      <c r="I5472" s="6"/>
      <c r="J5472" s="5">
        <v>40816</v>
      </c>
      <c r="K5472" s="25">
        <v>8.52</v>
      </c>
      <c r="L5472" s="2" t="s">
        <v>61</v>
      </c>
      <c r="M5472" s="14">
        <f>+VLOOKUP(L5472,Customers!$C$3:$D$797,2,FALSE)</f>
        <v>5</v>
      </c>
      <c r="N5472" s="14">
        <f>+INDEX(Customers!$B$2:$D$797,MATCH(TF_Database!L5472,Customers!$C$2:$C$797,0),1)</f>
        <v>8363</v>
      </c>
      <c r="O5472" s="29">
        <f t="shared" si="512"/>
        <v>6</v>
      </c>
      <c r="P5472" s="29">
        <f t="shared" si="513"/>
        <v>16</v>
      </c>
      <c r="Q5472" s="14" t="str">
        <f t="shared" si="514"/>
        <v xml:space="preserve">Cindy </v>
      </c>
      <c r="R5472" s="14" t="str">
        <f t="shared" si="515"/>
        <v>Schnelling</v>
      </c>
    </row>
    <row r="5473" spans="2:18" x14ac:dyDescent="0.45">
      <c r="B5473" s="14" t="str">
        <f t="shared" si="510"/>
        <v>401372040138</v>
      </c>
      <c r="C5473" s="5">
        <v>40137</v>
      </c>
      <c r="D5473" s="2" t="s">
        <v>806</v>
      </c>
      <c r="E5473" s="14">
        <f t="shared" si="511"/>
        <v>1</v>
      </c>
      <c r="F5473" s="2">
        <v>20</v>
      </c>
      <c r="G5473" s="19">
        <v>3300.2160000000003</v>
      </c>
      <c r="H5473" s="20">
        <v>0.1</v>
      </c>
      <c r="I5473" s="6"/>
      <c r="J5473" s="5">
        <v>40138</v>
      </c>
      <c r="K5473" s="25">
        <v>-855.03</v>
      </c>
      <c r="L5473" s="2" t="s">
        <v>634</v>
      </c>
      <c r="M5473" s="14">
        <f>+VLOOKUP(L5473,Customers!$C$3:$D$797,2,FALSE)</f>
        <v>4</v>
      </c>
      <c r="N5473" s="14">
        <f>+INDEX(Customers!$B$2:$D$797,MATCH(TF_Database!L5473,Customers!$C$2:$C$797,0),1)</f>
        <v>15825</v>
      </c>
      <c r="O5473" s="29">
        <f t="shared" si="512"/>
        <v>9</v>
      </c>
      <c r="P5473" s="29">
        <f t="shared" si="513"/>
        <v>14</v>
      </c>
      <c r="Q5473" s="14" t="str">
        <f t="shared" si="514"/>
        <v xml:space="preserve">Michelle </v>
      </c>
      <c r="R5473" s="14" t="str">
        <f t="shared" si="515"/>
        <v>Moray</v>
      </c>
    </row>
    <row r="5474" spans="2:18" x14ac:dyDescent="0.45">
      <c r="B5474" s="14" t="str">
        <f t="shared" si="510"/>
        <v>401372340139</v>
      </c>
      <c r="C5474" s="5">
        <v>40137</v>
      </c>
      <c r="D5474" s="2" t="s">
        <v>806</v>
      </c>
      <c r="E5474" s="14">
        <f t="shared" si="511"/>
        <v>1</v>
      </c>
      <c r="F5474" s="2">
        <v>23</v>
      </c>
      <c r="G5474" s="19">
        <v>331.54</v>
      </c>
      <c r="H5474" s="20">
        <v>0.05</v>
      </c>
      <c r="I5474" s="6"/>
      <c r="J5474" s="5">
        <v>40139</v>
      </c>
      <c r="K5474" s="25">
        <v>9.4094999999999995</v>
      </c>
      <c r="L5474" s="2" t="s">
        <v>634</v>
      </c>
      <c r="M5474" s="14">
        <f>+VLOOKUP(L5474,Customers!$C$3:$D$797,2,FALSE)</f>
        <v>4</v>
      </c>
      <c r="N5474" s="14">
        <f>+INDEX(Customers!$B$2:$D$797,MATCH(TF_Database!L5474,Customers!$C$2:$C$797,0),1)</f>
        <v>15825</v>
      </c>
      <c r="O5474" s="29">
        <f t="shared" si="512"/>
        <v>9</v>
      </c>
      <c r="P5474" s="29">
        <f t="shared" si="513"/>
        <v>14</v>
      </c>
      <c r="Q5474" s="14" t="str">
        <f t="shared" si="514"/>
        <v xml:space="preserve">Michelle </v>
      </c>
      <c r="R5474" s="14" t="str">
        <f t="shared" si="515"/>
        <v>Moray</v>
      </c>
    </row>
    <row r="5475" spans="2:18" x14ac:dyDescent="0.45">
      <c r="B5475" s="14" t="str">
        <f t="shared" si="510"/>
        <v>402903840292</v>
      </c>
      <c r="C5475" s="5">
        <v>40290</v>
      </c>
      <c r="D5475" s="2" t="s">
        <v>810</v>
      </c>
      <c r="E5475" s="14">
        <f t="shared" si="511"/>
        <v>0</v>
      </c>
      <c r="F5475" s="2">
        <v>38</v>
      </c>
      <c r="G5475" s="19">
        <v>251.3</v>
      </c>
      <c r="H5475" s="20">
        <v>0.1</v>
      </c>
      <c r="I5475" s="6"/>
      <c r="J5475" s="5">
        <v>40292</v>
      </c>
      <c r="K5475" s="25">
        <v>-112.723</v>
      </c>
      <c r="L5475" s="2" t="s">
        <v>636</v>
      </c>
      <c r="M5475" s="14">
        <f>+VLOOKUP(L5475,Customers!$C$3:$D$797,2,FALSE)</f>
        <v>2</v>
      </c>
      <c r="N5475" s="14">
        <f>+INDEX(Customers!$B$2:$D$797,MATCH(TF_Database!L5475,Customers!$C$2:$C$797,0),1)</f>
        <v>20617</v>
      </c>
      <c r="O5475" s="29">
        <f t="shared" si="512"/>
        <v>9</v>
      </c>
      <c r="P5475" s="29">
        <f t="shared" si="513"/>
        <v>15</v>
      </c>
      <c r="Q5475" s="14" t="str">
        <f t="shared" si="514"/>
        <v xml:space="preserve">Maribeth </v>
      </c>
      <c r="R5475" s="14" t="str">
        <f t="shared" si="515"/>
        <v>Yedwab</v>
      </c>
    </row>
    <row r="5476" spans="2:18" x14ac:dyDescent="0.45">
      <c r="B5476" s="14" t="str">
        <f t="shared" si="510"/>
        <v>403024140306</v>
      </c>
      <c r="C5476" s="5">
        <v>40302</v>
      </c>
      <c r="D5476" s="2" t="s">
        <v>804</v>
      </c>
      <c r="E5476" s="14">
        <f t="shared" si="511"/>
        <v>0</v>
      </c>
      <c r="F5476" s="2">
        <v>41</v>
      </c>
      <c r="G5476" s="19">
        <v>226.68</v>
      </c>
      <c r="H5476" s="20">
        <v>0.04</v>
      </c>
      <c r="I5476" s="6"/>
      <c r="J5476" s="5">
        <v>40306</v>
      </c>
      <c r="K5476" s="25">
        <v>-159.35</v>
      </c>
      <c r="L5476" s="2" t="s">
        <v>127</v>
      </c>
      <c r="M5476" s="14">
        <f>+VLOOKUP(L5476,Customers!$C$3:$D$797,2,FALSE)</f>
        <v>4</v>
      </c>
      <c r="N5476" s="14">
        <f>+INDEX(Customers!$B$2:$D$797,MATCH(TF_Database!L5476,Customers!$C$2:$C$797,0),1)</f>
        <v>12239</v>
      </c>
      <c r="O5476" s="29">
        <f t="shared" si="512"/>
        <v>4</v>
      </c>
      <c r="P5476" s="29">
        <f t="shared" si="513"/>
        <v>9</v>
      </c>
      <c r="Q5476" s="14" t="str">
        <f t="shared" si="514"/>
        <v xml:space="preserve">Liz </v>
      </c>
      <c r="R5476" s="14" t="str">
        <f t="shared" si="515"/>
        <v>Price</v>
      </c>
    </row>
    <row r="5477" spans="2:18" x14ac:dyDescent="0.45">
      <c r="B5477" s="14" t="str">
        <f t="shared" si="510"/>
        <v>398251039827</v>
      </c>
      <c r="C5477" s="5">
        <v>39825</v>
      </c>
      <c r="D5477" s="2" t="s">
        <v>810</v>
      </c>
      <c r="E5477" s="14">
        <f t="shared" si="511"/>
        <v>0</v>
      </c>
      <c r="F5477" s="2">
        <v>10</v>
      </c>
      <c r="G5477" s="19">
        <v>401.14</v>
      </c>
      <c r="H5477" s="20">
        <v>0.1</v>
      </c>
      <c r="I5477" s="6"/>
      <c r="J5477" s="5">
        <v>39827</v>
      </c>
      <c r="K5477" s="25">
        <v>-131.03</v>
      </c>
      <c r="L5477" s="2" t="s">
        <v>127</v>
      </c>
      <c r="M5477" s="14">
        <f>+VLOOKUP(L5477,Customers!$C$3:$D$797,2,FALSE)</f>
        <v>4</v>
      </c>
      <c r="N5477" s="14">
        <f>+INDEX(Customers!$B$2:$D$797,MATCH(TF_Database!L5477,Customers!$C$2:$C$797,0),1)</f>
        <v>12239</v>
      </c>
      <c r="O5477" s="29">
        <f t="shared" si="512"/>
        <v>4</v>
      </c>
      <c r="P5477" s="29">
        <f t="shared" si="513"/>
        <v>9</v>
      </c>
      <c r="Q5477" s="14" t="str">
        <f t="shared" si="514"/>
        <v xml:space="preserve">Liz </v>
      </c>
      <c r="R5477" s="14" t="str">
        <f t="shared" si="515"/>
        <v>Price</v>
      </c>
    </row>
    <row r="5478" spans="2:18" x14ac:dyDescent="0.45">
      <c r="B5478" s="14" t="str">
        <f t="shared" si="510"/>
        <v>398671939867</v>
      </c>
      <c r="C5478" s="5">
        <v>39867</v>
      </c>
      <c r="D5478" s="2" t="s">
        <v>806</v>
      </c>
      <c r="E5478" s="14">
        <f t="shared" si="511"/>
        <v>1</v>
      </c>
      <c r="F5478" s="2">
        <v>19</v>
      </c>
      <c r="G5478" s="19">
        <v>467.4</v>
      </c>
      <c r="H5478" s="20">
        <v>0.01</v>
      </c>
      <c r="I5478" s="6"/>
      <c r="J5478" s="5">
        <v>39867</v>
      </c>
      <c r="K5478" s="25">
        <v>-851.09</v>
      </c>
      <c r="L5478" s="2" t="s">
        <v>87</v>
      </c>
      <c r="M5478" s="14">
        <f>+VLOOKUP(L5478,Customers!$C$3:$D$797,2,FALSE)</f>
        <v>3</v>
      </c>
      <c r="N5478" s="14">
        <f>+INDEX(Customers!$B$2:$D$797,MATCH(TF_Database!L5478,Customers!$C$2:$C$797,0),1)</f>
        <v>19829</v>
      </c>
      <c r="O5478" s="29">
        <f t="shared" si="512"/>
        <v>6</v>
      </c>
      <c r="P5478" s="29">
        <f t="shared" si="513"/>
        <v>10</v>
      </c>
      <c r="Q5478" s="14" t="str">
        <f t="shared" si="514"/>
        <v xml:space="preserve">Brian </v>
      </c>
      <c r="R5478" s="14" t="str">
        <f t="shared" si="515"/>
        <v>Moss</v>
      </c>
    </row>
    <row r="5479" spans="2:18" x14ac:dyDescent="0.45">
      <c r="B5479" s="14" t="str">
        <f t="shared" si="510"/>
        <v>406224440625</v>
      </c>
      <c r="C5479" s="5">
        <v>40622</v>
      </c>
      <c r="D5479" s="2" t="s">
        <v>808</v>
      </c>
      <c r="E5479" s="14">
        <f t="shared" si="511"/>
        <v>0</v>
      </c>
      <c r="F5479" s="2">
        <v>44</v>
      </c>
      <c r="G5479" s="19">
        <v>21532.26</v>
      </c>
      <c r="H5479" s="20">
        <v>0.09</v>
      </c>
      <c r="I5479" s="6"/>
      <c r="J5479" s="5">
        <v>40625</v>
      </c>
      <c r="K5479" s="25">
        <v>8323.39</v>
      </c>
      <c r="L5479" s="2" t="s">
        <v>61</v>
      </c>
      <c r="M5479" s="14">
        <f>+VLOOKUP(L5479,Customers!$C$3:$D$797,2,FALSE)</f>
        <v>5</v>
      </c>
      <c r="N5479" s="14">
        <f>+INDEX(Customers!$B$2:$D$797,MATCH(TF_Database!L5479,Customers!$C$2:$C$797,0),1)</f>
        <v>8363</v>
      </c>
      <c r="O5479" s="29">
        <f t="shared" si="512"/>
        <v>6</v>
      </c>
      <c r="P5479" s="29">
        <f t="shared" si="513"/>
        <v>16</v>
      </c>
      <c r="Q5479" s="14" t="str">
        <f t="shared" si="514"/>
        <v xml:space="preserve">Cindy </v>
      </c>
      <c r="R5479" s="14" t="str">
        <f t="shared" si="515"/>
        <v>Schnelling</v>
      </c>
    </row>
    <row r="5480" spans="2:18" x14ac:dyDescent="0.45">
      <c r="B5480" s="14" t="str">
        <f t="shared" si="510"/>
        <v>40622140623</v>
      </c>
      <c r="C5480" s="5">
        <v>40622</v>
      </c>
      <c r="D5480" s="2" t="s">
        <v>808</v>
      </c>
      <c r="E5480" s="14">
        <f t="shared" si="511"/>
        <v>0</v>
      </c>
      <c r="F5480" s="2">
        <v>1</v>
      </c>
      <c r="G5480" s="19">
        <v>7.64</v>
      </c>
      <c r="H5480" s="20">
        <v>0.1</v>
      </c>
      <c r="I5480" s="6"/>
      <c r="J5480" s="5">
        <v>40623</v>
      </c>
      <c r="K5480" s="25">
        <v>-6.6</v>
      </c>
      <c r="L5480" s="2" t="s">
        <v>61</v>
      </c>
      <c r="M5480" s="14">
        <f>+VLOOKUP(L5480,Customers!$C$3:$D$797,2,FALSE)</f>
        <v>5</v>
      </c>
      <c r="N5480" s="14">
        <f>+INDEX(Customers!$B$2:$D$797,MATCH(TF_Database!L5480,Customers!$C$2:$C$797,0),1)</f>
        <v>8363</v>
      </c>
      <c r="O5480" s="29">
        <f t="shared" si="512"/>
        <v>6</v>
      </c>
      <c r="P5480" s="29">
        <f t="shared" si="513"/>
        <v>16</v>
      </c>
      <c r="Q5480" s="14" t="str">
        <f t="shared" si="514"/>
        <v xml:space="preserve">Cindy </v>
      </c>
      <c r="R5480" s="14" t="str">
        <f t="shared" si="515"/>
        <v>Schnelling</v>
      </c>
    </row>
    <row r="5481" spans="2:18" x14ac:dyDescent="0.45">
      <c r="B5481" s="14" t="str">
        <f t="shared" si="510"/>
        <v>408572740858</v>
      </c>
      <c r="C5481" s="5">
        <v>40857</v>
      </c>
      <c r="D5481" s="2" t="s">
        <v>806</v>
      </c>
      <c r="E5481" s="14">
        <f t="shared" si="511"/>
        <v>1</v>
      </c>
      <c r="F5481" s="2">
        <v>27</v>
      </c>
      <c r="G5481" s="19">
        <v>1154.8900000000001</v>
      </c>
      <c r="H5481" s="20">
        <v>0.03</v>
      </c>
      <c r="I5481" s="6"/>
      <c r="J5481" s="5">
        <v>40858</v>
      </c>
      <c r="K5481" s="25">
        <v>66.36</v>
      </c>
      <c r="L5481" s="2" t="s">
        <v>61</v>
      </c>
      <c r="M5481" s="14">
        <f>+VLOOKUP(L5481,Customers!$C$3:$D$797,2,FALSE)</f>
        <v>5</v>
      </c>
      <c r="N5481" s="14">
        <f>+INDEX(Customers!$B$2:$D$797,MATCH(TF_Database!L5481,Customers!$C$2:$C$797,0),1)</f>
        <v>8363</v>
      </c>
      <c r="O5481" s="29">
        <f t="shared" si="512"/>
        <v>6</v>
      </c>
      <c r="P5481" s="29">
        <f t="shared" si="513"/>
        <v>16</v>
      </c>
      <c r="Q5481" s="14" t="str">
        <f t="shared" si="514"/>
        <v xml:space="preserve">Cindy </v>
      </c>
      <c r="R5481" s="14" t="str">
        <f t="shared" si="515"/>
        <v>Schnelling</v>
      </c>
    </row>
    <row r="5482" spans="2:18" x14ac:dyDescent="0.45">
      <c r="B5482" s="14" t="str">
        <f t="shared" si="510"/>
        <v>402581240259</v>
      </c>
      <c r="C5482" s="5">
        <v>40258</v>
      </c>
      <c r="D5482" s="2" t="s">
        <v>811</v>
      </c>
      <c r="E5482" s="14">
        <f t="shared" si="511"/>
        <v>0</v>
      </c>
      <c r="F5482" s="2">
        <v>12</v>
      </c>
      <c r="G5482" s="19">
        <v>709.54</v>
      </c>
      <c r="H5482" s="20">
        <v>7.0000000000000007E-2</v>
      </c>
      <c r="I5482" s="6"/>
      <c r="J5482" s="5">
        <v>40259</v>
      </c>
      <c r="K5482" s="25">
        <v>131.44</v>
      </c>
      <c r="L5482" s="2" t="s">
        <v>634</v>
      </c>
      <c r="M5482" s="14">
        <f>+VLOOKUP(L5482,Customers!$C$3:$D$797,2,FALSE)</f>
        <v>4</v>
      </c>
      <c r="N5482" s="14">
        <f>+INDEX(Customers!$B$2:$D$797,MATCH(TF_Database!L5482,Customers!$C$2:$C$797,0),1)</f>
        <v>15825</v>
      </c>
      <c r="O5482" s="29">
        <f t="shared" si="512"/>
        <v>9</v>
      </c>
      <c r="P5482" s="29">
        <f t="shared" si="513"/>
        <v>14</v>
      </c>
      <c r="Q5482" s="14" t="str">
        <f t="shared" si="514"/>
        <v xml:space="preserve">Michelle </v>
      </c>
      <c r="R5482" s="14" t="str">
        <f t="shared" si="515"/>
        <v>Moray</v>
      </c>
    </row>
    <row r="5483" spans="2:18" x14ac:dyDescent="0.45">
      <c r="B5483" s="14" t="str">
        <f t="shared" si="510"/>
        <v>402584240259</v>
      </c>
      <c r="C5483" s="5">
        <v>40258</v>
      </c>
      <c r="D5483" s="2" t="s">
        <v>811</v>
      </c>
      <c r="E5483" s="14">
        <f t="shared" si="511"/>
        <v>0</v>
      </c>
      <c r="F5483" s="2">
        <v>42</v>
      </c>
      <c r="G5483" s="19">
        <v>1220.08</v>
      </c>
      <c r="H5483" s="20">
        <v>0</v>
      </c>
      <c r="I5483" s="6"/>
      <c r="J5483" s="5">
        <v>40259</v>
      </c>
      <c r="K5483" s="25">
        <v>515.64</v>
      </c>
      <c r="L5483" s="2" t="s">
        <v>634</v>
      </c>
      <c r="M5483" s="14">
        <f>+VLOOKUP(L5483,Customers!$C$3:$D$797,2,FALSE)</f>
        <v>4</v>
      </c>
      <c r="N5483" s="14">
        <f>+INDEX(Customers!$B$2:$D$797,MATCH(TF_Database!L5483,Customers!$C$2:$C$797,0),1)</f>
        <v>15825</v>
      </c>
      <c r="O5483" s="29">
        <f t="shared" si="512"/>
        <v>9</v>
      </c>
      <c r="P5483" s="29">
        <f t="shared" si="513"/>
        <v>14</v>
      </c>
      <c r="Q5483" s="14" t="str">
        <f t="shared" si="514"/>
        <v xml:space="preserve">Michelle </v>
      </c>
      <c r="R5483" s="14" t="str">
        <f t="shared" si="515"/>
        <v>Moray</v>
      </c>
    </row>
    <row r="5484" spans="2:18" x14ac:dyDescent="0.45">
      <c r="B5484" s="14" t="str">
        <f t="shared" si="510"/>
        <v>407662040768</v>
      </c>
      <c r="C5484" s="5">
        <v>40766</v>
      </c>
      <c r="D5484" s="2" t="s">
        <v>811</v>
      </c>
      <c r="E5484" s="14">
        <f t="shared" si="511"/>
        <v>0</v>
      </c>
      <c r="F5484" s="2">
        <v>20</v>
      </c>
      <c r="G5484" s="19">
        <v>1108.366</v>
      </c>
      <c r="H5484" s="20">
        <v>0.05</v>
      </c>
      <c r="I5484" s="6"/>
      <c r="J5484" s="5">
        <v>40768</v>
      </c>
      <c r="K5484" s="25">
        <v>178.30799999999999</v>
      </c>
      <c r="L5484" s="2" t="s">
        <v>636</v>
      </c>
      <c r="M5484" s="14">
        <f>+VLOOKUP(L5484,Customers!$C$3:$D$797,2,FALSE)</f>
        <v>2</v>
      </c>
      <c r="N5484" s="14">
        <f>+INDEX(Customers!$B$2:$D$797,MATCH(TF_Database!L5484,Customers!$C$2:$C$797,0),1)</f>
        <v>20617</v>
      </c>
      <c r="O5484" s="29">
        <f t="shared" si="512"/>
        <v>9</v>
      </c>
      <c r="P5484" s="29">
        <f t="shared" si="513"/>
        <v>15</v>
      </c>
      <c r="Q5484" s="14" t="str">
        <f t="shared" si="514"/>
        <v xml:space="preserve">Maribeth </v>
      </c>
      <c r="R5484" s="14" t="str">
        <f t="shared" si="515"/>
        <v>Yedwab</v>
      </c>
    </row>
    <row r="5485" spans="2:18" x14ac:dyDescent="0.45">
      <c r="B5485" s="14" t="str">
        <f t="shared" si="510"/>
        <v>402071740209</v>
      </c>
      <c r="C5485" s="5">
        <v>40207</v>
      </c>
      <c r="D5485" s="2" t="s">
        <v>810</v>
      </c>
      <c r="E5485" s="14">
        <f t="shared" si="511"/>
        <v>0</v>
      </c>
      <c r="F5485" s="2">
        <v>17</v>
      </c>
      <c r="G5485" s="19">
        <v>734.25</v>
      </c>
      <c r="H5485" s="20">
        <v>0.08</v>
      </c>
      <c r="I5485" s="6"/>
      <c r="J5485" s="5">
        <v>40209</v>
      </c>
      <c r="K5485" s="25">
        <v>160.58000000000001</v>
      </c>
      <c r="L5485" s="2" t="s">
        <v>633</v>
      </c>
      <c r="M5485" s="14">
        <f>+VLOOKUP(L5485,Customers!$C$3:$D$797,2,FALSE)</f>
        <v>4</v>
      </c>
      <c r="N5485" s="14">
        <f>+INDEX(Customers!$B$2:$D$797,MATCH(TF_Database!L5485,Customers!$C$2:$C$797,0),1)</f>
        <v>30356</v>
      </c>
      <c r="O5485" s="29">
        <f t="shared" si="512"/>
        <v>4</v>
      </c>
      <c r="P5485" s="29">
        <f t="shared" si="513"/>
        <v>10</v>
      </c>
      <c r="Q5485" s="14" t="str">
        <f t="shared" si="514"/>
        <v xml:space="preserve">Max </v>
      </c>
      <c r="R5485" s="14" t="str">
        <f t="shared" si="515"/>
        <v>Ludwig</v>
      </c>
    </row>
    <row r="5486" spans="2:18" x14ac:dyDescent="0.45">
      <c r="B5486" s="14" t="str">
        <f t="shared" si="510"/>
        <v>40670840671</v>
      </c>
      <c r="C5486" s="5">
        <v>40670</v>
      </c>
      <c r="D5486" s="2" t="s">
        <v>806</v>
      </c>
      <c r="E5486" s="14">
        <f t="shared" si="511"/>
        <v>1</v>
      </c>
      <c r="F5486" s="2">
        <v>8</v>
      </c>
      <c r="G5486" s="19">
        <v>741.49</v>
      </c>
      <c r="H5486" s="20">
        <v>0.08</v>
      </c>
      <c r="I5486" s="6"/>
      <c r="J5486" s="5">
        <v>40671</v>
      </c>
      <c r="K5486" s="25">
        <v>-360.18</v>
      </c>
      <c r="L5486" s="2" t="s">
        <v>87</v>
      </c>
      <c r="M5486" s="14">
        <f>+VLOOKUP(L5486,Customers!$C$3:$D$797,2,FALSE)</f>
        <v>3</v>
      </c>
      <c r="N5486" s="14">
        <f>+INDEX(Customers!$B$2:$D$797,MATCH(TF_Database!L5486,Customers!$C$2:$C$797,0),1)</f>
        <v>19829</v>
      </c>
      <c r="O5486" s="29">
        <f t="shared" si="512"/>
        <v>6</v>
      </c>
      <c r="P5486" s="29">
        <f t="shared" si="513"/>
        <v>10</v>
      </c>
      <c r="Q5486" s="14" t="str">
        <f t="shared" si="514"/>
        <v xml:space="preserve">Brian </v>
      </c>
      <c r="R5486" s="14" t="str">
        <f t="shared" si="515"/>
        <v>Moss</v>
      </c>
    </row>
    <row r="5487" spans="2:18" x14ac:dyDescent="0.45">
      <c r="B5487" s="14" t="str">
        <f t="shared" si="510"/>
        <v>411921241193</v>
      </c>
      <c r="C5487" s="5">
        <v>41192</v>
      </c>
      <c r="D5487" s="2" t="s">
        <v>808</v>
      </c>
      <c r="E5487" s="14">
        <f t="shared" si="511"/>
        <v>0</v>
      </c>
      <c r="F5487" s="2">
        <v>12</v>
      </c>
      <c r="G5487" s="19">
        <v>768.41</v>
      </c>
      <c r="H5487" s="20">
        <v>0.1</v>
      </c>
      <c r="I5487" s="6"/>
      <c r="J5487" s="5">
        <v>41193</v>
      </c>
      <c r="K5487" s="25">
        <v>60.375500000000002</v>
      </c>
      <c r="L5487" s="2" t="s">
        <v>636</v>
      </c>
      <c r="M5487" s="14">
        <f>+VLOOKUP(L5487,Customers!$C$3:$D$797,2,FALSE)</f>
        <v>2</v>
      </c>
      <c r="N5487" s="14">
        <f>+INDEX(Customers!$B$2:$D$797,MATCH(TF_Database!L5487,Customers!$C$2:$C$797,0),1)</f>
        <v>20617</v>
      </c>
      <c r="O5487" s="29">
        <f t="shared" si="512"/>
        <v>9</v>
      </c>
      <c r="P5487" s="29">
        <f t="shared" si="513"/>
        <v>15</v>
      </c>
      <c r="Q5487" s="14" t="str">
        <f t="shared" si="514"/>
        <v xml:space="preserve">Maribeth </v>
      </c>
      <c r="R5487" s="14" t="str">
        <f t="shared" si="515"/>
        <v>Yedwab</v>
      </c>
    </row>
    <row r="5488" spans="2:18" x14ac:dyDescent="0.45">
      <c r="B5488" s="14" t="str">
        <f t="shared" si="510"/>
        <v>411924741194</v>
      </c>
      <c r="C5488" s="5">
        <v>41192</v>
      </c>
      <c r="D5488" s="2" t="s">
        <v>808</v>
      </c>
      <c r="E5488" s="14">
        <f t="shared" si="511"/>
        <v>0</v>
      </c>
      <c r="F5488" s="2">
        <v>47</v>
      </c>
      <c r="G5488" s="19">
        <v>5238.192</v>
      </c>
      <c r="H5488" s="20">
        <v>0.08</v>
      </c>
      <c r="I5488" s="6"/>
      <c r="J5488" s="5">
        <v>41194</v>
      </c>
      <c r="K5488" s="25">
        <v>-503.77</v>
      </c>
      <c r="L5488" s="2" t="s">
        <v>636</v>
      </c>
      <c r="M5488" s="14">
        <f>+VLOOKUP(L5488,Customers!$C$3:$D$797,2,FALSE)</f>
        <v>2</v>
      </c>
      <c r="N5488" s="14">
        <f>+INDEX(Customers!$B$2:$D$797,MATCH(TF_Database!L5488,Customers!$C$2:$C$797,0),1)</f>
        <v>20617</v>
      </c>
      <c r="O5488" s="29">
        <f t="shared" si="512"/>
        <v>9</v>
      </c>
      <c r="P5488" s="29">
        <f t="shared" si="513"/>
        <v>15</v>
      </c>
      <c r="Q5488" s="14" t="str">
        <f t="shared" si="514"/>
        <v xml:space="preserve">Maribeth </v>
      </c>
      <c r="R5488" s="14" t="str">
        <f t="shared" si="515"/>
        <v>Yedwab</v>
      </c>
    </row>
    <row r="5489" spans="2:18" x14ac:dyDescent="0.45">
      <c r="B5489" s="14" t="str">
        <f t="shared" si="510"/>
        <v>405475040547</v>
      </c>
      <c r="C5489" s="5">
        <v>40547</v>
      </c>
      <c r="D5489" s="2" t="s">
        <v>804</v>
      </c>
      <c r="E5489" s="14">
        <f t="shared" si="511"/>
        <v>0</v>
      </c>
      <c r="F5489" s="2">
        <v>50</v>
      </c>
      <c r="G5489" s="19">
        <v>600.22</v>
      </c>
      <c r="H5489" s="20">
        <v>0.08</v>
      </c>
      <c r="I5489" s="6"/>
      <c r="J5489" s="5">
        <v>40547</v>
      </c>
      <c r="K5489" s="25">
        <v>27.86</v>
      </c>
      <c r="L5489" s="2" t="s">
        <v>634</v>
      </c>
      <c r="M5489" s="14">
        <f>+VLOOKUP(L5489,Customers!$C$3:$D$797,2,FALSE)</f>
        <v>4</v>
      </c>
      <c r="N5489" s="14">
        <f>+INDEX(Customers!$B$2:$D$797,MATCH(TF_Database!L5489,Customers!$C$2:$C$797,0),1)</f>
        <v>15825</v>
      </c>
      <c r="O5489" s="29">
        <f t="shared" si="512"/>
        <v>9</v>
      </c>
      <c r="P5489" s="29">
        <f t="shared" si="513"/>
        <v>14</v>
      </c>
      <c r="Q5489" s="14" t="str">
        <f t="shared" si="514"/>
        <v xml:space="preserve">Michelle </v>
      </c>
      <c r="R5489" s="14" t="str">
        <f t="shared" si="515"/>
        <v>Moray</v>
      </c>
    </row>
    <row r="5490" spans="2:18" x14ac:dyDescent="0.45">
      <c r="B5490" s="14" t="str">
        <f t="shared" si="510"/>
        <v>403784540379</v>
      </c>
      <c r="C5490" s="5">
        <v>40378</v>
      </c>
      <c r="D5490" s="2" t="s">
        <v>808</v>
      </c>
      <c r="E5490" s="14">
        <f t="shared" si="511"/>
        <v>0</v>
      </c>
      <c r="F5490" s="2">
        <v>45</v>
      </c>
      <c r="G5490" s="19">
        <v>125.21</v>
      </c>
      <c r="H5490" s="20">
        <v>0.01</v>
      </c>
      <c r="I5490" s="6"/>
      <c r="J5490" s="5">
        <v>40379</v>
      </c>
      <c r="K5490" s="25">
        <v>37.99</v>
      </c>
      <c r="L5490" s="2" t="s">
        <v>636</v>
      </c>
      <c r="M5490" s="14">
        <f>+VLOOKUP(L5490,Customers!$C$3:$D$797,2,FALSE)</f>
        <v>2</v>
      </c>
      <c r="N5490" s="14">
        <f>+INDEX(Customers!$B$2:$D$797,MATCH(TF_Database!L5490,Customers!$C$2:$C$797,0),1)</f>
        <v>20617</v>
      </c>
      <c r="O5490" s="29">
        <f t="shared" si="512"/>
        <v>9</v>
      </c>
      <c r="P5490" s="29">
        <f t="shared" si="513"/>
        <v>15</v>
      </c>
      <c r="Q5490" s="14" t="str">
        <f t="shared" si="514"/>
        <v xml:space="preserve">Maribeth </v>
      </c>
      <c r="R5490" s="14" t="str">
        <f t="shared" si="515"/>
        <v>Yedwab</v>
      </c>
    </row>
    <row r="5491" spans="2:18" x14ac:dyDescent="0.45">
      <c r="B5491" s="14" t="str">
        <f t="shared" si="510"/>
        <v>40378940379</v>
      </c>
      <c r="C5491" s="5">
        <v>40378</v>
      </c>
      <c r="D5491" s="2" t="s">
        <v>808</v>
      </c>
      <c r="E5491" s="14">
        <f t="shared" si="511"/>
        <v>0</v>
      </c>
      <c r="F5491" s="2">
        <v>9</v>
      </c>
      <c r="G5491" s="19">
        <v>924.11149999999998</v>
      </c>
      <c r="H5491" s="20">
        <v>0.06</v>
      </c>
      <c r="I5491" s="6"/>
      <c r="J5491" s="5">
        <v>40379</v>
      </c>
      <c r="K5491" s="25">
        <v>-287.99099999999999</v>
      </c>
      <c r="L5491" s="2" t="s">
        <v>636</v>
      </c>
      <c r="M5491" s="14">
        <f>+VLOOKUP(L5491,Customers!$C$3:$D$797,2,FALSE)</f>
        <v>2</v>
      </c>
      <c r="N5491" s="14">
        <f>+INDEX(Customers!$B$2:$D$797,MATCH(TF_Database!L5491,Customers!$C$2:$C$797,0),1)</f>
        <v>20617</v>
      </c>
      <c r="O5491" s="29">
        <f t="shared" si="512"/>
        <v>9</v>
      </c>
      <c r="P5491" s="29">
        <f t="shared" si="513"/>
        <v>15</v>
      </c>
      <c r="Q5491" s="14" t="str">
        <f t="shared" si="514"/>
        <v xml:space="preserve">Maribeth </v>
      </c>
      <c r="R5491" s="14" t="str">
        <f t="shared" si="515"/>
        <v>Yedwab</v>
      </c>
    </row>
    <row r="5492" spans="2:18" x14ac:dyDescent="0.45">
      <c r="B5492" s="14" t="str">
        <f t="shared" si="510"/>
        <v>405062340508</v>
      </c>
      <c r="C5492" s="5">
        <v>40506</v>
      </c>
      <c r="D5492" s="2" t="s">
        <v>810</v>
      </c>
      <c r="E5492" s="14">
        <f t="shared" si="511"/>
        <v>0</v>
      </c>
      <c r="F5492" s="2">
        <v>23</v>
      </c>
      <c r="G5492" s="19">
        <v>1008.19</v>
      </c>
      <c r="H5492" s="20">
        <v>0.03</v>
      </c>
      <c r="I5492" s="6"/>
      <c r="J5492" s="5">
        <v>40508</v>
      </c>
      <c r="K5492" s="25">
        <v>210.01</v>
      </c>
      <c r="L5492" s="2" t="s">
        <v>127</v>
      </c>
      <c r="M5492" s="14">
        <f>+VLOOKUP(L5492,Customers!$C$3:$D$797,2,FALSE)</f>
        <v>4</v>
      </c>
      <c r="N5492" s="14">
        <f>+INDEX(Customers!$B$2:$D$797,MATCH(TF_Database!L5492,Customers!$C$2:$C$797,0),1)</f>
        <v>12239</v>
      </c>
      <c r="O5492" s="29">
        <f t="shared" si="512"/>
        <v>4</v>
      </c>
      <c r="P5492" s="29">
        <f t="shared" si="513"/>
        <v>9</v>
      </c>
      <c r="Q5492" s="14" t="str">
        <f t="shared" si="514"/>
        <v xml:space="preserve">Liz </v>
      </c>
      <c r="R5492" s="14" t="str">
        <f t="shared" si="515"/>
        <v>Price</v>
      </c>
    </row>
    <row r="5493" spans="2:18" x14ac:dyDescent="0.45">
      <c r="B5493" s="14" t="str">
        <f t="shared" si="510"/>
        <v>407851940787</v>
      </c>
      <c r="C5493" s="5">
        <v>40785</v>
      </c>
      <c r="D5493" s="2" t="s">
        <v>811</v>
      </c>
      <c r="E5493" s="14">
        <f t="shared" si="511"/>
        <v>0</v>
      </c>
      <c r="F5493" s="2">
        <v>19</v>
      </c>
      <c r="G5493" s="19">
        <v>169.4</v>
      </c>
      <c r="H5493" s="20">
        <v>0.1</v>
      </c>
      <c r="I5493" s="6"/>
      <c r="J5493" s="5">
        <v>40787</v>
      </c>
      <c r="K5493" s="25">
        <v>-59.64</v>
      </c>
      <c r="L5493" s="2" t="s">
        <v>638</v>
      </c>
      <c r="M5493" s="14">
        <f>+VLOOKUP(L5493,Customers!$C$3:$D$797,2,FALSE)</f>
        <v>4</v>
      </c>
      <c r="N5493" s="14">
        <f>+INDEX(Customers!$B$2:$D$797,MATCH(TF_Database!L5493,Customers!$C$2:$C$797,0),1)</f>
        <v>1044</v>
      </c>
      <c r="O5493" s="29">
        <f t="shared" si="512"/>
        <v>5</v>
      </c>
      <c r="P5493" s="29">
        <f t="shared" si="513"/>
        <v>13</v>
      </c>
      <c r="Q5493" s="14" t="str">
        <f t="shared" si="514"/>
        <v xml:space="preserve">Mark </v>
      </c>
      <c r="R5493" s="14" t="str">
        <f t="shared" si="515"/>
        <v>Van Huff</v>
      </c>
    </row>
    <row r="5494" spans="2:18" x14ac:dyDescent="0.45">
      <c r="B5494" s="14" t="str">
        <f t="shared" si="510"/>
        <v>398711039878</v>
      </c>
      <c r="C5494" s="5">
        <v>39871</v>
      </c>
      <c r="D5494" s="2" t="s">
        <v>804</v>
      </c>
      <c r="E5494" s="14">
        <f t="shared" si="511"/>
        <v>0</v>
      </c>
      <c r="F5494" s="2">
        <v>10</v>
      </c>
      <c r="G5494" s="19">
        <v>1372.14</v>
      </c>
      <c r="H5494" s="20">
        <v>0.06</v>
      </c>
      <c r="I5494" s="6"/>
      <c r="J5494" s="5">
        <v>39878</v>
      </c>
      <c r="K5494" s="25">
        <v>-340.98</v>
      </c>
      <c r="L5494" s="2" t="s">
        <v>61</v>
      </c>
      <c r="M5494" s="14">
        <f>+VLOOKUP(L5494,Customers!$C$3:$D$797,2,FALSE)</f>
        <v>5</v>
      </c>
      <c r="N5494" s="14">
        <f>+INDEX(Customers!$B$2:$D$797,MATCH(TF_Database!L5494,Customers!$C$2:$C$797,0),1)</f>
        <v>8363</v>
      </c>
      <c r="O5494" s="29">
        <f t="shared" si="512"/>
        <v>6</v>
      </c>
      <c r="P5494" s="29">
        <f t="shared" si="513"/>
        <v>16</v>
      </c>
      <c r="Q5494" s="14" t="str">
        <f t="shared" si="514"/>
        <v xml:space="preserve">Cindy </v>
      </c>
      <c r="R5494" s="14" t="str">
        <f t="shared" si="515"/>
        <v>Schnelling</v>
      </c>
    </row>
    <row r="5495" spans="2:18" x14ac:dyDescent="0.45">
      <c r="B5495" s="14" t="str">
        <f t="shared" si="510"/>
        <v>400034540005</v>
      </c>
      <c r="C5495" s="5">
        <v>40003</v>
      </c>
      <c r="D5495" s="2" t="s">
        <v>811</v>
      </c>
      <c r="E5495" s="14">
        <f t="shared" si="511"/>
        <v>0</v>
      </c>
      <c r="F5495" s="2">
        <v>45</v>
      </c>
      <c r="G5495" s="19">
        <v>6944.0920000000006</v>
      </c>
      <c r="H5495" s="20">
        <v>0.06</v>
      </c>
      <c r="I5495" s="6"/>
      <c r="J5495" s="5">
        <v>40005</v>
      </c>
      <c r="K5495" s="25">
        <v>1820.952</v>
      </c>
      <c r="L5495" s="2" t="s">
        <v>635</v>
      </c>
      <c r="M5495" s="14">
        <f>+VLOOKUP(L5495,Customers!$C$3:$D$797,2,FALSE)</f>
        <v>5</v>
      </c>
      <c r="N5495" s="14">
        <f>+INDEX(Customers!$B$2:$D$797,MATCH(TF_Database!L5495,Customers!$C$2:$C$797,0),1)</f>
        <v>5248</v>
      </c>
      <c r="O5495" s="29">
        <f t="shared" si="512"/>
        <v>6</v>
      </c>
      <c r="P5495" s="29">
        <f t="shared" si="513"/>
        <v>11</v>
      </c>
      <c r="Q5495" s="14" t="str">
        <f t="shared" si="514"/>
        <v xml:space="preserve">Craig </v>
      </c>
      <c r="R5495" s="14" t="str">
        <f t="shared" si="515"/>
        <v>Rider</v>
      </c>
    </row>
    <row r="5496" spans="2:18" x14ac:dyDescent="0.45">
      <c r="B5496" s="14" t="str">
        <f t="shared" si="510"/>
        <v>409961240998</v>
      </c>
      <c r="C5496" s="5">
        <v>40996</v>
      </c>
      <c r="D5496" s="2" t="s">
        <v>808</v>
      </c>
      <c r="E5496" s="14">
        <f t="shared" si="511"/>
        <v>0</v>
      </c>
      <c r="F5496" s="2">
        <v>12</v>
      </c>
      <c r="G5496" s="19">
        <v>66.83</v>
      </c>
      <c r="H5496" s="20">
        <v>0.02</v>
      </c>
      <c r="I5496" s="6"/>
      <c r="J5496" s="5">
        <v>40998</v>
      </c>
      <c r="K5496" s="25">
        <v>-24.31</v>
      </c>
      <c r="L5496" s="2" t="s">
        <v>632</v>
      </c>
      <c r="M5496" s="14">
        <f>+VLOOKUP(L5496,Customers!$C$3:$D$797,2,FALSE)</f>
        <v>1</v>
      </c>
      <c r="N5496" s="14">
        <f>+INDEX(Customers!$B$2:$D$797,MATCH(TF_Database!L5496,Customers!$C$2:$C$797,0),1)</f>
        <v>9753</v>
      </c>
      <c r="O5496" s="29">
        <f t="shared" si="512"/>
        <v>7</v>
      </c>
      <c r="P5496" s="29">
        <f t="shared" si="513"/>
        <v>15</v>
      </c>
      <c r="Q5496" s="14" t="str">
        <f t="shared" si="514"/>
        <v xml:space="preserve">Darrin </v>
      </c>
      <c r="R5496" s="14" t="str">
        <f t="shared" si="515"/>
        <v>Van Huff</v>
      </c>
    </row>
    <row r="5497" spans="2:18" x14ac:dyDescent="0.45">
      <c r="B5497" s="14" t="str">
        <f t="shared" si="510"/>
        <v>409964340998</v>
      </c>
      <c r="C5497" s="5">
        <v>40996</v>
      </c>
      <c r="D5497" s="2" t="s">
        <v>808</v>
      </c>
      <c r="E5497" s="14">
        <f t="shared" si="511"/>
        <v>0</v>
      </c>
      <c r="F5497" s="2">
        <v>43</v>
      </c>
      <c r="G5497" s="19">
        <v>1407.5150000000001</v>
      </c>
      <c r="H5497" s="20">
        <v>0</v>
      </c>
      <c r="I5497" s="6"/>
      <c r="J5497" s="5">
        <v>40998</v>
      </c>
      <c r="K5497" s="25">
        <v>657.45</v>
      </c>
      <c r="L5497" s="2" t="s">
        <v>632</v>
      </c>
      <c r="M5497" s="14">
        <f>+VLOOKUP(L5497,Customers!$C$3:$D$797,2,FALSE)</f>
        <v>1</v>
      </c>
      <c r="N5497" s="14">
        <f>+INDEX(Customers!$B$2:$D$797,MATCH(TF_Database!L5497,Customers!$C$2:$C$797,0),1)</f>
        <v>9753</v>
      </c>
      <c r="O5497" s="29">
        <f t="shared" si="512"/>
        <v>7</v>
      </c>
      <c r="P5497" s="29">
        <f t="shared" si="513"/>
        <v>15</v>
      </c>
      <c r="Q5497" s="14" t="str">
        <f t="shared" si="514"/>
        <v xml:space="preserve">Darrin </v>
      </c>
      <c r="R5497" s="14" t="str">
        <f t="shared" si="515"/>
        <v>Van Huff</v>
      </c>
    </row>
    <row r="5498" spans="2:18" x14ac:dyDescent="0.45">
      <c r="B5498" s="14" t="str">
        <f t="shared" si="510"/>
        <v>411194041121</v>
      </c>
      <c r="C5498" s="5">
        <v>41119</v>
      </c>
      <c r="D5498" s="2" t="s">
        <v>810</v>
      </c>
      <c r="E5498" s="14">
        <f t="shared" si="511"/>
        <v>0</v>
      </c>
      <c r="F5498" s="2">
        <v>40</v>
      </c>
      <c r="G5498" s="19">
        <v>273.14</v>
      </c>
      <c r="H5498" s="20">
        <v>0.02</v>
      </c>
      <c r="I5498" s="6"/>
      <c r="J5498" s="5">
        <v>41121</v>
      </c>
      <c r="K5498" s="25">
        <v>-96.9</v>
      </c>
      <c r="L5498" s="2" t="s">
        <v>632</v>
      </c>
      <c r="M5498" s="14">
        <f>+VLOOKUP(L5498,Customers!$C$3:$D$797,2,FALSE)</f>
        <v>1</v>
      </c>
      <c r="N5498" s="14">
        <f>+INDEX(Customers!$B$2:$D$797,MATCH(TF_Database!L5498,Customers!$C$2:$C$797,0),1)</f>
        <v>9753</v>
      </c>
      <c r="O5498" s="29">
        <f t="shared" si="512"/>
        <v>7</v>
      </c>
      <c r="P5498" s="29">
        <f t="shared" si="513"/>
        <v>15</v>
      </c>
      <c r="Q5498" s="14" t="str">
        <f t="shared" si="514"/>
        <v xml:space="preserve">Darrin </v>
      </c>
      <c r="R5498" s="14" t="str">
        <f t="shared" si="515"/>
        <v>Van Huff</v>
      </c>
    </row>
    <row r="5499" spans="2:18" x14ac:dyDescent="0.45">
      <c r="B5499" s="14" t="str">
        <f t="shared" si="510"/>
        <v>411192241121</v>
      </c>
      <c r="C5499" s="5">
        <v>41119</v>
      </c>
      <c r="D5499" s="2" t="s">
        <v>810</v>
      </c>
      <c r="E5499" s="14">
        <f t="shared" si="511"/>
        <v>0</v>
      </c>
      <c r="F5499" s="2">
        <v>22</v>
      </c>
      <c r="G5499" s="19">
        <v>3100.1115</v>
      </c>
      <c r="H5499" s="20">
        <v>0.02</v>
      </c>
      <c r="I5499" s="6"/>
      <c r="J5499" s="5">
        <v>41121</v>
      </c>
      <c r="K5499" s="25">
        <v>567.36899999999991</v>
      </c>
      <c r="L5499" s="2" t="s">
        <v>632</v>
      </c>
      <c r="M5499" s="14">
        <f>+VLOOKUP(L5499,Customers!$C$3:$D$797,2,FALSE)</f>
        <v>1</v>
      </c>
      <c r="N5499" s="14">
        <f>+INDEX(Customers!$B$2:$D$797,MATCH(TF_Database!L5499,Customers!$C$2:$C$797,0),1)</f>
        <v>9753</v>
      </c>
      <c r="O5499" s="29">
        <f t="shared" si="512"/>
        <v>7</v>
      </c>
      <c r="P5499" s="29">
        <f t="shared" si="513"/>
        <v>15</v>
      </c>
      <c r="Q5499" s="14" t="str">
        <f t="shared" si="514"/>
        <v xml:space="preserve">Darrin </v>
      </c>
      <c r="R5499" s="14" t="str">
        <f t="shared" si="515"/>
        <v>Van Huff</v>
      </c>
    </row>
    <row r="5500" spans="2:18" x14ac:dyDescent="0.45">
      <c r="B5500" s="14" t="str">
        <f t="shared" si="510"/>
        <v>41251741252</v>
      </c>
      <c r="C5500" s="5">
        <v>41251</v>
      </c>
      <c r="D5500" s="2" t="s">
        <v>808</v>
      </c>
      <c r="E5500" s="14">
        <f t="shared" si="511"/>
        <v>0</v>
      </c>
      <c r="F5500" s="2">
        <v>7</v>
      </c>
      <c r="G5500" s="19">
        <v>57.35</v>
      </c>
      <c r="H5500" s="20">
        <v>0.06</v>
      </c>
      <c r="I5500" s="6"/>
      <c r="J5500" s="5">
        <v>41252</v>
      </c>
      <c r="K5500" s="25">
        <v>-28.55</v>
      </c>
      <c r="L5500" s="2" t="s">
        <v>632</v>
      </c>
      <c r="M5500" s="14">
        <f>+VLOOKUP(L5500,Customers!$C$3:$D$797,2,FALSE)</f>
        <v>1</v>
      </c>
      <c r="N5500" s="14">
        <f>+INDEX(Customers!$B$2:$D$797,MATCH(TF_Database!L5500,Customers!$C$2:$C$797,0),1)</f>
        <v>9753</v>
      </c>
      <c r="O5500" s="29">
        <f t="shared" si="512"/>
        <v>7</v>
      </c>
      <c r="P5500" s="29">
        <f t="shared" si="513"/>
        <v>15</v>
      </c>
      <c r="Q5500" s="14" t="str">
        <f t="shared" si="514"/>
        <v xml:space="preserve">Darrin </v>
      </c>
      <c r="R5500" s="14" t="str">
        <f t="shared" si="515"/>
        <v>Van Huff</v>
      </c>
    </row>
    <row r="5501" spans="2:18" x14ac:dyDescent="0.45">
      <c r="B5501" s="14" t="str">
        <f t="shared" si="510"/>
        <v>412511041253</v>
      </c>
      <c r="C5501" s="5">
        <v>41251</v>
      </c>
      <c r="D5501" s="2" t="s">
        <v>808</v>
      </c>
      <c r="E5501" s="14">
        <f t="shared" si="511"/>
        <v>0</v>
      </c>
      <c r="F5501" s="2">
        <v>10</v>
      </c>
      <c r="G5501" s="19">
        <v>371.45</v>
      </c>
      <c r="H5501" s="20">
        <v>0.01</v>
      </c>
      <c r="I5501" s="6"/>
      <c r="J5501" s="5">
        <v>41253</v>
      </c>
      <c r="K5501" s="25">
        <v>17.73</v>
      </c>
      <c r="L5501" s="2" t="s">
        <v>632</v>
      </c>
      <c r="M5501" s="14">
        <f>+VLOOKUP(L5501,Customers!$C$3:$D$797,2,FALSE)</f>
        <v>1</v>
      </c>
      <c r="N5501" s="14">
        <f>+INDEX(Customers!$B$2:$D$797,MATCH(TF_Database!L5501,Customers!$C$2:$C$797,0),1)</f>
        <v>9753</v>
      </c>
      <c r="O5501" s="29">
        <f t="shared" si="512"/>
        <v>7</v>
      </c>
      <c r="P5501" s="29">
        <f t="shared" si="513"/>
        <v>15</v>
      </c>
      <c r="Q5501" s="14" t="str">
        <f t="shared" si="514"/>
        <v xml:space="preserve">Darrin </v>
      </c>
      <c r="R5501" s="14" t="str">
        <f t="shared" si="515"/>
        <v>Van Huff</v>
      </c>
    </row>
    <row r="5502" spans="2:18" x14ac:dyDescent="0.45">
      <c r="B5502" s="14" t="str">
        <f t="shared" si="510"/>
        <v>411631041164</v>
      </c>
      <c r="C5502" s="5">
        <v>41163</v>
      </c>
      <c r="D5502" s="2" t="s">
        <v>811</v>
      </c>
      <c r="E5502" s="14">
        <f t="shared" si="511"/>
        <v>0</v>
      </c>
      <c r="F5502" s="2">
        <v>10</v>
      </c>
      <c r="G5502" s="19">
        <v>5158.09</v>
      </c>
      <c r="H5502" s="20">
        <v>0.01</v>
      </c>
      <c r="I5502" s="6"/>
      <c r="J5502" s="5">
        <v>41164</v>
      </c>
      <c r="K5502" s="25">
        <v>969.05</v>
      </c>
      <c r="L5502" s="2" t="s">
        <v>382</v>
      </c>
      <c r="M5502" s="14">
        <f>+VLOOKUP(L5502,Customers!$C$3:$D$797,2,FALSE)</f>
        <v>2</v>
      </c>
      <c r="N5502" s="14">
        <f>+INDEX(Customers!$B$2:$D$797,MATCH(TF_Database!L5502,Customers!$C$2:$C$797,0),1)</f>
        <v>4155</v>
      </c>
      <c r="O5502" s="29">
        <f t="shared" si="512"/>
        <v>9</v>
      </c>
      <c r="P5502" s="29">
        <f t="shared" si="513"/>
        <v>16</v>
      </c>
      <c r="Q5502" s="14" t="str">
        <f t="shared" si="514"/>
        <v xml:space="preserve">Stefania </v>
      </c>
      <c r="R5502" s="14" t="str">
        <f t="shared" si="515"/>
        <v>Perrino</v>
      </c>
    </row>
    <row r="5503" spans="2:18" x14ac:dyDescent="0.45">
      <c r="B5503" s="14" t="str">
        <f t="shared" si="510"/>
        <v>408892240890</v>
      </c>
      <c r="C5503" s="5">
        <v>40889</v>
      </c>
      <c r="D5503" s="2" t="s">
        <v>810</v>
      </c>
      <c r="E5503" s="14">
        <f t="shared" si="511"/>
        <v>0</v>
      </c>
      <c r="F5503" s="2">
        <v>22</v>
      </c>
      <c r="G5503" s="19">
        <v>364.69</v>
      </c>
      <c r="H5503" s="20">
        <v>0.06</v>
      </c>
      <c r="I5503" s="6"/>
      <c r="J5503" s="5">
        <v>40890</v>
      </c>
      <c r="K5503" s="25">
        <v>-22.4</v>
      </c>
      <c r="L5503" s="2" t="s">
        <v>639</v>
      </c>
      <c r="M5503" s="14">
        <f>+VLOOKUP(L5503,Customers!$C$3:$D$797,2,FALSE)</f>
        <v>3</v>
      </c>
      <c r="N5503" s="14">
        <f>+INDEX(Customers!$B$2:$D$797,MATCH(TF_Database!L5503,Customers!$C$2:$C$797,0),1)</f>
        <v>8328</v>
      </c>
      <c r="O5503" s="29">
        <f t="shared" si="512"/>
        <v>5</v>
      </c>
      <c r="P5503" s="29">
        <f t="shared" si="513"/>
        <v>13</v>
      </c>
      <c r="Q5503" s="14" t="str">
        <f t="shared" si="514"/>
        <v xml:space="preserve">Mark </v>
      </c>
      <c r="R5503" s="14" t="str">
        <f t="shared" si="515"/>
        <v>Hamilton</v>
      </c>
    </row>
    <row r="5504" spans="2:18" x14ac:dyDescent="0.45">
      <c r="B5504" s="14" t="str">
        <f t="shared" si="510"/>
        <v>408891640891</v>
      </c>
      <c r="C5504" s="5">
        <v>40889</v>
      </c>
      <c r="D5504" s="2" t="s">
        <v>810</v>
      </c>
      <c r="E5504" s="14">
        <f t="shared" si="511"/>
        <v>0</v>
      </c>
      <c r="F5504" s="2">
        <v>16</v>
      </c>
      <c r="G5504" s="19">
        <v>86.3</v>
      </c>
      <c r="H5504" s="20">
        <v>0</v>
      </c>
      <c r="I5504" s="6"/>
      <c r="J5504" s="5">
        <v>40891</v>
      </c>
      <c r="K5504" s="25">
        <v>-68.67</v>
      </c>
      <c r="L5504" s="2" t="s">
        <v>639</v>
      </c>
      <c r="M5504" s="14">
        <f>+VLOOKUP(L5504,Customers!$C$3:$D$797,2,FALSE)</f>
        <v>3</v>
      </c>
      <c r="N5504" s="14">
        <f>+INDEX(Customers!$B$2:$D$797,MATCH(TF_Database!L5504,Customers!$C$2:$C$797,0),1)</f>
        <v>8328</v>
      </c>
      <c r="O5504" s="29">
        <f t="shared" si="512"/>
        <v>5</v>
      </c>
      <c r="P5504" s="29">
        <f t="shared" si="513"/>
        <v>13</v>
      </c>
      <c r="Q5504" s="14" t="str">
        <f t="shared" si="514"/>
        <v xml:space="preserve">Mark </v>
      </c>
      <c r="R5504" s="14" t="str">
        <f t="shared" si="515"/>
        <v>Hamilton</v>
      </c>
    </row>
    <row r="5505" spans="2:18" x14ac:dyDescent="0.45">
      <c r="B5505" s="14" t="str">
        <f t="shared" si="510"/>
        <v>409124740916</v>
      </c>
      <c r="C5505" s="5">
        <v>40912</v>
      </c>
      <c r="D5505" s="2" t="s">
        <v>804</v>
      </c>
      <c r="E5505" s="14">
        <f t="shared" si="511"/>
        <v>0</v>
      </c>
      <c r="F5505" s="2">
        <v>47</v>
      </c>
      <c r="G5505" s="19">
        <v>12723.95</v>
      </c>
      <c r="H5505" s="20">
        <v>0.08</v>
      </c>
      <c r="I5505" s="6"/>
      <c r="J5505" s="5">
        <v>40916</v>
      </c>
      <c r="K5505" s="25">
        <v>11.54</v>
      </c>
      <c r="L5505" s="2" t="s">
        <v>638</v>
      </c>
      <c r="M5505" s="14">
        <f>+VLOOKUP(L5505,Customers!$C$3:$D$797,2,FALSE)</f>
        <v>4</v>
      </c>
      <c r="N5505" s="14">
        <f>+INDEX(Customers!$B$2:$D$797,MATCH(TF_Database!L5505,Customers!$C$2:$C$797,0),1)</f>
        <v>1044</v>
      </c>
      <c r="O5505" s="29">
        <f t="shared" si="512"/>
        <v>5</v>
      </c>
      <c r="P5505" s="29">
        <f t="shared" si="513"/>
        <v>13</v>
      </c>
      <c r="Q5505" s="14" t="str">
        <f t="shared" si="514"/>
        <v xml:space="preserve">Mark </v>
      </c>
      <c r="R5505" s="14" t="str">
        <f t="shared" si="515"/>
        <v>Van Huff</v>
      </c>
    </row>
    <row r="5506" spans="2:18" x14ac:dyDescent="0.45">
      <c r="B5506" s="14" t="str">
        <f t="shared" si="510"/>
        <v>411894341189</v>
      </c>
      <c r="C5506" s="5">
        <v>41189</v>
      </c>
      <c r="D5506" s="2" t="s">
        <v>810</v>
      </c>
      <c r="E5506" s="14">
        <f t="shared" si="511"/>
        <v>0</v>
      </c>
      <c r="F5506" s="2">
        <v>43</v>
      </c>
      <c r="G5506" s="19">
        <v>272.63</v>
      </c>
      <c r="H5506" s="20">
        <v>0.04</v>
      </c>
      <c r="I5506" s="6"/>
      <c r="J5506" s="5">
        <v>41189</v>
      </c>
      <c r="K5506" s="25">
        <v>-64.45</v>
      </c>
      <c r="L5506" s="2" t="s">
        <v>127</v>
      </c>
      <c r="M5506" s="14">
        <f>+VLOOKUP(L5506,Customers!$C$3:$D$797,2,FALSE)</f>
        <v>4</v>
      </c>
      <c r="N5506" s="14">
        <f>+INDEX(Customers!$B$2:$D$797,MATCH(TF_Database!L5506,Customers!$C$2:$C$797,0),1)</f>
        <v>12239</v>
      </c>
      <c r="O5506" s="29">
        <f t="shared" si="512"/>
        <v>4</v>
      </c>
      <c r="P5506" s="29">
        <f t="shared" si="513"/>
        <v>9</v>
      </c>
      <c r="Q5506" s="14" t="str">
        <f t="shared" si="514"/>
        <v xml:space="preserve">Liz </v>
      </c>
      <c r="R5506" s="14" t="str">
        <f t="shared" si="515"/>
        <v>Price</v>
      </c>
    </row>
    <row r="5507" spans="2:18" x14ac:dyDescent="0.45">
      <c r="B5507" s="14" t="str">
        <f t="shared" si="510"/>
        <v>404073940409</v>
      </c>
      <c r="C5507" s="5">
        <v>40407</v>
      </c>
      <c r="D5507" s="2" t="s">
        <v>808</v>
      </c>
      <c r="E5507" s="14">
        <f t="shared" si="511"/>
        <v>0</v>
      </c>
      <c r="F5507" s="2">
        <v>39</v>
      </c>
      <c r="G5507" s="19">
        <v>546.4</v>
      </c>
      <c r="H5507" s="20">
        <v>0.1</v>
      </c>
      <c r="I5507" s="6"/>
      <c r="J5507" s="5">
        <v>40409</v>
      </c>
      <c r="K5507" s="25">
        <v>-138.82</v>
      </c>
      <c r="L5507" s="2" t="s">
        <v>87</v>
      </c>
      <c r="M5507" s="14">
        <f>+VLOOKUP(L5507,Customers!$C$3:$D$797,2,FALSE)</f>
        <v>3</v>
      </c>
      <c r="N5507" s="14">
        <f>+INDEX(Customers!$B$2:$D$797,MATCH(TF_Database!L5507,Customers!$C$2:$C$797,0),1)</f>
        <v>19829</v>
      </c>
      <c r="O5507" s="29">
        <f t="shared" si="512"/>
        <v>6</v>
      </c>
      <c r="P5507" s="29">
        <f t="shared" si="513"/>
        <v>10</v>
      </c>
      <c r="Q5507" s="14" t="str">
        <f t="shared" si="514"/>
        <v xml:space="preserve">Brian </v>
      </c>
      <c r="R5507" s="14" t="str">
        <f t="shared" si="515"/>
        <v>Moss</v>
      </c>
    </row>
    <row r="5508" spans="2:18" x14ac:dyDescent="0.45">
      <c r="B5508" s="14" t="str">
        <f t="shared" si="510"/>
        <v>412733141273</v>
      </c>
      <c r="C5508" s="5">
        <v>41273</v>
      </c>
      <c r="D5508" s="2" t="s">
        <v>804</v>
      </c>
      <c r="E5508" s="14">
        <f t="shared" si="511"/>
        <v>0</v>
      </c>
      <c r="F5508" s="2">
        <v>31</v>
      </c>
      <c r="G5508" s="19">
        <v>672.93</v>
      </c>
      <c r="H5508" s="20">
        <v>0</v>
      </c>
      <c r="I5508" s="6"/>
      <c r="J5508" s="5">
        <v>41273</v>
      </c>
      <c r="K5508" s="25">
        <v>27.85</v>
      </c>
      <c r="L5508" s="2" t="s">
        <v>636</v>
      </c>
      <c r="M5508" s="14">
        <f>+VLOOKUP(L5508,Customers!$C$3:$D$797,2,FALSE)</f>
        <v>2</v>
      </c>
      <c r="N5508" s="14">
        <f>+INDEX(Customers!$B$2:$D$797,MATCH(TF_Database!L5508,Customers!$C$2:$C$797,0),1)</f>
        <v>20617</v>
      </c>
      <c r="O5508" s="29">
        <f t="shared" si="512"/>
        <v>9</v>
      </c>
      <c r="P5508" s="29">
        <f t="shared" si="513"/>
        <v>15</v>
      </c>
      <c r="Q5508" s="14" t="str">
        <f t="shared" si="514"/>
        <v xml:space="preserve">Maribeth </v>
      </c>
      <c r="R5508" s="14" t="str">
        <f t="shared" si="515"/>
        <v>Yedwab</v>
      </c>
    </row>
    <row r="5509" spans="2:18" x14ac:dyDescent="0.45">
      <c r="B5509" s="14" t="str">
        <f t="shared" si="510"/>
        <v>41273141273</v>
      </c>
      <c r="C5509" s="5">
        <v>41273</v>
      </c>
      <c r="D5509" s="2" t="s">
        <v>804</v>
      </c>
      <c r="E5509" s="14">
        <f t="shared" si="511"/>
        <v>0</v>
      </c>
      <c r="F5509" s="2">
        <v>1</v>
      </c>
      <c r="G5509" s="19">
        <v>803.33</v>
      </c>
      <c r="H5509" s="20">
        <v>0.09</v>
      </c>
      <c r="I5509" s="6"/>
      <c r="J5509" s="5">
        <v>41273</v>
      </c>
      <c r="K5509" s="25">
        <v>-745.2</v>
      </c>
      <c r="L5509" s="2" t="s">
        <v>636</v>
      </c>
      <c r="M5509" s="14">
        <f>+VLOOKUP(L5509,Customers!$C$3:$D$797,2,FALSE)</f>
        <v>2</v>
      </c>
      <c r="N5509" s="14">
        <f>+INDEX(Customers!$B$2:$D$797,MATCH(TF_Database!L5509,Customers!$C$2:$C$797,0),1)</f>
        <v>20617</v>
      </c>
      <c r="O5509" s="29">
        <f t="shared" si="512"/>
        <v>9</v>
      </c>
      <c r="P5509" s="29">
        <f t="shared" si="513"/>
        <v>15</v>
      </c>
      <c r="Q5509" s="14" t="str">
        <f t="shared" si="514"/>
        <v xml:space="preserve">Maribeth </v>
      </c>
      <c r="R5509" s="14" t="str">
        <f t="shared" si="515"/>
        <v>Yedwab</v>
      </c>
    </row>
    <row r="5510" spans="2:18" x14ac:dyDescent="0.45">
      <c r="B5510" s="14" t="str">
        <f t="shared" si="510"/>
        <v>409982741002</v>
      </c>
      <c r="C5510" s="5">
        <v>40998</v>
      </c>
      <c r="D5510" s="2" t="s">
        <v>804</v>
      </c>
      <c r="E5510" s="14">
        <f t="shared" si="511"/>
        <v>0</v>
      </c>
      <c r="F5510" s="2">
        <v>27</v>
      </c>
      <c r="G5510" s="19">
        <v>109.92</v>
      </c>
      <c r="H5510" s="20">
        <v>0.06</v>
      </c>
      <c r="I5510" s="6"/>
      <c r="J5510" s="5">
        <v>41002</v>
      </c>
      <c r="K5510" s="25">
        <v>24.75</v>
      </c>
      <c r="L5510" s="2" t="s">
        <v>634</v>
      </c>
      <c r="M5510" s="14">
        <f>+VLOOKUP(L5510,Customers!$C$3:$D$797,2,FALSE)</f>
        <v>4</v>
      </c>
      <c r="N5510" s="14">
        <f>+INDEX(Customers!$B$2:$D$797,MATCH(TF_Database!L5510,Customers!$C$2:$C$797,0),1)</f>
        <v>15825</v>
      </c>
      <c r="O5510" s="29">
        <f t="shared" si="512"/>
        <v>9</v>
      </c>
      <c r="P5510" s="29">
        <f t="shared" si="513"/>
        <v>14</v>
      </c>
      <c r="Q5510" s="14" t="str">
        <f t="shared" si="514"/>
        <v xml:space="preserve">Michelle </v>
      </c>
      <c r="R5510" s="14" t="str">
        <f t="shared" si="515"/>
        <v>Moray</v>
      </c>
    </row>
    <row r="5511" spans="2:18" x14ac:dyDescent="0.45">
      <c r="B5511" s="14" t="str">
        <f t="shared" ref="B5511:B5574" si="516">+CONCATENATE(C5511,F5511,J5511)</f>
        <v>399233539923</v>
      </c>
      <c r="C5511" s="5">
        <v>39923</v>
      </c>
      <c r="D5511" s="2" t="s">
        <v>806</v>
      </c>
      <c r="E5511" s="14">
        <f t="shared" ref="E5511:E5574" si="517">+IF(D5511="High",1,0)</f>
        <v>1</v>
      </c>
      <c r="F5511" s="2">
        <v>35</v>
      </c>
      <c r="G5511" s="19">
        <v>150.29</v>
      </c>
      <c r="H5511" s="20">
        <v>0.03</v>
      </c>
      <c r="I5511" s="6"/>
      <c r="J5511" s="5">
        <v>39923</v>
      </c>
      <c r="K5511" s="25">
        <v>5.04</v>
      </c>
      <c r="L5511" s="2" t="s">
        <v>637</v>
      </c>
      <c r="M5511" s="14">
        <f>+VLOOKUP(L5511,Customers!$C$3:$D$797,2,FALSE)</f>
        <v>1</v>
      </c>
      <c r="N5511" s="14">
        <f>+INDEX(Customers!$B$2:$D$797,MATCH(TF_Database!L5511,Customers!$C$2:$C$797,0),1)</f>
        <v>8466</v>
      </c>
      <c r="O5511" s="29">
        <f t="shared" ref="O5511:O5574" si="518">+SEARCH(" ",L5511)</f>
        <v>7</v>
      </c>
      <c r="P5511" s="29">
        <f t="shared" ref="P5511:P5574" si="519">+LEN(L5511)</f>
        <v>12</v>
      </c>
      <c r="Q5511" s="14" t="str">
        <f t="shared" ref="Q5511:Q5574" si="520">+LEFT(L5511,O5511)</f>
        <v xml:space="preserve">Eugene </v>
      </c>
      <c r="R5511" s="14" t="str">
        <f t="shared" ref="R5511:R5574" si="521">+RIGHT(L5511,P5511-O5511)</f>
        <v>Moren</v>
      </c>
    </row>
    <row r="5512" spans="2:18" x14ac:dyDescent="0.45">
      <c r="B5512" s="14" t="str">
        <f t="shared" si="516"/>
        <v>411703241171</v>
      </c>
      <c r="C5512" s="5">
        <v>41170</v>
      </c>
      <c r="D5512" s="2" t="s">
        <v>806</v>
      </c>
      <c r="E5512" s="14">
        <f t="shared" si="517"/>
        <v>1</v>
      </c>
      <c r="F5512" s="2">
        <v>32</v>
      </c>
      <c r="G5512" s="19">
        <v>3500.49</v>
      </c>
      <c r="H5512" s="20">
        <v>0.09</v>
      </c>
      <c r="I5512" s="6"/>
      <c r="J5512" s="5">
        <v>41171</v>
      </c>
      <c r="K5512" s="25">
        <v>230.64</v>
      </c>
      <c r="L5512" s="2" t="s">
        <v>81</v>
      </c>
      <c r="M5512" s="14">
        <f>+VLOOKUP(L5512,Customers!$C$3:$D$797,2,FALSE)</f>
        <v>3</v>
      </c>
      <c r="N5512" s="14">
        <f>+INDEX(Customers!$B$2:$D$797,MATCH(TF_Database!L5512,Customers!$C$2:$C$797,0),1)</f>
        <v>26567</v>
      </c>
      <c r="O5512" s="29">
        <f t="shared" si="518"/>
        <v>6</v>
      </c>
      <c r="P5512" s="29">
        <f t="shared" si="519"/>
        <v>11</v>
      </c>
      <c r="Q5512" s="14" t="str">
        <f t="shared" si="520"/>
        <v xml:space="preserve">Chuck </v>
      </c>
      <c r="R5512" s="14" t="str">
        <f t="shared" si="521"/>
        <v>Magee</v>
      </c>
    </row>
    <row r="5513" spans="2:18" x14ac:dyDescent="0.45">
      <c r="B5513" s="14" t="str">
        <f t="shared" si="516"/>
        <v>400213940026</v>
      </c>
      <c r="C5513" s="5">
        <v>40021</v>
      </c>
      <c r="D5513" s="2" t="s">
        <v>804</v>
      </c>
      <c r="E5513" s="14">
        <f t="shared" si="517"/>
        <v>0</v>
      </c>
      <c r="F5513" s="2">
        <v>39</v>
      </c>
      <c r="G5513" s="19">
        <v>223.34</v>
      </c>
      <c r="H5513" s="20">
        <v>0.1</v>
      </c>
      <c r="I5513" s="6"/>
      <c r="J5513" s="5">
        <v>40026</v>
      </c>
      <c r="K5513" s="25">
        <v>95.42</v>
      </c>
      <c r="L5513" s="2" t="s">
        <v>633</v>
      </c>
      <c r="M5513" s="14">
        <f>+VLOOKUP(L5513,Customers!$C$3:$D$797,2,FALSE)</f>
        <v>4</v>
      </c>
      <c r="N5513" s="14">
        <f>+INDEX(Customers!$B$2:$D$797,MATCH(TF_Database!L5513,Customers!$C$2:$C$797,0),1)</f>
        <v>30356</v>
      </c>
      <c r="O5513" s="29">
        <f t="shared" si="518"/>
        <v>4</v>
      </c>
      <c r="P5513" s="29">
        <f t="shared" si="519"/>
        <v>10</v>
      </c>
      <c r="Q5513" s="14" t="str">
        <f t="shared" si="520"/>
        <v xml:space="preserve">Max </v>
      </c>
      <c r="R5513" s="14" t="str">
        <f t="shared" si="521"/>
        <v>Ludwig</v>
      </c>
    </row>
    <row r="5514" spans="2:18" x14ac:dyDescent="0.45">
      <c r="B5514" s="14" t="str">
        <f t="shared" si="516"/>
        <v>409193040921</v>
      </c>
      <c r="C5514" s="5">
        <v>40919</v>
      </c>
      <c r="D5514" s="2" t="s">
        <v>808</v>
      </c>
      <c r="E5514" s="14">
        <f t="shared" si="517"/>
        <v>0</v>
      </c>
      <c r="F5514" s="2">
        <v>30</v>
      </c>
      <c r="G5514" s="19">
        <v>380.28</v>
      </c>
      <c r="H5514" s="20">
        <v>0.08</v>
      </c>
      <c r="I5514" s="6"/>
      <c r="J5514" s="5">
        <v>40921</v>
      </c>
      <c r="K5514" s="25">
        <v>-20.58</v>
      </c>
      <c r="L5514" s="2" t="s">
        <v>636</v>
      </c>
      <c r="M5514" s="14">
        <f>+VLOOKUP(L5514,Customers!$C$3:$D$797,2,FALSE)</f>
        <v>2</v>
      </c>
      <c r="N5514" s="14">
        <f>+INDEX(Customers!$B$2:$D$797,MATCH(TF_Database!L5514,Customers!$C$2:$C$797,0),1)</f>
        <v>20617</v>
      </c>
      <c r="O5514" s="29">
        <f t="shared" si="518"/>
        <v>9</v>
      </c>
      <c r="P5514" s="29">
        <f t="shared" si="519"/>
        <v>15</v>
      </c>
      <c r="Q5514" s="14" t="str">
        <f t="shared" si="520"/>
        <v xml:space="preserve">Maribeth </v>
      </c>
      <c r="R5514" s="14" t="str">
        <f t="shared" si="521"/>
        <v>Yedwab</v>
      </c>
    </row>
    <row r="5515" spans="2:18" x14ac:dyDescent="0.45">
      <c r="B5515" s="14" t="str">
        <f t="shared" si="516"/>
        <v>406532440655</v>
      </c>
      <c r="C5515" s="5">
        <v>40653</v>
      </c>
      <c r="D5515" s="2" t="s">
        <v>806</v>
      </c>
      <c r="E5515" s="14">
        <f t="shared" si="517"/>
        <v>1</v>
      </c>
      <c r="F5515" s="2">
        <v>24</v>
      </c>
      <c r="G5515" s="19">
        <v>67.84</v>
      </c>
      <c r="H5515" s="20">
        <v>7.0000000000000007E-2</v>
      </c>
      <c r="I5515" s="6"/>
      <c r="J5515" s="5">
        <v>40655</v>
      </c>
      <c r="K5515" s="25">
        <v>13.44</v>
      </c>
      <c r="L5515" s="2" t="s">
        <v>61</v>
      </c>
      <c r="M5515" s="14">
        <f>+VLOOKUP(L5515,Customers!$C$3:$D$797,2,FALSE)</f>
        <v>5</v>
      </c>
      <c r="N5515" s="14">
        <f>+INDEX(Customers!$B$2:$D$797,MATCH(TF_Database!L5515,Customers!$C$2:$C$797,0),1)</f>
        <v>8363</v>
      </c>
      <c r="O5515" s="29">
        <f t="shared" si="518"/>
        <v>6</v>
      </c>
      <c r="P5515" s="29">
        <f t="shared" si="519"/>
        <v>16</v>
      </c>
      <c r="Q5515" s="14" t="str">
        <f t="shared" si="520"/>
        <v xml:space="preserve">Cindy </v>
      </c>
      <c r="R5515" s="14" t="str">
        <f t="shared" si="521"/>
        <v>Schnelling</v>
      </c>
    </row>
    <row r="5516" spans="2:18" x14ac:dyDescent="0.45">
      <c r="B5516" s="14" t="str">
        <f t="shared" si="516"/>
        <v>404561140463</v>
      </c>
      <c r="C5516" s="5">
        <v>40456</v>
      </c>
      <c r="D5516" s="2" t="s">
        <v>804</v>
      </c>
      <c r="E5516" s="14">
        <f t="shared" si="517"/>
        <v>0</v>
      </c>
      <c r="F5516" s="2">
        <v>11</v>
      </c>
      <c r="G5516" s="19">
        <v>122.35</v>
      </c>
      <c r="H5516" s="20">
        <v>0.02</v>
      </c>
      <c r="I5516" s="6"/>
      <c r="J5516" s="5">
        <v>40463</v>
      </c>
      <c r="K5516" s="25">
        <v>-13.55</v>
      </c>
      <c r="L5516" s="2" t="s">
        <v>634</v>
      </c>
      <c r="M5516" s="14">
        <f>+VLOOKUP(L5516,Customers!$C$3:$D$797,2,FALSE)</f>
        <v>4</v>
      </c>
      <c r="N5516" s="14">
        <f>+INDEX(Customers!$B$2:$D$797,MATCH(TF_Database!L5516,Customers!$C$2:$C$797,0),1)</f>
        <v>15825</v>
      </c>
      <c r="O5516" s="29">
        <f t="shared" si="518"/>
        <v>9</v>
      </c>
      <c r="P5516" s="29">
        <f t="shared" si="519"/>
        <v>14</v>
      </c>
      <c r="Q5516" s="14" t="str">
        <f t="shared" si="520"/>
        <v xml:space="preserve">Michelle </v>
      </c>
      <c r="R5516" s="14" t="str">
        <f t="shared" si="521"/>
        <v>Moray</v>
      </c>
    </row>
    <row r="5517" spans="2:18" x14ac:dyDescent="0.45">
      <c r="B5517" s="14" t="str">
        <f t="shared" si="516"/>
        <v>40028640029</v>
      </c>
      <c r="C5517" s="5">
        <v>40028</v>
      </c>
      <c r="D5517" s="2" t="s">
        <v>810</v>
      </c>
      <c r="E5517" s="14">
        <f t="shared" si="517"/>
        <v>0</v>
      </c>
      <c r="F5517" s="2">
        <v>6</v>
      </c>
      <c r="G5517" s="19">
        <v>27.89</v>
      </c>
      <c r="H5517" s="20">
        <v>0.08</v>
      </c>
      <c r="I5517" s="6"/>
      <c r="J5517" s="5">
        <v>40029</v>
      </c>
      <c r="K5517" s="25">
        <v>-23.805</v>
      </c>
      <c r="L5517" s="2" t="s">
        <v>382</v>
      </c>
      <c r="M5517" s="14">
        <f>+VLOOKUP(L5517,Customers!$C$3:$D$797,2,FALSE)</f>
        <v>2</v>
      </c>
      <c r="N5517" s="14">
        <f>+INDEX(Customers!$B$2:$D$797,MATCH(TF_Database!L5517,Customers!$C$2:$C$797,0),1)</f>
        <v>4155</v>
      </c>
      <c r="O5517" s="29">
        <f t="shared" si="518"/>
        <v>9</v>
      </c>
      <c r="P5517" s="29">
        <f t="shared" si="519"/>
        <v>16</v>
      </c>
      <c r="Q5517" s="14" t="str">
        <f t="shared" si="520"/>
        <v xml:space="preserve">Stefania </v>
      </c>
      <c r="R5517" s="14" t="str">
        <f t="shared" si="521"/>
        <v>Perrino</v>
      </c>
    </row>
    <row r="5518" spans="2:18" x14ac:dyDescent="0.45">
      <c r="B5518" s="14" t="str">
        <f t="shared" si="516"/>
        <v>401622740164</v>
      </c>
      <c r="C5518" s="5">
        <v>40162</v>
      </c>
      <c r="D5518" s="2" t="s">
        <v>808</v>
      </c>
      <c r="E5518" s="14">
        <f t="shared" si="517"/>
        <v>0</v>
      </c>
      <c r="F5518" s="2">
        <v>27</v>
      </c>
      <c r="G5518" s="19">
        <v>43.46</v>
      </c>
      <c r="H5518" s="20">
        <v>0</v>
      </c>
      <c r="I5518" s="6"/>
      <c r="J5518" s="5">
        <v>40164</v>
      </c>
      <c r="K5518" s="25">
        <v>6.81</v>
      </c>
      <c r="L5518" s="2" t="s">
        <v>638</v>
      </c>
      <c r="M5518" s="14">
        <f>+VLOOKUP(L5518,Customers!$C$3:$D$797,2,FALSE)</f>
        <v>4</v>
      </c>
      <c r="N5518" s="14">
        <f>+INDEX(Customers!$B$2:$D$797,MATCH(TF_Database!L5518,Customers!$C$2:$C$797,0),1)</f>
        <v>1044</v>
      </c>
      <c r="O5518" s="29">
        <f t="shared" si="518"/>
        <v>5</v>
      </c>
      <c r="P5518" s="29">
        <f t="shared" si="519"/>
        <v>13</v>
      </c>
      <c r="Q5518" s="14" t="str">
        <f t="shared" si="520"/>
        <v xml:space="preserve">Mark </v>
      </c>
      <c r="R5518" s="14" t="str">
        <f t="shared" si="521"/>
        <v>Van Huff</v>
      </c>
    </row>
    <row r="5519" spans="2:18" x14ac:dyDescent="0.45">
      <c r="B5519" s="14" t="str">
        <f t="shared" si="516"/>
        <v>40162540163</v>
      </c>
      <c r="C5519" s="5">
        <v>40162</v>
      </c>
      <c r="D5519" s="2" t="s">
        <v>808</v>
      </c>
      <c r="E5519" s="14">
        <f t="shared" si="517"/>
        <v>0</v>
      </c>
      <c r="F5519" s="2">
        <v>5</v>
      </c>
      <c r="G5519" s="19">
        <v>927.98749999999995</v>
      </c>
      <c r="H5519" s="20">
        <v>0</v>
      </c>
      <c r="I5519" s="6"/>
      <c r="J5519" s="5">
        <v>40163</v>
      </c>
      <c r="K5519" s="25">
        <v>-615.91199999999992</v>
      </c>
      <c r="L5519" s="2" t="s">
        <v>638</v>
      </c>
      <c r="M5519" s="14">
        <f>+VLOOKUP(L5519,Customers!$C$3:$D$797,2,FALSE)</f>
        <v>4</v>
      </c>
      <c r="N5519" s="14">
        <f>+INDEX(Customers!$B$2:$D$797,MATCH(TF_Database!L5519,Customers!$C$2:$C$797,0),1)</f>
        <v>1044</v>
      </c>
      <c r="O5519" s="29">
        <f t="shared" si="518"/>
        <v>5</v>
      </c>
      <c r="P5519" s="29">
        <f t="shared" si="519"/>
        <v>13</v>
      </c>
      <c r="Q5519" s="14" t="str">
        <f t="shared" si="520"/>
        <v xml:space="preserve">Mark </v>
      </c>
      <c r="R5519" s="14" t="str">
        <f t="shared" si="521"/>
        <v>Van Huff</v>
      </c>
    </row>
    <row r="5520" spans="2:18" x14ac:dyDescent="0.45">
      <c r="B5520" s="14" t="str">
        <f t="shared" si="516"/>
        <v>399503039957</v>
      </c>
      <c r="C5520" s="5">
        <v>39950</v>
      </c>
      <c r="D5520" s="2" t="s">
        <v>804</v>
      </c>
      <c r="E5520" s="14">
        <f t="shared" si="517"/>
        <v>0</v>
      </c>
      <c r="F5520" s="2">
        <v>30</v>
      </c>
      <c r="G5520" s="19">
        <v>3575.23</v>
      </c>
      <c r="H5520" s="20">
        <v>0.04</v>
      </c>
      <c r="I5520" s="6"/>
      <c r="J5520" s="5">
        <v>39957</v>
      </c>
      <c r="K5520" s="25">
        <v>87.879999999999953</v>
      </c>
      <c r="L5520" s="2" t="s">
        <v>382</v>
      </c>
      <c r="M5520" s="14">
        <f>+VLOOKUP(L5520,Customers!$C$3:$D$797,2,FALSE)</f>
        <v>2</v>
      </c>
      <c r="N5520" s="14">
        <f>+INDEX(Customers!$B$2:$D$797,MATCH(TF_Database!L5520,Customers!$C$2:$C$797,0),1)</f>
        <v>4155</v>
      </c>
      <c r="O5520" s="29">
        <f t="shared" si="518"/>
        <v>9</v>
      </c>
      <c r="P5520" s="29">
        <f t="shared" si="519"/>
        <v>16</v>
      </c>
      <c r="Q5520" s="14" t="str">
        <f t="shared" si="520"/>
        <v xml:space="preserve">Stefania </v>
      </c>
      <c r="R5520" s="14" t="str">
        <f t="shared" si="521"/>
        <v>Perrino</v>
      </c>
    </row>
    <row r="5521" spans="2:18" x14ac:dyDescent="0.45">
      <c r="B5521" s="14" t="str">
        <f t="shared" si="516"/>
        <v>410242541025</v>
      </c>
      <c r="C5521" s="5">
        <v>41024</v>
      </c>
      <c r="D5521" s="2" t="s">
        <v>808</v>
      </c>
      <c r="E5521" s="14">
        <f t="shared" si="517"/>
        <v>0</v>
      </c>
      <c r="F5521" s="2">
        <v>25</v>
      </c>
      <c r="G5521" s="19">
        <v>662.16</v>
      </c>
      <c r="H5521" s="20">
        <v>7.0000000000000007E-2</v>
      </c>
      <c r="I5521" s="6"/>
      <c r="J5521" s="5">
        <v>41025</v>
      </c>
      <c r="K5521" s="25">
        <v>185.21</v>
      </c>
      <c r="L5521" s="2" t="s">
        <v>640</v>
      </c>
      <c r="M5521" s="14">
        <f>+VLOOKUP(L5521,Customers!$C$3:$D$797,2,FALSE)</f>
        <v>4</v>
      </c>
      <c r="N5521" s="14">
        <f>+INDEX(Customers!$B$2:$D$797,MATCH(TF_Database!L5521,Customers!$C$2:$C$797,0),1)</f>
        <v>6971</v>
      </c>
      <c r="O5521" s="29">
        <f t="shared" si="518"/>
        <v>5</v>
      </c>
      <c r="P5521" s="29">
        <f t="shared" si="519"/>
        <v>13</v>
      </c>
      <c r="Q5521" s="14" t="str">
        <f t="shared" si="520"/>
        <v xml:space="preserve">Sung </v>
      </c>
      <c r="R5521" s="14" t="str">
        <f t="shared" si="521"/>
        <v>Shariari</v>
      </c>
    </row>
    <row r="5522" spans="2:18" x14ac:dyDescent="0.45">
      <c r="B5522" s="14" t="str">
        <f t="shared" si="516"/>
        <v>408331940835</v>
      </c>
      <c r="C5522" s="5">
        <v>40833</v>
      </c>
      <c r="D5522" s="2" t="s">
        <v>811</v>
      </c>
      <c r="E5522" s="14">
        <f t="shared" si="517"/>
        <v>0</v>
      </c>
      <c r="F5522" s="2">
        <v>19</v>
      </c>
      <c r="G5522" s="19">
        <v>5642.18</v>
      </c>
      <c r="H5522" s="20">
        <v>0.09</v>
      </c>
      <c r="I5522" s="6"/>
      <c r="J5522" s="5">
        <v>40835</v>
      </c>
      <c r="K5522" s="25">
        <v>1996.6755000000003</v>
      </c>
      <c r="L5522" s="2" t="s">
        <v>557</v>
      </c>
      <c r="M5522" s="14">
        <f>+VLOOKUP(L5522,Customers!$C$3:$D$797,2,FALSE)</f>
        <v>2</v>
      </c>
      <c r="N5522" s="14">
        <f>+INDEX(Customers!$B$2:$D$797,MATCH(TF_Database!L5522,Customers!$C$2:$C$797,0),1)</f>
        <v>18693</v>
      </c>
      <c r="O5522" s="29">
        <f t="shared" si="518"/>
        <v>5</v>
      </c>
      <c r="P5522" s="29">
        <f t="shared" si="519"/>
        <v>9</v>
      </c>
      <c r="Q5522" s="14" t="str">
        <f t="shared" si="520"/>
        <v xml:space="preserve">Nona </v>
      </c>
      <c r="R5522" s="14" t="str">
        <f t="shared" si="521"/>
        <v>Balk</v>
      </c>
    </row>
    <row r="5523" spans="2:18" x14ac:dyDescent="0.45">
      <c r="B5523" s="14" t="str">
        <f t="shared" si="516"/>
        <v>399404839941</v>
      </c>
      <c r="C5523" s="5">
        <v>39940</v>
      </c>
      <c r="D5523" s="2" t="s">
        <v>806</v>
      </c>
      <c r="E5523" s="14">
        <f t="shared" si="517"/>
        <v>1</v>
      </c>
      <c r="F5523" s="2">
        <v>48</v>
      </c>
      <c r="G5523" s="19">
        <v>133.04</v>
      </c>
      <c r="H5523" s="20">
        <v>7.0000000000000007E-2</v>
      </c>
      <c r="I5523" s="6"/>
      <c r="J5523" s="5">
        <v>39941</v>
      </c>
      <c r="K5523" s="25">
        <v>6.7320000000000002</v>
      </c>
      <c r="L5523" s="2" t="s">
        <v>449</v>
      </c>
      <c r="M5523" s="14">
        <f>+VLOOKUP(L5523,Customers!$C$3:$D$797,2,FALSE)</f>
        <v>1</v>
      </c>
      <c r="N5523" s="14">
        <f>+INDEX(Customers!$B$2:$D$797,MATCH(TF_Database!L5523,Customers!$C$2:$C$797,0),1)</f>
        <v>9261</v>
      </c>
      <c r="O5523" s="29">
        <f t="shared" si="518"/>
        <v>4</v>
      </c>
      <c r="P5523" s="29">
        <f t="shared" si="519"/>
        <v>11</v>
      </c>
      <c r="Q5523" s="14" t="str">
        <f t="shared" si="520"/>
        <v xml:space="preserve">Tom </v>
      </c>
      <c r="R5523" s="14" t="str">
        <f t="shared" si="521"/>
        <v>Stivers</v>
      </c>
    </row>
    <row r="5524" spans="2:18" x14ac:dyDescent="0.45">
      <c r="B5524" s="14" t="str">
        <f t="shared" si="516"/>
        <v>412661041270</v>
      </c>
      <c r="C5524" s="5">
        <v>41266</v>
      </c>
      <c r="D5524" s="2" t="s">
        <v>804</v>
      </c>
      <c r="E5524" s="14">
        <f t="shared" si="517"/>
        <v>0</v>
      </c>
      <c r="F5524" s="2">
        <v>10</v>
      </c>
      <c r="G5524" s="19">
        <v>554.21</v>
      </c>
      <c r="H5524" s="20">
        <v>0.05</v>
      </c>
      <c r="I5524" s="6"/>
      <c r="J5524" s="5">
        <v>41270</v>
      </c>
      <c r="K5524" s="25">
        <v>-105.37</v>
      </c>
      <c r="L5524" s="2" t="s">
        <v>641</v>
      </c>
      <c r="M5524" s="14">
        <f>+VLOOKUP(L5524,Customers!$C$3:$D$797,2,FALSE)</f>
        <v>5</v>
      </c>
      <c r="N5524" s="14">
        <f>+INDEX(Customers!$B$2:$D$797,MATCH(TF_Database!L5524,Customers!$C$2:$C$797,0),1)</f>
        <v>28021</v>
      </c>
      <c r="O5524" s="29">
        <f t="shared" si="518"/>
        <v>8</v>
      </c>
      <c r="P5524" s="29">
        <f t="shared" si="519"/>
        <v>16</v>
      </c>
      <c r="Q5524" s="14" t="str">
        <f t="shared" si="520"/>
        <v xml:space="preserve">Richard </v>
      </c>
      <c r="R5524" s="14" t="str">
        <f t="shared" si="521"/>
        <v>Eichhorn</v>
      </c>
    </row>
    <row r="5525" spans="2:18" x14ac:dyDescent="0.45">
      <c r="B5525" s="14" t="str">
        <f t="shared" si="516"/>
        <v>40705840707</v>
      </c>
      <c r="C5525" s="5">
        <v>40705</v>
      </c>
      <c r="D5525" s="2" t="s">
        <v>811</v>
      </c>
      <c r="E5525" s="14">
        <f t="shared" si="517"/>
        <v>0</v>
      </c>
      <c r="F5525" s="2">
        <v>8</v>
      </c>
      <c r="G5525" s="19">
        <v>775.74</v>
      </c>
      <c r="H5525" s="20">
        <v>0.02</v>
      </c>
      <c r="I5525" s="6"/>
      <c r="J5525" s="5">
        <v>40707</v>
      </c>
      <c r="K5525" s="25">
        <v>-215.39</v>
      </c>
      <c r="L5525" s="2" t="s">
        <v>642</v>
      </c>
      <c r="M5525" s="14">
        <f>+VLOOKUP(L5525,Customers!$C$3:$D$797,2,FALSE)</f>
        <v>2</v>
      </c>
      <c r="N5525" s="14">
        <f>+INDEX(Customers!$B$2:$D$797,MATCH(TF_Database!L5525,Customers!$C$2:$C$797,0),1)</f>
        <v>16011</v>
      </c>
      <c r="O5525" s="29">
        <f t="shared" si="518"/>
        <v>5</v>
      </c>
      <c r="P5525" s="29">
        <f t="shared" si="519"/>
        <v>11</v>
      </c>
      <c r="Q5525" s="14" t="str">
        <f t="shared" si="520"/>
        <v xml:space="preserve">Neil </v>
      </c>
      <c r="R5525" s="14" t="str">
        <f t="shared" si="521"/>
        <v>French</v>
      </c>
    </row>
    <row r="5526" spans="2:18" x14ac:dyDescent="0.45">
      <c r="B5526" s="14" t="str">
        <f t="shared" si="516"/>
        <v>407052640708</v>
      </c>
      <c r="C5526" s="5">
        <v>40705</v>
      </c>
      <c r="D5526" s="2" t="s">
        <v>811</v>
      </c>
      <c r="E5526" s="14">
        <f t="shared" si="517"/>
        <v>0</v>
      </c>
      <c r="F5526" s="2">
        <v>26</v>
      </c>
      <c r="G5526" s="19">
        <v>238.34</v>
      </c>
      <c r="H5526" s="20">
        <v>0.06</v>
      </c>
      <c r="I5526" s="6"/>
      <c r="J5526" s="5">
        <v>40708</v>
      </c>
      <c r="K5526" s="25">
        <v>-19.309999999999999</v>
      </c>
      <c r="L5526" s="2" t="s">
        <v>642</v>
      </c>
      <c r="M5526" s="14">
        <f>+VLOOKUP(L5526,Customers!$C$3:$D$797,2,FALSE)</f>
        <v>2</v>
      </c>
      <c r="N5526" s="14">
        <f>+INDEX(Customers!$B$2:$D$797,MATCH(TF_Database!L5526,Customers!$C$2:$C$797,0),1)</f>
        <v>16011</v>
      </c>
      <c r="O5526" s="29">
        <f t="shared" si="518"/>
        <v>5</v>
      </c>
      <c r="P5526" s="29">
        <f t="shared" si="519"/>
        <v>11</v>
      </c>
      <c r="Q5526" s="14" t="str">
        <f t="shared" si="520"/>
        <v xml:space="preserve">Neil </v>
      </c>
      <c r="R5526" s="14" t="str">
        <f t="shared" si="521"/>
        <v>French</v>
      </c>
    </row>
    <row r="5527" spans="2:18" x14ac:dyDescent="0.45">
      <c r="B5527" s="14" t="str">
        <f t="shared" si="516"/>
        <v>401402840142</v>
      </c>
      <c r="C5527" s="5">
        <v>40140</v>
      </c>
      <c r="D5527" s="2" t="s">
        <v>811</v>
      </c>
      <c r="E5527" s="14">
        <f t="shared" si="517"/>
        <v>0</v>
      </c>
      <c r="F5527" s="2">
        <v>28</v>
      </c>
      <c r="G5527" s="19">
        <v>67.72</v>
      </c>
      <c r="H5527" s="20">
        <v>0.01</v>
      </c>
      <c r="I5527" s="6"/>
      <c r="J5527" s="5">
        <v>40142</v>
      </c>
      <c r="K5527" s="25">
        <v>-142.66900000000001</v>
      </c>
      <c r="L5527" s="2" t="s">
        <v>557</v>
      </c>
      <c r="M5527" s="14">
        <f>+VLOOKUP(L5527,Customers!$C$3:$D$797,2,FALSE)</f>
        <v>2</v>
      </c>
      <c r="N5527" s="14">
        <f>+INDEX(Customers!$B$2:$D$797,MATCH(TF_Database!L5527,Customers!$C$2:$C$797,0),1)</f>
        <v>18693</v>
      </c>
      <c r="O5527" s="29">
        <f t="shared" si="518"/>
        <v>5</v>
      </c>
      <c r="P5527" s="29">
        <f t="shared" si="519"/>
        <v>9</v>
      </c>
      <c r="Q5527" s="14" t="str">
        <f t="shared" si="520"/>
        <v xml:space="preserve">Nona </v>
      </c>
      <c r="R5527" s="14" t="str">
        <f t="shared" si="521"/>
        <v>Balk</v>
      </c>
    </row>
    <row r="5528" spans="2:18" x14ac:dyDescent="0.45">
      <c r="B5528" s="14" t="str">
        <f t="shared" si="516"/>
        <v>40140340142</v>
      </c>
      <c r="C5528" s="5">
        <v>40140</v>
      </c>
      <c r="D5528" s="2" t="s">
        <v>811</v>
      </c>
      <c r="E5528" s="14">
        <f t="shared" si="517"/>
        <v>0</v>
      </c>
      <c r="F5528" s="2">
        <v>3</v>
      </c>
      <c r="G5528" s="19">
        <v>68.64</v>
      </c>
      <c r="H5528" s="20">
        <v>7.0000000000000007E-2</v>
      </c>
      <c r="I5528" s="6"/>
      <c r="J5528" s="5">
        <v>40142</v>
      </c>
      <c r="K5528" s="25">
        <v>-38.93</v>
      </c>
      <c r="L5528" s="2" t="s">
        <v>557</v>
      </c>
      <c r="M5528" s="14">
        <f>+VLOOKUP(L5528,Customers!$C$3:$D$797,2,FALSE)</f>
        <v>2</v>
      </c>
      <c r="N5528" s="14">
        <f>+INDEX(Customers!$B$2:$D$797,MATCH(TF_Database!L5528,Customers!$C$2:$C$797,0),1)</f>
        <v>18693</v>
      </c>
      <c r="O5528" s="29">
        <f t="shared" si="518"/>
        <v>5</v>
      </c>
      <c r="P5528" s="29">
        <f t="shared" si="519"/>
        <v>9</v>
      </c>
      <c r="Q5528" s="14" t="str">
        <f t="shared" si="520"/>
        <v xml:space="preserve">Nona </v>
      </c>
      <c r="R5528" s="14" t="str">
        <f t="shared" si="521"/>
        <v>Balk</v>
      </c>
    </row>
    <row r="5529" spans="2:18" x14ac:dyDescent="0.45">
      <c r="B5529" s="14" t="str">
        <f t="shared" si="516"/>
        <v>404912440493</v>
      </c>
      <c r="C5529" s="5">
        <v>40491</v>
      </c>
      <c r="D5529" s="2" t="s">
        <v>810</v>
      </c>
      <c r="E5529" s="14">
        <f t="shared" si="517"/>
        <v>0</v>
      </c>
      <c r="F5529" s="2">
        <v>24</v>
      </c>
      <c r="G5529" s="19">
        <v>875.52</v>
      </c>
      <c r="H5529" s="20">
        <v>0.09</v>
      </c>
      <c r="I5529" s="6"/>
      <c r="J5529" s="5">
        <v>40493</v>
      </c>
      <c r="K5529" s="25">
        <v>5.710000000000008</v>
      </c>
      <c r="L5529" s="2" t="s">
        <v>640</v>
      </c>
      <c r="M5529" s="14">
        <f>+VLOOKUP(L5529,Customers!$C$3:$D$797,2,FALSE)</f>
        <v>4</v>
      </c>
      <c r="N5529" s="14">
        <f>+INDEX(Customers!$B$2:$D$797,MATCH(TF_Database!L5529,Customers!$C$2:$C$797,0),1)</f>
        <v>6971</v>
      </c>
      <c r="O5529" s="29">
        <f t="shared" si="518"/>
        <v>5</v>
      </c>
      <c r="P5529" s="29">
        <f t="shared" si="519"/>
        <v>13</v>
      </c>
      <c r="Q5529" s="14" t="str">
        <f t="shared" si="520"/>
        <v xml:space="preserve">Sung </v>
      </c>
      <c r="R5529" s="14" t="str">
        <f t="shared" si="521"/>
        <v>Shariari</v>
      </c>
    </row>
    <row r="5530" spans="2:18" x14ac:dyDescent="0.45">
      <c r="B5530" s="14" t="str">
        <f t="shared" si="516"/>
        <v>406001140601</v>
      </c>
      <c r="C5530" s="5">
        <v>40600</v>
      </c>
      <c r="D5530" s="2" t="s">
        <v>810</v>
      </c>
      <c r="E5530" s="14">
        <f t="shared" si="517"/>
        <v>0</v>
      </c>
      <c r="F5530" s="2">
        <v>11</v>
      </c>
      <c r="G5530" s="19">
        <v>405.53</v>
      </c>
      <c r="H5530" s="20">
        <v>0.04</v>
      </c>
      <c r="I5530" s="6"/>
      <c r="J5530" s="5">
        <v>40601</v>
      </c>
      <c r="K5530" s="25">
        <v>130.52000000000001</v>
      </c>
      <c r="L5530" s="2" t="s">
        <v>642</v>
      </c>
      <c r="M5530" s="14">
        <f>+VLOOKUP(L5530,Customers!$C$3:$D$797,2,FALSE)</f>
        <v>2</v>
      </c>
      <c r="N5530" s="14">
        <f>+INDEX(Customers!$B$2:$D$797,MATCH(TF_Database!L5530,Customers!$C$2:$C$797,0),1)</f>
        <v>16011</v>
      </c>
      <c r="O5530" s="29">
        <f t="shared" si="518"/>
        <v>5</v>
      </c>
      <c r="P5530" s="29">
        <f t="shared" si="519"/>
        <v>11</v>
      </c>
      <c r="Q5530" s="14" t="str">
        <f t="shared" si="520"/>
        <v xml:space="preserve">Neil </v>
      </c>
      <c r="R5530" s="14" t="str">
        <f t="shared" si="521"/>
        <v>French</v>
      </c>
    </row>
    <row r="5531" spans="2:18" x14ac:dyDescent="0.45">
      <c r="B5531" s="14" t="str">
        <f t="shared" si="516"/>
        <v>40396240400</v>
      </c>
      <c r="C5531" s="5">
        <v>40396</v>
      </c>
      <c r="D5531" s="2" t="s">
        <v>804</v>
      </c>
      <c r="E5531" s="14">
        <f t="shared" si="517"/>
        <v>0</v>
      </c>
      <c r="F5531" s="2">
        <v>2</v>
      </c>
      <c r="G5531" s="19">
        <v>22.07</v>
      </c>
      <c r="H5531" s="20">
        <v>7.0000000000000007E-2</v>
      </c>
      <c r="I5531" s="6"/>
      <c r="J5531" s="5">
        <v>40400</v>
      </c>
      <c r="K5531" s="25">
        <v>-15.45</v>
      </c>
      <c r="L5531" s="2" t="s">
        <v>643</v>
      </c>
      <c r="M5531" s="14">
        <f>+VLOOKUP(L5531,Customers!$C$3:$D$797,2,FALSE)</f>
        <v>5</v>
      </c>
      <c r="N5531" s="14">
        <f>+INDEX(Customers!$B$2:$D$797,MATCH(TF_Database!L5531,Customers!$C$2:$C$797,0),1)</f>
        <v>15697</v>
      </c>
      <c r="O5531" s="29">
        <f t="shared" si="518"/>
        <v>7</v>
      </c>
      <c r="P5531" s="29">
        <f t="shared" si="519"/>
        <v>12</v>
      </c>
      <c r="Q5531" s="14" t="str">
        <f t="shared" si="520"/>
        <v xml:space="preserve">Nicole </v>
      </c>
      <c r="R5531" s="14" t="str">
        <f t="shared" si="521"/>
        <v>Fjeld</v>
      </c>
    </row>
    <row r="5532" spans="2:18" x14ac:dyDescent="0.45">
      <c r="B5532" s="14" t="str">
        <f t="shared" si="516"/>
        <v>405741540576</v>
      </c>
      <c r="C5532" s="5">
        <v>40574</v>
      </c>
      <c r="D5532" s="2" t="s">
        <v>810</v>
      </c>
      <c r="E5532" s="14">
        <f t="shared" si="517"/>
        <v>0</v>
      </c>
      <c r="F5532" s="2">
        <v>15</v>
      </c>
      <c r="G5532" s="19">
        <v>1866.12</v>
      </c>
      <c r="H5532" s="20">
        <v>7.0000000000000007E-2</v>
      </c>
      <c r="I5532" s="6"/>
      <c r="J5532" s="5">
        <v>40576</v>
      </c>
      <c r="K5532" s="25">
        <v>400.69</v>
      </c>
      <c r="L5532" s="2" t="s">
        <v>644</v>
      </c>
      <c r="M5532" s="14">
        <f>+VLOOKUP(L5532,Customers!$C$3:$D$797,2,FALSE)</f>
        <v>2</v>
      </c>
      <c r="N5532" s="14">
        <f>+INDEX(Customers!$B$2:$D$797,MATCH(TF_Database!L5532,Customers!$C$2:$C$797,0),1)</f>
        <v>10990</v>
      </c>
      <c r="O5532" s="29">
        <f t="shared" si="518"/>
        <v>8</v>
      </c>
      <c r="P5532" s="29">
        <f t="shared" si="519"/>
        <v>14</v>
      </c>
      <c r="Q5532" s="14" t="str">
        <f t="shared" si="520"/>
        <v xml:space="preserve">Suzanne </v>
      </c>
      <c r="R5532" s="14" t="str">
        <f t="shared" si="521"/>
        <v>McNair</v>
      </c>
    </row>
    <row r="5533" spans="2:18" x14ac:dyDescent="0.45">
      <c r="B5533" s="14" t="str">
        <f t="shared" si="516"/>
        <v>398161239818</v>
      </c>
      <c r="C5533" s="5">
        <v>39816</v>
      </c>
      <c r="D5533" s="2" t="s">
        <v>804</v>
      </c>
      <c r="E5533" s="14">
        <f t="shared" si="517"/>
        <v>0</v>
      </c>
      <c r="F5533" s="2">
        <v>12</v>
      </c>
      <c r="G5533" s="19">
        <v>522.49</v>
      </c>
      <c r="H5533" s="20">
        <v>0.08</v>
      </c>
      <c r="I5533" s="6"/>
      <c r="J5533" s="5">
        <v>39818</v>
      </c>
      <c r="K5533" s="25">
        <v>-236.43</v>
      </c>
      <c r="L5533" s="2" t="s">
        <v>291</v>
      </c>
      <c r="M5533" s="14">
        <f>+VLOOKUP(L5533,Customers!$C$3:$D$797,2,FALSE)</f>
        <v>5</v>
      </c>
      <c r="N5533" s="14">
        <f>+INDEX(Customers!$B$2:$D$797,MATCH(TF_Database!L5533,Customers!$C$2:$C$797,0),1)</f>
        <v>13251</v>
      </c>
      <c r="O5533" s="29">
        <f t="shared" si="518"/>
        <v>5</v>
      </c>
      <c r="P5533" s="29">
        <f t="shared" si="519"/>
        <v>11</v>
      </c>
      <c r="Q5533" s="14" t="str">
        <f t="shared" si="520"/>
        <v xml:space="preserve">Andy </v>
      </c>
      <c r="R5533" s="14" t="str">
        <f t="shared" si="521"/>
        <v>Reiter</v>
      </c>
    </row>
    <row r="5534" spans="2:18" x14ac:dyDescent="0.45">
      <c r="B5534" s="14" t="str">
        <f t="shared" si="516"/>
        <v>398164939823</v>
      </c>
      <c r="C5534" s="5">
        <v>39816</v>
      </c>
      <c r="D5534" s="2" t="s">
        <v>804</v>
      </c>
      <c r="E5534" s="14">
        <f t="shared" si="517"/>
        <v>0</v>
      </c>
      <c r="F5534" s="2">
        <v>49</v>
      </c>
      <c r="G5534" s="19">
        <v>28359.4</v>
      </c>
      <c r="H5534" s="20">
        <v>0.05</v>
      </c>
      <c r="I5534" s="6"/>
      <c r="J5534" s="5">
        <v>39823</v>
      </c>
      <c r="K5534" s="25">
        <v>14440.39</v>
      </c>
      <c r="L5534" s="2" t="s">
        <v>291</v>
      </c>
      <c r="M5534" s="14">
        <f>+VLOOKUP(L5534,Customers!$C$3:$D$797,2,FALSE)</f>
        <v>5</v>
      </c>
      <c r="N5534" s="14">
        <f>+INDEX(Customers!$B$2:$D$797,MATCH(TF_Database!L5534,Customers!$C$2:$C$797,0),1)</f>
        <v>13251</v>
      </c>
      <c r="O5534" s="29">
        <f t="shared" si="518"/>
        <v>5</v>
      </c>
      <c r="P5534" s="29">
        <f t="shared" si="519"/>
        <v>11</v>
      </c>
      <c r="Q5534" s="14" t="str">
        <f t="shared" si="520"/>
        <v xml:space="preserve">Andy </v>
      </c>
      <c r="R5534" s="14" t="str">
        <f t="shared" si="521"/>
        <v>Reiter</v>
      </c>
    </row>
    <row r="5535" spans="2:18" x14ac:dyDescent="0.45">
      <c r="B5535" s="14" t="str">
        <f t="shared" si="516"/>
        <v>398161239820</v>
      </c>
      <c r="C5535" s="5">
        <v>39816</v>
      </c>
      <c r="D5535" s="2" t="s">
        <v>804</v>
      </c>
      <c r="E5535" s="14">
        <f t="shared" si="517"/>
        <v>0</v>
      </c>
      <c r="F5535" s="2">
        <v>12</v>
      </c>
      <c r="G5535" s="19">
        <v>123.76</v>
      </c>
      <c r="H5535" s="20">
        <v>0.04</v>
      </c>
      <c r="I5535" s="6"/>
      <c r="J5535" s="5">
        <v>39820</v>
      </c>
      <c r="K5535" s="25">
        <v>32.44</v>
      </c>
      <c r="L5535" s="2" t="s">
        <v>291</v>
      </c>
      <c r="M5535" s="14">
        <f>+VLOOKUP(L5535,Customers!$C$3:$D$797,2,FALSE)</f>
        <v>5</v>
      </c>
      <c r="N5535" s="14">
        <f>+INDEX(Customers!$B$2:$D$797,MATCH(TF_Database!L5535,Customers!$C$2:$C$797,0),1)</f>
        <v>13251</v>
      </c>
      <c r="O5535" s="29">
        <f t="shared" si="518"/>
        <v>5</v>
      </c>
      <c r="P5535" s="29">
        <f t="shared" si="519"/>
        <v>11</v>
      </c>
      <c r="Q5535" s="14" t="str">
        <f t="shared" si="520"/>
        <v xml:space="preserve">Andy </v>
      </c>
      <c r="R5535" s="14" t="str">
        <f t="shared" si="521"/>
        <v>Reiter</v>
      </c>
    </row>
    <row r="5536" spans="2:18" x14ac:dyDescent="0.45">
      <c r="B5536" s="14" t="str">
        <f t="shared" si="516"/>
        <v>40798640800</v>
      </c>
      <c r="C5536" s="5">
        <v>40798</v>
      </c>
      <c r="D5536" s="2" t="s">
        <v>806</v>
      </c>
      <c r="E5536" s="14">
        <f t="shared" si="517"/>
        <v>1</v>
      </c>
      <c r="F5536" s="2">
        <v>6</v>
      </c>
      <c r="G5536" s="19">
        <v>12.61</v>
      </c>
      <c r="H5536" s="20">
        <v>7.0000000000000007E-2</v>
      </c>
      <c r="I5536" s="6"/>
      <c r="J5536" s="5">
        <v>40800</v>
      </c>
      <c r="K5536" s="25">
        <v>-4.899</v>
      </c>
      <c r="L5536" s="2" t="s">
        <v>640</v>
      </c>
      <c r="M5536" s="14">
        <f>+VLOOKUP(L5536,Customers!$C$3:$D$797,2,FALSE)</f>
        <v>4</v>
      </c>
      <c r="N5536" s="14">
        <f>+INDEX(Customers!$B$2:$D$797,MATCH(TF_Database!L5536,Customers!$C$2:$C$797,0),1)</f>
        <v>6971</v>
      </c>
      <c r="O5536" s="29">
        <f t="shared" si="518"/>
        <v>5</v>
      </c>
      <c r="P5536" s="29">
        <f t="shared" si="519"/>
        <v>13</v>
      </c>
      <c r="Q5536" s="14" t="str">
        <f t="shared" si="520"/>
        <v xml:space="preserve">Sung </v>
      </c>
      <c r="R5536" s="14" t="str">
        <f t="shared" si="521"/>
        <v>Shariari</v>
      </c>
    </row>
    <row r="5537" spans="2:18" x14ac:dyDescent="0.45">
      <c r="B5537" s="14" t="str">
        <f t="shared" si="516"/>
        <v>405123140513</v>
      </c>
      <c r="C5537" s="5">
        <v>40512</v>
      </c>
      <c r="D5537" s="2" t="s">
        <v>808</v>
      </c>
      <c r="E5537" s="14">
        <f t="shared" si="517"/>
        <v>0</v>
      </c>
      <c r="F5537" s="2">
        <v>31</v>
      </c>
      <c r="G5537" s="19">
        <v>74.75</v>
      </c>
      <c r="H5537" s="20">
        <v>0.06</v>
      </c>
      <c r="I5537" s="6"/>
      <c r="J5537" s="5">
        <v>40513</v>
      </c>
      <c r="K5537" s="25">
        <v>-115.43</v>
      </c>
      <c r="L5537" s="2" t="s">
        <v>644</v>
      </c>
      <c r="M5537" s="14">
        <f>+VLOOKUP(L5537,Customers!$C$3:$D$797,2,FALSE)</f>
        <v>2</v>
      </c>
      <c r="N5537" s="14">
        <f>+INDEX(Customers!$B$2:$D$797,MATCH(TF_Database!L5537,Customers!$C$2:$C$797,0),1)</f>
        <v>10990</v>
      </c>
      <c r="O5537" s="29">
        <f t="shared" si="518"/>
        <v>8</v>
      </c>
      <c r="P5537" s="29">
        <f t="shared" si="519"/>
        <v>14</v>
      </c>
      <c r="Q5537" s="14" t="str">
        <f t="shared" si="520"/>
        <v xml:space="preserve">Suzanne </v>
      </c>
      <c r="R5537" s="14" t="str">
        <f t="shared" si="521"/>
        <v>McNair</v>
      </c>
    </row>
    <row r="5538" spans="2:18" x14ac:dyDescent="0.45">
      <c r="B5538" s="14" t="str">
        <f t="shared" si="516"/>
        <v>409971040998</v>
      </c>
      <c r="C5538" s="5">
        <v>40997</v>
      </c>
      <c r="D5538" s="2" t="s">
        <v>806</v>
      </c>
      <c r="E5538" s="14">
        <f t="shared" si="517"/>
        <v>1</v>
      </c>
      <c r="F5538" s="2">
        <v>10</v>
      </c>
      <c r="G5538" s="19">
        <v>1111.008</v>
      </c>
      <c r="H5538" s="20">
        <v>0.09</v>
      </c>
      <c r="I5538" s="6"/>
      <c r="J5538" s="5">
        <v>40998</v>
      </c>
      <c r="K5538" s="25">
        <v>-146.29</v>
      </c>
      <c r="L5538" s="2" t="s">
        <v>645</v>
      </c>
      <c r="M5538" s="14">
        <f>+VLOOKUP(L5538,Customers!$C$3:$D$797,2,FALSE)</f>
        <v>1</v>
      </c>
      <c r="N5538" s="14">
        <f>+INDEX(Customers!$B$2:$D$797,MATCH(TF_Database!L5538,Customers!$C$2:$C$797,0),1)</f>
        <v>851</v>
      </c>
      <c r="O5538" s="29">
        <f t="shared" si="518"/>
        <v>6</v>
      </c>
      <c r="P5538" s="29">
        <f t="shared" si="519"/>
        <v>12</v>
      </c>
      <c r="Q5538" s="14" t="str">
        <f t="shared" si="520"/>
        <v xml:space="preserve">Susan </v>
      </c>
      <c r="R5538" s="14" t="str">
        <f t="shared" si="521"/>
        <v>Pistek</v>
      </c>
    </row>
    <row r="5539" spans="2:18" x14ac:dyDescent="0.45">
      <c r="B5539" s="14" t="str">
        <f t="shared" si="516"/>
        <v>40278340281</v>
      </c>
      <c r="C5539" s="5">
        <v>40278</v>
      </c>
      <c r="D5539" s="2" t="s">
        <v>810</v>
      </c>
      <c r="E5539" s="14">
        <f t="shared" si="517"/>
        <v>0</v>
      </c>
      <c r="F5539" s="2">
        <v>3</v>
      </c>
      <c r="G5539" s="19">
        <v>15.64</v>
      </c>
      <c r="H5539" s="20">
        <v>0.08</v>
      </c>
      <c r="I5539" s="6"/>
      <c r="J5539" s="5">
        <v>40281</v>
      </c>
      <c r="K5539" s="25">
        <v>-16.007999999999999</v>
      </c>
      <c r="L5539" s="2" t="s">
        <v>641</v>
      </c>
      <c r="M5539" s="14">
        <f>+VLOOKUP(L5539,Customers!$C$3:$D$797,2,FALSE)</f>
        <v>5</v>
      </c>
      <c r="N5539" s="14">
        <f>+INDEX(Customers!$B$2:$D$797,MATCH(TF_Database!L5539,Customers!$C$2:$C$797,0),1)</f>
        <v>28021</v>
      </c>
      <c r="O5539" s="29">
        <f t="shared" si="518"/>
        <v>8</v>
      </c>
      <c r="P5539" s="29">
        <f t="shared" si="519"/>
        <v>16</v>
      </c>
      <c r="Q5539" s="14" t="str">
        <f t="shared" si="520"/>
        <v xml:space="preserve">Richard </v>
      </c>
      <c r="R5539" s="14" t="str">
        <f t="shared" si="521"/>
        <v>Eichhorn</v>
      </c>
    </row>
    <row r="5540" spans="2:18" x14ac:dyDescent="0.45">
      <c r="B5540" s="14" t="str">
        <f t="shared" si="516"/>
        <v>402782840279</v>
      </c>
      <c r="C5540" s="5">
        <v>40278</v>
      </c>
      <c r="D5540" s="2" t="s">
        <v>810</v>
      </c>
      <c r="E5540" s="14">
        <f t="shared" si="517"/>
        <v>0</v>
      </c>
      <c r="F5540" s="2">
        <v>28</v>
      </c>
      <c r="G5540" s="19">
        <v>1751.08</v>
      </c>
      <c r="H5540" s="20">
        <v>0</v>
      </c>
      <c r="I5540" s="6"/>
      <c r="J5540" s="5">
        <v>40279</v>
      </c>
      <c r="K5540" s="25">
        <v>587.01</v>
      </c>
      <c r="L5540" s="2" t="s">
        <v>641</v>
      </c>
      <c r="M5540" s="14">
        <f>+VLOOKUP(L5540,Customers!$C$3:$D$797,2,FALSE)</f>
        <v>5</v>
      </c>
      <c r="N5540" s="14">
        <f>+INDEX(Customers!$B$2:$D$797,MATCH(TF_Database!L5540,Customers!$C$2:$C$797,0),1)</f>
        <v>28021</v>
      </c>
      <c r="O5540" s="29">
        <f t="shared" si="518"/>
        <v>8</v>
      </c>
      <c r="P5540" s="29">
        <f t="shared" si="519"/>
        <v>16</v>
      </c>
      <c r="Q5540" s="14" t="str">
        <f t="shared" si="520"/>
        <v xml:space="preserve">Richard </v>
      </c>
      <c r="R5540" s="14" t="str">
        <f t="shared" si="521"/>
        <v>Eichhorn</v>
      </c>
    </row>
    <row r="5541" spans="2:18" x14ac:dyDescent="0.45">
      <c r="B5541" s="14" t="str">
        <f t="shared" si="516"/>
        <v>402781840279</v>
      </c>
      <c r="C5541" s="5">
        <v>40278</v>
      </c>
      <c r="D5541" s="2" t="s">
        <v>810</v>
      </c>
      <c r="E5541" s="14">
        <f t="shared" si="517"/>
        <v>0</v>
      </c>
      <c r="F5541" s="2">
        <v>18</v>
      </c>
      <c r="G5541" s="19">
        <v>225.37</v>
      </c>
      <c r="H5541" s="20">
        <v>0.04</v>
      </c>
      <c r="I5541" s="6"/>
      <c r="J5541" s="5">
        <v>40279</v>
      </c>
      <c r="K5541" s="25">
        <v>77.53</v>
      </c>
      <c r="L5541" s="2" t="s">
        <v>641</v>
      </c>
      <c r="M5541" s="14">
        <f>+VLOOKUP(L5541,Customers!$C$3:$D$797,2,FALSE)</f>
        <v>5</v>
      </c>
      <c r="N5541" s="14">
        <f>+INDEX(Customers!$B$2:$D$797,MATCH(TF_Database!L5541,Customers!$C$2:$C$797,0),1)</f>
        <v>28021</v>
      </c>
      <c r="O5541" s="29">
        <f t="shared" si="518"/>
        <v>8</v>
      </c>
      <c r="P5541" s="29">
        <f t="shared" si="519"/>
        <v>16</v>
      </c>
      <c r="Q5541" s="14" t="str">
        <f t="shared" si="520"/>
        <v xml:space="preserve">Richard </v>
      </c>
      <c r="R5541" s="14" t="str">
        <f t="shared" si="521"/>
        <v>Eichhorn</v>
      </c>
    </row>
    <row r="5542" spans="2:18" x14ac:dyDescent="0.45">
      <c r="B5542" s="14" t="str">
        <f t="shared" si="516"/>
        <v>409583240959</v>
      </c>
      <c r="C5542" s="5">
        <v>40958</v>
      </c>
      <c r="D5542" s="2" t="s">
        <v>811</v>
      </c>
      <c r="E5542" s="14">
        <f t="shared" si="517"/>
        <v>0</v>
      </c>
      <c r="F5542" s="2">
        <v>32</v>
      </c>
      <c r="G5542" s="19">
        <v>1486.72</v>
      </c>
      <c r="H5542" s="20">
        <v>0</v>
      </c>
      <c r="I5542" s="6"/>
      <c r="J5542" s="5">
        <v>40959</v>
      </c>
      <c r="K5542" s="25">
        <v>294.81</v>
      </c>
      <c r="L5542" s="2" t="s">
        <v>640</v>
      </c>
      <c r="M5542" s="14">
        <f>+VLOOKUP(L5542,Customers!$C$3:$D$797,2,FALSE)</f>
        <v>4</v>
      </c>
      <c r="N5542" s="14">
        <f>+INDEX(Customers!$B$2:$D$797,MATCH(TF_Database!L5542,Customers!$C$2:$C$797,0),1)</f>
        <v>6971</v>
      </c>
      <c r="O5542" s="29">
        <f t="shared" si="518"/>
        <v>5</v>
      </c>
      <c r="P5542" s="29">
        <f t="shared" si="519"/>
        <v>13</v>
      </c>
      <c r="Q5542" s="14" t="str">
        <f t="shared" si="520"/>
        <v xml:space="preserve">Sung </v>
      </c>
      <c r="R5542" s="14" t="str">
        <f t="shared" si="521"/>
        <v>Shariari</v>
      </c>
    </row>
    <row r="5543" spans="2:18" x14ac:dyDescent="0.45">
      <c r="B5543" s="14" t="str">
        <f t="shared" si="516"/>
        <v>409584540959</v>
      </c>
      <c r="C5543" s="5">
        <v>40958</v>
      </c>
      <c r="D5543" s="2" t="s">
        <v>811</v>
      </c>
      <c r="E5543" s="14">
        <f t="shared" si="517"/>
        <v>0</v>
      </c>
      <c r="F5543" s="2">
        <v>45</v>
      </c>
      <c r="G5543" s="19">
        <v>558.04</v>
      </c>
      <c r="H5543" s="20">
        <v>0.05</v>
      </c>
      <c r="I5543" s="6"/>
      <c r="J5543" s="5">
        <v>40959</v>
      </c>
      <c r="K5543" s="25">
        <v>40.32</v>
      </c>
      <c r="L5543" s="2" t="s">
        <v>640</v>
      </c>
      <c r="M5543" s="14">
        <f>+VLOOKUP(L5543,Customers!$C$3:$D$797,2,FALSE)</f>
        <v>4</v>
      </c>
      <c r="N5543" s="14">
        <f>+INDEX(Customers!$B$2:$D$797,MATCH(TF_Database!L5543,Customers!$C$2:$C$797,0),1)</f>
        <v>6971</v>
      </c>
      <c r="O5543" s="29">
        <f t="shared" si="518"/>
        <v>5</v>
      </c>
      <c r="P5543" s="29">
        <f t="shared" si="519"/>
        <v>13</v>
      </c>
      <c r="Q5543" s="14" t="str">
        <f t="shared" si="520"/>
        <v xml:space="preserve">Sung </v>
      </c>
      <c r="R5543" s="14" t="str">
        <f t="shared" si="521"/>
        <v>Shariari</v>
      </c>
    </row>
    <row r="5544" spans="2:18" x14ac:dyDescent="0.45">
      <c r="B5544" s="14" t="str">
        <f t="shared" si="516"/>
        <v>41129241129</v>
      </c>
      <c r="C5544" s="5">
        <v>41129</v>
      </c>
      <c r="D5544" s="2" t="s">
        <v>810</v>
      </c>
      <c r="E5544" s="14">
        <f t="shared" si="517"/>
        <v>0</v>
      </c>
      <c r="F5544" s="2">
        <v>2</v>
      </c>
      <c r="G5544" s="19">
        <v>27.83</v>
      </c>
      <c r="H5544" s="20">
        <v>0.09</v>
      </c>
      <c r="I5544" s="6"/>
      <c r="J5544" s="5">
        <v>41129</v>
      </c>
      <c r="K5544" s="25">
        <v>-22.14</v>
      </c>
      <c r="L5544" s="2" t="s">
        <v>291</v>
      </c>
      <c r="M5544" s="14">
        <f>+VLOOKUP(L5544,Customers!$C$3:$D$797,2,FALSE)</f>
        <v>5</v>
      </c>
      <c r="N5544" s="14">
        <f>+INDEX(Customers!$B$2:$D$797,MATCH(TF_Database!L5544,Customers!$C$2:$C$797,0),1)</f>
        <v>13251</v>
      </c>
      <c r="O5544" s="29">
        <f t="shared" si="518"/>
        <v>5</v>
      </c>
      <c r="P5544" s="29">
        <f t="shared" si="519"/>
        <v>11</v>
      </c>
      <c r="Q5544" s="14" t="str">
        <f t="shared" si="520"/>
        <v xml:space="preserve">Andy </v>
      </c>
      <c r="R5544" s="14" t="str">
        <f t="shared" si="521"/>
        <v>Reiter</v>
      </c>
    </row>
    <row r="5545" spans="2:18" x14ac:dyDescent="0.45">
      <c r="B5545" s="14" t="str">
        <f t="shared" si="516"/>
        <v>404162940418</v>
      </c>
      <c r="C5545" s="5">
        <v>40416</v>
      </c>
      <c r="D5545" s="2" t="s">
        <v>806</v>
      </c>
      <c r="E5545" s="14">
        <f t="shared" si="517"/>
        <v>1</v>
      </c>
      <c r="F5545" s="2">
        <v>29</v>
      </c>
      <c r="G5545" s="19">
        <v>597.66</v>
      </c>
      <c r="H5545" s="20">
        <v>0.08</v>
      </c>
      <c r="I5545" s="6"/>
      <c r="J5545" s="5">
        <v>40418</v>
      </c>
      <c r="K5545" s="25">
        <v>-178</v>
      </c>
      <c r="L5545" s="2" t="s">
        <v>557</v>
      </c>
      <c r="M5545" s="14">
        <f>+VLOOKUP(L5545,Customers!$C$3:$D$797,2,FALSE)</f>
        <v>2</v>
      </c>
      <c r="N5545" s="14">
        <f>+INDEX(Customers!$B$2:$D$797,MATCH(TF_Database!L5545,Customers!$C$2:$C$797,0),1)</f>
        <v>18693</v>
      </c>
      <c r="O5545" s="29">
        <f t="shared" si="518"/>
        <v>5</v>
      </c>
      <c r="P5545" s="29">
        <f t="shared" si="519"/>
        <v>9</v>
      </c>
      <c r="Q5545" s="14" t="str">
        <f t="shared" si="520"/>
        <v xml:space="preserve">Nona </v>
      </c>
      <c r="R5545" s="14" t="str">
        <f t="shared" si="521"/>
        <v>Balk</v>
      </c>
    </row>
    <row r="5546" spans="2:18" x14ac:dyDescent="0.45">
      <c r="B5546" s="14" t="str">
        <f t="shared" si="516"/>
        <v>404164540418</v>
      </c>
      <c r="C5546" s="5">
        <v>40416</v>
      </c>
      <c r="D5546" s="2" t="s">
        <v>806</v>
      </c>
      <c r="E5546" s="14">
        <f t="shared" si="517"/>
        <v>1</v>
      </c>
      <c r="F5546" s="2">
        <v>45</v>
      </c>
      <c r="G5546" s="19">
        <v>1403.741</v>
      </c>
      <c r="H5546" s="20">
        <v>0.01</v>
      </c>
      <c r="I5546" s="6"/>
      <c r="J5546" s="5">
        <v>40418</v>
      </c>
      <c r="K5546" s="25">
        <v>622.25099999999998</v>
      </c>
      <c r="L5546" s="2" t="s">
        <v>557</v>
      </c>
      <c r="M5546" s="14">
        <f>+VLOOKUP(L5546,Customers!$C$3:$D$797,2,FALSE)</f>
        <v>2</v>
      </c>
      <c r="N5546" s="14">
        <f>+INDEX(Customers!$B$2:$D$797,MATCH(TF_Database!L5546,Customers!$C$2:$C$797,0),1)</f>
        <v>18693</v>
      </c>
      <c r="O5546" s="29">
        <f t="shared" si="518"/>
        <v>5</v>
      </c>
      <c r="P5546" s="29">
        <f t="shared" si="519"/>
        <v>9</v>
      </c>
      <c r="Q5546" s="14" t="str">
        <f t="shared" si="520"/>
        <v xml:space="preserve">Nona </v>
      </c>
      <c r="R5546" s="14" t="str">
        <f t="shared" si="521"/>
        <v>Balk</v>
      </c>
    </row>
    <row r="5547" spans="2:18" x14ac:dyDescent="0.45">
      <c r="B5547" s="14" t="str">
        <f t="shared" si="516"/>
        <v>404161040417</v>
      </c>
      <c r="C5547" s="5">
        <v>40416</v>
      </c>
      <c r="D5547" s="2" t="s">
        <v>806</v>
      </c>
      <c r="E5547" s="14">
        <f t="shared" si="517"/>
        <v>1</v>
      </c>
      <c r="F5547" s="2">
        <v>10</v>
      </c>
      <c r="G5547" s="19">
        <v>1246.3634999999999</v>
      </c>
      <c r="H5547" s="20">
        <v>0.06</v>
      </c>
      <c r="I5547" s="6"/>
      <c r="J5547" s="5">
        <v>40417</v>
      </c>
      <c r="K5547" s="25">
        <v>-339.10799999999995</v>
      </c>
      <c r="L5547" s="2" t="s">
        <v>557</v>
      </c>
      <c r="M5547" s="14">
        <f>+VLOOKUP(L5547,Customers!$C$3:$D$797,2,FALSE)</f>
        <v>2</v>
      </c>
      <c r="N5547" s="14">
        <f>+INDEX(Customers!$B$2:$D$797,MATCH(TF_Database!L5547,Customers!$C$2:$C$797,0),1)</f>
        <v>18693</v>
      </c>
      <c r="O5547" s="29">
        <f t="shared" si="518"/>
        <v>5</v>
      </c>
      <c r="P5547" s="29">
        <f t="shared" si="519"/>
        <v>9</v>
      </c>
      <c r="Q5547" s="14" t="str">
        <f t="shared" si="520"/>
        <v xml:space="preserve">Nona </v>
      </c>
      <c r="R5547" s="14" t="str">
        <f t="shared" si="521"/>
        <v>Balk</v>
      </c>
    </row>
    <row r="5548" spans="2:18" x14ac:dyDescent="0.45">
      <c r="B5548" s="14" t="str">
        <f t="shared" si="516"/>
        <v>407814240781</v>
      </c>
      <c r="C5548" s="5">
        <v>40781</v>
      </c>
      <c r="D5548" s="2" t="s">
        <v>811</v>
      </c>
      <c r="E5548" s="14">
        <f t="shared" si="517"/>
        <v>0</v>
      </c>
      <c r="F5548" s="2">
        <v>42</v>
      </c>
      <c r="G5548" s="19">
        <v>2507.48</v>
      </c>
      <c r="H5548" s="20">
        <v>0.04</v>
      </c>
      <c r="I5548" s="6"/>
      <c r="J5548" s="5">
        <v>40781</v>
      </c>
      <c r="K5548" s="25">
        <v>762.53</v>
      </c>
      <c r="L5548" s="2" t="s">
        <v>641</v>
      </c>
      <c r="M5548" s="14">
        <f>+VLOOKUP(L5548,Customers!$C$3:$D$797,2,FALSE)</f>
        <v>5</v>
      </c>
      <c r="N5548" s="14">
        <f>+INDEX(Customers!$B$2:$D$797,MATCH(TF_Database!L5548,Customers!$C$2:$C$797,0),1)</f>
        <v>28021</v>
      </c>
      <c r="O5548" s="29">
        <f t="shared" si="518"/>
        <v>8</v>
      </c>
      <c r="P5548" s="29">
        <f t="shared" si="519"/>
        <v>16</v>
      </c>
      <c r="Q5548" s="14" t="str">
        <f t="shared" si="520"/>
        <v xml:space="preserve">Richard </v>
      </c>
      <c r="R5548" s="14" t="str">
        <f t="shared" si="521"/>
        <v>Eichhorn</v>
      </c>
    </row>
    <row r="5549" spans="2:18" x14ac:dyDescent="0.45">
      <c r="B5549" s="14" t="str">
        <f t="shared" si="516"/>
        <v>411822141184</v>
      </c>
      <c r="C5549" s="5">
        <v>41182</v>
      </c>
      <c r="D5549" s="2" t="s">
        <v>804</v>
      </c>
      <c r="E5549" s="14">
        <f t="shared" si="517"/>
        <v>0</v>
      </c>
      <c r="F5549" s="2">
        <v>21</v>
      </c>
      <c r="G5549" s="19">
        <v>150.16</v>
      </c>
      <c r="H5549" s="20">
        <v>0.09</v>
      </c>
      <c r="I5549" s="6"/>
      <c r="J5549" s="5">
        <v>41184</v>
      </c>
      <c r="K5549" s="25">
        <v>-32.78</v>
      </c>
      <c r="L5549" s="2" t="s">
        <v>646</v>
      </c>
      <c r="M5549" s="14">
        <f>+VLOOKUP(L5549,Customers!$C$3:$D$797,2,FALSE)</f>
        <v>4</v>
      </c>
      <c r="N5549" s="14">
        <f>+INDEX(Customers!$B$2:$D$797,MATCH(TF_Database!L5549,Customers!$C$2:$C$797,0),1)</f>
        <v>7697</v>
      </c>
      <c r="O5549" s="29">
        <f t="shared" si="518"/>
        <v>5</v>
      </c>
      <c r="P5549" s="29">
        <f t="shared" si="519"/>
        <v>13</v>
      </c>
      <c r="Q5549" s="14" t="str">
        <f t="shared" si="520"/>
        <v xml:space="preserve">Nick </v>
      </c>
      <c r="R5549" s="14" t="str">
        <f t="shared" si="521"/>
        <v>Crebassa</v>
      </c>
    </row>
    <row r="5550" spans="2:18" x14ac:dyDescent="0.45">
      <c r="B5550" s="14" t="str">
        <f t="shared" si="516"/>
        <v>405384340557</v>
      </c>
      <c r="C5550" s="5">
        <v>40538</v>
      </c>
      <c r="D5550" s="2" t="s">
        <v>804</v>
      </c>
      <c r="E5550" s="14">
        <f t="shared" si="517"/>
        <v>0</v>
      </c>
      <c r="F5550" s="2">
        <v>43</v>
      </c>
      <c r="G5550" s="19">
        <v>4687.6734999999999</v>
      </c>
      <c r="H5550" s="20">
        <v>0.06</v>
      </c>
      <c r="I5550" s="6"/>
      <c r="J5550" s="5">
        <v>40557</v>
      </c>
      <c r="K5550" s="25">
        <v>1304.559</v>
      </c>
      <c r="L5550" s="2" t="s">
        <v>449</v>
      </c>
      <c r="M5550" s="14">
        <f>+VLOOKUP(L5550,Customers!$C$3:$D$797,2,FALSE)</f>
        <v>1</v>
      </c>
      <c r="N5550" s="14">
        <f>+INDEX(Customers!$B$2:$D$797,MATCH(TF_Database!L5550,Customers!$C$2:$C$797,0),1)</f>
        <v>9261</v>
      </c>
      <c r="O5550" s="29">
        <f t="shared" si="518"/>
        <v>4</v>
      </c>
      <c r="P5550" s="29">
        <f t="shared" si="519"/>
        <v>11</v>
      </c>
      <c r="Q5550" s="14" t="str">
        <f t="shared" si="520"/>
        <v xml:space="preserve">Tom </v>
      </c>
      <c r="R5550" s="14" t="str">
        <f t="shared" si="521"/>
        <v>Stivers</v>
      </c>
    </row>
    <row r="5551" spans="2:18" x14ac:dyDescent="0.45">
      <c r="B5551" s="14" t="str">
        <f t="shared" si="516"/>
        <v>409202140922</v>
      </c>
      <c r="C5551" s="5">
        <v>40920</v>
      </c>
      <c r="D5551" s="2" t="s">
        <v>811</v>
      </c>
      <c r="E5551" s="14">
        <f t="shared" si="517"/>
        <v>0</v>
      </c>
      <c r="F5551" s="2">
        <v>21</v>
      </c>
      <c r="G5551" s="19">
        <v>6435.87</v>
      </c>
      <c r="H5551" s="20">
        <v>0.04</v>
      </c>
      <c r="I5551" s="6"/>
      <c r="J5551" s="5">
        <v>40922</v>
      </c>
      <c r="K5551" s="25">
        <v>935.06</v>
      </c>
      <c r="L5551" s="2" t="s">
        <v>291</v>
      </c>
      <c r="M5551" s="14">
        <f>+VLOOKUP(L5551,Customers!$C$3:$D$797,2,FALSE)</f>
        <v>5</v>
      </c>
      <c r="N5551" s="14">
        <f>+INDEX(Customers!$B$2:$D$797,MATCH(TF_Database!L5551,Customers!$C$2:$C$797,0),1)</f>
        <v>13251</v>
      </c>
      <c r="O5551" s="29">
        <f t="shared" si="518"/>
        <v>5</v>
      </c>
      <c r="P5551" s="29">
        <f t="shared" si="519"/>
        <v>11</v>
      </c>
      <c r="Q5551" s="14" t="str">
        <f t="shared" si="520"/>
        <v xml:space="preserve">Andy </v>
      </c>
      <c r="R5551" s="14" t="str">
        <f t="shared" si="521"/>
        <v>Reiter</v>
      </c>
    </row>
    <row r="5552" spans="2:18" x14ac:dyDescent="0.45">
      <c r="B5552" s="14" t="str">
        <f t="shared" si="516"/>
        <v>409201140922</v>
      </c>
      <c r="C5552" s="5">
        <v>40920</v>
      </c>
      <c r="D5552" s="2" t="s">
        <v>811</v>
      </c>
      <c r="E5552" s="14">
        <f t="shared" si="517"/>
        <v>0</v>
      </c>
      <c r="F5552" s="2">
        <v>11</v>
      </c>
      <c r="G5552" s="19">
        <v>312.02999999999997</v>
      </c>
      <c r="H5552" s="20">
        <v>0.08</v>
      </c>
      <c r="I5552" s="6"/>
      <c r="J5552" s="5">
        <v>40922</v>
      </c>
      <c r="K5552" s="25">
        <v>-66.66</v>
      </c>
      <c r="L5552" s="2" t="s">
        <v>291</v>
      </c>
      <c r="M5552" s="14">
        <f>+VLOOKUP(L5552,Customers!$C$3:$D$797,2,FALSE)</f>
        <v>5</v>
      </c>
      <c r="N5552" s="14">
        <f>+INDEX(Customers!$B$2:$D$797,MATCH(TF_Database!L5552,Customers!$C$2:$C$797,0),1)</f>
        <v>13251</v>
      </c>
      <c r="O5552" s="29">
        <f t="shared" si="518"/>
        <v>5</v>
      </c>
      <c r="P5552" s="29">
        <f t="shared" si="519"/>
        <v>11</v>
      </c>
      <c r="Q5552" s="14" t="str">
        <f t="shared" si="520"/>
        <v xml:space="preserve">Andy </v>
      </c>
      <c r="R5552" s="14" t="str">
        <f t="shared" si="521"/>
        <v>Reiter</v>
      </c>
    </row>
    <row r="5553" spans="2:18" x14ac:dyDescent="0.45">
      <c r="B5553" s="14" t="str">
        <f t="shared" si="516"/>
        <v>410151341016</v>
      </c>
      <c r="C5553" s="5">
        <v>41015</v>
      </c>
      <c r="D5553" s="2" t="s">
        <v>806</v>
      </c>
      <c r="E5553" s="14">
        <f t="shared" si="517"/>
        <v>1</v>
      </c>
      <c r="F5553" s="2">
        <v>13</v>
      </c>
      <c r="G5553" s="19">
        <v>418.93</v>
      </c>
      <c r="H5553" s="20">
        <v>0.03</v>
      </c>
      <c r="I5553" s="6"/>
      <c r="J5553" s="5">
        <v>41016</v>
      </c>
      <c r="K5553" s="25">
        <v>82.25</v>
      </c>
      <c r="L5553" s="2" t="s">
        <v>644</v>
      </c>
      <c r="M5553" s="14">
        <f>+VLOOKUP(L5553,Customers!$C$3:$D$797,2,FALSE)</f>
        <v>2</v>
      </c>
      <c r="N5553" s="14">
        <f>+INDEX(Customers!$B$2:$D$797,MATCH(TF_Database!L5553,Customers!$C$2:$C$797,0),1)</f>
        <v>10990</v>
      </c>
      <c r="O5553" s="29">
        <f t="shared" si="518"/>
        <v>8</v>
      </c>
      <c r="P5553" s="29">
        <f t="shared" si="519"/>
        <v>14</v>
      </c>
      <c r="Q5553" s="14" t="str">
        <f t="shared" si="520"/>
        <v xml:space="preserve">Suzanne </v>
      </c>
      <c r="R5553" s="14" t="str">
        <f t="shared" si="521"/>
        <v>McNair</v>
      </c>
    </row>
    <row r="5554" spans="2:18" x14ac:dyDescent="0.45">
      <c r="B5554" s="14" t="str">
        <f t="shared" si="516"/>
        <v>401342040135</v>
      </c>
      <c r="C5554" s="5">
        <v>40134</v>
      </c>
      <c r="D5554" s="2" t="s">
        <v>808</v>
      </c>
      <c r="E5554" s="14">
        <f t="shared" si="517"/>
        <v>0</v>
      </c>
      <c r="F5554" s="2">
        <v>20</v>
      </c>
      <c r="G5554" s="19">
        <v>676.44</v>
      </c>
      <c r="H5554" s="20">
        <v>7.0000000000000007E-2</v>
      </c>
      <c r="I5554" s="6"/>
      <c r="J5554" s="5">
        <v>40135</v>
      </c>
      <c r="K5554" s="25">
        <v>48.756</v>
      </c>
      <c r="L5554" s="2" t="s">
        <v>640</v>
      </c>
      <c r="M5554" s="14">
        <f>+VLOOKUP(L5554,Customers!$C$3:$D$797,2,FALSE)</f>
        <v>4</v>
      </c>
      <c r="N5554" s="14">
        <f>+INDEX(Customers!$B$2:$D$797,MATCH(TF_Database!L5554,Customers!$C$2:$C$797,0),1)</f>
        <v>6971</v>
      </c>
      <c r="O5554" s="29">
        <f t="shared" si="518"/>
        <v>5</v>
      </c>
      <c r="P5554" s="29">
        <f t="shared" si="519"/>
        <v>13</v>
      </c>
      <c r="Q5554" s="14" t="str">
        <f t="shared" si="520"/>
        <v xml:space="preserve">Sung </v>
      </c>
      <c r="R5554" s="14" t="str">
        <f t="shared" si="521"/>
        <v>Shariari</v>
      </c>
    </row>
    <row r="5555" spans="2:18" x14ac:dyDescent="0.45">
      <c r="B5555" s="14" t="str">
        <f t="shared" si="516"/>
        <v>401341040134</v>
      </c>
      <c r="C5555" s="5">
        <v>40134</v>
      </c>
      <c r="D5555" s="2" t="s">
        <v>808</v>
      </c>
      <c r="E5555" s="14">
        <f t="shared" si="517"/>
        <v>0</v>
      </c>
      <c r="F5555" s="2">
        <v>10</v>
      </c>
      <c r="G5555" s="19">
        <v>128.02000000000001</v>
      </c>
      <c r="H5555" s="20">
        <v>0.02</v>
      </c>
      <c r="I5555" s="6"/>
      <c r="J5555" s="5">
        <v>40134</v>
      </c>
      <c r="K5555" s="25">
        <v>-7.9</v>
      </c>
      <c r="L5555" s="2" t="s">
        <v>640</v>
      </c>
      <c r="M5555" s="14">
        <f>+VLOOKUP(L5555,Customers!$C$3:$D$797,2,FALSE)</f>
        <v>4</v>
      </c>
      <c r="N5555" s="14">
        <f>+INDEX(Customers!$B$2:$D$797,MATCH(TF_Database!L5555,Customers!$C$2:$C$797,0),1)</f>
        <v>6971</v>
      </c>
      <c r="O5555" s="29">
        <f t="shared" si="518"/>
        <v>5</v>
      </c>
      <c r="P5555" s="29">
        <f t="shared" si="519"/>
        <v>13</v>
      </c>
      <c r="Q5555" s="14" t="str">
        <f t="shared" si="520"/>
        <v xml:space="preserve">Sung </v>
      </c>
      <c r="R5555" s="14" t="str">
        <f t="shared" si="521"/>
        <v>Shariari</v>
      </c>
    </row>
    <row r="5556" spans="2:18" x14ac:dyDescent="0.45">
      <c r="B5556" s="14" t="str">
        <f t="shared" si="516"/>
        <v>401341540136</v>
      </c>
      <c r="C5556" s="5">
        <v>40134</v>
      </c>
      <c r="D5556" s="2" t="s">
        <v>808</v>
      </c>
      <c r="E5556" s="14">
        <f t="shared" si="517"/>
        <v>0</v>
      </c>
      <c r="F5556" s="2">
        <v>15</v>
      </c>
      <c r="G5556" s="19">
        <v>526.82000000000005</v>
      </c>
      <c r="H5556" s="20">
        <v>0.06</v>
      </c>
      <c r="I5556" s="6"/>
      <c r="J5556" s="5">
        <v>40136</v>
      </c>
      <c r="K5556" s="25">
        <v>32.340000000000003</v>
      </c>
      <c r="L5556" s="2" t="s">
        <v>640</v>
      </c>
      <c r="M5556" s="14">
        <f>+VLOOKUP(L5556,Customers!$C$3:$D$797,2,FALSE)</f>
        <v>4</v>
      </c>
      <c r="N5556" s="14">
        <f>+INDEX(Customers!$B$2:$D$797,MATCH(TF_Database!L5556,Customers!$C$2:$C$797,0),1)</f>
        <v>6971</v>
      </c>
      <c r="O5556" s="29">
        <f t="shared" si="518"/>
        <v>5</v>
      </c>
      <c r="P5556" s="29">
        <f t="shared" si="519"/>
        <v>13</v>
      </c>
      <c r="Q5556" s="14" t="str">
        <f t="shared" si="520"/>
        <v xml:space="preserve">Sung </v>
      </c>
      <c r="R5556" s="14" t="str">
        <f t="shared" si="521"/>
        <v>Shariari</v>
      </c>
    </row>
    <row r="5557" spans="2:18" x14ac:dyDescent="0.45">
      <c r="B5557" s="14" t="str">
        <f t="shared" si="516"/>
        <v>409634340965</v>
      </c>
      <c r="C5557" s="5">
        <v>40963</v>
      </c>
      <c r="D5557" s="2" t="s">
        <v>806</v>
      </c>
      <c r="E5557" s="14">
        <f t="shared" si="517"/>
        <v>1</v>
      </c>
      <c r="F5557" s="2">
        <v>43</v>
      </c>
      <c r="G5557" s="19">
        <v>7679.5119999999988</v>
      </c>
      <c r="H5557" s="20">
        <v>0</v>
      </c>
      <c r="I5557" s="6"/>
      <c r="J5557" s="5">
        <v>40965</v>
      </c>
      <c r="K5557" s="25">
        <v>2307.42</v>
      </c>
      <c r="L5557" s="2" t="s">
        <v>646</v>
      </c>
      <c r="M5557" s="14">
        <f>+VLOOKUP(L5557,Customers!$C$3:$D$797,2,FALSE)</f>
        <v>4</v>
      </c>
      <c r="N5557" s="14">
        <f>+INDEX(Customers!$B$2:$D$797,MATCH(TF_Database!L5557,Customers!$C$2:$C$797,0),1)</f>
        <v>7697</v>
      </c>
      <c r="O5557" s="29">
        <f t="shared" si="518"/>
        <v>5</v>
      </c>
      <c r="P5557" s="29">
        <f t="shared" si="519"/>
        <v>13</v>
      </c>
      <c r="Q5557" s="14" t="str">
        <f t="shared" si="520"/>
        <v xml:space="preserve">Nick </v>
      </c>
      <c r="R5557" s="14" t="str">
        <f t="shared" si="521"/>
        <v>Crebassa</v>
      </c>
    </row>
    <row r="5558" spans="2:18" x14ac:dyDescent="0.45">
      <c r="B5558" s="14" t="str">
        <f t="shared" si="516"/>
        <v>398844639884</v>
      </c>
      <c r="C5558" s="5">
        <v>39884</v>
      </c>
      <c r="D5558" s="2" t="s">
        <v>808</v>
      </c>
      <c r="E5558" s="14">
        <f t="shared" si="517"/>
        <v>0</v>
      </c>
      <c r="F5558" s="2">
        <v>46</v>
      </c>
      <c r="G5558" s="19">
        <v>5074.07</v>
      </c>
      <c r="H5558" s="20">
        <v>0</v>
      </c>
      <c r="I5558" s="6"/>
      <c r="J5558" s="5">
        <v>39884</v>
      </c>
      <c r="K5558" s="25">
        <v>-1390.53</v>
      </c>
      <c r="L5558" s="2" t="s">
        <v>209</v>
      </c>
      <c r="M5558" s="14">
        <f>+VLOOKUP(L5558,Customers!$C$3:$D$797,2,FALSE)</f>
        <v>4</v>
      </c>
      <c r="N5558" s="14">
        <f>+INDEX(Customers!$B$2:$D$797,MATCH(TF_Database!L5558,Customers!$C$2:$C$797,0),1)</f>
        <v>15101</v>
      </c>
      <c r="O5558" s="29">
        <f t="shared" si="518"/>
        <v>4</v>
      </c>
      <c r="P5558" s="29">
        <f t="shared" si="519"/>
        <v>11</v>
      </c>
      <c r="Q5558" s="14" t="str">
        <f t="shared" si="520"/>
        <v xml:space="preserve">Rob </v>
      </c>
      <c r="R5558" s="14" t="str">
        <f t="shared" si="521"/>
        <v>Beeghly</v>
      </c>
    </row>
    <row r="5559" spans="2:18" x14ac:dyDescent="0.45">
      <c r="B5559" s="14" t="str">
        <f t="shared" si="516"/>
        <v>398843139885</v>
      </c>
      <c r="C5559" s="5">
        <v>39884</v>
      </c>
      <c r="D5559" s="2" t="s">
        <v>808</v>
      </c>
      <c r="E5559" s="14">
        <f t="shared" si="517"/>
        <v>0</v>
      </c>
      <c r="F5559" s="2">
        <v>31</v>
      </c>
      <c r="G5559" s="19">
        <v>1526.67</v>
      </c>
      <c r="H5559" s="20">
        <v>0.01</v>
      </c>
      <c r="I5559" s="6"/>
      <c r="J5559" s="5">
        <v>39885</v>
      </c>
      <c r="K5559" s="25">
        <v>118.82</v>
      </c>
      <c r="L5559" s="2" t="s">
        <v>209</v>
      </c>
      <c r="M5559" s="14">
        <f>+VLOOKUP(L5559,Customers!$C$3:$D$797,2,FALSE)</f>
        <v>4</v>
      </c>
      <c r="N5559" s="14">
        <f>+INDEX(Customers!$B$2:$D$797,MATCH(TF_Database!L5559,Customers!$C$2:$C$797,0),1)</f>
        <v>15101</v>
      </c>
      <c r="O5559" s="29">
        <f t="shared" si="518"/>
        <v>4</v>
      </c>
      <c r="P5559" s="29">
        <f t="shared" si="519"/>
        <v>11</v>
      </c>
      <c r="Q5559" s="14" t="str">
        <f t="shared" si="520"/>
        <v xml:space="preserve">Rob </v>
      </c>
      <c r="R5559" s="14" t="str">
        <f t="shared" si="521"/>
        <v>Beeghly</v>
      </c>
    </row>
    <row r="5560" spans="2:18" x14ac:dyDescent="0.45">
      <c r="B5560" s="14" t="str">
        <f t="shared" si="516"/>
        <v>41119541121</v>
      </c>
      <c r="C5560" s="5">
        <v>41119</v>
      </c>
      <c r="D5560" s="2" t="s">
        <v>808</v>
      </c>
      <c r="E5560" s="14">
        <f t="shared" si="517"/>
        <v>0</v>
      </c>
      <c r="F5560" s="2">
        <v>5</v>
      </c>
      <c r="G5560" s="19">
        <v>77.41</v>
      </c>
      <c r="H5560" s="20">
        <v>0.05</v>
      </c>
      <c r="I5560" s="6"/>
      <c r="J5560" s="5">
        <v>41121</v>
      </c>
      <c r="K5560" s="25">
        <v>9.35</v>
      </c>
      <c r="L5560" s="2" t="s">
        <v>642</v>
      </c>
      <c r="M5560" s="14">
        <f>+VLOOKUP(L5560,Customers!$C$3:$D$797,2,FALSE)</f>
        <v>2</v>
      </c>
      <c r="N5560" s="14">
        <f>+INDEX(Customers!$B$2:$D$797,MATCH(TF_Database!L5560,Customers!$C$2:$C$797,0),1)</f>
        <v>16011</v>
      </c>
      <c r="O5560" s="29">
        <f t="shared" si="518"/>
        <v>5</v>
      </c>
      <c r="P5560" s="29">
        <f t="shared" si="519"/>
        <v>11</v>
      </c>
      <c r="Q5560" s="14" t="str">
        <f t="shared" si="520"/>
        <v xml:space="preserve">Neil </v>
      </c>
      <c r="R5560" s="14" t="str">
        <f t="shared" si="521"/>
        <v>French</v>
      </c>
    </row>
    <row r="5561" spans="2:18" x14ac:dyDescent="0.45">
      <c r="B5561" s="14" t="str">
        <f t="shared" si="516"/>
        <v>411191941120</v>
      </c>
      <c r="C5561" s="5">
        <v>41119</v>
      </c>
      <c r="D5561" s="2" t="s">
        <v>808</v>
      </c>
      <c r="E5561" s="14">
        <f t="shared" si="517"/>
        <v>0</v>
      </c>
      <c r="F5561" s="2">
        <v>19</v>
      </c>
      <c r="G5561" s="19">
        <v>112.67</v>
      </c>
      <c r="H5561" s="20">
        <v>0.09</v>
      </c>
      <c r="I5561" s="6"/>
      <c r="J5561" s="5">
        <v>41120</v>
      </c>
      <c r="K5561" s="25">
        <v>-37.85</v>
      </c>
      <c r="L5561" s="2" t="s">
        <v>642</v>
      </c>
      <c r="M5561" s="14">
        <f>+VLOOKUP(L5561,Customers!$C$3:$D$797,2,FALSE)</f>
        <v>2</v>
      </c>
      <c r="N5561" s="14">
        <f>+INDEX(Customers!$B$2:$D$797,MATCH(TF_Database!L5561,Customers!$C$2:$C$797,0),1)</f>
        <v>16011</v>
      </c>
      <c r="O5561" s="29">
        <f t="shared" si="518"/>
        <v>5</v>
      </c>
      <c r="P5561" s="29">
        <f t="shared" si="519"/>
        <v>11</v>
      </c>
      <c r="Q5561" s="14" t="str">
        <f t="shared" si="520"/>
        <v xml:space="preserve">Neil </v>
      </c>
      <c r="R5561" s="14" t="str">
        <f t="shared" si="521"/>
        <v>French</v>
      </c>
    </row>
    <row r="5562" spans="2:18" x14ac:dyDescent="0.45">
      <c r="B5562" s="14" t="str">
        <f t="shared" si="516"/>
        <v>41120341122</v>
      </c>
      <c r="C5562" s="5">
        <v>41120</v>
      </c>
      <c r="D5562" s="2" t="s">
        <v>804</v>
      </c>
      <c r="E5562" s="14">
        <f t="shared" si="517"/>
        <v>0</v>
      </c>
      <c r="F5562" s="2">
        <v>3</v>
      </c>
      <c r="G5562" s="19">
        <v>614.14</v>
      </c>
      <c r="H5562" s="20">
        <v>0.09</v>
      </c>
      <c r="I5562" s="6"/>
      <c r="J5562" s="5">
        <v>41122</v>
      </c>
      <c r="K5562" s="25">
        <v>-735.27</v>
      </c>
      <c r="L5562" s="2" t="s">
        <v>645</v>
      </c>
      <c r="M5562" s="14">
        <f>+VLOOKUP(L5562,Customers!$C$3:$D$797,2,FALSE)</f>
        <v>1</v>
      </c>
      <c r="N5562" s="14">
        <f>+INDEX(Customers!$B$2:$D$797,MATCH(TF_Database!L5562,Customers!$C$2:$C$797,0),1)</f>
        <v>851</v>
      </c>
      <c r="O5562" s="29">
        <f t="shared" si="518"/>
        <v>6</v>
      </c>
      <c r="P5562" s="29">
        <f t="shared" si="519"/>
        <v>12</v>
      </c>
      <c r="Q5562" s="14" t="str">
        <f t="shared" si="520"/>
        <v xml:space="preserve">Susan </v>
      </c>
      <c r="R5562" s="14" t="str">
        <f t="shared" si="521"/>
        <v>Pistek</v>
      </c>
    </row>
    <row r="5563" spans="2:18" x14ac:dyDescent="0.45">
      <c r="B5563" s="14" t="str">
        <f t="shared" si="516"/>
        <v>406562440657</v>
      </c>
      <c r="C5563" s="5">
        <v>40656</v>
      </c>
      <c r="D5563" s="2" t="s">
        <v>806</v>
      </c>
      <c r="E5563" s="14">
        <f t="shared" si="517"/>
        <v>1</v>
      </c>
      <c r="F5563" s="2">
        <v>24</v>
      </c>
      <c r="G5563" s="19">
        <v>223.2</v>
      </c>
      <c r="H5563" s="20">
        <v>0.1</v>
      </c>
      <c r="I5563" s="6"/>
      <c r="J5563" s="5">
        <v>40657</v>
      </c>
      <c r="K5563" s="25">
        <v>78.739999999999995</v>
      </c>
      <c r="L5563" s="2" t="s">
        <v>642</v>
      </c>
      <c r="M5563" s="14">
        <f>+VLOOKUP(L5563,Customers!$C$3:$D$797,2,FALSE)</f>
        <v>2</v>
      </c>
      <c r="N5563" s="14">
        <f>+INDEX(Customers!$B$2:$D$797,MATCH(TF_Database!L5563,Customers!$C$2:$C$797,0),1)</f>
        <v>16011</v>
      </c>
      <c r="O5563" s="29">
        <f t="shared" si="518"/>
        <v>5</v>
      </c>
      <c r="P5563" s="29">
        <f t="shared" si="519"/>
        <v>11</v>
      </c>
      <c r="Q5563" s="14" t="str">
        <f t="shared" si="520"/>
        <v xml:space="preserve">Neil </v>
      </c>
      <c r="R5563" s="14" t="str">
        <f t="shared" si="521"/>
        <v>French</v>
      </c>
    </row>
    <row r="5564" spans="2:18" x14ac:dyDescent="0.45">
      <c r="B5564" s="14" t="str">
        <f t="shared" si="516"/>
        <v>409553740955</v>
      </c>
      <c r="C5564" s="5">
        <v>40955</v>
      </c>
      <c r="D5564" s="2" t="s">
        <v>804</v>
      </c>
      <c r="E5564" s="14">
        <f t="shared" si="517"/>
        <v>0</v>
      </c>
      <c r="F5564" s="2">
        <v>37</v>
      </c>
      <c r="G5564" s="19">
        <v>101.9</v>
      </c>
      <c r="H5564" s="20">
        <v>0</v>
      </c>
      <c r="I5564" s="6"/>
      <c r="J5564" s="5">
        <v>40955</v>
      </c>
      <c r="K5564" s="25">
        <v>40.520000000000003</v>
      </c>
      <c r="L5564" s="2" t="s">
        <v>646</v>
      </c>
      <c r="M5564" s="14">
        <f>+VLOOKUP(L5564,Customers!$C$3:$D$797,2,FALSE)</f>
        <v>4</v>
      </c>
      <c r="N5564" s="14">
        <f>+INDEX(Customers!$B$2:$D$797,MATCH(TF_Database!L5564,Customers!$C$2:$C$797,0),1)</f>
        <v>7697</v>
      </c>
      <c r="O5564" s="29">
        <f t="shared" si="518"/>
        <v>5</v>
      </c>
      <c r="P5564" s="29">
        <f t="shared" si="519"/>
        <v>13</v>
      </c>
      <c r="Q5564" s="14" t="str">
        <f t="shared" si="520"/>
        <v xml:space="preserve">Nick </v>
      </c>
      <c r="R5564" s="14" t="str">
        <f t="shared" si="521"/>
        <v>Crebassa</v>
      </c>
    </row>
    <row r="5565" spans="2:18" x14ac:dyDescent="0.45">
      <c r="B5565" s="14" t="str">
        <f t="shared" si="516"/>
        <v>40955740960</v>
      </c>
      <c r="C5565" s="5">
        <v>40955</v>
      </c>
      <c r="D5565" s="2" t="s">
        <v>804</v>
      </c>
      <c r="E5565" s="14">
        <f t="shared" si="517"/>
        <v>0</v>
      </c>
      <c r="F5565" s="2">
        <v>7</v>
      </c>
      <c r="G5565" s="19">
        <v>187.33</v>
      </c>
      <c r="H5565" s="20">
        <v>0.03</v>
      </c>
      <c r="I5565" s="6"/>
      <c r="J5565" s="5">
        <v>40960</v>
      </c>
      <c r="K5565" s="25">
        <v>66.47</v>
      </c>
      <c r="L5565" s="2" t="s">
        <v>646</v>
      </c>
      <c r="M5565" s="14">
        <f>+VLOOKUP(L5565,Customers!$C$3:$D$797,2,FALSE)</f>
        <v>4</v>
      </c>
      <c r="N5565" s="14">
        <f>+INDEX(Customers!$B$2:$D$797,MATCH(TF_Database!L5565,Customers!$C$2:$C$797,0),1)</f>
        <v>7697</v>
      </c>
      <c r="O5565" s="29">
        <f t="shared" si="518"/>
        <v>5</v>
      </c>
      <c r="P5565" s="29">
        <f t="shared" si="519"/>
        <v>13</v>
      </c>
      <c r="Q5565" s="14" t="str">
        <f t="shared" si="520"/>
        <v xml:space="preserve">Nick </v>
      </c>
      <c r="R5565" s="14" t="str">
        <f t="shared" si="521"/>
        <v>Crebassa</v>
      </c>
    </row>
    <row r="5566" spans="2:18" x14ac:dyDescent="0.45">
      <c r="B5566" s="14" t="str">
        <f t="shared" si="516"/>
        <v>409554540957</v>
      </c>
      <c r="C5566" s="5">
        <v>40955</v>
      </c>
      <c r="D5566" s="2" t="s">
        <v>804</v>
      </c>
      <c r="E5566" s="14">
        <f t="shared" si="517"/>
        <v>0</v>
      </c>
      <c r="F5566" s="2">
        <v>45</v>
      </c>
      <c r="G5566" s="19">
        <v>259.17</v>
      </c>
      <c r="H5566" s="20">
        <v>0.01</v>
      </c>
      <c r="I5566" s="6"/>
      <c r="J5566" s="5">
        <v>40957</v>
      </c>
      <c r="K5566" s="25">
        <v>-57.33</v>
      </c>
      <c r="L5566" s="2" t="s">
        <v>646</v>
      </c>
      <c r="M5566" s="14">
        <f>+VLOOKUP(L5566,Customers!$C$3:$D$797,2,FALSE)</f>
        <v>4</v>
      </c>
      <c r="N5566" s="14">
        <f>+INDEX(Customers!$B$2:$D$797,MATCH(TF_Database!L5566,Customers!$C$2:$C$797,0),1)</f>
        <v>7697</v>
      </c>
      <c r="O5566" s="29">
        <f t="shared" si="518"/>
        <v>5</v>
      </c>
      <c r="P5566" s="29">
        <f t="shared" si="519"/>
        <v>13</v>
      </c>
      <c r="Q5566" s="14" t="str">
        <f t="shared" si="520"/>
        <v xml:space="preserve">Nick </v>
      </c>
      <c r="R5566" s="14" t="str">
        <f t="shared" si="521"/>
        <v>Crebassa</v>
      </c>
    </row>
    <row r="5567" spans="2:18" x14ac:dyDescent="0.45">
      <c r="B5567" s="14" t="str">
        <f t="shared" si="516"/>
        <v>409554340962</v>
      </c>
      <c r="C5567" s="5">
        <v>40955</v>
      </c>
      <c r="D5567" s="2" t="s">
        <v>804</v>
      </c>
      <c r="E5567" s="14">
        <f t="shared" si="517"/>
        <v>0</v>
      </c>
      <c r="F5567" s="2">
        <v>43</v>
      </c>
      <c r="G5567" s="19">
        <v>4697.0320000000002</v>
      </c>
      <c r="H5567" s="20">
        <v>0</v>
      </c>
      <c r="I5567" s="6"/>
      <c r="J5567" s="5">
        <v>40962</v>
      </c>
      <c r="K5567" s="25">
        <v>1263.0059999999999</v>
      </c>
      <c r="L5567" s="2" t="s">
        <v>646</v>
      </c>
      <c r="M5567" s="14">
        <f>+VLOOKUP(L5567,Customers!$C$3:$D$797,2,FALSE)</f>
        <v>4</v>
      </c>
      <c r="N5567" s="14">
        <f>+INDEX(Customers!$B$2:$D$797,MATCH(TF_Database!L5567,Customers!$C$2:$C$797,0),1)</f>
        <v>7697</v>
      </c>
      <c r="O5567" s="29">
        <f t="shared" si="518"/>
        <v>5</v>
      </c>
      <c r="P5567" s="29">
        <f t="shared" si="519"/>
        <v>13</v>
      </c>
      <c r="Q5567" s="14" t="str">
        <f t="shared" si="520"/>
        <v xml:space="preserve">Nick </v>
      </c>
      <c r="R5567" s="14" t="str">
        <f t="shared" si="521"/>
        <v>Crebassa</v>
      </c>
    </row>
    <row r="5568" spans="2:18" x14ac:dyDescent="0.45">
      <c r="B5568" s="14" t="str">
        <f t="shared" si="516"/>
        <v>40575440576</v>
      </c>
      <c r="C5568" s="5">
        <v>40575</v>
      </c>
      <c r="D5568" s="2" t="s">
        <v>811</v>
      </c>
      <c r="E5568" s="14">
        <f t="shared" si="517"/>
        <v>0</v>
      </c>
      <c r="F5568" s="2">
        <v>4</v>
      </c>
      <c r="G5568" s="19">
        <v>13.42</v>
      </c>
      <c r="H5568" s="20">
        <v>0.03</v>
      </c>
      <c r="I5568" s="6"/>
      <c r="J5568" s="5">
        <v>40576</v>
      </c>
      <c r="K5568" s="25">
        <v>-1.26</v>
      </c>
      <c r="L5568" s="2" t="s">
        <v>645</v>
      </c>
      <c r="M5568" s="14">
        <f>+VLOOKUP(L5568,Customers!$C$3:$D$797,2,FALSE)</f>
        <v>1</v>
      </c>
      <c r="N5568" s="14">
        <f>+INDEX(Customers!$B$2:$D$797,MATCH(TF_Database!L5568,Customers!$C$2:$C$797,0),1)</f>
        <v>851</v>
      </c>
      <c r="O5568" s="29">
        <f t="shared" si="518"/>
        <v>6</v>
      </c>
      <c r="P5568" s="29">
        <f t="shared" si="519"/>
        <v>12</v>
      </c>
      <c r="Q5568" s="14" t="str">
        <f t="shared" si="520"/>
        <v xml:space="preserve">Susan </v>
      </c>
      <c r="R5568" s="14" t="str">
        <f t="shared" si="521"/>
        <v>Pistek</v>
      </c>
    </row>
    <row r="5569" spans="2:18" x14ac:dyDescent="0.45">
      <c r="B5569" s="14" t="str">
        <f t="shared" si="516"/>
        <v>409353240937</v>
      </c>
      <c r="C5569" s="5">
        <v>40935</v>
      </c>
      <c r="D5569" s="2" t="s">
        <v>810</v>
      </c>
      <c r="E5569" s="14">
        <f t="shared" si="517"/>
        <v>0</v>
      </c>
      <c r="F5569" s="2">
        <v>32</v>
      </c>
      <c r="G5569" s="19">
        <v>320.57</v>
      </c>
      <c r="H5569" s="20">
        <v>0.09</v>
      </c>
      <c r="I5569" s="6"/>
      <c r="J5569" s="5">
        <v>40937</v>
      </c>
      <c r="K5569" s="25">
        <v>27.95</v>
      </c>
      <c r="L5569" s="2" t="s">
        <v>644</v>
      </c>
      <c r="M5569" s="14">
        <f>+VLOOKUP(L5569,Customers!$C$3:$D$797,2,FALSE)</f>
        <v>2</v>
      </c>
      <c r="N5569" s="14">
        <f>+INDEX(Customers!$B$2:$D$797,MATCH(TF_Database!L5569,Customers!$C$2:$C$797,0),1)</f>
        <v>10990</v>
      </c>
      <c r="O5569" s="29">
        <f t="shared" si="518"/>
        <v>8</v>
      </c>
      <c r="P5569" s="29">
        <f t="shared" si="519"/>
        <v>14</v>
      </c>
      <c r="Q5569" s="14" t="str">
        <f t="shared" si="520"/>
        <v xml:space="preserve">Suzanne </v>
      </c>
      <c r="R5569" s="14" t="str">
        <f t="shared" si="521"/>
        <v>McNair</v>
      </c>
    </row>
    <row r="5570" spans="2:18" x14ac:dyDescent="0.45">
      <c r="B5570" s="14" t="str">
        <f t="shared" si="516"/>
        <v>408752340876</v>
      </c>
      <c r="C5570" s="5">
        <v>40875</v>
      </c>
      <c r="D5570" s="2" t="s">
        <v>806</v>
      </c>
      <c r="E5570" s="14">
        <f t="shared" si="517"/>
        <v>1</v>
      </c>
      <c r="F5570" s="2">
        <v>23</v>
      </c>
      <c r="G5570" s="19">
        <v>138.71</v>
      </c>
      <c r="H5570" s="20">
        <v>0.09</v>
      </c>
      <c r="I5570" s="6"/>
      <c r="J5570" s="5">
        <v>40876</v>
      </c>
      <c r="K5570" s="25">
        <v>-33.159999999999997</v>
      </c>
      <c r="L5570" s="2" t="s">
        <v>209</v>
      </c>
      <c r="M5570" s="14">
        <f>+VLOOKUP(L5570,Customers!$C$3:$D$797,2,FALSE)</f>
        <v>4</v>
      </c>
      <c r="N5570" s="14">
        <f>+INDEX(Customers!$B$2:$D$797,MATCH(TF_Database!L5570,Customers!$C$2:$C$797,0),1)</f>
        <v>15101</v>
      </c>
      <c r="O5570" s="29">
        <f t="shared" si="518"/>
        <v>4</v>
      </c>
      <c r="P5570" s="29">
        <f t="shared" si="519"/>
        <v>11</v>
      </c>
      <c r="Q5570" s="14" t="str">
        <f t="shared" si="520"/>
        <v xml:space="preserve">Rob </v>
      </c>
      <c r="R5570" s="14" t="str">
        <f t="shared" si="521"/>
        <v>Beeghly</v>
      </c>
    </row>
    <row r="5571" spans="2:18" x14ac:dyDescent="0.45">
      <c r="B5571" s="14" t="str">
        <f t="shared" si="516"/>
        <v>407303840732</v>
      </c>
      <c r="C5571" s="5">
        <v>40730</v>
      </c>
      <c r="D5571" s="2" t="s">
        <v>808</v>
      </c>
      <c r="E5571" s="14">
        <f t="shared" si="517"/>
        <v>0</v>
      </c>
      <c r="F5571" s="2">
        <v>38</v>
      </c>
      <c r="G5571" s="19">
        <v>29186.49</v>
      </c>
      <c r="H5571" s="20">
        <v>0.05</v>
      </c>
      <c r="I5571" s="6"/>
      <c r="J5571" s="5">
        <v>40732</v>
      </c>
      <c r="K5571" s="25">
        <v>11562.08</v>
      </c>
      <c r="L5571" s="2" t="s">
        <v>646</v>
      </c>
      <c r="M5571" s="14">
        <f>+VLOOKUP(L5571,Customers!$C$3:$D$797,2,FALSE)</f>
        <v>4</v>
      </c>
      <c r="N5571" s="14">
        <f>+INDEX(Customers!$B$2:$D$797,MATCH(TF_Database!L5571,Customers!$C$2:$C$797,0),1)</f>
        <v>7697</v>
      </c>
      <c r="O5571" s="29">
        <f t="shared" si="518"/>
        <v>5</v>
      </c>
      <c r="P5571" s="29">
        <f t="shared" si="519"/>
        <v>13</v>
      </c>
      <c r="Q5571" s="14" t="str">
        <f t="shared" si="520"/>
        <v xml:space="preserve">Nick </v>
      </c>
      <c r="R5571" s="14" t="str">
        <f t="shared" si="521"/>
        <v>Crebassa</v>
      </c>
    </row>
    <row r="5572" spans="2:18" x14ac:dyDescent="0.45">
      <c r="B5572" s="14" t="str">
        <f t="shared" si="516"/>
        <v>410531841055</v>
      </c>
      <c r="C5572" s="5">
        <v>41053</v>
      </c>
      <c r="D5572" s="2" t="s">
        <v>806</v>
      </c>
      <c r="E5572" s="14">
        <f t="shared" si="517"/>
        <v>1</v>
      </c>
      <c r="F5572" s="2">
        <v>18</v>
      </c>
      <c r="G5572" s="19">
        <v>53.79</v>
      </c>
      <c r="H5572" s="20">
        <v>0.03</v>
      </c>
      <c r="I5572" s="6"/>
      <c r="J5572" s="5">
        <v>41055</v>
      </c>
      <c r="K5572" s="25">
        <v>11.55</v>
      </c>
      <c r="L5572" s="2" t="s">
        <v>645</v>
      </c>
      <c r="M5572" s="14">
        <f>+VLOOKUP(L5572,Customers!$C$3:$D$797,2,FALSE)</f>
        <v>1</v>
      </c>
      <c r="N5572" s="14">
        <f>+INDEX(Customers!$B$2:$D$797,MATCH(TF_Database!L5572,Customers!$C$2:$C$797,0),1)</f>
        <v>851</v>
      </c>
      <c r="O5572" s="29">
        <f t="shared" si="518"/>
        <v>6</v>
      </c>
      <c r="P5572" s="29">
        <f t="shared" si="519"/>
        <v>12</v>
      </c>
      <c r="Q5572" s="14" t="str">
        <f t="shared" si="520"/>
        <v xml:space="preserve">Susan </v>
      </c>
      <c r="R5572" s="14" t="str">
        <f t="shared" si="521"/>
        <v>Pistek</v>
      </c>
    </row>
    <row r="5573" spans="2:18" x14ac:dyDescent="0.45">
      <c r="B5573" s="14" t="str">
        <f t="shared" si="516"/>
        <v>399504339952</v>
      </c>
      <c r="C5573" s="5">
        <v>39950</v>
      </c>
      <c r="D5573" s="2" t="s">
        <v>806</v>
      </c>
      <c r="E5573" s="14">
        <f t="shared" si="517"/>
        <v>1</v>
      </c>
      <c r="F5573" s="2">
        <v>43</v>
      </c>
      <c r="G5573" s="19">
        <v>354.96</v>
      </c>
      <c r="H5573" s="20">
        <v>7.0000000000000007E-2</v>
      </c>
      <c r="I5573" s="6"/>
      <c r="J5573" s="5">
        <v>39952</v>
      </c>
      <c r="K5573" s="25">
        <v>151.27000000000001</v>
      </c>
      <c r="L5573" s="2" t="s">
        <v>647</v>
      </c>
      <c r="M5573" s="14">
        <f>+VLOOKUP(L5573,Customers!$C$3:$D$797,2,FALSE)</f>
        <v>3</v>
      </c>
      <c r="N5573" s="14">
        <f>+INDEX(Customers!$B$2:$D$797,MATCH(TF_Database!L5573,Customers!$C$2:$C$797,0),1)</f>
        <v>2848</v>
      </c>
      <c r="O5573" s="29">
        <f t="shared" si="518"/>
        <v>11</v>
      </c>
      <c r="P5573" s="29">
        <f t="shared" si="519"/>
        <v>19</v>
      </c>
      <c r="Q5573" s="14" t="str">
        <f t="shared" si="520"/>
        <v xml:space="preserve">Aleksandra </v>
      </c>
      <c r="R5573" s="14" t="str">
        <f t="shared" si="521"/>
        <v>Gannaway</v>
      </c>
    </row>
    <row r="5574" spans="2:18" x14ac:dyDescent="0.45">
      <c r="B5574" s="14" t="str">
        <f t="shared" si="516"/>
        <v>399502639951</v>
      </c>
      <c r="C5574" s="5">
        <v>39950</v>
      </c>
      <c r="D5574" s="2" t="s">
        <v>806</v>
      </c>
      <c r="E5574" s="14">
        <f t="shared" si="517"/>
        <v>1</v>
      </c>
      <c r="F5574" s="2">
        <v>26</v>
      </c>
      <c r="G5574" s="19">
        <v>130.97</v>
      </c>
      <c r="H5574" s="20">
        <v>0.09</v>
      </c>
      <c r="I5574" s="6"/>
      <c r="J5574" s="5">
        <v>39951</v>
      </c>
      <c r="K5574" s="25">
        <v>-83.42</v>
      </c>
      <c r="L5574" s="2" t="s">
        <v>647</v>
      </c>
      <c r="M5574" s="14">
        <f>+VLOOKUP(L5574,Customers!$C$3:$D$797,2,FALSE)</f>
        <v>3</v>
      </c>
      <c r="N5574" s="14">
        <f>+INDEX(Customers!$B$2:$D$797,MATCH(TF_Database!L5574,Customers!$C$2:$C$797,0),1)</f>
        <v>2848</v>
      </c>
      <c r="O5574" s="29">
        <f t="shared" si="518"/>
        <v>11</v>
      </c>
      <c r="P5574" s="29">
        <f t="shared" si="519"/>
        <v>19</v>
      </c>
      <c r="Q5574" s="14" t="str">
        <f t="shared" si="520"/>
        <v xml:space="preserve">Aleksandra </v>
      </c>
      <c r="R5574" s="14" t="str">
        <f t="shared" si="521"/>
        <v>Gannaway</v>
      </c>
    </row>
    <row r="5575" spans="2:18" x14ac:dyDescent="0.45">
      <c r="B5575" s="14" t="str">
        <f t="shared" ref="B5575:B5638" si="522">+CONCATENATE(C5575,F5575,J5575)</f>
        <v>401543440156</v>
      </c>
      <c r="C5575" s="5">
        <v>40154</v>
      </c>
      <c r="D5575" s="2" t="s">
        <v>810</v>
      </c>
      <c r="E5575" s="14">
        <f t="shared" ref="E5575:E5638" si="523">+IF(D5575="High",1,0)</f>
        <v>0</v>
      </c>
      <c r="F5575" s="2">
        <v>34</v>
      </c>
      <c r="G5575" s="19">
        <v>459.08</v>
      </c>
      <c r="H5575" s="20">
        <v>0.04</v>
      </c>
      <c r="I5575" s="6"/>
      <c r="J5575" s="5">
        <v>40156</v>
      </c>
      <c r="K5575" s="25">
        <v>61.57</v>
      </c>
      <c r="L5575" s="2" t="s">
        <v>647</v>
      </c>
      <c r="M5575" s="14">
        <f>+VLOOKUP(L5575,Customers!$C$3:$D$797,2,FALSE)</f>
        <v>3</v>
      </c>
      <c r="N5575" s="14">
        <f>+INDEX(Customers!$B$2:$D$797,MATCH(TF_Database!L5575,Customers!$C$2:$C$797,0),1)</f>
        <v>2848</v>
      </c>
      <c r="O5575" s="29">
        <f t="shared" ref="O5575:O5638" si="524">+SEARCH(" ",L5575)</f>
        <v>11</v>
      </c>
      <c r="P5575" s="29">
        <f t="shared" ref="P5575:P5638" si="525">+LEN(L5575)</f>
        <v>19</v>
      </c>
      <c r="Q5575" s="14" t="str">
        <f t="shared" ref="Q5575:Q5638" si="526">+LEFT(L5575,O5575)</f>
        <v xml:space="preserve">Aleksandra </v>
      </c>
      <c r="R5575" s="14" t="str">
        <f t="shared" ref="R5575:R5638" si="527">+RIGHT(L5575,P5575-O5575)</f>
        <v>Gannaway</v>
      </c>
    </row>
    <row r="5576" spans="2:18" x14ac:dyDescent="0.45">
      <c r="B5576" s="14" t="str">
        <f t="shared" si="522"/>
        <v>402702040271</v>
      </c>
      <c r="C5576" s="5">
        <v>40270</v>
      </c>
      <c r="D5576" s="2" t="s">
        <v>810</v>
      </c>
      <c r="E5576" s="14">
        <f t="shared" si="523"/>
        <v>0</v>
      </c>
      <c r="F5576" s="2">
        <v>20</v>
      </c>
      <c r="G5576" s="19">
        <v>193.7</v>
      </c>
      <c r="H5576" s="20">
        <v>0.06</v>
      </c>
      <c r="I5576" s="6"/>
      <c r="J5576" s="5">
        <v>40271</v>
      </c>
      <c r="K5576" s="25">
        <v>-14.99</v>
      </c>
      <c r="L5576" s="2" t="s">
        <v>647</v>
      </c>
      <c r="M5576" s="14">
        <f>+VLOOKUP(L5576,Customers!$C$3:$D$797,2,FALSE)</f>
        <v>3</v>
      </c>
      <c r="N5576" s="14">
        <f>+INDEX(Customers!$B$2:$D$797,MATCH(TF_Database!L5576,Customers!$C$2:$C$797,0),1)</f>
        <v>2848</v>
      </c>
      <c r="O5576" s="29">
        <f t="shared" si="524"/>
        <v>11</v>
      </c>
      <c r="P5576" s="29">
        <f t="shared" si="525"/>
        <v>19</v>
      </c>
      <c r="Q5576" s="14" t="str">
        <f t="shared" si="526"/>
        <v xml:space="preserve">Aleksandra </v>
      </c>
      <c r="R5576" s="14" t="str">
        <f t="shared" si="527"/>
        <v>Gannaway</v>
      </c>
    </row>
    <row r="5577" spans="2:18" x14ac:dyDescent="0.45">
      <c r="B5577" s="14" t="str">
        <f t="shared" si="522"/>
        <v>410054641005</v>
      </c>
      <c r="C5577" s="5">
        <v>41005</v>
      </c>
      <c r="D5577" s="2" t="s">
        <v>808</v>
      </c>
      <c r="E5577" s="14">
        <f t="shared" si="523"/>
        <v>0</v>
      </c>
      <c r="F5577" s="2">
        <v>46</v>
      </c>
      <c r="G5577" s="19">
        <v>6730.07</v>
      </c>
      <c r="H5577" s="20">
        <v>0.05</v>
      </c>
      <c r="I5577" s="6"/>
      <c r="J5577" s="5">
        <v>41005</v>
      </c>
      <c r="K5577" s="25">
        <v>-1134.6099999999999</v>
      </c>
      <c r="L5577" s="2" t="s">
        <v>641</v>
      </c>
      <c r="M5577" s="14">
        <f>+VLOOKUP(L5577,Customers!$C$3:$D$797,2,FALSE)</f>
        <v>5</v>
      </c>
      <c r="N5577" s="14">
        <f>+INDEX(Customers!$B$2:$D$797,MATCH(TF_Database!L5577,Customers!$C$2:$C$797,0),1)</f>
        <v>28021</v>
      </c>
      <c r="O5577" s="29">
        <f t="shared" si="524"/>
        <v>8</v>
      </c>
      <c r="P5577" s="29">
        <f t="shared" si="525"/>
        <v>16</v>
      </c>
      <c r="Q5577" s="14" t="str">
        <f t="shared" si="526"/>
        <v xml:space="preserve">Richard </v>
      </c>
      <c r="R5577" s="14" t="str">
        <f t="shared" si="527"/>
        <v>Eichhorn</v>
      </c>
    </row>
    <row r="5578" spans="2:18" x14ac:dyDescent="0.45">
      <c r="B5578" s="14" t="str">
        <f t="shared" si="522"/>
        <v>405043340505</v>
      </c>
      <c r="C5578" s="5">
        <v>40504</v>
      </c>
      <c r="D5578" s="2" t="s">
        <v>806</v>
      </c>
      <c r="E5578" s="14">
        <f t="shared" si="523"/>
        <v>1</v>
      </c>
      <c r="F5578" s="2">
        <v>33</v>
      </c>
      <c r="G5578" s="19">
        <v>553.3415</v>
      </c>
      <c r="H5578" s="20">
        <v>0.08</v>
      </c>
      <c r="I5578" s="6"/>
      <c r="J5578" s="5">
        <v>40505</v>
      </c>
      <c r="K5578" s="25">
        <v>-67.704999999999998</v>
      </c>
      <c r="L5578" s="2" t="s">
        <v>647</v>
      </c>
      <c r="M5578" s="14">
        <f>+VLOOKUP(L5578,Customers!$C$3:$D$797,2,FALSE)</f>
        <v>3</v>
      </c>
      <c r="N5578" s="14">
        <f>+INDEX(Customers!$B$2:$D$797,MATCH(TF_Database!L5578,Customers!$C$2:$C$797,0),1)</f>
        <v>2848</v>
      </c>
      <c r="O5578" s="29">
        <f t="shared" si="524"/>
        <v>11</v>
      </c>
      <c r="P5578" s="29">
        <f t="shared" si="525"/>
        <v>19</v>
      </c>
      <c r="Q5578" s="14" t="str">
        <f t="shared" si="526"/>
        <v xml:space="preserve">Aleksandra </v>
      </c>
      <c r="R5578" s="14" t="str">
        <f t="shared" si="527"/>
        <v>Gannaway</v>
      </c>
    </row>
    <row r="5579" spans="2:18" x14ac:dyDescent="0.45">
      <c r="B5579" s="14" t="str">
        <f t="shared" si="522"/>
        <v>410392241040</v>
      </c>
      <c r="C5579" s="5">
        <v>41039</v>
      </c>
      <c r="D5579" s="2" t="s">
        <v>806</v>
      </c>
      <c r="E5579" s="14">
        <f t="shared" si="523"/>
        <v>1</v>
      </c>
      <c r="F5579" s="2">
        <v>22</v>
      </c>
      <c r="G5579" s="19">
        <v>152.52000000000001</v>
      </c>
      <c r="H5579" s="20">
        <v>0.03</v>
      </c>
      <c r="I5579" s="6"/>
      <c r="J5579" s="5">
        <v>41040</v>
      </c>
      <c r="K5579" s="25">
        <v>-43.87</v>
      </c>
      <c r="L5579" s="2" t="s">
        <v>646</v>
      </c>
      <c r="M5579" s="14">
        <f>+VLOOKUP(L5579,Customers!$C$3:$D$797,2,FALSE)</f>
        <v>4</v>
      </c>
      <c r="N5579" s="14">
        <f>+INDEX(Customers!$B$2:$D$797,MATCH(TF_Database!L5579,Customers!$C$2:$C$797,0),1)</f>
        <v>7697</v>
      </c>
      <c r="O5579" s="29">
        <f t="shared" si="524"/>
        <v>5</v>
      </c>
      <c r="P5579" s="29">
        <f t="shared" si="525"/>
        <v>13</v>
      </c>
      <c r="Q5579" s="14" t="str">
        <f t="shared" si="526"/>
        <v xml:space="preserve">Nick </v>
      </c>
      <c r="R5579" s="14" t="str">
        <f t="shared" si="527"/>
        <v>Crebassa</v>
      </c>
    </row>
    <row r="5580" spans="2:18" x14ac:dyDescent="0.45">
      <c r="B5580" s="14" t="str">
        <f t="shared" si="522"/>
        <v>410391441041</v>
      </c>
      <c r="C5580" s="5">
        <v>41039</v>
      </c>
      <c r="D5580" s="2" t="s">
        <v>806</v>
      </c>
      <c r="E5580" s="14">
        <f t="shared" si="523"/>
        <v>1</v>
      </c>
      <c r="F5580" s="2">
        <v>14</v>
      </c>
      <c r="G5580" s="19">
        <v>71.599999999999994</v>
      </c>
      <c r="H5580" s="20">
        <v>0.05</v>
      </c>
      <c r="I5580" s="6"/>
      <c r="J5580" s="5">
        <v>41041</v>
      </c>
      <c r="K5580" s="25">
        <v>-30.65</v>
      </c>
      <c r="L5580" s="2" t="s">
        <v>646</v>
      </c>
      <c r="M5580" s="14">
        <f>+VLOOKUP(L5580,Customers!$C$3:$D$797,2,FALSE)</f>
        <v>4</v>
      </c>
      <c r="N5580" s="14">
        <f>+INDEX(Customers!$B$2:$D$797,MATCH(TF_Database!L5580,Customers!$C$2:$C$797,0),1)</f>
        <v>7697</v>
      </c>
      <c r="O5580" s="29">
        <f t="shared" si="524"/>
        <v>5</v>
      </c>
      <c r="P5580" s="29">
        <f t="shared" si="525"/>
        <v>13</v>
      </c>
      <c r="Q5580" s="14" t="str">
        <f t="shared" si="526"/>
        <v xml:space="preserve">Nick </v>
      </c>
      <c r="R5580" s="14" t="str">
        <f t="shared" si="527"/>
        <v>Crebassa</v>
      </c>
    </row>
    <row r="5581" spans="2:18" x14ac:dyDescent="0.45">
      <c r="B5581" s="14" t="str">
        <f t="shared" si="522"/>
        <v>410393741042</v>
      </c>
      <c r="C5581" s="5">
        <v>41039</v>
      </c>
      <c r="D5581" s="2" t="s">
        <v>806</v>
      </c>
      <c r="E5581" s="14">
        <f t="shared" si="523"/>
        <v>1</v>
      </c>
      <c r="F5581" s="2">
        <v>37</v>
      </c>
      <c r="G5581" s="19">
        <v>1699.9829999999999</v>
      </c>
      <c r="H5581" s="20">
        <v>0.1</v>
      </c>
      <c r="I5581" s="6"/>
      <c r="J5581" s="5">
        <v>41042</v>
      </c>
      <c r="K5581" s="25">
        <v>-202.86199999999999</v>
      </c>
      <c r="L5581" s="2" t="s">
        <v>646</v>
      </c>
      <c r="M5581" s="14">
        <f>+VLOOKUP(L5581,Customers!$C$3:$D$797,2,FALSE)</f>
        <v>4</v>
      </c>
      <c r="N5581" s="14">
        <f>+INDEX(Customers!$B$2:$D$797,MATCH(TF_Database!L5581,Customers!$C$2:$C$797,0),1)</f>
        <v>7697</v>
      </c>
      <c r="O5581" s="29">
        <f t="shared" si="524"/>
        <v>5</v>
      </c>
      <c r="P5581" s="29">
        <f t="shared" si="525"/>
        <v>13</v>
      </c>
      <c r="Q5581" s="14" t="str">
        <f t="shared" si="526"/>
        <v xml:space="preserve">Nick </v>
      </c>
      <c r="R5581" s="14" t="str">
        <f t="shared" si="527"/>
        <v>Crebassa</v>
      </c>
    </row>
    <row r="5582" spans="2:18" x14ac:dyDescent="0.45">
      <c r="B5582" s="14" t="str">
        <f t="shared" si="522"/>
        <v>410933441095</v>
      </c>
      <c r="C5582" s="5">
        <v>41093</v>
      </c>
      <c r="D5582" s="2" t="s">
        <v>810</v>
      </c>
      <c r="E5582" s="14">
        <f t="shared" si="523"/>
        <v>0</v>
      </c>
      <c r="F5582" s="2">
        <v>34</v>
      </c>
      <c r="G5582" s="19">
        <v>43.54</v>
      </c>
      <c r="H5582" s="20">
        <v>0</v>
      </c>
      <c r="I5582" s="6"/>
      <c r="J5582" s="5">
        <v>41095</v>
      </c>
      <c r="K5582" s="25">
        <v>-17.48</v>
      </c>
      <c r="L5582" s="2" t="s">
        <v>640</v>
      </c>
      <c r="M5582" s="14">
        <f>+VLOOKUP(L5582,Customers!$C$3:$D$797,2,FALSE)</f>
        <v>4</v>
      </c>
      <c r="N5582" s="14">
        <f>+INDEX(Customers!$B$2:$D$797,MATCH(TF_Database!L5582,Customers!$C$2:$C$797,0),1)</f>
        <v>6971</v>
      </c>
      <c r="O5582" s="29">
        <f t="shared" si="524"/>
        <v>5</v>
      </c>
      <c r="P5582" s="29">
        <f t="shared" si="525"/>
        <v>13</v>
      </c>
      <c r="Q5582" s="14" t="str">
        <f t="shared" si="526"/>
        <v xml:space="preserve">Sung </v>
      </c>
      <c r="R5582" s="14" t="str">
        <f t="shared" si="527"/>
        <v>Shariari</v>
      </c>
    </row>
    <row r="5583" spans="2:18" x14ac:dyDescent="0.45">
      <c r="B5583" s="14" t="str">
        <f t="shared" si="522"/>
        <v>408865040888</v>
      </c>
      <c r="C5583" s="5">
        <v>40886</v>
      </c>
      <c r="D5583" s="2" t="s">
        <v>808</v>
      </c>
      <c r="E5583" s="14">
        <f t="shared" si="523"/>
        <v>0</v>
      </c>
      <c r="F5583" s="2">
        <v>50</v>
      </c>
      <c r="G5583" s="19">
        <v>330.27</v>
      </c>
      <c r="H5583" s="20">
        <v>7.0000000000000007E-2</v>
      </c>
      <c r="I5583" s="6"/>
      <c r="J5583" s="5">
        <v>40888</v>
      </c>
      <c r="K5583" s="25">
        <v>-195.57</v>
      </c>
      <c r="L5583" s="2" t="s">
        <v>645</v>
      </c>
      <c r="M5583" s="14">
        <f>+VLOOKUP(L5583,Customers!$C$3:$D$797,2,FALSE)</f>
        <v>1</v>
      </c>
      <c r="N5583" s="14">
        <f>+INDEX(Customers!$B$2:$D$797,MATCH(TF_Database!L5583,Customers!$C$2:$C$797,0),1)</f>
        <v>851</v>
      </c>
      <c r="O5583" s="29">
        <f t="shared" si="524"/>
        <v>6</v>
      </c>
      <c r="P5583" s="29">
        <f t="shared" si="525"/>
        <v>12</v>
      </c>
      <c r="Q5583" s="14" t="str">
        <f t="shared" si="526"/>
        <v xml:space="preserve">Susan </v>
      </c>
      <c r="R5583" s="14" t="str">
        <f t="shared" si="527"/>
        <v>Pistek</v>
      </c>
    </row>
    <row r="5584" spans="2:18" x14ac:dyDescent="0.45">
      <c r="B5584" s="14" t="str">
        <f t="shared" si="522"/>
        <v>40903340908</v>
      </c>
      <c r="C5584" s="5">
        <v>40903</v>
      </c>
      <c r="D5584" s="2" t="s">
        <v>804</v>
      </c>
      <c r="E5584" s="14">
        <f t="shared" si="523"/>
        <v>0</v>
      </c>
      <c r="F5584" s="2">
        <v>3</v>
      </c>
      <c r="G5584" s="19">
        <v>448.36649999999997</v>
      </c>
      <c r="H5584" s="20">
        <v>0.03</v>
      </c>
      <c r="I5584" s="6"/>
      <c r="J5584" s="5">
        <v>40908</v>
      </c>
      <c r="K5584" s="25">
        <v>-748.40700000000004</v>
      </c>
      <c r="L5584" s="2" t="s">
        <v>642</v>
      </c>
      <c r="M5584" s="14">
        <f>+VLOOKUP(L5584,Customers!$C$3:$D$797,2,FALSE)</f>
        <v>2</v>
      </c>
      <c r="N5584" s="14">
        <f>+INDEX(Customers!$B$2:$D$797,MATCH(TF_Database!L5584,Customers!$C$2:$C$797,0),1)</f>
        <v>16011</v>
      </c>
      <c r="O5584" s="29">
        <f t="shared" si="524"/>
        <v>5</v>
      </c>
      <c r="P5584" s="29">
        <f t="shared" si="525"/>
        <v>11</v>
      </c>
      <c r="Q5584" s="14" t="str">
        <f t="shared" si="526"/>
        <v xml:space="preserve">Neil </v>
      </c>
      <c r="R5584" s="14" t="str">
        <f t="shared" si="527"/>
        <v>French</v>
      </c>
    </row>
    <row r="5585" spans="2:18" x14ac:dyDescent="0.45">
      <c r="B5585" s="14" t="str">
        <f t="shared" si="522"/>
        <v>411004941102</v>
      </c>
      <c r="C5585" s="5">
        <v>41100</v>
      </c>
      <c r="D5585" s="2" t="s">
        <v>806</v>
      </c>
      <c r="E5585" s="14">
        <f t="shared" si="523"/>
        <v>1</v>
      </c>
      <c r="F5585" s="2">
        <v>49</v>
      </c>
      <c r="G5585" s="19">
        <v>841.51</v>
      </c>
      <c r="H5585" s="20">
        <v>0.05</v>
      </c>
      <c r="I5585" s="6"/>
      <c r="J5585" s="5">
        <v>41102</v>
      </c>
      <c r="K5585" s="25">
        <v>20.86</v>
      </c>
      <c r="L5585" s="2" t="s">
        <v>646</v>
      </c>
      <c r="M5585" s="14">
        <f>+VLOOKUP(L5585,Customers!$C$3:$D$797,2,FALSE)</f>
        <v>4</v>
      </c>
      <c r="N5585" s="14">
        <f>+INDEX(Customers!$B$2:$D$797,MATCH(TF_Database!L5585,Customers!$C$2:$C$797,0),1)</f>
        <v>7697</v>
      </c>
      <c r="O5585" s="29">
        <f t="shared" si="524"/>
        <v>5</v>
      </c>
      <c r="P5585" s="29">
        <f t="shared" si="525"/>
        <v>13</v>
      </c>
      <c r="Q5585" s="14" t="str">
        <f t="shared" si="526"/>
        <v xml:space="preserve">Nick </v>
      </c>
      <c r="R5585" s="14" t="str">
        <f t="shared" si="527"/>
        <v>Crebassa</v>
      </c>
    </row>
    <row r="5586" spans="2:18" x14ac:dyDescent="0.45">
      <c r="B5586" s="14" t="str">
        <f t="shared" si="522"/>
        <v>401722040177</v>
      </c>
      <c r="C5586" s="5">
        <v>40172</v>
      </c>
      <c r="D5586" s="2" t="s">
        <v>804</v>
      </c>
      <c r="E5586" s="14">
        <f t="shared" si="523"/>
        <v>0</v>
      </c>
      <c r="F5586" s="2">
        <v>20</v>
      </c>
      <c r="G5586" s="19">
        <v>71.069999999999993</v>
      </c>
      <c r="H5586" s="20">
        <v>0.08</v>
      </c>
      <c r="I5586" s="6"/>
      <c r="J5586" s="5">
        <v>40177</v>
      </c>
      <c r="K5586" s="25">
        <v>-15.09</v>
      </c>
      <c r="L5586" s="2" t="s">
        <v>644</v>
      </c>
      <c r="M5586" s="14">
        <f>+VLOOKUP(L5586,Customers!$C$3:$D$797,2,FALSE)</f>
        <v>2</v>
      </c>
      <c r="N5586" s="14">
        <f>+INDEX(Customers!$B$2:$D$797,MATCH(TF_Database!L5586,Customers!$C$2:$C$797,0),1)</f>
        <v>10990</v>
      </c>
      <c r="O5586" s="29">
        <f t="shared" si="524"/>
        <v>8</v>
      </c>
      <c r="P5586" s="29">
        <f t="shared" si="525"/>
        <v>14</v>
      </c>
      <c r="Q5586" s="14" t="str">
        <f t="shared" si="526"/>
        <v xml:space="preserve">Suzanne </v>
      </c>
      <c r="R5586" s="14" t="str">
        <f t="shared" si="527"/>
        <v>McNair</v>
      </c>
    </row>
    <row r="5587" spans="2:18" x14ac:dyDescent="0.45">
      <c r="B5587" s="14" t="str">
        <f t="shared" si="522"/>
        <v>400923140094</v>
      </c>
      <c r="C5587" s="5">
        <v>40092</v>
      </c>
      <c r="D5587" s="2" t="s">
        <v>811</v>
      </c>
      <c r="E5587" s="14">
        <f t="shared" si="523"/>
        <v>0</v>
      </c>
      <c r="F5587" s="2">
        <v>31</v>
      </c>
      <c r="G5587" s="19">
        <v>176.28</v>
      </c>
      <c r="H5587" s="20">
        <v>7.0000000000000007E-2</v>
      </c>
      <c r="I5587" s="6"/>
      <c r="J5587" s="5">
        <v>40094</v>
      </c>
      <c r="K5587" s="25">
        <v>-80.30449999999999</v>
      </c>
      <c r="L5587" s="2" t="s">
        <v>646</v>
      </c>
      <c r="M5587" s="14">
        <f>+VLOOKUP(L5587,Customers!$C$3:$D$797,2,FALSE)</f>
        <v>4</v>
      </c>
      <c r="N5587" s="14">
        <f>+INDEX(Customers!$B$2:$D$797,MATCH(TF_Database!L5587,Customers!$C$2:$C$797,0),1)</f>
        <v>7697</v>
      </c>
      <c r="O5587" s="29">
        <f t="shared" si="524"/>
        <v>5</v>
      </c>
      <c r="P5587" s="29">
        <f t="shared" si="525"/>
        <v>13</v>
      </c>
      <c r="Q5587" s="14" t="str">
        <f t="shared" si="526"/>
        <v xml:space="preserve">Nick </v>
      </c>
      <c r="R5587" s="14" t="str">
        <f t="shared" si="527"/>
        <v>Crebassa</v>
      </c>
    </row>
    <row r="5588" spans="2:18" x14ac:dyDescent="0.45">
      <c r="B5588" s="14" t="str">
        <f t="shared" si="522"/>
        <v>411063041108</v>
      </c>
      <c r="C5588" s="5">
        <v>41106</v>
      </c>
      <c r="D5588" s="2" t="s">
        <v>804</v>
      </c>
      <c r="E5588" s="14">
        <f t="shared" si="523"/>
        <v>0</v>
      </c>
      <c r="F5588" s="2">
        <v>30</v>
      </c>
      <c r="G5588" s="19">
        <v>8718.4599999999991</v>
      </c>
      <c r="H5588" s="20">
        <v>0.09</v>
      </c>
      <c r="I5588" s="6"/>
      <c r="J5588" s="5">
        <v>41108</v>
      </c>
      <c r="K5588" s="25">
        <v>1554.85</v>
      </c>
      <c r="L5588" s="2" t="s">
        <v>642</v>
      </c>
      <c r="M5588" s="14">
        <f>+VLOOKUP(L5588,Customers!$C$3:$D$797,2,FALSE)</f>
        <v>2</v>
      </c>
      <c r="N5588" s="14">
        <f>+INDEX(Customers!$B$2:$D$797,MATCH(TF_Database!L5588,Customers!$C$2:$C$797,0),1)</f>
        <v>16011</v>
      </c>
      <c r="O5588" s="29">
        <f t="shared" si="524"/>
        <v>5</v>
      </c>
      <c r="P5588" s="29">
        <f t="shared" si="525"/>
        <v>11</v>
      </c>
      <c r="Q5588" s="14" t="str">
        <f t="shared" si="526"/>
        <v xml:space="preserve">Neil </v>
      </c>
      <c r="R5588" s="14" t="str">
        <f t="shared" si="527"/>
        <v>French</v>
      </c>
    </row>
    <row r="5589" spans="2:18" x14ac:dyDescent="0.45">
      <c r="B5589" s="14" t="str">
        <f t="shared" si="522"/>
        <v>411062641115</v>
      </c>
      <c r="C5589" s="5">
        <v>41106</v>
      </c>
      <c r="D5589" s="2" t="s">
        <v>804</v>
      </c>
      <c r="E5589" s="14">
        <f t="shared" si="523"/>
        <v>0</v>
      </c>
      <c r="F5589" s="2">
        <v>26</v>
      </c>
      <c r="G5589" s="19">
        <v>135.88</v>
      </c>
      <c r="H5589" s="20">
        <v>0.05</v>
      </c>
      <c r="I5589" s="6"/>
      <c r="J5589" s="5">
        <v>41115</v>
      </c>
      <c r="K5589" s="25">
        <v>-66.02</v>
      </c>
      <c r="L5589" s="2" t="s">
        <v>642</v>
      </c>
      <c r="M5589" s="14">
        <f>+VLOOKUP(L5589,Customers!$C$3:$D$797,2,FALSE)</f>
        <v>2</v>
      </c>
      <c r="N5589" s="14">
        <f>+INDEX(Customers!$B$2:$D$797,MATCH(TF_Database!L5589,Customers!$C$2:$C$797,0),1)</f>
        <v>16011</v>
      </c>
      <c r="O5589" s="29">
        <f t="shared" si="524"/>
        <v>5</v>
      </c>
      <c r="P5589" s="29">
        <f t="shared" si="525"/>
        <v>11</v>
      </c>
      <c r="Q5589" s="14" t="str">
        <f t="shared" si="526"/>
        <v xml:space="preserve">Neil </v>
      </c>
      <c r="R5589" s="14" t="str">
        <f t="shared" si="527"/>
        <v>French</v>
      </c>
    </row>
    <row r="5590" spans="2:18" x14ac:dyDescent="0.45">
      <c r="B5590" s="14" t="str">
        <f t="shared" si="522"/>
        <v>404063840407</v>
      </c>
      <c r="C5590" s="5">
        <v>40406</v>
      </c>
      <c r="D5590" s="2" t="s">
        <v>806</v>
      </c>
      <c r="E5590" s="14">
        <f t="shared" si="523"/>
        <v>1</v>
      </c>
      <c r="F5590" s="2">
        <v>38</v>
      </c>
      <c r="G5590" s="19">
        <v>487.98</v>
      </c>
      <c r="H5590" s="20">
        <v>0.01</v>
      </c>
      <c r="I5590" s="6"/>
      <c r="J5590" s="5">
        <v>40407</v>
      </c>
      <c r="K5590" s="25">
        <v>8.1005000000000003</v>
      </c>
      <c r="L5590" s="2" t="s">
        <v>209</v>
      </c>
      <c r="M5590" s="14">
        <f>+VLOOKUP(L5590,Customers!$C$3:$D$797,2,FALSE)</f>
        <v>4</v>
      </c>
      <c r="N5590" s="14">
        <f>+INDEX(Customers!$B$2:$D$797,MATCH(TF_Database!L5590,Customers!$C$2:$C$797,0),1)</f>
        <v>15101</v>
      </c>
      <c r="O5590" s="29">
        <f t="shared" si="524"/>
        <v>4</v>
      </c>
      <c r="P5590" s="29">
        <f t="shared" si="525"/>
        <v>11</v>
      </c>
      <c r="Q5590" s="14" t="str">
        <f t="shared" si="526"/>
        <v xml:space="preserve">Rob </v>
      </c>
      <c r="R5590" s="14" t="str">
        <f t="shared" si="527"/>
        <v>Beeghly</v>
      </c>
    </row>
    <row r="5591" spans="2:18" x14ac:dyDescent="0.45">
      <c r="B5591" s="14" t="str">
        <f t="shared" si="522"/>
        <v>404804540481</v>
      </c>
      <c r="C5591" s="5">
        <v>40480</v>
      </c>
      <c r="D5591" s="2" t="s">
        <v>808</v>
      </c>
      <c r="E5591" s="14">
        <f t="shared" si="523"/>
        <v>0</v>
      </c>
      <c r="F5591" s="2">
        <v>45</v>
      </c>
      <c r="G5591" s="19">
        <v>254.92</v>
      </c>
      <c r="H5591" s="20">
        <v>0.1</v>
      </c>
      <c r="I5591" s="6"/>
      <c r="J5591" s="5">
        <v>40481</v>
      </c>
      <c r="K5591" s="25">
        <v>-99.62</v>
      </c>
      <c r="L5591" s="2" t="s">
        <v>646</v>
      </c>
      <c r="M5591" s="14">
        <f>+VLOOKUP(L5591,Customers!$C$3:$D$797,2,FALSE)</f>
        <v>4</v>
      </c>
      <c r="N5591" s="14">
        <f>+INDEX(Customers!$B$2:$D$797,MATCH(TF_Database!L5591,Customers!$C$2:$C$797,0),1)</f>
        <v>7697</v>
      </c>
      <c r="O5591" s="29">
        <f t="shared" si="524"/>
        <v>5</v>
      </c>
      <c r="P5591" s="29">
        <f t="shared" si="525"/>
        <v>13</v>
      </c>
      <c r="Q5591" s="14" t="str">
        <f t="shared" si="526"/>
        <v xml:space="preserve">Nick </v>
      </c>
      <c r="R5591" s="14" t="str">
        <f t="shared" si="527"/>
        <v>Crebassa</v>
      </c>
    </row>
    <row r="5592" spans="2:18" x14ac:dyDescent="0.45">
      <c r="B5592" s="14" t="str">
        <f t="shared" si="522"/>
        <v>403832640385</v>
      </c>
      <c r="C5592" s="5">
        <v>40383</v>
      </c>
      <c r="D5592" s="2" t="s">
        <v>804</v>
      </c>
      <c r="E5592" s="14">
        <f t="shared" si="523"/>
        <v>0</v>
      </c>
      <c r="F5592" s="2">
        <v>26</v>
      </c>
      <c r="G5592" s="19">
        <v>1846.2</v>
      </c>
      <c r="H5592" s="20">
        <v>0.04</v>
      </c>
      <c r="I5592" s="6"/>
      <c r="J5592" s="5">
        <v>40385</v>
      </c>
      <c r="K5592" s="25">
        <v>-584.92999999999995</v>
      </c>
      <c r="L5592" s="2" t="s">
        <v>209</v>
      </c>
      <c r="M5592" s="14">
        <f>+VLOOKUP(L5592,Customers!$C$3:$D$797,2,FALSE)</f>
        <v>4</v>
      </c>
      <c r="N5592" s="14">
        <f>+INDEX(Customers!$B$2:$D$797,MATCH(TF_Database!L5592,Customers!$C$2:$C$797,0),1)</f>
        <v>15101</v>
      </c>
      <c r="O5592" s="29">
        <f t="shared" si="524"/>
        <v>4</v>
      </c>
      <c r="P5592" s="29">
        <f t="shared" si="525"/>
        <v>11</v>
      </c>
      <c r="Q5592" s="14" t="str">
        <f t="shared" si="526"/>
        <v xml:space="preserve">Rob </v>
      </c>
      <c r="R5592" s="14" t="str">
        <f t="shared" si="527"/>
        <v>Beeghly</v>
      </c>
    </row>
    <row r="5593" spans="2:18" x14ac:dyDescent="0.45">
      <c r="B5593" s="14" t="str">
        <f t="shared" si="522"/>
        <v>403831140390</v>
      </c>
      <c r="C5593" s="5">
        <v>40383</v>
      </c>
      <c r="D5593" s="2" t="s">
        <v>804</v>
      </c>
      <c r="E5593" s="14">
        <f t="shared" si="523"/>
        <v>0</v>
      </c>
      <c r="F5593" s="2">
        <v>11</v>
      </c>
      <c r="G5593" s="19">
        <v>32.03</v>
      </c>
      <c r="H5593" s="20">
        <v>0.09</v>
      </c>
      <c r="I5593" s="6"/>
      <c r="J5593" s="5">
        <v>40390</v>
      </c>
      <c r="K5593" s="25">
        <v>7.41</v>
      </c>
      <c r="L5593" s="2" t="s">
        <v>209</v>
      </c>
      <c r="M5593" s="14">
        <f>+VLOOKUP(L5593,Customers!$C$3:$D$797,2,FALSE)</f>
        <v>4</v>
      </c>
      <c r="N5593" s="14">
        <f>+INDEX(Customers!$B$2:$D$797,MATCH(TF_Database!L5593,Customers!$C$2:$C$797,0),1)</f>
        <v>15101</v>
      </c>
      <c r="O5593" s="29">
        <f t="shared" si="524"/>
        <v>4</v>
      </c>
      <c r="P5593" s="29">
        <f t="shared" si="525"/>
        <v>11</v>
      </c>
      <c r="Q5593" s="14" t="str">
        <f t="shared" si="526"/>
        <v xml:space="preserve">Rob </v>
      </c>
      <c r="R5593" s="14" t="str">
        <f t="shared" si="527"/>
        <v>Beeghly</v>
      </c>
    </row>
    <row r="5594" spans="2:18" x14ac:dyDescent="0.45">
      <c r="B5594" s="14" t="str">
        <f t="shared" si="522"/>
        <v>403834440383</v>
      </c>
      <c r="C5594" s="5">
        <v>40383</v>
      </c>
      <c r="D5594" s="2" t="s">
        <v>804</v>
      </c>
      <c r="E5594" s="14">
        <f t="shared" si="523"/>
        <v>0</v>
      </c>
      <c r="F5594" s="2">
        <v>44</v>
      </c>
      <c r="G5594" s="19">
        <v>185.82</v>
      </c>
      <c r="H5594" s="20">
        <v>0.05</v>
      </c>
      <c r="I5594" s="6"/>
      <c r="J5594" s="5">
        <v>40383</v>
      </c>
      <c r="K5594" s="25">
        <v>11.45</v>
      </c>
      <c r="L5594" s="2" t="s">
        <v>209</v>
      </c>
      <c r="M5594" s="14">
        <f>+VLOOKUP(L5594,Customers!$C$3:$D$797,2,FALSE)</f>
        <v>4</v>
      </c>
      <c r="N5594" s="14">
        <f>+INDEX(Customers!$B$2:$D$797,MATCH(TF_Database!L5594,Customers!$C$2:$C$797,0),1)</f>
        <v>15101</v>
      </c>
      <c r="O5594" s="29">
        <f t="shared" si="524"/>
        <v>4</v>
      </c>
      <c r="P5594" s="29">
        <f t="shared" si="525"/>
        <v>11</v>
      </c>
      <c r="Q5594" s="14" t="str">
        <f t="shared" si="526"/>
        <v xml:space="preserve">Rob </v>
      </c>
      <c r="R5594" s="14" t="str">
        <f t="shared" si="527"/>
        <v>Beeghly</v>
      </c>
    </row>
    <row r="5595" spans="2:18" x14ac:dyDescent="0.45">
      <c r="B5595" s="14" t="str">
        <f t="shared" si="522"/>
        <v>399782439978</v>
      </c>
      <c r="C5595" s="5">
        <v>39978</v>
      </c>
      <c r="D5595" s="2" t="s">
        <v>808</v>
      </c>
      <c r="E5595" s="14">
        <f t="shared" si="523"/>
        <v>0</v>
      </c>
      <c r="F5595" s="2">
        <v>24</v>
      </c>
      <c r="G5595" s="19">
        <v>7046.61</v>
      </c>
      <c r="H5595" s="20">
        <v>0.08</v>
      </c>
      <c r="I5595" s="6"/>
      <c r="J5595" s="5">
        <v>39978</v>
      </c>
      <c r="K5595" s="25">
        <v>2595.1775000000002</v>
      </c>
      <c r="L5595" s="2" t="s">
        <v>645</v>
      </c>
      <c r="M5595" s="14">
        <f>+VLOOKUP(L5595,Customers!$C$3:$D$797,2,FALSE)</f>
        <v>1</v>
      </c>
      <c r="N5595" s="14">
        <f>+INDEX(Customers!$B$2:$D$797,MATCH(TF_Database!L5595,Customers!$C$2:$C$797,0),1)</f>
        <v>851</v>
      </c>
      <c r="O5595" s="29">
        <f t="shared" si="524"/>
        <v>6</v>
      </c>
      <c r="P5595" s="29">
        <f t="shared" si="525"/>
        <v>12</v>
      </c>
      <c r="Q5595" s="14" t="str">
        <f t="shared" si="526"/>
        <v xml:space="preserve">Susan </v>
      </c>
      <c r="R5595" s="14" t="str">
        <f t="shared" si="527"/>
        <v>Pistek</v>
      </c>
    </row>
    <row r="5596" spans="2:18" x14ac:dyDescent="0.45">
      <c r="B5596" s="14" t="str">
        <f t="shared" si="522"/>
        <v>40065540068</v>
      </c>
      <c r="C5596" s="5">
        <v>40065</v>
      </c>
      <c r="D5596" s="2" t="s">
        <v>811</v>
      </c>
      <c r="E5596" s="14">
        <f t="shared" si="523"/>
        <v>0</v>
      </c>
      <c r="F5596" s="2">
        <v>5</v>
      </c>
      <c r="G5596" s="19">
        <v>14.74</v>
      </c>
      <c r="H5596" s="20">
        <v>0.08</v>
      </c>
      <c r="I5596" s="6"/>
      <c r="J5596" s="5">
        <v>40068</v>
      </c>
      <c r="K5596" s="25">
        <v>-2.58</v>
      </c>
      <c r="L5596" s="2" t="s">
        <v>640</v>
      </c>
      <c r="M5596" s="14">
        <f>+VLOOKUP(L5596,Customers!$C$3:$D$797,2,FALSE)</f>
        <v>4</v>
      </c>
      <c r="N5596" s="14">
        <f>+INDEX(Customers!$B$2:$D$797,MATCH(TF_Database!L5596,Customers!$C$2:$C$797,0),1)</f>
        <v>6971</v>
      </c>
      <c r="O5596" s="29">
        <f t="shared" si="524"/>
        <v>5</v>
      </c>
      <c r="P5596" s="29">
        <f t="shared" si="525"/>
        <v>13</v>
      </c>
      <c r="Q5596" s="14" t="str">
        <f t="shared" si="526"/>
        <v xml:space="preserve">Sung </v>
      </c>
      <c r="R5596" s="14" t="str">
        <f t="shared" si="527"/>
        <v>Shariari</v>
      </c>
    </row>
    <row r="5597" spans="2:18" x14ac:dyDescent="0.45">
      <c r="B5597" s="14" t="str">
        <f t="shared" si="522"/>
        <v>406272640629</v>
      </c>
      <c r="C5597" s="5">
        <v>40627</v>
      </c>
      <c r="D5597" s="2" t="s">
        <v>811</v>
      </c>
      <c r="E5597" s="14">
        <f t="shared" si="523"/>
        <v>0</v>
      </c>
      <c r="F5597" s="2">
        <v>26</v>
      </c>
      <c r="G5597" s="19">
        <v>423.14</v>
      </c>
      <c r="H5597" s="20">
        <v>0.03</v>
      </c>
      <c r="I5597" s="6"/>
      <c r="J5597" s="5">
        <v>40629</v>
      </c>
      <c r="K5597" s="25">
        <v>85.51</v>
      </c>
      <c r="L5597" s="2" t="s">
        <v>644</v>
      </c>
      <c r="M5597" s="14">
        <f>+VLOOKUP(L5597,Customers!$C$3:$D$797,2,FALSE)</f>
        <v>2</v>
      </c>
      <c r="N5597" s="14">
        <f>+INDEX(Customers!$B$2:$D$797,MATCH(TF_Database!L5597,Customers!$C$2:$C$797,0),1)</f>
        <v>10990</v>
      </c>
      <c r="O5597" s="29">
        <f t="shared" si="524"/>
        <v>8</v>
      </c>
      <c r="P5597" s="29">
        <f t="shared" si="525"/>
        <v>14</v>
      </c>
      <c r="Q5597" s="14" t="str">
        <f t="shared" si="526"/>
        <v xml:space="preserve">Suzanne </v>
      </c>
      <c r="R5597" s="14" t="str">
        <f t="shared" si="527"/>
        <v>McNair</v>
      </c>
    </row>
    <row r="5598" spans="2:18" x14ac:dyDescent="0.45">
      <c r="B5598" s="14" t="str">
        <f t="shared" si="522"/>
        <v>406272240629</v>
      </c>
      <c r="C5598" s="5">
        <v>40627</v>
      </c>
      <c r="D5598" s="2" t="s">
        <v>811</v>
      </c>
      <c r="E5598" s="14">
        <f t="shared" si="523"/>
        <v>0</v>
      </c>
      <c r="F5598" s="2">
        <v>22</v>
      </c>
      <c r="G5598" s="19">
        <v>628.39</v>
      </c>
      <c r="H5598" s="20">
        <v>0.1</v>
      </c>
      <c r="I5598" s="6"/>
      <c r="J5598" s="5">
        <v>40629</v>
      </c>
      <c r="K5598" s="25">
        <v>181.83</v>
      </c>
      <c r="L5598" s="2" t="s">
        <v>644</v>
      </c>
      <c r="M5598" s="14">
        <f>+VLOOKUP(L5598,Customers!$C$3:$D$797,2,FALSE)</f>
        <v>2</v>
      </c>
      <c r="N5598" s="14">
        <f>+INDEX(Customers!$B$2:$D$797,MATCH(TF_Database!L5598,Customers!$C$2:$C$797,0),1)</f>
        <v>10990</v>
      </c>
      <c r="O5598" s="29">
        <f t="shared" si="524"/>
        <v>8</v>
      </c>
      <c r="P5598" s="29">
        <f t="shared" si="525"/>
        <v>14</v>
      </c>
      <c r="Q5598" s="14" t="str">
        <f t="shared" si="526"/>
        <v xml:space="preserve">Suzanne </v>
      </c>
      <c r="R5598" s="14" t="str">
        <f t="shared" si="527"/>
        <v>McNair</v>
      </c>
    </row>
    <row r="5599" spans="2:18" x14ac:dyDescent="0.45">
      <c r="B5599" s="14" t="str">
        <f t="shared" si="522"/>
        <v>40627240630</v>
      </c>
      <c r="C5599" s="5">
        <v>40627</v>
      </c>
      <c r="D5599" s="2" t="s">
        <v>811</v>
      </c>
      <c r="E5599" s="14">
        <f t="shared" si="523"/>
        <v>0</v>
      </c>
      <c r="F5599" s="2">
        <v>2</v>
      </c>
      <c r="G5599" s="19">
        <v>162.49</v>
      </c>
      <c r="H5599" s="20">
        <v>0.03</v>
      </c>
      <c r="I5599" s="6"/>
      <c r="J5599" s="5">
        <v>40630</v>
      </c>
      <c r="K5599" s="25">
        <v>-94.83</v>
      </c>
      <c r="L5599" s="2" t="s">
        <v>644</v>
      </c>
      <c r="M5599" s="14">
        <f>+VLOOKUP(L5599,Customers!$C$3:$D$797,2,FALSE)</f>
        <v>2</v>
      </c>
      <c r="N5599" s="14">
        <f>+INDEX(Customers!$B$2:$D$797,MATCH(TF_Database!L5599,Customers!$C$2:$C$797,0),1)</f>
        <v>10990</v>
      </c>
      <c r="O5599" s="29">
        <f t="shared" si="524"/>
        <v>8</v>
      </c>
      <c r="P5599" s="29">
        <f t="shared" si="525"/>
        <v>14</v>
      </c>
      <c r="Q5599" s="14" t="str">
        <f t="shared" si="526"/>
        <v xml:space="preserve">Suzanne </v>
      </c>
      <c r="R5599" s="14" t="str">
        <f t="shared" si="527"/>
        <v>McNair</v>
      </c>
    </row>
    <row r="5600" spans="2:18" x14ac:dyDescent="0.45">
      <c r="B5600" s="14" t="str">
        <f t="shared" si="522"/>
        <v>400142140017</v>
      </c>
      <c r="C5600" s="5">
        <v>40014</v>
      </c>
      <c r="D5600" s="2" t="s">
        <v>808</v>
      </c>
      <c r="E5600" s="14">
        <f t="shared" si="523"/>
        <v>0</v>
      </c>
      <c r="F5600" s="2">
        <v>21</v>
      </c>
      <c r="G5600" s="19">
        <v>133.15</v>
      </c>
      <c r="H5600" s="20">
        <v>0.05</v>
      </c>
      <c r="I5600" s="6"/>
      <c r="J5600" s="5">
        <v>40017</v>
      </c>
      <c r="K5600" s="25">
        <v>-51.427999999999997</v>
      </c>
      <c r="L5600" s="2" t="s">
        <v>642</v>
      </c>
      <c r="M5600" s="14">
        <f>+VLOOKUP(L5600,Customers!$C$3:$D$797,2,FALSE)</f>
        <v>2</v>
      </c>
      <c r="N5600" s="14">
        <f>+INDEX(Customers!$B$2:$D$797,MATCH(TF_Database!L5600,Customers!$C$2:$C$797,0),1)</f>
        <v>16011</v>
      </c>
      <c r="O5600" s="29">
        <f t="shared" si="524"/>
        <v>5</v>
      </c>
      <c r="P5600" s="29">
        <f t="shared" si="525"/>
        <v>11</v>
      </c>
      <c r="Q5600" s="14" t="str">
        <f t="shared" si="526"/>
        <v xml:space="preserve">Neil </v>
      </c>
      <c r="R5600" s="14" t="str">
        <f t="shared" si="527"/>
        <v>French</v>
      </c>
    </row>
    <row r="5601" spans="2:18" x14ac:dyDescent="0.45">
      <c r="B5601" s="14" t="str">
        <f t="shared" si="522"/>
        <v>400144540015</v>
      </c>
      <c r="C5601" s="5">
        <v>40014</v>
      </c>
      <c r="D5601" s="2" t="s">
        <v>808</v>
      </c>
      <c r="E5601" s="14">
        <f t="shared" si="523"/>
        <v>0</v>
      </c>
      <c r="F5601" s="2">
        <v>45</v>
      </c>
      <c r="G5601" s="19">
        <v>136.71</v>
      </c>
      <c r="H5601" s="20">
        <v>0.04</v>
      </c>
      <c r="I5601" s="6"/>
      <c r="J5601" s="5">
        <v>40015</v>
      </c>
      <c r="K5601" s="25">
        <v>34.72</v>
      </c>
      <c r="L5601" s="2" t="s">
        <v>642</v>
      </c>
      <c r="M5601" s="14">
        <f>+VLOOKUP(L5601,Customers!$C$3:$D$797,2,FALSE)</f>
        <v>2</v>
      </c>
      <c r="N5601" s="14">
        <f>+INDEX(Customers!$B$2:$D$797,MATCH(TF_Database!L5601,Customers!$C$2:$C$797,0),1)</f>
        <v>16011</v>
      </c>
      <c r="O5601" s="29">
        <f t="shared" si="524"/>
        <v>5</v>
      </c>
      <c r="P5601" s="29">
        <f t="shared" si="525"/>
        <v>11</v>
      </c>
      <c r="Q5601" s="14" t="str">
        <f t="shared" si="526"/>
        <v xml:space="preserve">Neil </v>
      </c>
      <c r="R5601" s="14" t="str">
        <f t="shared" si="527"/>
        <v>French</v>
      </c>
    </row>
    <row r="5602" spans="2:18" x14ac:dyDescent="0.45">
      <c r="B5602" s="14" t="str">
        <f t="shared" si="522"/>
        <v>40456640463</v>
      </c>
      <c r="C5602" s="5">
        <v>40456</v>
      </c>
      <c r="D5602" s="2" t="s">
        <v>804</v>
      </c>
      <c r="E5602" s="14">
        <f t="shared" si="523"/>
        <v>0</v>
      </c>
      <c r="F5602" s="2">
        <v>6</v>
      </c>
      <c r="G5602" s="19">
        <v>96.03</v>
      </c>
      <c r="H5602" s="20">
        <v>0.1</v>
      </c>
      <c r="I5602" s="6"/>
      <c r="J5602" s="5">
        <v>40463</v>
      </c>
      <c r="K5602" s="25">
        <v>-59.39</v>
      </c>
      <c r="L5602" s="2" t="s">
        <v>634</v>
      </c>
      <c r="M5602" s="14">
        <f>+VLOOKUP(L5602,Customers!$C$3:$D$797,2,FALSE)</f>
        <v>4</v>
      </c>
      <c r="N5602" s="14">
        <f>+INDEX(Customers!$B$2:$D$797,MATCH(TF_Database!L5602,Customers!$C$2:$C$797,0),1)</f>
        <v>15825</v>
      </c>
      <c r="O5602" s="29">
        <f t="shared" si="524"/>
        <v>9</v>
      </c>
      <c r="P5602" s="29">
        <f t="shared" si="525"/>
        <v>14</v>
      </c>
      <c r="Q5602" s="14" t="str">
        <f t="shared" si="526"/>
        <v xml:space="preserve">Michelle </v>
      </c>
      <c r="R5602" s="14" t="str">
        <f t="shared" si="527"/>
        <v>Moray</v>
      </c>
    </row>
    <row r="5603" spans="2:18" x14ac:dyDescent="0.45">
      <c r="B5603" s="14" t="str">
        <f t="shared" si="522"/>
        <v>399441139946</v>
      </c>
      <c r="C5603" s="5">
        <v>39944</v>
      </c>
      <c r="D5603" s="2" t="s">
        <v>806</v>
      </c>
      <c r="E5603" s="14">
        <f t="shared" si="523"/>
        <v>1</v>
      </c>
      <c r="F5603" s="2">
        <v>11</v>
      </c>
      <c r="G5603" s="19">
        <v>28.63</v>
      </c>
      <c r="H5603" s="20">
        <v>0.09</v>
      </c>
      <c r="I5603" s="6"/>
      <c r="J5603" s="5">
        <v>39946</v>
      </c>
      <c r="K5603" s="25">
        <v>-21.17</v>
      </c>
      <c r="L5603" s="2" t="s">
        <v>642</v>
      </c>
      <c r="M5603" s="14">
        <f>+VLOOKUP(L5603,Customers!$C$3:$D$797,2,FALSE)</f>
        <v>2</v>
      </c>
      <c r="N5603" s="14">
        <f>+INDEX(Customers!$B$2:$D$797,MATCH(TF_Database!L5603,Customers!$C$2:$C$797,0),1)</f>
        <v>16011</v>
      </c>
      <c r="O5603" s="29">
        <f t="shared" si="524"/>
        <v>5</v>
      </c>
      <c r="P5603" s="29">
        <f t="shared" si="525"/>
        <v>11</v>
      </c>
      <c r="Q5603" s="14" t="str">
        <f t="shared" si="526"/>
        <v xml:space="preserve">Neil </v>
      </c>
      <c r="R5603" s="14" t="str">
        <f t="shared" si="527"/>
        <v>French</v>
      </c>
    </row>
    <row r="5604" spans="2:18" x14ac:dyDescent="0.45">
      <c r="B5604" s="14" t="str">
        <f t="shared" si="522"/>
        <v>399444539944</v>
      </c>
      <c r="C5604" s="5">
        <v>39944</v>
      </c>
      <c r="D5604" s="2" t="s">
        <v>806</v>
      </c>
      <c r="E5604" s="14">
        <f t="shared" si="523"/>
        <v>1</v>
      </c>
      <c r="F5604" s="2">
        <v>45</v>
      </c>
      <c r="G5604" s="19">
        <v>8014.6240000000007</v>
      </c>
      <c r="H5604" s="20">
        <v>0.08</v>
      </c>
      <c r="I5604" s="6"/>
      <c r="J5604" s="5">
        <v>39944</v>
      </c>
      <c r="K5604" s="25">
        <v>1366.1</v>
      </c>
      <c r="L5604" s="2" t="s">
        <v>642</v>
      </c>
      <c r="M5604" s="14">
        <f>+VLOOKUP(L5604,Customers!$C$3:$D$797,2,FALSE)</f>
        <v>2</v>
      </c>
      <c r="N5604" s="14">
        <f>+INDEX(Customers!$B$2:$D$797,MATCH(TF_Database!L5604,Customers!$C$2:$C$797,0),1)</f>
        <v>16011</v>
      </c>
      <c r="O5604" s="29">
        <f t="shared" si="524"/>
        <v>5</v>
      </c>
      <c r="P5604" s="29">
        <f t="shared" si="525"/>
        <v>11</v>
      </c>
      <c r="Q5604" s="14" t="str">
        <f t="shared" si="526"/>
        <v xml:space="preserve">Neil </v>
      </c>
      <c r="R5604" s="14" t="str">
        <f t="shared" si="527"/>
        <v>French</v>
      </c>
    </row>
    <row r="5605" spans="2:18" x14ac:dyDescent="0.45">
      <c r="B5605" s="14" t="str">
        <f t="shared" si="522"/>
        <v>41157741159</v>
      </c>
      <c r="C5605" s="5">
        <v>41157</v>
      </c>
      <c r="D5605" s="2" t="s">
        <v>810</v>
      </c>
      <c r="E5605" s="14">
        <f t="shared" si="523"/>
        <v>0</v>
      </c>
      <c r="F5605" s="2">
        <v>7</v>
      </c>
      <c r="G5605" s="19">
        <v>1339.0240000000001</v>
      </c>
      <c r="H5605" s="20">
        <v>0.03</v>
      </c>
      <c r="I5605" s="6"/>
      <c r="J5605" s="5">
        <v>41159</v>
      </c>
      <c r="K5605" s="25">
        <v>-211.51</v>
      </c>
      <c r="L5605" s="2" t="s">
        <v>644</v>
      </c>
      <c r="M5605" s="14">
        <f>+VLOOKUP(L5605,Customers!$C$3:$D$797,2,FALSE)</f>
        <v>2</v>
      </c>
      <c r="N5605" s="14">
        <f>+INDEX(Customers!$B$2:$D$797,MATCH(TF_Database!L5605,Customers!$C$2:$C$797,0),1)</f>
        <v>10990</v>
      </c>
      <c r="O5605" s="29">
        <f t="shared" si="524"/>
        <v>8</v>
      </c>
      <c r="P5605" s="29">
        <f t="shared" si="525"/>
        <v>14</v>
      </c>
      <c r="Q5605" s="14" t="str">
        <f t="shared" si="526"/>
        <v xml:space="preserve">Suzanne </v>
      </c>
      <c r="R5605" s="14" t="str">
        <f t="shared" si="527"/>
        <v>McNair</v>
      </c>
    </row>
    <row r="5606" spans="2:18" x14ac:dyDescent="0.45">
      <c r="B5606" s="14" t="str">
        <f t="shared" si="522"/>
        <v>398182339820</v>
      </c>
      <c r="C5606" s="5">
        <v>39818</v>
      </c>
      <c r="D5606" s="2" t="s">
        <v>806</v>
      </c>
      <c r="E5606" s="14">
        <f t="shared" si="523"/>
        <v>1</v>
      </c>
      <c r="F5606" s="2">
        <v>23</v>
      </c>
      <c r="G5606" s="19">
        <v>725.43</v>
      </c>
      <c r="H5606" s="20">
        <v>0</v>
      </c>
      <c r="I5606" s="6"/>
      <c r="J5606" s="5">
        <v>39820</v>
      </c>
      <c r="K5606" s="25">
        <v>245.97</v>
      </c>
      <c r="L5606" s="2" t="s">
        <v>190</v>
      </c>
      <c r="M5606" s="14">
        <f>+VLOOKUP(L5606,Customers!$C$3:$D$797,2,FALSE)</f>
        <v>1</v>
      </c>
      <c r="N5606" s="14">
        <f>+INDEX(Customers!$B$2:$D$797,MATCH(TF_Database!L5606,Customers!$C$2:$C$797,0),1)</f>
        <v>16812</v>
      </c>
      <c r="O5606" s="29">
        <f t="shared" si="524"/>
        <v>7</v>
      </c>
      <c r="P5606" s="29">
        <f t="shared" si="525"/>
        <v>14</v>
      </c>
      <c r="Q5606" s="14" t="str">
        <f t="shared" si="526"/>
        <v xml:space="preserve">Robert </v>
      </c>
      <c r="R5606" s="14" t="str">
        <f t="shared" si="527"/>
        <v>Waldorf</v>
      </c>
    </row>
    <row r="5607" spans="2:18" x14ac:dyDescent="0.45">
      <c r="B5607" s="14" t="str">
        <f t="shared" si="522"/>
        <v>404224240422</v>
      </c>
      <c r="C5607" s="5">
        <v>40422</v>
      </c>
      <c r="D5607" s="2" t="s">
        <v>810</v>
      </c>
      <c r="E5607" s="14">
        <f t="shared" si="523"/>
        <v>0</v>
      </c>
      <c r="F5607" s="2">
        <v>42</v>
      </c>
      <c r="G5607" s="19">
        <v>130.96</v>
      </c>
      <c r="H5607" s="20">
        <v>0.05</v>
      </c>
      <c r="I5607" s="6"/>
      <c r="J5607" s="5">
        <v>40422</v>
      </c>
      <c r="K5607" s="25">
        <v>-66.739999999999995</v>
      </c>
      <c r="L5607" s="2" t="s">
        <v>643</v>
      </c>
      <c r="M5607" s="14">
        <f>+VLOOKUP(L5607,Customers!$C$3:$D$797,2,FALSE)</f>
        <v>5</v>
      </c>
      <c r="N5607" s="14">
        <f>+INDEX(Customers!$B$2:$D$797,MATCH(TF_Database!L5607,Customers!$C$2:$C$797,0),1)</f>
        <v>15697</v>
      </c>
      <c r="O5607" s="29">
        <f t="shared" si="524"/>
        <v>7</v>
      </c>
      <c r="P5607" s="29">
        <f t="shared" si="525"/>
        <v>12</v>
      </c>
      <c r="Q5607" s="14" t="str">
        <f t="shared" si="526"/>
        <v xml:space="preserve">Nicole </v>
      </c>
      <c r="R5607" s="14" t="str">
        <f t="shared" si="527"/>
        <v>Fjeld</v>
      </c>
    </row>
    <row r="5608" spans="2:18" x14ac:dyDescent="0.45">
      <c r="B5608" s="14" t="str">
        <f t="shared" si="522"/>
        <v>408622940862</v>
      </c>
      <c r="C5608" s="5">
        <v>40862</v>
      </c>
      <c r="D5608" s="2" t="s">
        <v>804</v>
      </c>
      <c r="E5608" s="14">
        <f t="shared" si="523"/>
        <v>0</v>
      </c>
      <c r="F5608" s="2">
        <v>29</v>
      </c>
      <c r="G5608" s="19">
        <v>11039.75</v>
      </c>
      <c r="H5608" s="20">
        <v>0.06</v>
      </c>
      <c r="I5608" s="6"/>
      <c r="J5608" s="5">
        <v>40862</v>
      </c>
      <c r="K5608" s="25">
        <v>2148.9699999999998</v>
      </c>
      <c r="L5608" s="2" t="s">
        <v>644</v>
      </c>
      <c r="M5608" s="14">
        <f>+VLOOKUP(L5608,Customers!$C$3:$D$797,2,FALSE)</f>
        <v>2</v>
      </c>
      <c r="N5608" s="14">
        <f>+INDEX(Customers!$B$2:$D$797,MATCH(TF_Database!L5608,Customers!$C$2:$C$797,0),1)</f>
        <v>10990</v>
      </c>
      <c r="O5608" s="29">
        <f t="shared" si="524"/>
        <v>8</v>
      </c>
      <c r="P5608" s="29">
        <f t="shared" si="525"/>
        <v>14</v>
      </c>
      <c r="Q5608" s="14" t="str">
        <f t="shared" si="526"/>
        <v xml:space="preserve">Suzanne </v>
      </c>
      <c r="R5608" s="14" t="str">
        <f t="shared" si="527"/>
        <v>McNair</v>
      </c>
    </row>
    <row r="5609" spans="2:18" x14ac:dyDescent="0.45">
      <c r="B5609" s="14" t="str">
        <f t="shared" si="522"/>
        <v>408623040866</v>
      </c>
      <c r="C5609" s="5">
        <v>40862</v>
      </c>
      <c r="D5609" s="2" t="s">
        <v>804</v>
      </c>
      <c r="E5609" s="14">
        <f t="shared" si="523"/>
        <v>0</v>
      </c>
      <c r="F5609" s="2">
        <v>30</v>
      </c>
      <c r="G5609" s="19">
        <v>4982.9440000000004</v>
      </c>
      <c r="H5609" s="20">
        <v>7.0000000000000007E-2</v>
      </c>
      <c r="I5609" s="6"/>
      <c r="J5609" s="5">
        <v>40866</v>
      </c>
      <c r="K5609" s="25">
        <v>693.69</v>
      </c>
      <c r="L5609" s="2" t="s">
        <v>644</v>
      </c>
      <c r="M5609" s="14">
        <f>+VLOOKUP(L5609,Customers!$C$3:$D$797,2,FALSE)</f>
        <v>2</v>
      </c>
      <c r="N5609" s="14">
        <f>+INDEX(Customers!$B$2:$D$797,MATCH(TF_Database!L5609,Customers!$C$2:$C$797,0),1)</f>
        <v>10990</v>
      </c>
      <c r="O5609" s="29">
        <f t="shared" si="524"/>
        <v>8</v>
      </c>
      <c r="P5609" s="29">
        <f t="shared" si="525"/>
        <v>14</v>
      </c>
      <c r="Q5609" s="14" t="str">
        <f t="shared" si="526"/>
        <v xml:space="preserve">Suzanne </v>
      </c>
      <c r="R5609" s="14" t="str">
        <f t="shared" si="527"/>
        <v>McNair</v>
      </c>
    </row>
    <row r="5610" spans="2:18" x14ac:dyDescent="0.45">
      <c r="B5610" s="14" t="str">
        <f t="shared" si="522"/>
        <v>405001240501</v>
      </c>
      <c r="C5610" s="5">
        <v>40500</v>
      </c>
      <c r="D5610" s="2" t="s">
        <v>808</v>
      </c>
      <c r="E5610" s="14">
        <f t="shared" si="523"/>
        <v>0</v>
      </c>
      <c r="F5610" s="2">
        <v>12</v>
      </c>
      <c r="G5610" s="19">
        <v>31.77</v>
      </c>
      <c r="H5610" s="20">
        <v>0.04</v>
      </c>
      <c r="I5610" s="6"/>
      <c r="J5610" s="5">
        <v>40501</v>
      </c>
      <c r="K5610" s="25">
        <v>8.34</v>
      </c>
      <c r="L5610" s="2" t="s">
        <v>473</v>
      </c>
      <c r="M5610" s="14">
        <f>+VLOOKUP(L5610,Customers!$C$3:$D$797,2,FALSE)</f>
        <v>5</v>
      </c>
      <c r="N5610" s="14">
        <f>+INDEX(Customers!$B$2:$D$797,MATCH(TF_Database!L5610,Customers!$C$2:$C$797,0),1)</f>
        <v>898</v>
      </c>
      <c r="O5610" s="29">
        <f t="shared" si="524"/>
        <v>7</v>
      </c>
      <c r="P5610" s="29">
        <f t="shared" si="525"/>
        <v>13</v>
      </c>
      <c r="Q5610" s="14" t="str">
        <f t="shared" si="526"/>
        <v xml:space="preserve">Brenda </v>
      </c>
      <c r="R5610" s="14" t="str">
        <f t="shared" si="527"/>
        <v>Bowman</v>
      </c>
    </row>
    <row r="5611" spans="2:18" x14ac:dyDescent="0.45">
      <c r="B5611" s="14" t="str">
        <f t="shared" si="522"/>
        <v>405003340501</v>
      </c>
      <c r="C5611" s="5">
        <v>40500</v>
      </c>
      <c r="D5611" s="2" t="s">
        <v>808</v>
      </c>
      <c r="E5611" s="14">
        <f t="shared" si="523"/>
        <v>0</v>
      </c>
      <c r="F5611" s="2">
        <v>33</v>
      </c>
      <c r="G5611" s="19">
        <v>208.05</v>
      </c>
      <c r="H5611" s="20">
        <v>0.01</v>
      </c>
      <c r="I5611" s="6"/>
      <c r="J5611" s="5">
        <v>40501</v>
      </c>
      <c r="K5611" s="25">
        <v>46.01</v>
      </c>
      <c r="L5611" s="2" t="s">
        <v>473</v>
      </c>
      <c r="M5611" s="14">
        <f>+VLOOKUP(L5611,Customers!$C$3:$D$797,2,FALSE)</f>
        <v>5</v>
      </c>
      <c r="N5611" s="14">
        <f>+INDEX(Customers!$B$2:$D$797,MATCH(TF_Database!L5611,Customers!$C$2:$C$797,0),1)</f>
        <v>898</v>
      </c>
      <c r="O5611" s="29">
        <f t="shared" si="524"/>
        <v>7</v>
      </c>
      <c r="P5611" s="29">
        <f t="shared" si="525"/>
        <v>13</v>
      </c>
      <c r="Q5611" s="14" t="str">
        <f t="shared" si="526"/>
        <v xml:space="preserve">Brenda </v>
      </c>
      <c r="R5611" s="14" t="str">
        <f t="shared" si="527"/>
        <v>Bowman</v>
      </c>
    </row>
    <row r="5612" spans="2:18" x14ac:dyDescent="0.45">
      <c r="B5612" s="14" t="str">
        <f t="shared" si="522"/>
        <v>405062540508</v>
      </c>
      <c r="C5612" s="5">
        <v>40506</v>
      </c>
      <c r="D5612" s="2" t="s">
        <v>808</v>
      </c>
      <c r="E5612" s="14">
        <f t="shared" si="523"/>
        <v>0</v>
      </c>
      <c r="F5612" s="2">
        <v>25</v>
      </c>
      <c r="G5612" s="19">
        <v>827.47</v>
      </c>
      <c r="H5612" s="20">
        <v>0</v>
      </c>
      <c r="I5612" s="6"/>
      <c r="J5612" s="5">
        <v>40508</v>
      </c>
      <c r="K5612" s="25">
        <v>45.37</v>
      </c>
      <c r="L5612" s="2" t="s">
        <v>473</v>
      </c>
      <c r="M5612" s="14">
        <f>+VLOOKUP(L5612,Customers!$C$3:$D$797,2,FALSE)</f>
        <v>5</v>
      </c>
      <c r="N5612" s="14">
        <f>+INDEX(Customers!$B$2:$D$797,MATCH(TF_Database!L5612,Customers!$C$2:$C$797,0),1)</f>
        <v>898</v>
      </c>
      <c r="O5612" s="29">
        <f t="shared" si="524"/>
        <v>7</v>
      </c>
      <c r="P5612" s="29">
        <f t="shared" si="525"/>
        <v>13</v>
      </c>
      <c r="Q5612" s="14" t="str">
        <f t="shared" si="526"/>
        <v xml:space="preserve">Brenda </v>
      </c>
      <c r="R5612" s="14" t="str">
        <f t="shared" si="527"/>
        <v>Bowman</v>
      </c>
    </row>
    <row r="5613" spans="2:18" x14ac:dyDescent="0.45">
      <c r="B5613" s="14" t="str">
        <f t="shared" si="522"/>
        <v>404605040467</v>
      </c>
      <c r="C5613" s="5">
        <v>40460</v>
      </c>
      <c r="D5613" s="2" t="s">
        <v>804</v>
      </c>
      <c r="E5613" s="14">
        <f t="shared" si="523"/>
        <v>0</v>
      </c>
      <c r="F5613" s="2">
        <v>50</v>
      </c>
      <c r="G5613" s="19">
        <v>7017.42</v>
      </c>
      <c r="H5613" s="20">
        <v>0.08</v>
      </c>
      <c r="I5613" s="6"/>
      <c r="J5613" s="5">
        <v>40467</v>
      </c>
      <c r="K5613" s="25">
        <v>595.20000000000005</v>
      </c>
      <c r="L5613" s="2" t="s">
        <v>648</v>
      </c>
      <c r="M5613" s="14">
        <f>+VLOOKUP(L5613,Customers!$C$3:$D$797,2,FALSE)</f>
        <v>4</v>
      </c>
      <c r="N5613" s="14">
        <f>+INDEX(Customers!$B$2:$D$797,MATCH(TF_Database!L5613,Customers!$C$2:$C$797,0),1)</f>
        <v>17262</v>
      </c>
      <c r="O5613" s="29">
        <f t="shared" si="524"/>
        <v>5</v>
      </c>
      <c r="P5613" s="29">
        <f t="shared" si="525"/>
        <v>10</v>
      </c>
      <c r="Q5613" s="14" t="str">
        <f t="shared" si="526"/>
        <v xml:space="preserve">Carl </v>
      </c>
      <c r="R5613" s="14" t="str">
        <f t="shared" si="527"/>
        <v>Weiss</v>
      </c>
    </row>
    <row r="5614" spans="2:18" x14ac:dyDescent="0.45">
      <c r="B5614" s="14" t="str">
        <f t="shared" si="522"/>
        <v>406362640637</v>
      </c>
      <c r="C5614" s="5">
        <v>40636</v>
      </c>
      <c r="D5614" s="2" t="s">
        <v>808</v>
      </c>
      <c r="E5614" s="14">
        <f t="shared" si="523"/>
        <v>0</v>
      </c>
      <c r="F5614" s="2">
        <v>26</v>
      </c>
      <c r="G5614" s="19">
        <v>1075.9100000000001</v>
      </c>
      <c r="H5614" s="20">
        <v>0.03</v>
      </c>
      <c r="I5614" s="6"/>
      <c r="J5614" s="5">
        <v>40637</v>
      </c>
      <c r="K5614" s="25">
        <v>34.42</v>
      </c>
      <c r="L5614" s="2" t="s">
        <v>159</v>
      </c>
      <c r="M5614" s="14">
        <f>+VLOOKUP(L5614,Customers!$C$3:$D$797,2,FALSE)</f>
        <v>5</v>
      </c>
      <c r="N5614" s="14">
        <f>+INDEX(Customers!$B$2:$D$797,MATCH(TF_Database!L5614,Customers!$C$2:$C$797,0),1)</f>
        <v>5960</v>
      </c>
      <c r="O5614" s="29">
        <f t="shared" si="524"/>
        <v>5</v>
      </c>
      <c r="P5614" s="29">
        <f t="shared" si="525"/>
        <v>13</v>
      </c>
      <c r="Q5614" s="14" t="str">
        <f t="shared" si="526"/>
        <v xml:space="preserve">Jack </v>
      </c>
      <c r="R5614" s="14" t="str">
        <f t="shared" si="527"/>
        <v>O'Briant</v>
      </c>
    </row>
    <row r="5615" spans="2:18" x14ac:dyDescent="0.45">
      <c r="B5615" s="14" t="str">
        <f t="shared" si="522"/>
        <v>406362140637</v>
      </c>
      <c r="C5615" s="5">
        <v>40636</v>
      </c>
      <c r="D5615" s="2" t="s">
        <v>808</v>
      </c>
      <c r="E5615" s="14">
        <f t="shared" si="523"/>
        <v>0</v>
      </c>
      <c r="F5615" s="2">
        <v>21</v>
      </c>
      <c r="G5615" s="19">
        <v>1176.8589999999999</v>
      </c>
      <c r="H5615" s="20">
        <v>0.03</v>
      </c>
      <c r="I5615" s="6"/>
      <c r="J5615" s="5">
        <v>40637</v>
      </c>
      <c r="K5615" s="25">
        <v>137.86199999999999</v>
      </c>
      <c r="L5615" s="2" t="s">
        <v>159</v>
      </c>
      <c r="M5615" s="14">
        <f>+VLOOKUP(L5615,Customers!$C$3:$D$797,2,FALSE)</f>
        <v>5</v>
      </c>
      <c r="N5615" s="14">
        <f>+INDEX(Customers!$B$2:$D$797,MATCH(TF_Database!L5615,Customers!$C$2:$C$797,0),1)</f>
        <v>5960</v>
      </c>
      <c r="O5615" s="29">
        <f t="shared" si="524"/>
        <v>5</v>
      </c>
      <c r="P5615" s="29">
        <f t="shared" si="525"/>
        <v>13</v>
      </c>
      <c r="Q5615" s="14" t="str">
        <f t="shared" si="526"/>
        <v xml:space="preserve">Jack </v>
      </c>
      <c r="R5615" s="14" t="str">
        <f t="shared" si="527"/>
        <v>O'Briant</v>
      </c>
    </row>
    <row r="5616" spans="2:18" x14ac:dyDescent="0.45">
      <c r="B5616" s="14" t="str">
        <f t="shared" si="522"/>
        <v>401723940179</v>
      </c>
      <c r="C5616" s="5">
        <v>40172</v>
      </c>
      <c r="D5616" s="2" t="s">
        <v>804</v>
      </c>
      <c r="E5616" s="14">
        <f t="shared" si="523"/>
        <v>0</v>
      </c>
      <c r="F5616" s="2">
        <v>39</v>
      </c>
      <c r="G5616" s="19">
        <v>651.45000000000005</v>
      </c>
      <c r="H5616" s="20">
        <v>7.0000000000000007E-2</v>
      </c>
      <c r="I5616" s="6"/>
      <c r="J5616" s="5">
        <v>40179</v>
      </c>
      <c r="K5616" s="25">
        <v>-160.56</v>
      </c>
      <c r="L5616" s="2" t="s">
        <v>159</v>
      </c>
      <c r="M5616" s="14">
        <f>+VLOOKUP(L5616,Customers!$C$3:$D$797,2,FALSE)</f>
        <v>5</v>
      </c>
      <c r="N5616" s="14">
        <f>+INDEX(Customers!$B$2:$D$797,MATCH(TF_Database!L5616,Customers!$C$2:$C$797,0),1)</f>
        <v>5960</v>
      </c>
      <c r="O5616" s="29">
        <f t="shared" si="524"/>
        <v>5</v>
      </c>
      <c r="P5616" s="29">
        <f t="shared" si="525"/>
        <v>13</v>
      </c>
      <c r="Q5616" s="14" t="str">
        <f t="shared" si="526"/>
        <v xml:space="preserve">Jack </v>
      </c>
      <c r="R5616" s="14" t="str">
        <f t="shared" si="527"/>
        <v>O'Briant</v>
      </c>
    </row>
    <row r="5617" spans="2:18" x14ac:dyDescent="0.45">
      <c r="B5617" s="14" t="str">
        <f t="shared" si="522"/>
        <v>405383440538</v>
      </c>
      <c r="C5617" s="5">
        <v>40538</v>
      </c>
      <c r="D5617" s="2" t="s">
        <v>810</v>
      </c>
      <c r="E5617" s="14">
        <f t="shared" si="523"/>
        <v>0</v>
      </c>
      <c r="F5617" s="2">
        <v>34</v>
      </c>
      <c r="G5617" s="19">
        <v>536.25</v>
      </c>
      <c r="H5617" s="20">
        <v>0.06</v>
      </c>
      <c r="I5617" s="6"/>
      <c r="J5617" s="5">
        <v>40538</v>
      </c>
      <c r="K5617" s="25">
        <v>-166.75</v>
      </c>
      <c r="L5617" s="2" t="s">
        <v>649</v>
      </c>
      <c r="M5617" s="14">
        <f>+VLOOKUP(L5617,Customers!$C$3:$D$797,2,FALSE)</f>
        <v>4</v>
      </c>
      <c r="N5617" s="14">
        <f>+INDEX(Customers!$B$2:$D$797,MATCH(TF_Database!L5617,Customers!$C$2:$C$797,0),1)</f>
        <v>7881</v>
      </c>
      <c r="O5617" s="29">
        <f t="shared" si="524"/>
        <v>5</v>
      </c>
      <c r="P5617" s="29">
        <f t="shared" si="525"/>
        <v>10</v>
      </c>
      <c r="Q5617" s="14" t="str">
        <f t="shared" si="526"/>
        <v xml:space="preserve">Joel </v>
      </c>
      <c r="R5617" s="14" t="str">
        <f t="shared" si="527"/>
        <v>Eaton</v>
      </c>
    </row>
    <row r="5618" spans="2:18" x14ac:dyDescent="0.45">
      <c r="B5618" s="14" t="str">
        <f t="shared" si="522"/>
        <v>40538140539</v>
      </c>
      <c r="C5618" s="5">
        <v>40538</v>
      </c>
      <c r="D5618" s="2" t="s">
        <v>810</v>
      </c>
      <c r="E5618" s="14">
        <f t="shared" si="523"/>
        <v>0</v>
      </c>
      <c r="F5618" s="2">
        <v>1</v>
      </c>
      <c r="G5618" s="19">
        <v>5.73</v>
      </c>
      <c r="H5618" s="20">
        <v>0.01</v>
      </c>
      <c r="I5618" s="6"/>
      <c r="J5618" s="5">
        <v>40539</v>
      </c>
      <c r="K5618" s="25">
        <v>-1.84</v>
      </c>
      <c r="L5618" s="2" t="s">
        <v>649</v>
      </c>
      <c r="M5618" s="14">
        <f>+VLOOKUP(L5618,Customers!$C$3:$D$797,2,FALSE)</f>
        <v>4</v>
      </c>
      <c r="N5618" s="14">
        <f>+INDEX(Customers!$B$2:$D$797,MATCH(TF_Database!L5618,Customers!$C$2:$C$797,0),1)</f>
        <v>7881</v>
      </c>
      <c r="O5618" s="29">
        <f t="shared" si="524"/>
        <v>5</v>
      </c>
      <c r="P5618" s="29">
        <f t="shared" si="525"/>
        <v>10</v>
      </c>
      <c r="Q5618" s="14" t="str">
        <f t="shared" si="526"/>
        <v xml:space="preserve">Joel </v>
      </c>
      <c r="R5618" s="14" t="str">
        <f t="shared" si="527"/>
        <v>Eaton</v>
      </c>
    </row>
    <row r="5619" spans="2:18" x14ac:dyDescent="0.45">
      <c r="B5619" s="14" t="str">
        <f t="shared" si="522"/>
        <v>408311340833</v>
      </c>
      <c r="C5619" s="5">
        <v>40831</v>
      </c>
      <c r="D5619" s="2" t="s">
        <v>810</v>
      </c>
      <c r="E5619" s="14">
        <f t="shared" si="523"/>
        <v>0</v>
      </c>
      <c r="F5619" s="2">
        <v>13</v>
      </c>
      <c r="G5619" s="19">
        <v>189.99</v>
      </c>
      <c r="H5619" s="20">
        <v>0.03</v>
      </c>
      <c r="I5619" s="6"/>
      <c r="J5619" s="5">
        <v>40833</v>
      </c>
      <c r="K5619" s="25">
        <v>72.819500000000005</v>
      </c>
      <c r="L5619" s="2" t="s">
        <v>650</v>
      </c>
      <c r="M5619" s="14">
        <f>+VLOOKUP(L5619,Customers!$C$3:$D$797,2,FALSE)</f>
        <v>5</v>
      </c>
      <c r="N5619" s="14">
        <f>+INDEX(Customers!$B$2:$D$797,MATCH(TF_Database!L5619,Customers!$C$2:$C$797,0),1)</f>
        <v>11072</v>
      </c>
      <c r="O5619" s="29">
        <f t="shared" si="524"/>
        <v>7</v>
      </c>
      <c r="P5619" s="29">
        <f t="shared" si="525"/>
        <v>14</v>
      </c>
      <c r="Q5619" s="14" t="str">
        <f t="shared" si="526"/>
        <v xml:space="preserve">Justin </v>
      </c>
      <c r="R5619" s="14" t="str">
        <f t="shared" si="527"/>
        <v>Ellison</v>
      </c>
    </row>
    <row r="5620" spans="2:18" x14ac:dyDescent="0.45">
      <c r="B5620" s="14" t="str">
        <f t="shared" si="522"/>
        <v>398282539829</v>
      </c>
      <c r="C5620" s="5">
        <v>39828</v>
      </c>
      <c r="D5620" s="2" t="s">
        <v>806</v>
      </c>
      <c r="E5620" s="14">
        <f t="shared" si="523"/>
        <v>1</v>
      </c>
      <c r="F5620" s="2">
        <v>25</v>
      </c>
      <c r="G5620" s="19">
        <v>201.06</v>
      </c>
      <c r="H5620" s="20">
        <v>0.08</v>
      </c>
      <c r="I5620" s="6"/>
      <c r="J5620" s="5">
        <v>39829</v>
      </c>
      <c r="K5620" s="25">
        <v>-80.86</v>
      </c>
      <c r="L5620" s="2" t="s">
        <v>651</v>
      </c>
      <c r="M5620" s="14">
        <f>+VLOOKUP(L5620,Customers!$C$3:$D$797,2,FALSE)</f>
        <v>3</v>
      </c>
      <c r="N5620" s="14">
        <f>+INDEX(Customers!$B$2:$D$797,MATCH(TF_Database!L5620,Customers!$C$2:$C$797,0),1)</f>
        <v>9527</v>
      </c>
      <c r="O5620" s="29">
        <f t="shared" si="524"/>
        <v>9</v>
      </c>
      <c r="P5620" s="29">
        <f t="shared" si="525"/>
        <v>16</v>
      </c>
      <c r="Q5620" s="14" t="str">
        <f t="shared" si="526"/>
        <v xml:space="preserve">Jennifer </v>
      </c>
      <c r="R5620" s="14" t="str">
        <f t="shared" si="527"/>
        <v>Jackson</v>
      </c>
    </row>
    <row r="5621" spans="2:18" x14ac:dyDescent="0.45">
      <c r="B5621" s="14" t="str">
        <f t="shared" si="522"/>
        <v>408204640822</v>
      </c>
      <c r="C5621" s="5">
        <v>40820</v>
      </c>
      <c r="D5621" s="2" t="s">
        <v>808</v>
      </c>
      <c r="E5621" s="14">
        <f t="shared" si="523"/>
        <v>0</v>
      </c>
      <c r="F5621" s="2">
        <v>46</v>
      </c>
      <c r="G5621" s="19">
        <v>459.26</v>
      </c>
      <c r="H5621" s="20">
        <v>0.08</v>
      </c>
      <c r="I5621" s="6"/>
      <c r="J5621" s="5">
        <v>40822</v>
      </c>
      <c r="K5621" s="25">
        <v>-54.12</v>
      </c>
      <c r="L5621" s="2" t="s">
        <v>404</v>
      </c>
      <c r="M5621" s="14">
        <f>+VLOOKUP(L5621,Customers!$C$3:$D$797,2,FALSE)</f>
        <v>2</v>
      </c>
      <c r="N5621" s="14">
        <f>+INDEX(Customers!$B$2:$D$797,MATCH(TF_Database!L5621,Customers!$C$2:$C$797,0),1)</f>
        <v>20959</v>
      </c>
      <c r="O5621" s="29">
        <f t="shared" si="524"/>
        <v>8</v>
      </c>
      <c r="P5621" s="29">
        <f t="shared" si="525"/>
        <v>14</v>
      </c>
      <c r="Q5621" s="14" t="str">
        <f t="shared" si="526"/>
        <v xml:space="preserve">Michael </v>
      </c>
      <c r="R5621" s="14" t="str">
        <f t="shared" si="527"/>
        <v>Oakman</v>
      </c>
    </row>
    <row r="5622" spans="2:18" x14ac:dyDescent="0.45">
      <c r="B5622" s="14" t="str">
        <f t="shared" si="522"/>
        <v>401514840155</v>
      </c>
      <c r="C5622" s="5">
        <v>40151</v>
      </c>
      <c r="D5622" s="2" t="s">
        <v>804</v>
      </c>
      <c r="E5622" s="14">
        <f t="shared" si="523"/>
        <v>0</v>
      </c>
      <c r="F5622" s="2">
        <v>48</v>
      </c>
      <c r="G5622" s="19">
        <v>410.35</v>
      </c>
      <c r="H5622" s="20">
        <v>0.1</v>
      </c>
      <c r="I5622" s="6"/>
      <c r="J5622" s="5">
        <v>40155</v>
      </c>
      <c r="K5622" s="25">
        <v>114.02</v>
      </c>
      <c r="L5622" s="2" t="s">
        <v>648</v>
      </c>
      <c r="M5622" s="14">
        <f>+VLOOKUP(L5622,Customers!$C$3:$D$797,2,FALSE)</f>
        <v>4</v>
      </c>
      <c r="N5622" s="14">
        <f>+INDEX(Customers!$B$2:$D$797,MATCH(TF_Database!L5622,Customers!$C$2:$C$797,0),1)</f>
        <v>17262</v>
      </c>
      <c r="O5622" s="29">
        <f t="shared" si="524"/>
        <v>5</v>
      </c>
      <c r="P5622" s="29">
        <f t="shared" si="525"/>
        <v>10</v>
      </c>
      <c r="Q5622" s="14" t="str">
        <f t="shared" si="526"/>
        <v xml:space="preserve">Carl </v>
      </c>
      <c r="R5622" s="14" t="str">
        <f t="shared" si="527"/>
        <v>Weiss</v>
      </c>
    </row>
    <row r="5623" spans="2:18" x14ac:dyDescent="0.45">
      <c r="B5623" s="14" t="str">
        <f t="shared" si="522"/>
        <v>40926540926</v>
      </c>
      <c r="C5623" s="5">
        <v>40926</v>
      </c>
      <c r="D5623" s="2" t="s">
        <v>810</v>
      </c>
      <c r="E5623" s="14">
        <f t="shared" si="523"/>
        <v>0</v>
      </c>
      <c r="F5623" s="2">
        <v>5</v>
      </c>
      <c r="G5623" s="19">
        <v>901.37400000000002</v>
      </c>
      <c r="H5623" s="20">
        <v>0.01</v>
      </c>
      <c r="I5623" s="6"/>
      <c r="J5623" s="5">
        <v>40926</v>
      </c>
      <c r="K5623" s="25">
        <v>-648.64799999999991</v>
      </c>
      <c r="L5623" s="2" t="s">
        <v>404</v>
      </c>
      <c r="M5623" s="14">
        <f>+VLOOKUP(L5623,Customers!$C$3:$D$797,2,FALSE)</f>
        <v>2</v>
      </c>
      <c r="N5623" s="14">
        <f>+INDEX(Customers!$B$2:$D$797,MATCH(TF_Database!L5623,Customers!$C$2:$C$797,0),1)</f>
        <v>20959</v>
      </c>
      <c r="O5623" s="29">
        <f t="shared" si="524"/>
        <v>8</v>
      </c>
      <c r="P5623" s="29">
        <f t="shared" si="525"/>
        <v>14</v>
      </c>
      <c r="Q5623" s="14" t="str">
        <f t="shared" si="526"/>
        <v xml:space="preserve">Michael </v>
      </c>
      <c r="R5623" s="14" t="str">
        <f t="shared" si="527"/>
        <v>Oakman</v>
      </c>
    </row>
    <row r="5624" spans="2:18" x14ac:dyDescent="0.45">
      <c r="B5624" s="14" t="str">
        <f t="shared" si="522"/>
        <v>401011940103</v>
      </c>
      <c r="C5624" s="5">
        <v>40101</v>
      </c>
      <c r="D5624" s="2" t="s">
        <v>806</v>
      </c>
      <c r="E5624" s="14">
        <f t="shared" si="523"/>
        <v>1</v>
      </c>
      <c r="F5624" s="2">
        <v>19</v>
      </c>
      <c r="G5624" s="19">
        <v>513.5</v>
      </c>
      <c r="H5624" s="20">
        <v>0.02</v>
      </c>
      <c r="I5624" s="6"/>
      <c r="J5624" s="5">
        <v>40103</v>
      </c>
      <c r="K5624" s="25">
        <v>82.96</v>
      </c>
      <c r="L5624" s="2" t="s">
        <v>651</v>
      </c>
      <c r="M5624" s="14">
        <f>+VLOOKUP(L5624,Customers!$C$3:$D$797,2,FALSE)</f>
        <v>3</v>
      </c>
      <c r="N5624" s="14">
        <f>+INDEX(Customers!$B$2:$D$797,MATCH(TF_Database!L5624,Customers!$C$2:$C$797,0),1)</f>
        <v>9527</v>
      </c>
      <c r="O5624" s="29">
        <f t="shared" si="524"/>
        <v>9</v>
      </c>
      <c r="P5624" s="29">
        <f t="shared" si="525"/>
        <v>16</v>
      </c>
      <c r="Q5624" s="14" t="str">
        <f t="shared" si="526"/>
        <v xml:space="preserve">Jennifer </v>
      </c>
      <c r="R5624" s="14" t="str">
        <f t="shared" si="527"/>
        <v>Jackson</v>
      </c>
    </row>
    <row r="5625" spans="2:18" x14ac:dyDescent="0.45">
      <c r="B5625" s="14" t="str">
        <f t="shared" si="522"/>
        <v>40324740326</v>
      </c>
      <c r="C5625" s="5">
        <v>40324</v>
      </c>
      <c r="D5625" s="2" t="s">
        <v>811</v>
      </c>
      <c r="E5625" s="14">
        <f t="shared" si="523"/>
        <v>0</v>
      </c>
      <c r="F5625" s="2">
        <v>7</v>
      </c>
      <c r="G5625" s="19">
        <v>182.89</v>
      </c>
      <c r="H5625" s="20">
        <v>7.0000000000000007E-2</v>
      </c>
      <c r="I5625" s="6"/>
      <c r="J5625" s="5">
        <v>40326</v>
      </c>
      <c r="K5625" s="25">
        <v>-99.3</v>
      </c>
      <c r="L5625" s="2" t="s">
        <v>159</v>
      </c>
      <c r="M5625" s="14">
        <f>+VLOOKUP(L5625,Customers!$C$3:$D$797,2,FALSE)</f>
        <v>5</v>
      </c>
      <c r="N5625" s="14">
        <f>+INDEX(Customers!$B$2:$D$797,MATCH(TF_Database!L5625,Customers!$C$2:$C$797,0),1)</f>
        <v>5960</v>
      </c>
      <c r="O5625" s="29">
        <f t="shared" si="524"/>
        <v>5</v>
      </c>
      <c r="P5625" s="29">
        <f t="shared" si="525"/>
        <v>13</v>
      </c>
      <c r="Q5625" s="14" t="str">
        <f t="shared" si="526"/>
        <v xml:space="preserve">Jack </v>
      </c>
      <c r="R5625" s="14" t="str">
        <f t="shared" si="527"/>
        <v>O'Briant</v>
      </c>
    </row>
    <row r="5626" spans="2:18" x14ac:dyDescent="0.45">
      <c r="B5626" s="14" t="str">
        <f t="shared" si="522"/>
        <v>407112040712</v>
      </c>
      <c r="C5626" s="5">
        <v>40711</v>
      </c>
      <c r="D5626" s="2" t="s">
        <v>810</v>
      </c>
      <c r="E5626" s="14">
        <f t="shared" si="523"/>
        <v>0</v>
      </c>
      <c r="F5626" s="2">
        <v>20</v>
      </c>
      <c r="G5626" s="19">
        <v>148.65</v>
      </c>
      <c r="H5626" s="20">
        <v>0.1</v>
      </c>
      <c r="I5626" s="6"/>
      <c r="J5626" s="5">
        <v>40712</v>
      </c>
      <c r="K5626" s="25">
        <v>-142.78</v>
      </c>
      <c r="L5626" s="2" t="s">
        <v>159</v>
      </c>
      <c r="M5626" s="14">
        <f>+VLOOKUP(L5626,Customers!$C$3:$D$797,2,FALSE)</f>
        <v>5</v>
      </c>
      <c r="N5626" s="14">
        <f>+INDEX(Customers!$B$2:$D$797,MATCH(TF_Database!L5626,Customers!$C$2:$C$797,0),1)</f>
        <v>5960</v>
      </c>
      <c r="O5626" s="29">
        <f t="shared" si="524"/>
        <v>5</v>
      </c>
      <c r="P5626" s="29">
        <f t="shared" si="525"/>
        <v>13</v>
      </c>
      <c r="Q5626" s="14" t="str">
        <f t="shared" si="526"/>
        <v xml:space="preserve">Jack </v>
      </c>
      <c r="R5626" s="14" t="str">
        <f t="shared" si="527"/>
        <v>O'Briant</v>
      </c>
    </row>
    <row r="5627" spans="2:18" x14ac:dyDescent="0.45">
      <c r="B5627" s="14" t="str">
        <f t="shared" si="522"/>
        <v>407112840712</v>
      </c>
      <c r="C5627" s="5">
        <v>40711</v>
      </c>
      <c r="D5627" s="2" t="s">
        <v>810</v>
      </c>
      <c r="E5627" s="14">
        <f t="shared" si="523"/>
        <v>0</v>
      </c>
      <c r="F5627" s="2">
        <v>28</v>
      </c>
      <c r="G5627" s="19">
        <v>198.21</v>
      </c>
      <c r="H5627" s="20">
        <v>0.01</v>
      </c>
      <c r="I5627" s="6"/>
      <c r="J5627" s="5">
        <v>40712</v>
      </c>
      <c r="K5627" s="25">
        <v>-163.28</v>
      </c>
      <c r="L5627" s="2" t="s">
        <v>159</v>
      </c>
      <c r="M5627" s="14">
        <f>+VLOOKUP(L5627,Customers!$C$3:$D$797,2,FALSE)</f>
        <v>5</v>
      </c>
      <c r="N5627" s="14">
        <f>+INDEX(Customers!$B$2:$D$797,MATCH(TF_Database!L5627,Customers!$C$2:$C$797,0),1)</f>
        <v>5960</v>
      </c>
      <c r="O5627" s="29">
        <f t="shared" si="524"/>
        <v>5</v>
      </c>
      <c r="P5627" s="29">
        <f t="shared" si="525"/>
        <v>13</v>
      </c>
      <c r="Q5627" s="14" t="str">
        <f t="shared" si="526"/>
        <v xml:space="preserve">Jack </v>
      </c>
      <c r="R5627" s="14" t="str">
        <f t="shared" si="527"/>
        <v>O'Briant</v>
      </c>
    </row>
    <row r="5628" spans="2:18" x14ac:dyDescent="0.45">
      <c r="B5628" s="14" t="str">
        <f t="shared" si="522"/>
        <v>40219140219</v>
      </c>
      <c r="C5628" s="5">
        <v>40219</v>
      </c>
      <c r="D5628" s="2" t="s">
        <v>804</v>
      </c>
      <c r="E5628" s="14">
        <f t="shared" si="523"/>
        <v>0</v>
      </c>
      <c r="F5628" s="2">
        <v>1</v>
      </c>
      <c r="G5628" s="19">
        <v>5.63</v>
      </c>
      <c r="H5628" s="20">
        <v>0.03</v>
      </c>
      <c r="I5628" s="6"/>
      <c r="J5628" s="5">
        <v>40219</v>
      </c>
      <c r="K5628" s="25">
        <v>-3.55</v>
      </c>
      <c r="L5628" s="2" t="s">
        <v>650</v>
      </c>
      <c r="M5628" s="14">
        <f>+VLOOKUP(L5628,Customers!$C$3:$D$797,2,FALSE)</f>
        <v>5</v>
      </c>
      <c r="N5628" s="14">
        <f>+INDEX(Customers!$B$2:$D$797,MATCH(TF_Database!L5628,Customers!$C$2:$C$797,0),1)</f>
        <v>11072</v>
      </c>
      <c r="O5628" s="29">
        <f t="shared" si="524"/>
        <v>7</v>
      </c>
      <c r="P5628" s="29">
        <f t="shared" si="525"/>
        <v>14</v>
      </c>
      <c r="Q5628" s="14" t="str">
        <f t="shared" si="526"/>
        <v xml:space="preserve">Justin </v>
      </c>
      <c r="R5628" s="14" t="str">
        <f t="shared" si="527"/>
        <v>Ellison</v>
      </c>
    </row>
    <row r="5629" spans="2:18" x14ac:dyDescent="0.45">
      <c r="B5629" s="14" t="str">
        <f t="shared" si="522"/>
        <v>40219540224</v>
      </c>
      <c r="C5629" s="5">
        <v>40219</v>
      </c>
      <c r="D5629" s="2" t="s">
        <v>804</v>
      </c>
      <c r="E5629" s="14">
        <f t="shared" si="523"/>
        <v>0</v>
      </c>
      <c r="F5629" s="2">
        <v>5</v>
      </c>
      <c r="G5629" s="19">
        <v>16.48</v>
      </c>
      <c r="H5629" s="20">
        <v>0.06</v>
      </c>
      <c r="I5629" s="6"/>
      <c r="J5629" s="5">
        <v>40224</v>
      </c>
      <c r="K5629" s="25">
        <v>-0.33</v>
      </c>
      <c r="L5629" s="2" t="s">
        <v>650</v>
      </c>
      <c r="M5629" s="14">
        <f>+VLOOKUP(L5629,Customers!$C$3:$D$797,2,FALSE)</f>
        <v>5</v>
      </c>
      <c r="N5629" s="14">
        <f>+INDEX(Customers!$B$2:$D$797,MATCH(TF_Database!L5629,Customers!$C$2:$C$797,0),1)</f>
        <v>11072</v>
      </c>
      <c r="O5629" s="29">
        <f t="shared" si="524"/>
        <v>7</v>
      </c>
      <c r="P5629" s="29">
        <f t="shared" si="525"/>
        <v>14</v>
      </c>
      <c r="Q5629" s="14" t="str">
        <f t="shared" si="526"/>
        <v xml:space="preserve">Justin </v>
      </c>
      <c r="R5629" s="14" t="str">
        <f t="shared" si="527"/>
        <v>Ellison</v>
      </c>
    </row>
    <row r="5630" spans="2:18" x14ac:dyDescent="0.45">
      <c r="B5630" s="14" t="str">
        <f t="shared" si="522"/>
        <v>402193840224</v>
      </c>
      <c r="C5630" s="5">
        <v>40219</v>
      </c>
      <c r="D5630" s="2" t="s">
        <v>804</v>
      </c>
      <c r="E5630" s="14">
        <f t="shared" si="523"/>
        <v>0</v>
      </c>
      <c r="F5630" s="2">
        <v>38</v>
      </c>
      <c r="G5630" s="19">
        <v>15655.24</v>
      </c>
      <c r="H5630" s="20">
        <v>0.09</v>
      </c>
      <c r="I5630" s="6"/>
      <c r="J5630" s="5">
        <v>40224</v>
      </c>
      <c r="K5630" s="25">
        <v>4818.29</v>
      </c>
      <c r="L5630" s="2" t="s">
        <v>650</v>
      </c>
      <c r="M5630" s="14">
        <f>+VLOOKUP(L5630,Customers!$C$3:$D$797,2,FALSE)</f>
        <v>5</v>
      </c>
      <c r="N5630" s="14">
        <f>+INDEX(Customers!$B$2:$D$797,MATCH(TF_Database!L5630,Customers!$C$2:$C$797,0),1)</f>
        <v>11072</v>
      </c>
      <c r="O5630" s="29">
        <f t="shared" si="524"/>
        <v>7</v>
      </c>
      <c r="P5630" s="29">
        <f t="shared" si="525"/>
        <v>14</v>
      </c>
      <c r="Q5630" s="14" t="str">
        <f t="shared" si="526"/>
        <v xml:space="preserve">Justin </v>
      </c>
      <c r="R5630" s="14" t="str">
        <f t="shared" si="527"/>
        <v>Ellison</v>
      </c>
    </row>
    <row r="5631" spans="2:18" x14ac:dyDescent="0.45">
      <c r="B5631" s="14" t="str">
        <f t="shared" si="522"/>
        <v>40684740684</v>
      </c>
      <c r="C5631" s="5">
        <v>40684</v>
      </c>
      <c r="D5631" s="2" t="s">
        <v>804</v>
      </c>
      <c r="E5631" s="14">
        <f t="shared" si="523"/>
        <v>0</v>
      </c>
      <c r="F5631" s="2">
        <v>7</v>
      </c>
      <c r="G5631" s="19">
        <v>189.73</v>
      </c>
      <c r="H5631" s="20">
        <v>0.01</v>
      </c>
      <c r="I5631" s="6"/>
      <c r="J5631" s="5">
        <v>40684</v>
      </c>
      <c r="K5631" s="25">
        <v>43.171500000000002</v>
      </c>
      <c r="L5631" s="2" t="s">
        <v>651</v>
      </c>
      <c r="M5631" s="14">
        <f>+VLOOKUP(L5631,Customers!$C$3:$D$797,2,FALSE)</f>
        <v>3</v>
      </c>
      <c r="N5631" s="14">
        <f>+INDEX(Customers!$B$2:$D$797,MATCH(TF_Database!L5631,Customers!$C$2:$C$797,0),1)</f>
        <v>9527</v>
      </c>
      <c r="O5631" s="29">
        <f t="shared" si="524"/>
        <v>9</v>
      </c>
      <c r="P5631" s="29">
        <f t="shared" si="525"/>
        <v>16</v>
      </c>
      <c r="Q5631" s="14" t="str">
        <f t="shared" si="526"/>
        <v xml:space="preserve">Jennifer </v>
      </c>
      <c r="R5631" s="14" t="str">
        <f t="shared" si="527"/>
        <v>Jackson</v>
      </c>
    </row>
    <row r="5632" spans="2:18" x14ac:dyDescent="0.45">
      <c r="B5632" s="14" t="str">
        <f t="shared" si="522"/>
        <v>406844040686</v>
      </c>
      <c r="C5632" s="5">
        <v>40684</v>
      </c>
      <c r="D5632" s="2" t="s">
        <v>804</v>
      </c>
      <c r="E5632" s="14">
        <f t="shared" si="523"/>
        <v>0</v>
      </c>
      <c r="F5632" s="2">
        <v>40</v>
      </c>
      <c r="G5632" s="19">
        <v>278.8</v>
      </c>
      <c r="H5632" s="20">
        <v>0.06</v>
      </c>
      <c r="I5632" s="6"/>
      <c r="J5632" s="5">
        <v>40686</v>
      </c>
      <c r="K5632" s="25">
        <v>77.709999999999994</v>
      </c>
      <c r="L5632" s="2" t="s">
        <v>651</v>
      </c>
      <c r="M5632" s="14">
        <f>+VLOOKUP(L5632,Customers!$C$3:$D$797,2,FALSE)</f>
        <v>3</v>
      </c>
      <c r="N5632" s="14">
        <f>+INDEX(Customers!$B$2:$D$797,MATCH(TF_Database!L5632,Customers!$C$2:$C$797,0),1)</f>
        <v>9527</v>
      </c>
      <c r="O5632" s="29">
        <f t="shared" si="524"/>
        <v>9</v>
      </c>
      <c r="P5632" s="29">
        <f t="shared" si="525"/>
        <v>16</v>
      </c>
      <c r="Q5632" s="14" t="str">
        <f t="shared" si="526"/>
        <v xml:space="preserve">Jennifer </v>
      </c>
      <c r="R5632" s="14" t="str">
        <f t="shared" si="527"/>
        <v>Jackson</v>
      </c>
    </row>
    <row r="5633" spans="2:18" x14ac:dyDescent="0.45">
      <c r="B5633" s="14" t="str">
        <f t="shared" si="522"/>
        <v>39995639998</v>
      </c>
      <c r="C5633" s="5">
        <v>39995</v>
      </c>
      <c r="D5633" s="2" t="s">
        <v>811</v>
      </c>
      <c r="E5633" s="14">
        <f t="shared" si="523"/>
        <v>0</v>
      </c>
      <c r="F5633" s="2">
        <v>6</v>
      </c>
      <c r="G5633" s="19">
        <v>2170.61</v>
      </c>
      <c r="H5633" s="20">
        <v>0.01</v>
      </c>
      <c r="I5633" s="6"/>
      <c r="J5633" s="5">
        <v>39998</v>
      </c>
      <c r="K5633" s="25">
        <v>-62.29</v>
      </c>
      <c r="L5633" s="2" t="s">
        <v>159</v>
      </c>
      <c r="M5633" s="14">
        <f>+VLOOKUP(L5633,Customers!$C$3:$D$797,2,FALSE)</f>
        <v>5</v>
      </c>
      <c r="N5633" s="14">
        <f>+INDEX(Customers!$B$2:$D$797,MATCH(TF_Database!L5633,Customers!$C$2:$C$797,0),1)</f>
        <v>5960</v>
      </c>
      <c r="O5633" s="29">
        <f t="shared" si="524"/>
        <v>5</v>
      </c>
      <c r="P5633" s="29">
        <f t="shared" si="525"/>
        <v>13</v>
      </c>
      <c r="Q5633" s="14" t="str">
        <f t="shared" si="526"/>
        <v xml:space="preserve">Jack </v>
      </c>
      <c r="R5633" s="14" t="str">
        <f t="shared" si="527"/>
        <v>O'Briant</v>
      </c>
    </row>
    <row r="5634" spans="2:18" x14ac:dyDescent="0.45">
      <c r="B5634" s="14" t="str">
        <f t="shared" si="522"/>
        <v>405052940506</v>
      </c>
      <c r="C5634" s="5">
        <v>40505</v>
      </c>
      <c r="D5634" s="2" t="s">
        <v>808</v>
      </c>
      <c r="E5634" s="14">
        <f t="shared" si="523"/>
        <v>0</v>
      </c>
      <c r="F5634" s="2">
        <v>29</v>
      </c>
      <c r="G5634" s="19">
        <v>163.04</v>
      </c>
      <c r="H5634" s="20">
        <v>0.08</v>
      </c>
      <c r="I5634" s="6"/>
      <c r="J5634" s="5">
        <v>40506</v>
      </c>
      <c r="K5634" s="25">
        <v>58</v>
      </c>
      <c r="L5634" s="2" t="s">
        <v>404</v>
      </c>
      <c r="M5634" s="14">
        <f>+VLOOKUP(L5634,Customers!$C$3:$D$797,2,FALSE)</f>
        <v>2</v>
      </c>
      <c r="N5634" s="14">
        <f>+INDEX(Customers!$B$2:$D$797,MATCH(TF_Database!L5634,Customers!$C$2:$C$797,0),1)</f>
        <v>20959</v>
      </c>
      <c r="O5634" s="29">
        <f t="shared" si="524"/>
        <v>8</v>
      </c>
      <c r="P5634" s="29">
        <f t="shared" si="525"/>
        <v>14</v>
      </c>
      <c r="Q5634" s="14" t="str">
        <f t="shared" si="526"/>
        <v xml:space="preserve">Michael </v>
      </c>
      <c r="R5634" s="14" t="str">
        <f t="shared" si="527"/>
        <v>Oakman</v>
      </c>
    </row>
    <row r="5635" spans="2:18" x14ac:dyDescent="0.45">
      <c r="B5635" s="14" t="str">
        <f t="shared" si="522"/>
        <v>405053140505</v>
      </c>
      <c r="C5635" s="5">
        <v>40505</v>
      </c>
      <c r="D5635" s="2" t="s">
        <v>808</v>
      </c>
      <c r="E5635" s="14">
        <f t="shared" si="523"/>
        <v>0</v>
      </c>
      <c r="F5635" s="2">
        <v>31</v>
      </c>
      <c r="G5635" s="19">
        <v>9041.26</v>
      </c>
      <c r="H5635" s="20">
        <v>0.01</v>
      </c>
      <c r="I5635" s="6"/>
      <c r="J5635" s="5">
        <v>40505</v>
      </c>
      <c r="K5635" s="25">
        <v>-383.03</v>
      </c>
      <c r="L5635" s="2" t="s">
        <v>404</v>
      </c>
      <c r="M5635" s="14">
        <f>+VLOOKUP(L5635,Customers!$C$3:$D$797,2,FALSE)</f>
        <v>2</v>
      </c>
      <c r="N5635" s="14">
        <f>+INDEX(Customers!$B$2:$D$797,MATCH(TF_Database!L5635,Customers!$C$2:$C$797,0),1)</f>
        <v>20959</v>
      </c>
      <c r="O5635" s="29">
        <f t="shared" si="524"/>
        <v>8</v>
      </c>
      <c r="P5635" s="29">
        <f t="shared" si="525"/>
        <v>14</v>
      </c>
      <c r="Q5635" s="14" t="str">
        <f t="shared" si="526"/>
        <v xml:space="preserve">Michael </v>
      </c>
      <c r="R5635" s="14" t="str">
        <f t="shared" si="527"/>
        <v>Oakman</v>
      </c>
    </row>
    <row r="5636" spans="2:18" x14ac:dyDescent="0.45">
      <c r="B5636" s="14" t="str">
        <f t="shared" si="522"/>
        <v>399564639958</v>
      </c>
      <c r="C5636" s="5">
        <v>39956</v>
      </c>
      <c r="D5636" s="2" t="s">
        <v>808</v>
      </c>
      <c r="E5636" s="14">
        <f t="shared" si="523"/>
        <v>0</v>
      </c>
      <c r="F5636" s="2">
        <v>46</v>
      </c>
      <c r="G5636" s="19">
        <v>3519.12</v>
      </c>
      <c r="H5636" s="20">
        <v>0.09</v>
      </c>
      <c r="I5636" s="6"/>
      <c r="J5636" s="5">
        <v>39958</v>
      </c>
      <c r="K5636" s="25">
        <v>315.33</v>
      </c>
      <c r="L5636" s="2" t="s">
        <v>650</v>
      </c>
      <c r="M5636" s="14">
        <f>+VLOOKUP(L5636,Customers!$C$3:$D$797,2,FALSE)</f>
        <v>5</v>
      </c>
      <c r="N5636" s="14">
        <f>+INDEX(Customers!$B$2:$D$797,MATCH(TF_Database!L5636,Customers!$C$2:$C$797,0),1)</f>
        <v>11072</v>
      </c>
      <c r="O5636" s="29">
        <f t="shared" si="524"/>
        <v>7</v>
      </c>
      <c r="P5636" s="29">
        <f t="shared" si="525"/>
        <v>14</v>
      </c>
      <c r="Q5636" s="14" t="str">
        <f t="shared" si="526"/>
        <v xml:space="preserve">Justin </v>
      </c>
      <c r="R5636" s="14" t="str">
        <f t="shared" si="527"/>
        <v>Ellison</v>
      </c>
    </row>
    <row r="5637" spans="2:18" x14ac:dyDescent="0.45">
      <c r="B5637" s="14" t="str">
        <f t="shared" si="522"/>
        <v>399563739958</v>
      </c>
      <c r="C5637" s="5">
        <v>39956</v>
      </c>
      <c r="D5637" s="2" t="s">
        <v>808</v>
      </c>
      <c r="E5637" s="14">
        <f t="shared" si="523"/>
        <v>0</v>
      </c>
      <c r="F5637" s="2">
        <v>37</v>
      </c>
      <c r="G5637" s="19">
        <v>108.33</v>
      </c>
      <c r="H5637" s="20">
        <v>0</v>
      </c>
      <c r="I5637" s="6"/>
      <c r="J5637" s="5">
        <v>39958</v>
      </c>
      <c r="K5637" s="25">
        <v>17</v>
      </c>
      <c r="L5637" s="2" t="s">
        <v>650</v>
      </c>
      <c r="M5637" s="14">
        <f>+VLOOKUP(L5637,Customers!$C$3:$D$797,2,FALSE)</f>
        <v>5</v>
      </c>
      <c r="N5637" s="14">
        <f>+INDEX(Customers!$B$2:$D$797,MATCH(TF_Database!L5637,Customers!$C$2:$C$797,0),1)</f>
        <v>11072</v>
      </c>
      <c r="O5637" s="29">
        <f t="shared" si="524"/>
        <v>7</v>
      </c>
      <c r="P5637" s="29">
        <f t="shared" si="525"/>
        <v>14</v>
      </c>
      <c r="Q5637" s="14" t="str">
        <f t="shared" si="526"/>
        <v xml:space="preserve">Justin </v>
      </c>
      <c r="R5637" s="14" t="str">
        <f t="shared" si="527"/>
        <v>Ellison</v>
      </c>
    </row>
    <row r="5638" spans="2:18" x14ac:dyDescent="0.45">
      <c r="B5638" s="14" t="str">
        <f t="shared" si="522"/>
        <v>398761439877</v>
      </c>
      <c r="C5638" s="5">
        <v>39876</v>
      </c>
      <c r="D5638" s="2" t="s">
        <v>811</v>
      </c>
      <c r="E5638" s="14">
        <f t="shared" si="523"/>
        <v>0</v>
      </c>
      <c r="F5638" s="2">
        <v>14</v>
      </c>
      <c r="G5638" s="19">
        <v>3950.6</v>
      </c>
      <c r="H5638" s="20">
        <v>0.02</v>
      </c>
      <c r="I5638" s="6"/>
      <c r="J5638" s="5">
        <v>39877</v>
      </c>
      <c r="K5638" s="25">
        <v>-477.66</v>
      </c>
      <c r="L5638" s="2" t="s">
        <v>648</v>
      </c>
      <c r="M5638" s="14">
        <f>+VLOOKUP(L5638,Customers!$C$3:$D$797,2,FALSE)</f>
        <v>4</v>
      </c>
      <c r="N5638" s="14">
        <f>+INDEX(Customers!$B$2:$D$797,MATCH(TF_Database!L5638,Customers!$C$2:$C$797,0),1)</f>
        <v>17262</v>
      </c>
      <c r="O5638" s="29">
        <f t="shared" si="524"/>
        <v>5</v>
      </c>
      <c r="P5638" s="29">
        <f t="shared" si="525"/>
        <v>10</v>
      </c>
      <c r="Q5638" s="14" t="str">
        <f t="shared" si="526"/>
        <v xml:space="preserve">Carl </v>
      </c>
      <c r="R5638" s="14" t="str">
        <f t="shared" si="527"/>
        <v>Weiss</v>
      </c>
    </row>
    <row r="5639" spans="2:18" x14ac:dyDescent="0.45">
      <c r="B5639" s="14" t="str">
        <f t="shared" ref="B5639:B5702" si="528">+CONCATENATE(C5639,F5639,J5639)</f>
        <v>403281240330</v>
      </c>
      <c r="C5639" s="5">
        <v>40328</v>
      </c>
      <c r="D5639" s="2" t="s">
        <v>810</v>
      </c>
      <c r="E5639" s="14">
        <f t="shared" ref="E5639:E5702" si="529">+IF(D5639="High",1,0)</f>
        <v>0</v>
      </c>
      <c r="F5639" s="2">
        <v>12</v>
      </c>
      <c r="G5639" s="19">
        <v>254.12</v>
      </c>
      <c r="H5639" s="20">
        <v>0.06</v>
      </c>
      <c r="I5639" s="6"/>
      <c r="J5639" s="5">
        <v>40330</v>
      </c>
      <c r="K5639" s="25">
        <v>-64.97</v>
      </c>
      <c r="L5639" s="2" t="s">
        <v>159</v>
      </c>
      <c r="M5639" s="14">
        <f>+VLOOKUP(L5639,Customers!$C$3:$D$797,2,FALSE)</f>
        <v>5</v>
      </c>
      <c r="N5639" s="14">
        <f>+INDEX(Customers!$B$2:$D$797,MATCH(TF_Database!L5639,Customers!$C$2:$C$797,0),1)</f>
        <v>5960</v>
      </c>
      <c r="O5639" s="29">
        <f t="shared" ref="O5639:O5702" si="530">+SEARCH(" ",L5639)</f>
        <v>5</v>
      </c>
      <c r="P5639" s="29">
        <f t="shared" ref="P5639:P5702" si="531">+LEN(L5639)</f>
        <v>13</v>
      </c>
      <c r="Q5639" s="14" t="str">
        <f t="shared" ref="Q5639:Q5702" si="532">+LEFT(L5639,O5639)</f>
        <v xml:space="preserve">Jack </v>
      </c>
      <c r="R5639" s="14" t="str">
        <f t="shared" ref="R5639:R5702" si="533">+RIGHT(L5639,P5639-O5639)</f>
        <v>O'Briant</v>
      </c>
    </row>
    <row r="5640" spans="2:18" x14ac:dyDescent="0.45">
      <c r="B5640" s="14" t="str">
        <f t="shared" si="528"/>
        <v>403283740329</v>
      </c>
      <c r="C5640" s="5">
        <v>40328</v>
      </c>
      <c r="D5640" s="2" t="s">
        <v>810</v>
      </c>
      <c r="E5640" s="14">
        <f t="shared" si="529"/>
        <v>0</v>
      </c>
      <c r="F5640" s="2">
        <v>37</v>
      </c>
      <c r="G5640" s="19">
        <v>767.04</v>
      </c>
      <c r="H5640" s="20">
        <v>0.02</v>
      </c>
      <c r="I5640" s="6"/>
      <c r="J5640" s="5">
        <v>40329</v>
      </c>
      <c r="K5640" s="25">
        <v>238.84</v>
      </c>
      <c r="L5640" s="2" t="s">
        <v>159</v>
      </c>
      <c r="M5640" s="14">
        <f>+VLOOKUP(L5640,Customers!$C$3:$D$797,2,FALSE)</f>
        <v>5</v>
      </c>
      <c r="N5640" s="14">
        <f>+INDEX(Customers!$B$2:$D$797,MATCH(TF_Database!L5640,Customers!$C$2:$C$797,0),1)</f>
        <v>5960</v>
      </c>
      <c r="O5640" s="29">
        <f t="shared" si="530"/>
        <v>5</v>
      </c>
      <c r="P5640" s="29">
        <f t="shared" si="531"/>
        <v>13</v>
      </c>
      <c r="Q5640" s="14" t="str">
        <f t="shared" si="532"/>
        <v xml:space="preserve">Jack </v>
      </c>
      <c r="R5640" s="14" t="str">
        <f t="shared" si="533"/>
        <v>O'Briant</v>
      </c>
    </row>
    <row r="5641" spans="2:18" x14ac:dyDescent="0.45">
      <c r="B5641" s="14" t="str">
        <f t="shared" si="528"/>
        <v>408813740883</v>
      </c>
      <c r="C5641" s="5">
        <v>40881</v>
      </c>
      <c r="D5641" s="2" t="s">
        <v>808</v>
      </c>
      <c r="E5641" s="14">
        <f t="shared" si="529"/>
        <v>0</v>
      </c>
      <c r="F5641" s="2">
        <v>37</v>
      </c>
      <c r="G5641" s="19">
        <v>6072.1875</v>
      </c>
      <c r="H5641" s="20">
        <v>0.09</v>
      </c>
      <c r="I5641" s="6"/>
      <c r="J5641" s="5">
        <v>40883</v>
      </c>
      <c r="K5641" s="25">
        <v>1372.086</v>
      </c>
      <c r="L5641" s="2" t="s">
        <v>649</v>
      </c>
      <c r="M5641" s="14">
        <f>+VLOOKUP(L5641,Customers!$C$3:$D$797,2,FALSE)</f>
        <v>4</v>
      </c>
      <c r="N5641" s="14">
        <f>+INDEX(Customers!$B$2:$D$797,MATCH(TF_Database!L5641,Customers!$C$2:$C$797,0),1)</f>
        <v>7881</v>
      </c>
      <c r="O5641" s="29">
        <f t="shared" si="530"/>
        <v>5</v>
      </c>
      <c r="P5641" s="29">
        <f t="shared" si="531"/>
        <v>10</v>
      </c>
      <c r="Q5641" s="14" t="str">
        <f t="shared" si="532"/>
        <v xml:space="preserve">Joel </v>
      </c>
      <c r="R5641" s="14" t="str">
        <f t="shared" si="533"/>
        <v>Eaton</v>
      </c>
    </row>
    <row r="5642" spans="2:18" x14ac:dyDescent="0.45">
      <c r="B5642" s="14" t="str">
        <f t="shared" si="528"/>
        <v>412724641273</v>
      </c>
      <c r="C5642" s="5">
        <v>41272</v>
      </c>
      <c r="D5642" s="2" t="s">
        <v>811</v>
      </c>
      <c r="E5642" s="14">
        <f t="shared" si="529"/>
        <v>0</v>
      </c>
      <c r="F5642" s="2">
        <v>46</v>
      </c>
      <c r="G5642" s="19">
        <v>1936.45</v>
      </c>
      <c r="H5642" s="20">
        <v>0.1</v>
      </c>
      <c r="I5642" s="6"/>
      <c r="J5642" s="5">
        <v>41273</v>
      </c>
      <c r="K5642" s="25">
        <v>307.17</v>
      </c>
      <c r="L5642" s="2" t="s">
        <v>651</v>
      </c>
      <c r="M5642" s="14">
        <f>+VLOOKUP(L5642,Customers!$C$3:$D$797,2,FALSE)</f>
        <v>3</v>
      </c>
      <c r="N5642" s="14">
        <f>+INDEX(Customers!$B$2:$D$797,MATCH(TF_Database!L5642,Customers!$C$2:$C$797,0),1)</f>
        <v>9527</v>
      </c>
      <c r="O5642" s="29">
        <f t="shared" si="530"/>
        <v>9</v>
      </c>
      <c r="P5642" s="29">
        <f t="shared" si="531"/>
        <v>16</v>
      </c>
      <c r="Q5642" s="14" t="str">
        <f t="shared" si="532"/>
        <v xml:space="preserve">Jennifer </v>
      </c>
      <c r="R5642" s="14" t="str">
        <f t="shared" si="533"/>
        <v>Jackson</v>
      </c>
    </row>
    <row r="5643" spans="2:18" x14ac:dyDescent="0.45">
      <c r="B5643" s="14" t="str">
        <f t="shared" si="528"/>
        <v>412721741273</v>
      </c>
      <c r="C5643" s="5">
        <v>41272</v>
      </c>
      <c r="D5643" s="2" t="s">
        <v>811</v>
      </c>
      <c r="E5643" s="14">
        <f t="shared" si="529"/>
        <v>0</v>
      </c>
      <c r="F5643" s="2">
        <v>17</v>
      </c>
      <c r="G5643" s="19">
        <v>3711.04</v>
      </c>
      <c r="H5643" s="20">
        <v>0.04</v>
      </c>
      <c r="I5643" s="6"/>
      <c r="J5643" s="5">
        <v>41273</v>
      </c>
      <c r="K5643" s="25">
        <v>-773.78</v>
      </c>
      <c r="L5643" s="2" t="s">
        <v>651</v>
      </c>
      <c r="M5643" s="14">
        <f>+VLOOKUP(L5643,Customers!$C$3:$D$797,2,FALSE)</f>
        <v>3</v>
      </c>
      <c r="N5643" s="14">
        <f>+INDEX(Customers!$B$2:$D$797,MATCH(TF_Database!L5643,Customers!$C$2:$C$797,0),1)</f>
        <v>9527</v>
      </c>
      <c r="O5643" s="29">
        <f t="shared" si="530"/>
        <v>9</v>
      </c>
      <c r="P5643" s="29">
        <f t="shared" si="531"/>
        <v>16</v>
      </c>
      <c r="Q5643" s="14" t="str">
        <f t="shared" si="532"/>
        <v xml:space="preserve">Jennifer </v>
      </c>
      <c r="R5643" s="14" t="str">
        <f t="shared" si="533"/>
        <v>Jackson</v>
      </c>
    </row>
    <row r="5644" spans="2:18" x14ac:dyDescent="0.45">
      <c r="B5644" s="14" t="str">
        <f t="shared" si="528"/>
        <v>41027741032</v>
      </c>
      <c r="C5644" s="5">
        <v>41027</v>
      </c>
      <c r="D5644" s="2" t="s">
        <v>804</v>
      </c>
      <c r="E5644" s="14">
        <f t="shared" si="529"/>
        <v>0</v>
      </c>
      <c r="F5644" s="2">
        <v>7</v>
      </c>
      <c r="G5644" s="19">
        <v>2789.03</v>
      </c>
      <c r="H5644" s="20">
        <v>0.05</v>
      </c>
      <c r="I5644" s="6"/>
      <c r="J5644" s="5">
        <v>41032</v>
      </c>
      <c r="K5644" s="25">
        <v>-303.44</v>
      </c>
      <c r="L5644" s="2" t="s">
        <v>650</v>
      </c>
      <c r="M5644" s="14">
        <f>+VLOOKUP(L5644,Customers!$C$3:$D$797,2,FALSE)</f>
        <v>5</v>
      </c>
      <c r="N5644" s="14">
        <f>+INDEX(Customers!$B$2:$D$797,MATCH(TF_Database!L5644,Customers!$C$2:$C$797,0),1)</f>
        <v>11072</v>
      </c>
      <c r="O5644" s="29">
        <f t="shared" si="530"/>
        <v>7</v>
      </c>
      <c r="P5644" s="29">
        <f t="shared" si="531"/>
        <v>14</v>
      </c>
      <c r="Q5644" s="14" t="str">
        <f t="shared" si="532"/>
        <v xml:space="preserve">Justin </v>
      </c>
      <c r="R5644" s="14" t="str">
        <f t="shared" si="533"/>
        <v>Ellison</v>
      </c>
    </row>
    <row r="5645" spans="2:18" x14ac:dyDescent="0.45">
      <c r="B5645" s="14" t="str">
        <f t="shared" si="528"/>
        <v>412061041206</v>
      </c>
      <c r="C5645" s="5">
        <v>41206</v>
      </c>
      <c r="D5645" s="2" t="s">
        <v>806</v>
      </c>
      <c r="E5645" s="14">
        <f t="shared" si="529"/>
        <v>1</v>
      </c>
      <c r="F5645" s="2">
        <v>10</v>
      </c>
      <c r="G5645" s="19">
        <v>403.88</v>
      </c>
      <c r="H5645" s="20">
        <v>7.0000000000000007E-2</v>
      </c>
      <c r="I5645" s="6"/>
      <c r="J5645" s="5">
        <v>41206</v>
      </c>
      <c r="K5645" s="25">
        <v>48.03</v>
      </c>
      <c r="L5645" s="2" t="s">
        <v>159</v>
      </c>
      <c r="M5645" s="14">
        <f>+VLOOKUP(L5645,Customers!$C$3:$D$797,2,FALSE)</f>
        <v>5</v>
      </c>
      <c r="N5645" s="14">
        <f>+INDEX(Customers!$B$2:$D$797,MATCH(TF_Database!L5645,Customers!$C$2:$C$797,0),1)</f>
        <v>5960</v>
      </c>
      <c r="O5645" s="29">
        <f t="shared" si="530"/>
        <v>5</v>
      </c>
      <c r="P5645" s="29">
        <f t="shared" si="531"/>
        <v>13</v>
      </c>
      <c r="Q5645" s="14" t="str">
        <f t="shared" si="532"/>
        <v xml:space="preserve">Jack </v>
      </c>
      <c r="R5645" s="14" t="str">
        <f t="shared" si="533"/>
        <v>O'Briant</v>
      </c>
    </row>
    <row r="5646" spans="2:18" x14ac:dyDescent="0.45">
      <c r="B5646" s="14" t="str">
        <f t="shared" si="528"/>
        <v>399184939918</v>
      </c>
      <c r="C5646" s="5">
        <v>39918</v>
      </c>
      <c r="D5646" s="2" t="s">
        <v>808</v>
      </c>
      <c r="E5646" s="14">
        <f t="shared" si="529"/>
        <v>0</v>
      </c>
      <c r="F5646" s="2">
        <v>49</v>
      </c>
      <c r="G5646" s="19">
        <v>3291.13</v>
      </c>
      <c r="H5646" s="20">
        <v>0.09</v>
      </c>
      <c r="I5646" s="6"/>
      <c r="J5646" s="5">
        <v>39918</v>
      </c>
      <c r="K5646" s="25">
        <v>925.95</v>
      </c>
      <c r="L5646" s="2" t="s">
        <v>648</v>
      </c>
      <c r="M5646" s="14">
        <f>+VLOOKUP(L5646,Customers!$C$3:$D$797,2,FALSE)</f>
        <v>4</v>
      </c>
      <c r="N5646" s="14">
        <f>+INDEX(Customers!$B$2:$D$797,MATCH(TF_Database!L5646,Customers!$C$2:$C$797,0),1)</f>
        <v>17262</v>
      </c>
      <c r="O5646" s="29">
        <f t="shared" si="530"/>
        <v>5</v>
      </c>
      <c r="P5646" s="29">
        <f t="shared" si="531"/>
        <v>10</v>
      </c>
      <c r="Q5646" s="14" t="str">
        <f t="shared" si="532"/>
        <v xml:space="preserve">Carl </v>
      </c>
      <c r="R5646" s="14" t="str">
        <f t="shared" si="533"/>
        <v>Weiss</v>
      </c>
    </row>
    <row r="5647" spans="2:18" x14ac:dyDescent="0.45">
      <c r="B5647" s="14" t="str">
        <f t="shared" si="528"/>
        <v>399184039921</v>
      </c>
      <c r="C5647" s="5">
        <v>39918</v>
      </c>
      <c r="D5647" s="2" t="s">
        <v>808</v>
      </c>
      <c r="E5647" s="14">
        <f t="shared" si="529"/>
        <v>0</v>
      </c>
      <c r="F5647" s="2">
        <v>40</v>
      </c>
      <c r="G5647" s="19">
        <v>736.96</v>
      </c>
      <c r="H5647" s="20">
        <v>0.1</v>
      </c>
      <c r="I5647" s="6"/>
      <c r="J5647" s="5">
        <v>39921</v>
      </c>
      <c r="K5647" s="25">
        <v>-34.29</v>
      </c>
      <c r="L5647" s="2" t="s">
        <v>648</v>
      </c>
      <c r="M5647" s="14">
        <f>+VLOOKUP(L5647,Customers!$C$3:$D$797,2,FALSE)</f>
        <v>4</v>
      </c>
      <c r="N5647" s="14">
        <f>+INDEX(Customers!$B$2:$D$797,MATCH(TF_Database!L5647,Customers!$C$2:$C$797,0),1)</f>
        <v>17262</v>
      </c>
      <c r="O5647" s="29">
        <f t="shared" si="530"/>
        <v>5</v>
      </c>
      <c r="P5647" s="29">
        <f t="shared" si="531"/>
        <v>10</v>
      </c>
      <c r="Q5647" s="14" t="str">
        <f t="shared" si="532"/>
        <v xml:space="preserve">Carl </v>
      </c>
      <c r="R5647" s="14" t="str">
        <f t="shared" si="533"/>
        <v>Weiss</v>
      </c>
    </row>
    <row r="5648" spans="2:18" x14ac:dyDescent="0.45">
      <c r="B5648" s="14" t="str">
        <f t="shared" si="528"/>
        <v>400873540089</v>
      </c>
      <c r="C5648" s="5">
        <v>40087</v>
      </c>
      <c r="D5648" s="2" t="s">
        <v>810</v>
      </c>
      <c r="E5648" s="14">
        <f t="shared" si="529"/>
        <v>0</v>
      </c>
      <c r="F5648" s="2">
        <v>35</v>
      </c>
      <c r="G5648" s="19">
        <v>2333.06</v>
      </c>
      <c r="H5648" s="20">
        <v>0.08</v>
      </c>
      <c r="I5648" s="6"/>
      <c r="J5648" s="5">
        <v>40089</v>
      </c>
      <c r="K5648" s="25">
        <v>473.39049999999997</v>
      </c>
      <c r="L5648" s="2" t="s">
        <v>648</v>
      </c>
      <c r="M5648" s="14">
        <f>+VLOOKUP(L5648,Customers!$C$3:$D$797,2,FALSE)</f>
        <v>4</v>
      </c>
      <c r="N5648" s="14">
        <f>+INDEX(Customers!$B$2:$D$797,MATCH(TF_Database!L5648,Customers!$C$2:$C$797,0),1)</f>
        <v>17262</v>
      </c>
      <c r="O5648" s="29">
        <f t="shared" si="530"/>
        <v>5</v>
      </c>
      <c r="P5648" s="29">
        <f t="shared" si="531"/>
        <v>10</v>
      </c>
      <c r="Q5648" s="14" t="str">
        <f t="shared" si="532"/>
        <v xml:space="preserve">Carl </v>
      </c>
      <c r="R5648" s="14" t="str">
        <f t="shared" si="533"/>
        <v>Weiss</v>
      </c>
    </row>
    <row r="5649" spans="2:18" x14ac:dyDescent="0.45">
      <c r="B5649" s="14" t="str">
        <f t="shared" si="528"/>
        <v>410871741088</v>
      </c>
      <c r="C5649" s="5">
        <v>41087</v>
      </c>
      <c r="D5649" s="2" t="s">
        <v>811</v>
      </c>
      <c r="E5649" s="14">
        <f t="shared" si="529"/>
        <v>0</v>
      </c>
      <c r="F5649" s="2">
        <v>17</v>
      </c>
      <c r="G5649" s="19">
        <v>267.58</v>
      </c>
      <c r="H5649" s="20">
        <v>0.03</v>
      </c>
      <c r="I5649" s="6"/>
      <c r="J5649" s="5">
        <v>41088</v>
      </c>
      <c r="K5649" s="25">
        <v>-137.74700000000001</v>
      </c>
      <c r="L5649" s="2" t="s">
        <v>649</v>
      </c>
      <c r="M5649" s="14">
        <f>+VLOOKUP(L5649,Customers!$C$3:$D$797,2,FALSE)</f>
        <v>4</v>
      </c>
      <c r="N5649" s="14">
        <f>+INDEX(Customers!$B$2:$D$797,MATCH(TF_Database!L5649,Customers!$C$2:$C$797,0),1)</f>
        <v>7881</v>
      </c>
      <c r="O5649" s="29">
        <f t="shared" si="530"/>
        <v>5</v>
      </c>
      <c r="P5649" s="29">
        <f t="shared" si="531"/>
        <v>10</v>
      </c>
      <c r="Q5649" s="14" t="str">
        <f t="shared" si="532"/>
        <v xml:space="preserve">Joel </v>
      </c>
      <c r="R5649" s="14" t="str">
        <f t="shared" si="533"/>
        <v>Eaton</v>
      </c>
    </row>
    <row r="5650" spans="2:18" x14ac:dyDescent="0.45">
      <c r="B5650" s="14" t="str">
        <f t="shared" si="528"/>
        <v>40377240378</v>
      </c>
      <c r="C5650" s="5">
        <v>40377</v>
      </c>
      <c r="D5650" s="2" t="s">
        <v>810</v>
      </c>
      <c r="E5650" s="14">
        <f t="shared" si="529"/>
        <v>0</v>
      </c>
      <c r="F5650" s="2">
        <v>2</v>
      </c>
      <c r="G5650" s="19">
        <v>555.67999999999995</v>
      </c>
      <c r="H5650" s="20">
        <v>0.01</v>
      </c>
      <c r="I5650" s="6"/>
      <c r="J5650" s="5">
        <v>40378</v>
      </c>
      <c r="K5650" s="25">
        <v>-336.3</v>
      </c>
      <c r="L5650" s="2" t="s">
        <v>649</v>
      </c>
      <c r="M5650" s="14">
        <f>+VLOOKUP(L5650,Customers!$C$3:$D$797,2,FALSE)</f>
        <v>4</v>
      </c>
      <c r="N5650" s="14">
        <f>+INDEX(Customers!$B$2:$D$797,MATCH(TF_Database!L5650,Customers!$C$2:$C$797,0),1)</f>
        <v>7881</v>
      </c>
      <c r="O5650" s="29">
        <f t="shared" si="530"/>
        <v>5</v>
      </c>
      <c r="P5650" s="29">
        <f t="shared" si="531"/>
        <v>10</v>
      </c>
      <c r="Q5650" s="14" t="str">
        <f t="shared" si="532"/>
        <v xml:space="preserve">Joel </v>
      </c>
      <c r="R5650" s="14" t="str">
        <f t="shared" si="533"/>
        <v>Eaton</v>
      </c>
    </row>
    <row r="5651" spans="2:18" x14ac:dyDescent="0.45">
      <c r="B5651" s="14" t="str">
        <f t="shared" si="528"/>
        <v>410174441020</v>
      </c>
      <c r="C5651" s="5">
        <v>41017</v>
      </c>
      <c r="D5651" s="2" t="s">
        <v>808</v>
      </c>
      <c r="E5651" s="14">
        <f t="shared" si="529"/>
        <v>0</v>
      </c>
      <c r="F5651" s="2">
        <v>44</v>
      </c>
      <c r="G5651" s="19">
        <v>486.63</v>
      </c>
      <c r="H5651" s="20">
        <v>0.03</v>
      </c>
      <c r="I5651" s="6"/>
      <c r="J5651" s="5">
        <v>41020</v>
      </c>
      <c r="K5651" s="25">
        <v>-146.37</v>
      </c>
      <c r="L5651" s="2" t="s">
        <v>159</v>
      </c>
      <c r="M5651" s="14">
        <f>+VLOOKUP(L5651,Customers!$C$3:$D$797,2,FALSE)</f>
        <v>5</v>
      </c>
      <c r="N5651" s="14">
        <f>+INDEX(Customers!$B$2:$D$797,MATCH(TF_Database!L5651,Customers!$C$2:$C$797,0),1)</f>
        <v>5960</v>
      </c>
      <c r="O5651" s="29">
        <f t="shared" si="530"/>
        <v>5</v>
      </c>
      <c r="P5651" s="29">
        <f t="shared" si="531"/>
        <v>13</v>
      </c>
      <c r="Q5651" s="14" t="str">
        <f t="shared" si="532"/>
        <v xml:space="preserve">Jack </v>
      </c>
      <c r="R5651" s="14" t="str">
        <f t="shared" si="533"/>
        <v>O'Briant</v>
      </c>
    </row>
    <row r="5652" spans="2:18" x14ac:dyDescent="0.45">
      <c r="B5652" s="14" t="str">
        <f t="shared" si="528"/>
        <v>406612740661</v>
      </c>
      <c r="C5652" s="5">
        <v>40661</v>
      </c>
      <c r="D5652" s="2" t="s">
        <v>804</v>
      </c>
      <c r="E5652" s="14">
        <f t="shared" si="529"/>
        <v>0</v>
      </c>
      <c r="F5652" s="2">
        <v>27</v>
      </c>
      <c r="G5652" s="19">
        <v>1403.0269999999998</v>
      </c>
      <c r="H5652" s="20">
        <v>0.1</v>
      </c>
      <c r="I5652" s="6"/>
      <c r="J5652" s="5">
        <v>40661</v>
      </c>
      <c r="K5652" s="25">
        <v>153.80099999999999</v>
      </c>
      <c r="L5652" s="2" t="s">
        <v>159</v>
      </c>
      <c r="M5652" s="14">
        <f>+VLOOKUP(L5652,Customers!$C$3:$D$797,2,FALSE)</f>
        <v>5</v>
      </c>
      <c r="N5652" s="14">
        <f>+INDEX(Customers!$B$2:$D$797,MATCH(TF_Database!L5652,Customers!$C$2:$C$797,0),1)</f>
        <v>5960</v>
      </c>
      <c r="O5652" s="29">
        <f t="shared" si="530"/>
        <v>5</v>
      </c>
      <c r="P5652" s="29">
        <f t="shared" si="531"/>
        <v>13</v>
      </c>
      <c r="Q5652" s="14" t="str">
        <f t="shared" si="532"/>
        <v xml:space="preserve">Jack </v>
      </c>
      <c r="R5652" s="14" t="str">
        <f t="shared" si="533"/>
        <v>O'Briant</v>
      </c>
    </row>
    <row r="5653" spans="2:18" x14ac:dyDescent="0.45">
      <c r="B5653" s="14" t="str">
        <f t="shared" si="528"/>
        <v>405643840566</v>
      </c>
      <c r="C5653" s="5">
        <v>40564</v>
      </c>
      <c r="D5653" s="2" t="s">
        <v>804</v>
      </c>
      <c r="E5653" s="14">
        <f t="shared" si="529"/>
        <v>0</v>
      </c>
      <c r="F5653" s="2">
        <v>38</v>
      </c>
      <c r="G5653" s="19">
        <v>188.38</v>
      </c>
      <c r="H5653" s="20">
        <v>0.04</v>
      </c>
      <c r="I5653" s="6"/>
      <c r="J5653" s="5">
        <v>40566</v>
      </c>
      <c r="K5653" s="25">
        <v>-120.11750000000001</v>
      </c>
      <c r="L5653" s="2" t="s">
        <v>652</v>
      </c>
      <c r="M5653" s="14">
        <f>+VLOOKUP(L5653,Customers!$C$3:$D$797,2,FALSE)</f>
        <v>3</v>
      </c>
      <c r="N5653" s="14">
        <f>+INDEX(Customers!$B$2:$D$797,MATCH(TF_Database!L5653,Customers!$C$2:$C$797,0),1)</f>
        <v>340</v>
      </c>
      <c r="O5653" s="29">
        <f t="shared" si="530"/>
        <v>6</v>
      </c>
      <c r="P5653" s="29">
        <f t="shared" si="531"/>
        <v>10</v>
      </c>
      <c r="Q5653" s="14" t="str">
        <f t="shared" si="532"/>
        <v xml:space="preserve">Karen </v>
      </c>
      <c r="R5653" s="14" t="str">
        <f t="shared" si="533"/>
        <v>Bern</v>
      </c>
    </row>
    <row r="5654" spans="2:18" x14ac:dyDescent="0.45">
      <c r="B5654" s="14" t="str">
        <f t="shared" si="528"/>
        <v>405062840507</v>
      </c>
      <c r="C5654" s="5">
        <v>40506</v>
      </c>
      <c r="D5654" s="2" t="s">
        <v>806</v>
      </c>
      <c r="E5654" s="14">
        <f t="shared" si="529"/>
        <v>1</v>
      </c>
      <c r="F5654" s="2">
        <v>28</v>
      </c>
      <c r="G5654" s="19">
        <v>881.50099999999998</v>
      </c>
      <c r="H5654" s="20">
        <v>0.02</v>
      </c>
      <c r="I5654" s="6"/>
      <c r="J5654" s="5">
        <v>40507</v>
      </c>
      <c r="K5654" s="25">
        <v>334.53</v>
      </c>
      <c r="L5654" s="2" t="s">
        <v>543</v>
      </c>
      <c r="M5654" s="14">
        <f>+VLOOKUP(L5654,Customers!$C$3:$D$797,2,FALSE)</f>
        <v>5</v>
      </c>
      <c r="N5654" s="14">
        <f>+INDEX(Customers!$B$2:$D$797,MATCH(TF_Database!L5654,Customers!$C$2:$C$797,0),1)</f>
        <v>11439</v>
      </c>
      <c r="O5654" s="29">
        <f t="shared" si="530"/>
        <v>8</v>
      </c>
      <c r="P5654" s="29">
        <f t="shared" si="531"/>
        <v>16</v>
      </c>
      <c r="Q5654" s="14" t="str">
        <f t="shared" si="532"/>
        <v xml:space="preserve">Kristen </v>
      </c>
      <c r="R5654" s="14" t="str">
        <f t="shared" si="533"/>
        <v>Hastings</v>
      </c>
    </row>
    <row r="5655" spans="2:18" x14ac:dyDescent="0.45">
      <c r="B5655" s="14" t="str">
        <f t="shared" si="528"/>
        <v>405063640508</v>
      </c>
      <c r="C5655" s="5">
        <v>40506</v>
      </c>
      <c r="D5655" s="2" t="s">
        <v>806</v>
      </c>
      <c r="E5655" s="14">
        <f t="shared" si="529"/>
        <v>1</v>
      </c>
      <c r="F5655" s="2">
        <v>36</v>
      </c>
      <c r="G5655" s="19">
        <v>660.05899999999997</v>
      </c>
      <c r="H5655" s="20">
        <v>0.05</v>
      </c>
      <c r="I5655" s="6"/>
      <c r="J5655" s="5">
        <v>40508</v>
      </c>
      <c r="K5655" s="25">
        <v>-0.64900000000000002</v>
      </c>
      <c r="L5655" s="2" t="s">
        <v>543</v>
      </c>
      <c r="M5655" s="14">
        <f>+VLOOKUP(L5655,Customers!$C$3:$D$797,2,FALSE)</f>
        <v>5</v>
      </c>
      <c r="N5655" s="14">
        <f>+INDEX(Customers!$B$2:$D$797,MATCH(TF_Database!L5655,Customers!$C$2:$C$797,0),1)</f>
        <v>11439</v>
      </c>
      <c r="O5655" s="29">
        <f t="shared" si="530"/>
        <v>8</v>
      </c>
      <c r="P5655" s="29">
        <f t="shared" si="531"/>
        <v>16</v>
      </c>
      <c r="Q5655" s="14" t="str">
        <f t="shared" si="532"/>
        <v xml:space="preserve">Kristen </v>
      </c>
      <c r="R5655" s="14" t="str">
        <f t="shared" si="533"/>
        <v>Hastings</v>
      </c>
    </row>
    <row r="5656" spans="2:18" x14ac:dyDescent="0.45">
      <c r="B5656" s="14" t="str">
        <f t="shared" si="528"/>
        <v>40651740653</v>
      </c>
      <c r="C5656" s="5">
        <v>40651</v>
      </c>
      <c r="D5656" s="2" t="s">
        <v>808</v>
      </c>
      <c r="E5656" s="14">
        <f t="shared" si="529"/>
        <v>0</v>
      </c>
      <c r="F5656" s="2">
        <v>7</v>
      </c>
      <c r="G5656" s="19">
        <v>138.91</v>
      </c>
      <c r="H5656" s="20">
        <v>0.09</v>
      </c>
      <c r="I5656" s="6"/>
      <c r="J5656" s="5">
        <v>40653</v>
      </c>
      <c r="K5656" s="25">
        <v>-64.11</v>
      </c>
      <c r="L5656" s="2" t="s">
        <v>159</v>
      </c>
      <c r="M5656" s="14">
        <f>+VLOOKUP(L5656,Customers!$C$3:$D$797,2,FALSE)</f>
        <v>5</v>
      </c>
      <c r="N5656" s="14">
        <f>+INDEX(Customers!$B$2:$D$797,MATCH(TF_Database!L5656,Customers!$C$2:$C$797,0),1)</f>
        <v>5960</v>
      </c>
      <c r="O5656" s="29">
        <f t="shared" si="530"/>
        <v>5</v>
      </c>
      <c r="P5656" s="29">
        <f t="shared" si="531"/>
        <v>13</v>
      </c>
      <c r="Q5656" s="14" t="str">
        <f t="shared" si="532"/>
        <v xml:space="preserve">Jack </v>
      </c>
      <c r="R5656" s="14" t="str">
        <f t="shared" si="533"/>
        <v>O'Briant</v>
      </c>
    </row>
    <row r="5657" spans="2:18" x14ac:dyDescent="0.45">
      <c r="B5657" s="14" t="str">
        <f t="shared" si="528"/>
        <v>409164240918</v>
      </c>
      <c r="C5657" s="5">
        <v>40916</v>
      </c>
      <c r="D5657" s="2" t="s">
        <v>810</v>
      </c>
      <c r="E5657" s="14">
        <f t="shared" si="529"/>
        <v>0</v>
      </c>
      <c r="F5657" s="2">
        <v>42</v>
      </c>
      <c r="G5657" s="19">
        <v>162.57</v>
      </c>
      <c r="H5657" s="20">
        <v>0.02</v>
      </c>
      <c r="I5657" s="6"/>
      <c r="J5657" s="5">
        <v>40918</v>
      </c>
      <c r="K5657" s="25">
        <v>75.8</v>
      </c>
      <c r="L5657" s="2" t="s">
        <v>543</v>
      </c>
      <c r="M5657" s="14">
        <f>+VLOOKUP(L5657,Customers!$C$3:$D$797,2,FALSE)</f>
        <v>5</v>
      </c>
      <c r="N5657" s="14">
        <f>+INDEX(Customers!$B$2:$D$797,MATCH(TF_Database!L5657,Customers!$C$2:$C$797,0),1)</f>
        <v>11439</v>
      </c>
      <c r="O5657" s="29">
        <f t="shared" si="530"/>
        <v>8</v>
      </c>
      <c r="P5657" s="29">
        <f t="shared" si="531"/>
        <v>16</v>
      </c>
      <c r="Q5657" s="14" t="str">
        <f t="shared" si="532"/>
        <v xml:space="preserve">Kristen </v>
      </c>
      <c r="R5657" s="14" t="str">
        <f t="shared" si="533"/>
        <v>Hastings</v>
      </c>
    </row>
    <row r="5658" spans="2:18" x14ac:dyDescent="0.45">
      <c r="B5658" s="14" t="str">
        <f t="shared" si="528"/>
        <v>398301339833</v>
      </c>
      <c r="C5658" s="5">
        <v>39830</v>
      </c>
      <c r="D5658" s="2" t="s">
        <v>810</v>
      </c>
      <c r="E5658" s="14">
        <f t="shared" si="529"/>
        <v>0</v>
      </c>
      <c r="F5658" s="2">
        <v>13</v>
      </c>
      <c r="G5658" s="19">
        <v>196.22</v>
      </c>
      <c r="H5658" s="20">
        <v>0.05</v>
      </c>
      <c r="I5658" s="6"/>
      <c r="J5658" s="5">
        <v>39833</v>
      </c>
      <c r="K5658" s="25">
        <v>-89.35</v>
      </c>
      <c r="L5658" s="2" t="s">
        <v>649</v>
      </c>
      <c r="M5658" s="14">
        <f>+VLOOKUP(L5658,Customers!$C$3:$D$797,2,FALSE)</f>
        <v>4</v>
      </c>
      <c r="N5658" s="14">
        <f>+INDEX(Customers!$B$2:$D$797,MATCH(TF_Database!L5658,Customers!$C$2:$C$797,0),1)</f>
        <v>7881</v>
      </c>
      <c r="O5658" s="29">
        <f t="shared" si="530"/>
        <v>5</v>
      </c>
      <c r="P5658" s="29">
        <f t="shared" si="531"/>
        <v>10</v>
      </c>
      <c r="Q5658" s="14" t="str">
        <f t="shared" si="532"/>
        <v xml:space="preserve">Joel </v>
      </c>
      <c r="R5658" s="14" t="str">
        <f t="shared" si="533"/>
        <v>Eaton</v>
      </c>
    </row>
    <row r="5659" spans="2:18" x14ac:dyDescent="0.45">
      <c r="B5659" s="14" t="str">
        <f t="shared" si="528"/>
        <v>398301139832</v>
      </c>
      <c r="C5659" s="5">
        <v>39830</v>
      </c>
      <c r="D5659" s="2" t="s">
        <v>810</v>
      </c>
      <c r="E5659" s="14">
        <f t="shared" si="529"/>
        <v>0</v>
      </c>
      <c r="F5659" s="2">
        <v>11</v>
      </c>
      <c r="G5659" s="19">
        <v>49.76</v>
      </c>
      <c r="H5659" s="20">
        <v>0.05</v>
      </c>
      <c r="I5659" s="6"/>
      <c r="J5659" s="5">
        <v>39832</v>
      </c>
      <c r="K5659" s="25">
        <v>-0.13000000000000078</v>
      </c>
      <c r="L5659" s="2" t="s">
        <v>649</v>
      </c>
      <c r="M5659" s="14">
        <f>+VLOOKUP(L5659,Customers!$C$3:$D$797,2,FALSE)</f>
        <v>4</v>
      </c>
      <c r="N5659" s="14">
        <f>+INDEX(Customers!$B$2:$D$797,MATCH(TF_Database!L5659,Customers!$C$2:$C$797,0),1)</f>
        <v>7881</v>
      </c>
      <c r="O5659" s="29">
        <f t="shared" si="530"/>
        <v>5</v>
      </c>
      <c r="P5659" s="29">
        <f t="shared" si="531"/>
        <v>10</v>
      </c>
      <c r="Q5659" s="14" t="str">
        <f t="shared" si="532"/>
        <v xml:space="preserve">Joel </v>
      </c>
      <c r="R5659" s="14" t="str">
        <f t="shared" si="533"/>
        <v>Eaton</v>
      </c>
    </row>
    <row r="5660" spans="2:18" x14ac:dyDescent="0.45">
      <c r="B5660" s="14" t="str">
        <f t="shared" si="528"/>
        <v>402504240251</v>
      </c>
      <c r="C5660" s="5">
        <v>40250</v>
      </c>
      <c r="D5660" s="2" t="s">
        <v>811</v>
      </c>
      <c r="E5660" s="14">
        <f t="shared" si="529"/>
        <v>0</v>
      </c>
      <c r="F5660" s="2">
        <v>42</v>
      </c>
      <c r="G5660" s="19">
        <v>670.65</v>
      </c>
      <c r="H5660" s="20">
        <v>0.08</v>
      </c>
      <c r="I5660" s="6"/>
      <c r="J5660" s="5">
        <v>40251</v>
      </c>
      <c r="K5660" s="25">
        <v>41.66</v>
      </c>
      <c r="L5660" s="2" t="s">
        <v>648</v>
      </c>
      <c r="M5660" s="14">
        <f>+VLOOKUP(L5660,Customers!$C$3:$D$797,2,FALSE)</f>
        <v>4</v>
      </c>
      <c r="N5660" s="14">
        <f>+INDEX(Customers!$B$2:$D$797,MATCH(TF_Database!L5660,Customers!$C$2:$C$797,0),1)</f>
        <v>17262</v>
      </c>
      <c r="O5660" s="29">
        <f t="shared" si="530"/>
        <v>5</v>
      </c>
      <c r="P5660" s="29">
        <f t="shared" si="531"/>
        <v>10</v>
      </c>
      <c r="Q5660" s="14" t="str">
        <f t="shared" si="532"/>
        <v xml:space="preserve">Carl </v>
      </c>
      <c r="R5660" s="14" t="str">
        <f t="shared" si="533"/>
        <v>Weiss</v>
      </c>
    </row>
    <row r="5661" spans="2:18" x14ac:dyDescent="0.45">
      <c r="B5661" s="14" t="str">
        <f t="shared" si="528"/>
        <v>400363140037</v>
      </c>
      <c r="C5661" s="5">
        <v>40036</v>
      </c>
      <c r="D5661" s="2" t="s">
        <v>810</v>
      </c>
      <c r="E5661" s="14">
        <f t="shared" si="529"/>
        <v>0</v>
      </c>
      <c r="F5661" s="2">
        <v>31</v>
      </c>
      <c r="G5661" s="19">
        <v>2797.41</v>
      </c>
      <c r="H5661" s="20">
        <v>0.06</v>
      </c>
      <c r="I5661" s="6"/>
      <c r="J5661" s="5">
        <v>40037</v>
      </c>
      <c r="K5661" s="25">
        <v>984.3</v>
      </c>
      <c r="L5661" s="2" t="s">
        <v>650</v>
      </c>
      <c r="M5661" s="14">
        <f>+VLOOKUP(L5661,Customers!$C$3:$D$797,2,FALSE)</f>
        <v>5</v>
      </c>
      <c r="N5661" s="14">
        <f>+INDEX(Customers!$B$2:$D$797,MATCH(TF_Database!L5661,Customers!$C$2:$C$797,0),1)</f>
        <v>11072</v>
      </c>
      <c r="O5661" s="29">
        <f t="shared" si="530"/>
        <v>7</v>
      </c>
      <c r="P5661" s="29">
        <f t="shared" si="531"/>
        <v>14</v>
      </c>
      <c r="Q5661" s="14" t="str">
        <f t="shared" si="532"/>
        <v xml:space="preserve">Justin </v>
      </c>
      <c r="R5661" s="14" t="str">
        <f t="shared" si="533"/>
        <v>Ellison</v>
      </c>
    </row>
    <row r="5662" spans="2:18" x14ac:dyDescent="0.45">
      <c r="B5662" s="14" t="str">
        <f t="shared" si="528"/>
        <v>400351440037</v>
      </c>
      <c r="C5662" s="5">
        <v>40035</v>
      </c>
      <c r="D5662" s="2" t="s">
        <v>808</v>
      </c>
      <c r="E5662" s="14">
        <f t="shared" si="529"/>
        <v>0</v>
      </c>
      <c r="F5662" s="2">
        <v>14</v>
      </c>
      <c r="G5662" s="19">
        <v>89.93</v>
      </c>
      <c r="H5662" s="20">
        <v>0.03</v>
      </c>
      <c r="I5662" s="6"/>
      <c r="J5662" s="5">
        <v>40037</v>
      </c>
      <c r="K5662" s="25">
        <v>-44.82</v>
      </c>
      <c r="L5662" s="2" t="s">
        <v>651</v>
      </c>
      <c r="M5662" s="14">
        <f>+VLOOKUP(L5662,Customers!$C$3:$D$797,2,FALSE)</f>
        <v>3</v>
      </c>
      <c r="N5662" s="14">
        <f>+INDEX(Customers!$B$2:$D$797,MATCH(TF_Database!L5662,Customers!$C$2:$C$797,0),1)</f>
        <v>9527</v>
      </c>
      <c r="O5662" s="29">
        <f t="shared" si="530"/>
        <v>9</v>
      </c>
      <c r="P5662" s="29">
        <f t="shared" si="531"/>
        <v>16</v>
      </c>
      <c r="Q5662" s="14" t="str">
        <f t="shared" si="532"/>
        <v xml:space="preserve">Jennifer </v>
      </c>
      <c r="R5662" s="14" t="str">
        <f t="shared" si="533"/>
        <v>Jackson</v>
      </c>
    </row>
    <row r="5663" spans="2:18" x14ac:dyDescent="0.45">
      <c r="B5663" s="14" t="str">
        <f t="shared" si="528"/>
        <v>412292041229</v>
      </c>
      <c r="C5663" s="5">
        <v>41229</v>
      </c>
      <c r="D5663" s="2" t="s">
        <v>804</v>
      </c>
      <c r="E5663" s="14">
        <f t="shared" si="529"/>
        <v>0</v>
      </c>
      <c r="F5663" s="2">
        <v>20</v>
      </c>
      <c r="G5663" s="19">
        <v>340.952</v>
      </c>
      <c r="H5663" s="20">
        <v>0.09</v>
      </c>
      <c r="I5663" s="6"/>
      <c r="J5663" s="5">
        <v>41229</v>
      </c>
      <c r="K5663" s="25">
        <v>108.93600000000001</v>
      </c>
      <c r="L5663" s="2" t="s">
        <v>649</v>
      </c>
      <c r="M5663" s="14">
        <f>+VLOOKUP(L5663,Customers!$C$3:$D$797,2,FALSE)</f>
        <v>4</v>
      </c>
      <c r="N5663" s="14">
        <f>+INDEX(Customers!$B$2:$D$797,MATCH(TF_Database!L5663,Customers!$C$2:$C$797,0),1)</f>
        <v>7881</v>
      </c>
      <c r="O5663" s="29">
        <f t="shared" si="530"/>
        <v>5</v>
      </c>
      <c r="P5663" s="29">
        <f t="shared" si="531"/>
        <v>10</v>
      </c>
      <c r="Q5663" s="14" t="str">
        <f t="shared" si="532"/>
        <v xml:space="preserve">Joel </v>
      </c>
      <c r="R5663" s="14" t="str">
        <f t="shared" si="533"/>
        <v>Eaton</v>
      </c>
    </row>
    <row r="5664" spans="2:18" x14ac:dyDescent="0.45">
      <c r="B5664" s="14" t="str">
        <f t="shared" si="528"/>
        <v>406794440681</v>
      </c>
      <c r="C5664" s="5">
        <v>40679</v>
      </c>
      <c r="D5664" s="2" t="s">
        <v>806</v>
      </c>
      <c r="E5664" s="14">
        <f t="shared" si="529"/>
        <v>1</v>
      </c>
      <c r="F5664" s="2">
        <v>44</v>
      </c>
      <c r="G5664" s="19">
        <v>831.58050000000003</v>
      </c>
      <c r="H5664" s="20">
        <v>0.01</v>
      </c>
      <c r="I5664" s="6"/>
      <c r="J5664" s="5">
        <v>40681</v>
      </c>
      <c r="K5664" s="25">
        <v>273.05099999999999</v>
      </c>
      <c r="L5664" s="2" t="s">
        <v>159</v>
      </c>
      <c r="M5664" s="14">
        <f>+VLOOKUP(L5664,Customers!$C$3:$D$797,2,FALSE)</f>
        <v>5</v>
      </c>
      <c r="N5664" s="14">
        <f>+INDEX(Customers!$B$2:$D$797,MATCH(TF_Database!L5664,Customers!$C$2:$C$797,0),1)</f>
        <v>5960</v>
      </c>
      <c r="O5664" s="29">
        <f t="shared" si="530"/>
        <v>5</v>
      </c>
      <c r="P5664" s="29">
        <f t="shared" si="531"/>
        <v>13</v>
      </c>
      <c r="Q5664" s="14" t="str">
        <f t="shared" si="532"/>
        <v xml:space="preserve">Jack </v>
      </c>
      <c r="R5664" s="14" t="str">
        <f t="shared" si="533"/>
        <v>O'Briant</v>
      </c>
    </row>
    <row r="5665" spans="2:18" x14ac:dyDescent="0.45">
      <c r="B5665" s="14" t="str">
        <f t="shared" si="528"/>
        <v>398942739896</v>
      </c>
      <c r="C5665" s="5">
        <v>39894</v>
      </c>
      <c r="D5665" s="2" t="s">
        <v>808</v>
      </c>
      <c r="E5665" s="14">
        <f t="shared" si="529"/>
        <v>0</v>
      </c>
      <c r="F5665" s="2">
        <v>27</v>
      </c>
      <c r="G5665" s="19">
        <v>337.61</v>
      </c>
      <c r="H5665" s="20">
        <v>0.03</v>
      </c>
      <c r="I5665" s="6"/>
      <c r="J5665" s="5">
        <v>39896</v>
      </c>
      <c r="K5665" s="25">
        <v>15.61</v>
      </c>
      <c r="L5665" s="2" t="s">
        <v>159</v>
      </c>
      <c r="M5665" s="14">
        <f>+VLOOKUP(L5665,Customers!$C$3:$D$797,2,FALSE)</f>
        <v>5</v>
      </c>
      <c r="N5665" s="14">
        <f>+INDEX(Customers!$B$2:$D$797,MATCH(TF_Database!L5665,Customers!$C$2:$C$797,0),1)</f>
        <v>5960</v>
      </c>
      <c r="O5665" s="29">
        <f t="shared" si="530"/>
        <v>5</v>
      </c>
      <c r="P5665" s="29">
        <f t="shared" si="531"/>
        <v>13</v>
      </c>
      <c r="Q5665" s="14" t="str">
        <f t="shared" si="532"/>
        <v xml:space="preserve">Jack </v>
      </c>
      <c r="R5665" s="14" t="str">
        <f t="shared" si="533"/>
        <v>O'Briant</v>
      </c>
    </row>
    <row r="5666" spans="2:18" x14ac:dyDescent="0.45">
      <c r="B5666" s="14" t="str">
        <f t="shared" si="528"/>
        <v>398944239895</v>
      </c>
      <c r="C5666" s="5">
        <v>39894</v>
      </c>
      <c r="D5666" s="2" t="s">
        <v>808</v>
      </c>
      <c r="E5666" s="14">
        <f t="shared" si="529"/>
        <v>0</v>
      </c>
      <c r="F5666" s="2">
        <v>42</v>
      </c>
      <c r="G5666" s="19">
        <v>636.34</v>
      </c>
      <c r="H5666" s="20">
        <v>0.08</v>
      </c>
      <c r="I5666" s="6"/>
      <c r="J5666" s="5">
        <v>39895</v>
      </c>
      <c r="K5666" s="25">
        <v>-99.26</v>
      </c>
      <c r="L5666" s="2" t="s">
        <v>159</v>
      </c>
      <c r="M5666" s="14">
        <f>+VLOOKUP(L5666,Customers!$C$3:$D$797,2,FALSE)</f>
        <v>5</v>
      </c>
      <c r="N5666" s="14">
        <f>+INDEX(Customers!$B$2:$D$797,MATCH(TF_Database!L5666,Customers!$C$2:$C$797,0),1)</f>
        <v>5960</v>
      </c>
      <c r="O5666" s="29">
        <f t="shared" si="530"/>
        <v>5</v>
      </c>
      <c r="P5666" s="29">
        <f t="shared" si="531"/>
        <v>13</v>
      </c>
      <c r="Q5666" s="14" t="str">
        <f t="shared" si="532"/>
        <v xml:space="preserve">Jack </v>
      </c>
      <c r="R5666" s="14" t="str">
        <f t="shared" si="533"/>
        <v>O'Briant</v>
      </c>
    </row>
    <row r="5667" spans="2:18" x14ac:dyDescent="0.45">
      <c r="B5667" s="14" t="str">
        <f t="shared" si="528"/>
        <v>407801340782</v>
      </c>
      <c r="C5667" s="5">
        <v>40780</v>
      </c>
      <c r="D5667" s="2" t="s">
        <v>804</v>
      </c>
      <c r="E5667" s="14">
        <f t="shared" si="529"/>
        <v>0</v>
      </c>
      <c r="F5667" s="2">
        <v>13</v>
      </c>
      <c r="G5667" s="19">
        <v>98.82</v>
      </c>
      <c r="H5667" s="20">
        <v>0.09</v>
      </c>
      <c r="I5667" s="6"/>
      <c r="J5667" s="5">
        <v>40782</v>
      </c>
      <c r="K5667" s="25">
        <v>-68.66</v>
      </c>
      <c r="L5667" s="2" t="s">
        <v>652</v>
      </c>
      <c r="M5667" s="14">
        <f>+VLOOKUP(L5667,Customers!$C$3:$D$797,2,FALSE)</f>
        <v>3</v>
      </c>
      <c r="N5667" s="14">
        <f>+INDEX(Customers!$B$2:$D$797,MATCH(TF_Database!L5667,Customers!$C$2:$C$797,0),1)</f>
        <v>340</v>
      </c>
      <c r="O5667" s="29">
        <f t="shared" si="530"/>
        <v>6</v>
      </c>
      <c r="P5667" s="29">
        <f t="shared" si="531"/>
        <v>10</v>
      </c>
      <c r="Q5667" s="14" t="str">
        <f t="shared" si="532"/>
        <v xml:space="preserve">Karen </v>
      </c>
      <c r="R5667" s="14" t="str">
        <f t="shared" si="533"/>
        <v>Bern</v>
      </c>
    </row>
    <row r="5668" spans="2:18" x14ac:dyDescent="0.45">
      <c r="B5668" s="14" t="str">
        <f t="shared" si="528"/>
        <v>407804040782</v>
      </c>
      <c r="C5668" s="5">
        <v>40780</v>
      </c>
      <c r="D5668" s="2" t="s">
        <v>804</v>
      </c>
      <c r="E5668" s="14">
        <f t="shared" si="529"/>
        <v>0</v>
      </c>
      <c r="F5668" s="2">
        <v>40</v>
      </c>
      <c r="G5668" s="19">
        <v>289.19</v>
      </c>
      <c r="H5668" s="20">
        <v>0.01</v>
      </c>
      <c r="I5668" s="6"/>
      <c r="J5668" s="5">
        <v>40782</v>
      </c>
      <c r="K5668" s="25">
        <v>-69.03</v>
      </c>
      <c r="L5668" s="2" t="s">
        <v>652</v>
      </c>
      <c r="M5668" s="14">
        <f>+VLOOKUP(L5668,Customers!$C$3:$D$797,2,FALSE)</f>
        <v>3</v>
      </c>
      <c r="N5668" s="14">
        <f>+INDEX(Customers!$B$2:$D$797,MATCH(TF_Database!L5668,Customers!$C$2:$C$797,0),1)</f>
        <v>340</v>
      </c>
      <c r="O5668" s="29">
        <f t="shared" si="530"/>
        <v>6</v>
      </c>
      <c r="P5668" s="29">
        <f t="shared" si="531"/>
        <v>10</v>
      </c>
      <c r="Q5668" s="14" t="str">
        <f t="shared" si="532"/>
        <v xml:space="preserve">Karen </v>
      </c>
      <c r="R5668" s="14" t="str">
        <f t="shared" si="533"/>
        <v>Bern</v>
      </c>
    </row>
    <row r="5669" spans="2:18" x14ac:dyDescent="0.45">
      <c r="B5669" s="14" t="str">
        <f t="shared" si="528"/>
        <v>403971740398</v>
      </c>
      <c r="C5669" s="5">
        <v>40397</v>
      </c>
      <c r="D5669" s="2" t="s">
        <v>810</v>
      </c>
      <c r="E5669" s="14">
        <f t="shared" si="529"/>
        <v>0</v>
      </c>
      <c r="F5669" s="2">
        <v>17</v>
      </c>
      <c r="G5669" s="19">
        <v>196.07</v>
      </c>
      <c r="H5669" s="20">
        <v>0.05</v>
      </c>
      <c r="I5669" s="6"/>
      <c r="J5669" s="5">
        <v>40398</v>
      </c>
      <c r="K5669" s="25">
        <v>-77.66</v>
      </c>
      <c r="L5669" s="2" t="s">
        <v>159</v>
      </c>
      <c r="M5669" s="14">
        <f>+VLOOKUP(L5669,Customers!$C$3:$D$797,2,FALSE)</f>
        <v>5</v>
      </c>
      <c r="N5669" s="14">
        <f>+INDEX(Customers!$B$2:$D$797,MATCH(TF_Database!L5669,Customers!$C$2:$C$797,0),1)</f>
        <v>5960</v>
      </c>
      <c r="O5669" s="29">
        <f t="shared" si="530"/>
        <v>5</v>
      </c>
      <c r="P5669" s="29">
        <f t="shared" si="531"/>
        <v>13</v>
      </c>
      <c r="Q5669" s="14" t="str">
        <f t="shared" si="532"/>
        <v xml:space="preserve">Jack </v>
      </c>
      <c r="R5669" s="14" t="str">
        <f t="shared" si="533"/>
        <v>O'Briant</v>
      </c>
    </row>
    <row r="5670" spans="2:18" x14ac:dyDescent="0.45">
      <c r="B5670" s="14" t="str">
        <f t="shared" si="528"/>
        <v>41200141202</v>
      </c>
      <c r="C5670" s="5">
        <v>41200</v>
      </c>
      <c r="D5670" s="2" t="s">
        <v>810</v>
      </c>
      <c r="E5670" s="14">
        <f t="shared" si="529"/>
        <v>0</v>
      </c>
      <c r="F5670" s="2">
        <v>1</v>
      </c>
      <c r="G5670" s="19">
        <v>13.45</v>
      </c>
      <c r="H5670" s="20">
        <v>0</v>
      </c>
      <c r="I5670" s="6"/>
      <c r="J5670" s="5">
        <v>41202</v>
      </c>
      <c r="K5670" s="25">
        <v>-8.1995000000000005</v>
      </c>
      <c r="L5670" s="2" t="s">
        <v>159</v>
      </c>
      <c r="M5670" s="14">
        <f>+VLOOKUP(L5670,Customers!$C$3:$D$797,2,FALSE)</f>
        <v>5</v>
      </c>
      <c r="N5670" s="14">
        <f>+INDEX(Customers!$B$2:$D$797,MATCH(TF_Database!L5670,Customers!$C$2:$C$797,0),1)</f>
        <v>5960</v>
      </c>
      <c r="O5670" s="29">
        <f t="shared" si="530"/>
        <v>5</v>
      </c>
      <c r="P5670" s="29">
        <f t="shared" si="531"/>
        <v>13</v>
      </c>
      <c r="Q5670" s="14" t="str">
        <f t="shared" si="532"/>
        <v xml:space="preserve">Jack </v>
      </c>
      <c r="R5670" s="14" t="str">
        <f t="shared" si="533"/>
        <v>O'Briant</v>
      </c>
    </row>
    <row r="5671" spans="2:18" x14ac:dyDescent="0.45">
      <c r="B5671" s="14" t="str">
        <f t="shared" si="528"/>
        <v>412001141202</v>
      </c>
      <c r="C5671" s="5">
        <v>41200</v>
      </c>
      <c r="D5671" s="2" t="s">
        <v>810</v>
      </c>
      <c r="E5671" s="14">
        <f t="shared" si="529"/>
        <v>0</v>
      </c>
      <c r="F5671" s="2">
        <v>11</v>
      </c>
      <c r="G5671" s="19">
        <v>75.790000000000006</v>
      </c>
      <c r="H5671" s="20">
        <v>0.09</v>
      </c>
      <c r="I5671" s="6"/>
      <c r="J5671" s="5">
        <v>41202</v>
      </c>
      <c r="K5671" s="25">
        <v>-18.77</v>
      </c>
      <c r="L5671" s="2" t="s">
        <v>159</v>
      </c>
      <c r="M5671" s="14">
        <f>+VLOOKUP(L5671,Customers!$C$3:$D$797,2,FALSE)</f>
        <v>5</v>
      </c>
      <c r="N5671" s="14">
        <f>+INDEX(Customers!$B$2:$D$797,MATCH(TF_Database!L5671,Customers!$C$2:$C$797,0),1)</f>
        <v>5960</v>
      </c>
      <c r="O5671" s="29">
        <f t="shared" si="530"/>
        <v>5</v>
      </c>
      <c r="P5671" s="29">
        <f t="shared" si="531"/>
        <v>13</v>
      </c>
      <c r="Q5671" s="14" t="str">
        <f t="shared" si="532"/>
        <v xml:space="preserve">Jack </v>
      </c>
      <c r="R5671" s="14" t="str">
        <f t="shared" si="533"/>
        <v>O'Briant</v>
      </c>
    </row>
    <row r="5672" spans="2:18" x14ac:dyDescent="0.45">
      <c r="B5672" s="14" t="str">
        <f t="shared" si="528"/>
        <v>407141240716</v>
      </c>
      <c r="C5672" s="5">
        <v>40714</v>
      </c>
      <c r="D5672" s="2" t="s">
        <v>810</v>
      </c>
      <c r="E5672" s="14">
        <f t="shared" si="529"/>
        <v>0</v>
      </c>
      <c r="F5672" s="2">
        <v>12</v>
      </c>
      <c r="G5672" s="19">
        <v>46.55</v>
      </c>
      <c r="H5672" s="20">
        <v>0</v>
      </c>
      <c r="I5672" s="6"/>
      <c r="J5672" s="5">
        <v>40716</v>
      </c>
      <c r="K5672" s="25">
        <v>16.34</v>
      </c>
      <c r="L5672" s="2" t="s">
        <v>159</v>
      </c>
      <c r="M5672" s="14">
        <f>+VLOOKUP(L5672,Customers!$C$3:$D$797,2,FALSE)</f>
        <v>5</v>
      </c>
      <c r="N5672" s="14">
        <f>+INDEX(Customers!$B$2:$D$797,MATCH(TF_Database!L5672,Customers!$C$2:$C$797,0),1)</f>
        <v>5960</v>
      </c>
      <c r="O5672" s="29">
        <f t="shared" si="530"/>
        <v>5</v>
      </c>
      <c r="P5672" s="29">
        <f t="shared" si="531"/>
        <v>13</v>
      </c>
      <c r="Q5672" s="14" t="str">
        <f t="shared" si="532"/>
        <v xml:space="preserve">Jack </v>
      </c>
      <c r="R5672" s="14" t="str">
        <f t="shared" si="533"/>
        <v>O'Briant</v>
      </c>
    </row>
    <row r="5673" spans="2:18" x14ac:dyDescent="0.45">
      <c r="B5673" s="14" t="str">
        <f t="shared" si="528"/>
        <v>405512940556</v>
      </c>
      <c r="C5673" s="5">
        <v>40551</v>
      </c>
      <c r="D5673" s="2" t="s">
        <v>804</v>
      </c>
      <c r="E5673" s="14">
        <f t="shared" si="529"/>
        <v>0</v>
      </c>
      <c r="F5673" s="2">
        <v>29</v>
      </c>
      <c r="G5673" s="19">
        <v>1499.5275000000001</v>
      </c>
      <c r="H5673" s="20">
        <v>0.09</v>
      </c>
      <c r="I5673" s="6"/>
      <c r="J5673" s="5">
        <v>40556</v>
      </c>
      <c r="K5673" s="25">
        <v>188.982</v>
      </c>
      <c r="L5673" s="2" t="s">
        <v>159</v>
      </c>
      <c r="M5673" s="14">
        <f>+VLOOKUP(L5673,Customers!$C$3:$D$797,2,FALSE)</f>
        <v>5</v>
      </c>
      <c r="N5673" s="14">
        <f>+INDEX(Customers!$B$2:$D$797,MATCH(TF_Database!L5673,Customers!$C$2:$C$797,0),1)</f>
        <v>5960</v>
      </c>
      <c r="O5673" s="29">
        <f t="shared" si="530"/>
        <v>5</v>
      </c>
      <c r="P5673" s="29">
        <f t="shared" si="531"/>
        <v>13</v>
      </c>
      <c r="Q5673" s="14" t="str">
        <f t="shared" si="532"/>
        <v xml:space="preserve">Jack </v>
      </c>
      <c r="R5673" s="14" t="str">
        <f t="shared" si="533"/>
        <v>O'Briant</v>
      </c>
    </row>
    <row r="5674" spans="2:18" x14ac:dyDescent="0.45">
      <c r="B5674" s="14" t="str">
        <f t="shared" si="528"/>
        <v>400381540039</v>
      </c>
      <c r="C5674" s="5">
        <v>40038</v>
      </c>
      <c r="D5674" s="2" t="s">
        <v>806</v>
      </c>
      <c r="E5674" s="14">
        <f t="shared" si="529"/>
        <v>1</v>
      </c>
      <c r="F5674" s="2">
        <v>15</v>
      </c>
      <c r="G5674" s="19">
        <v>1917.61</v>
      </c>
      <c r="H5674" s="20">
        <v>0.03</v>
      </c>
      <c r="I5674" s="6"/>
      <c r="J5674" s="5">
        <v>40039</v>
      </c>
      <c r="K5674" s="25">
        <v>-286.89999999999998</v>
      </c>
      <c r="L5674" s="2" t="s">
        <v>159</v>
      </c>
      <c r="M5674" s="14">
        <f>+VLOOKUP(L5674,Customers!$C$3:$D$797,2,FALSE)</f>
        <v>5</v>
      </c>
      <c r="N5674" s="14">
        <f>+INDEX(Customers!$B$2:$D$797,MATCH(TF_Database!L5674,Customers!$C$2:$C$797,0),1)</f>
        <v>5960</v>
      </c>
      <c r="O5674" s="29">
        <f t="shared" si="530"/>
        <v>5</v>
      </c>
      <c r="P5674" s="29">
        <f t="shared" si="531"/>
        <v>13</v>
      </c>
      <c r="Q5674" s="14" t="str">
        <f t="shared" si="532"/>
        <v xml:space="preserve">Jack </v>
      </c>
      <c r="R5674" s="14" t="str">
        <f t="shared" si="533"/>
        <v>O'Briant</v>
      </c>
    </row>
    <row r="5675" spans="2:18" x14ac:dyDescent="0.45">
      <c r="B5675" s="14" t="str">
        <f t="shared" si="528"/>
        <v>407213340722</v>
      </c>
      <c r="C5675" s="5">
        <v>40721</v>
      </c>
      <c r="D5675" s="2" t="s">
        <v>808</v>
      </c>
      <c r="E5675" s="14">
        <f t="shared" si="529"/>
        <v>0</v>
      </c>
      <c r="F5675" s="2">
        <v>33</v>
      </c>
      <c r="G5675" s="19">
        <v>2492.9699999999998</v>
      </c>
      <c r="H5675" s="20">
        <v>0.06</v>
      </c>
      <c r="I5675" s="6"/>
      <c r="J5675" s="5">
        <v>40722</v>
      </c>
      <c r="K5675" s="25">
        <v>131.02000000000001</v>
      </c>
      <c r="L5675" s="2" t="s">
        <v>159</v>
      </c>
      <c r="M5675" s="14">
        <f>+VLOOKUP(L5675,Customers!$C$3:$D$797,2,FALSE)</f>
        <v>5</v>
      </c>
      <c r="N5675" s="14">
        <f>+INDEX(Customers!$B$2:$D$797,MATCH(TF_Database!L5675,Customers!$C$2:$C$797,0),1)</f>
        <v>5960</v>
      </c>
      <c r="O5675" s="29">
        <f t="shared" si="530"/>
        <v>5</v>
      </c>
      <c r="P5675" s="29">
        <f t="shared" si="531"/>
        <v>13</v>
      </c>
      <c r="Q5675" s="14" t="str">
        <f t="shared" si="532"/>
        <v xml:space="preserve">Jack </v>
      </c>
      <c r="R5675" s="14" t="str">
        <f t="shared" si="533"/>
        <v>O'Briant</v>
      </c>
    </row>
    <row r="5676" spans="2:18" x14ac:dyDescent="0.45">
      <c r="B5676" s="14" t="str">
        <f t="shared" si="528"/>
        <v>412082941209</v>
      </c>
      <c r="C5676" s="5">
        <v>41208</v>
      </c>
      <c r="D5676" s="2" t="s">
        <v>806</v>
      </c>
      <c r="E5676" s="14">
        <f t="shared" si="529"/>
        <v>1</v>
      </c>
      <c r="F5676" s="2">
        <v>29</v>
      </c>
      <c r="G5676" s="19">
        <v>575.89</v>
      </c>
      <c r="H5676" s="20">
        <v>0.06</v>
      </c>
      <c r="I5676" s="6"/>
      <c r="J5676" s="5">
        <v>41209</v>
      </c>
      <c r="K5676" s="25">
        <v>-14.04</v>
      </c>
      <c r="L5676" s="2" t="s">
        <v>651</v>
      </c>
      <c r="M5676" s="14">
        <f>+VLOOKUP(L5676,Customers!$C$3:$D$797,2,FALSE)</f>
        <v>3</v>
      </c>
      <c r="N5676" s="14">
        <f>+INDEX(Customers!$B$2:$D$797,MATCH(TF_Database!L5676,Customers!$C$2:$C$797,0),1)</f>
        <v>9527</v>
      </c>
      <c r="O5676" s="29">
        <f t="shared" si="530"/>
        <v>9</v>
      </c>
      <c r="P5676" s="29">
        <f t="shared" si="531"/>
        <v>16</v>
      </c>
      <c r="Q5676" s="14" t="str">
        <f t="shared" si="532"/>
        <v xml:space="preserve">Jennifer </v>
      </c>
      <c r="R5676" s="14" t="str">
        <f t="shared" si="533"/>
        <v>Jackson</v>
      </c>
    </row>
    <row r="5677" spans="2:18" x14ac:dyDescent="0.45">
      <c r="B5677" s="14" t="str">
        <f t="shared" si="528"/>
        <v>412084341208</v>
      </c>
      <c r="C5677" s="5">
        <v>41208</v>
      </c>
      <c r="D5677" s="2" t="s">
        <v>806</v>
      </c>
      <c r="E5677" s="14">
        <f t="shared" si="529"/>
        <v>1</v>
      </c>
      <c r="F5677" s="2">
        <v>43</v>
      </c>
      <c r="G5677" s="19">
        <v>260.60000000000002</v>
      </c>
      <c r="H5677" s="20">
        <v>0.05</v>
      </c>
      <c r="I5677" s="6"/>
      <c r="J5677" s="5">
        <v>41208</v>
      </c>
      <c r="K5677" s="25">
        <v>-182.71</v>
      </c>
      <c r="L5677" s="2" t="s">
        <v>651</v>
      </c>
      <c r="M5677" s="14">
        <f>+VLOOKUP(L5677,Customers!$C$3:$D$797,2,FALSE)</f>
        <v>3</v>
      </c>
      <c r="N5677" s="14">
        <f>+INDEX(Customers!$B$2:$D$797,MATCH(TF_Database!L5677,Customers!$C$2:$C$797,0),1)</f>
        <v>9527</v>
      </c>
      <c r="O5677" s="29">
        <f t="shared" si="530"/>
        <v>9</v>
      </c>
      <c r="P5677" s="29">
        <f t="shared" si="531"/>
        <v>16</v>
      </c>
      <c r="Q5677" s="14" t="str">
        <f t="shared" si="532"/>
        <v xml:space="preserve">Jennifer </v>
      </c>
      <c r="R5677" s="14" t="str">
        <f t="shared" si="533"/>
        <v>Jackson</v>
      </c>
    </row>
    <row r="5678" spans="2:18" x14ac:dyDescent="0.45">
      <c r="B5678" s="14" t="str">
        <f t="shared" si="528"/>
        <v>411055041107</v>
      </c>
      <c r="C5678" s="5">
        <v>41105</v>
      </c>
      <c r="D5678" s="2" t="s">
        <v>806</v>
      </c>
      <c r="E5678" s="14">
        <f t="shared" si="529"/>
        <v>1</v>
      </c>
      <c r="F5678" s="2">
        <v>50</v>
      </c>
      <c r="G5678" s="19">
        <v>172.23</v>
      </c>
      <c r="H5678" s="20">
        <v>0.02</v>
      </c>
      <c r="I5678" s="6"/>
      <c r="J5678" s="5">
        <v>41107</v>
      </c>
      <c r="K5678" s="25">
        <v>32.35</v>
      </c>
      <c r="L5678" s="2" t="s">
        <v>593</v>
      </c>
      <c r="M5678" s="14">
        <f>+VLOOKUP(L5678,Customers!$C$3:$D$797,2,FALSE)</f>
        <v>1</v>
      </c>
      <c r="N5678" s="14">
        <f>+INDEX(Customers!$B$2:$D$797,MATCH(TF_Database!L5678,Customers!$C$2:$C$797,0),1)</f>
        <v>25866</v>
      </c>
      <c r="O5678" s="29">
        <f t="shared" si="530"/>
        <v>4</v>
      </c>
      <c r="P5678" s="29">
        <f t="shared" si="531"/>
        <v>11</v>
      </c>
      <c r="Q5678" s="14" t="str">
        <f t="shared" si="532"/>
        <v xml:space="preserve">Meg </v>
      </c>
      <c r="R5678" s="14" t="str">
        <f t="shared" si="533"/>
        <v>Tillman</v>
      </c>
    </row>
    <row r="5679" spans="2:18" x14ac:dyDescent="0.45">
      <c r="B5679" s="14" t="str">
        <f t="shared" si="528"/>
        <v>399514139951</v>
      </c>
      <c r="C5679" s="5">
        <v>39951</v>
      </c>
      <c r="D5679" s="2" t="s">
        <v>806</v>
      </c>
      <c r="E5679" s="14">
        <f t="shared" si="529"/>
        <v>1</v>
      </c>
      <c r="F5679" s="2">
        <v>41</v>
      </c>
      <c r="G5679" s="19">
        <v>470.74</v>
      </c>
      <c r="H5679" s="20">
        <v>0.04</v>
      </c>
      <c r="I5679" s="6"/>
      <c r="J5679" s="5">
        <v>39951</v>
      </c>
      <c r="K5679" s="25">
        <v>24.09</v>
      </c>
      <c r="L5679" s="2" t="s">
        <v>159</v>
      </c>
      <c r="M5679" s="14">
        <f>+VLOOKUP(L5679,Customers!$C$3:$D$797,2,FALSE)</f>
        <v>5</v>
      </c>
      <c r="N5679" s="14">
        <f>+INDEX(Customers!$B$2:$D$797,MATCH(TF_Database!L5679,Customers!$C$2:$C$797,0),1)</f>
        <v>5960</v>
      </c>
      <c r="O5679" s="29">
        <f t="shared" si="530"/>
        <v>5</v>
      </c>
      <c r="P5679" s="29">
        <f t="shared" si="531"/>
        <v>13</v>
      </c>
      <c r="Q5679" s="14" t="str">
        <f t="shared" si="532"/>
        <v xml:space="preserve">Jack </v>
      </c>
      <c r="R5679" s="14" t="str">
        <f t="shared" si="533"/>
        <v>O'Briant</v>
      </c>
    </row>
    <row r="5680" spans="2:18" x14ac:dyDescent="0.45">
      <c r="B5680" s="14" t="str">
        <f t="shared" si="528"/>
        <v>398311239832</v>
      </c>
      <c r="C5680" s="5">
        <v>39831</v>
      </c>
      <c r="D5680" s="2" t="s">
        <v>810</v>
      </c>
      <c r="E5680" s="14">
        <f t="shared" si="529"/>
        <v>0</v>
      </c>
      <c r="F5680" s="2">
        <v>12</v>
      </c>
      <c r="G5680" s="19">
        <v>141.9</v>
      </c>
      <c r="H5680" s="20">
        <v>0.02</v>
      </c>
      <c r="I5680" s="6"/>
      <c r="J5680" s="5">
        <v>39832</v>
      </c>
      <c r="K5680" s="25">
        <v>1.46</v>
      </c>
      <c r="L5680" s="2" t="s">
        <v>543</v>
      </c>
      <c r="M5680" s="14">
        <f>+VLOOKUP(L5680,Customers!$C$3:$D$797,2,FALSE)</f>
        <v>5</v>
      </c>
      <c r="N5680" s="14">
        <f>+INDEX(Customers!$B$2:$D$797,MATCH(TF_Database!L5680,Customers!$C$2:$C$797,0),1)</f>
        <v>11439</v>
      </c>
      <c r="O5680" s="29">
        <f t="shared" si="530"/>
        <v>8</v>
      </c>
      <c r="P5680" s="29">
        <f t="shared" si="531"/>
        <v>16</v>
      </c>
      <c r="Q5680" s="14" t="str">
        <f t="shared" si="532"/>
        <v xml:space="preserve">Kristen </v>
      </c>
      <c r="R5680" s="14" t="str">
        <f t="shared" si="533"/>
        <v>Hastings</v>
      </c>
    </row>
    <row r="5681" spans="2:18" x14ac:dyDescent="0.45">
      <c r="B5681" s="14" t="str">
        <f t="shared" si="528"/>
        <v>398312939831</v>
      </c>
      <c r="C5681" s="5">
        <v>39831</v>
      </c>
      <c r="D5681" s="2" t="s">
        <v>810</v>
      </c>
      <c r="E5681" s="14">
        <f t="shared" si="529"/>
        <v>0</v>
      </c>
      <c r="F5681" s="2">
        <v>29</v>
      </c>
      <c r="G5681" s="19">
        <v>1379.1</v>
      </c>
      <c r="H5681" s="20">
        <v>0.06</v>
      </c>
      <c r="I5681" s="6"/>
      <c r="J5681" s="5">
        <v>39831</v>
      </c>
      <c r="K5681" s="25">
        <v>573.79999999999995</v>
      </c>
      <c r="L5681" s="2" t="s">
        <v>543</v>
      </c>
      <c r="M5681" s="14">
        <f>+VLOOKUP(L5681,Customers!$C$3:$D$797,2,FALSE)</f>
        <v>5</v>
      </c>
      <c r="N5681" s="14">
        <f>+INDEX(Customers!$B$2:$D$797,MATCH(TF_Database!L5681,Customers!$C$2:$C$797,0),1)</f>
        <v>11439</v>
      </c>
      <c r="O5681" s="29">
        <f t="shared" si="530"/>
        <v>8</v>
      </c>
      <c r="P5681" s="29">
        <f t="shared" si="531"/>
        <v>16</v>
      </c>
      <c r="Q5681" s="14" t="str">
        <f t="shared" si="532"/>
        <v xml:space="preserve">Kristen </v>
      </c>
      <c r="R5681" s="14" t="str">
        <f t="shared" si="533"/>
        <v>Hastings</v>
      </c>
    </row>
    <row r="5682" spans="2:18" x14ac:dyDescent="0.45">
      <c r="B5682" s="14" t="str">
        <f t="shared" si="528"/>
        <v>398311739832</v>
      </c>
      <c r="C5682" s="5">
        <v>39831</v>
      </c>
      <c r="D5682" s="2" t="s">
        <v>810</v>
      </c>
      <c r="E5682" s="14">
        <f t="shared" si="529"/>
        <v>0</v>
      </c>
      <c r="F5682" s="2">
        <v>17</v>
      </c>
      <c r="G5682" s="19">
        <v>278.76</v>
      </c>
      <c r="H5682" s="20">
        <v>0.02</v>
      </c>
      <c r="I5682" s="6"/>
      <c r="J5682" s="5">
        <v>39832</v>
      </c>
      <c r="K5682" s="25">
        <v>-210.09</v>
      </c>
      <c r="L5682" s="2" t="s">
        <v>543</v>
      </c>
      <c r="M5682" s="14">
        <f>+VLOOKUP(L5682,Customers!$C$3:$D$797,2,FALSE)</f>
        <v>5</v>
      </c>
      <c r="N5682" s="14">
        <f>+INDEX(Customers!$B$2:$D$797,MATCH(TF_Database!L5682,Customers!$C$2:$C$797,0),1)</f>
        <v>11439</v>
      </c>
      <c r="O5682" s="29">
        <f t="shared" si="530"/>
        <v>8</v>
      </c>
      <c r="P5682" s="29">
        <f t="shared" si="531"/>
        <v>16</v>
      </c>
      <c r="Q5682" s="14" t="str">
        <f t="shared" si="532"/>
        <v xml:space="preserve">Kristen </v>
      </c>
      <c r="R5682" s="14" t="str">
        <f t="shared" si="533"/>
        <v>Hastings</v>
      </c>
    </row>
    <row r="5683" spans="2:18" x14ac:dyDescent="0.45">
      <c r="B5683" s="14" t="str">
        <f t="shared" si="528"/>
        <v>409163040916</v>
      </c>
      <c r="C5683" s="5">
        <v>40916</v>
      </c>
      <c r="D5683" s="2" t="s">
        <v>804</v>
      </c>
      <c r="E5683" s="14">
        <f t="shared" si="529"/>
        <v>0</v>
      </c>
      <c r="F5683" s="2">
        <v>30</v>
      </c>
      <c r="G5683" s="19">
        <v>182.92</v>
      </c>
      <c r="H5683" s="20">
        <v>0.06</v>
      </c>
      <c r="I5683" s="6"/>
      <c r="J5683" s="5">
        <v>40916</v>
      </c>
      <c r="K5683" s="25">
        <v>-1367.72</v>
      </c>
      <c r="L5683" s="2" t="s">
        <v>650</v>
      </c>
      <c r="M5683" s="14">
        <f>+VLOOKUP(L5683,Customers!$C$3:$D$797,2,FALSE)</f>
        <v>5</v>
      </c>
      <c r="N5683" s="14">
        <f>+INDEX(Customers!$B$2:$D$797,MATCH(TF_Database!L5683,Customers!$C$2:$C$797,0),1)</f>
        <v>11072</v>
      </c>
      <c r="O5683" s="29">
        <f t="shared" si="530"/>
        <v>7</v>
      </c>
      <c r="P5683" s="29">
        <f t="shared" si="531"/>
        <v>14</v>
      </c>
      <c r="Q5683" s="14" t="str">
        <f t="shared" si="532"/>
        <v xml:space="preserve">Justin </v>
      </c>
      <c r="R5683" s="14" t="str">
        <f t="shared" si="533"/>
        <v>Ellison</v>
      </c>
    </row>
    <row r="5684" spans="2:18" x14ac:dyDescent="0.45">
      <c r="B5684" s="14" t="str">
        <f t="shared" si="528"/>
        <v>400953440096</v>
      </c>
      <c r="C5684" s="5">
        <v>40095</v>
      </c>
      <c r="D5684" s="2" t="s">
        <v>808</v>
      </c>
      <c r="E5684" s="14">
        <f t="shared" si="529"/>
        <v>0</v>
      </c>
      <c r="F5684" s="2">
        <v>34</v>
      </c>
      <c r="G5684" s="19">
        <v>3361.84</v>
      </c>
      <c r="H5684" s="20">
        <v>0.08</v>
      </c>
      <c r="I5684" s="6"/>
      <c r="J5684" s="5">
        <v>40096</v>
      </c>
      <c r="K5684" s="25">
        <v>1211.76</v>
      </c>
      <c r="L5684" s="2" t="s">
        <v>651</v>
      </c>
      <c r="M5684" s="14">
        <f>+VLOOKUP(L5684,Customers!$C$3:$D$797,2,FALSE)</f>
        <v>3</v>
      </c>
      <c r="N5684" s="14">
        <f>+INDEX(Customers!$B$2:$D$797,MATCH(TF_Database!L5684,Customers!$C$2:$C$797,0),1)</f>
        <v>9527</v>
      </c>
      <c r="O5684" s="29">
        <f t="shared" si="530"/>
        <v>9</v>
      </c>
      <c r="P5684" s="29">
        <f t="shared" si="531"/>
        <v>16</v>
      </c>
      <c r="Q5684" s="14" t="str">
        <f t="shared" si="532"/>
        <v xml:space="preserve">Jennifer </v>
      </c>
      <c r="R5684" s="14" t="str">
        <f t="shared" si="533"/>
        <v>Jackson</v>
      </c>
    </row>
    <row r="5685" spans="2:18" x14ac:dyDescent="0.45">
      <c r="B5685" s="14" t="str">
        <f t="shared" si="528"/>
        <v>400952940097</v>
      </c>
      <c r="C5685" s="5">
        <v>40095</v>
      </c>
      <c r="D5685" s="2" t="s">
        <v>808</v>
      </c>
      <c r="E5685" s="14">
        <f t="shared" si="529"/>
        <v>0</v>
      </c>
      <c r="F5685" s="2">
        <v>29</v>
      </c>
      <c r="G5685" s="19">
        <v>195.82</v>
      </c>
      <c r="H5685" s="20">
        <v>7.0000000000000007E-2</v>
      </c>
      <c r="I5685" s="6"/>
      <c r="J5685" s="5">
        <v>40097</v>
      </c>
      <c r="K5685" s="25">
        <v>-91.7</v>
      </c>
      <c r="L5685" s="2" t="s">
        <v>651</v>
      </c>
      <c r="M5685" s="14">
        <f>+VLOOKUP(L5685,Customers!$C$3:$D$797,2,FALSE)</f>
        <v>3</v>
      </c>
      <c r="N5685" s="14">
        <f>+INDEX(Customers!$B$2:$D$797,MATCH(TF_Database!L5685,Customers!$C$2:$C$797,0),1)</f>
        <v>9527</v>
      </c>
      <c r="O5685" s="29">
        <f t="shared" si="530"/>
        <v>9</v>
      </c>
      <c r="P5685" s="29">
        <f t="shared" si="531"/>
        <v>16</v>
      </c>
      <c r="Q5685" s="14" t="str">
        <f t="shared" si="532"/>
        <v xml:space="preserve">Jennifer </v>
      </c>
      <c r="R5685" s="14" t="str">
        <f t="shared" si="533"/>
        <v>Jackson</v>
      </c>
    </row>
    <row r="5686" spans="2:18" x14ac:dyDescent="0.45">
      <c r="B5686" s="14" t="str">
        <f t="shared" si="528"/>
        <v>398813339883</v>
      </c>
      <c r="C5686" s="5">
        <v>39881</v>
      </c>
      <c r="D5686" s="2" t="s">
        <v>808</v>
      </c>
      <c r="E5686" s="14">
        <f t="shared" si="529"/>
        <v>0</v>
      </c>
      <c r="F5686" s="2">
        <v>33</v>
      </c>
      <c r="G5686" s="19">
        <v>987.3175</v>
      </c>
      <c r="H5686" s="20">
        <v>0.04</v>
      </c>
      <c r="I5686" s="6"/>
      <c r="J5686" s="5">
        <v>39883</v>
      </c>
      <c r="K5686" s="25">
        <v>368.55899999999997</v>
      </c>
      <c r="L5686" s="2" t="s">
        <v>652</v>
      </c>
      <c r="M5686" s="14">
        <f>+VLOOKUP(L5686,Customers!$C$3:$D$797,2,FALSE)</f>
        <v>3</v>
      </c>
      <c r="N5686" s="14">
        <f>+INDEX(Customers!$B$2:$D$797,MATCH(TF_Database!L5686,Customers!$C$2:$C$797,0),1)</f>
        <v>340</v>
      </c>
      <c r="O5686" s="29">
        <f t="shared" si="530"/>
        <v>6</v>
      </c>
      <c r="P5686" s="29">
        <f t="shared" si="531"/>
        <v>10</v>
      </c>
      <c r="Q5686" s="14" t="str">
        <f t="shared" si="532"/>
        <v xml:space="preserve">Karen </v>
      </c>
      <c r="R5686" s="14" t="str">
        <f t="shared" si="533"/>
        <v>Bern</v>
      </c>
    </row>
    <row r="5687" spans="2:18" x14ac:dyDescent="0.45">
      <c r="B5687" s="14" t="str">
        <f t="shared" si="528"/>
        <v>407391540740</v>
      </c>
      <c r="C5687" s="5">
        <v>40739</v>
      </c>
      <c r="D5687" s="2" t="s">
        <v>806</v>
      </c>
      <c r="E5687" s="14">
        <f t="shared" si="529"/>
        <v>1</v>
      </c>
      <c r="F5687" s="2">
        <v>15</v>
      </c>
      <c r="G5687" s="19">
        <v>140.56</v>
      </c>
      <c r="H5687" s="20">
        <v>0.04</v>
      </c>
      <c r="I5687" s="6"/>
      <c r="J5687" s="5">
        <v>40740</v>
      </c>
      <c r="K5687" s="25">
        <v>-128.38</v>
      </c>
      <c r="L5687" s="2" t="s">
        <v>653</v>
      </c>
      <c r="M5687" s="14">
        <f>+VLOOKUP(L5687,Customers!$C$3:$D$797,2,FALSE)</f>
        <v>3</v>
      </c>
      <c r="N5687" s="14">
        <f>+INDEX(Customers!$B$2:$D$797,MATCH(TF_Database!L5687,Customers!$C$2:$C$797,0),1)</f>
        <v>14346</v>
      </c>
      <c r="O5687" s="29">
        <f t="shared" si="530"/>
        <v>4</v>
      </c>
      <c r="P5687" s="29">
        <f t="shared" si="531"/>
        <v>13</v>
      </c>
      <c r="Q5687" s="14" t="str">
        <f t="shared" si="532"/>
        <v xml:space="preserve">Liz </v>
      </c>
      <c r="R5687" s="14" t="str">
        <f t="shared" si="533"/>
        <v>Pelletier</v>
      </c>
    </row>
    <row r="5688" spans="2:18" x14ac:dyDescent="0.45">
      <c r="B5688" s="14" t="str">
        <f t="shared" si="528"/>
        <v>399674239969</v>
      </c>
      <c r="C5688" s="5">
        <v>39967</v>
      </c>
      <c r="D5688" s="2" t="s">
        <v>808</v>
      </c>
      <c r="E5688" s="14">
        <f t="shared" si="529"/>
        <v>0</v>
      </c>
      <c r="F5688" s="2">
        <v>42</v>
      </c>
      <c r="G5688" s="19">
        <v>1186.06</v>
      </c>
      <c r="H5688" s="20">
        <v>0.09</v>
      </c>
      <c r="I5688" s="6"/>
      <c r="J5688" s="5">
        <v>39969</v>
      </c>
      <c r="K5688" s="25">
        <v>511.69</v>
      </c>
      <c r="L5688" s="2" t="s">
        <v>654</v>
      </c>
      <c r="M5688" s="14">
        <f>+VLOOKUP(L5688,Customers!$C$3:$D$797,2,FALSE)</f>
        <v>4</v>
      </c>
      <c r="N5688" s="14">
        <f>+INDEX(Customers!$B$2:$D$797,MATCH(TF_Database!L5688,Customers!$C$2:$C$797,0),1)</f>
        <v>27232</v>
      </c>
      <c r="O5688" s="29">
        <f t="shared" si="530"/>
        <v>9</v>
      </c>
      <c r="P5688" s="29">
        <f t="shared" si="531"/>
        <v>16</v>
      </c>
      <c r="Q5688" s="14" t="str">
        <f t="shared" si="532"/>
        <v xml:space="preserve">Jonathan </v>
      </c>
      <c r="R5688" s="14" t="str">
        <f t="shared" si="533"/>
        <v>Doherty</v>
      </c>
    </row>
    <row r="5689" spans="2:18" x14ac:dyDescent="0.45">
      <c r="B5689" s="14" t="str">
        <f t="shared" si="528"/>
        <v>399672839969</v>
      </c>
      <c r="C5689" s="5">
        <v>39967</v>
      </c>
      <c r="D5689" s="2" t="s">
        <v>808</v>
      </c>
      <c r="E5689" s="14">
        <f t="shared" si="529"/>
        <v>0</v>
      </c>
      <c r="F5689" s="2">
        <v>28</v>
      </c>
      <c r="G5689" s="19">
        <v>51.53</v>
      </c>
      <c r="H5689" s="20">
        <v>0.03</v>
      </c>
      <c r="I5689" s="6"/>
      <c r="J5689" s="5">
        <v>39969</v>
      </c>
      <c r="K5689" s="25">
        <v>0.35</v>
      </c>
      <c r="L5689" s="2" t="s">
        <v>654</v>
      </c>
      <c r="M5689" s="14">
        <f>+VLOOKUP(L5689,Customers!$C$3:$D$797,2,FALSE)</f>
        <v>4</v>
      </c>
      <c r="N5689" s="14">
        <f>+INDEX(Customers!$B$2:$D$797,MATCH(TF_Database!L5689,Customers!$C$2:$C$797,0),1)</f>
        <v>27232</v>
      </c>
      <c r="O5689" s="29">
        <f t="shared" si="530"/>
        <v>9</v>
      </c>
      <c r="P5689" s="29">
        <f t="shared" si="531"/>
        <v>16</v>
      </c>
      <c r="Q5689" s="14" t="str">
        <f t="shared" si="532"/>
        <v xml:space="preserve">Jonathan </v>
      </c>
      <c r="R5689" s="14" t="str">
        <f t="shared" si="533"/>
        <v>Doherty</v>
      </c>
    </row>
    <row r="5690" spans="2:18" x14ac:dyDescent="0.45">
      <c r="B5690" s="14" t="str">
        <f t="shared" si="528"/>
        <v>409872540989</v>
      </c>
      <c r="C5690" s="5">
        <v>40987</v>
      </c>
      <c r="D5690" s="2" t="s">
        <v>811</v>
      </c>
      <c r="E5690" s="14">
        <f t="shared" si="529"/>
        <v>0</v>
      </c>
      <c r="F5690" s="2">
        <v>25</v>
      </c>
      <c r="G5690" s="19">
        <v>3872.634</v>
      </c>
      <c r="H5690" s="20">
        <v>0.02</v>
      </c>
      <c r="I5690" s="6"/>
      <c r="J5690" s="5">
        <v>40989</v>
      </c>
      <c r="K5690" s="25">
        <v>667.33199999999999</v>
      </c>
      <c r="L5690" s="2" t="s">
        <v>655</v>
      </c>
      <c r="M5690" s="14">
        <f>+VLOOKUP(L5690,Customers!$C$3:$D$797,2,FALSE)</f>
        <v>1</v>
      </c>
      <c r="N5690" s="14">
        <f>+INDEX(Customers!$B$2:$D$797,MATCH(TF_Database!L5690,Customers!$C$2:$C$797,0),1)</f>
        <v>25045</v>
      </c>
      <c r="O5690" s="29">
        <f t="shared" si="530"/>
        <v>6</v>
      </c>
      <c r="P5690" s="29">
        <f t="shared" si="531"/>
        <v>15</v>
      </c>
      <c r="Q5690" s="14" t="str">
        <f t="shared" si="532"/>
        <v xml:space="preserve">Frank </v>
      </c>
      <c r="R5690" s="14" t="str">
        <f t="shared" si="533"/>
        <v>Gastineau</v>
      </c>
    </row>
    <row r="5691" spans="2:18" x14ac:dyDescent="0.45">
      <c r="B5691" s="14" t="str">
        <f t="shared" si="528"/>
        <v>406814440683</v>
      </c>
      <c r="C5691" s="5">
        <v>40681</v>
      </c>
      <c r="D5691" s="2" t="s">
        <v>806</v>
      </c>
      <c r="E5691" s="14">
        <f t="shared" si="529"/>
        <v>1</v>
      </c>
      <c r="F5691" s="2">
        <v>44</v>
      </c>
      <c r="G5691" s="19">
        <v>523.41999999999996</v>
      </c>
      <c r="H5691" s="20">
        <v>0.06</v>
      </c>
      <c r="I5691" s="6"/>
      <c r="J5691" s="5">
        <v>40683</v>
      </c>
      <c r="K5691" s="25">
        <v>39.423000000000002</v>
      </c>
      <c r="L5691" s="2" t="s">
        <v>656</v>
      </c>
      <c r="M5691" s="14">
        <f>+VLOOKUP(L5691,Customers!$C$3:$D$797,2,FALSE)</f>
        <v>1</v>
      </c>
      <c r="N5691" s="14">
        <f>+INDEX(Customers!$B$2:$D$797,MATCH(TF_Database!L5691,Customers!$C$2:$C$797,0),1)</f>
        <v>32294</v>
      </c>
      <c r="O5691" s="29">
        <f t="shared" si="530"/>
        <v>6</v>
      </c>
      <c r="P5691" s="29">
        <f t="shared" si="531"/>
        <v>9</v>
      </c>
      <c r="Q5691" s="14" t="str">
        <f t="shared" si="532"/>
        <v xml:space="preserve">Janet </v>
      </c>
      <c r="R5691" s="14" t="str">
        <f t="shared" si="533"/>
        <v>Lee</v>
      </c>
    </row>
    <row r="5692" spans="2:18" x14ac:dyDescent="0.45">
      <c r="B5692" s="14" t="str">
        <f t="shared" si="528"/>
        <v>406814040682</v>
      </c>
      <c r="C5692" s="5">
        <v>40681</v>
      </c>
      <c r="D5692" s="2" t="s">
        <v>806</v>
      </c>
      <c r="E5692" s="14">
        <f t="shared" si="529"/>
        <v>1</v>
      </c>
      <c r="F5692" s="2">
        <v>40</v>
      </c>
      <c r="G5692" s="19">
        <v>192.54</v>
      </c>
      <c r="H5692" s="20">
        <v>0.08</v>
      </c>
      <c r="I5692" s="6"/>
      <c r="J5692" s="5">
        <v>40682</v>
      </c>
      <c r="K5692" s="25">
        <v>-186.73</v>
      </c>
      <c r="L5692" s="2" t="s">
        <v>656</v>
      </c>
      <c r="M5692" s="14">
        <f>+VLOOKUP(L5692,Customers!$C$3:$D$797,2,FALSE)</f>
        <v>1</v>
      </c>
      <c r="N5692" s="14">
        <f>+INDEX(Customers!$B$2:$D$797,MATCH(TF_Database!L5692,Customers!$C$2:$C$797,0),1)</f>
        <v>32294</v>
      </c>
      <c r="O5692" s="29">
        <f t="shared" si="530"/>
        <v>6</v>
      </c>
      <c r="P5692" s="29">
        <f t="shared" si="531"/>
        <v>9</v>
      </c>
      <c r="Q5692" s="14" t="str">
        <f t="shared" si="532"/>
        <v xml:space="preserve">Janet </v>
      </c>
      <c r="R5692" s="14" t="str">
        <f t="shared" si="533"/>
        <v>Lee</v>
      </c>
    </row>
    <row r="5693" spans="2:18" x14ac:dyDescent="0.45">
      <c r="B5693" s="14" t="str">
        <f t="shared" si="528"/>
        <v>406812940683</v>
      </c>
      <c r="C5693" s="5">
        <v>40681</v>
      </c>
      <c r="D5693" s="2" t="s">
        <v>806</v>
      </c>
      <c r="E5693" s="14">
        <f t="shared" si="529"/>
        <v>1</v>
      </c>
      <c r="F5693" s="2">
        <v>29</v>
      </c>
      <c r="G5693" s="19">
        <v>156.69999999999999</v>
      </c>
      <c r="H5693" s="20">
        <v>0.06</v>
      </c>
      <c r="I5693" s="6"/>
      <c r="J5693" s="5">
        <v>40683</v>
      </c>
      <c r="K5693" s="25">
        <v>-76.64</v>
      </c>
      <c r="L5693" s="2" t="s">
        <v>656</v>
      </c>
      <c r="M5693" s="14">
        <f>+VLOOKUP(L5693,Customers!$C$3:$D$797,2,FALSE)</f>
        <v>1</v>
      </c>
      <c r="N5693" s="14">
        <f>+INDEX(Customers!$B$2:$D$797,MATCH(TF_Database!L5693,Customers!$C$2:$C$797,0),1)</f>
        <v>32294</v>
      </c>
      <c r="O5693" s="29">
        <f t="shared" si="530"/>
        <v>6</v>
      </c>
      <c r="P5693" s="29">
        <f t="shared" si="531"/>
        <v>9</v>
      </c>
      <c r="Q5693" s="14" t="str">
        <f t="shared" si="532"/>
        <v xml:space="preserve">Janet </v>
      </c>
      <c r="R5693" s="14" t="str">
        <f t="shared" si="533"/>
        <v>Lee</v>
      </c>
    </row>
    <row r="5694" spans="2:18" x14ac:dyDescent="0.45">
      <c r="B5694" s="14" t="str">
        <f t="shared" si="528"/>
        <v>403754740375</v>
      </c>
      <c r="C5694" s="5">
        <v>40375</v>
      </c>
      <c r="D5694" s="2" t="s">
        <v>804</v>
      </c>
      <c r="E5694" s="14">
        <f t="shared" si="529"/>
        <v>0</v>
      </c>
      <c r="F5694" s="2">
        <v>47</v>
      </c>
      <c r="G5694" s="19">
        <v>622.82000000000005</v>
      </c>
      <c r="H5694" s="20">
        <v>0</v>
      </c>
      <c r="I5694" s="6"/>
      <c r="J5694" s="5">
        <v>40375</v>
      </c>
      <c r="K5694" s="25">
        <v>128.88</v>
      </c>
      <c r="L5694" s="2" t="s">
        <v>224</v>
      </c>
      <c r="M5694" s="14">
        <f>+VLOOKUP(L5694,Customers!$C$3:$D$797,2,FALSE)</f>
        <v>3</v>
      </c>
      <c r="N5694" s="14">
        <f>+INDEX(Customers!$B$2:$D$797,MATCH(TF_Database!L5694,Customers!$C$2:$C$797,0),1)</f>
        <v>5441</v>
      </c>
      <c r="O5694" s="29">
        <f t="shared" si="530"/>
        <v>5</v>
      </c>
      <c r="P5694" s="29">
        <f t="shared" si="531"/>
        <v>11</v>
      </c>
      <c r="Q5694" s="14" t="str">
        <f t="shared" si="532"/>
        <v xml:space="preserve">Rick </v>
      </c>
      <c r="R5694" s="14" t="str">
        <f t="shared" si="533"/>
        <v>Wilson</v>
      </c>
    </row>
    <row r="5695" spans="2:18" x14ac:dyDescent="0.45">
      <c r="B5695" s="14" t="str">
        <f t="shared" si="528"/>
        <v>399004039900</v>
      </c>
      <c r="C5695" s="5">
        <v>39900</v>
      </c>
      <c r="D5695" s="2" t="s">
        <v>810</v>
      </c>
      <c r="E5695" s="14">
        <f t="shared" si="529"/>
        <v>0</v>
      </c>
      <c r="F5695" s="2">
        <v>40</v>
      </c>
      <c r="G5695" s="19">
        <v>5945.3675000000003</v>
      </c>
      <c r="H5695" s="20">
        <v>0.08</v>
      </c>
      <c r="I5695" s="6"/>
      <c r="J5695" s="5">
        <v>39900</v>
      </c>
      <c r="K5695" s="25">
        <v>1585.4760000000001</v>
      </c>
      <c r="L5695" s="2" t="s">
        <v>654</v>
      </c>
      <c r="M5695" s="14">
        <f>+VLOOKUP(L5695,Customers!$C$3:$D$797,2,FALSE)</f>
        <v>4</v>
      </c>
      <c r="N5695" s="14">
        <f>+INDEX(Customers!$B$2:$D$797,MATCH(TF_Database!L5695,Customers!$C$2:$C$797,0),1)</f>
        <v>27232</v>
      </c>
      <c r="O5695" s="29">
        <f t="shared" si="530"/>
        <v>9</v>
      </c>
      <c r="P5695" s="29">
        <f t="shared" si="531"/>
        <v>16</v>
      </c>
      <c r="Q5695" s="14" t="str">
        <f t="shared" si="532"/>
        <v xml:space="preserve">Jonathan </v>
      </c>
      <c r="R5695" s="14" t="str">
        <f t="shared" si="533"/>
        <v>Doherty</v>
      </c>
    </row>
    <row r="5696" spans="2:18" x14ac:dyDescent="0.45">
      <c r="B5696" s="14" t="str">
        <f t="shared" si="528"/>
        <v>407434240744</v>
      </c>
      <c r="C5696" s="5">
        <v>40743</v>
      </c>
      <c r="D5696" s="2" t="s">
        <v>806</v>
      </c>
      <c r="E5696" s="14">
        <f t="shared" si="529"/>
        <v>1</v>
      </c>
      <c r="F5696" s="2">
        <v>42</v>
      </c>
      <c r="G5696" s="19">
        <v>569.32000000000005</v>
      </c>
      <c r="H5696" s="20">
        <v>0.05</v>
      </c>
      <c r="I5696" s="6"/>
      <c r="J5696" s="5">
        <v>40744</v>
      </c>
      <c r="K5696" s="25">
        <v>84.38</v>
      </c>
      <c r="L5696" s="2" t="s">
        <v>204</v>
      </c>
      <c r="M5696" s="14">
        <f>+VLOOKUP(L5696,Customers!$C$3:$D$797,2,FALSE)</f>
        <v>2</v>
      </c>
      <c r="N5696" s="14">
        <f>+INDEX(Customers!$B$2:$D$797,MATCH(TF_Database!L5696,Customers!$C$2:$C$797,0),1)</f>
        <v>28909</v>
      </c>
      <c r="O5696" s="29">
        <f t="shared" si="530"/>
        <v>8</v>
      </c>
      <c r="P5696" s="29">
        <f t="shared" si="531"/>
        <v>16</v>
      </c>
      <c r="Q5696" s="14" t="str">
        <f t="shared" si="532"/>
        <v xml:space="preserve">Lycoris </v>
      </c>
      <c r="R5696" s="14" t="str">
        <f t="shared" si="533"/>
        <v>Saunders</v>
      </c>
    </row>
    <row r="5697" spans="2:18" x14ac:dyDescent="0.45">
      <c r="B5697" s="14" t="str">
        <f t="shared" si="528"/>
        <v>403024140304</v>
      </c>
      <c r="C5697" s="5">
        <v>40302</v>
      </c>
      <c r="D5697" s="2" t="s">
        <v>811</v>
      </c>
      <c r="E5697" s="14">
        <f t="shared" si="529"/>
        <v>0</v>
      </c>
      <c r="F5697" s="2">
        <v>41</v>
      </c>
      <c r="G5697" s="19">
        <v>120.03</v>
      </c>
      <c r="H5697" s="20">
        <v>0</v>
      </c>
      <c r="I5697" s="6"/>
      <c r="J5697" s="5">
        <v>40304</v>
      </c>
      <c r="K5697" s="25">
        <v>10.4975</v>
      </c>
      <c r="L5697" s="2" t="s">
        <v>657</v>
      </c>
      <c r="M5697" s="14">
        <f>+VLOOKUP(L5697,Customers!$C$3:$D$797,2,FALSE)</f>
        <v>5</v>
      </c>
      <c r="N5697" s="14">
        <f>+INDEX(Customers!$B$2:$D$797,MATCH(TF_Database!L5697,Customers!$C$2:$C$797,0),1)</f>
        <v>10028</v>
      </c>
      <c r="O5697" s="29">
        <f t="shared" si="530"/>
        <v>8</v>
      </c>
      <c r="P5697" s="29">
        <f t="shared" si="531"/>
        <v>16</v>
      </c>
      <c r="Q5697" s="14" t="str">
        <f t="shared" si="532"/>
        <v xml:space="preserve">Maxwell </v>
      </c>
      <c r="R5697" s="14" t="str">
        <f t="shared" si="533"/>
        <v>Schwartz</v>
      </c>
    </row>
    <row r="5698" spans="2:18" x14ac:dyDescent="0.45">
      <c r="B5698" s="14" t="str">
        <f t="shared" si="528"/>
        <v>40532740533</v>
      </c>
      <c r="C5698" s="5">
        <v>40532</v>
      </c>
      <c r="D5698" s="2" t="s">
        <v>810</v>
      </c>
      <c r="E5698" s="14">
        <f t="shared" si="529"/>
        <v>0</v>
      </c>
      <c r="F5698" s="2">
        <v>7</v>
      </c>
      <c r="G5698" s="19">
        <v>35.58</v>
      </c>
      <c r="H5698" s="20">
        <v>0.04</v>
      </c>
      <c r="I5698" s="6"/>
      <c r="J5698" s="5">
        <v>40533</v>
      </c>
      <c r="K5698" s="25">
        <v>-19.95</v>
      </c>
      <c r="L5698" s="2" t="s">
        <v>658</v>
      </c>
      <c r="M5698" s="14">
        <f>+VLOOKUP(L5698,Customers!$C$3:$D$797,2,FALSE)</f>
        <v>2</v>
      </c>
      <c r="N5698" s="14">
        <f>+INDEX(Customers!$B$2:$D$797,MATCH(TF_Database!L5698,Customers!$C$2:$C$797,0),1)</f>
        <v>13339</v>
      </c>
      <c r="O5698" s="29">
        <f t="shared" si="530"/>
        <v>4</v>
      </c>
      <c r="P5698" s="29">
        <f t="shared" si="531"/>
        <v>12</v>
      </c>
      <c r="Q5698" s="14" t="str">
        <f t="shared" si="532"/>
        <v xml:space="preserve">Liz </v>
      </c>
      <c r="R5698" s="14" t="str">
        <f t="shared" si="533"/>
        <v>Carlisle</v>
      </c>
    </row>
    <row r="5699" spans="2:18" x14ac:dyDescent="0.45">
      <c r="B5699" s="14" t="str">
        <f t="shared" si="528"/>
        <v>403183140319</v>
      </c>
      <c r="C5699" s="5">
        <v>40318</v>
      </c>
      <c r="D5699" s="2" t="s">
        <v>806</v>
      </c>
      <c r="E5699" s="14">
        <f t="shared" si="529"/>
        <v>1</v>
      </c>
      <c r="F5699" s="2">
        <v>31</v>
      </c>
      <c r="G5699" s="19">
        <v>153.28</v>
      </c>
      <c r="H5699" s="20">
        <v>0.05</v>
      </c>
      <c r="I5699" s="6"/>
      <c r="J5699" s="5">
        <v>40319</v>
      </c>
      <c r="K5699" s="25">
        <v>73.16</v>
      </c>
      <c r="L5699" s="2" t="s">
        <v>147</v>
      </c>
      <c r="M5699" s="14">
        <f>+VLOOKUP(L5699,Customers!$C$3:$D$797,2,FALSE)</f>
        <v>3</v>
      </c>
      <c r="N5699" s="14">
        <f>+INDEX(Customers!$B$2:$D$797,MATCH(TF_Database!L5699,Customers!$C$2:$C$797,0),1)</f>
        <v>9302</v>
      </c>
      <c r="O5699" s="29">
        <f t="shared" si="530"/>
        <v>5</v>
      </c>
      <c r="P5699" s="29">
        <f t="shared" si="531"/>
        <v>12</v>
      </c>
      <c r="Q5699" s="14" t="str">
        <f t="shared" si="532"/>
        <v xml:space="preserve">Neil </v>
      </c>
      <c r="R5699" s="14" t="str">
        <f t="shared" si="533"/>
        <v>Knudson</v>
      </c>
    </row>
    <row r="5700" spans="2:18" x14ac:dyDescent="0.45">
      <c r="B5700" s="14" t="str">
        <f t="shared" si="528"/>
        <v>410563641058</v>
      </c>
      <c r="C5700" s="5">
        <v>41056</v>
      </c>
      <c r="D5700" s="2" t="s">
        <v>808</v>
      </c>
      <c r="E5700" s="14">
        <f t="shared" si="529"/>
        <v>0</v>
      </c>
      <c r="F5700" s="2">
        <v>36</v>
      </c>
      <c r="G5700" s="19">
        <v>139.94999999999999</v>
      </c>
      <c r="H5700" s="20">
        <v>0.04</v>
      </c>
      <c r="I5700" s="6"/>
      <c r="J5700" s="5">
        <v>41058</v>
      </c>
      <c r="K5700" s="25">
        <v>-128.59299999999999</v>
      </c>
      <c r="L5700" s="2" t="s">
        <v>569</v>
      </c>
      <c r="M5700" s="14">
        <f>+VLOOKUP(L5700,Customers!$C$3:$D$797,2,FALSE)</f>
        <v>5</v>
      </c>
      <c r="N5700" s="14">
        <f>+INDEX(Customers!$B$2:$D$797,MATCH(TF_Database!L5700,Customers!$C$2:$C$797,0),1)</f>
        <v>1785</v>
      </c>
      <c r="O5700" s="29">
        <f t="shared" si="530"/>
        <v>7</v>
      </c>
      <c r="P5700" s="29">
        <f t="shared" si="531"/>
        <v>13</v>
      </c>
      <c r="Q5700" s="14" t="str">
        <f t="shared" si="532"/>
        <v xml:space="preserve">Denise </v>
      </c>
      <c r="R5700" s="14" t="str">
        <f t="shared" si="533"/>
        <v>Monton</v>
      </c>
    </row>
    <row r="5701" spans="2:18" x14ac:dyDescent="0.45">
      <c r="B5701" s="14" t="str">
        <f t="shared" si="528"/>
        <v>410562441058</v>
      </c>
      <c r="C5701" s="5">
        <v>41056</v>
      </c>
      <c r="D5701" s="2" t="s">
        <v>808</v>
      </c>
      <c r="E5701" s="14">
        <f t="shared" si="529"/>
        <v>0</v>
      </c>
      <c r="F5701" s="2">
        <v>24</v>
      </c>
      <c r="G5701" s="19">
        <v>5207.5</v>
      </c>
      <c r="H5701" s="20">
        <v>0.03</v>
      </c>
      <c r="I5701" s="6"/>
      <c r="J5701" s="5">
        <v>41058</v>
      </c>
      <c r="K5701" s="25">
        <v>166.44</v>
      </c>
      <c r="L5701" s="2" t="s">
        <v>569</v>
      </c>
      <c r="M5701" s="14">
        <f>+VLOOKUP(L5701,Customers!$C$3:$D$797,2,FALSE)</f>
        <v>5</v>
      </c>
      <c r="N5701" s="14">
        <f>+INDEX(Customers!$B$2:$D$797,MATCH(TF_Database!L5701,Customers!$C$2:$C$797,0),1)</f>
        <v>1785</v>
      </c>
      <c r="O5701" s="29">
        <f t="shared" si="530"/>
        <v>7</v>
      </c>
      <c r="P5701" s="29">
        <f t="shared" si="531"/>
        <v>13</v>
      </c>
      <c r="Q5701" s="14" t="str">
        <f t="shared" si="532"/>
        <v xml:space="preserve">Denise </v>
      </c>
      <c r="R5701" s="14" t="str">
        <f t="shared" si="533"/>
        <v>Monton</v>
      </c>
    </row>
    <row r="5702" spans="2:18" x14ac:dyDescent="0.45">
      <c r="B5702" s="14" t="str">
        <f t="shared" si="528"/>
        <v>405171140517</v>
      </c>
      <c r="C5702" s="5">
        <v>40517</v>
      </c>
      <c r="D5702" s="2" t="s">
        <v>808</v>
      </c>
      <c r="E5702" s="14">
        <f t="shared" si="529"/>
        <v>0</v>
      </c>
      <c r="F5702" s="2">
        <v>11</v>
      </c>
      <c r="G5702" s="19">
        <v>92.14</v>
      </c>
      <c r="H5702" s="20">
        <v>0.01</v>
      </c>
      <c r="I5702" s="6"/>
      <c r="J5702" s="5">
        <v>40517</v>
      </c>
      <c r="K5702" s="25">
        <v>-40.25</v>
      </c>
      <c r="L5702" s="2" t="s">
        <v>654</v>
      </c>
      <c r="M5702" s="14">
        <f>+VLOOKUP(L5702,Customers!$C$3:$D$797,2,FALSE)</f>
        <v>4</v>
      </c>
      <c r="N5702" s="14">
        <f>+INDEX(Customers!$B$2:$D$797,MATCH(TF_Database!L5702,Customers!$C$2:$C$797,0),1)</f>
        <v>27232</v>
      </c>
      <c r="O5702" s="29">
        <f t="shared" si="530"/>
        <v>9</v>
      </c>
      <c r="P5702" s="29">
        <f t="shared" si="531"/>
        <v>16</v>
      </c>
      <c r="Q5702" s="14" t="str">
        <f t="shared" si="532"/>
        <v xml:space="preserve">Jonathan </v>
      </c>
      <c r="R5702" s="14" t="str">
        <f t="shared" si="533"/>
        <v>Doherty</v>
      </c>
    </row>
    <row r="5703" spans="2:18" x14ac:dyDescent="0.45">
      <c r="B5703" s="14" t="str">
        <f t="shared" ref="B5703:B5766" si="534">+CONCATENATE(C5703,F5703,J5703)</f>
        <v>405174040519</v>
      </c>
      <c r="C5703" s="5">
        <v>40517</v>
      </c>
      <c r="D5703" s="2" t="s">
        <v>808</v>
      </c>
      <c r="E5703" s="14">
        <f t="shared" ref="E5703:E5766" si="535">+IF(D5703="High",1,0)</f>
        <v>0</v>
      </c>
      <c r="F5703" s="2">
        <v>40</v>
      </c>
      <c r="G5703" s="19">
        <v>257.43</v>
      </c>
      <c r="H5703" s="20">
        <v>0.05</v>
      </c>
      <c r="I5703" s="6"/>
      <c r="J5703" s="5">
        <v>40519</v>
      </c>
      <c r="K5703" s="25">
        <v>-200.63</v>
      </c>
      <c r="L5703" s="2" t="s">
        <v>654</v>
      </c>
      <c r="M5703" s="14">
        <f>+VLOOKUP(L5703,Customers!$C$3:$D$797,2,FALSE)</f>
        <v>4</v>
      </c>
      <c r="N5703" s="14">
        <f>+INDEX(Customers!$B$2:$D$797,MATCH(TF_Database!L5703,Customers!$C$2:$C$797,0),1)</f>
        <v>27232</v>
      </c>
      <c r="O5703" s="29">
        <f t="shared" ref="O5703:O5766" si="536">+SEARCH(" ",L5703)</f>
        <v>9</v>
      </c>
      <c r="P5703" s="29">
        <f t="shared" ref="P5703:P5766" si="537">+LEN(L5703)</f>
        <v>16</v>
      </c>
      <c r="Q5703" s="14" t="str">
        <f t="shared" ref="Q5703:Q5766" si="538">+LEFT(L5703,O5703)</f>
        <v xml:space="preserve">Jonathan </v>
      </c>
      <c r="R5703" s="14" t="str">
        <f t="shared" ref="R5703:R5766" si="539">+RIGHT(L5703,P5703-O5703)</f>
        <v>Doherty</v>
      </c>
    </row>
    <row r="5704" spans="2:18" x14ac:dyDescent="0.45">
      <c r="B5704" s="14" t="str">
        <f t="shared" si="534"/>
        <v>400804440082</v>
      </c>
      <c r="C5704" s="5">
        <v>40080</v>
      </c>
      <c r="D5704" s="2" t="s">
        <v>810</v>
      </c>
      <c r="E5704" s="14">
        <f t="shared" si="535"/>
        <v>0</v>
      </c>
      <c r="F5704" s="2">
        <v>44</v>
      </c>
      <c r="G5704" s="19">
        <v>3021.64</v>
      </c>
      <c r="H5704" s="20">
        <v>7.0000000000000007E-2</v>
      </c>
      <c r="I5704" s="6"/>
      <c r="J5704" s="5">
        <v>40082</v>
      </c>
      <c r="K5704" s="25">
        <v>-720.2</v>
      </c>
      <c r="L5704" s="2" t="s">
        <v>657</v>
      </c>
      <c r="M5704" s="14">
        <f>+VLOOKUP(L5704,Customers!$C$3:$D$797,2,FALSE)</f>
        <v>5</v>
      </c>
      <c r="N5704" s="14">
        <f>+INDEX(Customers!$B$2:$D$797,MATCH(TF_Database!L5704,Customers!$C$2:$C$797,0),1)</f>
        <v>10028</v>
      </c>
      <c r="O5704" s="29">
        <f t="shared" si="536"/>
        <v>8</v>
      </c>
      <c r="P5704" s="29">
        <f t="shared" si="537"/>
        <v>16</v>
      </c>
      <c r="Q5704" s="14" t="str">
        <f t="shared" si="538"/>
        <v xml:space="preserve">Maxwell </v>
      </c>
      <c r="R5704" s="14" t="str">
        <f t="shared" si="539"/>
        <v>Schwartz</v>
      </c>
    </row>
    <row r="5705" spans="2:18" x14ac:dyDescent="0.45">
      <c r="B5705" s="14" t="str">
        <f t="shared" si="534"/>
        <v>40506440508</v>
      </c>
      <c r="C5705" s="5">
        <v>40506</v>
      </c>
      <c r="D5705" s="2" t="s">
        <v>808</v>
      </c>
      <c r="E5705" s="14">
        <f t="shared" si="535"/>
        <v>0</v>
      </c>
      <c r="F5705" s="2">
        <v>4</v>
      </c>
      <c r="G5705" s="19">
        <v>17.89</v>
      </c>
      <c r="H5705" s="20">
        <v>0</v>
      </c>
      <c r="I5705" s="6"/>
      <c r="J5705" s="5">
        <v>40508</v>
      </c>
      <c r="K5705" s="25">
        <v>-1.1499999999999999</v>
      </c>
      <c r="L5705" s="2" t="s">
        <v>224</v>
      </c>
      <c r="M5705" s="14">
        <f>+VLOOKUP(L5705,Customers!$C$3:$D$797,2,FALSE)</f>
        <v>3</v>
      </c>
      <c r="N5705" s="14">
        <f>+INDEX(Customers!$B$2:$D$797,MATCH(TF_Database!L5705,Customers!$C$2:$C$797,0),1)</f>
        <v>5441</v>
      </c>
      <c r="O5705" s="29">
        <f t="shared" si="536"/>
        <v>5</v>
      </c>
      <c r="P5705" s="29">
        <f t="shared" si="537"/>
        <v>11</v>
      </c>
      <c r="Q5705" s="14" t="str">
        <f t="shared" si="538"/>
        <v xml:space="preserve">Rick </v>
      </c>
      <c r="R5705" s="14" t="str">
        <f t="shared" si="539"/>
        <v>Wilson</v>
      </c>
    </row>
    <row r="5706" spans="2:18" x14ac:dyDescent="0.45">
      <c r="B5706" s="14" t="str">
        <f t="shared" si="534"/>
        <v>400692840070</v>
      </c>
      <c r="C5706" s="5">
        <v>40069</v>
      </c>
      <c r="D5706" s="2" t="s">
        <v>811</v>
      </c>
      <c r="E5706" s="14">
        <f t="shared" si="535"/>
        <v>0</v>
      </c>
      <c r="F5706" s="2">
        <v>28</v>
      </c>
      <c r="G5706" s="19">
        <v>1560.617</v>
      </c>
      <c r="H5706" s="20">
        <v>0.04</v>
      </c>
      <c r="I5706" s="6"/>
      <c r="J5706" s="5">
        <v>40070</v>
      </c>
      <c r="K5706" s="25">
        <v>214.29</v>
      </c>
      <c r="L5706" s="2" t="s">
        <v>147</v>
      </c>
      <c r="M5706" s="14">
        <f>+VLOOKUP(L5706,Customers!$C$3:$D$797,2,FALSE)</f>
        <v>3</v>
      </c>
      <c r="N5706" s="14">
        <f>+INDEX(Customers!$B$2:$D$797,MATCH(TF_Database!L5706,Customers!$C$2:$C$797,0),1)</f>
        <v>9302</v>
      </c>
      <c r="O5706" s="29">
        <f t="shared" si="536"/>
        <v>5</v>
      </c>
      <c r="P5706" s="29">
        <f t="shared" si="537"/>
        <v>12</v>
      </c>
      <c r="Q5706" s="14" t="str">
        <f t="shared" si="538"/>
        <v xml:space="preserve">Neil </v>
      </c>
      <c r="R5706" s="14" t="str">
        <f t="shared" si="539"/>
        <v>Knudson</v>
      </c>
    </row>
    <row r="5707" spans="2:18" x14ac:dyDescent="0.45">
      <c r="B5707" s="14" t="str">
        <f t="shared" si="534"/>
        <v>40828840828</v>
      </c>
      <c r="C5707" s="5">
        <v>40828</v>
      </c>
      <c r="D5707" s="2" t="s">
        <v>806</v>
      </c>
      <c r="E5707" s="14">
        <f t="shared" si="535"/>
        <v>1</v>
      </c>
      <c r="F5707" s="2">
        <v>8</v>
      </c>
      <c r="G5707" s="19">
        <v>339.35</v>
      </c>
      <c r="H5707" s="20">
        <v>0.03</v>
      </c>
      <c r="I5707" s="6"/>
      <c r="J5707" s="5">
        <v>40828</v>
      </c>
      <c r="K5707" s="25">
        <v>27.88</v>
      </c>
      <c r="L5707" s="2" t="s">
        <v>204</v>
      </c>
      <c r="M5707" s="14">
        <f>+VLOOKUP(L5707,Customers!$C$3:$D$797,2,FALSE)</f>
        <v>2</v>
      </c>
      <c r="N5707" s="14">
        <f>+INDEX(Customers!$B$2:$D$797,MATCH(TF_Database!L5707,Customers!$C$2:$C$797,0),1)</f>
        <v>28909</v>
      </c>
      <c r="O5707" s="29">
        <f t="shared" si="536"/>
        <v>8</v>
      </c>
      <c r="P5707" s="29">
        <f t="shared" si="537"/>
        <v>16</v>
      </c>
      <c r="Q5707" s="14" t="str">
        <f t="shared" si="538"/>
        <v xml:space="preserve">Lycoris </v>
      </c>
      <c r="R5707" s="14" t="str">
        <f t="shared" si="539"/>
        <v>Saunders</v>
      </c>
    </row>
    <row r="5708" spans="2:18" x14ac:dyDescent="0.45">
      <c r="B5708" s="14" t="str">
        <f t="shared" si="534"/>
        <v>408281140830</v>
      </c>
      <c r="C5708" s="5">
        <v>40828</v>
      </c>
      <c r="D5708" s="2" t="s">
        <v>806</v>
      </c>
      <c r="E5708" s="14">
        <f t="shared" si="535"/>
        <v>1</v>
      </c>
      <c r="F5708" s="2">
        <v>11</v>
      </c>
      <c r="G5708" s="19">
        <v>33.67</v>
      </c>
      <c r="H5708" s="20">
        <v>0.09</v>
      </c>
      <c r="I5708" s="6"/>
      <c r="J5708" s="5">
        <v>40830</v>
      </c>
      <c r="K5708" s="25">
        <v>4.08</v>
      </c>
      <c r="L5708" s="2" t="s">
        <v>204</v>
      </c>
      <c r="M5708" s="14">
        <f>+VLOOKUP(L5708,Customers!$C$3:$D$797,2,FALSE)</f>
        <v>2</v>
      </c>
      <c r="N5708" s="14">
        <f>+INDEX(Customers!$B$2:$D$797,MATCH(TF_Database!L5708,Customers!$C$2:$C$797,0),1)</f>
        <v>28909</v>
      </c>
      <c r="O5708" s="29">
        <f t="shared" si="536"/>
        <v>8</v>
      </c>
      <c r="P5708" s="29">
        <f t="shared" si="537"/>
        <v>16</v>
      </c>
      <c r="Q5708" s="14" t="str">
        <f t="shared" si="538"/>
        <v xml:space="preserve">Lycoris </v>
      </c>
      <c r="R5708" s="14" t="str">
        <f t="shared" si="539"/>
        <v>Saunders</v>
      </c>
    </row>
    <row r="5709" spans="2:18" x14ac:dyDescent="0.45">
      <c r="B5709" s="14" t="str">
        <f t="shared" si="534"/>
        <v>401612340168</v>
      </c>
      <c r="C5709" s="5">
        <v>40161</v>
      </c>
      <c r="D5709" s="2" t="s">
        <v>804</v>
      </c>
      <c r="E5709" s="14">
        <f t="shared" si="535"/>
        <v>0</v>
      </c>
      <c r="F5709" s="2">
        <v>23</v>
      </c>
      <c r="G5709" s="19">
        <v>849.46</v>
      </c>
      <c r="H5709" s="20">
        <v>0.04</v>
      </c>
      <c r="I5709" s="6"/>
      <c r="J5709" s="5">
        <v>40168</v>
      </c>
      <c r="K5709" s="25">
        <v>9.06</v>
      </c>
      <c r="L5709" s="2" t="s">
        <v>654</v>
      </c>
      <c r="M5709" s="14">
        <f>+VLOOKUP(L5709,Customers!$C$3:$D$797,2,FALSE)</f>
        <v>4</v>
      </c>
      <c r="N5709" s="14">
        <f>+INDEX(Customers!$B$2:$D$797,MATCH(TF_Database!L5709,Customers!$C$2:$C$797,0),1)</f>
        <v>27232</v>
      </c>
      <c r="O5709" s="29">
        <f t="shared" si="536"/>
        <v>9</v>
      </c>
      <c r="P5709" s="29">
        <f t="shared" si="537"/>
        <v>16</v>
      </c>
      <c r="Q5709" s="14" t="str">
        <f t="shared" si="538"/>
        <v xml:space="preserve">Jonathan </v>
      </c>
      <c r="R5709" s="14" t="str">
        <f t="shared" si="539"/>
        <v>Doherty</v>
      </c>
    </row>
    <row r="5710" spans="2:18" x14ac:dyDescent="0.45">
      <c r="B5710" s="14" t="str">
        <f t="shared" si="534"/>
        <v>412542041255</v>
      </c>
      <c r="C5710" s="5">
        <v>41254</v>
      </c>
      <c r="D5710" s="2" t="s">
        <v>811</v>
      </c>
      <c r="E5710" s="14">
        <f t="shared" si="535"/>
        <v>0</v>
      </c>
      <c r="F5710" s="2">
        <v>20</v>
      </c>
      <c r="G5710" s="19">
        <v>303.69</v>
      </c>
      <c r="H5710" s="20">
        <v>0.05</v>
      </c>
      <c r="I5710" s="6"/>
      <c r="J5710" s="5">
        <v>41255</v>
      </c>
      <c r="K5710" s="25">
        <v>-50.84</v>
      </c>
      <c r="L5710" s="2" t="s">
        <v>654</v>
      </c>
      <c r="M5710" s="14">
        <f>+VLOOKUP(L5710,Customers!$C$3:$D$797,2,FALSE)</f>
        <v>4</v>
      </c>
      <c r="N5710" s="14">
        <f>+INDEX(Customers!$B$2:$D$797,MATCH(TF_Database!L5710,Customers!$C$2:$C$797,0),1)</f>
        <v>27232</v>
      </c>
      <c r="O5710" s="29">
        <f t="shared" si="536"/>
        <v>9</v>
      </c>
      <c r="P5710" s="29">
        <f t="shared" si="537"/>
        <v>16</v>
      </c>
      <c r="Q5710" s="14" t="str">
        <f t="shared" si="538"/>
        <v xml:space="preserve">Jonathan </v>
      </c>
      <c r="R5710" s="14" t="str">
        <f t="shared" si="539"/>
        <v>Doherty</v>
      </c>
    </row>
    <row r="5711" spans="2:18" x14ac:dyDescent="0.45">
      <c r="B5711" s="14" t="str">
        <f t="shared" si="534"/>
        <v>404342240435</v>
      </c>
      <c r="C5711" s="5">
        <v>40434</v>
      </c>
      <c r="D5711" s="2" t="s">
        <v>806</v>
      </c>
      <c r="E5711" s="14">
        <f t="shared" si="535"/>
        <v>1</v>
      </c>
      <c r="F5711" s="2">
        <v>22</v>
      </c>
      <c r="G5711" s="19">
        <v>116.84</v>
      </c>
      <c r="H5711" s="20">
        <v>0.1</v>
      </c>
      <c r="I5711" s="6"/>
      <c r="J5711" s="5">
        <v>40435</v>
      </c>
      <c r="K5711" s="25">
        <v>-125.44199999999999</v>
      </c>
      <c r="L5711" s="2" t="s">
        <v>659</v>
      </c>
      <c r="M5711" s="14">
        <f>+VLOOKUP(L5711,Customers!$C$3:$D$797,2,FALSE)</f>
        <v>3</v>
      </c>
      <c r="N5711" s="14">
        <f>+INDEX(Customers!$B$2:$D$797,MATCH(TF_Database!L5711,Customers!$C$2:$C$797,0),1)</f>
        <v>20836</v>
      </c>
      <c r="O5711" s="29">
        <f t="shared" si="536"/>
        <v>6</v>
      </c>
      <c r="P5711" s="29">
        <f t="shared" si="537"/>
        <v>15</v>
      </c>
      <c r="Q5711" s="14" t="str">
        <f t="shared" si="538"/>
        <v xml:space="preserve">Kelly </v>
      </c>
      <c r="R5711" s="14" t="str">
        <f t="shared" si="539"/>
        <v>Collister</v>
      </c>
    </row>
    <row r="5712" spans="2:18" x14ac:dyDescent="0.45">
      <c r="B5712" s="14" t="str">
        <f t="shared" si="534"/>
        <v>399962039998</v>
      </c>
      <c r="C5712" s="5">
        <v>39996</v>
      </c>
      <c r="D5712" s="2" t="s">
        <v>811</v>
      </c>
      <c r="E5712" s="14">
        <f t="shared" si="535"/>
        <v>0</v>
      </c>
      <c r="F5712" s="2">
        <v>20</v>
      </c>
      <c r="G5712" s="19">
        <v>1205.73</v>
      </c>
      <c r="H5712" s="20">
        <v>7.0000000000000007E-2</v>
      </c>
      <c r="I5712" s="6"/>
      <c r="J5712" s="5">
        <v>39998</v>
      </c>
      <c r="K5712" s="25">
        <v>310.93</v>
      </c>
      <c r="L5712" s="2" t="s">
        <v>657</v>
      </c>
      <c r="M5712" s="14">
        <f>+VLOOKUP(L5712,Customers!$C$3:$D$797,2,FALSE)</f>
        <v>5</v>
      </c>
      <c r="N5712" s="14">
        <f>+INDEX(Customers!$B$2:$D$797,MATCH(TF_Database!L5712,Customers!$C$2:$C$797,0),1)</f>
        <v>10028</v>
      </c>
      <c r="O5712" s="29">
        <f t="shared" si="536"/>
        <v>8</v>
      </c>
      <c r="P5712" s="29">
        <f t="shared" si="537"/>
        <v>16</v>
      </c>
      <c r="Q5712" s="14" t="str">
        <f t="shared" si="538"/>
        <v xml:space="preserve">Maxwell </v>
      </c>
      <c r="R5712" s="14" t="str">
        <f t="shared" si="539"/>
        <v>Schwartz</v>
      </c>
    </row>
    <row r="5713" spans="2:18" x14ac:dyDescent="0.45">
      <c r="B5713" s="14" t="str">
        <f t="shared" si="534"/>
        <v>409915040998</v>
      </c>
      <c r="C5713" s="5">
        <v>40991</v>
      </c>
      <c r="D5713" s="2" t="s">
        <v>804</v>
      </c>
      <c r="E5713" s="14">
        <f t="shared" si="535"/>
        <v>0</v>
      </c>
      <c r="F5713" s="2">
        <v>50</v>
      </c>
      <c r="G5713" s="19">
        <v>2796.67</v>
      </c>
      <c r="H5713" s="20">
        <v>0.01</v>
      </c>
      <c r="I5713" s="6"/>
      <c r="J5713" s="5">
        <v>40998</v>
      </c>
      <c r="K5713" s="25">
        <v>801.04</v>
      </c>
      <c r="L5713" s="2" t="s">
        <v>147</v>
      </c>
      <c r="M5713" s="14">
        <f>+VLOOKUP(L5713,Customers!$C$3:$D$797,2,FALSE)</f>
        <v>3</v>
      </c>
      <c r="N5713" s="14">
        <f>+INDEX(Customers!$B$2:$D$797,MATCH(TF_Database!L5713,Customers!$C$2:$C$797,0),1)</f>
        <v>9302</v>
      </c>
      <c r="O5713" s="29">
        <f t="shared" si="536"/>
        <v>5</v>
      </c>
      <c r="P5713" s="29">
        <f t="shared" si="537"/>
        <v>12</v>
      </c>
      <c r="Q5713" s="14" t="str">
        <f t="shared" si="538"/>
        <v xml:space="preserve">Neil </v>
      </c>
      <c r="R5713" s="14" t="str">
        <f t="shared" si="539"/>
        <v>Knudson</v>
      </c>
    </row>
    <row r="5714" spans="2:18" x14ac:dyDescent="0.45">
      <c r="B5714" s="14" t="str">
        <f t="shared" si="534"/>
        <v>409273140927</v>
      </c>
      <c r="C5714" s="5">
        <v>40927</v>
      </c>
      <c r="D5714" s="2" t="s">
        <v>806</v>
      </c>
      <c r="E5714" s="14">
        <f t="shared" si="535"/>
        <v>1</v>
      </c>
      <c r="F5714" s="2">
        <v>31</v>
      </c>
      <c r="G5714" s="19">
        <v>354.45</v>
      </c>
      <c r="H5714" s="20">
        <v>0.01</v>
      </c>
      <c r="I5714" s="6"/>
      <c r="J5714" s="5">
        <v>40927</v>
      </c>
      <c r="K5714" s="25">
        <v>11.38</v>
      </c>
      <c r="L5714" s="2" t="s">
        <v>660</v>
      </c>
      <c r="M5714" s="14">
        <f>+VLOOKUP(L5714,Customers!$C$3:$D$797,2,FALSE)</f>
        <v>2</v>
      </c>
      <c r="N5714" s="14">
        <f>+INDEX(Customers!$B$2:$D$797,MATCH(TF_Database!L5714,Customers!$C$2:$C$797,0),1)</f>
        <v>25919</v>
      </c>
      <c r="O5714" s="29">
        <f t="shared" si="536"/>
        <v>7</v>
      </c>
      <c r="P5714" s="29">
        <f t="shared" si="537"/>
        <v>13</v>
      </c>
      <c r="Q5714" s="14" t="str">
        <f t="shared" si="538"/>
        <v xml:space="preserve">Dennis </v>
      </c>
      <c r="R5714" s="14" t="str">
        <f t="shared" si="539"/>
        <v>Pardue</v>
      </c>
    </row>
    <row r="5715" spans="2:18" x14ac:dyDescent="0.45">
      <c r="B5715" s="14" t="str">
        <f t="shared" si="534"/>
        <v>409271340928</v>
      </c>
      <c r="C5715" s="5">
        <v>40927</v>
      </c>
      <c r="D5715" s="2" t="s">
        <v>806</v>
      </c>
      <c r="E5715" s="14">
        <f t="shared" si="535"/>
        <v>1</v>
      </c>
      <c r="F5715" s="2">
        <v>13</v>
      </c>
      <c r="G5715" s="19">
        <v>238.43</v>
      </c>
      <c r="H5715" s="20">
        <v>0.02</v>
      </c>
      <c r="I5715" s="6"/>
      <c r="J5715" s="5">
        <v>40928</v>
      </c>
      <c r="K5715" s="25">
        <v>-36.11</v>
      </c>
      <c r="L5715" s="2" t="s">
        <v>660</v>
      </c>
      <c r="M5715" s="14">
        <f>+VLOOKUP(L5715,Customers!$C$3:$D$797,2,FALSE)</f>
        <v>2</v>
      </c>
      <c r="N5715" s="14">
        <f>+INDEX(Customers!$B$2:$D$797,MATCH(TF_Database!L5715,Customers!$C$2:$C$797,0),1)</f>
        <v>25919</v>
      </c>
      <c r="O5715" s="29">
        <f t="shared" si="536"/>
        <v>7</v>
      </c>
      <c r="P5715" s="29">
        <f t="shared" si="537"/>
        <v>13</v>
      </c>
      <c r="Q5715" s="14" t="str">
        <f t="shared" si="538"/>
        <v xml:space="preserve">Dennis </v>
      </c>
      <c r="R5715" s="14" t="str">
        <f t="shared" si="539"/>
        <v>Pardue</v>
      </c>
    </row>
    <row r="5716" spans="2:18" x14ac:dyDescent="0.45">
      <c r="B5716" s="14" t="str">
        <f t="shared" si="534"/>
        <v>409273640929</v>
      </c>
      <c r="C5716" s="5">
        <v>40927</v>
      </c>
      <c r="D5716" s="2" t="s">
        <v>806</v>
      </c>
      <c r="E5716" s="14">
        <f t="shared" si="535"/>
        <v>1</v>
      </c>
      <c r="F5716" s="2">
        <v>36</v>
      </c>
      <c r="G5716" s="19">
        <v>1606.4</v>
      </c>
      <c r="H5716" s="20">
        <v>0.08</v>
      </c>
      <c r="I5716" s="6"/>
      <c r="J5716" s="5">
        <v>40929</v>
      </c>
      <c r="K5716" s="25">
        <v>-1231.3499999999999</v>
      </c>
      <c r="L5716" s="2" t="s">
        <v>660</v>
      </c>
      <c r="M5716" s="14">
        <f>+VLOOKUP(L5716,Customers!$C$3:$D$797,2,FALSE)</f>
        <v>2</v>
      </c>
      <c r="N5716" s="14">
        <f>+INDEX(Customers!$B$2:$D$797,MATCH(TF_Database!L5716,Customers!$C$2:$C$797,0),1)</f>
        <v>25919</v>
      </c>
      <c r="O5716" s="29">
        <f t="shared" si="536"/>
        <v>7</v>
      </c>
      <c r="P5716" s="29">
        <f t="shared" si="537"/>
        <v>13</v>
      </c>
      <c r="Q5716" s="14" t="str">
        <f t="shared" si="538"/>
        <v xml:space="preserve">Dennis </v>
      </c>
      <c r="R5716" s="14" t="str">
        <f t="shared" si="539"/>
        <v>Pardue</v>
      </c>
    </row>
    <row r="5717" spans="2:18" x14ac:dyDescent="0.45">
      <c r="B5717" s="14" t="str">
        <f t="shared" si="534"/>
        <v>407201640721</v>
      </c>
      <c r="C5717" s="5">
        <v>40720</v>
      </c>
      <c r="D5717" s="2" t="s">
        <v>808</v>
      </c>
      <c r="E5717" s="14">
        <f t="shared" si="535"/>
        <v>0</v>
      </c>
      <c r="F5717" s="2">
        <v>16</v>
      </c>
      <c r="G5717" s="19">
        <v>772.41200000000003</v>
      </c>
      <c r="H5717" s="20">
        <v>0.03</v>
      </c>
      <c r="I5717" s="6"/>
      <c r="J5717" s="5">
        <v>40721</v>
      </c>
      <c r="K5717" s="25">
        <v>-184.69</v>
      </c>
      <c r="L5717" s="2" t="s">
        <v>224</v>
      </c>
      <c r="M5717" s="14">
        <f>+VLOOKUP(L5717,Customers!$C$3:$D$797,2,FALSE)</f>
        <v>3</v>
      </c>
      <c r="N5717" s="14">
        <f>+INDEX(Customers!$B$2:$D$797,MATCH(TF_Database!L5717,Customers!$C$2:$C$797,0),1)</f>
        <v>5441</v>
      </c>
      <c r="O5717" s="29">
        <f t="shared" si="536"/>
        <v>5</v>
      </c>
      <c r="P5717" s="29">
        <f t="shared" si="537"/>
        <v>11</v>
      </c>
      <c r="Q5717" s="14" t="str">
        <f t="shared" si="538"/>
        <v xml:space="preserve">Rick </v>
      </c>
      <c r="R5717" s="14" t="str">
        <f t="shared" si="539"/>
        <v>Wilson</v>
      </c>
    </row>
    <row r="5718" spans="2:18" x14ac:dyDescent="0.45">
      <c r="B5718" s="14" t="str">
        <f t="shared" si="534"/>
        <v>41193341195</v>
      </c>
      <c r="C5718" s="5">
        <v>41193</v>
      </c>
      <c r="D5718" s="2" t="s">
        <v>808</v>
      </c>
      <c r="E5718" s="14">
        <f t="shared" si="535"/>
        <v>0</v>
      </c>
      <c r="F5718" s="2">
        <v>3</v>
      </c>
      <c r="G5718" s="19">
        <v>31.95</v>
      </c>
      <c r="H5718" s="20">
        <v>0.1</v>
      </c>
      <c r="I5718" s="6"/>
      <c r="J5718" s="5">
        <v>41195</v>
      </c>
      <c r="K5718" s="25">
        <v>-23.69</v>
      </c>
      <c r="L5718" s="2" t="s">
        <v>654</v>
      </c>
      <c r="M5718" s="14">
        <f>+VLOOKUP(L5718,Customers!$C$3:$D$797,2,FALSE)</f>
        <v>4</v>
      </c>
      <c r="N5718" s="14">
        <f>+INDEX(Customers!$B$2:$D$797,MATCH(TF_Database!L5718,Customers!$C$2:$C$797,0),1)</f>
        <v>27232</v>
      </c>
      <c r="O5718" s="29">
        <f t="shared" si="536"/>
        <v>9</v>
      </c>
      <c r="P5718" s="29">
        <f t="shared" si="537"/>
        <v>16</v>
      </c>
      <c r="Q5718" s="14" t="str">
        <f t="shared" si="538"/>
        <v xml:space="preserve">Jonathan </v>
      </c>
      <c r="R5718" s="14" t="str">
        <f t="shared" si="539"/>
        <v>Doherty</v>
      </c>
    </row>
    <row r="5719" spans="2:18" x14ac:dyDescent="0.45">
      <c r="B5719" s="14" t="str">
        <f t="shared" si="534"/>
        <v>411933441194</v>
      </c>
      <c r="C5719" s="5">
        <v>41193</v>
      </c>
      <c r="D5719" s="2" t="s">
        <v>808</v>
      </c>
      <c r="E5719" s="14">
        <f t="shared" si="535"/>
        <v>0</v>
      </c>
      <c r="F5719" s="2">
        <v>34</v>
      </c>
      <c r="G5719" s="19">
        <v>563.82000000000005</v>
      </c>
      <c r="H5719" s="20">
        <v>0.03</v>
      </c>
      <c r="I5719" s="6"/>
      <c r="J5719" s="5">
        <v>41194</v>
      </c>
      <c r="K5719" s="25">
        <v>188.22399999999999</v>
      </c>
      <c r="L5719" s="2" t="s">
        <v>654</v>
      </c>
      <c r="M5719" s="14">
        <f>+VLOOKUP(L5719,Customers!$C$3:$D$797,2,FALSE)</f>
        <v>4</v>
      </c>
      <c r="N5719" s="14">
        <f>+INDEX(Customers!$B$2:$D$797,MATCH(TF_Database!L5719,Customers!$C$2:$C$797,0),1)</f>
        <v>27232</v>
      </c>
      <c r="O5719" s="29">
        <f t="shared" si="536"/>
        <v>9</v>
      </c>
      <c r="P5719" s="29">
        <f t="shared" si="537"/>
        <v>16</v>
      </c>
      <c r="Q5719" s="14" t="str">
        <f t="shared" si="538"/>
        <v xml:space="preserve">Jonathan </v>
      </c>
      <c r="R5719" s="14" t="str">
        <f t="shared" si="539"/>
        <v>Doherty</v>
      </c>
    </row>
    <row r="5720" spans="2:18" x14ac:dyDescent="0.45">
      <c r="B5720" s="14" t="str">
        <f t="shared" si="534"/>
        <v>411933141195</v>
      </c>
      <c r="C5720" s="5">
        <v>41193</v>
      </c>
      <c r="D5720" s="2" t="s">
        <v>808</v>
      </c>
      <c r="E5720" s="14">
        <f t="shared" si="535"/>
        <v>0</v>
      </c>
      <c r="F5720" s="2">
        <v>31</v>
      </c>
      <c r="G5720" s="19">
        <v>502.44</v>
      </c>
      <c r="H5720" s="20">
        <v>0.04</v>
      </c>
      <c r="I5720" s="6"/>
      <c r="J5720" s="5">
        <v>41195</v>
      </c>
      <c r="K5720" s="25">
        <v>-363.44</v>
      </c>
      <c r="L5720" s="2" t="s">
        <v>654</v>
      </c>
      <c r="M5720" s="14">
        <f>+VLOOKUP(L5720,Customers!$C$3:$D$797,2,FALSE)</f>
        <v>4</v>
      </c>
      <c r="N5720" s="14">
        <f>+INDEX(Customers!$B$2:$D$797,MATCH(TF_Database!L5720,Customers!$C$2:$C$797,0),1)</f>
        <v>27232</v>
      </c>
      <c r="O5720" s="29">
        <f t="shared" si="536"/>
        <v>9</v>
      </c>
      <c r="P5720" s="29">
        <f t="shared" si="537"/>
        <v>16</v>
      </c>
      <c r="Q5720" s="14" t="str">
        <f t="shared" si="538"/>
        <v xml:space="preserve">Jonathan </v>
      </c>
      <c r="R5720" s="14" t="str">
        <f t="shared" si="539"/>
        <v>Doherty</v>
      </c>
    </row>
    <row r="5721" spans="2:18" x14ac:dyDescent="0.45">
      <c r="B5721" s="14" t="str">
        <f t="shared" si="534"/>
        <v>407171040718</v>
      </c>
      <c r="C5721" s="5">
        <v>40717</v>
      </c>
      <c r="D5721" s="2" t="s">
        <v>808</v>
      </c>
      <c r="E5721" s="14">
        <f t="shared" si="535"/>
        <v>0</v>
      </c>
      <c r="F5721" s="2">
        <v>10</v>
      </c>
      <c r="G5721" s="19">
        <v>767.34</v>
      </c>
      <c r="H5721" s="20">
        <v>0.04</v>
      </c>
      <c r="I5721" s="6"/>
      <c r="J5721" s="5">
        <v>40718</v>
      </c>
      <c r="K5721" s="25">
        <v>-154.65</v>
      </c>
      <c r="L5721" s="2" t="s">
        <v>658</v>
      </c>
      <c r="M5721" s="14">
        <f>+VLOOKUP(L5721,Customers!$C$3:$D$797,2,FALSE)</f>
        <v>2</v>
      </c>
      <c r="N5721" s="14">
        <f>+INDEX(Customers!$B$2:$D$797,MATCH(TF_Database!L5721,Customers!$C$2:$C$797,0),1)</f>
        <v>13339</v>
      </c>
      <c r="O5721" s="29">
        <f t="shared" si="536"/>
        <v>4</v>
      </c>
      <c r="P5721" s="29">
        <f t="shared" si="537"/>
        <v>12</v>
      </c>
      <c r="Q5721" s="14" t="str">
        <f t="shared" si="538"/>
        <v xml:space="preserve">Liz </v>
      </c>
      <c r="R5721" s="14" t="str">
        <f t="shared" si="539"/>
        <v>Carlisle</v>
      </c>
    </row>
    <row r="5722" spans="2:18" x14ac:dyDescent="0.45">
      <c r="B5722" s="14" t="str">
        <f t="shared" si="534"/>
        <v>406534040655</v>
      </c>
      <c r="C5722" s="5">
        <v>40653</v>
      </c>
      <c r="D5722" s="2" t="s">
        <v>806</v>
      </c>
      <c r="E5722" s="14">
        <f t="shared" si="535"/>
        <v>1</v>
      </c>
      <c r="F5722" s="2">
        <v>40</v>
      </c>
      <c r="G5722" s="19">
        <v>5554.0360000000001</v>
      </c>
      <c r="H5722" s="20">
        <v>0.09</v>
      </c>
      <c r="I5722" s="6"/>
      <c r="J5722" s="5">
        <v>40655</v>
      </c>
      <c r="K5722" s="25">
        <v>1153.836</v>
      </c>
      <c r="L5722" s="2" t="s">
        <v>660</v>
      </c>
      <c r="M5722" s="14">
        <f>+VLOOKUP(L5722,Customers!$C$3:$D$797,2,FALSE)</f>
        <v>2</v>
      </c>
      <c r="N5722" s="14">
        <f>+INDEX(Customers!$B$2:$D$797,MATCH(TF_Database!L5722,Customers!$C$2:$C$797,0),1)</f>
        <v>25919</v>
      </c>
      <c r="O5722" s="29">
        <f t="shared" si="536"/>
        <v>7</v>
      </c>
      <c r="P5722" s="29">
        <f t="shared" si="537"/>
        <v>13</v>
      </c>
      <c r="Q5722" s="14" t="str">
        <f t="shared" si="538"/>
        <v xml:space="preserve">Dennis </v>
      </c>
      <c r="R5722" s="14" t="str">
        <f t="shared" si="539"/>
        <v>Pardue</v>
      </c>
    </row>
    <row r="5723" spans="2:18" x14ac:dyDescent="0.45">
      <c r="B5723" s="14" t="str">
        <f t="shared" si="534"/>
        <v>412191441219</v>
      </c>
      <c r="C5723" s="5">
        <v>41219</v>
      </c>
      <c r="D5723" s="2" t="s">
        <v>808</v>
      </c>
      <c r="E5723" s="14">
        <f t="shared" si="535"/>
        <v>0</v>
      </c>
      <c r="F5723" s="2">
        <v>14</v>
      </c>
      <c r="G5723" s="19">
        <v>677.43</v>
      </c>
      <c r="H5723" s="20">
        <v>0.1</v>
      </c>
      <c r="I5723" s="6"/>
      <c r="J5723" s="5">
        <v>41219</v>
      </c>
      <c r="K5723" s="25">
        <v>75.48</v>
      </c>
      <c r="L5723" s="2" t="s">
        <v>147</v>
      </c>
      <c r="M5723" s="14">
        <f>+VLOOKUP(L5723,Customers!$C$3:$D$797,2,FALSE)</f>
        <v>3</v>
      </c>
      <c r="N5723" s="14">
        <f>+INDEX(Customers!$B$2:$D$797,MATCH(TF_Database!L5723,Customers!$C$2:$C$797,0),1)</f>
        <v>9302</v>
      </c>
      <c r="O5723" s="29">
        <f t="shared" si="536"/>
        <v>5</v>
      </c>
      <c r="P5723" s="29">
        <f t="shared" si="537"/>
        <v>12</v>
      </c>
      <c r="Q5723" s="14" t="str">
        <f t="shared" si="538"/>
        <v xml:space="preserve">Neil </v>
      </c>
      <c r="R5723" s="14" t="str">
        <f t="shared" si="539"/>
        <v>Knudson</v>
      </c>
    </row>
    <row r="5724" spans="2:18" x14ac:dyDescent="0.45">
      <c r="B5724" s="14" t="str">
        <f t="shared" si="534"/>
        <v>406031940604</v>
      </c>
      <c r="C5724" s="5">
        <v>40603</v>
      </c>
      <c r="D5724" s="2" t="s">
        <v>811</v>
      </c>
      <c r="E5724" s="14">
        <f t="shared" si="535"/>
        <v>0</v>
      </c>
      <c r="F5724" s="2">
        <v>19</v>
      </c>
      <c r="G5724" s="19">
        <v>3355.1539999999995</v>
      </c>
      <c r="H5724" s="20">
        <v>0</v>
      </c>
      <c r="I5724" s="6"/>
      <c r="J5724" s="5">
        <v>40604</v>
      </c>
      <c r="K5724" s="25">
        <v>658.50299999999993</v>
      </c>
      <c r="L5724" s="2" t="s">
        <v>657</v>
      </c>
      <c r="M5724" s="14">
        <f>+VLOOKUP(L5724,Customers!$C$3:$D$797,2,FALSE)</f>
        <v>5</v>
      </c>
      <c r="N5724" s="14">
        <f>+INDEX(Customers!$B$2:$D$797,MATCH(TF_Database!L5724,Customers!$C$2:$C$797,0),1)</f>
        <v>10028</v>
      </c>
      <c r="O5724" s="29">
        <f t="shared" si="536"/>
        <v>8</v>
      </c>
      <c r="P5724" s="29">
        <f t="shared" si="537"/>
        <v>16</v>
      </c>
      <c r="Q5724" s="14" t="str">
        <f t="shared" si="538"/>
        <v xml:space="preserve">Maxwell </v>
      </c>
      <c r="R5724" s="14" t="str">
        <f t="shared" si="539"/>
        <v>Schwartz</v>
      </c>
    </row>
    <row r="5725" spans="2:18" x14ac:dyDescent="0.45">
      <c r="B5725" s="14" t="str">
        <f t="shared" si="534"/>
        <v>399301039932</v>
      </c>
      <c r="C5725" s="5">
        <v>39930</v>
      </c>
      <c r="D5725" s="2" t="s">
        <v>811</v>
      </c>
      <c r="E5725" s="14">
        <f t="shared" si="535"/>
        <v>0</v>
      </c>
      <c r="F5725" s="2">
        <v>10</v>
      </c>
      <c r="G5725" s="19">
        <v>564.85</v>
      </c>
      <c r="H5725" s="20">
        <v>0.09</v>
      </c>
      <c r="I5725" s="6"/>
      <c r="J5725" s="5">
        <v>39932</v>
      </c>
      <c r="K5725" s="25">
        <v>181.02449999999999</v>
      </c>
      <c r="L5725" s="2" t="s">
        <v>147</v>
      </c>
      <c r="M5725" s="14">
        <f>+VLOOKUP(L5725,Customers!$C$3:$D$797,2,FALSE)</f>
        <v>3</v>
      </c>
      <c r="N5725" s="14">
        <f>+INDEX(Customers!$B$2:$D$797,MATCH(TF_Database!L5725,Customers!$C$2:$C$797,0),1)</f>
        <v>9302</v>
      </c>
      <c r="O5725" s="29">
        <f t="shared" si="536"/>
        <v>5</v>
      </c>
      <c r="P5725" s="29">
        <f t="shared" si="537"/>
        <v>12</v>
      </c>
      <c r="Q5725" s="14" t="str">
        <f t="shared" si="538"/>
        <v xml:space="preserve">Neil </v>
      </c>
      <c r="R5725" s="14" t="str">
        <f t="shared" si="539"/>
        <v>Knudson</v>
      </c>
    </row>
    <row r="5726" spans="2:18" x14ac:dyDescent="0.45">
      <c r="B5726" s="14" t="str">
        <f t="shared" si="534"/>
        <v>399301439932</v>
      </c>
      <c r="C5726" s="5">
        <v>39930</v>
      </c>
      <c r="D5726" s="2" t="s">
        <v>811</v>
      </c>
      <c r="E5726" s="14">
        <f t="shared" si="535"/>
        <v>0</v>
      </c>
      <c r="F5726" s="2">
        <v>14</v>
      </c>
      <c r="G5726" s="19">
        <v>572.33000000000004</v>
      </c>
      <c r="H5726" s="20">
        <v>0.01</v>
      </c>
      <c r="I5726" s="6"/>
      <c r="J5726" s="5">
        <v>39932</v>
      </c>
      <c r="K5726" s="25">
        <v>-62.28</v>
      </c>
      <c r="L5726" s="2" t="s">
        <v>147</v>
      </c>
      <c r="M5726" s="14">
        <f>+VLOOKUP(L5726,Customers!$C$3:$D$797,2,FALSE)</f>
        <v>3</v>
      </c>
      <c r="N5726" s="14">
        <f>+INDEX(Customers!$B$2:$D$797,MATCH(TF_Database!L5726,Customers!$C$2:$C$797,0),1)</f>
        <v>9302</v>
      </c>
      <c r="O5726" s="29">
        <f t="shared" si="536"/>
        <v>5</v>
      </c>
      <c r="P5726" s="29">
        <f t="shared" si="537"/>
        <v>12</v>
      </c>
      <c r="Q5726" s="14" t="str">
        <f t="shared" si="538"/>
        <v xml:space="preserve">Neil </v>
      </c>
      <c r="R5726" s="14" t="str">
        <f t="shared" si="539"/>
        <v>Knudson</v>
      </c>
    </row>
    <row r="5727" spans="2:18" x14ac:dyDescent="0.45">
      <c r="B5727" s="14" t="str">
        <f t="shared" si="534"/>
        <v>398801139887</v>
      </c>
      <c r="C5727" s="5">
        <v>39880</v>
      </c>
      <c r="D5727" s="2" t="s">
        <v>804</v>
      </c>
      <c r="E5727" s="14">
        <f t="shared" si="535"/>
        <v>0</v>
      </c>
      <c r="F5727" s="2">
        <v>11</v>
      </c>
      <c r="G5727" s="19">
        <v>3571.84</v>
      </c>
      <c r="H5727" s="20">
        <v>0.01</v>
      </c>
      <c r="I5727" s="6"/>
      <c r="J5727" s="5">
        <v>39887</v>
      </c>
      <c r="K5727" s="25">
        <v>403.81</v>
      </c>
      <c r="L5727" s="2" t="s">
        <v>661</v>
      </c>
      <c r="M5727" s="14">
        <f>+VLOOKUP(L5727,Customers!$C$3:$D$797,2,FALSE)</f>
        <v>3</v>
      </c>
      <c r="N5727" s="14">
        <f>+INDEX(Customers!$B$2:$D$797,MATCH(TF_Database!L5727,Customers!$C$2:$C$797,0),1)</f>
        <v>13396</v>
      </c>
      <c r="O5727" s="29">
        <f t="shared" si="536"/>
        <v>5</v>
      </c>
      <c r="P5727" s="29">
        <f t="shared" si="537"/>
        <v>11</v>
      </c>
      <c r="Q5727" s="14" t="str">
        <f t="shared" si="538"/>
        <v xml:space="preserve">John </v>
      </c>
      <c r="R5727" s="14" t="str">
        <f t="shared" si="539"/>
        <v>Huston</v>
      </c>
    </row>
    <row r="5728" spans="2:18" x14ac:dyDescent="0.45">
      <c r="B5728" s="14" t="str">
        <f t="shared" si="534"/>
        <v>398803339880</v>
      </c>
      <c r="C5728" s="5">
        <v>39880</v>
      </c>
      <c r="D5728" s="2" t="s">
        <v>804</v>
      </c>
      <c r="E5728" s="14">
        <f t="shared" si="535"/>
        <v>0</v>
      </c>
      <c r="F5728" s="2">
        <v>33</v>
      </c>
      <c r="G5728" s="19">
        <v>310.44</v>
      </c>
      <c r="H5728" s="20">
        <v>0.03</v>
      </c>
      <c r="I5728" s="6"/>
      <c r="J5728" s="5">
        <v>39880</v>
      </c>
      <c r="K5728" s="25">
        <v>-90.21</v>
      </c>
      <c r="L5728" s="2" t="s">
        <v>661</v>
      </c>
      <c r="M5728" s="14">
        <f>+VLOOKUP(L5728,Customers!$C$3:$D$797,2,FALSE)</f>
        <v>3</v>
      </c>
      <c r="N5728" s="14">
        <f>+INDEX(Customers!$B$2:$D$797,MATCH(TF_Database!L5728,Customers!$C$2:$C$797,0),1)</f>
        <v>13396</v>
      </c>
      <c r="O5728" s="29">
        <f t="shared" si="536"/>
        <v>5</v>
      </c>
      <c r="P5728" s="29">
        <f t="shared" si="537"/>
        <v>11</v>
      </c>
      <c r="Q5728" s="14" t="str">
        <f t="shared" si="538"/>
        <v xml:space="preserve">John </v>
      </c>
      <c r="R5728" s="14" t="str">
        <f t="shared" si="539"/>
        <v>Huston</v>
      </c>
    </row>
    <row r="5729" spans="2:18" x14ac:dyDescent="0.45">
      <c r="B5729" s="14" t="str">
        <f t="shared" si="534"/>
        <v>411223441123</v>
      </c>
      <c r="C5729" s="5">
        <v>41122</v>
      </c>
      <c r="D5729" s="2" t="s">
        <v>808</v>
      </c>
      <c r="E5729" s="14">
        <f t="shared" si="535"/>
        <v>0</v>
      </c>
      <c r="F5729" s="2">
        <v>34</v>
      </c>
      <c r="G5729" s="19">
        <v>180.27</v>
      </c>
      <c r="H5729" s="20">
        <v>0.01</v>
      </c>
      <c r="I5729" s="6"/>
      <c r="J5729" s="5">
        <v>41123</v>
      </c>
      <c r="K5729" s="25">
        <v>-59.71</v>
      </c>
      <c r="L5729" s="2" t="s">
        <v>662</v>
      </c>
      <c r="M5729" s="14">
        <f>+VLOOKUP(L5729,Customers!$C$3:$D$797,2,FALSE)</f>
        <v>1</v>
      </c>
      <c r="N5729" s="14">
        <f>+INDEX(Customers!$B$2:$D$797,MATCH(TF_Database!L5729,Customers!$C$2:$C$797,0),1)</f>
        <v>17641</v>
      </c>
      <c r="O5729" s="29">
        <f t="shared" si="536"/>
        <v>9</v>
      </c>
      <c r="P5729" s="29">
        <f t="shared" si="537"/>
        <v>14</v>
      </c>
      <c r="Q5729" s="14" t="str">
        <f t="shared" si="538"/>
        <v xml:space="preserve">MaryBeth </v>
      </c>
      <c r="R5729" s="14" t="str">
        <f t="shared" si="539"/>
        <v>Skach</v>
      </c>
    </row>
    <row r="5730" spans="2:18" x14ac:dyDescent="0.45">
      <c r="B5730" s="14" t="str">
        <f t="shared" si="534"/>
        <v>411223941123</v>
      </c>
      <c r="C5730" s="5">
        <v>41122</v>
      </c>
      <c r="D5730" s="2" t="s">
        <v>808</v>
      </c>
      <c r="E5730" s="14">
        <f t="shared" si="535"/>
        <v>0</v>
      </c>
      <c r="F5730" s="2">
        <v>39</v>
      </c>
      <c r="G5730" s="19">
        <v>626.96</v>
      </c>
      <c r="H5730" s="20">
        <v>0</v>
      </c>
      <c r="I5730" s="6"/>
      <c r="J5730" s="5">
        <v>41123</v>
      </c>
      <c r="K5730" s="25">
        <v>-35.92</v>
      </c>
      <c r="L5730" s="2" t="s">
        <v>662</v>
      </c>
      <c r="M5730" s="14">
        <f>+VLOOKUP(L5730,Customers!$C$3:$D$797,2,FALSE)</f>
        <v>1</v>
      </c>
      <c r="N5730" s="14">
        <f>+INDEX(Customers!$B$2:$D$797,MATCH(TF_Database!L5730,Customers!$C$2:$C$797,0),1)</f>
        <v>17641</v>
      </c>
      <c r="O5730" s="29">
        <f t="shared" si="536"/>
        <v>9</v>
      </c>
      <c r="P5730" s="29">
        <f t="shared" si="537"/>
        <v>14</v>
      </c>
      <c r="Q5730" s="14" t="str">
        <f t="shared" si="538"/>
        <v xml:space="preserve">MaryBeth </v>
      </c>
      <c r="R5730" s="14" t="str">
        <f t="shared" si="539"/>
        <v>Skach</v>
      </c>
    </row>
    <row r="5731" spans="2:18" x14ac:dyDescent="0.45">
      <c r="B5731" s="14" t="str">
        <f t="shared" si="534"/>
        <v>411221841123</v>
      </c>
      <c r="C5731" s="5">
        <v>41122</v>
      </c>
      <c r="D5731" s="2" t="s">
        <v>808</v>
      </c>
      <c r="E5731" s="14">
        <f t="shared" si="535"/>
        <v>0</v>
      </c>
      <c r="F5731" s="2">
        <v>18</v>
      </c>
      <c r="G5731" s="19">
        <v>236.31</v>
      </c>
      <c r="H5731" s="20">
        <v>0.04</v>
      </c>
      <c r="I5731" s="6"/>
      <c r="J5731" s="5">
        <v>41123</v>
      </c>
      <c r="K5731" s="25">
        <v>-2.2400000000000002</v>
      </c>
      <c r="L5731" s="2" t="s">
        <v>662</v>
      </c>
      <c r="M5731" s="14">
        <f>+VLOOKUP(L5731,Customers!$C$3:$D$797,2,FALSE)</f>
        <v>1</v>
      </c>
      <c r="N5731" s="14">
        <f>+INDEX(Customers!$B$2:$D$797,MATCH(TF_Database!L5731,Customers!$C$2:$C$797,0),1)</f>
        <v>17641</v>
      </c>
      <c r="O5731" s="29">
        <f t="shared" si="536"/>
        <v>9</v>
      </c>
      <c r="P5731" s="29">
        <f t="shared" si="537"/>
        <v>14</v>
      </c>
      <c r="Q5731" s="14" t="str">
        <f t="shared" si="538"/>
        <v xml:space="preserve">MaryBeth </v>
      </c>
      <c r="R5731" s="14" t="str">
        <f t="shared" si="539"/>
        <v>Skach</v>
      </c>
    </row>
    <row r="5732" spans="2:18" x14ac:dyDescent="0.45">
      <c r="B5732" s="14" t="str">
        <f t="shared" si="534"/>
        <v>410742241075</v>
      </c>
      <c r="C5732" s="5">
        <v>41074</v>
      </c>
      <c r="D5732" s="2" t="s">
        <v>811</v>
      </c>
      <c r="E5732" s="14">
        <f t="shared" si="535"/>
        <v>0</v>
      </c>
      <c r="F5732" s="2">
        <v>22</v>
      </c>
      <c r="G5732" s="19">
        <v>263.63</v>
      </c>
      <c r="H5732" s="20">
        <v>0.03</v>
      </c>
      <c r="I5732" s="6"/>
      <c r="J5732" s="5">
        <v>41075</v>
      </c>
      <c r="K5732" s="25">
        <v>48.86</v>
      </c>
      <c r="L5732" s="2" t="s">
        <v>662</v>
      </c>
      <c r="M5732" s="14">
        <f>+VLOOKUP(L5732,Customers!$C$3:$D$797,2,FALSE)</f>
        <v>1</v>
      </c>
      <c r="N5732" s="14">
        <f>+INDEX(Customers!$B$2:$D$797,MATCH(TF_Database!L5732,Customers!$C$2:$C$797,0),1)</f>
        <v>17641</v>
      </c>
      <c r="O5732" s="29">
        <f t="shared" si="536"/>
        <v>9</v>
      </c>
      <c r="P5732" s="29">
        <f t="shared" si="537"/>
        <v>14</v>
      </c>
      <c r="Q5732" s="14" t="str">
        <f t="shared" si="538"/>
        <v xml:space="preserve">MaryBeth </v>
      </c>
      <c r="R5732" s="14" t="str">
        <f t="shared" si="539"/>
        <v>Skach</v>
      </c>
    </row>
    <row r="5733" spans="2:18" x14ac:dyDescent="0.45">
      <c r="B5733" s="14" t="str">
        <f t="shared" si="534"/>
        <v>406713540673</v>
      </c>
      <c r="C5733" s="5">
        <v>40671</v>
      </c>
      <c r="D5733" s="2" t="s">
        <v>806</v>
      </c>
      <c r="E5733" s="14">
        <f t="shared" si="535"/>
        <v>1</v>
      </c>
      <c r="F5733" s="2">
        <v>35</v>
      </c>
      <c r="G5733" s="19">
        <v>1078.58</v>
      </c>
      <c r="H5733" s="20">
        <v>0.03</v>
      </c>
      <c r="I5733" s="6"/>
      <c r="J5733" s="5">
        <v>40673</v>
      </c>
      <c r="K5733" s="25">
        <v>8.9999999999999751</v>
      </c>
      <c r="L5733" s="2" t="s">
        <v>660</v>
      </c>
      <c r="M5733" s="14">
        <f>+VLOOKUP(L5733,Customers!$C$3:$D$797,2,FALSE)</f>
        <v>2</v>
      </c>
      <c r="N5733" s="14">
        <f>+INDEX(Customers!$B$2:$D$797,MATCH(TF_Database!L5733,Customers!$C$2:$C$797,0),1)</f>
        <v>25919</v>
      </c>
      <c r="O5733" s="29">
        <f t="shared" si="536"/>
        <v>7</v>
      </c>
      <c r="P5733" s="29">
        <f t="shared" si="537"/>
        <v>13</v>
      </c>
      <c r="Q5733" s="14" t="str">
        <f t="shared" si="538"/>
        <v xml:space="preserve">Dennis </v>
      </c>
      <c r="R5733" s="14" t="str">
        <f t="shared" si="539"/>
        <v>Pardue</v>
      </c>
    </row>
    <row r="5734" spans="2:18" x14ac:dyDescent="0.45">
      <c r="B5734" s="14" t="str">
        <f t="shared" si="534"/>
        <v>398584739859</v>
      </c>
      <c r="C5734" s="5">
        <v>39858</v>
      </c>
      <c r="D5734" s="2" t="s">
        <v>806</v>
      </c>
      <c r="E5734" s="14">
        <f t="shared" si="535"/>
        <v>1</v>
      </c>
      <c r="F5734" s="2">
        <v>47</v>
      </c>
      <c r="G5734" s="19">
        <v>1003.43</v>
      </c>
      <c r="H5734" s="20">
        <v>0.01</v>
      </c>
      <c r="I5734" s="6"/>
      <c r="J5734" s="5">
        <v>39859</v>
      </c>
      <c r="K5734" s="25">
        <v>208.06</v>
      </c>
      <c r="L5734" s="2" t="s">
        <v>656</v>
      </c>
      <c r="M5734" s="14">
        <f>+VLOOKUP(L5734,Customers!$C$3:$D$797,2,FALSE)</f>
        <v>1</v>
      </c>
      <c r="N5734" s="14">
        <f>+INDEX(Customers!$B$2:$D$797,MATCH(TF_Database!L5734,Customers!$C$2:$C$797,0),1)</f>
        <v>32294</v>
      </c>
      <c r="O5734" s="29">
        <f t="shared" si="536"/>
        <v>6</v>
      </c>
      <c r="P5734" s="29">
        <f t="shared" si="537"/>
        <v>9</v>
      </c>
      <c r="Q5734" s="14" t="str">
        <f t="shared" si="538"/>
        <v xml:space="preserve">Janet </v>
      </c>
      <c r="R5734" s="14" t="str">
        <f t="shared" si="539"/>
        <v>Lee</v>
      </c>
    </row>
    <row r="5735" spans="2:18" x14ac:dyDescent="0.45">
      <c r="B5735" s="14" t="str">
        <f t="shared" si="534"/>
        <v>406803440682</v>
      </c>
      <c r="C5735" s="5">
        <v>40680</v>
      </c>
      <c r="D5735" s="2" t="s">
        <v>810</v>
      </c>
      <c r="E5735" s="14">
        <f t="shared" si="535"/>
        <v>0</v>
      </c>
      <c r="F5735" s="2">
        <v>34</v>
      </c>
      <c r="G5735" s="19">
        <v>2779.2</v>
      </c>
      <c r="H5735" s="20">
        <v>0.02</v>
      </c>
      <c r="I5735" s="6"/>
      <c r="J5735" s="5">
        <v>40682</v>
      </c>
      <c r="K5735" s="25">
        <v>889.57</v>
      </c>
      <c r="L5735" s="2" t="s">
        <v>569</v>
      </c>
      <c r="M5735" s="14">
        <f>+VLOOKUP(L5735,Customers!$C$3:$D$797,2,FALSE)</f>
        <v>5</v>
      </c>
      <c r="N5735" s="14">
        <f>+INDEX(Customers!$B$2:$D$797,MATCH(TF_Database!L5735,Customers!$C$2:$C$797,0),1)</f>
        <v>1785</v>
      </c>
      <c r="O5735" s="29">
        <f t="shared" si="536"/>
        <v>7</v>
      </c>
      <c r="P5735" s="29">
        <f t="shared" si="537"/>
        <v>13</v>
      </c>
      <c r="Q5735" s="14" t="str">
        <f t="shared" si="538"/>
        <v xml:space="preserve">Denise </v>
      </c>
      <c r="R5735" s="14" t="str">
        <f t="shared" si="539"/>
        <v>Monton</v>
      </c>
    </row>
    <row r="5736" spans="2:18" x14ac:dyDescent="0.45">
      <c r="B5736" s="14" t="str">
        <f t="shared" si="534"/>
        <v>406802640680</v>
      </c>
      <c r="C5736" s="5">
        <v>40680</v>
      </c>
      <c r="D5736" s="2" t="s">
        <v>810</v>
      </c>
      <c r="E5736" s="14">
        <f t="shared" si="535"/>
        <v>0</v>
      </c>
      <c r="F5736" s="2">
        <v>26</v>
      </c>
      <c r="G5736" s="19">
        <v>65.209999999999994</v>
      </c>
      <c r="H5736" s="20">
        <v>0.08</v>
      </c>
      <c r="I5736" s="6"/>
      <c r="J5736" s="5">
        <v>40680</v>
      </c>
      <c r="K5736" s="25">
        <v>-41.6</v>
      </c>
      <c r="L5736" s="2" t="s">
        <v>569</v>
      </c>
      <c r="M5736" s="14">
        <f>+VLOOKUP(L5736,Customers!$C$3:$D$797,2,FALSE)</f>
        <v>5</v>
      </c>
      <c r="N5736" s="14">
        <f>+INDEX(Customers!$B$2:$D$797,MATCH(TF_Database!L5736,Customers!$C$2:$C$797,0),1)</f>
        <v>1785</v>
      </c>
      <c r="O5736" s="29">
        <f t="shared" si="536"/>
        <v>7</v>
      </c>
      <c r="P5736" s="29">
        <f t="shared" si="537"/>
        <v>13</v>
      </c>
      <c r="Q5736" s="14" t="str">
        <f t="shared" si="538"/>
        <v xml:space="preserve">Denise </v>
      </c>
      <c r="R5736" s="14" t="str">
        <f t="shared" si="539"/>
        <v>Monton</v>
      </c>
    </row>
    <row r="5737" spans="2:18" x14ac:dyDescent="0.45">
      <c r="B5737" s="14" t="str">
        <f t="shared" si="534"/>
        <v>398554839856</v>
      </c>
      <c r="C5737" s="5">
        <v>39855</v>
      </c>
      <c r="D5737" s="2" t="s">
        <v>806</v>
      </c>
      <c r="E5737" s="14">
        <f t="shared" si="535"/>
        <v>1</v>
      </c>
      <c r="F5737" s="2">
        <v>48</v>
      </c>
      <c r="G5737" s="19">
        <v>8475.9619999999995</v>
      </c>
      <c r="H5737" s="20">
        <v>0.05</v>
      </c>
      <c r="I5737" s="6"/>
      <c r="J5737" s="5">
        <v>39856</v>
      </c>
      <c r="K5737" s="25">
        <v>2497.9409999999998</v>
      </c>
      <c r="L5737" s="2" t="s">
        <v>224</v>
      </c>
      <c r="M5737" s="14">
        <f>+VLOOKUP(L5737,Customers!$C$3:$D$797,2,FALSE)</f>
        <v>3</v>
      </c>
      <c r="N5737" s="14">
        <f>+INDEX(Customers!$B$2:$D$797,MATCH(TF_Database!L5737,Customers!$C$2:$C$797,0),1)</f>
        <v>5441</v>
      </c>
      <c r="O5737" s="29">
        <f t="shared" si="536"/>
        <v>5</v>
      </c>
      <c r="P5737" s="29">
        <f t="shared" si="537"/>
        <v>11</v>
      </c>
      <c r="Q5737" s="14" t="str">
        <f t="shared" si="538"/>
        <v xml:space="preserve">Rick </v>
      </c>
      <c r="R5737" s="14" t="str">
        <f t="shared" si="539"/>
        <v>Wilson</v>
      </c>
    </row>
    <row r="5738" spans="2:18" x14ac:dyDescent="0.45">
      <c r="B5738" s="14" t="str">
        <f t="shared" si="534"/>
        <v>398551839856</v>
      </c>
      <c r="C5738" s="5">
        <v>39855</v>
      </c>
      <c r="D5738" s="2" t="s">
        <v>806</v>
      </c>
      <c r="E5738" s="14">
        <f t="shared" si="535"/>
        <v>1</v>
      </c>
      <c r="F5738" s="2">
        <v>18</v>
      </c>
      <c r="G5738" s="19">
        <v>3015.4939999999997</v>
      </c>
      <c r="H5738" s="20">
        <v>0.08</v>
      </c>
      <c r="I5738" s="6"/>
      <c r="J5738" s="5">
        <v>39856</v>
      </c>
      <c r="K5738" s="25">
        <v>251.541</v>
      </c>
      <c r="L5738" s="2" t="s">
        <v>224</v>
      </c>
      <c r="M5738" s="14">
        <f>+VLOOKUP(L5738,Customers!$C$3:$D$797,2,FALSE)</f>
        <v>3</v>
      </c>
      <c r="N5738" s="14">
        <f>+INDEX(Customers!$B$2:$D$797,MATCH(TF_Database!L5738,Customers!$C$2:$C$797,0),1)</f>
        <v>5441</v>
      </c>
      <c r="O5738" s="29">
        <f t="shared" si="536"/>
        <v>5</v>
      </c>
      <c r="P5738" s="29">
        <f t="shared" si="537"/>
        <v>11</v>
      </c>
      <c r="Q5738" s="14" t="str">
        <f t="shared" si="538"/>
        <v xml:space="preserve">Rick </v>
      </c>
      <c r="R5738" s="14" t="str">
        <f t="shared" si="539"/>
        <v>Wilson</v>
      </c>
    </row>
    <row r="5739" spans="2:18" x14ac:dyDescent="0.45">
      <c r="B5739" s="14" t="str">
        <f t="shared" si="534"/>
        <v>410402741041</v>
      </c>
      <c r="C5739" s="5">
        <v>41040</v>
      </c>
      <c r="D5739" s="2" t="s">
        <v>810</v>
      </c>
      <c r="E5739" s="14">
        <f t="shared" si="535"/>
        <v>0</v>
      </c>
      <c r="F5739" s="2">
        <v>27</v>
      </c>
      <c r="G5739" s="19">
        <v>156.82</v>
      </c>
      <c r="H5739" s="20">
        <v>0.03</v>
      </c>
      <c r="I5739" s="6"/>
      <c r="J5739" s="5">
        <v>41041</v>
      </c>
      <c r="K5739" s="25">
        <v>-37.619999999999997</v>
      </c>
      <c r="L5739" s="2" t="s">
        <v>661</v>
      </c>
      <c r="M5739" s="14">
        <f>+VLOOKUP(L5739,Customers!$C$3:$D$797,2,FALSE)</f>
        <v>3</v>
      </c>
      <c r="N5739" s="14">
        <f>+INDEX(Customers!$B$2:$D$797,MATCH(TF_Database!L5739,Customers!$C$2:$C$797,0),1)</f>
        <v>13396</v>
      </c>
      <c r="O5739" s="29">
        <f t="shared" si="536"/>
        <v>5</v>
      </c>
      <c r="P5739" s="29">
        <f t="shared" si="537"/>
        <v>11</v>
      </c>
      <c r="Q5739" s="14" t="str">
        <f t="shared" si="538"/>
        <v xml:space="preserve">John </v>
      </c>
      <c r="R5739" s="14" t="str">
        <f t="shared" si="539"/>
        <v>Huston</v>
      </c>
    </row>
    <row r="5740" spans="2:18" x14ac:dyDescent="0.45">
      <c r="B5740" s="14" t="str">
        <f t="shared" si="534"/>
        <v>407295040731</v>
      </c>
      <c r="C5740" s="5">
        <v>40729</v>
      </c>
      <c r="D5740" s="2" t="s">
        <v>806</v>
      </c>
      <c r="E5740" s="14">
        <f t="shared" si="535"/>
        <v>1</v>
      </c>
      <c r="F5740" s="2">
        <v>50</v>
      </c>
      <c r="G5740" s="19">
        <v>2510.71</v>
      </c>
      <c r="H5740" s="20">
        <v>0.01</v>
      </c>
      <c r="I5740" s="6"/>
      <c r="J5740" s="5">
        <v>40731</v>
      </c>
      <c r="K5740" s="25">
        <v>3.5999999999999943</v>
      </c>
      <c r="L5740" s="2" t="s">
        <v>662</v>
      </c>
      <c r="M5740" s="14">
        <f>+VLOOKUP(L5740,Customers!$C$3:$D$797,2,FALSE)</f>
        <v>1</v>
      </c>
      <c r="N5740" s="14">
        <f>+INDEX(Customers!$B$2:$D$797,MATCH(TF_Database!L5740,Customers!$C$2:$C$797,0),1)</f>
        <v>17641</v>
      </c>
      <c r="O5740" s="29">
        <f t="shared" si="536"/>
        <v>9</v>
      </c>
      <c r="P5740" s="29">
        <f t="shared" si="537"/>
        <v>14</v>
      </c>
      <c r="Q5740" s="14" t="str">
        <f t="shared" si="538"/>
        <v xml:space="preserve">MaryBeth </v>
      </c>
      <c r="R5740" s="14" t="str">
        <f t="shared" si="539"/>
        <v>Skach</v>
      </c>
    </row>
    <row r="5741" spans="2:18" x14ac:dyDescent="0.45">
      <c r="B5741" s="14" t="str">
        <f t="shared" si="534"/>
        <v>401353740137</v>
      </c>
      <c r="C5741" s="5">
        <v>40135</v>
      </c>
      <c r="D5741" s="2" t="s">
        <v>804</v>
      </c>
      <c r="E5741" s="14">
        <f t="shared" si="535"/>
        <v>0</v>
      </c>
      <c r="F5741" s="2">
        <v>37</v>
      </c>
      <c r="G5741" s="19">
        <v>988.42</v>
      </c>
      <c r="H5741" s="20">
        <v>0.09</v>
      </c>
      <c r="I5741" s="6"/>
      <c r="J5741" s="5">
        <v>40137</v>
      </c>
      <c r="K5741" s="25">
        <v>253.9375</v>
      </c>
      <c r="L5741" s="2" t="s">
        <v>569</v>
      </c>
      <c r="M5741" s="14">
        <f>+VLOOKUP(L5741,Customers!$C$3:$D$797,2,FALSE)</f>
        <v>5</v>
      </c>
      <c r="N5741" s="14">
        <f>+INDEX(Customers!$B$2:$D$797,MATCH(TF_Database!L5741,Customers!$C$2:$C$797,0),1)</f>
        <v>1785</v>
      </c>
      <c r="O5741" s="29">
        <f t="shared" si="536"/>
        <v>7</v>
      </c>
      <c r="P5741" s="29">
        <f t="shared" si="537"/>
        <v>13</v>
      </c>
      <c r="Q5741" s="14" t="str">
        <f t="shared" si="538"/>
        <v xml:space="preserve">Denise </v>
      </c>
      <c r="R5741" s="14" t="str">
        <f t="shared" si="539"/>
        <v>Monton</v>
      </c>
    </row>
    <row r="5742" spans="2:18" x14ac:dyDescent="0.45">
      <c r="B5742" s="14" t="str">
        <f t="shared" si="534"/>
        <v>404042840405</v>
      </c>
      <c r="C5742" s="5">
        <v>40404</v>
      </c>
      <c r="D5742" s="2" t="s">
        <v>806</v>
      </c>
      <c r="E5742" s="14">
        <f t="shared" si="535"/>
        <v>1</v>
      </c>
      <c r="F5742" s="2">
        <v>28</v>
      </c>
      <c r="G5742" s="19">
        <v>101.25</v>
      </c>
      <c r="H5742" s="20">
        <v>0.05</v>
      </c>
      <c r="I5742" s="6"/>
      <c r="J5742" s="5">
        <v>40405</v>
      </c>
      <c r="K5742" s="25">
        <v>40.9</v>
      </c>
      <c r="L5742" s="2" t="s">
        <v>224</v>
      </c>
      <c r="M5742" s="14">
        <f>+VLOOKUP(L5742,Customers!$C$3:$D$797,2,FALSE)</f>
        <v>3</v>
      </c>
      <c r="N5742" s="14">
        <f>+INDEX(Customers!$B$2:$D$797,MATCH(TF_Database!L5742,Customers!$C$2:$C$797,0),1)</f>
        <v>5441</v>
      </c>
      <c r="O5742" s="29">
        <f t="shared" si="536"/>
        <v>5</v>
      </c>
      <c r="P5742" s="29">
        <f t="shared" si="537"/>
        <v>11</v>
      </c>
      <c r="Q5742" s="14" t="str">
        <f t="shared" si="538"/>
        <v xml:space="preserve">Rick </v>
      </c>
      <c r="R5742" s="14" t="str">
        <f t="shared" si="539"/>
        <v>Wilson</v>
      </c>
    </row>
    <row r="5743" spans="2:18" x14ac:dyDescent="0.45">
      <c r="B5743" s="14" t="str">
        <f t="shared" si="534"/>
        <v>41036141037</v>
      </c>
      <c r="C5743" s="5">
        <v>41036</v>
      </c>
      <c r="D5743" s="2" t="s">
        <v>808</v>
      </c>
      <c r="E5743" s="14">
        <f t="shared" si="535"/>
        <v>0</v>
      </c>
      <c r="F5743" s="2">
        <v>1</v>
      </c>
      <c r="G5743" s="19">
        <v>28.73</v>
      </c>
      <c r="H5743" s="20">
        <v>0</v>
      </c>
      <c r="I5743" s="6"/>
      <c r="J5743" s="5">
        <v>41037</v>
      </c>
      <c r="K5743" s="25">
        <v>-57.04</v>
      </c>
      <c r="L5743" s="2" t="s">
        <v>147</v>
      </c>
      <c r="M5743" s="14">
        <f>+VLOOKUP(L5743,Customers!$C$3:$D$797,2,FALSE)</f>
        <v>3</v>
      </c>
      <c r="N5743" s="14">
        <f>+INDEX(Customers!$B$2:$D$797,MATCH(TF_Database!L5743,Customers!$C$2:$C$797,0),1)</f>
        <v>9302</v>
      </c>
      <c r="O5743" s="29">
        <f t="shared" si="536"/>
        <v>5</v>
      </c>
      <c r="P5743" s="29">
        <f t="shared" si="537"/>
        <v>12</v>
      </c>
      <c r="Q5743" s="14" t="str">
        <f t="shared" si="538"/>
        <v xml:space="preserve">Neil </v>
      </c>
      <c r="R5743" s="14" t="str">
        <f t="shared" si="539"/>
        <v>Knudson</v>
      </c>
    </row>
    <row r="5744" spans="2:18" x14ac:dyDescent="0.45">
      <c r="B5744" s="14" t="str">
        <f t="shared" si="534"/>
        <v>410363141038</v>
      </c>
      <c r="C5744" s="5">
        <v>41036</v>
      </c>
      <c r="D5744" s="2" t="s">
        <v>808</v>
      </c>
      <c r="E5744" s="14">
        <f t="shared" si="535"/>
        <v>0</v>
      </c>
      <c r="F5744" s="2">
        <v>31</v>
      </c>
      <c r="G5744" s="19">
        <v>67.88</v>
      </c>
      <c r="H5744" s="20">
        <v>0.08</v>
      </c>
      <c r="I5744" s="6"/>
      <c r="J5744" s="5">
        <v>41038</v>
      </c>
      <c r="K5744" s="25">
        <v>4.87</v>
      </c>
      <c r="L5744" s="2" t="s">
        <v>147</v>
      </c>
      <c r="M5744" s="14">
        <f>+VLOOKUP(L5744,Customers!$C$3:$D$797,2,FALSE)</f>
        <v>3</v>
      </c>
      <c r="N5744" s="14">
        <f>+INDEX(Customers!$B$2:$D$797,MATCH(TF_Database!L5744,Customers!$C$2:$C$797,0),1)</f>
        <v>9302</v>
      </c>
      <c r="O5744" s="29">
        <f t="shared" si="536"/>
        <v>5</v>
      </c>
      <c r="P5744" s="29">
        <f t="shared" si="537"/>
        <v>12</v>
      </c>
      <c r="Q5744" s="14" t="str">
        <f t="shared" si="538"/>
        <v xml:space="preserve">Neil </v>
      </c>
      <c r="R5744" s="14" t="str">
        <f t="shared" si="539"/>
        <v>Knudson</v>
      </c>
    </row>
    <row r="5745" spans="2:18" x14ac:dyDescent="0.45">
      <c r="B5745" s="14" t="str">
        <f t="shared" si="534"/>
        <v>400344240035</v>
      </c>
      <c r="C5745" s="5">
        <v>40034</v>
      </c>
      <c r="D5745" s="2" t="s">
        <v>810</v>
      </c>
      <c r="E5745" s="14">
        <f t="shared" si="535"/>
        <v>0</v>
      </c>
      <c r="F5745" s="2">
        <v>42</v>
      </c>
      <c r="G5745" s="19">
        <v>865.21</v>
      </c>
      <c r="H5745" s="20">
        <v>7.0000000000000007E-2</v>
      </c>
      <c r="I5745" s="6"/>
      <c r="J5745" s="5">
        <v>40035</v>
      </c>
      <c r="K5745" s="25">
        <v>-42.1</v>
      </c>
      <c r="L5745" s="2" t="s">
        <v>656</v>
      </c>
      <c r="M5745" s="14">
        <f>+VLOOKUP(L5745,Customers!$C$3:$D$797,2,FALSE)</f>
        <v>1</v>
      </c>
      <c r="N5745" s="14">
        <f>+INDEX(Customers!$B$2:$D$797,MATCH(TF_Database!L5745,Customers!$C$2:$C$797,0),1)</f>
        <v>32294</v>
      </c>
      <c r="O5745" s="29">
        <f t="shared" si="536"/>
        <v>6</v>
      </c>
      <c r="P5745" s="29">
        <f t="shared" si="537"/>
        <v>9</v>
      </c>
      <c r="Q5745" s="14" t="str">
        <f t="shared" si="538"/>
        <v xml:space="preserve">Janet </v>
      </c>
      <c r="R5745" s="14" t="str">
        <f t="shared" si="539"/>
        <v>Lee</v>
      </c>
    </row>
    <row r="5746" spans="2:18" x14ac:dyDescent="0.45">
      <c r="B5746" s="14" t="str">
        <f t="shared" si="534"/>
        <v>404434640445</v>
      </c>
      <c r="C5746" s="5">
        <v>40443</v>
      </c>
      <c r="D5746" s="2" t="s">
        <v>804</v>
      </c>
      <c r="E5746" s="14">
        <f t="shared" si="535"/>
        <v>0</v>
      </c>
      <c r="F5746" s="2">
        <v>46</v>
      </c>
      <c r="G5746" s="19">
        <v>2660.6105000000002</v>
      </c>
      <c r="H5746" s="20">
        <v>0.03</v>
      </c>
      <c r="I5746" s="6"/>
      <c r="J5746" s="5">
        <v>40445</v>
      </c>
      <c r="K5746" s="25">
        <v>618.06600000000003</v>
      </c>
      <c r="L5746" s="2" t="s">
        <v>397</v>
      </c>
      <c r="M5746" s="14">
        <f>+VLOOKUP(L5746,Customers!$C$3:$D$797,2,FALSE)</f>
        <v>1</v>
      </c>
      <c r="N5746" s="14">
        <f>+INDEX(Customers!$B$2:$D$797,MATCH(TF_Database!L5746,Customers!$C$2:$C$797,0),1)</f>
        <v>11895</v>
      </c>
      <c r="O5746" s="29">
        <f t="shared" si="536"/>
        <v>8</v>
      </c>
      <c r="P5746" s="29">
        <f t="shared" si="537"/>
        <v>17</v>
      </c>
      <c r="Q5746" s="14" t="str">
        <f t="shared" si="538"/>
        <v xml:space="preserve">Anthony </v>
      </c>
      <c r="R5746" s="14" t="str">
        <f t="shared" si="539"/>
        <v>Garverick</v>
      </c>
    </row>
    <row r="5747" spans="2:18" x14ac:dyDescent="0.45">
      <c r="B5747" s="14" t="str">
        <f t="shared" si="534"/>
        <v>400381040040</v>
      </c>
      <c r="C5747" s="5">
        <v>40038</v>
      </c>
      <c r="D5747" s="2" t="s">
        <v>810</v>
      </c>
      <c r="E5747" s="14">
        <f t="shared" si="535"/>
        <v>0</v>
      </c>
      <c r="F5747" s="2">
        <v>10</v>
      </c>
      <c r="G5747" s="19">
        <v>65.52</v>
      </c>
      <c r="H5747" s="20">
        <v>7.0000000000000007E-2</v>
      </c>
      <c r="I5747" s="6"/>
      <c r="J5747" s="5">
        <v>40040</v>
      </c>
      <c r="K5747" s="25">
        <v>-22.57</v>
      </c>
      <c r="L5747" s="2" t="s">
        <v>658</v>
      </c>
      <c r="M5747" s="14">
        <f>+VLOOKUP(L5747,Customers!$C$3:$D$797,2,FALSE)</f>
        <v>2</v>
      </c>
      <c r="N5747" s="14">
        <f>+INDEX(Customers!$B$2:$D$797,MATCH(TF_Database!L5747,Customers!$C$2:$C$797,0),1)</f>
        <v>13339</v>
      </c>
      <c r="O5747" s="29">
        <f t="shared" si="536"/>
        <v>4</v>
      </c>
      <c r="P5747" s="29">
        <f t="shared" si="537"/>
        <v>12</v>
      </c>
      <c r="Q5747" s="14" t="str">
        <f t="shared" si="538"/>
        <v xml:space="preserve">Liz </v>
      </c>
      <c r="R5747" s="14" t="str">
        <f t="shared" si="539"/>
        <v>Carlisle</v>
      </c>
    </row>
    <row r="5748" spans="2:18" x14ac:dyDescent="0.45">
      <c r="B5748" s="14" t="str">
        <f t="shared" si="534"/>
        <v>402112340215</v>
      </c>
      <c r="C5748" s="5">
        <v>40211</v>
      </c>
      <c r="D5748" s="2" t="s">
        <v>804</v>
      </c>
      <c r="E5748" s="14">
        <f t="shared" si="535"/>
        <v>0</v>
      </c>
      <c r="F5748" s="2">
        <v>23</v>
      </c>
      <c r="G5748" s="19">
        <v>441.99</v>
      </c>
      <c r="H5748" s="20">
        <v>0.08</v>
      </c>
      <c r="I5748" s="6"/>
      <c r="J5748" s="5">
        <v>40215</v>
      </c>
      <c r="K5748" s="25">
        <v>32.36</v>
      </c>
      <c r="L5748" s="2" t="s">
        <v>660</v>
      </c>
      <c r="M5748" s="14">
        <f>+VLOOKUP(L5748,Customers!$C$3:$D$797,2,FALSE)</f>
        <v>2</v>
      </c>
      <c r="N5748" s="14">
        <f>+INDEX(Customers!$B$2:$D$797,MATCH(TF_Database!L5748,Customers!$C$2:$C$797,0),1)</f>
        <v>25919</v>
      </c>
      <c r="O5748" s="29">
        <f t="shared" si="536"/>
        <v>7</v>
      </c>
      <c r="P5748" s="29">
        <f t="shared" si="537"/>
        <v>13</v>
      </c>
      <c r="Q5748" s="14" t="str">
        <f t="shared" si="538"/>
        <v xml:space="preserve">Dennis </v>
      </c>
      <c r="R5748" s="14" t="str">
        <f t="shared" si="539"/>
        <v>Pardue</v>
      </c>
    </row>
    <row r="5749" spans="2:18" x14ac:dyDescent="0.45">
      <c r="B5749" s="14" t="str">
        <f t="shared" si="534"/>
        <v>402113440211</v>
      </c>
      <c r="C5749" s="5">
        <v>40211</v>
      </c>
      <c r="D5749" s="2" t="s">
        <v>804</v>
      </c>
      <c r="E5749" s="14">
        <f t="shared" si="535"/>
        <v>0</v>
      </c>
      <c r="F5749" s="2">
        <v>34</v>
      </c>
      <c r="G5749" s="19">
        <v>245.19</v>
      </c>
      <c r="H5749" s="20">
        <v>0.03</v>
      </c>
      <c r="I5749" s="6"/>
      <c r="J5749" s="5">
        <v>40211</v>
      </c>
      <c r="K5749" s="25">
        <v>37.99</v>
      </c>
      <c r="L5749" s="2" t="s">
        <v>660</v>
      </c>
      <c r="M5749" s="14">
        <f>+VLOOKUP(L5749,Customers!$C$3:$D$797,2,FALSE)</f>
        <v>2</v>
      </c>
      <c r="N5749" s="14">
        <f>+INDEX(Customers!$B$2:$D$797,MATCH(TF_Database!L5749,Customers!$C$2:$C$797,0),1)</f>
        <v>25919</v>
      </c>
      <c r="O5749" s="29">
        <f t="shared" si="536"/>
        <v>7</v>
      </c>
      <c r="P5749" s="29">
        <f t="shared" si="537"/>
        <v>13</v>
      </c>
      <c r="Q5749" s="14" t="str">
        <f t="shared" si="538"/>
        <v xml:space="preserve">Dennis </v>
      </c>
      <c r="R5749" s="14" t="str">
        <f t="shared" si="539"/>
        <v>Pardue</v>
      </c>
    </row>
    <row r="5750" spans="2:18" x14ac:dyDescent="0.45">
      <c r="B5750" s="14" t="str">
        <f t="shared" si="534"/>
        <v>405564140560</v>
      </c>
      <c r="C5750" s="5">
        <v>40556</v>
      </c>
      <c r="D5750" s="2" t="s">
        <v>804</v>
      </c>
      <c r="E5750" s="14">
        <f t="shared" si="535"/>
        <v>0</v>
      </c>
      <c r="F5750" s="2">
        <v>41</v>
      </c>
      <c r="G5750" s="19">
        <v>1271.0474999999999</v>
      </c>
      <c r="H5750" s="20">
        <v>0</v>
      </c>
      <c r="I5750" s="6"/>
      <c r="J5750" s="5">
        <v>40560</v>
      </c>
      <c r="K5750" s="25">
        <v>-158.23500000000001</v>
      </c>
      <c r="L5750" s="2" t="s">
        <v>224</v>
      </c>
      <c r="M5750" s="14">
        <f>+VLOOKUP(L5750,Customers!$C$3:$D$797,2,FALSE)</f>
        <v>3</v>
      </c>
      <c r="N5750" s="14">
        <f>+INDEX(Customers!$B$2:$D$797,MATCH(TF_Database!L5750,Customers!$C$2:$C$797,0),1)</f>
        <v>5441</v>
      </c>
      <c r="O5750" s="29">
        <f t="shared" si="536"/>
        <v>5</v>
      </c>
      <c r="P5750" s="29">
        <f t="shared" si="537"/>
        <v>11</v>
      </c>
      <c r="Q5750" s="14" t="str">
        <f t="shared" si="538"/>
        <v xml:space="preserve">Rick </v>
      </c>
      <c r="R5750" s="14" t="str">
        <f t="shared" si="539"/>
        <v>Wilson</v>
      </c>
    </row>
    <row r="5751" spans="2:18" x14ac:dyDescent="0.45">
      <c r="B5751" s="14" t="str">
        <f t="shared" si="534"/>
        <v>400743040074</v>
      </c>
      <c r="C5751" s="5">
        <v>40074</v>
      </c>
      <c r="D5751" s="2" t="s">
        <v>810</v>
      </c>
      <c r="E5751" s="14">
        <f t="shared" si="535"/>
        <v>0</v>
      </c>
      <c r="F5751" s="2">
        <v>30</v>
      </c>
      <c r="G5751" s="19">
        <v>1394.36</v>
      </c>
      <c r="H5751" s="20">
        <v>0</v>
      </c>
      <c r="I5751" s="6"/>
      <c r="J5751" s="5">
        <v>40074</v>
      </c>
      <c r="K5751" s="25">
        <v>271.45</v>
      </c>
      <c r="L5751" s="2" t="s">
        <v>569</v>
      </c>
      <c r="M5751" s="14">
        <f>+VLOOKUP(L5751,Customers!$C$3:$D$797,2,FALSE)</f>
        <v>5</v>
      </c>
      <c r="N5751" s="14">
        <f>+INDEX(Customers!$B$2:$D$797,MATCH(TF_Database!L5751,Customers!$C$2:$C$797,0),1)</f>
        <v>1785</v>
      </c>
      <c r="O5751" s="29">
        <f t="shared" si="536"/>
        <v>7</v>
      </c>
      <c r="P5751" s="29">
        <f t="shared" si="537"/>
        <v>13</v>
      </c>
      <c r="Q5751" s="14" t="str">
        <f t="shared" si="538"/>
        <v xml:space="preserve">Denise </v>
      </c>
      <c r="R5751" s="14" t="str">
        <f t="shared" si="539"/>
        <v>Monton</v>
      </c>
    </row>
    <row r="5752" spans="2:18" x14ac:dyDescent="0.45">
      <c r="B5752" s="14" t="str">
        <f t="shared" si="534"/>
        <v>406672540669</v>
      </c>
      <c r="C5752" s="5">
        <v>40667</v>
      </c>
      <c r="D5752" s="2" t="s">
        <v>806</v>
      </c>
      <c r="E5752" s="14">
        <f t="shared" si="535"/>
        <v>1</v>
      </c>
      <c r="F5752" s="2">
        <v>25</v>
      </c>
      <c r="G5752" s="19">
        <v>375.74</v>
      </c>
      <c r="H5752" s="20">
        <v>0.05</v>
      </c>
      <c r="I5752" s="6"/>
      <c r="J5752" s="5">
        <v>40669</v>
      </c>
      <c r="K5752" s="25">
        <v>-9.31</v>
      </c>
      <c r="L5752" s="2" t="s">
        <v>656</v>
      </c>
      <c r="M5752" s="14">
        <f>+VLOOKUP(L5752,Customers!$C$3:$D$797,2,FALSE)</f>
        <v>1</v>
      </c>
      <c r="N5752" s="14">
        <f>+INDEX(Customers!$B$2:$D$797,MATCH(TF_Database!L5752,Customers!$C$2:$C$797,0),1)</f>
        <v>32294</v>
      </c>
      <c r="O5752" s="29">
        <f t="shared" si="536"/>
        <v>6</v>
      </c>
      <c r="P5752" s="29">
        <f t="shared" si="537"/>
        <v>9</v>
      </c>
      <c r="Q5752" s="14" t="str">
        <f t="shared" si="538"/>
        <v xml:space="preserve">Janet </v>
      </c>
      <c r="R5752" s="14" t="str">
        <f t="shared" si="539"/>
        <v>Lee</v>
      </c>
    </row>
    <row r="5753" spans="2:18" x14ac:dyDescent="0.45">
      <c r="B5753" s="14" t="str">
        <f t="shared" si="534"/>
        <v>406673640668</v>
      </c>
      <c r="C5753" s="5">
        <v>40667</v>
      </c>
      <c r="D5753" s="2" t="s">
        <v>806</v>
      </c>
      <c r="E5753" s="14">
        <f t="shared" si="535"/>
        <v>1</v>
      </c>
      <c r="F5753" s="2">
        <v>36</v>
      </c>
      <c r="G5753" s="19">
        <v>1095.1099999999999</v>
      </c>
      <c r="H5753" s="20">
        <v>0.1</v>
      </c>
      <c r="I5753" s="6"/>
      <c r="J5753" s="5">
        <v>40668</v>
      </c>
      <c r="K5753" s="25">
        <v>-1286.43</v>
      </c>
      <c r="L5753" s="2" t="s">
        <v>656</v>
      </c>
      <c r="M5753" s="14">
        <f>+VLOOKUP(L5753,Customers!$C$3:$D$797,2,FALSE)</f>
        <v>1</v>
      </c>
      <c r="N5753" s="14">
        <f>+INDEX(Customers!$B$2:$D$797,MATCH(TF_Database!L5753,Customers!$C$2:$C$797,0),1)</f>
        <v>32294</v>
      </c>
      <c r="O5753" s="29">
        <f t="shared" si="536"/>
        <v>6</v>
      </c>
      <c r="P5753" s="29">
        <f t="shared" si="537"/>
        <v>9</v>
      </c>
      <c r="Q5753" s="14" t="str">
        <f t="shared" si="538"/>
        <v xml:space="preserve">Janet </v>
      </c>
      <c r="R5753" s="14" t="str">
        <f t="shared" si="539"/>
        <v>Lee</v>
      </c>
    </row>
    <row r="5754" spans="2:18" x14ac:dyDescent="0.45">
      <c r="B5754" s="14" t="str">
        <f t="shared" si="534"/>
        <v>40394640395</v>
      </c>
      <c r="C5754" s="5">
        <v>40394</v>
      </c>
      <c r="D5754" s="2" t="s">
        <v>808</v>
      </c>
      <c r="E5754" s="14">
        <f t="shared" si="535"/>
        <v>0</v>
      </c>
      <c r="F5754" s="2">
        <v>6</v>
      </c>
      <c r="G5754" s="19">
        <v>124.65</v>
      </c>
      <c r="H5754" s="20">
        <v>0.01</v>
      </c>
      <c r="I5754" s="6"/>
      <c r="J5754" s="5">
        <v>40395</v>
      </c>
      <c r="K5754" s="25">
        <v>13.34</v>
      </c>
      <c r="L5754" s="2" t="s">
        <v>657</v>
      </c>
      <c r="M5754" s="14">
        <f>+VLOOKUP(L5754,Customers!$C$3:$D$797,2,FALSE)</f>
        <v>5</v>
      </c>
      <c r="N5754" s="14">
        <f>+INDEX(Customers!$B$2:$D$797,MATCH(TF_Database!L5754,Customers!$C$2:$C$797,0),1)</f>
        <v>10028</v>
      </c>
      <c r="O5754" s="29">
        <f t="shared" si="536"/>
        <v>8</v>
      </c>
      <c r="P5754" s="29">
        <f t="shared" si="537"/>
        <v>16</v>
      </c>
      <c r="Q5754" s="14" t="str">
        <f t="shared" si="538"/>
        <v xml:space="preserve">Maxwell </v>
      </c>
      <c r="R5754" s="14" t="str">
        <f t="shared" si="539"/>
        <v>Schwartz</v>
      </c>
    </row>
    <row r="5755" spans="2:18" x14ac:dyDescent="0.45">
      <c r="B5755" s="14" t="str">
        <f t="shared" si="534"/>
        <v>404851440487</v>
      </c>
      <c r="C5755" s="5">
        <v>40485</v>
      </c>
      <c r="D5755" s="2" t="s">
        <v>806</v>
      </c>
      <c r="E5755" s="14">
        <f t="shared" si="535"/>
        <v>1</v>
      </c>
      <c r="F5755" s="2">
        <v>14</v>
      </c>
      <c r="G5755" s="19">
        <v>3830.84</v>
      </c>
      <c r="H5755" s="20">
        <v>0.1</v>
      </c>
      <c r="I5755" s="6"/>
      <c r="J5755" s="5">
        <v>40487</v>
      </c>
      <c r="K5755" s="25">
        <v>635.33000000000004</v>
      </c>
      <c r="L5755" s="2" t="s">
        <v>224</v>
      </c>
      <c r="M5755" s="14">
        <f>+VLOOKUP(L5755,Customers!$C$3:$D$797,2,FALSE)</f>
        <v>3</v>
      </c>
      <c r="N5755" s="14">
        <f>+INDEX(Customers!$B$2:$D$797,MATCH(TF_Database!L5755,Customers!$C$2:$C$797,0),1)</f>
        <v>5441</v>
      </c>
      <c r="O5755" s="29">
        <f t="shared" si="536"/>
        <v>5</v>
      </c>
      <c r="P5755" s="29">
        <f t="shared" si="537"/>
        <v>11</v>
      </c>
      <c r="Q5755" s="14" t="str">
        <f t="shared" si="538"/>
        <v xml:space="preserve">Rick </v>
      </c>
      <c r="R5755" s="14" t="str">
        <f t="shared" si="539"/>
        <v>Wilson</v>
      </c>
    </row>
    <row r="5756" spans="2:18" x14ac:dyDescent="0.45">
      <c r="B5756" s="14" t="str">
        <f t="shared" si="534"/>
        <v>404852240487</v>
      </c>
      <c r="C5756" s="5">
        <v>40485</v>
      </c>
      <c r="D5756" s="2" t="s">
        <v>806</v>
      </c>
      <c r="E5756" s="14">
        <f t="shared" si="535"/>
        <v>1</v>
      </c>
      <c r="F5756" s="2">
        <v>22</v>
      </c>
      <c r="G5756" s="19">
        <v>267.43</v>
      </c>
      <c r="H5756" s="20">
        <v>7.0000000000000007E-2</v>
      </c>
      <c r="I5756" s="6"/>
      <c r="J5756" s="5">
        <v>40487</v>
      </c>
      <c r="K5756" s="25">
        <v>-45.98</v>
      </c>
      <c r="L5756" s="2" t="s">
        <v>224</v>
      </c>
      <c r="M5756" s="14">
        <f>+VLOOKUP(L5756,Customers!$C$3:$D$797,2,FALSE)</f>
        <v>3</v>
      </c>
      <c r="N5756" s="14">
        <f>+INDEX(Customers!$B$2:$D$797,MATCH(TF_Database!L5756,Customers!$C$2:$C$797,0),1)</f>
        <v>5441</v>
      </c>
      <c r="O5756" s="29">
        <f t="shared" si="536"/>
        <v>5</v>
      </c>
      <c r="P5756" s="29">
        <f t="shared" si="537"/>
        <v>11</v>
      </c>
      <c r="Q5756" s="14" t="str">
        <f t="shared" si="538"/>
        <v xml:space="preserve">Rick </v>
      </c>
      <c r="R5756" s="14" t="str">
        <f t="shared" si="539"/>
        <v>Wilson</v>
      </c>
    </row>
    <row r="5757" spans="2:18" x14ac:dyDescent="0.45">
      <c r="B5757" s="14" t="str">
        <f t="shared" si="534"/>
        <v>41218841220</v>
      </c>
      <c r="C5757" s="5">
        <v>41218</v>
      </c>
      <c r="D5757" s="2" t="s">
        <v>810</v>
      </c>
      <c r="E5757" s="14">
        <f t="shared" si="535"/>
        <v>0</v>
      </c>
      <c r="F5757" s="2">
        <v>8</v>
      </c>
      <c r="G5757" s="19">
        <v>137.38</v>
      </c>
      <c r="H5757" s="20">
        <v>0.06</v>
      </c>
      <c r="I5757" s="6"/>
      <c r="J5757" s="5">
        <v>41220</v>
      </c>
      <c r="K5757" s="25">
        <v>-11.39</v>
      </c>
      <c r="L5757" s="2" t="s">
        <v>658</v>
      </c>
      <c r="M5757" s="14">
        <f>+VLOOKUP(L5757,Customers!$C$3:$D$797,2,FALSE)</f>
        <v>2</v>
      </c>
      <c r="N5757" s="14">
        <f>+INDEX(Customers!$B$2:$D$797,MATCH(TF_Database!L5757,Customers!$C$2:$C$797,0),1)</f>
        <v>13339</v>
      </c>
      <c r="O5757" s="29">
        <f t="shared" si="536"/>
        <v>4</v>
      </c>
      <c r="P5757" s="29">
        <f t="shared" si="537"/>
        <v>12</v>
      </c>
      <c r="Q5757" s="14" t="str">
        <f t="shared" si="538"/>
        <v xml:space="preserve">Liz </v>
      </c>
      <c r="R5757" s="14" t="str">
        <f t="shared" si="539"/>
        <v>Carlisle</v>
      </c>
    </row>
    <row r="5758" spans="2:18" x14ac:dyDescent="0.45">
      <c r="B5758" s="14" t="str">
        <f t="shared" si="534"/>
        <v>407274540727</v>
      </c>
      <c r="C5758" s="5">
        <v>40727</v>
      </c>
      <c r="D5758" s="2" t="s">
        <v>808</v>
      </c>
      <c r="E5758" s="14">
        <f t="shared" si="535"/>
        <v>0</v>
      </c>
      <c r="F5758" s="2">
        <v>45</v>
      </c>
      <c r="G5758" s="19">
        <v>296.82</v>
      </c>
      <c r="H5758" s="20">
        <v>7.0000000000000007E-2</v>
      </c>
      <c r="I5758" s="6"/>
      <c r="J5758" s="5">
        <v>40727</v>
      </c>
      <c r="K5758" s="25">
        <v>-120.37</v>
      </c>
      <c r="L5758" s="2" t="s">
        <v>204</v>
      </c>
      <c r="M5758" s="14">
        <f>+VLOOKUP(L5758,Customers!$C$3:$D$797,2,FALSE)</f>
        <v>2</v>
      </c>
      <c r="N5758" s="14">
        <f>+INDEX(Customers!$B$2:$D$797,MATCH(TF_Database!L5758,Customers!$C$2:$C$797,0),1)</f>
        <v>28909</v>
      </c>
      <c r="O5758" s="29">
        <f t="shared" si="536"/>
        <v>8</v>
      </c>
      <c r="P5758" s="29">
        <f t="shared" si="537"/>
        <v>16</v>
      </c>
      <c r="Q5758" s="14" t="str">
        <f t="shared" si="538"/>
        <v xml:space="preserve">Lycoris </v>
      </c>
      <c r="R5758" s="14" t="str">
        <f t="shared" si="539"/>
        <v>Saunders</v>
      </c>
    </row>
    <row r="5759" spans="2:18" x14ac:dyDescent="0.45">
      <c r="B5759" s="14" t="str">
        <f t="shared" si="534"/>
        <v>399052839906</v>
      </c>
      <c r="C5759" s="5">
        <v>39905</v>
      </c>
      <c r="D5759" s="2" t="s">
        <v>810</v>
      </c>
      <c r="E5759" s="14">
        <f t="shared" si="535"/>
        <v>0</v>
      </c>
      <c r="F5759" s="2">
        <v>28</v>
      </c>
      <c r="G5759" s="19">
        <v>1801.95</v>
      </c>
      <c r="H5759" s="20">
        <v>0.03</v>
      </c>
      <c r="I5759" s="6"/>
      <c r="J5759" s="5">
        <v>39906</v>
      </c>
      <c r="K5759" s="25">
        <v>-182.07</v>
      </c>
      <c r="L5759" s="2" t="s">
        <v>397</v>
      </c>
      <c r="M5759" s="14">
        <f>+VLOOKUP(L5759,Customers!$C$3:$D$797,2,FALSE)</f>
        <v>1</v>
      </c>
      <c r="N5759" s="14">
        <f>+INDEX(Customers!$B$2:$D$797,MATCH(TF_Database!L5759,Customers!$C$2:$C$797,0),1)</f>
        <v>11895</v>
      </c>
      <c r="O5759" s="29">
        <f t="shared" si="536"/>
        <v>8</v>
      </c>
      <c r="P5759" s="29">
        <f t="shared" si="537"/>
        <v>17</v>
      </c>
      <c r="Q5759" s="14" t="str">
        <f t="shared" si="538"/>
        <v xml:space="preserve">Anthony </v>
      </c>
      <c r="R5759" s="14" t="str">
        <f t="shared" si="539"/>
        <v>Garverick</v>
      </c>
    </row>
    <row r="5760" spans="2:18" x14ac:dyDescent="0.45">
      <c r="B5760" s="14" t="str">
        <f t="shared" si="534"/>
        <v>409471840949</v>
      </c>
      <c r="C5760" s="5">
        <v>40947</v>
      </c>
      <c r="D5760" s="2" t="s">
        <v>806</v>
      </c>
      <c r="E5760" s="14">
        <f t="shared" si="535"/>
        <v>1</v>
      </c>
      <c r="F5760" s="2">
        <v>18</v>
      </c>
      <c r="G5760" s="19">
        <v>1713.8</v>
      </c>
      <c r="H5760" s="20">
        <v>0.05</v>
      </c>
      <c r="I5760" s="6"/>
      <c r="J5760" s="5">
        <v>40949</v>
      </c>
      <c r="K5760" s="25">
        <v>1125.29</v>
      </c>
      <c r="L5760" s="2" t="s">
        <v>662</v>
      </c>
      <c r="M5760" s="14">
        <f>+VLOOKUP(L5760,Customers!$C$3:$D$797,2,FALSE)</f>
        <v>1</v>
      </c>
      <c r="N5760" s="14">
        <f>+INDEX(Customers!$B$2:$D$797,MATCH(TF_Database!L5760,Customers!$C$2:$C$797,0),1)</f>
        <v>17641</v>
      </c>
      <c r="O5760" s="29">
        <f t="shared" si="536"/>
        <v>9</v>
      </c>
      <c r="P5760" s="29">
        <f t="shared" si="537"/>
        <v>14</v>
      </c>
      <c r="Q5760" s="14" t="str">
        <f t="shared" si="538"/>
        <v xml:space="preserve">MaryBeth </v>
      </c>
      <c r="R5760" s="14" t="str">
        <f t="shared" si="539"/>
        <v>Skach</v>
      </c>
    </row>
    <row r="5761" spans="2:18" x14ac:dyDescent="0.45">
      <c r="B5761" s="14" t="str">
        <f t="shared" si="534"/>
        <v>409471640947</v>
      </c>
      <c r="C5761" s="5">
        <v>40947</v>
      </c>
      <c r="D5761" s="2" t="s">
        <v>806</v>
      </c>
      <c r="E5761" s="14">
        <f t="shared" si="535"/>
        <v>1</v>
      </c>
      <c r="F5761" s="2">
        <v>16</v>
      </c>
      <c r="G5761" s="19">
        <v>116.69</v>
      </c>
      <c r="H5761" s="20">
        <v>0.02</v>
      </c>
      <c r="I5761" s="6"/>
      <c r="J5761" s="5">
        <v>40947</v>
      </c>
      <c r="K5761" s="25">
        <v>11.69</v>
      </c>
      <c r="L5761" s="2" t="s">
        <v>662</v>
      </c>
      <c r="M5761" s="14">
        <f>+VLOOKUP(L5761,Customers!$C$3:$D$797,2,FALSE)</f>
        <v>1</v>
      </c>
      <c r="N5761" s="14">
        <f>+INDEX(Customers!$B$2:$D$797,MATCH(TF_Database!L5761,Customers!$C$2:$C$797,0),1)</f>
        <v>17641</v>
      </c>
      <c r="O5761" s="29">
        <f t="shared" si="536"/>
        <v>9</v>
      </c>
      <c r="P5761" s="29">
        <f t="shared" si="537"/>
        <v>14</v>
      </c>
      <c r="Q5761" s="14" t="str">
        <f t="shared" si="538"/>
        <v xml:space="preserve">MaryBeth </v>
      </c>
      <c r="R5761" s="14" t="str">
        <f t="shared" si="539"/>
        <v>Skach</v>
      </c>
    </row>
    <row r="5762" spans="2:18" x14ac:dyDescent="0.45">
      <c r="B5762" s="14" t="str">
        <f t="shared" si="534"/>
        <v>401923240195</v>
      </c>
      <c r="C5762" s="5">
        <v>40192</v>
      </c>
      <c r="D5762" s="2" t="s">
        <v>810</v>
      </c>
      <c r="E5762" s="14">
        <f t="shared" si="535"/>
        <v>0</v>
      </c>
      <c r="F5762" s="2">
        <v>32</v>
      </c>
      <c r="G5762" s="19">
        <v>210.9</v>
      </c>
      <c r="H5762" s="20">
        <v>0.03</v>
      </c>
      <c r="I5762" s="6"/>
      <c r="J5762" s="5">
        <v>40195</v>
      </c>
      <c r="K5762" s="25">
        <v>-62.46</v>
      </c>
      <c r="L5762" s="2" t="s">
        <v>397</v>
      </c>
      <c r="M5762" s="14">
        <f>+VLOOKUP(L5762,Customers!$C$3:$D$797,2,FALSE)</f>
        <v>1</v>
      </c>
      <c r="N5762" s="14">
        <f>+INDEX(Customers!$B$2:$D$797,MATCH(TF_Database!L5762,Customers!$C$2:$C$797,0),1)</f>
        <v>11895</v>
      </c>
      <c r="O5762" s="29">
        <f t="shared" si="536"/>
        <v>8</v>
      </c>
      <c r="P5762" s="29">
        <f t="shared" si="537"/>
        <v>17</v>
      </c>
      <c r="Q5762" s="14" t="str">
        <f t="shared" si="538"/>
        <v xml:space="preserve">Anthony </v>
      </c>
      <c r="R5762" s="14" t="str">
        <f t="shared" si="539"/>
        <v>Garverick</v>
      </c>
    </row>
    <row r="5763" spans="2:18" x14ac:dyDescent="0.45">
      <c r="B5763" s="14" t="str">
        <f t="shared" si="534"/>
        <v>411764441177</v>
      </c>
      <c r="C5763" s="5">
        <v>41176</v>
      </c>
      <c r="D5763" s="2" t="s">
        <v>811</v>
      </c>
      <c r="E5763" s="14">
        <f t="shared" si="535"/>
        <v>0</v>
      </c>
      <c r="F5763" s="2">
        <v>44</v>
      </c>
      <c r="G5763" s="19">
        <v>6768.16</v>
      </c>
      <c r="H5763" s="20">
        <v>0.03</v>
      </c>
      <c r="I5763" s="6"/>
      <c r="J5763" s="5">
        <v>41177</v>
      </c>
      <c r="K5763" s="25">
        <v>907.49</v>
      </c>
      <c r="L5763" s="2" t="s">
        <v>658</v>
      </c>
      <c r="M5763" s="14">
        <f>+VLOOKUP(L5763,Customers!$C$3:$D$797,2,FALSE)</f>
        <v>2</v>
      </c>
      <c r="N5763" s="14">
        <f>+INDEX(Customers!$B$2:$D$797,MATCH(TF_Database!L5763,Customers!$C$2:$C$797,0),1)</f>
        <v>13339</v>
      </c>
      <c r="O5763" s="29">
        <f t="shared" si="536"/>
        <v>4</v>
      </c>
      <c r="P5763" s="29">
        <f t="shared" si="537"/>
        <v>12</v>
      </c>
      <c r="Q5763" s="14" t="str">
        <f t="shared" si="538"/>
        <v xml:space="preserve">Liz </v>
      </c>
      <c r="R5763" s="14" t="str">
        <f t="shared" si="539"/>
        <v>Carlisle</v>
      </c>
    </row>
    <row r="5764" spans="2:18" x14ac:dyDescent="0.45">
      <c r="B5764" s="14" t="str">
        <f t="shared" si="534"/>
        <v>41176441177</v>
      </c>
      <c r="C5764" s="5">
        <v>41176</v>
      </c>
      <c r="D5764" s="2" t="s">
        <v>811</v>
      </c>
      <c r="E5764" s="14">
        <f t="shared" si="535"/>
        <v>0</v>
      </c>
      <c r="F5764" s="2">
        <v>4</v>
      </c>
      <c r="G5764" s="19">
        <v>10.65</v>
      </c>
      <c r="H5764" s="20">
        <v>0.1</v>
      </c>
      <c r="I5764" s="6"/>
      <c r="J5764" s="5">
        <v>41177</v>
      </c>
      <c r="K5764" s="25">
        <v>-0.64</v>
      </c>
      <c r="L5764" s="2" t="s">
        <v>658</v>
      </c>
      <c r="M5764" s="14">
        <f>+VLOOKUP(L5764,Customers!$C$3:$D$797,2,FALSE)</f>
        <v>2</v>
      </c>
      <c r="N5764" s="14">
        <f>+INDEX(Customers!$B$2:$D$797,MATCH(TF_Database!L5764,Customers!$C$2:$C$797,0),1)</f>
        <v>13339</v>
      </c>
      <c r="O5764" s="29">
        <f t="shared" si="536"/>
        <v>4</v>
      </c>
      <c r="P5764" s="29">
        <f t="shared" si="537"/>
        <v>12</v>
      </c>
      <c r="Q5764" s="14" t="str">
        <f t="shared" si="538"/>
        <v xml:space="preserve">Liz </v>
      </c>
      <c r="R5764" s="14" t="str">
        <f t="shared" si="539"/>
        <v>Carlisle</v>
      </c>
    </row>
    <row r="5765" spans="2:18" x14ac:dyDescent="0.45">
      <c r="B5765" s="14" t="str">
        <f t="shared" si="534"/>
        <v>40854940858</v>
      </c>
      <c r="C5765" s="5">
        <v>40854</v>
      </c>
      <c r="D5765" s="2" t="s">
        <v>804</v>
      </c>
      <c r="E5765" s="14">
        <f t="shared" si="535"/>
        <v>0</v>
      </c>
      <c r="F5765" s="2">
        <v>9</v>
      </c>
      <c r="G5765" s="19">
        <v>149.63999999999999</v>
      </c>
      <c r="H5765" s="20">
        <v>0.05</v>
      </c>
      <c r="I5765" s="6"/>
      <c r="J5765" s="5">
        <v>40858</v>
      </c>
      <c r="K5765" s="25">
        <v>13.77</v>
      </c>
      <c r="L5765" s="2" t="s">
        <v>662</v>
      </c>
      <c r="M5765" s="14">
        <f>+VLOOKUP(L5765,Customers!$C$3:$D$797,2,FALSE)</f>
        <v>1</v>
      </c>
      <c r="N5765" s="14">
        <f>+INDEX(Customers!$B$2:$D$797,MATCH(TF_Database!L5765,Customers!$C$2:$C$797,0),1)</f>
        <v>17641</v>
      </c>
      <c r="O5765" s="29">
        <f t="shared" si="536"/>
        <v>9</v>
      </c>
      <c r="P5765" s="29">
        <f t="shared" si="537"/>
        <v>14</v>
      </c>
      <c r="Q5765" s="14" t="str">
        <f t="shared" si="538"/>
        <v xml:space="preserve">MaryBeth </v>
      </c>
      <c r="R5765" s="14" t="str">
        <f t="shared" si="539"/>
        <v>Skach</v>
      </c>
    </row>
    <row r="5766" spans="2:18" x14ac:dyDescent="0.45">
      <c r="B5766" s="14" t="str">
        <f t="shared" si="534"/>
        <v>411743341174</v>
      </c>
      <c r="C5766" s="5">
        <v>41174</v>
      </c>
      <c r="D5766" s="2" t="s">
        <v>810</v>
      </c>
      <c r="E5766" s="14">
        <f t="shared" si="535"/>
        <v>0</v>
      </c>
      <c r="F5766" s="2">
        <v>33</v>
      </c>
      <c r="G5766" s="19">
        <v>570.24</v>
      </c>
      <c r="H5766" s="20">
        <v>0.01</v>
      </c>
      <c r="I5766" s="6"/>
      <c r="J5766" s="5">
        <v>41174</v>
      </c>
      <c r="K5766" s="25">
        <v>-57.828899999999997</v>
      </c>
      <c r="L5766" s="2" t="s">
        <v>224</v>
      </c>
      <c r="M5766" s="14">
        <f>+VLOOKUP(L5766,Customers!$C$3:$D$797,2,FALSE)</f>
        <v>3</v>
      </c>
      <c r="N5766" s="14">
        <f>+INDEX(Customers!$B$2:$D$797,MATCH(TF_Database!L5766,Customers!$C$2:$C$797,0),1)</f>
        <v>5441</v>
      </c>
      <c r="O5766" s="29">
        <f t="shared" si="536"/>
        <v>5</v>
      </c>
      <c r="P5766" s="29">
        <f t="shared" si="537"/>
        <v>11</v>
      </c>
      <c r="Q5766" s="14" t="str">
        <f t="shared" si="538"/>
        <v xml:space="preserve">Rick </v>
      </c>
      <c r="R5766" s="14" t="str">
        <f t="shared" si="539"/>
        <v>Wilson</v>
      </c>
    </row>
    <row r="5767" spans="2:18" x14ac:dyDescent="0.45">
      <c r="B5767" s="14" t="str">
        <f t="shared" ref="B5767:B5830" si="540">+CONCATENATE(C5767,F5767,J5767)</f>
        <v>400832740084</v>
      </c>
      <c r="C5767" s="5">
        <v>40083</v>
      </c>
      <c r="D5767" s="2" t="s">
        <v>811</v>
      </c>
      <c r="E5767" s="14">
        <f t="shared" ref="E5767:E5830" si="541">+IF(D5767="High",1,0)</f>
        <v>0</v>
      </c>
      <c r="F5767" s="2">
        <v>27</v>
      </c>
      <c r="G5767" s="19">
        <v>258.54000000000002</v>
      </c>
      <c r="H5767" s="20">
        <v>0.1</v>
      </c>
      <c r="I5767" s="6"/>
      <c r="J5767" s="5">
        <v>40084</v>
      </c>
      <c r="K5767" s="25">
        <v>-16.3</v>
      </c>
      <c r="L5767" s="2" t="s">
        <v>658</v>
      </c>
      <c r="M5767" s="14">
        <f>+VLOOKUP(L5767,Customers!$C$3:$D$797,2,FALSE)</f>
        <v>2</v>
      </c>
      <c r="N5767" s="14">
        <f>+INDEX(Customers!$B$2:$D$797,MATCH(TF_Database!L5767,Customers!$C$2:$C$797,0),1)</f>
        <v>13339</v>
      </c>
      <c r="O5767" s="29">
        <f t="shared" ref="O5767:O5830" si="542">+SEARCH(" ",L5767)</f>
        <v>4</v>
      </c>
      <c r="P5767" s="29">
        <f t="shared" ref="P5767:P5830" si="543">+LEN(L5767)</f>
        <v>12</v>
      </c>
      <c r="Q5767" s="14" t="str">
        <f t="shared" ref="Q5767:Q5830" si="544">+LEFT(L5767,O5767)</f>
        <v xml:space="preserve">Liz </v>
      </c>
      <c r="R5767" s="14" t="str">
        <f t="shared" ref="R5767:R5830" si="545">+RIGHT(L5767,P5767-O5767)</f>
        <v>Carlisle</v>
      </c>
    </row>
    <row r="5768" spans="2:18" x14ac:dyDescent="0.45">
      <c r="B5768" s="14" t="str">
        <f t="shared" si="540"/>
        <v>400831940084</v>
      </c>
      <c r="C5768" s="5">
        <v>40083</v>
      </c>
      <c r="D5768" s="2" t="s">
        <v>811</v>
      </c>
      <c r="E5768" s="14">
        <f t="shared" si="541"/>
        <v>0</v>
      </c>
      <c r="F5768" s="2">
        <v>19</v>
      </c>
      <c r="G5768" s="19">
        <v>1972.884</v>
      </c>
      <c r="H5768" s="20">
        <v>0.04</v>
      </c>
      <c r="I5768" s="6"/>
      <c r="J5768" s="5">
        <v>40084</v>
      </c>
      <c r="K5768" s="25">
        <v>140.91299999999998</v>
      </c>
      <c r="L5768" s="2" t="s">
        <v>658</v>
      </c>
      <c r="M5768" s="14">
        <f>+VLOOKUP(L5768,Customers!$C$3:$D$797,2,FALSE)</f>
        <v>2</v>
      </c>
      <c r="N5768" s="14">
        <f>+INDEX(Customers!$B$2:$D$797,MATCH(TF_Database!L5768,Customers!$C$2:$C$797,0),1)</f>
        <v>13339</v>
      </c>
      <c r="O5768" s="29">
        <f t="shared" si="542"/>
        <v>4</v>
      </c>
      <c r="P5768" s="29">
        <f t="shared" si="543"/>
        <v>12</v>
      </c>
      <c r="Q5768" s="14" t="str">
        <f t="shared" si="544"/>
        <v xml:space="preserve">Liz </v>
      </c>
      <c r="R5768" s="14" t="str">
        <f t="shared" si="545"/>
        <v>Carlisle</v>
      </c>
    </row>
    <row r="5769" spans="2:18" x14ac:dyDescent="0.45">
      <c r="B5769" s="14" t="str">
        <f t="shared" si="540"/>
        <v>408422840843</v>
      </c>
      <c r="C5769" s="5">
        <v>40842</v>
      </c>
      <c r="D5769" s="2" t="s">
        <v>806</v>
      </c>
      <c r="E5769" s="14">
        <f t="shared" si="541"/>
        <v>1</v>
      </c>
      <c r="F5769" s="2">
        <v>28</v>
      </c>
      <c r="G5769" s="19">
        <v>75.739999999999995</v>
      </c>
      <c r="H5769" s="20">
        <v>0.1</v>
      </c>
      <c r="I5769" s="6"/>
      <c r="J5769" s="5">
        <v>40843</v>
      </c>
      <c r="K5769" s="25">
        <v>13.23</v>
      </c>
      <c r="L5769" s="2" t="s">
        <v>487</v>
      </c>
      <c r="M5769" s="14">
        <f>+VLOOKUP(L5769,Customers!$C$3:$D$797,2,FALSE)</f>
        <v>1</v>
      </c>
      <c r="N5769" s="14">
        <f>+INDEX(Customers!$B$2:$D$797,MATCH(TF_Database!L5769,Customers!$C$2:$C$797,0),1)</f>
        <v>27652</v>
      </c>
      <c r="O5769" s="29">
        <f t="shared" si="542"/>
        <v>8</v>
      </c>
      <c r="P5769" s="29">
        <f t="shared" si="543"/>
        <v>15</v>
      </c>
      <c r="Q5769" s="14" t="str">
        <f t="shared" si="544"/>
        <v xml:space="preserve">Lindsay </v>
      </c>
      <c r="R5769" s="14" t="str">
        <f t="shared" si="545"/>
        <v>Castell</v>
      </c>
    </row>
    <row r="5770" spans="2:18" x14ac:dyDescent="0.45">
      <c r="B5770" s="14" t="str">
        <f t="shared" si="540"/>
        <v>408013840802</v>
      </c>
      <c r="C5770" s="5">
        <v>40801</v>
      </c>
      <c r="D5770" s="2" t="s">
        <v>810</v>
      </c>
      <c r="E5770" s="14">
        <f t="shared" si="541"/>
        <v>0</v>
      </c>
      <c r="F5770" s="2">
        <v>38</v>
      </c>
      <c r="G5770" s="19">
        <v>1230.83</v>
      </c>
      <c r="H5770" s="20">
        <v>0</v>
      </c>
      <c r="I5770" s="6"/>
      <c r="J5770" s="5">
        <v>40802</v>
      </c>
      <c r="K5770" s="25">
        <v>75.5</v>
      </c>
      <c r="L5770" s="2" t="s">
        <v>560</v>
      </c>
      <c r="M5770" s="14">
        <f>+VLOOKUP(L5770,Customers!$C$3:$D$797,2,FALSE)</f>
        <v>5</v>
      </c>
      <c r="N5770" s="14">
        <f>+INDEX(Customers!$B$2:$D$797,MATCH(TF_Database!L5770,Customers!$C$2:$C$797,0),1)</f>
        <v>4888</v>
      </c>
      <c r="O5770" s="29">
        <f t="shared" si="542"/>
        <v>7</v>
      </c>
      <c r="P5770" s="29">
        <f t="shared" si="543"/>
        <v>16</v>
      </c>
      <c r="Q5770" s="14" t="str">
        <f t="shared" si="544"/>
        <v xml:space="preserve">Justin </v>
      </c>
      <c r="R5770" s="14" t="str">
        <f t="shared" si="545"/>
        <v>Deggeller</v>
      </c>
    </row>
    <row r="5771" spans="2:18" x14ac:dyDescent="0.45">
      <c r="B5771" s="14" t="str">
        <f t="shared" si="540"/>
        <v>408013740801</v>
      </c>
      <c r="C5771" s="5">
        <v>40801</v>
      </c>
      <c r="D5771" s="2" t="s">
        <v>810</v>
      </c>
      <c r="E5771" s="14">
        <f t="shared" si="541"/>
        <v>0</v>
      </c>
      <c r="F5771" s="2">
        <v>37</v>
      </c>
      <c r="G5771" s="19">
        <v>169.93</v>
      </c>
      <c r="H5771" s="20">
        <v>0.04</v>
      </c>
      <c r="I5771" s="6"/>
      <c r="J5771" s="5">
        <v>40801</v>
      </c>
      <c r="K5771" s="25">
        <v>-114.35</v>
      </c>
      <c r="L5771" s="2" t="s">
        <v>560</v>
      </c>
      <c r="M5771" s="14">
        <f>+VLOOKUP(L5771,Customers!$C$3:$D$797,2,FALSE)</f>
        <v>5</v>
      </c>
      <c r="N5771" s="14">
        <f>+INDEX(Customers!$B$2:$D$797,MATCH(TF_Database!L5771,Customers!$C$2:$C$797,0),1)</f>
        <v>4888</v>
      </c>
      <c r="O5771" s="29">
        <f t="shared" si="542"/>
        <v>7</v>
      </c>
      <c r="P5771" s="29">
        <f t="shared" si="543"/>
        <v>16</v>
      </c>
      <c r="Q5771" s="14" t="str">
        <f t="shared" si="544"/>
        <v xml:space="preserve">Justin </v>
      </c>
      <c r="R5771" s="14" t="str">
        <f t="shared" si="545"/>
        <v>Deggeller</v>
      </c>
    </row>
    <row r="5772" spans="2:18" x14ac:dyDescent="0.45">
      <c r="B5772" s="14" t="str">
        <f t="shared" si="540"/>
        <v>408012340803</v>
      </c>
      <c r="C5772" s="5">
        <v>40801</v>
      </c>
      <c r="D5772" s="2" t="s">
        <v>810</v>
      </c>
      <c r="E5772" s="14">
        <f t="shared" si="541"/>
        <v>0</v>
      </c>
      <c r="F5772" s="2">
        <v>23</v>
      </c>
      <c r="G5772" s="19">
        <v>1176.944</v>
      </c>
      <c r="H5772" s="20">
        <v>0.1</v>
      </c>
      <c r="I5772" s="6"/>
      <c r="J5772" s="5">
        <v>40803</v>
      </c>
      <c r="K5772" s="25">
        <v>53.649000000000001</v>
      </c>
      <c r="L5772" s="2" t="s">
        <v>560</v>
      </c>
      <c r="M5772" s="14">
        <f>+VLOOKUP(L5772,Customers!$C$3:$D$797,2,FALSE)</f>
        <v>5</v>
      </c>
      <c r="N5772" s="14">
        <f>+INDEX(Customers!$B$2:$D$797,MATCH(TF_Database!L5772,Customers!$C$2:$C$797,0),1)</f>
        <v>4888</v>
      </c>
      <c r="O5772" s="29">
        <f t="shared" si="542"/>
        <v>7</v>
      </c>
      <c r="P5772" s="29">
        <f t="shared" si="543"/>
        <v>16</v>
      </c>
      <c r="Q5772" s="14" t="str">
        <f t="shared" si="544"/>
        <v xml:space="preserve">Justin </v>
      </c>
      <c r="R5772" s="14" t="str">
        <f t="shared" si="545"/>
        <v>Deggeller</v>
      </c>
    </row>
    <row r="5773" spans="2:18" x14ac:dyDescent="0.45">
      <c r="B5773" s="14" t="str">
        <f t="shared" si="540"/>
        <v>399752939976</v>
      </c>
      <c r="C5773" s="5">
        <v>39975</v>
      </c>
      <c r="D5773" s="2" t="s">
        <v>811</v>
      </c>
      <c r="E5773" s="14">
        <f t="shared" si="541"/>
        <v>0</v>
      </c>
      <c r="F5773" s="2">
        <v>29</v>
      </c>
      <c r="G5773" s="19">
        <v>909.721</v>
      </c>
      <c r="H5773" s="20">
        <v>0.01</v>
      </c>
      <c r="I5773" s="6"/>
      <c r="J5773" s="5">
        <v>39976</v>
      </c>
      <c r="K5773" s="25">
        <v>287.99099999999999</v>
      </c>
      <c r="L5773" s="2" t="s">
        <v>224</v>
      </c>
      <c r="M5773" s="14">
        <f>+VLOOKUP(L5773,Customers!$C$3:$D$797,2,FALSE)</f>
        <v>3</v>
      </c>
      <c r="N5773" s="14">
        <f>+INDEX(Customers!$B$2:$D$797,MATCH(TF_Database!L5773,Customers!$C$2:$C$797,0),1)</f>
        <v>5441</v>
      </c>
      <c r="O5773" s="29">
        <f t="shared" si="542"/>
        <v>5</v>
      </c>
      <c r="P5773" s="29">
        <f t="shared" si="543"/>
        <v>11</v>
      </c>
      <c r="Q5773" s="14" t="str">
        <f t="shared" si="544"/>
        <v xml:space="preserve">Rick </v>
      </c>
      <c r="R5773" s="14" t="str">
        <f t="shared" si="545"/>
        <v>Wilson</v>
      </c>
    </row>
    <row r="5774" spans="2:18" x14ac:dyDescent="0.45">
      <c r="B5774" s="14" t="str">
        <f t="shared" si="540"/>
        <v>401593140160</v>
      </c>
      <c r="C5774" s="5">
        <v>40159</v>
      </c>
      <c r="D5774" s="2" t="s">
        <v>806</v>
      </c>
      <c r="E5774" s="14">
        <f t="shared" si="541"/>
        <v>1</v>
      </c>
      <c r="F5774" s="2">
        <v>31</v>
      </c>
      <c r="G5774" s="19">
        <v>203.53</v>
      </c>
      <c r="H5774" s="20">
        <v>0.06</v>
      </c>
      <c r="I5774" s="6"/>
      <c r="J5774" s="5">
        <v>40160</v>
      </c>
      <c r="K5774" s="25">
        <v>-101.28</v>
      </c>
      <c r="L5774" s="2" t="s">
        <v>657</v>
      </c>
      <c r="M5774" s="14">
        <f>+VLOOKUP(L5774,Customers!$C$3:$D$797,2,FALSE)</f>
        <v>5</v>
      </c>
      <c r="N5774" s="14">
        <f>+INDEX(Customers!$B$2:$D$797,MATCH(TF_Database!L5774,Customers!$C$2:$C$797,0),1)</f>
        <v>10028</v>
      </c>
      <c r="O5774" s="29">
        <f t="shared" si="542"/>
        <v>8</v>
      </c>
      <c r="P5774" s="29">
        <f t="shared" si="543"/>
        <v>16</v>
      </c>
      <c r="Q5774" s="14" t="str">
        <f t="shared" si="544"/>
        <v xml:space="preserve">Maxwell </v>
      </c>
      <c r="R5774" s="14" t="str">
        <f t="shared" si="545"/>
        <v>Schwartz</v>
      </c>
    </row>
    <row r="5775" spans="2:18" x14ac:dyDescent="0.45">
      <c r="B5775" s="14" t="str">
        <f t="shared" si="540"/>
        <v>410514741052</v>
      </c>
      <c r="C5775" s="5">
        <v>41051</v>
      </c>
      <c r="D5775" s="2" t="s">
        <v>806</v>
      </c>
      <c r="E5775" s="14">
        <f t="shared" si="541"/>
        <v>1</v>
      </c>
      <c r="F5775" s="2">
        <v>47</v>
      </c>
      <c r="G5775" s="19">
        <v>63.47</v>
      </c>
      <c r="H5775" s="20">
        <v>0</v>
      </c>
      <c r="I5775" s="6"/>
      <c r="J5775" s="5">
        <v>41052</v>
      </c>
      <c r="K5775" s="25">
        <v>-19.920000000000002</v>
      </c>
      <c r="L5775" s="2" t="s">
        <v>487</v>
      </c>
      <c r="M5775" s="14">
        <f>+VLOOKUP(L5775,Customers!$C$3:$D$797,2,FALSE)</f>
        <v>1</v>
      </c>
      <c r="N5775" s="14">
        <f>+INDEX(Customers!$B$2:$D$797,MATCH(TF_Database!L5775,Customers!$C$2:$C$797,0),1)</f>
        <v>27652</v>
      </c>
      <c r="O5775" s="29">
        <f t="shared" si="542"/>
        <v>8</v>
      </c>
      <c r="P5775" s="29">
        <f t="shared" si="543"/>
        <v>15</v>
      </c>
      <c r="Q5775" s="14" t="str">
        <f t="shared" si="544"/>
        <v xml:space="preserve">Lindsay </v>
      </c>
      <c r="R5775" s="14" t="str">
        <f t="shared" si="545"/>
        <v>Castell</v>
      </c>
    </row>
    <row r="5776" spans="2:18" x14ac:dyDescent="0.45">
      <c r="B5776" s="14" t="str">
        <f t="shared" si="540"/>
        <v>412712641271</v>
      </c>
      <c r="C5776" s="5">
        <v>41271</v>
      </c>
      <c r="D5776" s="2" t="s">
        <v>811</v>
      </c>
      <c r="E5776" s="14">
        <f t="shared" si="541"/>
        <v>0</v>
      </c>
      <c r="F5776" s="2">
        <v>26</v>
      </c>
      <c r="G5776" s="19">
        <v>560.03</v>
      </c>
      <c r="H5776" s="20">
        <v>0.04</v>
      </c>
      <c r="I5776" s="6"/>
      <c r="J5776" s="5">
        <v>41271</v>
      </c>
      <c r="K5776" s="25">
        <v>-139.87</v>
      </c>
      <c r="L5776" s="2" t="s">
        <v>204</v>
      </c>
      <c r="M5776" s="14">
        <f>+VLOOKUP(L5776,Customers!$C$3:$D$797,2,FALSE)</f>
        <v>2</v>
      </c>
      <c r="N5776" s="14">
        <f>+INDEX(Customers!$B$2:$D$797,MATCH(TF_Database!L5776,Customers!$C$2:$C$797,0),1)</f>
        <v>28909</v>
      </c>
      <c r="O5776" s="29">
        <f t="shared" si="542"/>
        <v>8</v>
      </c>
      <c r="P5776" s="29">
        <f t="shared" si="543"/>
        <v>16</v>
      </c>
      <c r="Q5776" s="14" t="str">
        <f t="shared" si="544"/>
        <v xml:space="preserve">Lycoris </v>
      </c>
      <c r="R5776" s="14" t="str">
        <f t="shared" si="545"/>
        <v>Saunders</v>
      </c>
    </row>
    <row r="5777" spans="2:18" x14ac:dyDescent="0.45">
      <c r="B5777" s="14" t="str">
        <f t="shared" si="540"/>
        <v>402951140296</v>
      </c>
      <c r="C5777" s="5">
        <v>40295</v>
      </c>
      <c r="D5777" s="2" t="s">
        <v>810</v>
      </c>
      <c r="E5777" s="14">
        <f t="shared" si="541"/>
        <v>0</v>
      </c>
      <c r="F5777" s="2">
        <v>11</v>
      </c>
      <c r="G5777" s="19">
        <v>323.91000000000003</v>
      </c>
      <c r="H5777" s="20">
        <v>0.09</v>
      </c>
      <c r="I5777" s="6"/>
      <c r="J5777" s="5">
        <v>40296</v>
      </c>
      <c r="K5777" s="25">
        <v>-96.53</v>
      </c>
      <c r="L5777" s="2" t="s">
        <v>487</v>
      </c>
      <c r="M5777" s="14">
        <f>+VLOOKUP(L5777,Customers!$C$3:$D$797,2,FALSE)</f>
        <v>1</v>
      </c>
      <c r="N5777" s="14">
        <f>+INDEX(Customers!$B$2:$D$797,MATCH(TF_Database!L5777,Customers!$C$2:$C$797,0),1)</f>
        <v>27652</v>
      </c>
      <c r="O5777" s="29">
        <f t="shared" si="542"/>
        <v>8</v>
      </c>
      <c r="P5777" s="29">
        <f t="shared" si="543"/>
        <v>15</v>
      </c>
      <c r="Q5777" s="14" t="str">
        <f t="shared" si="544"/>
        <v xml:space="preserve">Lindsay </v>
      </c>
      <c r="R5777" s="14" t="str">
        <f t="shared" si="545"/>
        <v>Castell</v>
      </c>
    </row>
    <row r="5778" spans="2:18" x14ac:dyDescent="0.45">
      <c r="B5778" s="14" t="str">
        <f t="shared" si="540"/>
        <v>402951040297</v>
      </c>
      <c r="C5778" s="5">
        <v>40295</v>
      </c>
      <c r="D5778" s="2" t="s">
        <v>810</v>
      </c>
      <c r="E5778" s="14">
        <f t="shared" si="541"/>
        <v>0</v>
      </c>
      <c r="F5778" s="2">
        <v>10</v>
      </c>
      <c r="G5778" s="19">
        <v>185.59</v>
      </c>
      <c r="H5778" s="20">
        <v>0.1</v>
      </c>
      <c r="I5778" s="6"/>
      <c r="J5778" s="5">
        <v>40297</v>
      </c>
      <c r="K5778" s="25">
        <v>12.01</v>
      </c>
      <c r="L5778" s="2" t="s">
        <v>487</v>
      </c>
      <c r="M5778" s="14">
        <f>+VLOOKUP(L5778,Customers!$C$3:$D$797,2,FALSE)</f>
        <v>1</v>
      </c>
      <c r="N5778" s="14">
        <f>+INDEX(Customers!$B$2:$D$797,MATCH(TF_Database!L5778,Customers!$C$2:$C$797,0),1)</f>
        <v>27652</v>
      </c>
      <c r="O5778" s="29">
        <f t="shared" si="542"/>
        <v>8</v>
      </c>
      <c r="P5778" s="29">
        <f t="shared" si="543"/>
        <v>15</v>
      </c>
      <c r="Q5778" s="14" t="str">
        <f t="shared" si="544"/>
        <v xml:space="preserve">Lindsay </v>
      </c>
      <c r="R5778" s="14" t="str">
        <f t="shared" si="545"/>
        <v>Castell</v>
      </c>
    </row>
    <row r="5779" spans="2:18" x14ac:dyDescent="0.45">
      <c r="B5779" s="14" t="str">
        <f t="shared" si="540"/>
        <v>402951840297</v>
      </c>
      <c r="C5779" s="5">
        <v>40295</v>
      </c>
      <c r="D5779" s="2" t="s">
        <v>810</v>
      </c>
      <c r="E5779" s="14">
        <f t="shared" si="541"/>
        <v>0</v>
      </c>
      <c r="F5779" s="2">
        <v>18</v>
      </c>
      <c r="G5779" s="19">
        <v>7168.15</v>
      </c>
      <c r="H5779" s="20">
        <v>0.05</v>
      </c>
      <c r="I5779" s="6"/>
      <c r="J5779" s="5">
        <v>40297</v>
      </c>
      <c r="K5779" s="25">
        <v>1593.61</v>
      </c>
      <c r="L5779" s="2" t="s">
        <v>487</v>
      </c>
      <c r="M5779" s="14">
        <f>+VLOOKUP(L5779,Customers!$C$3:$D$797,2,FALSE)</f>
        <v>1</v>
      </c>
      <c r="N5779" s="14">
        <f>+INDEX(Customers!$B$2:$D$797,MATCH(TF_Database!L5779,Customers!$C$2:$C$797,0),1)</f>
        <v>27652</v>
      </c>
      <c r="O5779" s="29">
        <f t="shared" si="542"/>
        <v>8</v>
      </c>
      <c r="P5779" s="29">
        <f t="shared" si="543"/>
        <v>15</v>
      </c>
      <c r="Q5779" s="14" t="str">
        <f t="shared" si="544"/>
        <v xml:space="preserve">Lindsay </v>
      </c>
      <c r="R5779" s="14" t="str">
        <f t="shared" si="545"/>
        <v>Castell</v>
      </c>
    </row>
    <row r="5780" spans="2:18" x14ac:dyDescent="0.45">
      <c r="B5780" s="14" t="str">
        <f t="shared" si="540"/>
        <v>408283340829</v>
      </c>
      <c r="C5780" s="5">
        <v>40828</v>
      </c>
      <c r="D5780" s="2" t="s">
        <v>808</v>
      </c>
      <c r="E5780" s="14">
        <f t="shared" si="541"/>
        <v>0</v>
      </c>
      <c r="F5780" s="2">
        <v>33</v>
      </c>
      <c r="G5780" s="19">
        <v>278.64999999999998</v>
      </c>
      <c r="H5780" s="20">
        <v>0.05</v>
      </c>
      <c r="I5780" s="6"/>
      <c r="J5780" s="5">
        <v>40829</v>
      </c>
      <c r="K5780" s="25">
        <v>-36.340000000000003</v>
      </c>
      <c r="L5780" s="2" t="s">
        <v>653</v>
      </c>
      <c r="M5780" s="14">
        <f>+VLOOKUP(L5780,Customers!$C$3:$D$797,2,FALSE)</f>
        <v>3</v>
      </c>
      <c r="N5780" s="14">
        <f>+INDEX(Customers!$B$2:$D$797,MATCH(TF_Database!L5780,Customers!$C$2:$C$797,0),1)</f>
        <v>14346</v>
      </c>
      <c r="O5780" s="29">
        <f t="shared" si="542"/>
        <v>4</v>
      </c>
      <c r="P5780" s="29">
        <f t="shared" si="543"/>
        <v>13</v>
      </c>
      <c r="Q5780" s="14" t="str">
        <f t="shared" si="544"/>
        <v xml:space="preserve">Liz </v>
      </c>
      <c r="R5780" s="14" t="str">
        <f t="shared" si="545"/>
        <v>Pelletier</v>
      </c>
    </row>
    <row r="5781" spans="2:18" x14ac:dyDescent="0.45">
      <c r="B5781" s="14" t="str">
        <f t="shared" si="540"/>
        <v>407464340747</v>
      </c>
      <c r="C5781" s="5">
        <v>40746</v>
      </c>
      <c r="D5781" s="2" t="s">
        <v>810</v>
      </c>
      <c r="E5781" s="14">
        <f t="shared" si="541"/>
        <v>0</v>
      </c>
      <c r="F5781" s="2">
        <v>43</v>
      </c>
      <c r="G5781" s="19">
        <v>866.73</v>
      </c>
      <c r="H5781" s="20">
        <v>0.1</v>
      </c>
      <c r="I5781" s="6"/>
      <c r="J5781" s="5">
        <v>40747</v>
      </c>
      <c r="K5781" s="25">
        <v>-199.98</v>
      </c>
      <c r="L5781" s="2" t="s">
        <v>657</v>
      </c>
      <c r="M5781" s="14">
        <f>+VLOOKUP(L5781,Customers!$C$3:$D$797,2,FALSE)</f>
        <v>5</v>
      </c>
      <c r="N5781" s="14">
        <f>+INDEX(Customers!$B$2:$D$797,MATCH(TF_Database!L5781,Customers!$C$2:$C$797,0),1)</f>
        <v>10028</v>
      </c>
      <c r="O5781" s="29">
        <f t="shared" si="542"/>
        <v>8</v>
      </c>
      <c r="P5781" s="29">
        <f t="shared" si="543"/>
        <v>16</v>
      </c>
      <c r="Q5781" s="14" t="str">
        <f t="shared" si="544"/>
        <v xml:space="preserve">Maxwell </v>
      </c>
      <c r="R5781" s="14" t="str">
        <f t="shared" si="545"/>
        <v>Schwartz</v>
      </c>
    </row>
    <row r="5782" spans="2:18" x14ac:dyDescent="0.45">
      <c r="B5782" s="14" t="str">
        <f t="shared" si="540"/>
        <v>40746640747</v>
      </c>
      <c r="C5782" s="5">
        <v>40746</v>
      </c>
      <c r="D5782" s="2" t="s">
        <v>810</v>
      </c>
      <c r="E5782" s="14">
        <f t="shared" si="541"/>
        <v>0</v>
      </c>
      <c r="F5782" s="2">
        <v>6</v>
      </c>
      <c r="G5782" s="19">
        <v>642.41999999999996</v>
      </c>
      <c r="H5782" s="20">
        <v>0.03</v>
      </c>
      <c r="I5782" s="6"/>
      <c r="J5782" s="5">
        <v>40747</v>
      </c>
      <c r="K5782" s="25">
        <v>80.010000000000005</v>
      </c>
      <c r="L5782" s="2" t="s">
        <v>657</v>
      </c>
      <c r="M5782" s="14">
        <f>+VLOOKUP(L5782,Customers!$C$3:$D$797,2,FALSE)</f>
        <v>5</v>
      </c>
      <c r="N5782" s="14">
        <f>+INDEX(Customers!$B$2:$D$797,MATCH(TF_Database!L5782,Customers!$C$2:$C$797,0),1)</f>
        <v>10028</v>
      </c>
      <c r="O5782" s="29">
        <f t="shared" si="542"/>
        <v>8</v>
      </c>
      <c r="P5782" s="29">
        <f t="shared" si="543"/>
        <v>16</v>
      </c>
      <c r="Q5782" s="14" t="str">
        <f t="shared" si="544"/>
        <v xml:space="preserve">Maxwell </v>
      </c>
      <c r="R5782" s="14" t="str">
        <f t="shared" si="545"/>
        <v>Schwartz</v>
      </c>
    </row>
    <row r="5783" spans="2:18" x14ac:dyDescent="0.45">
      <c r="B5783" s="14" t="str">
        <f t="shared" si="540"/>
        <v>407462640748</v>
      </c>
      <c r="C5783" s="5">
        <v>40746</v>
      </c>
      <c r="D5783" s="2" t="s">
        <v>810</v>
      </c>
      <c r="E5783" s="14">
        <f t="shared" si="541"/>
        <v>0</v>
      </c>
      <c r="F5783" s="2">
        <v>26</v>
      </c>
      <c r="G5783" s="19">
        <v>2169.7525000000001</v>
      </c>
      <c r="H5783" s="20">
        <v>0.02</v>
      </c>
      <c r="I5783" s="6"/>
      <c r="J5783" s="5">
        <v>40748</v>
      </c>
      <c r="K5783" s="25">
        <v>374.75099999999998</v>
      </c>
      <c r="L5783" s="2" t="s">
        <v>657</v>
      </c>
      <c r="M5783" s="14">
        <f>+VLOOKUP(L5783,Customers!$C$3:$D$797,2,FALSE)</f>
        <v>5</v>
      </c>
      <c r="N5783" s="14">
        <f>+INDEX(Customers!$B$2:$D$797,MATCH(TF_Database!L5783,Customers!$C$2:$C$797,0),1)</f>
        <v>10028</v>
      </c>
      <c r="O5783" s="29">
        <f t="shared" si="542"/>
        <v>8</v>
      </c>
      <c r="P5783" s="29">
        <f t="shared" si="543"/>
        <v>16</v>
      </c>
      <c r="Q5783" s="14" t="str">
        <f t="shared" si="544"/>
        <v xml:space="preserve">Maxwell </v>
      </c>
      <c r="R5783" s="14" t="str">
        <f t="shared" si="545"/>
        <v>Schwartz</v>
      </c>
    </row>
    <row r="5784" spans="2:18" x14ac:dyDescent="0.45">
      <c r="B5784" s="14" t="str">
        <f t="shared" si="540"/>
        <v>410742741076</v>
      </c>
      <c r="C5784" s="5">
        <v>41074</v>
      </c>
      <c r="D5784" s="2" t="s">
        <v>804</v>
      </c>
      <c r="E5784" s="14">
        <f t="shared" si="541"/>
        <v>0</v>
      </c>
      <c r="F5784" s="2">
        <v>27</v>
      </c>
      <c r="G5784" s="19">
        <v>4488.2635</v>
      </c>
      <c r="H5784" s="20">
        <v>0.06</v>
      </c>
      <c r="I5784" s="6"/>
      <c r="J5784" s="5">
        <v>41076</v>
      </c>
      <c r="K5784" s="25">
        <v>750.54600000000005</v>
      </c>
      <c r="L5784" s="2" t="s">
        <v>656</v>
      </c>
      <c r="M5784" s="14">
        <f>+VLOOKUP(L5784,Customers!$C$3:$D$797,2,FALSE)</f>
        <v>1</v>
      </c>
      <c r="N5784" s="14">
        <f>+INDEX(Customers!$B$2:$D$797,MATCH(TF_Database!L5784,Customers!$C$2:$C$797,0),1)</f>
        <v>32294</v>
      </c>
      <c r="O5784" s="29">
        <f t="shared" si="542"/>
        <v>6</v>
      </c>
      <c r="P5784" s="29">
        <f t="shared" si="543"/>
        <v>9</v>
      </c>
      <c r="Q5784" s="14" t="str">
        <f t="shared" si="544"/>
        <v xml:space="preserve">Janet </v>
      </c>
      <c r="R5784" s="14" t="str">
        <f t="shared" si="545"/>
        <v>Lee</v>
      </c>
    </row>
    <row r="5785" spans="2:18" x14ac:dyDescent="0.45">
      <c r="B5785" s="14" t="str">
        <f t="shared" si="540"/>
        <v>41050841052</v>
      </c>
      <c r="C5785" s="5">
        <v>41050</v>
      </c>
      <c r="D5785" s="2" t="s">
        <v>811</v>
      </c>
      <c r="E5785" s="14">
        <f t="shared" si="541"/>
        <v>0</v>
      </c>
      <c r="F5785" s="2">
        <v>8</v>
      </c>
      <c r="G5785" s="19">
        <v>41343.21</v>
      </c>
      <c r="H5785" s="20">
        <v>0.09</v>
      </c>
      <c r="I5785" s="6"/>
      <c r="J5785" s="5">
        <v>41052</v>
      </c>
      <c r="K5785" s="25">
        <v>3852.19</v>
      </c>
      <c r="L5785" s="2" t="s">
        <v>663</v>
      </c>
      <c r="M5785" s="14">
        <f>+VLOOKUP(L5785,Customers!$C$3:$D$797,2,FALSE)</f>
        <v>3</v>
      </c>
      <c r="N5785" s="14">
        <f>+INDEX(Customers!$B$2:$D$797,MATCH(TF_Database!L5785,Customers!$C$2:$C$797,0),1)</f>
        <v>8638</v>
      </c>
      <c r="O5785" s="29">
        <f t="shared" si="542"/>
        <v>6</v>
      </c>
      <c r="P5785" s="29">
        <f t="shared" si="543"/>
        <v>14</v>
      </c>
      <c r="Q5785" s="14" t="str">
        <f t="shared" si="544"/>
        <v xml:space="preserve">Craig </v>
      </c>
      <c r="R5785" s="14" t="str">
        <f t="shared" si="545"/>
        <v>Carreira</v>
      </c>
    </row>
    <row r="5786" spans="2:18" x14ac:dyDescent="0.45">
      <c r="B5786" s="14" t="str">
        <f t="shared" si="540"/>
        <v>40673640674</v>
      </c>
      <c r="C5786" s="5">
        <v>40673</v>
      </c>
      <c r="D5786" s="2" t="s">
        <v>806</v>
      </c>
      <c r="E5786" s="14">
        <f t="shared" si="541"/>
        <v>1</v>
      </c>
      <c r="F5786" s="2">
        <v>6</v>
      </c>
      <c r="G5786" s="19">
        <v>273.38</v>
      </c>
      <c r="H5786" s="20">
        <v>0.06</v>
      </c>
      <c r="I5786" s="6"/>
      <c r="J5786" s="5">
        <v>40674</v>
      </c>
      <c r="K5786" s="25">
        <v>-170.91</v>
      </c>
      <c r="L5786" s="2" t="s">
        <v>664</v>
      </c>
      <c r="M5786" s="14">
        <f>+VLOOKUP(L5786,Customers!$C$3:$D$797,2,FALSE)</f>
        <v>3</v>
      </c>
      <c r="N5786" s="14">
        <f>+INDEX(Customers!$B$2:$D$797,MATCH(TF_Database!L5786,Customers!$C$2:$C$797,0),1)</f>
        <v>16347</v>
      </c>
      <c r="O5786" s="29">
        <f t="shared" si="542"/>
        <v>5</v>
      </c>
      <c r="P5786" s="29">
        <f t="shared" si="543"/>
        <v>14</v>
      </c>
      <c r="Q5786" s="14" t="str">
        <f t="shared" si="544"/>
        <v xml:space="preserve">Paul </v>
      </c>
      <c r="R5786" s="14" t="str">
        <f t="shared" si="545"/>
        <v>Stevenson</v>
      </c>
    </row>
    <row r="5787" spans="2:18" x14ac:dyDescent="0.45">
      <c r="B5787" s="14" t="str">
        <f t="shared" si="540"/>
        <v>40673840675</v>
      </c>
      <c r="C5787" s="5">
        <v>40673</v>
      </c>
      <c r="D5787" s="2" t="s">
        <v>806</v>
      </c>
      <c r="E5787" s="14">
        <f t="shared" si="541"/>
        <v>1</v>
      </c>
      <c r="F5787" s="2">
        <v>8</v>
      </c>
      <c r="G5787" s="19">
        <v>179.66</v>
      </c>
      <c r="H5787" s="20">
        <v>0.01</v>
      </c>
      <c r="I5787" s="6"/>
      <c r="J5787" s="5">
        <v>40675</v>
      </c>
      <c r="K5787" s="25">
        <v>-1.7299999999999827</v>
      </c>
      <c r="L5787" s="2" t="s">
        <v>664</v>
      </c>
      <c r="M5787" s="14">
        <f>+VLOOKUP(L5787,Customers!$C$3:$D$797,2,FALSE)</f>
        <v>3</v>
      </c>
      <c r="N5787" s="14">
        <f>+INDEX(Customers!$B$2:$D$797,MATCH(TF_Database!L5787,Customers!$C$2:$C$797,0),1)</f>
        <v>16347</v>
      </c>
      <c r="O5787" s="29">
        <f t="shared" si="542"/>
        <v>5</v>
      </c>
      <c r="P5787" s="29">
        <f t="shared" si="543"/>
        <v>14</v>
      </c>
      <c r="Q5787" s="14" t="str">
        <f t="shared" si="544"/>
        <v xml:space="preserve">Paul </v>
      </c>
      <c r="R5787" s="14" t="str">
        <f t="shared" si="545"/>
        <v>Stevenson</v>
      </c>
    </row>
    <row r="5788" spans="2:18" x14ac:dyDescent="0.45">
      <c r="B5788" s="14" t="str">
        <f t="shared" si="540"/>
        <v>40330240331</v>
      </c>
      <c r="C5788" s="5">
        <v>40330</v>
      </c>
      <c r="D5788" s="2" t="s">
        <v>806</v>
      </c>
      <c r="E5788" s="14">
        <f t="shared" si="541"/>
        <v>1</v>
      </c>
      <c r="F5788" s="2">
        <v>2</v>
      </c>
      <c r="G5788" s="19">
        <v>13.5</v>
      </c>
      <c r="H5788" s="20">
        <v>0.04</v>
      </c>
      <c r="I5788" s="6"/>
      <c r="J5788" s="5">
        <v>40331</v>
      </c>
      <c r="K5788" s="25">
        <v>-7.9</v>
      </c>
      <c r="L5788" s="2" t="s">
        <v>664</v>
      </c>
      <c r="M5788" s="14">
        <f>+VLOOKUP(L5788,Customers!$C$3:$D$797,2,FALSE)</f>
        <v>3</v>
      </c>
      <c r="N5788" s="14">
        <f>+INDEX(Customers!$B$2:$D$797,MATCH(TF_Database!L5788,Customers!$C$2:$C$797,0),1)</f>
        <v>16347</v>
      </c>
      <c r="O5788" s="29">
        <f t="shared" si="542"/>
        <v>5</v>
      </c>
      <c r="P5788" s="29">
        <f t="shared" si="543"/>
        <v>14</v>
      </c>
      <c r="Q5788" s="14" t="str">
        <f t="shared" si="544"/>
        <v xml:space="preserve">Paul </v>
      </c>
      <c r="R5788" s="14" t="str">
        <f t="shared" si="545"/>
        <v>Stevenson</v>
      </c>
    </row>
    <row r="5789" spans="2:18" x14ac:dyDescent="0.45">
      <c r="B5789" s="14" t="str">
        <f t="shared" si="540"/>
        <v>403303840331</v>
      </c>
      <c r="C5789" s="5">
        <v>40330</v>
      </c>
      <c r="D5789" s="2" t="s">
        <v>806</v>
      </c>
      <c r="E5789" s="14">
        <f t="shared" si="541"/>
        <v>1</v>
      </c>
      <c r="F5789" s="2">
        <v>38</v>
      </c>
      <c r="G5789" s="19">
        <v>540.64</v>
      </c>
      <c r="H5789" s="20">
        <v>0.02</v>
      </c>
      <c r="I5789" s="6"/>
      <c r="J5789" s="5">
        <v>40331</v>
      </c>
      <c r="K5789" s="25">
        <v>13.89</v>
      </c>
      <c r="L5789" s="2" t="s">
        <v>664</v>
      </c>
      <c r="M5789" s="14">
        <f>+VLOOKUP(L5789,Customers!$C$3:$D$797,2,FALSE)</f>
        <v>3</v>
      </c>
      <c r="N5789" s="14">
        <f>+INDEX(Customers!$B$2:$D$797,MATCH(TF_Database!L5789,Customers!$C$2:$C$797,0),1)</f>
        <v>16347</v>
      </c>
      <c r="O5789" s="29">
        <f t="shared" si="542"/>
        <v>5</v>
      </c>
      <c r="P5789" s="29">
        <f t="shared" si="543"/>
        <v>14</v>
      </c>
      <c r="Q5789" s="14" t="str">
        <f t="shared" si="544"/>
        <v xml:space="preserve">Paul </v>
      </c>
      <c r="R5789" s="14" t="str">
        <f t="shared" si="545"/>
        <v>Stevenson</v>
      </c>
    </row>
    <row r="5790" spans="2:18" x14ac:dyDescent="0.45">
      <c r="B5790" s="14" t="str">
        <f t="shared" si="540"/>
        <v>407513540752</v>
      </c>
      <c r="C5790" s="5">
        <v>40751</v>
      </c>
      <c r="D5790" s="2" t="s">
        <v>811</v>
      </c>
      <c r="E5790" s="14">
        <f t="shared" si="541"/>
        <v>0</v>
      </c>
      <c r="F5790" s="2">
        <v>35</v>
      </c>
      <c r="G5790" s="19">
        <v>269.35000000000002</v>
      </c>
      <c r="H5790" s="20">
        <v>7.0000000000000007E-2</v>
      </c>
      <c r="I5790" s="6"/>
      <c r="J5790" s="5">
        <v>40752</v>
      </c>
      <c r="K5790" s="25">
        <v>-14.99</v>
      </c>
      <c r="L5790" s="2" t="s">
        <v>659</v>
      </c>
      <c r="M5790" s="14">
        <f>+VLOOKUP(L5790,Customers!$C$3:$D$797,2,FALSE)</f>
        <v>3</v>
      </c>
      <c r="N5790" s="14">
        <f>+INDEX(Customers!$B$2:$D$797,MATCH(TF_Database!L5790,Customers!$C$2:$C$797,0),1)</f>
        <v>20836</v>
      </c>
      <c r="O5790" s="29">
        <f t="shared" si="542"/>
        <v>6</v>
      </c>
      <c r="P5790" s="29">
        <f t="shared" si="543"/>
        <v>15</v>
      </c>
      <c r="Q5790" s="14" t="str">
        <f t="shared" si="544"/>
        <v xml:space="preserve">Kelly </v>
      </c>
      <c r="R5790" s="14" t="str">
        <f t="shared" si="545"/>
        <v>Collister</v>
      </c>
    </row>
    <row r="5791" spans="2:18" x14ac:dyDescent="0.45">
      <c r="B5791" s="14" t="str">
        <f t="shared" si="540"/>
        <v>40775840775</v>
      </c>
      <c r="C5791" s="5">
        <v>40775</v>
      </c>
      <c r="D5791" s="2" t="s">
        <v>806</v>
      </c>
      <c r="E5791" s="14">
        <f t="shared" si="541"/>
        <v>1</v>
      </c>
      <c r="F5791" s="2">
        <v>8</v>
      </c>
      <c r="G5791" s="19">
        <v>68.94</v>
      </c>
      <c r="H5791" s="20">
        <v>0</v>
      </c>
      <c r="I5791" s="6"/>
      <c r="J5791" s="5">
        <v>40775</v>
      </c>
      <c r="K5791" s="25">
        <v>-32.630000000000003</v>
      </c>
      <c r="L5791" s="2" t="s">
        <v>526</v>
      </c>
      <c r="M5791" s="14">
        <f>+VLOOKUP(L5791,Customers!$C$3:$D$797,2,FALSE)</f>
        <v>4</v>
      </c>
      <c r="N5791" s="14">
        <f>+INDEX(Customers!$B$2:$D$797,MATCH(TF_Database!L5791,Customers!$C$2:$C$797,0),1)</f>
        <v>18158</v>
      </c>
      <c r="O5791" s="29">
        <f t="shared" si="542"/>
        <v>5</v>
      </c>
      <c r="P5791" s="29">
        <f t="shared" si="543"/>
        <v>11</v>
      </c>
      <c r="Q5791" s="14" t="str">
        <f t="shared" si="544"/>
        <v xml:space="preserve">Greg </v>
      </c>
      <c r="R5791" s="14" t="str">
        <f t="shared" si="545"/>
        <v>Hansen</v>
      </c>
    </row>
    <row r="5792" spans="2:18" x14ac:dyDescent="0.45">
      <c r="B5792" s="14" t="str">
        <f t="shared" si="540"/>
        <v>407751040777</v>
      </c>
      <c r="C5792" s="5">
        <v>40775</v>
      </c>
      <c r="D5792" s="2" t="s">
        <v>806</v>
      </c>
      <c r="E5792" s="14">
        <f t="shared" si="541"/>
        <v>1</v>
      </c>
      <c r="F5792" s="2">
        <v>10</v>
      </c>
      <c r="G5792" s="19">
        <v>74.040000000000006</v>
      </c>
      <c r="H5792" s="20">
        <v>0.03</v>
      </c>
      <c r="I5792" s="6"/>
      <c r="J5792" s="5">
        <v>40777</v>
      </c>
      <c r="K5792" s="25">
        <v>-37.04</v>
      </c>
      <c r="L5792" s="2" t="s">
        <v>526</v>
      </c>
      <c r="M5792" s="14">
        <f>+VLOOKUP(L5792,Customers!$C$3:$D$797,2,FALSE)</f>
        <v>4</v>
      </c>
      <c r="N5792" s="14">
        <f>+INDEX(Customers!$B$2:$D$797,MATCH(TF_Database!L5792,Customers!$C$2:$C$797,0),1)</f>
        <v>18158</v>
      </c>
      <c r="O5792" s="29">
        <f t="shared" si="542"/>
        <v>5</v>
      </c>
      <c r="P5792" s="29">
        <f t="shared" si="543"/>
        <v>11</v>
      </c>
      <c r="Q5792" s="14" t="str">
        <f t="shared" si="544"/>
        <v xml:space="preserve">Greg </v>
      </c>
      <c r="R5792" s="14" t="str">
        <f t="shared" si="545"/>
        <v>Hansen</v>
      </c>
    </row>
    <row r="5793" spans="2:18" x14ac:dyDescent="0.45">
      <c r="B5793" s="14" t="str">
        <f t="shared" si="540"/>
        <v>410522941054</v>
      </c>
      <c r="C5793" s="5">
        <v>41052</v>
      </c>
      <c r="D5793" s="2" t="s">
        <v>810</v>
      </c>
      <c r="E5793" s="14">
        <f t="shared" si="541"/>
        <v>0</v>
      </c>
      <c r="F5793" s="2">
        <v>29</v>
      </c>
      <c r="G5793" s="19">
        <v>1104.28</v>
      </c>
      <c r="H5793" s="20">
        <v>0.08</v>
      </c>
      <c r="I5793" s="6"/>
      <c r="J5793" s="5">
        <v>41054</v>
      </c>
      <c r="K5793" s="25">
        <v>359.75</v>
      </c>
      <c r="L5793" s="2" t="s">
        <v>658</v>
      </c>
      <c r="M5793" s="14">
        <f>+VLOOKUP(L5793,Customers!$C$3:$D$797,2,FALSE)</f>
        <v>2</v>
      </c>
      <c r="N5793" s="14">
        <f>+INDEX(Customers!$B$2:$D$797,MATCH(TF_Database!L5793,Customers!$C$2:$C$797,0),1)</f>
        <v>13339</v>
      </c>
      <c r="O5793" s="29">
        <f t="shared" si="542"/>
        <v>4</v>
      </c>
      <c r="P5793" s="29">
        <f t="shared" si="543"/>
        <v>12</v>
      </c>
      <c r="Q5793" s="14" t="str">
        <f t="shared" si="544"/>
        <v xml:space="preserve">Liz </v>
      </c>
      <c r="R5793" s="14" t="str">
        <f t="shared" si="545"/>
        <v>Carlisle</v>
      </c>
    </row>
    <row r="5794" spans="2:18" x14ac:dyDescent="0.45">
      <c r="B5794" s="14" t="str">
        <f t="shared" si="540"/>
        <v>401202040121</v>
      </c>
      <c r="C5794" s="5">
        <v>40120</v>
      </c>
      <c r="D5794" s="2" t="s">
        <v>806</v>
      </c>
      <c r="E5794" s="14">
        <f t="shared" si="541"/>
        <v>1</v>
      </c>
      <c r="F5794" s="2">
        <v>20</v>
      </c>
      <c r="G5794" s="19">
        <v>6865.19</v>
      </c>
      <c r="H5794" s="20">
        <v>0.09</v>
      </c>
      <c r="I5794" s="6"/>
      <c r="J5794" s="5">
        <v>40121</v>
      </c>
      <c r="K5794" s="25">
        <v>1541.68</v>
      </c>
      <c r="L5794" s="2" t="s">
        <v>654</v>
      </c>
      <c r="M5794" s="14">
        <f>+VLOOKUP(L5794,Customers!$C$3:$D$797,2,FALSE)</f>
        <v>4</v>
      </c>
      <c r="N5794" s="14">
        <f>+INDEX(Customers!$B$2:$D$797,MATCH(TF_Database!L5794,Customers!$C$2:$C$797,0),1)</f>
        <v>27232</v>
      </c>
      <c r="O5794" s="29">
        <f t="shared" si="542"/>
        <v>9</v>
      </c>
      <c r="P5794" s="29">
        <f t="shared" si="543"/>
        <v>16</v>
      </c>
      <c r="Q5794" s="14" t="str">
        <f t="shared" si="544"/>
        <v xml:space="preserve">Jonathan </v>
      </c>
      <c r="R5794" s="14" t="str">
        <f t="shared" si="545"/>
        <v>Doherty</v>
      </c>
    </row>
    <row r="5795" spans="2:18" x14ac:dyDescent="0.45">
      <c r="B5795" s="14" t="str">
        <f t="shared" si="540"/>
        <v>411614941162</v>
      </c>
      <c r="C5795" s="5">
        <v>41161</v>
      </c>
      <c r="D5795" s="2" t="s">
        <v>810</v>
      </c>
      <c r="E5795" s="14">
        <f t="shared" si="541"/>
        <v>0</v>
      </c>
      <c r="F5795" s="2">
        <v>49</v>
      </c>
      <c r="G5795" s="19">
        <v>174.81</v>
      </c>
      <c r="H5795" s="20">
        <v>7.0000000000000007E-2</v>
      </c>
      <c r="I5795" s="6"/>
      <c r="J5795" s="5">
        <v>41162</v>
      </c>
      <c r="K5795" s="25">
        <v>74.819999999999993</v>
      </c>
      <c r="L5795" s="2" t="s">
        <v>204</v>
      </c>
      <c r="M5795" s="14">
        <f>+VLOOKUP(L5795,Customers!$C$3:$D$797,2,FALSE)</f>
        <v>2</v>
      </c>
      <c r="N5795" s="14">
        <f>+INDEX(Customers!$B$2:$D$797,MATCH(TF_Database!L5795,Customers!$C$2:$C$797,0),1)</f>
        <v>28909</v>
      </c>
      <c r="O5795" s="29">
        <f t="shared" si="542"/>
        <v>8</v>
      </c>
      <c r="P5795" s="29">
        <f t="shared" si="543"/>
        <v>16</v>
      </c>
      <c r="Q5795" s="14" t="str">
        <f t="shared" si="544"/>
        <v xml:space="preserve">Lycoris </v>
      </c>
      <c r="R5795" s="14" t="str">
        <f t="shared" si="545"/>
        <v>Saunders</v>
      </c>
    </row>
    <row r="5796" spans="2:18" x14ac:dyDescent="0.45">
      <c r="B5796" s="14" t="str">
        <f t="shared" si="540"/>
        <v>411612041163</v>
      </c>
      <c r="C5796" s="5">
        <v>41161</v>
      </c>
      <c r="D5796" s="2" t="s">
        <v>810</v>
      </c>
      <c r="E5796" s="14">
        <f t="shared" si="541"/>
        <v>0</v>
      </c>
      <c r="F5796" s="2">
        <v>20</v>
      </c>
      <c r="G5796" s="19">
        <v>89.51</v>
      </c>
      <c r="H5796" s="20">
        <v>0.02</v>
      </c>
      <c r="I5796" s="6"/>
      <c r="J5796" s="5">
        <v>41163</v>
      </c>
      <c r="K5796" s="25">
        <v>-61.984999999999999</v>
      </c>
      <c r="L5796" s="2" t="s">
        <v>204</v>
      </c>
      <c r="M5796" s="14">
        <f>+VLOOKUP(L5796,Customers!$C$3:$D$797,2,FALSE)</f>
        <v>2</v>
      </c>
      <c r="N5796" s="14">
        <f>+INDEX(Customers!$B$2:$D$797,MATCH(TF_Database!L5796,Customers!$C$2:$C$797,0),1)</f>
        <v>28909</v>
      </c>
      <c r="O5796" s="29">
        <f t="shared" si="542"/>
        <v>8</v>
      </c>
      <c r="P5796" s="29">
        <f t="shared" si="543"/>
        <v>16</v>
      </c>
      <c r="Q5796" s="14" t="str">
        <f t="shared" si="544"/>
        <v xml:space="preserve">Lycoris </v>
      </c>
      <c r="R5796" s="14" t="str">
        <f t="shared" si="545"/>
        <v>Saunders</v>
      </c>
    </row>
    <row r="5797" spans="2:18" x14ac:dyDescent="0.45">
      <c r="B5797" s="14" t="str">
        <f t="shared" si="540"/>
        <v>407154840716</v>
      </c>
      <c r="C5797" s="5">
        <v>40715</v>
      </c>
      <c r="D5797" s="2" t="s">
        <v>806</v>
      </c>
      <c r="E5797" s="14">
        <f t="shared" si="541"/>
        <v>1</v>
      </c>
      <c r="F5797" s="2">
        <v>48</v>
      </c>
      <c r="G5797" s="19">
        <v>175.99</v>
      </c>
      <c r="H5797" s="20">
        <v>0.1</v>
      </c>
      <c r="I5797" s="6"/>
      <c r="J5797" s="5">
        <v>40716</v>
      </c>
      <c r="K5797" s="25">
        <v>77.3</v>
      </c>
      <c r="L5797" s="2" t="s">
        <v>204</v>
      </c>
      <c r="M5797" s="14">
        <f>+VLOOKUP(L5797,Customers!$C$3:$D$797,2,FALSE)</f>
        <v>2</v>
      </c>
      <c r="N5797" s="14">
        <f>+INDEX(Customers!$B$2:$D$797,MATCH(TF_Database!L5797,Customers!$C$2:$C$797,0),1)</f>
        <v>28909</v>
      </c>
      <c r="O5797" s="29">
        <f t="shared" si="542"/>
        <v>8</v>
      </c>
      <c r="P5797" s="29">
        <f t="shared" si="543"/>
        <v>16</v>
      </c>
      <c r="Q5797" s="14" t="str">
        <f t="shared" si="544"/>
        <v xml:space="preserve">Lycoris </v>
      </c>
      <c r="R5797" s="14" t="str">
        <f t="shared" si="545"/>
        <v>Saunders</v>
      </c>
    </row>
    <row r="5798" spans="2:18" x14ac:dyDescent="0.45">
      <c r="B5798" s="14" t="str">
        <f t="shared" si="540"/>
        <v>407153340717</v>
      </c>
      <c r="C5798" s="5">
        <v>40715</v>
      </c>
      <c r="D5798" s="2" t="s">
        <v>806</v>
      </c>
      <c r="E5798" s="14">
        <f t="shared" si="541"/>
        <v>1</v>
      </c>
      <c r="F5798" s="2">
        <v>33</v>
      </c>
      <c r="G5798" s="19">
        <v>221.23</v>
      </c>
      <c r="H5798" s="20">
        <v>0.02</v>
      </c>
      <c r="I5798" s="6"/>
      <c r="J5798" s="5">
        <v>40717</v>
      </c>
      <c r="K5798" s="25">
        <v>-45.29</v>
      </c>
      <c r="L5798" s="2" t="s">
        <v>204</v>
      </c>
      <c r="M5798" s="14">
        <f>+VLOOKUP(L5798,Customers!$C$3:$D$797,2,FALSE)</f>
        <v>2</v>
      </c>
      <c r="N5798" s="14">
        <f>+INDEX(Customers!$B$2:$D$797,MATCH(TF_Database!L5798,Customers!$C$2:$C$797,0),1)</f>
        <v>28909</v>
      </c>
      <c r="O5798" s="29">
        <f t="shared" si="542"/>
        <v>8</v>
      </c>
      <c r="P5798" s="29">
        <f t="shared" si="543"/>
        <v>16</v>
      </c>
      <c r="Q5798" s="14" t="str">
        <f t="shared" si="544"/>
        <v xml:space="preserve">Lycoris </v>
      </c>
      <c r="R5798" s="14" t="str">
        <f t="shared" si="545"/>
        <v>Saunders</v>
      </c>
    </row>
    <row r="5799" spans="2:18" x14ac:dyDescent="0.45">
      <c r="B5799" s="14" t="str">
        <f t="shared" si="540"/>
        <v>405291540532</v>
      </c>
      <c r="C5799" s="5">
        <v>40529</v>
      </c>
      <c r="D5799" s="2" t="s">
        <v>811</v>
      </c>
      <c r="E5799" s="14">
        <f t="shared" si="541"/>
        <v>0</v>
      </c>
      <c r="F5799" s="2">
        <v>15</v>
      </c>
      <c r="G5799" s="19">
        <v>262.29000000000002</v>
      </c>
      <c r="H5799" s="20">
        <v>0.09</v>
      </c>
      <c r="I5799" s="6"/>
      <c r="J5799" s="5">
        <v>40532</v>
      </c>
      <c r="K5799" s="25">
        <v>7.26</v>
      </c>
      <c r="L5799" s="2" t="s">
        <v>656</v>
      </c>
      <c r="M5799" s="14">
        <f>+VLOOKUP(L5799,Customers!$C$3:$D$797,2,FALSE)</f>
        <v>1</v>
      </c>
      <c r="N5799" s="14">
        <f>+INDEX(Customers!$B$2:$D$797,MATCH(TF_Database!L5799,Customers!$C$2:$C$797,0),1)</f>
        <v>32294</v>
      </c>
      <c r="O5799" s="29">
        <f t="shared" si="542"/>
        <v>6</v>
      </c>
      <c r="P5799" s="29">
        <f t="shared" si="543"/>
        <v>9</v>
      </c>
      <c r="Q5799" s="14" t="str">
        <f t="shared" si="544"/>
        <v xml:space="preserve">Janet </v>
      </c>
      <c r="R5799" s="14" t="str">
        <f t="shared" si="545"/>
        <v>Lee</v>
      </c>
    </row>
    <row r="5800" spans="2:18" x14ac:dyDescent="0.45">
      <c r="B5800" s="14" t="str">
        <f t="shared" si="540"/>
        <v>40529240531</v>
      </c>
      <c r="C5800" s="5">
        <v>40529</v>
      </c>
      <c r="D5800" s="2" t="s">
        <v>811</v>
      </c>
      <c r="E5800" s="14">
        <f t="shared" si="541"/>
        <v>0</v>
      </c>
      <c r="F5800" s="2">
        <v>2</v>
      </c>
      <c r="G5800" s="19">
        <v>116.31399999999999</v>
      </c>
      <c r="H5800" s="20">
        <v>0.04</v>
      </c>
      <c r="I5800" s="6"/>
      <c r="J5800" s="5">
        <v>40531</v>
      </c>
      <c r="K5800" s="25">
        <v>-300.85000000000002</v>
      </c>
      <c r="L5800" s="2" t="s">
        <v>656</v>
      </c>
      <c r="M5800" s="14">
        <f>+VLOOKUP(L5800,Customers!$C$3:$D$797,2,FALSE)</f>
        <v>1</v>
      </c>
      <c r="N5800" s="14">
        <f>+INDEX(Customers!$B$2:$D$797,MATCH(TF_Database!L5800,Customers!$C$2:$C$797,0),1)</f>
        <v>32294</v>
      </c>
      <c r="O5800" s="29">
        <f t="shared" si="542"/>
        <v>6</v>
      </c>
      <c r="P5800" s="29">
        <f t="shared" si="543"/>
        <v>9</v>
      </c>
      <c r="Q5800" s="14" t="str">
        <f t="shared" si="544"/>
        <v xml:space="preserve">Janet </v>
      </c>
      <c r="R5800" s="14" t="str">
        <f t="shared" si="545"/>
        <v>Lee</v>
      </c>
    </row>
    <row r="5801" spans="2:18" x14ac:dyDescent="0.45">
      <c r="B5801" s="14" t="str">
        <f t="shared" si="540"/>
        <v>409523240954</v>
      </c>
      <c r="C5801" s="5">
        <v>40952</v>
      </c>
      <c r="D5801" s="2" t="s">
        <v>808</v>
      </c>
      <c r="E5801" s="14">
        <f t="shared" si="541"/>
        <v>0</v>
      </c>
      <c r="F5801" s="2">
        <v>32</v>
      </c>
      <c r="G5801" s="19">
        <v>402.49</v>
      </c>
      <c r="H5801" s="20">
        <v>0</v>
      </c>
      <c r="I5801" s="6"/>
      <c r="J5801" s="5">
        <v>40954</v>
      </c>
      <c r="K5801" s="25">
        <v>41.794499999999999</v>
      </c>
      <c r="L5801" s="2" t="s">
        <v>660</v>
      </c>
      <c r="M5801" s="14">
        <f>+VLOOKUP(L5801,Customers!$C$3:$D$797,2,FALSE)</f>
        <v>2</v>
      </c>
      <c r="N5801" s="14">
        <f>+INDEX(Customers!$B$2:$D$797,MATCH(TF_Database!L5801,Customers!$C$2:$C$797,0),1)</f>
        <v>25919</v>
      </c>
      <c r="O5801" s="29">
        <f t="shared" si="542"/>
        <v>7</v>
      </c>
      <c r="P5801" s="29">
        <f t="shared" si="543"/>
        <v>13</v>
      </c>
      <c r="Q5801" s="14" t="str">
        <f t="shared" si="544"/>
        <v xml:space="preserve">Dennis </v>
      </c>
      <c r="R5801" s="14" t="str">
        <f t="shared" si="545"/>
        <v>Pardue</v>
      </c>
    </row>
    <row r="5802" spans="2:18" x14ac:dyDescent="0.45">
      <c r="B5802" s="14" t="str">
        <f t="shared" si="540"/>
        <v>40952140954</v>
      </c>
      <c r="C5802" s="5">
        <v>40952</v>
      </c>
      <c r="D5802" s="2" t="s">
        <v>808</v>
      </c>
      <c r="E5802" s="14">
        <f t="shared" si="541"/>
        <v>0</v>
      </c>
      <c r="F5802" s="2">
        <v>1</v>
      </c>
      <c r="G5802" s="19">
        <v>1754.29</v>
      </c>
      <c r="H5802" s="20">
        <v>0.09</v>
      </c>
      <c r="I5802" s="6"/>
      <c r="J5802" s="5">
        <v>40954</v>
      </c>
      <c r="K5802" s="25">
        <v>-961.50350000000003</v>
      </c>
      <c r="L5802" s="2" t="s">
        <v>660</v>
      </c>
      <c r="M5802" s="14">
        <f>+VLOOKUP(L5802,Customers!$C$3:$D$797,2,FALSE)</f>
        <v>2</v>
      </c>
      <c r="N5802" s="14">
        <f>+INDEX(Customers!$B$2:$D$797,MATCH(TF_Database!L5802,Customers!$C$2:$C$797,0),1)</f>
        <v>25919</v>
      </c>
      <c r="O5802" s="29">
        <f t="shared" si="542"/>
        <v>7</v>
      </c>
      <c r="P5802" s="29">
        <f t="shared" si="543"/>
        <v>13</v>
      </c>
      <c r="Q5802" s="14" t="str">
        <f t="shared" si="544"/>
        <v xml:space="preserve">Dennis </v>
      </c>
      <c r="R5802" s="14" t="str">
        <f t="shared" si="545"/>
        <v>Pardue</v>
      </c>
    </row>
    <row r="5803" spans="2:18" x14ac:dyDescent="0.45">
      <c r="B5803" s="14" t="str">
        <f t="shared" si="540"/>
        <v>411902741191</v>
      </c>
      <c r="C5803" s="5">
        <v>41190</v>
      </c>
      <c r="D5803" s="2" t="s">
        <v>806</v>
      </c>
      <c r="E5803" s="14">
        <f t="shared" si="541"/>
        <v>1</v>
      </c>
      <c r="F5803" s="2">
        <v>27</v>
      </c>
      <c r="G5803" s="19">
        <v>8213.3700000000008</v>
      </c>
      <c r="H5803" s="20">
        <v>0.02</v>
      </c>
      <c r="I5803" s="6"/>
      <c r="J5803" s="5">
        <v>41191</v>
      </c>
      <c r="K5803" s="25">
        <v>1148.8800000000001</v>
      </c>
      <c r="L5803" s="2" t="s">
        <v>654</v>
      </c>
      <c r="M5803" s="14">
        <f>+VLOOKUP(L5803,Customers!$C$3:$D$797,2,FALSE)</f>
        <v>4</v>
      </c>
      <c r="N5803" s="14">
        <f>+INDEX(Customers!$B$2:$D$797,MATCH(TF_Database!L5803,Customers!$C$2:$C$797,0),1)</f>
        <v>27232</v>
      </c>
      <c r="O5803" s="29">
        <f t="shared" si="542"/>
        <v>9</v>
      </c>
      <c r="P5803" s="29">
        <f t="shared" si="543"/>
        <v>16</v>
      </c>
      <c r="Q5803" s="14" t="str">
        <f t="shared" si="544"/>
        <v xml:space="preserve">Jonathan </v>
      </c>
      <c r="R5803" s="14" t="str">
        <f t="shared" si="545"/>
        <v>Doherty</v>
      </c>
    </row>
    <row r="5804" spans="2:18" x14ac:dyDescent="0.45">
      <c r="B5804" s="14" t="str">
        <f t="shared" si="540"/>
        <v>411903241190</v>
      </c>
      <c r="C5804" s="5">
        <v>41190</v>
      </c>
      <c r="D5804" s="2" t="s">
        <v>806</v>
      </c>
      <c r="E5804" s="14">
        <f t="shared" si="541"/>
        <v>1</v>
      </c>
      <c r="F5804" s="2">
        <v>32</v>
      </c>
      <c r="G5804" s="19">
        <v>109.01</v>
      </c>
      <c r="H5804" s="20">
        <v>0.09</v>
      </c>
      <c r="I5804" s="6"/>
      <c r="J5804" s="5">
        <v>41190</v>
      </c>
      <c r="K5804" s="25">
        <v>8.4499999999999993</v>
      </c>
      <c r="L5804" s="2" t="s">
        <v>654</v>
      </c>
      <c r="M5804" s="14">
        <f>+VLOOKUP(L5804,Customers!$C$3:$D$797,2,FALSE)</f>
        <v>4</v>
      </c>
      <c r="N5804" s="14">
        <f>+INDEX(Customers!$B$2:$D$797,MATCH(TF_Database!L5804,Customers!$C$2:$C$797,0),1)</f>
        <v>27232</v>
      </c>
      <c r="O5804" s="29">
        <f t="shared" si="542"/>
        <v>9</v>
      </c>
      <c r="P5804" s="29">
        <f t="shared" si="543"/>
        <v>16</v>
      </c>
      <c r="Q5804" s="14" t="str">
        <f t="shared" si="544"/>
        <v xml:space="preserve">Jonathan </v>
      </c>
      <c r="R5804" s="14" t="str">
        <f t="shared" si="545"/>
        <v>Doherty</v>
      </c>
    </row>
    <row r="5805" spans="2:18" x14ac:dyDescent="0.45">
      <c r="B5805" s="14" t="str">
        <f t="shared" si="540"/>
        <v>411901241192</v>
      </c>
      <c r="C5805" s="5">
        <v>41190</v>
      </c>
      <c r="D5805" s="2" t="s">
        <v>806</v>
      </c>
      <c r="E5805" s="14">
        <f t="shared" si="541"/>
        <v>1</v>
      </c>
      <c r="F5805" s="2">
        <v>12</v>
      </c>
      <c r="G5805" s="19">
        <v>138.88</v>
      </c>
      <c r="H5805" s="20">
        <v>0.05</v>
      </c>
      <c r="I5805" s="6"/>
      <c r="J5805" s="5">
        <v>41192</v>
      </c>
      <c r="K5805" s="25">
        <v>-23.99</v>
      </c>
      <c r="L5805" s="2" t="s">
        <v>654</v>
      </c>
      <c r="M5805" s="14">
        <f>+VLOOKUP(L5805,Customers!$C$3:$D$797,2,FALSE)</f>
        <v>4</v>
      </c>
      <c r="N5805" s="14">
        <f>+INDEX(Customers!$B$2:$D$797,MATCH(TF_Database!L5805,Customers!$C$2:$C$797,0),1)</f>
        <v>27232</v>
      </c>
      <c r="O5805" s="29">
        <f t="shared" si="542"/>
        <v>9</v>
      </c>
      <c r="P5805" s="29">
        <f t="shared" si="543"/>
        <v>16</v>
      </c>
      <c r="Q5805" s="14" t="str">
        <f t="shared" si="544"/>
        <v xml:space="preserve">Jonathan </v>
      </c>
      <c r="R5805" s="14" t="str">
        <f t="shared" si="545"/>
        <v>Doherty</v>
      </c>
    </row>
    <row r="5806" spans="2:18" x14ac:dyDescent="0.45">
      <c r="B5806" s="14" t="str">
        <f t="shared" si="540"/>
        <v>407871340789</v>
      </c>
      <c r="C5806" s="5">
        <v>40787</v>
      </c>
      <c r="D5806" s="2" t="s">
        <v>811</v>
      </c>
      <c r="E5806" s="14">
        <f t="shared" si="541"/>
        <v>0</v>
      </c>
      <c r="F5806" s="2">
        <v>13</v>
      </c>
      <c r="G5806" s="19">
        <v>315.79199999999997</v>
      </c>
      <c r="H5806" s="20">
        <v>0.1</v>
      </c>
      <c r="I5806" s="6"/>
      <c r="J5806" s="5">
        <v>40789</v>
      </c>
      <c r="K5806" s="25">
        <v>-105.765</v>
      </c>
      <c r="L5806" s="2" t="s">
        <v>660</v>
      </c>
      <c r="M5806" s="14">
        <f>+VLOOKUP(L5806,Customers!$C$3:$D$797,2,FALSE)</f>
        <v>2</v>
      </c>
      <c r="N5806" s="14">
        <f>+INDEX(Customers!$B$2:$D$797,MATCH(TF_Database!L5806,Customers!$C$2:$C$797,0),1)</f>
        <v>25919</v>
      </c>
      <c r="O5806" s="29">
        <f t="shared" si="542"/>
        <v>7</v>
      </c>
      <c r="P5806" s="29">
        <f t="shared" si="543"/>
        <v>13</v>
      </c>
      <c r="Q5806" s="14" t="str">
        <f t="shared" si="544"/>
        <v xml:space="preserve">Dennis </v>
      </c>
      <c r="R5806" s="14" t="str">
        <f t="shared" si="545"/>
        <v>Pardue</v>
      </c>
    </row>
    <row r="5807" spans="2:18" x14ac:dyDescent="0.45">
      <c r="B5807" s="14" t="str">
        <f t="shared" si="540"/>
        <v>40463340465</v>
      </c>
      <c r="C5807" s="5">
        <v>40463</v>
      </c>
      <c r="D5807" s="2" t="s">
        <v>811</v>
      </c>
      <c r="E5807" s="14">
        <f t="shared" si="541"/>
        <v>0</v>
      </c>
      <c r="F5807" s="2">
        <v>3</v>
      </c>
      <c r="G5807" s="19">
        <v>11.76</v>
      </c>
      <c r="H5807" s="20">
        <v>0.1</v>
      </c>
      <c r="I5807" s="6"/>
      <c r="J5807" s="5">
        <v>40465</v>
      </c>
      <c r="K5807" s="25">
        <v>-2.83</v>
      </c>
      <c r="L5807" s="2" t="s">
        <v>204</v>
      </c>
      <c r="M5807" s="14">
        <f>+VLOOKUP(L5807,Customers!$C$3:$D$797,2,FALSE)</f>
        <v>2</v>
      </c>
      <c r="N5807" s="14">
        <f>+INDEX(Customers!$B$2:$D$797,MATCH(TF_Database!L5807,Customers!$C$2:$C$797,0),1)</f>
        <v>28909</v>
      </c>
      <c r="O5807" s="29">
        <f t="shared" si="542"/>
        <v>8</v>
      </c>
      <c r="P5807" s="29">
        <f t="shared" si="543"/>
        <v>16</v>
      </c>
      <c r="Q5807" s="14" t="str">
        <f t="shared" si="544"/>
        <v xml:space="preserve">Lycoris </v>
      </c>
      <c r="R5807" s="14" t="str">
        <f t="shared" si="545"/>
        <v>Saunders</v>
      </c>
    </row>
    <row r="5808" spans="2:18" x14ac:dyDescent="0.45">
      <c r="B5808" s="14" t="str">
        <f t="shared" si="540"/>
        <v>404632240464</v>
      </c>
      <c r="C5808" s="5">
        <v>40463</v>
      </c>
      <c r="D5808" s="2" t="s">
        <v>811</v>
      </c>
      <c r="E5808" s="14">
        <f t="shared" si="541"/>
        <v>0</v>
      </c>
      <c r="F5808" s="2">
        <v>22</v>
      </c>
      <c r="G5808" s="19">
        <v>100.13</v>
      </c>
      <c r="H5808" s="20">
        <v>0.08</v>
      </c>
      <c r="I5808" s="6"/>
      <c r="J5808" s="5">
        <v>40464</v>
      </c>
      <c r="K5808" s="25">
        <v>19.77</v>
      </c>
      <c r="L5808" s="2" t="s">
        <v>204</v>
      </c>
      <c r="M5808" s="14">
        <f>+VLOOKUP(L5808,Customers!$C$3:$D$797,2,FALSE)</f>
        <v>2</v>
      </c>
      <c r="N5808" s="14">
        <f>+INDEX(Customers!$B$2:$D$797,MATCH(TF_Database!L5808,Customers!$C$2:$C$797,0),1)</f>
        <v>28909</v>
      </c>
      <c r="O5808" s="29">
        <f t="shared" si="542"/>
        <v>8</v>
      </c>
      <c r="P5808" s="29">
        <f t="shared" si="543"/>
        <v>16</v>
      </c>
      <c r="Q5808" s="14" t="str">
        <f t="shared" si="544"/>
        <v xml:space="preserve">Lycoris </v>
      </c>
      <c r="R5808" s="14" t="str">
        <f t="shared" si="545"/>
        <v>Saunders</v>
      </c>
    </row>
    <row r="5809" spans="2:18" x14ac:dyDescent="0.45">
      <c r="B5809" s="14" t="str">
        <f t="shared" si="540"/>
        <v>40463340464</v>
      </c>
      <c r="C5809" s="5">
        <v>40463</v>
      </c>
      <c r="D5809" s="2" t="s">
        <v>811</v>
      </c>
      <c r="E5809" s="14">
        <f t="shared" si="541"/>
        <v>0</v>
      </c>
      <c r="F5809" s="2">
        <v>3</v>
      </c>
      <c r="G5809" s="19">
        <v>1192.93</v>
      </c>
      <c r="H5809" s="20">
        <v>7.0000000000000007E-2</v>
      </c>
      <c r="I5809" s="6"/>
      <c r="J5809" s="5">
        <v>40464</v>
      </c>
      <c r="K5809" s="25">
        <v>-434.81</v>
      </c>
      <c r="L5809" s="2" t="s">
        <v>204</v>
      </c>
      <c r="M5809" s="14">
        <f>+VLOOKUP(L5809,Customers!$C$3:$D$797,2,FALSE)</f>
        <v>2</v>
      </c>
      <c r="N5809" s="14">
        <f>+INDEX(Customers!$B$2:$D$797,MATCH(TF_Database!L5809,Customers!$C$2:$C$797,0),1)</f>
        <v>28909</v>
      </c>
      <c r="O5809" s="29">
        <f t="shared" si="542"/>
        <v>8</v>
      </c>
      <c r="P5809" s="29">
        <f t="shared" si="543"/>
        <v>16</v>
      </c>
      <c r="Q5809" s="14" t="str">
        <f t="shared" si="544"/>
        <v xml:space="preserve">Lycoris </v>
      </c>
      <c r="R5809" s="14" t="str">
        <f t="shared" si="545"/>
        <v>Saunders</v>
      </c>
    </row>
    <row r="5810" spans="2:18" x14ac:dyDescent="0.45">
      <c r="B5810" s="14" t="str">
        <f t="shared" si="540"/>
        <v>402642940265</v>
      </c>
      <c r="C5810" s="5">
        <v>40264</v>
      </c>
      <c r="D5810" s="2" t="s">
        <v>808</v>
      </c>
      <c r="E5810" s="14">
        <f t="shared" si="541"/>
        <v>0</v>
      </c>
      <c r="F5810" s="2">
        <v>29</v>
      </c>
      <c r="G5810" s="19">
        <v>198.43</v>
      </c>
      <c r="H5810" s="20">
        <v>0.01</v>
      </c>
      <c r="I5810" s="6"/>
      <c r="J5810" s="5">
        <v>40265</v>
      </c>
      <c r="K5810" s="25">
        <v>-79.67</v>
      </c>
      <c r="L5810" s="2" t="s">
        <v>664</v>
      </c>
      <c r="M5810" s="14">
        <f>+VLOOKUP(L5810,Customers!$C$3:$D$797,2,FALSE)</f>
        <v>3</v>
      </c>
      <c r="N5810" s="14">
        <f>+INDEX(Customers!$B$2:$D$797,MATCH(TF_Database!L5810,Customers!$C$2:$C$797,0),1)</f>
        <v>16347</v>
      </c>
      <c r="O5810" s="29">
        <f t="shared" si="542"/>
        <v>5</v>
      </c>
      <c r="P5810" s="29">
        <f t="shared" si="543"/>
        <v>14</v>
      </c>
      <c r="Q5810" s="14" t="str">
        <f t="shared" si="544"/>
        <v xml:space="preserve">Paul </v>
      </c>
      <c r="R5810" s="14" t="str">
        <f t="shared" si="545"/>
        <v>Stevenson</v>
      </c>
    </row>
    <row r="5811" spans="2:18" x14ac:dyDescent="0.45">
      <c r="B5811" s="14" t="str">
        <f t="shared" si="540"/>
        <v>401804240181</v>
      </c>
      <c r="C5811" s="5">
        <v>40180</v>
      </c>
      <c r="D5811" s="2" t="s">
        <v>811</v>
      </c>
      <c r="E5811" s="14">
        <f t="shared" si="541"/>
        <v>0</v>
      </c>
      <c r="F5811" s="2">
        <v>42</v>
      </c>
      <c r="G5811" s="19">
        <v>756.72949999999992</v>
      </c>
      <c r="H5811" s="20">
        <v>7.0000000000000007E-2</v>
      </c>
      <c r="I5811" s="6"/>
      <c r="J5811" s="5">
        <v>40181</v>
      </c>
      <c r="K5811" s="25">
        <v>64.782000000000011</v>
      </c>
      <c r="L5811" s="2" t="s">
        <v>660</v>
      </c>
      <c r="M5811" s="14">
        <f>+VLOOKUP(L5811,Customers!$C$3:$D$797,2,FALSE)</f>
        <v>2</v>
      </c>
      <c r="N5811" s="14">
        <f>+INDEX(Customers!$B$2:$D$797,MATCH(TF_Database!L5811,Customers!$C$2:$C$797,0),1)</f>
        <v>25919</v>
      </c>
      <c r="O5811" s="29">
        <f t="shared" si="542"/>
        <v>7</v>
      </c>
      <c r="P5811" s="29">
        <f t="shared" si="543"/>
        <v>13</v>
      </c>
      <c r="Q5811" s="14" t="str">
        <f t="shared" si="544"/>
        <v xml:space="preserve">Dennis </v>
      </c>
      <c r="R5811" s="14" t="str">
        <f t="shared" si="545"/>
        <v>Pardue</v>
      </c>
    </row>
    <row r="5812" spans="2:18" x14ac:dyDescent="0.45">
      <c r="B5812" s="14" t="str">
        <f t="shared" si="540"/>
        <v>401803840182</v>
      </c>
      <c r="C5812" s="5">
        <v>40180</v>
      </c>
      <c r="D5812" s="2" t="s">
        <v>811</v>
      </c>
      <c r="E5812" s="14">
        <f t="shared" si="541"/>
        <v>0</v>
      </c>
      <c r="F5812" s="2">
        <v>38</v>
      </c>
      <c r="G5812" s="19">
        <v>3676.96</v>
      </c>
      <c r="H5812" s="20">
        <v>0.09</v>
      </c>
      <c r="I5812" s="6"/>
      <c r="J5812" s="5">
        <v>40182</v>
      </c>
      <c r="K5812" s="25">
        <v>1233.45</v>
      </c>
      <c r="L5812" s="2" t="s">
        <v>660</v>
      </c>
      <c r="M5812" s="14">
        <f>+VLOOKUP(L5812,Customers!$C$3:$D$797,2,FALSE)</f>
        <v>2</v>
      </c>
      <c r="N5812" s="14">
        <f>+INDEX(Customers!$B$2:$D$797,MATCH(TF_Database!L5812,Customers!$C$2:$C$797,0),1)</f>
        <v>25919</v>
      </c>
      <c r="O5812" s="29">
        <f t="shared" si="542"/>
        <v>7</v>
      </c>
      <c r="P5812" s="29">
        <f t="shared" si="543"/>
        <v>13</v>
      </c>
      <c r="Q5812" s="14" t="str">
        <f t="shared" si="544"/>
        <v xml:space="preserve">Dennis </v>
      </c>
      <c r="R5812" s="14" t="str">
        <f t="shared" si="545"/>
        <v>Pardue</v>
      </c>
    </row>
    <row r="5813" spans="2:18" x14ac:dyDescent="0.45">
      <c r="B5813" s="14" t="str">
        <f t="shared" si="540"/>
        <v>402674840271</v>
      </c>
      <c r="C5813" s="5">
        <v>40267</v>
      </c>
      <c r="D5813" s="2" t="s">
        <v>804</v>
      </c>
      <c r="E5813" s="14">
        <f t="shared" si="541"/>
        <v>0</v>
      </c>
      <c r="F5813" s="2">
        <v>48</v>
      </c>
      <c r="G5813" s="19">
        <v>3982.42</v>
      </c>
      <c r="H5813" s="20">
        <v>0.04</v>
      </c>
      <c r="I5813" s="6"/>
      <c r="J5813" s="5">
        <v>40271</v>
      </c>
      <c r="K5813" s="25">
        <v>1560.82</v>
      </c>
      <c r="L5813" s="2" t="s">
        <v>654</v>
      </c>
      <c r="M5813" s="14">
        <f>+VLOOKUP(L5813,Customers!$C$3:$D$797,2,FALSE)</f>
        <v>4</v>
      </c>
      <c r="N5813" s="14">
        <f>+INDEX(Customers!$B$2:$D$797,MATCH(TF_Database!L5813,Customers!$C$2:$C$797,0),1)</f>
        <v>27232</v>
      </c>
      <c r="O5813" s="29">
        <f t="shared" si="542"/>
        <v>9</v>
      </c>
      <c r="P5813" s="29">
        <f t="shared" si="543"/>
        <v>16</v>
      </c>
      <c r="Q5813" s="14" t="str">
        <f t="shared" si="544"/>
        <v xml:space="preserve">Jonathan </v>
      </c>
      <c r="R5813" s="14" t="str">
        <f t="shared" si="545"/>
        <v>Doherty</v>
      </c>
    </row>
    <row r="5814" spans="2:18" x14ac:dyDescent="0.45">
      <c r="B5814" s="14" t="str">
        <f t="shared" si="540"/>
        <v>400114340012</v>
      </c>
      <c r="C5814" s="5">
        <v>40011</v>
      </c>
      <c r="D5814" s="2" t="s">
        <v>808</v>
      </c>
      <c r="E5814" s="14">
        <f t="shared" si="541"/>
        <v>0</v>
      </c>
      <c r="F5814" s="2">
        <v>43</v>
      </c>
      <c r="G5814" s="19">
        <v>1114.42</v>
      </c>
      <c r="H5814" s="20">
        <v>0.09</v>
      </c>
      <c r="I5814" s="6"/>
      <c r="J5814" s="5">
        <v>40012</v>
      </c>
      <c r="K5814" s="25">
        <v>425.07</v>
      </c>
      <c r="L5814" s="2" t="s">
        <v>658</v>
      </c>
      <c r="M5814" s="14">
        <f>+VLOOKUP(L5814,Customers!$C$3:$D$797,2,FALSE)</f>
        <v>2</v>
      </c>
      <c r="N5814" s="14">
        <f>+INDEX(Customers!$B$2:$D$797,MATCH(TF_Database!L5814,Customers!$C$2:$C$797,0),1)</f>
        <v>13339</v>
      </c>
      <c r="O5814" s="29">
        <f t="shared" si="542"/>
        <v>4</v>
      </c>
      <c r="P5814" s="29">
        <f t="shared" si="543"/>
        <v>12</v>
      </c>
      <c r="Q5814" s="14" t="str">
        <f t="shared" si="544"/>
        <v xml:space="preserve">Liz </v>
      </c>
      <c r="R5814" s="14" t="str">
        <f t="shared" si="545"/>
        <v>Carlisle</v>
      </c>
    </row>
    <row r="5815" spans="2:18" x14ac:dyDescent="0.45">
      <c r="B5815" s="14" t="str">
        <f t="shared" si="540"/>
        <v>399432339945</v>
      </c>
      <c r="C5815" s="5">
        <v>39943</v>
      </c>
      <c r="D5815" s="2" t="s">
        <v>804</v>
      </c>
      <c r="E5815" s="14">
        <f t="shared" si="541"/>
        <v>0</v>
      </c>
      <c r="F5815" s="2">
        <v>23</v>
      </c>
      <c r="G5815" s="19">
        <v>753.75</v>
      </c>
      <c r="H5815" s="20">
        <v>0.1</v>
      </c>
      <c r="I5815" s="6"/>
      <c r="J5815" s="5">
        <v>39945</v>
      </c>
      <c r="K5815" s="25">
        <v>31.17</v>
      </c>
      <c r="L5815" s="2" t="s">
        <v>147</v>
      </c>
      <c r="M5815" s="14">
        <f>+VLOOKUP(L5815,Customers!$C$3:$D$797,2,FALSE)</f>
        <v>3</v>
      </c>
      <c r="N5815" s="14">
        <f>+INDEX(Customers!$B$2:$D$797,MATCH(TF_Database!L5815,Customers!$C$2:$C$797,0),1)</f>
        <v>9302</v>
      </c>
      <c r="O5815" s="29">
        <f t="shared" si="542"/>
        <v>5</v>
      </c>
      <c r="P5815" s="29">
        <f t="shared" si="543"/>
        <v>12</v>
      </c>
      <c r="Q5815" s="14" t="str">
        <f t="shared" si="544"/>
        <v xml:space="preserve">Neil </v>
      </c>
      <c r="R5815" s="14" t="str">
        <f t="shared" si="545"/>
        <v>Knudson</v>
      </c>
    </row>
    <row r="5816" spans="2:18" x14ac:dyDescent="0.45">
      <c r="B5816" s="14" t="str">
        <f t="shared" si="540"/>
        <v>405525040559</v>
      </c>
      <c r="C5816" s="5">
        <v>40552</v>
      </c>
      <c r="D5816" s="2" t="s">
        <v>804</v>
      </c>
      <c r="E5816" s="14">
        <f t="shared" si="541"/>
        <v>0</v>
      </c>
      <c r="F5816" s="2">
        <v>50</v>
      </c>
      <c r="G5816" s="19">
        <v>839.07</v>
      </c>
      <c r="H5816" s="20">
        <v>0.06</v>
      </c>
      <c r="I5816" s="6"/>
      <c r="J5816" s="5">
        <v>40559</v>
      </c>
      <c r="K5816" s="25">
        <v>212.7295</v>
      </c>
      <c r="L5816" s="2" t="s">
        <v>655</v>
      </c>
      <c r="M5816" s="14">
        <f>+VLOOKUP(L5816,Customers!$C$3:$D$797,2,FALSE)</f>
        <v>1</v>
      </c>
      <c r="N5816" s="14">
        <f>+INDEX(Customers!$B$2:$D$797,MATCH(TF_Database!L5816,Customers!$C$2:$C$797,0),1)</f>
        <v>25045</v>
      </c>
      <c r="O5816" s="29">
        <f t="shared" si="542"/>
        <v>6</v>
      </c>
      <c r="P5816" s="29">
        <f t="shared" si="543"/>
        <v>15</v>
      </c>
      <c r="Q5816" s="14" t="str">
        <f t="shared" si="544"/>
        <v xml:space="preserve">Frank </v>
      </c>
      <c r="R5816" s="14" t="str">
        <f t="shared" si="545"/>
        <v>Gastineau</v>
      </c>
    </row>
    <row r="5817" spans="2:18" x14ac:dyDescent="0.45">
      <c r="B5817" s="14" t="str">
        <f t="shared" si="540"/>
        <v>405524540554</v>
      </c>
      <c r="C5817" s="5">
        <v>40552</v>
      </c>
      <c r="D5817" s="2" t="s">
        <v>804</v>
      </c>
      <c r="E5817" s="14">
        <f t="shared" si="541"/>
        <v>0</v>
      </c>
      <c r="F5817" s="2">
        <v>45</v>
      </c>
      <c r="G5817" s="19">
        <v>5643.49</v>
      </c>
      <c r="H5817" s="20">
        <v>0.05</v>
      </c>
      <c r="I5817" s="6"/>
      <c r="J5817" s="5">
        <v>40554</v>
      </c>
      <c r="K5817" s="25">
        <v>-1857.06</v>
      </c>
      <c r="L5817" s="2" t="s">
        <v>655</v>
      </c>
      <c r="M5817" s="14">
        <f>+VLOOKUP(L5817,Customers!$C$3:$D$797,2,FALSE)</f>
        <v>1</v>
      </c>
      <c r="N5817" s="14">
        <f>+INDEX(Customers!$B$2:$D$797,MATCH(TF_Database!L5817,Customers!$C$2:$C$797,0),1)</f>
        <v>25045</v>
      </c>
      <c r="O5817" s="29">
        <f t="shared" si="542"/>
        <v>6</v>
      </c>
      <c r="P5817" s="29">
        <f t="shared" si="543"/>
        <v>15</v>
      </c>
      <c r="Q5817" s="14" t="str">
        <f t="shared" si="544"/>
        <v xml:space="preserve">Frank </v>
      </c>
      <c r="R5817" s="14" t="str">
        <f t="shared" si="545"/>
        <v>Gastineau</v>
      </c>
    </row>
    <row r="5818" spans="2:18" x14ac:dyDescent="0.45">
      <c r="B5818" s="14" t="str">
        <f t="shared" si="540"/>
        <v>404384140439</v>
      </c>
      <c r="C5818" s="5">
        <v>40438</v>
      </c>
      <c r="D5818" s="2" t="s">
        <v>810</v>
      </c>
      <c r="E5818" s="14">
        <f t="shared" si="541"/>
        <v>0</v>
      </c>
      <c r="F5818" s="2">
        <v>41</v>
      </c>
      <c r="G5818" s="19">
        <v>405.83</v>
      </c>
      <c r="H5818" s="20">
        <v>0.06</v>
      </c>
      <c r="I5818" s="6"/>
      <c r="J5818" s="5">
        <v>40439</v>
      </c>
      <c r="K5818" s="25">
        <v>178.86</v>
      </c>
      <c r="L5818" s="2" t="s">
        <v>526</v>
      </c>
      <c r="M5818" s="14">
        <f>+VLOOKUP(L5818,Customers!$C$3:$D$797,2,FALSE)</f>
        <v>4</v>
      </c>
      <c r="N5818" s="14">
        <f>+INDEX(Customers!$B$2:$D$797,MATCH(TF_Database!L5818,Customers!$C$2:$C$797,0),1)</f>
        <v>18158</v>
      </c>
      <c r="O5818" s="29">
        <f t="shared" si="542"/>
        <v>5</v>
      </c>
      <c r="P5818" s="29">
        <f t="shared" si="543"/>
        <v>11</v>
      </c>
      <c r="Q5818" s="14" t="str">
        <f t="shared" si="544"/>
        <v xml:space="preserve">Greg </v>
      </c>
      <c r="R5818" s="14" t="str">
        <f t="shared" si="545"/>
        <v>Hansen</v>
      </c>
    </row>
    <row r="5819" spans="2:18" x14ac:dyDescent="0.45">
      <c r="B5819" s="14" t="str">
        <f t="shared" si="540"/>
        <v>400394740040</v>
      </c>
      <c r="C5819" s="5">
        <v>40039</v>
      </c>
      <c r="D5819" s="2" t="s">
        <v>811</v>
      </c>
      <c r="E5819" s="14">
        <f t="shared" si="541"/>
        <v>0</v>
      </c>
      <c r="F5819" s="2">
        <v>47</v>
      </c>
      <c r="G5819" s="19">
        <v>5294.48</v>
      </c>
      <c r="H5819" s="20">
        <v>0.03</v>
      </c>
      <c r="I5819" s="6"/>
      <c r="J5819" s="5">
        <v>40040</v>
      </c>
      <c r="K5819" s="25">
        <v>1521.31</v>
      </c>
      <c r="L5819" s="2" t="s">
        <v>662</v>
      </c>
      <c r="M5819" s="14">
        <f>+VLOOKUP(L5819,Customers!$C$3:$D$797,2,FALSE)</f>
        <v>1</v>
      </c>
      <c r="N5819" s="14">
        <f>+INDEX(Customers!$B$2:$D$797,MATCH(TF_Database!L5819,Customers!$C$2:$C$797,0),1)</f>
        <v>17641</v>
      </c>
      <c r="O5819" s="29">
        <f t="shared" si="542"/>
        <v>9</v>
      </c>
      <c r="P5819" s="29">
        <f t="shared" si="543"/>
        <v>14</v>
      </c>
      <c r="Q5819" s="14" t="str">
        <f t="shared" si="544"/>
        <v xml:space="preserve">MaryBeth </v>
      </c>
      <c r="R5819" s="14" t="str">
        <f t="shared" si="545"/>
        <v>Skach</v>
      </c>
    </row>
    <row r="5820" spans="2:18" x14ac:dyDescent="0.45">
      <c r="B5820" s="14" t="str">
        <f t="shared" si="540"/>
        <v>400392540041</v>
      </c>
      <c r="C5820" s="5">
        <v>40039</v>
      </c>
      <c r="D5820" s="2" t="s">
        <v>811</v>
      </c>
      <c r="E5820" s="14">
        <f t="shared" si="541"/>
        <v>0</v>
      </c>
      <c r="F5820" s="2">
        <v>25</v>
      </c>
      <c r="G5820" s="19">
        <v>423.15</v>
      </c>
      <c r="H5820" s="20">
        <v>0.05</v>
      </c>
      <c r="I5820" s="6"/>
      <c r="J5820" s="5">
        <v>40041</v>
      </c>
      <c r="K5820" s="25">
        <v>-47.28</v>
      </c>
      <c r="L5820" s="2" t="s">
        <v>662</v>
      </c>
      <c r="M5820" s="14">
        <f>+VLOOKUP(L5820,Customers!$C$3:$D$797,2,FALSE)</f>
        <v>1</v>
      </c>
      <c r="N5820" s="14">
        <f>+INDEX(Customers!$B$2:$D$797,MATCH(TF_Database!L5820,Customers!$C$2:$C$797,0),1)</f>
        <v>17641</v>
      </c>
      <c r="O5820" s="29">
        <f t="shared" si="542"/>
        <v>9</v>
      </c>
      <c r="P5820" s="29">
        <f t="shared" si="543"/>
        <v>14</v>
      </c>
      <c r="Q5820" s="14" t="str">
        <f t="shared" si="544"/>
        <v xml:space="preserve">MaryBeth </v>
      </c>
      <c r="R5820" s="14" t="str">
        <f t="shared" si="545"/>
        <v>Skach</v>
      </c>
    </row>
    <row r="5821" spans="2:18" x14ac:dyDescent="0.45">
      <c r="B5821" s="14" t="str">
        <f t="shared" si="540"/>
        <v>400392740041</v>
      </c>
      <c r="C5821" s="5">
        <v>40039</v>
      </c>
      <c r="D5821" s="2" t="s">
        <v>811</v>
      </c>
      <c r="E5821" s="14">
        <f t="shared" si="541"/>
        <v>0</v>
      </c>
      <c r="F5821" s="2">
        <v>27</v>
      </c>
      <c r="G5821" s="19">
        <v>2762.857</v>
      </c>
      <c r="H5821" s="20">
        <v>0.03</v>
      </c>
      <c r="I5821" s="6"/>
      <c r="J5821" s="5">
        <v>40041</v>
      </c>
      <c r="K5821" s="25">
        <v>722.24099999999999</v>
      </c>
      <c r="L5821" s="2" t="s">
        <v>662</v>
      </c>
      <c r="M5821" s="14">
        <f>+VLOOKUP(L5821,Customers!$C$3:$D$797,2,FALSE)</f>
        <v>1</v>
      </c>
      <c r="N5821" s="14">
        <f>+INDEX(Customers!$B$2:$D$797,MATCH(TF_Database!L5821,Customers!$C$2:$C$797,0),1)</f>
        <v>17641</v>
      </c>
      <c r="O5821" s="29">
        <f t="shared" si="542"/>
        <v>9</v>
      </c>
      <c r="P5821" s="29">
        <f t="shared" si="543"/>
        <v>14</v>
      </c>
      <c r="Q5821" s="14" t="str">
        <f t="shared" si="544"/>
        <v xml:space="preserve">MaryBeth </v>
      </c>
      <c r="R5821" s="14" t="str">
        <f t="shared" si="545"/>
        <v>Skach</v>
      </c>
    </row>
    <row r="5822" spans="2:18" x14ac:dyDescent="0.45">
      <c r="B5822" s="14" t="str">
        <f t="shared" si="540"/>
        <v>399872139988</v>
      </c>
      <c r="C5822" s="5">
        <v>39987</v>
      </c>
      <c r="D5822" s="2" t="s">
        <v>806</v>
      </c>
      <c r="E5822" s="14">
        <f t="shared" si="541"/>
        <v>1</v>
      </c>
      <c r="F5822" s="2">
        <v>21</v>
      </c>
      <c r="G5822" s="19">
        <v>1130.8059999999998</v>
      </c>
      <c r="H5822" s="20">
        <v>0.04</v>
      </c>
      <c r="I5822" s="6"/>
      <c r="J5822" s="5">
        <v>39988</v>
      </c>
      <c r="K5822" s="25">
        <v>95.147999999999996</v>
      </c>
      <c r="L5822" s="2" t="s">
        <v>654</v>
      </c>
      <c r="M5822" s="14">
        <f>+VLOOKUP(L5822,Customers!$C$3:$D$797,2,FALSE)</f>
        <v>4</v>
      </c>
      <c r="N5822" s="14">
        <f>+INDEX(Customers!$B$2:$D$797,MATCH(TF_Database!L5822,Customers!$C$2:$C$797,0),1)</f>
        <v>27232</v>
      </c>
      <c r="O5822" s="29">
        <f t="shared" si="542"/>
        <v>9</v>
      </c>
      <c r="P5822" s="29">
        <f t="shared" si="543"/>
        <v>16</v>
      </c>
      <c r="Q5822" s="14" t="str">
        <f t="shared" si="544"/>
        <v xml:space="preserve">Jonathan </v>
      </c>
      <c r="R5822" s="14" t="str">
        <f t="shared" si="545"/>
        <v>Doherty</v>
      </c>
    </row>
    <row r="5823" spans="2:18" x14ac:dyDescent="0.45">
      <c r="B5823" s="14" t="str">
        <f t="shared" si="540"/>
        <v>406694540674</v>
      </c>
      <c r="C5823" s="5">
        <v>40669</v>
      </c>
      <c r="D5823" s="2" t="s">
        <v>804</v>
      </c>
      <c r="E5823" s="14">
        <f t="shared" si="541"/>
        <v>0</v>
      </c>
      <c r="F5823" s="2">
        <v>45</v>
      </c>
      <c r="G5823" s="19">
        <v>461.05</v>
      </c>
      <c r="H5823" s="20">
        <v>0.04</v>
      </c>
      <c r="I5823" s="6"/>
      <c r="J5823" s="5">
        <v>40674</v>
      </c>
      <c r="K5823" s="25">
        <v>-38.39</v>
      </c>
      <c r="L5823" s="2" t="s">
        <v>204</v>
      </c>
      <c r="M5823" s="14">
        <f>+VLOOKUP(L5823,Customers!$C$3:$D$797,2,FALSE)</f>
        <v>2</v>
      </c>
      <c r="N5823" s="14">
        <f>+INDEX(Customers!$B$2:$D$797,MATCH(TF_Database!L5823,Customers!$C$2:$C$797,0),1)</f>
        <v>28909</v>
      </c>
      <c r="O5823" s="29">
        <f t="shared" si="542"/>
        <v>8</v>
      </c>
      <c r="P5823" s="29">
        <f t="shared" si="543"/>
        <v>16</v>
      </c>
      <c r="Q5823" s="14" t="str">
        <f t="shared" si="544"/>
        <v xml:space="preserve">Lycoris </v>
      </c>
      <c r="R5823" s="14" t="str">
        <f t="shared" si="545"/>
        <v>Saunders</v>
      </c>
    </row>
    <row r="5824" spans="2:18" x14ac:dyDescent="0.45">
      <c r="B5824" s="14" t="str">
        <f t="shared" si="540"/>
        <v>400604340062</v>
      </c>
      <c r="C5824" s="5">
        <v>40060</v>
      </c>
      <c r="D5824" s="2" t="s">
        <v>808</v>
      </c>
      <c r="E5824" s="14">
        <f t="shared" si="541"/>
        <v>0</v>
      </c>
      <c r="F5824" s="2">
        <v>43</v>
      </c>
      <c r="G5824" s="19">
        <v>9501.6240000000016</v>
      </c>
      <c r="H5824" s="20">
        <v>7.0000000000000007E-2</v>
      </c>
      <c r="I5824" s="6"/>
      <c r="J5824" s="5">
        <v>40062</v>
      </c>
      <c r="K5824" s="25">
        <v>-686.45</v>
      </c>
      <c r="L5824" s="2" t="s">
        <v>150</v>
      </c>
      <c r="M5824" s="14">
        <f>+VLOOKUP(L5824,Customers!$C$3:$D$797,2,FALSE)</f>
        <v>3</v>
      </c>
      <c r="N5824" s="14">
        <f>+INDEX(Customers!$B$2:$D$797,MATCH(TF_Database!L5824,Customers!$C$2:$C$797,0),1)</f>
        <v>8868</v>
      </c>
      <c r="O5824" s="29">
        <f t="shared" si="542"/>
        <v>5</v>
      </c>
      <c r="P5824" s="29">
        <f t="shared" si="543"/>
        <v>11</v>
      </c>
      <c r="Q5824" s="14" t="str">
        <f t="shared" si="544"/>
        <v xml:space="preserve">Bill </v>
      </c>
      <c r="R5824" s="14" t="str">
        <f t="shared" si="545"/>
        <v>Eplett</v>
      </c>
    </row>
    <row r="5825" spans="2:18" x14ac:dyDescent="0.45">
      <c r="B5825" s="14" t="str">
        <f t="shared" si="540"/>
        <v>411072141107</v>
      </c>
      <c r="C5825" s="5">
        <v>41107</v>
      </c>
      <c r="D5825" s="2" t="s">
        <v>811</v>
      </c>
      <c r="E5825" s="14">
        <f t="shared" si="541"/>
        <v>0</v>
      </c>
      <c r="F5825" s="2">
        <v>21</v>
      </c>
      <c r="G5825" s="19">
        <v>205.32</v>
      </c>
      <c r="H5825" s="20">
        <v>0.08</v>
      </c>
      <c r="I5825" s="6"/>
      <c r="J5825" s="5">
        <v>41107</v>
      </c>
      <c r="K5825" s="25">
        <v>37.299999999999997</v>
      </c>
      <c r="L5825" s="2" t="s">
        <v>660</v>
      </c>
      <c r="M5825" s="14">
        <f>+VLOOKUP(L5825,Customers!$C$3:$D$797,2,FALSE)</f>
        <v>2</v>
      </c>
      <c r="N5825" s="14">
        <f>+INDEX(Customers!$B$2:$D$797,MATCH(TF_Database!L5825,Customers!$C$2:$C$797,0),1)</f>
        <v>25919</v>
      </c>
      <c r="O5825" s="29">
        <f t="shared" si="542"/>
        <v>7</v>
      </c>
      <c r="P5825" s="29">
        <f t="shared" si="543"/>
        <v>13</v>
      </c>
      <c r="Q5825" s="14" t="str">
        <f t="shared" si="544"/>
        <v xml:space="preserve">Dennis </v>
      </c>
      <c r="R5825" s="14" t="str">
        <f t="shared" si="545"/>
        <v>Pardue</v>
      </c>
    </row>
    <row r="5826" spans="2:18" x14ac:dyDescent="0.45">
      <c r="B5826" s="14" t="str">
        <f t="shared" si="540"/>
        <v>411074741108</v>
      </c>
      <c r="C5826" s="5">
        <v>41107</v>
      </c>
      <c r="D5826" s="2" t="s">
        <v>811</v>
      </c>
      <c r="E5826" s="14">
        <f t="shared" si="541"/>
        <v>0</v>
      </c>
      <c r="F5826" s="2">
        <v>47</v>
      </c>
      <c r="G5826" s="19">
        <v>807.6</v>
      </c>
      <c r="H5826" s="20">
        <v>0</v>
      </c>
      <c r="I5826" s="6"/>
      <c r="J5826" s="5">
        <v>41108</v>
      </c>
      <c r="K5826" s="25">
        <v>214.30200000000002</v>
      </c>
      <c r="L5826" s="2" t="s">
        <v>660</v>
      </c>
      <c r="M5826" s="14">
        <f>+VLOOKUP(L5826,Customers!$C$3:$D$797,2,FALSE)</f>
        <v>2</v>
      </c>
      <c r="N5826" s="14">
        <f>+INDEX(Customers!$B$2:$D$797,MATCH(TF_Database!L5826,Customers!$C$2:$C$797,0),1)</f>
        <v>25919</v>
      </c>
      <c r="O5826" s="29">
        <f t="shared" si="542"/>
        <v>7</v>
      </c>
      <c r="P5826" s="29">
        <f t="shared" si="543"/>
        <v>13</v>
      </c>
      <c r="Q5826" s="14" t="str">
        <f t="shared" si="544"/>
        <v xml:space="preserve">Dennis </v>
      </c>
      <c r="R5826" s="14" t="str">
        <f t="shared" si="545"/>
        <v>Pardue</v>
      </c>
    </row>
    <row r="5827" spans="2:18" x14ac:dyDescent="0.45">
      <c r="B5827" s="14" t="str">
        <f t="shared" si="540"/>
        <v>411071141109</v>
      </c>
      <c r="C5827" s="5">
        <v>41107</v>
      </c>
      <c r="D5827" s="2" t="s">
        <v>811</v>
      </c>
      <c r="E5827" s="14">
        <f t="shared" si="541"/>
        <v>0</v>
      </c>
      <c r="F5827" s="2">
        <v>11</v>
      </c>
      <c r="G5827" s="19">
        <v>694.17</v>
      </c>
      <c r="H5827" s="20">
        <v>0</v>
      </c>
      <c r="I5827" s="6"/>
      <c r="J5827" s="5">
        <v>41109</v>
      </c>
      <c r="K5827" s="25">
        <v>174.21600000000001</v>
      </c>
      <c r="L5827" s="2" t="s">
        <v>660</v>
      </c>
      <c r="M5827" s="14">
        <f>+VLOOKUP(L5827,Customers!$C$3:$D$797,2,FALSE)</f>
        <v>2</v>
      </c>
      <c r="N5827" s="14">
        <f>+INDEX(Customers!$B$2:$D$797,MATCH(TF_Database!L5827,Customers!$C$2:$C$797,0),1)</f>
        <v>25919</v>
      </c>
      <c r="O5827" s="29">
        <f t="shared" si="542"/>
        <v>7</v>
      </c>
      <c r="P5827" s="29">
        <f t="shared" si="543"/>
        <v>13</v>
      </c>
      <c r="Q5827" s="14" t="str">
        <f t="shared" si="544"/>
        <v xml:space="preserve">Dennis </v>
      </c>
      <c r="R5827" s="14" t="str">
        <f t="shared" si="545"/>
        <v>Pardue</v>
      </c>
    </row>
    <row r="5828" spans="2:18" x14ac:dyDescent="0.45">
      <c r="B5828" s="14" t="str">
        <f t="shared" si="540"/>
        <v>399424139942</v>
      </c>
      <c r="C5828" s="5">
        <v>39942</v>
      </c>
      <c r="D5828" s="2" t="s">
        <v>806</v>
      </c>
      <c r="E5828" s="14">
        <f t="shared" si="541"/>
        <v>1</v>
      </c>
      <c r="F5828" s="2">
        <v>41</v>
      </c>
      <c r="G5828" s="19">
        <v>257.66000000000003</v>
      </c>
      <c r="H5828" s="20">
        <v>0.05</v>
      </c>
      <c r="I5828" s="6"/>
      <c r="J5828" s="5">
        <v>39942</v>
      </c>
      <c r="K5828" s="25">
        <v>-69.23</v>
      </c>
      <c r="L5828" s="2" t="s">
        <v>60</v>
      </c>
      <c r="M5828" s="14">
        <f>+VLOOKUP(L5828,Customers!$C$3:$D$797,2,FALSE)</f>
        <v>1</v>
      </c>
      <c r="N5828" s="14">
        <f>+INDEX(Customers!$B$2:$D$797,MATCH(TF_Database!L5828,Customers!$C$2:$C$797,0),1)</f>
        <v>27510</v>
      </c>
      <c r="O5828" s="29">
        <f t="shared" si="542"/>
        <v>7</v>
      </c>
      <c r="P5828" s="29">
        <f t="shared" si="543"/>
        <v>15</v>
      </c>
      <c r="Q5828" s="14" t="str">
        <f t="shared" si="544"/>
        <v xml:space="preserve">Jeremy </v>
      </c>
      <c r="R5828" s="14" t="str">
        <f t="shared" si="545"/>
        <v>Lonsdale</v>
      </c>
    </row>
    <row r="5829" spans="2:18" x14ac:dyDescent="0.45">
      <c r="B5829" s="14" t="str">
        <f t="shared" si="540"/>
        <v>399421839943</v>
      </c>
      <c r="C5829" s="5">
        <v>39942</v>
      </c>
      <c r="D5829" s="2" t="s">
        <v>806</v>
      </c>
      <c r="E5829" s="14">
        <f t="shared" si="541"/>
        <v>1</v>
      </c>
      <c r="F5829" s="2">
        <v>18</v>
      </c>
      <c r="G5829" s="19">
        <v>211.4</v>
      </c>
      <c r="H5829" s="20">
        <v>0.09</v>
      </c>
      <c r="I5829" s="6"/>
      <c r="J5829" s="5">
        <v>39943</v>
      </c>
      <c r="K5829" s="25">
        <v>91.63</v>
      </c>
      <c r="L5829" s="2" t="s">
        <v>60</v>
      </c>
      <c r="M5829" s="14">
        <f>+VLOOKUP(L5829,Customers!$C$3:$D$797,2,FALSE)</f>
        <v>1</v>
      </c>
      <c r="N5829" s="14">
        <f>+INDEX(Customers!$B$2:$D$797,MATCH(TF_Database!L5829,Customers!$C$2:$C$797,0),1)</f>
        <v>27510</v>
      </c>
      <c r="O5829" s="29">
        <f t="shared" si="542"/>
        <v>7</v>
      </c>
      <c r="P5829" s="29">
        <f t="shared" si="543"/>
        <v>15</v>
      </c>
      <c r="Q5829" s="14" t="str">
        <f t="shared" si="544"/>
        <v xml:space="preserve">Jeremy </v>
      </c>
      <c r="R5829" s="14" t="str">
        <f t="shared" si="545"/>
        <v>Lonsdale</v>
      </c>
    </row>
    <row r="5830" spans="2:18" x14ac:dyDescent="0.45">
      <c r="B5830" s="14" t="str">
        <f t="shared" si="540"/>
        <v>399424439943</v>
      </c>
      <c r="C5830" s="5">
        <v>39942</v>
      </c>
      <c r="D5830" s="2" t="s">
        <v>806</v>
      </c>
      <c r="E5830" s="14">
        <f t="shared" si="541"/>
        <v>1</v>
      </c>
      <c r="F5830" s="2">
        <v>44</v>
      </c>
      <c r="G5830" s="19">
        <v>287.22000000000003</v>
      </c>
      <c r="H5830" s="20">
        <v>0.06</v>
      </c>
      <c r="I5830" s="6"/>
      <c r="J5830" s="5">
        <v>39943</v>
      </c>
      <c r="K5830" s="25">
        <v>-72.930000000000007</v>
      </c>
      <c r="L5830" s="2" t="s">
        <v>60</v>
      </c>
      <c r="M5830" s="14">
        <f>+VLOOKUP(L5830,Customers!$C$3:$D$797,2,FALSE)</f>
        <v>1</v>
      </c>
      <c r="N5830" s="14">
        <f>+INDEX(Customers!$B$2:$D$797,MATCH(TF_Database!L5830,Customers!$C$2:$C$797,0),1)</f>
        <v>27510</v>
      </c>
      <c r="O5830" s="29">
        <f t="shared" si="542"/>
        <v>7</v>
      </c>
      <c r="P5830" s="29">
        <f t="shared" si="543"/>
        <v>15</v>
      </c>
      <c r="Q5830" s="14" t="str">
        <f t="shared" si="544"/>
        <v xml:space="preserve">Jeremy </v>
      </c>
      <c r="R5830" s="14" t="str">
        <f t="shared" si="545"/>
        <v>Lonsdale</v>
      </c>
    </row>
    <row r="5831" spans="2:18" x14ac:dyDescent="0.45">
      <c r="B5831" s="14" t="str">
        <f t="shared" ref="B5831:B5894" si="546">+CONCATENATE(C5831,F5831,J5831)</f>
        <v>399422239944</v>
      </c>
      <c r="C5831" s="5">
        <v>39942</v>
      </c>
      <c r="D5831" s="2" t="s">
        <v>806</v>
      </c>
      <c r="E5831" s="14">
        <f t="shared" ref="E5831:E5894" si="547">+IF(D5831="High",1,0)</f>
        <v>1</v>
      </c>
      <c r="F5831" s="2">
        <v>22</v>
      </c>
      <c r="G5831" s="19">
        <v>1148.0355</v>
      </c>
      <c r="H5831" s="20">
        <v>0.08</v>
      </c>
      <c r="I5831" s="6"/>
      <c r="J5831" s="5">
        <v>39944</v>
      </c>
      <c r="K5831" s="25">
        <v>21.978000000000002</v>
      </c>
      <c r="L5831" s="2" t="s">
        <v>60</v>
      </c>
      <c r="M5831" s="14">
        <f>+VLOOKUP(L5831,Customers!$C$3:$D$797,2,FALSE)</f>
        <v>1</v>
      </c>
      <c r="N5831" s="14">
        <f>+INDEX(Customers!$B$2:$D$797,MATCH(TF_Database!L5831,Customers!$C$2:$C$797,0),1)</f>
        <v>27510</v>
      </c>
      <c r="O5831" s="29">
        <f t="shared" ref="O5831:O5894" si="548">+SEARCH(" ",L5831)</f>
        <v>7</v>
      </c>
      <c r="P5831" s="29">
        <f t="shared" ref="P5831:P5894" si="549">+LEN(L5831)</f>
        <v>15</v>
      </c>
      <c r="Q5831" s="14" t="str">
        <f t="shared" ref="Q5831:Q5894" si="550">+LEFT(L5831,O5831)</f>
        <v xml:space="preserve">Jeremy </v>
      </c>
      <c r="R5831" s="14" t="str">
        <f t="shared" ref="R5831:R5894" si="551">+RIGHT(L5831,P5831-O5831)</f>
        <v>Lonsdale</v>
      </c>
    </row>
    <row r="5832" spans="2:18" x14ac:dyDescent="0.45">
      <c r="B5832" s="14" t="str">
        <f t="shared" si="546"/>
        <v>406642940666</v>
      </c>
      <c r="C5832" s="5">
        <v>40664</v>
      </c>
      <c r="D5832" s="2" t="s">
        <v>808</v>
      </c>
      <c r="E5832" s="14">
        <f t="shared" si="547"/>
        <v>0</v>
      </c>
      <c r="F5832" s="2">
        <v>29</v>
      </c>
      <c r="G5832" s="19">
        <v>2770.79</v>
      </c>
      <c r="H5832" s="20">
        <v>0.02</v>
      </c>
      <c r="I5832" s="6"/>
      <c r="J5832" s="5">
        <v>40666</v>
      </c>
      <c r="K5832" s="25">
        <v>109.39</v>
      </c>
      <c r="L5832" s="2" t="s">
        <v>657</v>
      </c>
      <c r="M5832" s="14">
        <f>+VLOOKUP(L5832,Customers!$C$3:$D$797,2,FALSE)</f>
        <v>5</v>
      </c>
      <c r="N5832" s="14">
        <f>+INDEX(Customers!$B$2:$D$797,MATCH(TF_Database!L5832,Customers!$C$2:$C$797,0),1)</f>
        <v>10028</v>
      </c>
      <c r="O5832" s="29">
        <f t="shared" si="548"/>
        <v>8</v>
      </c>
      <c r="P5832" s="29">
        <f t="shared" si="549"/>
        <v>16</v>
      </c>
      <c r="Q5832" s="14" t="str">
        <f t="shared" si="550"/>
        <v xml:space="preserve">Maxwell </v>
      </c>
      <c r="R5832" s="14" t="str">
        <f t="shared" si="551"/>
        <v>Schwartz</v>
      </c>
    </row>
    <row r="5833" spans="2:18" x14ac:dyDescent="0.45">
      <c r="B5833" s="14" t="str">
        <f t="shared" si="546"/>
        <v>410744741076</v>
      </c>
      <c r="C5833" s="5">
        <v>41074</v>
      </c>
      <c r="D5833" s="2" t="s">
        <v>810</v>
      </c>
      <c r="E5833" s="14">
        <f t="shared" si="547"/>
        <v>0</v>
      </c>
      <c r="F5833" s="2">
        <v>47</v>
      </c>
      <c r="G5833" s="19">
        <v>5301.2</v>
      </c>
      <c r="H5833" s="20">
        <v>0.01</v>
      </c>
      <c r="I5833" s="6"/>
      <c r="J5833" s="5">
        <v>41076</v>
      </c>
      <c r="K5833" s="25">
        <v>1126.72</v>
      </c>
      <c r="L5833" s="2" t="s">
        <v>147</v>
      </c>
      <c r="M5833" s="14">
        <f>+VLOOKUP(L5833,Customers!$C$3:$D$797,2,FALSE)</f>
        <v>3</v>
      </c>
      <c r="N5833" s="14">
        <f>+INDEX(Customers!$B$2:$D$797,MATCH(TF_Database!L5833,Customers!$C$2:$C$797,0),1)</f>
        <v>9302</v>
      </c>
      <c r="O5833" s="29">
        <f t="shared" si="548"/>
        <v>5</v>
      </c>
      <c r="P5833" s="29">
        <f t="shared" si="549"/>
        <v>12</v>
      </c>
      <c r="Q5833" s="14" t="str">
        <f t="shared" si="550"/>
        <v xml:space="preserve">Neil </v>
      </c>
      <c r="R5833" s="14" t="str">
        <f t="shared" si="551"/>
        <v>Knudson</v>
      </c>
    </row>
    <row r="5834" spans="2:18" x14ac:dyDescent="0.45">
      <c r="B5834" s="14" t="str">
        <f t="shared" si="546"/>
        <v>410741241074</v>
      </c>
      <c r="C5834" s="5">
        <v>41074</v>
      </c>
      <c r="D5834" s="2" t="s">
        <v>810</v>
      </c>
      <c r="E5834" s="14">
        <f t="shared" si="547"/>
        <v>0</v>
      </c>
      <c r="F5834" s="2">
        <v>12</v>
      </c>
      <c r="G5834" s="19">
        <v>418.44</v>
      </c>
      <c r="H5834" s="20">
        <v>0.05</v>
      </c>
      <c r="I5834" s="6"/>
      <c r="J5834" s="5">
        <v>41074</v>
      </c>
      <c r="K5834" s="25">
        <v>-407.17</v>
      </c>
      <c r="L5834" s="2" t="s">
        <v>147</v>
      </c>
      <c r="M5834" s="14">
        <f>+VLOOKUP(L5834,Customers!$C$3:$D$797,2,FALSE)</f>
        <v>3</v>
      </c>
      <c r="N5834" s="14">
        <f>+INDEX(Customers!$B$2:$D$797,MATCH(TF_Database!L5834,Customers!$C$2:$C$797,0),1)</f>
        <v>9302</v>
      </c>
      <c r="O5834" s="29">
        <f t="shared" si="548"/>
        <v>5</v>
      </c>
      <c r="P5834" s="29">
        <f t="shared" si="549"/>
        <v>12</v>
      </c>
      <c r="Q5834" s="14" t="str">
        <f t="shared" si="550"/>
        <v xml:space="preserve">Neil </v>
      </c>
      <c r="R5834" s="14" t="str">
        <f t="shared" si="551"/>
        <v>Knudson</v>
      </c>
    </row>
    <row r="5835" spans="2:18" x14ac:dyDescent="0.45">
      <c r="B5835" s="14" t="str">
        <f t="shared" si="546"/>
        <v>40580340580</v>
      </c>
      <c r="C5835" s="5">
        <v>40580</v>
      </c>
      <c r="D5835" s="2" t="s">
        <v>806</v>
      </c>
      <c r="E5835" s="14">
        <f t="shared" si="547"/>
        <v>1</v>
      </c>
      <c r="F5835" s="2">
        <v>3</v>
      </c>
      <c r="G5835" s="19">
        <v>21.01</v>
      </c>
      <c r="H5835" s="20">
        <v>0</v>
      </c>
      <c r="I5835" s="6"/>
      <c r="J5835" s="5">
        <v>40580</v>
      </c>
      <c r="K5835" s="25">
        <v>-9.69</v>
      </c>
      <c r="L5835" s="2" t="s">
        <v>657</v>
      </c>
      <c r="M5835" s="14">
        <f>+VLOOKUP(L5835,Customers!$C$3:$D$797,2,FALSE)</f>
        <v>5</v>
      </c>
      <c r="N5835" s="14">
        <f>+INDEX(Customers!$B$2:$D$797,MATCH(TF_Database!L5835,Customers!$C$2:$C$797,0),1)</f>
        <v>10028</v>
      </c>
      <c r="O5835" s="29">
        <f t="shared" si="548"/>
        <v>8</v>
      </c>
      <c r="P5835" s="29">
        <f t="shared" si="549"/>
        <v>16</v>
      </c>
      <c r="Q5835" s="14" t="str">
        <f t="shared" si="550"/>
        <v xml:space="preserve">Maxwell </v>
      </c>
      <c r="R5835" s="14" t="str">
        <f t="shared" si="551"/>
        <v>Schwartz</v>
      </c>
    </row>
    <row r="5836" spans="2:18" x14ac:dyDescent="0.45">
      <c r="B5836" s="14" t="str">
        <f t="shared" si="546"/>
        <v>40580140582</v>
      </c>
      <c r="C5836" s="5">
        <v>40580</v>
      </c>
      <c r="D5836" s="2" t="s">
        <v>806</v>
      </c>
      <c r="E5836" s="14">
        <f t="shared" si="547"/>
        <v>1</v>
      </c>
      <c r="F5836" s="2">
        <v>1</v>
      </c>
      <c r="G5836" s="19">
        <v>3457.99</v>
      </c>
      <c r="H5836" s="20">
        <v>0.05</v>
      </c>
      <c r="I5836" s="6"/>
      <c r="J5836" s="5">
        <v>40582</v>
      </c>
      <c r="K5836" s="25">
        <v>-11861.46</v>
      </c>
      <c r="L5836" s="2" t="s">
        <v>657</v>
      </c>
      <c r="M5836" s="14">
        <f>+VLOOKUP(L5836,Customers!$C$3:$D$797,2,FALSE)</f>
        <v>5</v>
      </c>
      <c r="N5836" s="14">
        <f>+INDEX(Customers!$B$2:$D$797,MATCH(TF_Database!L5836,Customers!$C$2:$C$797,0),1)</f>
        <v>10028</v>
      </c>
      <c r="O5836" s="29">
        <f t="shared" si="548"/>
        <v>8</v>
      </c>
      <c r="P5836" s="29">
        <f t="shared" si="549"/>
        <v>16</v>
      </c>
      <c r="Q5836" s="14" t="str">
        <f t="shared" si="550"/>
        <v xml:space="preserve">Maxwell </v>
      </c>
      <c r="R5836" s="14" t="str">
        <f t="shared" si="551"/>
        <v>Schwartz</v>
      </c>
    </row>
    <row r="5837" spans="2:18" x14ac:dyDescent="0.45">
      <c r="B5837" s="14" t="str">
        <f t="shared" si="546"/>
        <v>406181440620</v>
      </c>
      <c r="C5837" s="5">
        <v>40618</v>
      </c>
      <c r="D5837" s="2" t="s">
        <v>808</v>
      </c>
      <c r="E5837" s="14">
        <f t="shared" si="547"/>
        <v>0</v>
      </c>
      <c r="F5837" s="2">
        <v>14</v>
      </c>
      <c r="G5837" s="19">
        <v>270.25</v>
      </c>
      <c r="H5837" s="20">
        <v>0.02</v>
      </c>
      <c r="I5837" s="6"/>
      <c r="J5837" s="5">
        <v>40620</v>
      </c>
      <c r="K5837" s="25">
        <v>100.895</v>
      </c>
      <c r="L5837" s="2" t="s">
        <v>204</v>
      </c>
      <c r="M5837" s="14">
        <f>+VLOOKUP(L5837,Customers!$C$3:$D$797,2,FALSE)</f>
        <v>2</v>
      </c>
      <c r="N5837" s="14">
        <f>+INDEX(Customers!$B$2:$D$797,MATCH(TF_Database!L5837,Customers!$C$2:$C$797,0),1)</f>
        <v>28909</v>
      </c>
      <c r="O5837" s="29">
        <f t="shared" si="548"/>
        <v>8</v>
      </c>
      <c r="P5837" s="29">
        <f t="shared" si="549"/>
        <v>16</v>
      </c>
      <c r="Q5837" s="14" t="str">
        <f t="shared" si="550"/>
        <v xml:space="preserve">Lycoris </v>
      </c>
      <c r="R5837" s="14" t="str">
        <f t="shared" si="551"/>
        <v>Saunders</v>
      </c>
    </row>
    <row r="5838" spans="2:18" x14ac:dyDescent="0.45">
      <c r="B5838" s="14" t="str">
        <f t="shared" si="546"/>
        <v>411953641195</v>
      </c>
      <c r="C5838" s="5">
        <v>41195</v>
      </c>
      <c r="D5838" s="2" t="s">
        <v>804</v>
      </c>
      <c r="E5838" s="14">
        <f t="shared" si="547"/>
        <v>0</v>
      </c>
      <c r="F5838" s="2">
        <v>36</v>
      </c>
      <c r="G5838" s="19">
        <v>1152.6300000000001</v>
      </c>
      <c r="H5838" s="20">
        <v>0.03</v>
      </c>
      <c r="I5838" s="6"/>
      <c r="J5838" s="5">
        <v>41195</v>
      </c>
      <c r="K5838" s="25">
        <v>389.4</v>
      </c>
      <c r="L5838" s="2" t="s">
        <v>660</v>
      </c>
      <c r="M5838" s="14">
        <f>+VLOOKUP(L5838,Customers!$C$3:$D$797,2,FALSE)</f>
        <v>2</v>
      </c>
      <c r="N5838" s="14">
        <f>+INDEX(Customers!$B$2:$D$797,MATCH(TF_Database!L5838,Customers!$C$2:$C$797,0),1)</f>
        <v>25919</v>
      </c>
      <c r="O5838" s="29">
        <f t="shared" si="548"/>
        <v>7</v>
      </c>
      <c r="P5838" s="29">
        <f t="shared" si="549"/>
        <v>13</v>
      </c>
      <c r="Q5838" s="14" t="str">
        <f t="shared" si="550"/>
        <v xml:space="preserve">Dennis </v>
      </c>
      <c r="R5838" s="14" t="str">
        <f t="shared" si="551"/>
        <v>Pardue</v>
      </c>
    </row>
    <row r="5839" spans="2:18" x14ac:dyDescent="0.45">
      <c r="B5839" s="14" t="str">
        <f t="shared" si="546"/>
        <v>41195441197</v>
      </c>
      <c r="C5839" s="5">
        <v>41195</v>
      </c>
      <c r="D5839" s="2" t="s">
        <v>804</v>
      </c>
      <c r="E5839" s="14">
        <f t="shared" si="547"/>
        <v>0</v>
      </c>
      <c r="F5839" s="2">
        <v>4</v>
      </c>
      <c r="G5839" s="19">
        <v>7.56</v>
      </c>
      <c r="H5839" s="20">
        <v>0.1</v>
      </c>
      <c r="I5839" s="6"/>
      <c r="J5839" s="5">
        <v>41197</v>
      </c>
      <c r="K5839" s="25">
        <v>-5.53</v>
      </c>
      <c r="L5839" s="2" t="s">
        <v>660</v>
      </c>
      <c r="M5839" s="14">
        <f>+VLOOKUP(L5839,Customers!$C$3:$D$797,2,FALSE)</f>
        <v>2</v>
      </c>
      <c r="N5839" s="14">
        <f>+INDEX(Customers!$B$2:$D$797,MATCH(TF_Database!L5839,Customers!$C$2:$C$797,0),1)</f>
        <v>25919</v>
      </c>
      <c r="O5839" s="29">
        <f t="shared" si="548"/>
        <v>7</v>
      </c>
      <c r="P5839" s="29">
        <f t="shared" si="549"/>
        <v>13</v>
      </c>
      <c r="Q5839" s="14" t="str">
        <f t="shared" si="550"/>
        <v xml:space="preserve">Dennis </v>
      </c>
      <c r="R5839" s="14" t="str">
        <f t="shared" si="551"/>
        <v>Pardue</v>
      </c>
    </row>
    <row r="5840" spans="2:18" x14ac:dyDescent="0.45">
      <c r="B5840" s="14" t="str">
        <f t="shared" si="546"/>
        <v>411664041167</v>
      </c>
      <c r="C5840" s="5">
        <v>41166</v>
      </c>
      <c r="D5840" s="2" t="s">
        <v>806</v>
      </c>
      <c r="E5840" s="14">
        <f t="shared" si="547"/>
        <v>1</v>
      </c>
      <c r="F5840" s="2">
        <v>40</v>
      </c>
      <c r="G5840" s="19">
        <v>1710.65</v>
      </c>
      <c r="H5840" s="20">
        <v>0.01</v>
      </c>
      <c r="I5840" s="6"/>
      <c r="J5840" s="5">
        <v>41167</v>
      </c>
      <c r="K5840" s="25">
        <v>782.00850000000003</v>
      </c>
      <c r="L5840" s="2" t="s">
        <v>654</v>
      </c>
      <c r="M5840" s="14">
        <f>+VLOOKUP(L5840,Customers!$C$3:$D$797,2,FALSE)</f>
        <v>4</v>
      </c>
      <c r="N5840" s="14">
        <f>+INDEX(Customers!$B$2:$D$797,MATCH(TF_Database!L5840,Customers!$C$2:$C$797,0),1)</f>
        <v>27232</v>
      </c>
      <c r="O5840" s="29">
        <f t="shared" si="548"/>
        <v>9</v>
      </c>
      <c r="P5840" s="29">
        <f t="shared" si="549"/>
        <v>16</v>
      </c>
      <c r="Q5840" s="14" t="str">
        <f t="shared" si="550"/>
        <v xml:space="preserve">Jonathan </v>
      </c>
      <c r="R5840" s="14" t="str">
        <f t="shared" si="551"/>
        <v>Doherty</v>
      </c>
    </row>
    <row r="5841" spans="2:18" x14ac:dyDescent="0.45">
      <c r="B5841" s="14" t="str">
        <f t="shared" si="546"/>
        <v>402461140248</v>
      </c>
      <c r="C5841" s="5">
        <v>40246</v>
      </c>
      <c r="D5841" s="2" t="s">
        <v>806</v>
      </c>
      <c r="E5841" s="14">
        <f t="shared" si="547"/>
        <v>1</v>
      </c>
      <c r="F5841" s="2">
        <v>11</v>
      </c>
      <c r="G5841" s="19">
        <v>85.62</v>
      </c>
      <c r="H5841" s="20">
        <v>7.0000000000000007E-2</v>
      </c>
      <c r="I5841" s="6"/>
      <c r="J5841" s="5">
        <v>40248</v>
      </c>
      <c r="K5841" s="25">
        <v>-81.22</v>
      </c>
      <c r="L5841" s="2" t="s">
        <v>659</v>
      </c>
      <c r="M5841" s="14">
        <f>+VLOOKUP(L5841,Customers!$C$3:$D$797,2,FALSE)</f>
        <v>3</v>
      </c>
      <c r="N5841" s="14">
        <f>+INDEX(Customers!$B$2:$D$797,MATCH(TF_Database!L5841,Customers!$C$2:$C$797,0),1)</f>
        <v>20836</v>
      </c>
      <c r="O5841" s="29">
        <f t="shared" si="548"/>
        <v>6</v>
      </c>
      <c r="P5841" s="29">
        <f t="shared" si="549"/>
        <v>15</v>
      </c>
      <c r="Q5841" s="14" t="str">
        <f t="shared" si="550"/>
        <v xml:space="preserve">Kelly </v>
      </c>
      <c r="R5841" s="14" t="str">
        <f t="shared" si="551"/>
        <v>Collister</v>
      </c>
    </row>
    <row r="5842" spans="2:18" x14ac:dyDescent="0.45">
      <c r="B5842" s="14" t="str">
        <f t="shared" si="546"/>
        <v>405871940588</v>
      </c>
      <c r="C5842" s="5">
        <v>40587</v>
      </c>
      <c r="D5842" s="2" t="s">
        <v>808</v>
      </c>
      <c r="E5842" s="14">
        <f t="shared" si="547"/>
        <v>0</v>
      </c>
      <c r="F5842" s="2">
        <v>19</v>
      </c>
      <c r="G5842" s="19">
        <v>5441.06</v>
      </c>
      <c r="H5842" s="20">
        <v>0.06</v>
      </c>
      <c r="I5842" s="6"/>
      <c r="J5842" s="5">
        <v>40588</v>
      </c>
      <c r="K5842" s="25">
        <v>-557.20000000000005</v>
      </c>
      <c r="L5842" s="2" t="s">
        <v>60</v>
      </c>
      <c r="M5842" s="14">
        <f>+VLOOKUP(L5842,Customers!$C$3:$D$797,2,FALSE)</f>
        <v>1</v>
      </c>
      <c r="N5842" s="14">
        <f>+INDEX(Customers!$B$2:$D$797,MATCH(TF_Database!L5842,Customers!$C$2:$C$797,0),1)</f>
        <v>27510</v>
      </c>
      <c r="O5842" s="29">
        <f t="shared" si="548"/>
        <v>7</v>
      </c>
      <c r="P5842" s="29">
        <f t="shared" si="549"/>
        <v>15</v>
      </c>
      <c r="Q5842" s="14" t="str">
        <f t="shared" si="550"/>
        <v xml:space="preserve">Jeremy </v>
      </c>
      <c r="R5842" s="14" t="str">
        <f t="shared" si="551"/>
        <v>Lonsdale</v>
      </c>
    </row>
    <row r="5843" spans="2:18" x14ac:dyDescent="0.45">
      <c r="B5843" s="14" t="str">
        <f t="shared" si="546"/>
        <v>402934040294</v>
      </c>
      <c r="C5843" s="5">
        <v>40293</v>
      </c>
      <c r="D5843" s="2" t="s">
        <v>808</v>
      </c>
      <c r="E5843" s="14">
        <f t="shared" si="547"/>
        <v>0</v>
      </c>
      <c r="F5843" s="2">
        <v>40</v>
      </c>
      <c r="G5843" s="19">
        <v>70.45</v>
      </c>
      <c r="H5843" s="20">
        <v>0.1</v>
      </c>
      <c r="I5843" s="6"/>
      <c r="J5843" s="5">
        <v>40294</v>
      </c>
      <c r="K5843" s="25">
        <v>-2.31</v>
      </c>
      <c r="L5843" s="2" t="s">
        <v>60</v>
      </c>
      <c r="M5843" s="14">
        <f>+VLOOKUP(L5843,Customers!$C$3:$D$797,2,FALSE)</f>
        <v>1</v>
      </c>
      <c r="N5843" s="14">
        <f>+INDEX(Customers!$B$2:$D$797,MATCH(TF_Database!L5843,Customers!$C$2:$C$797,0),1)</f>
        <v>27510</v>
      </c>
      <c r="O5843" s="29">
        <f t="shared" si="548"/>
        <v>7</v>
      </c>
      <c r="P5843" s="29">
        <f t="shared" si="549"/>
        <v>15</v>
      </c>
      <c r="Q5843" s="14" t="str">
        <f t="shared" si="550"/>
        <v xml:space="preserve">Jeremy </v>
      </c>
      <c r="R5843" s="14" t="str">
        <f t="shared" si="551"/>
        <v>Lonsdale</v>
      </c>
    </row>
    <row r="5844" spans="2:18" x14ac:dyDescent="0.45">
      <c r="B5844" s="14" t="str">
        <f t="shared" si="546"/>
        <v>40165840166</v>
      </c>
      <c r="C5844" s="5">
        <v>40165</v>
      </c>
      <c r="D5844" s="2" t="s">
        <v>811</v>
      </c>
      <c r="E5844" s="14">
        <f t="shared" si="547"/>
        <v>0</v>
      </c>
      <c r="F5844" s="2">
        <v>8</v>
      </c>
      <c r="G5844" s="19">
        <v>129.18</v>
      </c>
      <c r="H5844" s="20">
        <v>0.04</v>
      </c>
      <c r="I5844" s="6"/>
      <c r="J5844" s="5">
        <v>40166</v>
      </c>
      <c r="K5844" s="25">
        <v>-30.02</v>
      </c>
      <c r="L5844" s="2" t="s">
        <v>150</v>
      </c>
      <c r="M5844" s="14">
        <f>+VLOOKUP(L5844,Customers!$C$3:$D$797,2,FALSE)</f>
        <v>3</v>
      </c>
      <c r="N5844" s="14">
        <f>+INDEX(Customers!$B$2:$D$797,MATCH(TF_Database!L5844,Customers!$C$2:$C$797,0),1)</f>
        <v>8868</v>
      </c>
      <c r="O5844" s="29">
        <f t="shared" si="548"/>
        <v>5</v>
      </c>
      <c r="P5844" s="29">
        <f t="shared" si="549"/>
        <v>11</v>
      </c>
      <c r="Q5844" s="14" t="str">
        <f t="shared" si="550"/>
        <v xml:space="preserve">Bill </v>
      </c>
      <c r="R5844" s="14" t="str">
        <f t="shared" si="551"/>
        <v>Eplett</v>
      </c>
    </row>
    <row r="5845" spans="2:18" x14ac:dyDescent="0.45">
      <c r="B5845" s="14" t="str">
        <f t="shared" si="546"/>
        <v>401654440167</v>
      </c>
      <c r="C5845" s="5">
        <v>40165</v>
      </c>
      <c r="D5845" s="2" t="s">
        <v>811</v>
      </c>
      <c r="E5845" s="14">
        <f t="shared" si="547"/>
        <v>0</v>
      </c>
      <c r="F5845" s="2">
        <v>44</v>
      </c>
      <c r="G5845" s="19">
        <v>1016.26</v>
      </c>
      <c r="H5845" s="20">
        <v>0.06</v>
      </c>
      <c r="I5845" s="6"/>
      <c r="J5845" s="5">
        <v>40167</v>
      </c>
      <c r="K5845" s="25">
        <v>337.97</v>
      </c>
      <c r="L5845" s="2" t="s">
        <v>150</v>
      </c>
      <c r="M5845" s="14">
        <f>+VLOOKUP(L5845,Customers!$C$3:$D$797,2,FALSE)</f>
        <v>3</v>
      </c>
      <c r="N5845" s="14">
        <f>+INDEX(Customers!$B$2:$D$797,MATCH(TF_Database!L5845,Customers!$C$2:$C$797,0),1)</f>
        <v>8868</v>
      </c>
      <c r="O5845" s="29">
        <f t="shared" si="548"/>
        <v>5</v>
      </c>
      <c r="P5845" s="29">
        <f t="shared" si="549"/>
        <v>11</v>
      </c>
      <c r="Q5845" s="14" t="str">
        <f t="shared" si="550"/>
        <v xml:space="preserve">Bill </v>
      </c>
      <c r="R5845" s="14" t="str">
        <f t="shared" si="551"/>
        <v>Eplett</v>
      </c>
    </row>
    <row r="5846" spans="2:18" x14ac:dyDescent="0.45">
      <c r="B5846" s="14" t="str">
        <f t="shared" si="546"/>
        <v>403924040395</v>
      </c>
      <c r="C5846" s="5">
        <v>40392</v>
      </c>
      <c r="D5846" s="2" t="s">
        <v>811</v>
      </c>
      <c r="E5846" s="14">
        <f t="shared" si="547"/>
        <v>0</v>
      </c>
      <c r="F5846" s="2">
        <v>40</v>
      </c>
      <c r="G5846" s="19">
        <v>382.65</v>
      </c>
      <c r="H5846" s="20">
        <v>0.03</v>
      </c>
      <c r="I5846" s="6"/>
      <c r="J5846" s="5">
        <v>40395</v>
      </c>
      <c r="K5846" s="25">
        <v>47.61</v>
      </c>
      <c r="L5846" s="2" t="s">
        <v>569</v>
      </c>
      <c r="M5846" s="14">
        <f>+VLOOKUP(L5846,Customers!$C$3:$D$797,2,FALSE)</f>
        <v>5</v>
      </c>
      <c r="N5846" s="14">
        <f>+INDEX(Customers!$B$2:$D$797,MATCH(TF_Database!L5846,Customers!$C$2:$C$797,0),1)</f>
        <v>1785</v>
      </c>
      <c r="O5846" s="29">
        <f t="shared" si="548"/>
        <v>7</v>
      </c>
      <c r="P5846" s="29">
        <f t="shared" si="549"/>
        <v>13</v>
      </c>
      <c r="Q5846" s="14" t="str">
        <f t="shared" si="550"/>
        <v xml:space="preserve">Denise </v>
      </c>
      <c r="R5846" s="14" t="str">
        <f t="shared" si="551"/>
        <v>Monton</v>
      </c>
    </row>
    <row r="5847" spans="2:18" x14ac:dyDescent="0.45">
      <c r="B5847" s="14" t="str">
        <f t="shared" si="546"/>
        <v>40392940394</v>
      </c>
      <c r="C5847" s="5">
        <v>40392</v>
      </c>
      <c r="D5847" s="2" t="s">
        <v>811</v>
      </c>
      <c r="E5847" s="14">
        <f t="shared" si="547"/>
        <v>0</v>
      </c>
      <c r="F5847" s="2">
        <v>9</v>
      </c>
      <c r="G5847" s="19">
        <v>61</v>
      </c>
      <c r="H5847" s="20">
        <v>0.08</v>
      </c>
      <c r="I5847" s="6"/>
      <c r="J5847" s="5">
        <v>40394</v>
      </c>
      <c r="K5847" s="25">
        <v>-34.25</v>
      </c>
      <c r="L5847" s="2" t="s">
        <v>569</v>
      </c>
      <c r="M5847" s="14">
        <f>+VLOOKUP(L5847,Customers!$C$3:$D$797,2,FALSE)</f>
        <v>5</v>
      </c>
      <c r="N5847" s="14">
        <f>+INDEX(Customers!$B$2:$D$797,MATCH(TF_Database!L5847,Customers!$C$2:$C$797,0),1)</f>
        <v>1785</v>
      </c>
      <c r="O5847" s="29">
        <f t="shared" si="548"/>
        <v>7</v>
      </c>
      <c r="P5847" s="29">
        <f t="shared" si="549"/>
        <v>13</v>
      </c>
      <c r="Q5847" s="14" t="str">
        <f t="shared" si="550"/>
        <v xml:space="preserve">Denise </v>
      </c>
      <c r="R5847" s="14" t="str">
        <f t="shared" si="551"/>
        <v>Monton</v>
      </c>
    </row>
    <row r="5848" spans="2:18" x14ac:dyDescent="0.45">
      <c r="B5848" s="14" t="str">
        <f t="shared" si="546"/>
        <v>403921940394</v>
      </c>
      <c r="C5848" s="5">
        <v>40392</v>
      </c>
      <c r="D5848" s="2" t="s">
        <v>811</v>
      </c>
      <c r="E5848" s="14">
        <f t="shared" si="547"/>
        <v>0</v>
      </c>
      <c r="F5848" s="2">
        <v>19</v>
      </c>
      <c r="G5848" s="19">
        <v>3559.6129999999998</v>
      </c>
      <c r="H5848" s="20">
        <v>0</v>
      </c>
      <c r="I5848" s="6"/>
      <c r="J5848" s="5">
        <v>40394</v>
      </c>
      <c r="K5848" s="25">
        <v>747.73800000000006</v>
      </c>
      <c r="L5848" s="2" t="s">
        <v>569</v>
      </c>
      <c r="M5848" s="14">
        <f>+VLOOKUP(L5848,Customers!$C$3:$D$797,2,FALSE)</f>
        <v>5</v>
      </c>
      <c r="N5848" s="14">
        <f>+INDEX(Customers!$B$2:$D$797,MATCH(TF_Database!L5848,Customers!$C$2:$C$797,0),1)</f>
        <v>1785</v>
      </c>
      <c r="O5848" s="29">
        <f t="shared" si="548"/>
        <v>7</v>
      </c>
      <c r="P5848" s="29">
        <f t="shared" si="549"/>
        <v>13</v>
      </c>
      <c r="Q5848" s="14" t="str">
        <f t="shared" si="550"/>
        <v xml:space="preserve">Denise </v>
      </c>
      <c r="R5848" s="14" t="str">
        <f t="shared" si="551"/>
        <v>Monton</v>
      </c>
    </row>
    <row r="5849" spans="2:18" x14ac:dyDescent="0.45">
      <c r="B5849" s="14" t="str">
        <f t="shared" si="546"/>
        <v>402834040283</v>
      </c>
      <c r="C5849" s="5">
        <v>40283</v>
      </c>
      <c r="D5849" s="2" t="s">
        <v>810</v>
      </c>
      <c r="E5849" s="14">
        <f t="shared" si="547"/>
        <v>0</v>
      </c>
      <c r="F5849" s="2">
        <v>40</v>
      </c>
      <c r="G5849" s="19">
        <v>245.82</v>
      </c>
      <c r="H5849" s="20">
        <v>0.08</v>
      </c>
      <c r="I5849" s="6"/>
      <c r="J5849" s="5">
        <v>40283</v>
      </c>
      <c r="K5849" s="25">
        <v>86.44</v>
      </c>
      <c r="L5849" s="2" t="s">
        <v>60</v>
      </c>
      <c r="M5849" s="14">
        <f>+VLOOKUP(L5849,Customers!$C$3:$D$797,2,FALSE)</f>
        <v>1</v>
      </c>
      <c r="N5849" s="14">
        <f>+INDEX(Customers!$B$2:$D$797,MATCH(TF_Database!L5849,Customers!$C$2:$C$797,0),1)</f>
        <v>27510</v>
      </c>
      <c r="O5849" s="29">
        <f t="shared" si="548"/>
        <v>7</v>
      </c>
      <c r="P5849" s="29">
        <f t="shared" si="549"/>
        <v>15</v>
      </c>
      <c r="Q5849" s="14" t="str">
        <f t="shared" si="550"/>
        <v xml:space="preserve">Jeremy </v>
      </c>
      <c r="R5849" s="14" t="str">
        <f t="shared" si="551"/>
        <v>Lonsdale</v>
      </c>
    </row>
    <row r="5850" spans="2:18" x14ac:dyDescent="0.45">
      <c r="B5850" s="14" t="str">
        <f t="shared" si="546"/>
        <v>39903839904</v>
      </c>
      <c r="C5850" s="5">
        <v>39903</v>
      </c>
      <c r="D5850" s="2" t="s">
        <v>811</v>
      </c>
      <c r="E5850" s="14">
        <f t="shared" si="547"/>
        <v>0</v>
      </c>
      <c r="F5850" s="2">
        <v>8</v>
      </c>
      <c r="G5850" s="19">
        <v>155.92400000000001</v>
      </c>
      <c r="H5850" s="20">
        <v>0.09</v>
      </c>
      <c r="I5850" s="6"/>
      <c r="J5850" s="5">
        <v>39904</v>
      </c>
      <c r="K5850" s="25">
        <v>-63.118000000000002</v>
      </c>
      <c r="L5850" s="2" t="s">
        <v>653</v>
      </c>
      <c r="M5850" s="14">
        <f>+VLOOKUP(L5850,Customers!$C$3:$D$797,2,FALSE)</f>
        <v>3</v>
      </c>
      <c r="N5850" s="14">
        <f>+INDEX(Customers!$B$2:$D$797,MATCH(TF_Database!L5850,Customers!$C$2:$C$797,0),1)</f>
        <v>14346</v>
      </c>
      <c r="O5850" s="29">
        <f t="shared" si="548"/>
        <v>4</v>
      </c>
      <c r="P5850" s="29">
        <f t="shared" si="549"/>
        <v>13</v>
      </c>
      <c r="Q5850" s="14" t="str">
        <f t="shared" si="550"/>
        <v xml:space="preserve">Liz </v>
      </c>
      <c r="R5850" s="14" t="str">
        <f t="shared" si="551"/>
        <v>Pelletier</v>
      </c>
    </row>
    <row r="5851" spans="2:18" x14ac:dyDescent="0.45">
      <c r="B5851" s="14" t="str">
        <f t="shared" si="546"/>
        <v>39976339977</v>
      </c>
      <c r="C5851" s="5">
        <v>39976</v>
      </c>
      <c r="D5851" s="2" t="s">
        <v>806</v>
      </c>
      <c r="E5851" s="14">
        <f t="shared" si="547"/>
        <v>1</v>
      </c>
      <c r="F5851" s="2">
        <v>3</v>
      </c>
      <c r="G5851" s="19">
        <v>34.229999999999997</v>
      </c>
      <c r="H5851" s="20">
        <v>0.02</v>
      </c>
      <c r="I5851" s="6"/>
      <c r="J5851" s="5">
        <v>39977</v>
      </c>
      <c r="K5851" s="25">
        <v>-9.5</v>
      </c>
      <c r="L5851" s="2" t="s">
        <v>569</v>
      </c>
      <c r="M5851" s="14">
        <f>+VLOOKUP(L5851,Customers!$C$3:$D$797,2,FALSE)</f>
        <v>5</v>
      </c>
      <c r="N5851" s="14">
        <f>+INDEX(Customers!$B$2:$D$797,MATCH(TF_Database!L5851,Customers!$C$2:$C$797,0),1)</f>
        <v>1785</v>
      </c>
      <c r="O5851" s="29">
        <f t="shared" si="548"/>
        <v>7</v>
      </c>
      <c r="P5851" s="29">
        <f t="shared" si="549"/>
        <v>13</v>
      </c>
      <c r="Q5851" s="14" t="str">
        <f t="shared" si="550"/>
        <v xml:space="preserve">Denise </v>
      </c>
      <c r="R5851" s="14" t="str">
        <f t="shared" si="551"/>
        <v>Monton</v>
      </c>
    </row>
    <row r="5852" spans="2:18" x14ac:dyDescent="0.45">
      <c r="B5852" s="14" t="str">
        <f t="shared" si="546"/>
        <v>399762239978</v>
      </c>
      <c r="C5852" s="5">
        <v>39976</v>
      </c>
      <c r="D5852" s="2" t="s">
        <v>806</v>
      </c>
      <c r="E5852" s="14">
        <f t="shared" si="547"/>
        <v>1</v>
      </c>
      <c r="F5852" s="2">
        <v>22</v>
      </c>
      <c r="G5852" s="19">
        <v>383.33</v>
      </c>
      <c r="H5852" s="20">
        <v>0.03</v>
      </c>
      <c r="I5852" s="6"/>
      <c r="J5852" s="5">
        <v>39978</v>
      </c>
      <c r="K5852" s="25">
        <v>27.62</v>
      </c>
      <c r="L5852" s="2" t="s">
        <v>569</v>
      </c>
      <c r="M5852" s="14">
        <f>+VLOOKUP(L5852,Customers!$C$3:$D$797,2,FALSE)</f>
        <v>5</v>
      </c>
      <c r="N5852" s="14">
        <f>+INDEX(Customers!$B$2:$D$797,MATCH(TF_Database!L5852,Customers!$C$2:$C$797,0),1)</f>
        <v>1785</v>
      </c>
      <c r="O5852" s="29">
        <f t="shared" si="548"/>
        <v>7</v>
      </c>
      <c r="P5852" s="29">
        <f t="shared" si="549"/>
        <v>13</v>
      </c>
      <c r="Q5852" s="14" t="str">
        <f t="shared" si="550"/>
        <v xml:space="preserve">Denise </v>
      </c>
      <c r="R5852" s="14" t="str">
        <f t="shared" si="551"/>
        <v>Monton</v>
      </c>
    </row>
    <row r="5853" spans="2:18" x14ac:dyDescent="0.45">
      <c r="B5853" s="14" t="str">
        <f t="shared" si="546"/>
        <v>410734741075</v>
      </c>
      <c r="C5853" s="5">
        <v>41073</v>
      </c>
      <c r="D5853" s="2" t="s">
        <v>808</v>
      </c>
      <c r="E5853" s="14">
        <f t="shared" si="547"/>
        <v>0</v>
      </c>
      <c r="F5853" s="2">
        <v>47</v>
      </c>
      <c r="G5853" s="19">
        <v>7647.97</v>
      </c>
      <c r="H5853" s="20">
        <v>0.05</v>
      </c>
      <c r="I5853" s="6"/>
      <c r="J5853" s="5">
        <v>41075</v>
      </c>
      <c r="K5853" s="25">
        <v>-1014.01</v>
      </c>
      <c r="L5853" s="2" t="s">
        <v>664</v>
      </c>
      <c r="M5853" s="14">
        <f>+VLOOKUP(L5853,Customers!$C$3:$D$797,2,FALSE)</f>
        <v>3</v>
      </c>
      <c r="N5853" s="14">
        <f>+INDEX(Customers!$B$2:$D$797,MATCH(TF_Database!L5853,Customers!$C$2:$C$797,0),1)</f>
        <v>16347</v>
      </c>
      <c r="O5853" s="29">
        <f t="shared" si="548"/>
        <v>5</v>
      </c>
      <c r="P5853" s="29">
        <f t="shared" si="549"/>
        <v>14</v>
      </c>
      <c r="Q5853" s="14" t="str">
        <f t="shared" si="550"/>
        <v xml:space="preserve">Paul </v>
      </c>
      <c r="R5853" s="14" t="str">
        <f t="shared" si="551"/>
        <v>Stevenson</v>
      </c>
    </row>
    <row r="5854" spans="2:18" x14ac:dyDescent="0.45">
      <c r="B5854" s="14" t="str">
        <f t="shared" si="546"/>
        <v>410734341074</v>
      </c>
      <c r="C5854" s="5">
        <v>41073</v>
      </c>
      <c r="D5854" s="2" t="s">
        <v>808</v>
      </c>
      <c r="E5854" s="14">
        <f t="shared" si="547"/>
        <v>0</v>
      </c>
      <c r="F5854" s="2">
        <v>43</v>
      </c>
      <c r="G5854" s="19">
        <v>6861.8545000000004</v>
      </c>
      <c r="H5854" s="20">
        <v>7.0000000000000007E-2</v>
      </c>
      <c r="I5854" s="6"/>
      <c r="J5854" s="5">
        <v>41074</v>
      </c>
      <c r="K5854" s="25">
        <v>1754.0819999999999</v>
      </c>
      <c r="L5854" s="2" t="s">
        <v>664</v>
      </c>
      <c r="M5854" s="14">
        <f>+VLOOKUP(L5854,Customers!$C$3:$D$797,2,FALSE)</f>
        <v>3</v>
      </c>
      <c r="N5854" s="14">
        <f>+INDEX(Customers!$B$2:$D$797,MATCH(TF_Database!L5854,Customers!$C$2:$C$797,0),1)</f>
        <v>16347</v>
      </c>
      <c r="O5854" s="29">
        <f t="shared" si="548"/>
        <v>5</v>
      </c>
      <c r="P5854" s="29">
        <f t="shared" si="549"/>
        <v>14</v>
      </c>
      <c r="Q5854" s="14" t="str">
        <f t="shared" si="550"/>
        <v xml:space="preserve">Paul </v>
      </c>
      <c r="R5854" s="14" t="str">
        <f t="shared" si="551"/>
        <v>Stevenson</v>
      </c>
    </row>
    <row r="5855" spans="2:18" x14ac:dyDescent="0.45">
      <c r="B5855" s="14" t="str">
        <f t="shared" si="546"/>
        <v>40817340818</v>
      </c>
      <c r="C5855" s="5">
        <v>40817</v>
      </c>
      <c r="D5855" s="2" t="s">
        <v>810</v>
      </c>
      <c r="E5855" s="14">
        <f t="shared" si="547"/>
        <v>0</v>
      </c>
      <c r="F5855" s="2">
        <v>3</v>
      </c>
      <c r="G5855" s="19">
        <v>44.84</v>
      </c>
      <c r="H5855" s="20">
        <v>0.09</v>
      </c>
      <c r="I5855" s="6"/>
      <c r="J5855" s="5">
        <v>40818</v>
      </c>
      <c r="K5855" s="25">
        <v>37.74</v>
      </c>
      <c r="L5855" s="2" t="s">
        <v>569</v>
      </c>
      <c r="M5855" s="14">
        <f>+VLOOKUP(L5855,Customers!$C$3:$D$797,2,FALSE)</f>
        <v>5</v>
      </c>
      <c r="N5855" s="14">
        <f>+INDEX(Customers!$B$2:$D$797,MATCH(TF_Database!L5855,Customers!$C$2:$C$797,0),1)</f>
        <v>1785</v>
      </c>
      <c r="O5855" s="29">
        <f t="shared" si="548"/>
        <v>7</v>
      </c>
      <c r="P5855" s="29">
        <f t="shared" si="549"/>
        <v>13</v>
      </c>
      <c r="Q5855" s="14" t="str">
        <f t="shared" si="550"/>
        <v xml:space="preserve">Denise </v>
      </c>
      <c r="R5855" s="14" t="str">
        <f t="shared" si="551"/>
        <v>Monton</v>
      </c>
    </row>
    <row r="5856" spans="2:18" x14ac:dyDescent="0.45">
      <c r="B5856" s="14" t="str">
        <f t="shared" si="546"/>
        <v>408171340819</v>
      </c>
      <c r="C5856" s="5">
        <v>40817</v>
      </c>
      <c r="D5856" s="2" t="s">
        <v>810</v>
      </c>
      <c r="E5856" s="14">
        <f t="shared" si="547"/>
        <v>0</v>
      </c>
      <c r="F5856" s="2">
        <v>13</v>
      </c>
      <c r="G5856" s="19">
        <v>1281.1795</v>
      </c>
      <c r="H5856" s="20">
        <v>0.02</v>
      </c>
      <c r="I5856" s="6"/>
      <c r="J5856" s="5">
        <v>40819</v>
      </c>
      <c r="K5856" s="25">
        <v>-26.62</v>
      </c>
      <c r="L5856" s="2" t="s">
        <v>569</v>
      </c>
      <c r="M5856" s="14">
        <f>+VLOOKUP(L5856,Customers!$C$3:$D$797,2,FALSE)</f>
        <v>5</v>
      </c>
      <c r="N5856" s="14">
        <f>+INDEX(Customers!$B$2:$D$797,MATCH(TF_Database!L5856,Customers!$C$2:$C$797,0),1)</f>
        <v>1785</v>
      </c>
      <c r="O5856" s="29">
        <f t="shared" si="548"/>
        <v>7</v>
      </c>
      <c r="P5856" s="29">
        <f t="shared" si="549"/>
        <v>13</v>
      </c>
      <c r="Q5856" s="14" t="str">
        <f t="shared" si="550"/>
        <v xml:space="preserve">Denise </v>
      </c>
      <c r="R5856" s="14" t="str">
        <f t="shared" si="551"/>
        <v>Monton</v>
      </c>
    </row>
    <row r="5857" spans="2:18" x14ac:dyDescent="0.45">
      <c r="B5857" s="14" t="str">
        <f t="shared" si="546"/>
        <v>408173840819</v>
      </c>
      <c r="C5857" s="5">
        <v>40817</v>
      </c>
      <c r="D5857" s="2" t="s">
        <v>810</v>
      </c>
      <c r="E5857" s="14">
        <f t="shared" si="547"/>
        <v>0</v>
      </c>
      <c r="F5857" s="2">
        <v>38</v>
      </c>
      <c r="G5857" s="19">
        <v>710.33</v>
      </c>
      <c r="H5857" s="20">
        <v>0.09</v>
      </c>
      <c r="I5857" s="6"/>
      <c r="J5857" s="5">
        <v>40819</v>
      </c>
      <c r="K5857" s="25">
        <v>62.53</v>
      </c>
      <c r="L5857" s="2" t="s">
        <v>569</v>
      </c>
      <c r="M5857" s="14">
        <f>+VLOOKUP(L5857,Customers!$C$3:$D$797,2,FALSE)</f>
        <v>5</v>
      </c>
      <c r="N5857" s="14">
        <f>+INDEX(Customers!$B$2:$D$797,MATCH(TF_Database!L5857,Customers!$C$2:$C$797,0),1)</f>
        <v>1785</v>
      </c>
      <c r="O5857" s="29">
        <f t="shared" si="548"/>
        <v>7</v>
      </c>
      <c r="P5857" s="29">
        <f t="shared" si="549"/>
        <v>13</v>
      </c>
      <c r="Q5857" s="14" t="str">
        <f t="shared" si="550"/>
        <v xml:space="preserve">Denise </v>
      </c>
      <c r="R5857" s="14" t="str">
        <f t="shared" si="551"/>
        <v>Monton</v>
      </c>
    </row>
    <row r="5858" spans="2:18" x14ac:dyDescent="0.45">
      <c r="B5858" s="14" t="str">
        <f t="shared" si="546"/>
        <v>400033140005</v>
      </c>
      <c r="C5858" s="5">
        <v>40003</v>
      </c>
      <c r="D5858" s="2" t="s">
        <v>811</v>
      </c>
      <c r="E5858" s="14">
        <f t="shared" si="547"/>
        <v>0</v>
      </c>
      <c r="F5858" s="2">
        <v>31</v>
      </c>
      <c r="G5858" s="19">
        <v>16949.439999999999</v>
      </c>
      <c r="H5858" s="20">
        <v>0.01</v>
      </c>
      <c r="I5858" s="6"/>
      <c r="J5858" s="5">
        <v>40005</v>
      </c>
      <c r="K5858" s="25">
        <v>7858.08</v>
      </c>
      <c r="L5858" s="2" t="s">
        <v>551</v>
      </c>
      <c r="M5858" s="14">
        <f>+VLOOKUP(L5858,Customers!$C$3:$D$797,2,FALSE)</f>
        <v>1</v>
      </c>
      <c r="N5858" s="14">
        <f>+INDEX(Customers!$B$2:$D$797,MATCH(TF_Database!L5858,Customers!$C$2:$C$797,0),1)</f>
        <v>31036</v>
      </c>
      <c r="O5858" s="29">
        <f t="shared" si="548"/>
        <v>6</v>
      </c>
      <c r="P5858" s="29">
        <f t="shared" si="549"/>
        <v>13</v>
      </c>
      <c r="Q5858" s="14" t="str">
        <f t="shared" si="550"/>
        <v xml:space="preserve">Ionia </v>
      </c>
      <c r="R5858" s="14" t="str">
        <f t="shared" si="551"/>
        <v>McGrath</v>
      </c>
    </row>
    <row r="5859" spans="2:18" x14ac:dyDescent="0.45">
      <c r="B5859" s="14" t="str">
        <f t="shared" si="546"/>
        <v>400944240095</v>
      </c>
      <c r="C5859" s="5">
        <v>40094</v>
      </c>
      <c r="D5859" s="2" t="s">
        <v>810</v>
      </c>
      <c r="E5859" s="14">
        <f t="shared" si="547"/>
        <v>0</v>
      </c>
      <c r="F5859" s="2">
        <v>42</v>
      </c>
      <c r="G5859" s="19">
        <v>1504.01</v>
      </c>
      <c r="H5859" s="20">
        <v>0.05</v>
      </c>
      <c r="I5859" s="6"/>
      <c r="J5859" s="5">
        <v>40095</v>
      </c>
      <c r="K5859" s="25">
        <v>211.04</v>
      </c>
      <c r="L5859" s="2" t="s">
        <v>569</v>
      </c>
      <c r="M5859" s="14">
        <f>+VLOOKUP(L5859,Customers!$C$3:$D$797,2,FALSE)</f>
        <v>5</v>
      </c>
      <c r="N5859" s="14">
        <f>+INDEX(Customers!$B$2:$D$797,MATCH(TF_Database!L5859,Customers!$C$2:$C$797,0),1)</f>
        <v>1785</v>
      </c>
      <c r="O5859" s="29">
        <f t="shared" si="548"/>
        <v>7</v>
      </c>
      <c r="P5859" s="29">
        <f t="shared" si="549"/>
        <v>13</v>
      </c>
      <c r="Q5859" s="14" t="str">
        <f t="shared" si="550"/>
        <v xml:space="preserve">Denise </v>
      </c>
      <c r="R5859" s="14" t="str">
        <f t="shared" si="551"/>
        <v>Monton</v>
      </c>
    </row>
    <row r="5860" spans="2:18" x14ac:dyDescent="0.45">
      <c r="B5860" s="14" t="str">
        <f t="shared" si="546"/>
        <v>400941340094</v>
      </c>
      <c r="C5860" s="5">
        <v>40094</v>
      </c>
      <c r="D5860" s="2" t="s">
        <v>810</v>
      </c>
      <c r="E5860" s="14">
        <f t="shared" si="547"/>
        <v>0</v>
      </c>
      <c r="F5860" s="2">
        <v>13</v>
      </c>
      <c r="G5860" s="19">
        <v>163.62</v>
      </c>
      <c r="H5860" s="20">
        <v>0</v>
      </c>
      <c r="I5860" s="6"/>
      <c r="J5860" s="5">
        <v>40094</v>
      </c>
      <c r="K5860" s="25">
        <v>16.34</v>
      </c>
      <c r="L5860" s="2" t="s">
        <v>569</v>
      </c>
      <c r="M5860" s="14">
        <f>+VLOOKUP(L5860,Customers!$C$3:$D$797,2,FALSE)</f>
        <v>5</v>
      </c>
      <c r="N5860" s="14">
        <f>+INDEX(Customers!$B$2:$D$797,MATCH(TF_Database!L5860,Customers!$C$2:$C$797,0),1)</f>
        <v>1785</v>
      </c>
      <c r="O5860" s="29">
        <f t="shared" si="548"/>
        <v>7</v>
      </c>
      <c r="P5860" s="29">
        <f t="shared" si="549"/>
        <v>13</v>
      </c>
      <c r="Q5860" s="14" t="str">
        <f t="shared" si="550"/>
        <v xml:space="preserve">Denise </v>
      </c>
      <c r="R5860" s="14" t="str">
        <f t="shared" si="551"/>
        <v>Monton</v>
      </c>
    </row>
    <row r="5861" spans="2:18" x14ac:dyDescent="0.45">
      <c r="B5861" s="14" t="str">
        <f t="shared" si="546"/>
        <v>402092240211</v>
      </c>
      <c r="C5861" s="5">
        <v>40209</v>
      </c>
      <c r="D5861" s="2" t="s">
        <v>811</v>
      </c>
      <c r="E5861" s="14">
        <f t="shared" si="547"/>
        <v>0</v>
      </c>
      <c r="F5861" s="2">
        <v>22</v>
      </c>
      <c r="G5861" s="19">
        <v>887.98</v>
      </c>
      <c r="H5861" s="20">
        <v>0.04</v>
      </c>
      <c r="I5861" s="6"/>
      <c r="J5861" s="5">
        <v>40211</v>
      </c>
      <c r="K5861" s="25">
        <v>239.94</v>
      </c>
      <c r="L5861" s="2" t="s">
        <v>654</v>
      </c>
      <c r="M5861" s="14">
        <f>+VLOOKUP(L5861,Customers!$C$3:$D$797,2,FALSE)</f>
        <v>4</v>
      </c>
      <c r="N5861" s="14">
        <f>+INDEX(Customers!$B$2:$D$797,MATCH(TF_Database!L5861,Customers!$C$2:$C$797,0),1)</f>
        <v>27232</v>
      </c>
      <c r="O5861" s="29">
        <f t="shared" si="548"/>
        <v>9</v>
      </c>
      <c r="P5861" s="29">
        <f t="shared" si="549"/>
        <v>16</v>
      </c>
      <c r="Q5861" s="14" t="str">
        <f t="shared" si="550"/>
        <v xml:space="preserve">Jonathan </v>
      </c>
      <c r="R5861" s="14" t="str">
        <f t="shared" si="551"/>
        <v>Doherty</v>
      </c>
    </row>
    <row r="5862" spans="2:18" x14ac:dyDescent="0.45">
      <c r="B5862" s="14" t="str">
        <f t="shared" si="546"/>
        <v>40209340211</v>
      </c>
      <c r="C5862" s="5">
        <v>40209</v>
      </c>
      <c r="D5862" s="2" t="s">
        <v>811</v>
      </c>
      <c r="E5862" s="14">
        <f t="shared" si="547"/>
        <v>0</v>
      </c>
      <c r="F5862" s="2">
        <v>3</v>
      </c>
      <c r="G5862" s="19">
        <v>72.459999999999994</v>
      </c>
      <c r="H5862" s="20">
        <v>0.05</v>
      </c>
      <c r="I5862" s="6"/>
      <c r="J5862" s="5">
        <v>40211</v>
      </c>
      <c r="K5862" s="25">
        <v>-60.74</v>
      </c>
      <c r="L5862" s="2" t="s">
        <v>654</v>
      </c>
      <c r="M5862" s="14">
        <f>+VLOOKUP(L5862,Customers!$C$3:$D$797,2,FALSE)</f>
        <v>4</v>
      </c>
      <c r="N5862" s="14">
        <f>+INDEX(Customers!$B$2:$D$797,MATCH(TF_Database!L5862,Customers!$C$2:$C$797,0),1)</f>
        <v>27232</v>
      </c>
      <c r="O5862" s="29">
        <f t="shared" si="548"/>
        <v>9</v>
      </c>
      <c r="P5862" s="29">
        <f t="shared" si="549"/>
        <v>16</v>
      </c>
      <c r="Q5862" s="14" t="str">
        <f t="shared" si="550"/>
        <v xml:space="preserve">Jonathan </v>
      </c>
      <c r="R5862" s="14" t="str">
        <f t="shared" si="551"/>
        <v>Doherty</v>
      </c>
    </row>
    <row r="5863" spans="2:18" x14ac:dyDescent="0.45">
      <c r="B5863" s="14" t="str">
        <f t="shared" si="546"/>
        <v>404301940431</v>
      </c>
      <c r="C5863" s="5">
        <v>40430</v>
      </c>
      <c r="D5863" s="2" t="s">
        <v>808</v>
      </c>
      <c r="E5863" s="14">
        <f t="shared" si="547"/>
        <v>0</v>
      </c>
      <c r="F5863" s="2">
        <v>19</v>
      </c>
      <c r="G5863" s="19">
        <v>470.39</v>
      </c>
      <c r="H5863" s="20">
        <v>0.08</v>
      </c>
      <c r="I5863" s="6"/>
      <c r="J5863" s="5">
        <v>40431</v>
      </c>
      <c r="K5863" s="25">
        <v>-147.99</v>
      </c>
      <c r="L5863" s="2" t="s">
        <v>551</v>
      </c>
      <c r="M5863" s="14">
        <f>+VLOOKUP(L5863,Customers!$C$3:$D$797,2,FALSE)</f>
        <v>1</v>
      </c>
      <c r="N5863" s="14">
        <f>+INDEX(Customers!$B$2:$D$797,MATCH(TF_Database!L5863,Customers!$C$2:$C$797,0),1)</f>
        <v>31036</v>
      </c>
      <c r="O5863" s="29">
        <f t="shared" si="548"/>
        <v>6</v>
      </c>
      <c r="P5863" s="29">
        <f t="shared" si="549"/>
        <v>13</v>
      </c>
      <c r="Q5863" s="14" t="str">
        <f t="shared" si="550"/>
        <v xml:space="preserve">Ionia </v>
      </c>
      <c r="R5863" s="14" t="str">
        <f t="shared" si="551"/>
        <v>McGrath</v>
      </c>
    </row>
    <row r="5864" spans="2:18" x14ac:dyDescent="0.45">
      <c r="B5864" s="14" t="str">
        <f t="shared" si="546"/>
        <v>40430240430</v>
      </c>
      <c r="C5864" s="5">
        <v>40430</v>
      </c>
      <c r="D5864" s="2" t="s">
        <v>808</v>
      </c>
      <c r="E5864" s="14">
        <f t="shared" si="547"/>
        <v>0</v>
      </c>
      <c r="F5864" s="2">
        <v>2</v>
      </c>
      <c r="G5864" s="19">
        <v>15.04</v>
      </c>
      <c r="H5864" s="20">
        <v>0.02</v>
      </c>
      <c r="I5864" s="6"/>
      <c r="J5864" s="5">
        <v>40430</v>
      </c>
      <c r="K5864" s="25">
        <v>-6.12</v>
      </c>
      <c r="L5864" s="2" t="s">
        <v>551</v>
      </c>
      <c r="M5864" s="14">
        <f>+VLOOKUP(L5864,Customers!$C$3:$D$797,2,FALSE)</f>
        <v>1</v>
      </c>
      <c r="N5864" s="14">
        <f>+INDEX(Customers!$B$2:$D$797,MATCH(TF_Database!L5864,Customers!$C$2:$C$797,0),1)</f>
        <v>31036</v>
      </c>
      <c r="O5864" s="29">
        <f t="shared" si="548"/>
        <v>6</v>
      </c>
      <c r="P5864" s="29">
        <f t="shared" si="549"/>
        <v>13</v>
      </c>
      <c r="Q5864" s="14" t="str">
        <f t="shared" si="550"/>
        <v xml:space="preserve">Ionia </v>
      </c>
      <c r="R5864" s="14" t="str">
        <f t="shared" si="551"/>
        <v>McGrath</v>
      </c>
    </row>
    <row r="5865" spans="2:18" x14ac:dyDescent="0.45">
      <c r="B5865" s="14" t="str">
        <f t="shared" si="546"/>
        <v>408934240893</v>
      </c>
      <c r="C5865" s="5">
        <v>40893</v>
      </c>
      <c r="D5865" s="2" t="s">
        <v>806</v>
      </c>
      <c r="E5865" s="14">
        <f t="shared" si="547"/>
        <v>1</v>
      </c>
      <c r="F5865" s="2">
        <v>42</v>
      </c>
      <c r="G5865" s="19">
        <v>312.05</v>
      </c>
      <c r="H5865" s="20">
        <v>0.04</v>
      </c>
      <c r="I5865" s="6"/>
      <c r="J5865" s="5">
        <v>40893</v>
      </c>
      <c r="K5865" s="25">
        <v>-342.37800000000004</v>
      </c>
      <c r="L5865" s="2" t="s">
        <v>654</v>
      </c>
      <c r="M5865" s="14">
        <f>+VLOOKUP(L5865,Customers!$C$3:$D$797,2,FALSE)</f>
        <v>4</v>
      </c>
      <c r="N5865" s="14">
        <f>+INDEX(Customers!$B$2:$D$797,MATCH(TF_Database!L5865,Customers!$C$2:$C$797,0),1)</f>
        <v>27232</v>
      </c>
      <c r="O5865" s="29">
        <f t="shared" si="548"/>
        <v>9</v>
      </c>
      <c r="P5865" s="29">
        <f t="shared" si="549"/>
        <v>16</v>
      </c>
      <c r="Q5865" s="14" t="str">
        <f t="shared" si="550"/>
        <v xml:space="preserve">Jonathan </v>
      </c>
      <c r="R5865" s="14" t="str">
        <f t="shared" si="551"/>
        <v>Doherty</v>
      </c>
    </row>
    <row r="5866" spans="2:18" x14ac:dyDescent="0.45">
      <c r="B5866" s="14" t="str">
        <f t="shared" si="546"/>
        <v>39898739900</v>
      </c>
      <c r="C5866" s="5">
        <v>39898</v>
      </c>
      <c r="D5866" s="2" t="s">
        <v>810</v>
      </c>
      <c r="E5866" s="14">
        <f t="shared" si="547"/>
        <v>0</v>
      </c>
      <c r="F5866" s="2">
        <v>7</v>
      </c>
      <c r="G5866" s="19">
        <v>545.04</v>
      </c>
      <c r="H5866" s="20">
        <v>0.05</v>
      </c>
      <c r="I5866" s="6"/>
      <c r="J5866" s="5">
        <v>39900</v>
      </c>
      <c r="K5866" s="25">
        <v>-210.06</v>
      </c>
      <c r="L5866" s="2" t="s">
        <v>653</v>
      </c>
      <c r="M5866" s="14">
        <f>+VLOOKUP(L5866,Customers!$C$3:$D$797,2,FALSE)</f>
        <v>3</v>
      </c>
      <c r="N5866" s="14">
        <f>+INDEX(Customers!$B$2:$D$797,MATCH(TF_Database!L5866,Customers!$C$2:$C$797,0),1)</f>
        <v>14346</v>
      </c>
      <c r="O5866" s="29">
        <f t="shared" si="548"/>
        <v>4</v>
      </c>
      <c r="P5866" s="29">
        <f t="shared" si="549"/>
        <v>13</v>
      </c>
      <c r="Q5866" s="14" t="str">
        <f t="shared" si="550"/>
        <v xml:space="preserve">Liz </v>
      </c>
      <c r="R5866" s="14" t="str">
        <f t="shared" si="551"/>
        <v>Pelletier</v>
      </c>
    </row>
    <row r="5867" spans="2:18" x14ac:dyDescent="0.45">
      <c r="B5867" s="14" t="str">
        <f t="shared" si="546"/>
        <v>398982939899</v>
      </c>
      <c r="C5867" s="5">
        <v>39898</v>
      </c>
      <c r="D5867" s="2" t="s">
        <v>810</v>
      </c>
      <c r="E5867" s="14">
        <f t="shared" si="547"/>
        <v>0</v>
      </c>
      <c r="F5867" s="2">
        <v>29</v>
      </c>
      <c r="G5867" s="19">
        <v>606.91</v>
      </c>
      <c r="H5867" s="20">
        <v>0.09</v>
      </c>
      <c r="I5867" s="6"/>
      <c r="J5867" s="5">
        <v>39899</v>
      </c>
      <c r="K5867" s="25">
        <v>-271.77</v>
      </c>
      <c r="L5867" s="2" t="s">
        <v>653</v>
      </c>
      <c r="M5867" s="14">
        <f>+VLOOKUP(L5867,Customers!$C$3:$D$797,2,FALSE)</f>
        <v>3</v>
      </c>
      <c r="N5867" s="14">
        <f>+INDEX(Customers!$B$2:$D$797,MATCH(TF_Database!L5867,Customers!$C$2:$C$797,0),1)</f>
        <v>14346</v>
      </c>
      <c r="O5867" s="29">
        <f t="shared" si="548"/>
        <v>4</v>
      </c>
      <c r="P5867" s="29">
        <f t="shared" si="549"/>
        <v>13</v>
      </c>
      <c r="Q5867" s="14" t="str">
        <f t="shared" si="550"/>
        <v xml:space="preserve">Liz </v>
      </c>
      <c r="R5867" s="14" t="str">
        <f t="shared" si="551"/>
        <v>Pelletier</v>
      </c>
    </row>
    <row r="5868" spans="2:18" x14ac:dyDescent="0.45">
      <c r="B5868" s="14" t="str">
        <f t="shared" si="546"/>
        <v>411252341126</v>
      </c>
      <c r="C5868" s="5">
        <v>41125</v>
      </c>
      <c r="D5868" s="2" t="s">
        <v>811</v>
      </c>
      <c r="E5868" s="14">
        <f t="shared" si="547"/>
        <v>0</v>
      </c>
      <c r="F5868" s="2">
        <v>23</v>
      </c>
      <c r="G5868" s="19">
        <v>91.94</v>
      </c>
      <c r="H5868" s="20">
        <v>0.01</v>
      </c>
      <c r="I5868" s="6"/>
      <c r="J5868" s="5">
        <v>41126</v>
      </c>
      <c r="K5868" s="25">
        <v>-10.11</v>
      </c>
      <c r="L5868" s="2" t="s">
        <v>657</v>
      </c>
      <c r="M5868" s="14">
        <f>+VLOOKUP(L5868,Customers!$C$3:$D$797,2,FALSE)</f>
        <v>5</v>
      </c>
      <c r="N5868" s="14">
        <f>+INDEX(Customers!$B$2:$D$797,MATCH(TF_Database!L5868,Customers!$C$2:$C$797,0),1)</f>
        <v>10028</v>
      </c>
      <c r="O5868" s="29">
        <f t="shared" si="548"/>
        <v>8</v>
      </c>
      <c r="P5868" s="29">
        <f t="shared" si="549"/>
        <v>16</v>
      </c>
      <c r="Q5868" s="14" t="str">
        <f t="shared" si="550"/>
        <v xml:space="preserve">Maxwell </v>
      </c>
      <c r="R5868" s="14" t="str">
        <f t="shared" si="551"/>
        <v>Schwartz</v>
      </c>
    </row>
    <row r="5869" spans="2:18" x14ac:dyDescent="0.45">
      <c r="B5869" s="14" t="str">
        <f t="shared" si="546"/>
        <v>41125641127</v>
      </c>
      <c r="C5869" s="5">
        <v>41125</v>
      </c>
      <c r="D5869" s="2" t="s">
        <v>811</v>
      </c>
      <c r="E5869" s="14">
        <f t="shared" si="547"/>
        <v>0</v>
      </c>
      <c r="F5869" s="2">
        <v>6</v>
      </c>
      <c r="G5869" s="19">
        <v>377.03</v>
      </c>
      <c r="H5869" s="20">
        <v>0.06</v>
      </c>
      <c r="I5869" s="6"/>
      <c r="J5869" s="5">
        <v>41127</v>
      </c>
      <c r="K5869" s="25">
        <v>-78.819999999999993</v>
      </c>
      <c r="L5869" s="2" t="s">
        <v>657</v>
      </c>
      <c r="M5869" s="14">
        <f>+VLOOKUP(L5869,Customers!$C$3:$D$797,2,FALSE)</f>
        <v>5</v>
      </c>
      <c r="N5869" s="14">
        <f>+INDEX(Customers!$B$2:$D$797,MATCH(TF_Database!L5869,Customers!$C$2:$C$797,0),1)</f>
        <v>10028</v>
      </c>
      <c r="O5869" s="29">
        <f t="shared" si="548"/>
        <v>8</v>
      </c>
      <c r="P5869" s="29">
        <f t="shared" si="549"/>
        <v>16</v>
      </c>
      <c r="Q5869" s="14" t="str">
        <f t="shared" si="550"/>
        <v xml:space="preserve">Maxwell </v>
      </c>
      <c r="R5869" s="14" t="str">
        <f t="shared" si="551"/>
        <v>Schwartz</v>
      </c>
    </row>
    <row r="5870" spans="2:18" x14ac:dyDescent="0.45">
      <c r="B5870" s="14" t="str">
        <f t="shared" si="546"/>
        <v>40105440109</v>
      </c>
      <c r="C5870" s="5">
        <v>40105</v>
      </c>
      <c r="D5870" s="2" t="s">
        <v>804</v>
      </c>
      <c r="E5870" s="14">
        <f t="shared" si="547"/>
        <v>0</v>
      </c>
      <c r="F5870" s="2">
        <v>4</v>
      </c>
      <c r="G5870" s="19">
        <v>67.22</v>
      </c>
      <c r="H5870" s="20">
        <v>0.05</v>
      </c>
      <c r="I5870" s="6"/>
      <c r="J5870" s="5">
        <v>40109</v>
      </c>
      <c r="K5870" s="25">
        <v>-139.53</v>
      </c>
      <c r="L5870" s="2" t="s">
        <v>653</v>
      </c>
      <c r="M5870" s="14">
        <f>+VLOOKUP(L5870,Customers!$C$3:$D$797,2,FALSE)</f>
        <v>3</v>
      </c>
      <c r="N5870" s="14">
        <f>+INDEX(Customers!$B$2:$D$797,MATCH(TF_Database!L5870,Customers!$C$2:$C$797,0),1)</f>
        <v>14346</v>
      </c>
      <c r="O5870" s="29">
        <f t="shared" si="548"/>
        <v>4</v>
      </c>
      <c r="P5870" s="29">
        <f t="shared" si="549"/>
        <v>13</v>
      </c>
      <c r="Q5870" s="14" t="str">
        <f t="shared" si="550"/>
        <v xml:space="preserve">Liz </v>
      </c>
      <c r="R5870" s="14" t="str">
        <f t="shared" si="551"/>
        <v>Pelletier</v>
      </c>
    </row>
    <row r="5871" spans="2:18" x14ac:dyDescent="0.45">
      <c r="B5871" s="14" t="str">
        <f t="shared" si="546"/>
        <v>401051840109</v>
      </c>
      <c r="C5871" s="5">
        <v>40105</v>
      </c>
      <c r="D5871" s="2" t="s">
        <v>804</v>
      </c>
      <c r="E5871" s="14">
        <f t="shared" si="547"/>
        <v>0</v>
      </c>
      <c r="F5871" s="2">
        <v>18</v>
      </c>
      <c r="G5871" s="19">
        <v>76.849999999999994</v>
      </c>
      <c r="H5871" s="20">
        <v>0.1</v>
      </c>
      <c r="I5871" s="6"/>
      <c r="J5871" s="5">
        <v>40109</v>
      </c>
      <c r="K5871" s="25">
        <v>-64.078000000000003</v>
      </c>
      <c r="L5871" s="2" t="s">
        <v>653</v>
      </c>
      <c r="M5871" s="14">
        <f>+VLOOKUP(L5871,Customers!$C$3:$D$797,2,FALSE)</f>
        <v>3</v>
      </c>
      <c r="N5871" s="14">
        <f>+INDEX(Customers!$B$2:$D$797,MATCH(TF_Database!L5871,Customers!$C$2:$C$797,0),1)</f>
        <v>14346</v>
      </c>
      <c r="O5871" s="29">
        <f t="shared" si="548"/>
        <v>4</v>
      </c>
      <c r="P5871" s="29">
        <f t="shared" si="549"/>
        <v>13</v>
      </c>
      <c r="Q5871" s="14" t="str">
        <f t="shared" si="550"/>
        <v xml:space="preserve">Liz </v>
      </c>
      <c r="R5871" s="14" t="str">
        <f t="shared" si="551"/>
        <v>Pelletier</v>
      </c>
    </row>
    <row r="5872" spans="2:18" x14ac:dyDescent="0.45">
      <c r="B5872" s="14" t="str">
        <f t="shared" si="546"/>
        <v>41119341121</v>
      </c>
      <c r="C5872" s="5">
        <v>41119</v>
      </c>
      <c r="D5872" s="2" t="s">
        <v>806</v>
      </c>
      <c r="E5872" s="14">
        <f t="shared" si="547"/>
        <v>1</v>
      </c>
      <c r="F5872" s="2">
        <v>3</v>
      </c>
      <c r="G5872" s="19">
        <v>112.79</v>
      </c>
      <c r="H5872" s="20">
        <v>0.06</v>
      </c>
      <c r="I5872" s="6"/>
      <c r="J5872" s="5">
        <v>41121</v>
      </c>
      <c r="K5872" s="25">
        <v>-95.39</v>
      </c>
      <c r="L5872" s="2" t="s">
        <v>654</v>
      </c>
      <c r="M5872" s="14">
        <f>+VLOOKUP(L5872,Customers!$C$3:$D$797,2,FALSE)</f>
        <v>4</v>
      </c>
      <c r="N5872" s="14">
        <f>+INDEX(Customers!$B$2:$D$797,MATCH(TF_Database!L5872,Customers!$C$2:$C$797,0),1)</f>
        <v>27232</v>
      </c>
      <c r="O5872" s="29">
        <f t="shared" si="548"/>
        <v>9</v>
      </c>
      <c r="P5872" s="29">
        <f t="shared" si="549"/>
        <v>16</v>
      </c>
      <c r="Q5872" s="14" t="str">
        <f t="shared" si="550"/>
        <v xml:space="preserve">Jonathan </v>
      </c>
      <c r="R5872" s="14" t="str">
        <f t="shared" si="551"/>
        <v>Doherty</v>
      </c>
    </row>
    <row r="5873" spans="2:18" x14ac:dyDescent="0.45">
      <c r="B5873" s="14" t="str">
        <f t="shared" si="546"/>
        <v>406175040619</v>
      </c>
      <c r="C5873" s="5">
        <v>40617</v>
      </c>
      <c r="D5873" s="2" t="s">
        <v>804</v>
      </c>
      <c r="E5873" s="14">
        <f t="shared" si="547"/>
        <v>0</v>
      </c>
      <c r="F5873" s="2">
        <v>50</v>
      </c>
      <c r="G5873" s="19">
        <v>6356.68</v>
      </c>
      <c r="H5873" s="20">
        <v>0.03</v>
      </c>
      <c r="I5873" s="6"/>
      <c r="J5873" s="5">
        <v>40619</v>
      </c>
      <c r="K5873" s="25">
        <v>1812.86</v>
      </c>
      <c r="L5873" s="2" t="s">
        <v>147</v>
      </c>
      <c r="M5873" s="14">
        <f>+VLOOKUP(L5873,Customers!$C$3:$D$797,2,FALSE)</f>
        <v>3</v>
      </c>
      <c r="N5873" s="14">
        <f>+INDEX(Customers!$B$2:$D$797,MATCH(TF_Database!L5873,Customers!$C$2:$C$797,0),1)</f>
        <v>9302</v>
      </c>
      <c r="O5873" s="29">
        <f t="shared" si="548"/>
        <v>5</v>
      </c>
      <c r="P5873" s="29">
        <f t="shared" si="549"/>
        <v>12</v>
      </c>
      <c r="Q5873" s="14" t="str">
        <f t="shared" si="550"/>
        <v xml:space="preserve">Neil </v>
      </c>
      <c r="R5873" s="14" t="str">
        <f t="shared" si="551"/>
        <v>Knudson</v>
      </c>
    </row>
    <row r="5874" spans="2:18" x14ac:dyDescent="0.45">
      <c r="B5874" s="14" t="str">
        <f t="shared" si="546"/>
        <v>406174740624</v>
      </c>
      <c r="C5874" s="5">
        <v>40617</v>
      </c>
      <c r="D5874" s="2" t="s">
        <v>804</v>
      </c>
      <c r="E5874" s="14">
        <f t="shared" si="547"/>
        <v>0</v>
      </c>
      <c r="F5874" s="2">
        <v>47</v>
      </c>
      <c r="G5874" s="19">
        <v>193.15</v>
      </c>
      <c r="H5874" s="20">
        <v>0.09</v>
      </c>
      <c r="I5874" s="6"/>
      <c r="J5874" s="5">
        <v>40624</v>
      </c>
      <c r="K5874" s="25">
        <v>27.76</v>
      </c>
      <c r="L5874" s="2" t="s">
        <v>147</v>
      </c>
      <c r="M5874" s="14">
        <f>+VLOOKUP(L5874,Customers!$C$3:$D$797,2,FALSE)</f>
        <v>3</v>
      </c>
      <c r="N5874" s="14">
        <f>+INDEX(Customers!$B$2:$D$797,MATCH(TF_Database!L5874,Customers!$C$2:$C$797,0),1)</f>
        <v>9302</v>
      </c>
      <c r="O5874" s="29">
        <f t="shared" si="548"/>
        <v>5</v>
      </c>
      <c r="P5874" s="29">
        <f t="shared" si="549"/>
        <v>12</v>
      </c>
      <c r="Q5874" s="14" t="str">
        <f t="shared" si="550"/>
        <v xml:space="preserve">Neil </v>
      </c>
      <c r="R5874" s="14" t="str">
        <f t="shared" si="551"/>
        <v>Knudson</v>
      </c>
    </row>
    <row r="5875" spans="2:18" x14ac:dyDescent="0.45">
      <c r="B5875" s="14" t="str">
        <f t="shared" si="546"/>
        <v>409024140903</v>
      </c>
      <c r="C5875" s="5">
        <v>40902</v>
      </c>
      <c r="D5875" s="2" t="s">
        <v>808</v>
      </c>
      <c r="E5875" s="14">
        <f t="shared" si="547"/>
        <v>0</v>
      </c>
      <c r="F5875" s="2">
        <v>41</v>
      </c>
      <c r="G5875" s="19">
        <v>170.82</v>
      </c>
      <c r="H5875" s="20">
        <v>0</v>
      </c>
      <c r="I5875" s="6"/>
      <c r="J5875" s="5">
        <v>40903</v>
      </c>
      <c r="K5875" s="25">
        <v>85.45</v>
      </c>
      <c r="L5875" s="2" t="s">
        <v>660</v>
      </c>
      <c r="M5875" s="14">
        <f>+VLOOKUP(L5875,Customers!$C$3:$D$797,2,FALSE)</f>
        <v>2</v>
      </c>
      <c r="N5875" s="14">
        <f>+INDEX(Customers!$B$2:$D$797,MATCH(TF_Database!L5875,Customers!$C$2:$C$797,0),1)</f>
        <v>25919</v>
      </c>
      <c r="O5875" s="29">
        <f t="shared" si="548"/>
        <v>7</v>
      </c>
      <c r="P5875" s="29">
        <f t="shared" si="549"/>
        <v>13</v>
      </c>
      <c r="Q5875" s="14" t="str">
        <f t="shared" si="550"/>
        <v xml:space="preserve">Dennis </v>
      </c>
      <c r="R5875" s="14" t="str">
        <f t="shared" si="551"/>
        <v>Pardue</v>
      </c>
    </row>
    <row r="5876" spans="2:18" x14ac:dyDescent="0.45">
      <c r="B5876" s="14" t="str">
        <f t="shared" si="546"/>
        <v>40902440903</v>
      </c>
      <c r="C5876" s="5">
        <v>40902</v>
      </c>
      <c r="D5876" s="2" t="s">
        <v>808</v>
      </c>
      <c r="E5876" s="14">
        <f t="shared" si="547"/>
        <v>0</v>
      </c>
      <c r="F5876" s="2">
        <v>4</v>
      </c>
      <c r="G5876" s="19">
        <v>1609.69</v>
      </c>
      <c r="H5876" s="20">
        <v>0.04</v>
      </c>
      <c r="I5876" s="6"/>
      <c r="J5876" s="5">
        <v>40903</v>
      </c>
      <c r="K5876" s="25">
        <v>-281.17</v>
      </c>
      <c r="L5876" s="2" t="s">
        <v>660</v>
      </c>
      <c r="M5876" s="14">
        <f>+VLOOKUP(L5876,Customers!$C$3:$D$797,2,FALSE)</f>
        <v>2</v>
      </c>
      <c r="N5876" s="14">
        <f>+INDEX(Customers!$B$2:$D$797,MATCH(TF_Database!L5876,Customers!$C$2:$C$797,0),1)</f>
        <v>25919</v>
      </c>
      <c r="O5876" s="29">
        <f t="shared" si="548"/>
        <v>7</v>
      </c>
      <c r="P5876" s="29">
        <f t="shared" si="549"/>
        <v>13</v>
      </c>
      <c r="Q5876" s="14" t="str">
        <f t="shared" si="550"/>
        <v xml:space="preserve">Dennis </v>
      </c>
      <c r="R5876" s="14" t="str">
        <f t="shared" si="551"/>
        <v>Pardue</v>
      </c>
    </row>
    <row r="5877" spans="2:18" x14ac:dyDescent="0.45">
      <c r="B5877" s="14" t="str">
        <f t="shared" si="546"/>
        <v>412413641243</v>
      </c>
      <c r="C5877" s="5">
        <v>41241</v>
      </c>
      <c r="D5877" s="2" t="s">
        <v>808</v>
      </c>
      <c r="E5877" s="14">
        <f t="shared" si="547"/>
        <v>0</v>
      </c>
      <c r="F5877" s="2">
        <v>36</v>
      </c>
      <c r="G5877" s="19">
        <v>82.09</v>
      </c>
      <c r="H5877" s="20">
        <v>0.02</v>
      </c>
      <c r="I5877" s="6"/>
      <c r="J5877" s="5">
        <v>41243</v>
      </c>
      <c r="K5877" s="25">
        <v>11.44</v>
      </c>
      <c r="L5877" s="2" t="s">
        <v>105</v>
      </c>
      <c r="M5877" s="14">
        <f>+VLOOKUP(L5877,Customers!$C$3:$D$797,2,FALSE)</f>
        <v>4</v>
      </c>
      <c r="N5877" s="14">
        <f>+INDEX(Customers!$B$2:$D$797,MATCH(TF_Database!L5877,Customers!$C$2:$C$797,0),1)</f>
        <v>3626</v>
      </c>
      <c r="O5877" s="29">
        <f t="shared" si="548"/>
        <v>6</v>
      </c>
      <c r="P5877" s="29">
        <f t="shared" si="549"/>
        <v>11</v>
      </c>
      <c r="Q5877" s="14" t="str">
        <f t="shared" si="550"/>
        <v xml:space="preserve">Emily </v>
      </c>
      <c r="R5877" s="14" t="str">
        <f t="shared" si="551"/>
        <v>Grady</v>
      </c>
    </row>
    <row r="5878" spans="2:18" x14ac:dyDescent="0.45">
      <c r="B5878" s="14" t="str">
        <f t="shared" si="546"/>
        <v>409394440940</v>
      </c>
      <c r="C5878" s="5">
        <v>40939</v>
      </c>
      <c r="D5878" s="2" t="s">
        <v>810</v>
      </c>
      <c r="E5878" s="14">
        <f t="shared" si="547"/>
        <v>0</v>
      </c>
      <c r="F5878" s="2">
        <v>44</v>
      </c>
      <c r="G5878" s="19">
        <v>299.85000000000002</v>
      </c>
      <c r="H5878" s="20">
        <v>0.03</v>
      </c>
      <c r="I5878" s="6"/>
      <c r="J5878" s="5">
        <v>40940</v>
      </c>
      <c r="K5878" s="25">
        <v>-260.8</v>
      </c>
      <c r="L5878" s="2" t="s">
        <v>660</v>
      </c>
      <c r="M5878" s="14">
        <f>+VLOOKUP(L5878,Customers!$C$3:$D$797,2,FALSE)</f>
        <v>2</v>
      </c>
      <c r="N5878" s="14">
        <f>+INDEX(Customers!$B$2:$D$797,MATCH(TF_Database!L5878,Customers!$C$2:$C$797,0),1)</f>
        <v>25919</v>
      </c>
      <c r="O5878" s="29">
        <f t="shared" si="548"/>
        <v>7</v>
      </c>
      <c r="P5878" s="29">
        <f t="shared" si="549"/>
        <v>13</v>
      </c>
      <c r="Q5878" s="14" t="str">
        <f t="shared" si="550"/>
        <v xml:space="preserve">Dennis </v>
      </c>
      <c r="R5878" s="14" t="str">
        <f t="shared" si="551"/>
        <v>Pardue</v>
      </c>
    </row>
    <row r="5879" spans="2:18" x14ac:dyDescent="0.45">
      <c r="B5879" s="14" t="str">
        <f t="shared" si="546"/>
        <v>404543640455</v>
      </c>
      <c r="C5879" s="5">
        <v>40454</v>
      </c>
      <c r="D5879" s="2" t="s">
        <v>811</v>
      </c>
      <c r="E5879" s="14">
        <f t="shared" si="547"/>
        <v>0</v>
      </c>
      <c r="F5879" s="2">
        <v>36</v>
      </c>
      <c r="G5879" s="19">
        <v>63.53</v>
      </c>
      <c r="H5879" s="20">
        <v>0.1</v>
      </c>
      <c r="I5879" s="6"/>
      <c r="J5879" s="5">
        <v>40455</v>
      </c>
      <c r="K5879" s="25">
        <v>-2.5099999999999998</v>
      </c>
      <c r="L5879" s="2" t="s">
        <v>526</v>
      </c>
      <c r="M5879" s="14">
        <f>+VLOOKUP(L5879,Customers!$C$3:$D$797,2,FALSE)</f>
        <v>4</v>
      </c>
      <c r="N5879" s="14">
        <f>+INDEX(Customers!$B$2:$D$797,MATCH(TF_Database!L5879,Customers!$C$2:$C$797,0),1)</f>
        <v>18158</v>
      </c>
      <c r="O5879" s="29">
        <f t="shared" si="548"/>
        <v>5</v>
      </c>
      <c r="P5879" s="29">
        <f t="shared" si="549"/>
        <v>11</v>
      </c>
      <c r="Q5879" s="14" t="str">
        <f t="shared" si="550"/>
        <v xml:space="preserve">Greg </v>
      </c>
      <c r="R5879" s="14" t="str">
        <f t="shared" si="551"/>
        <v>Hansen</v>
      </c>
    </row>
    <row r="5880" spans="2:18" x14ac:dyDescent="0.45">
      <c r="B5880" s="14" t="str">
        <f t="shared" si="546"/>
        <v>40887640887</v>
      </c>
      <c r="C5880" s="5">
        <v>40887</v>
      </c>
      <c r="D5880" s="2" t="s">
        <v>808</v>
      </c>
      <c r="E5880" s="14">
        <f t="shared" si="547"/>
        <v>0</v>
      </c>
      <c r="F5880" s="2">
        <v>6</v>
      </c>
      <c r="G5880" s="19">
        <v>48.05</v>
      </c>
      <c r="H5880" s="20">
        <v>0.01</v>
      </c>
      <c r="I5880" s="6"/>
      <c r="J5880" s="5">
        <v>40887</v>
      </c>
      <c r="K5880" s="25">
        <v>-11.34</v>
      </c>
      <c r="L5880" s="2" t="s">
        <v>658</v>
      </c>
      <c r="M5880" s="14">
        <f>+VLOOKUP(L5880,Customers!$C$3:$D$797,2,FALSE)</f>
        <v>2</v>
      </c>
      <c r="N5880" s="14">
        <f>+INDEX(Customers!$B$2:$D$797,MATCH(TF_Database!L5880,Customers!$C$2:$C$797,0),1)</f>
        <v>13339</v>
      </c>
      <c r="O5880" s="29">
        <f t="shared" si="548"/>
        <v>4</v>
      </c>
      <c r="P5880" s="29">
        <f t="shared" si="549"/>
        <v>12</v>
      </c>
      <c r="Q5880" s="14" t="str">
        <f t="shared" si="550"/>
        <v xml:space="preserve">Liz </v>
      </c>
      <c r="R5880" s="14" t="str">
        <f t="shared" si="551"/>
        <v>Carlisle</v>
      </c>
    </row>
    <row r="5881" spans="2:18" x14ac:dyDescent="0.45">
      <c r="B5881" s="14" t="str">
        <f t="shared" si="546"/>
        <v>410103441012</v>
      </c>
      <c r="C5881" s="5">
        <v>41010</v>
      </c>
      <c r="D5881" s="2" t="s">
        <v>811</v>
      </c>
      <c r="E5881" s="14">
        <f t="shared" si="547"/>
        <v>0</v>
      </c>
      <c r="F5881" s="2">
        <v>34</v>
      </c>
      <c r="G5881" s="19">
        <v>3373.7094999999999</v>
      </c>
      <c r="H5881" s="20">
        <v>0.01</v>
      </c>
      <c r="I5881" s="6"/>
      <c r="J5881" s="5">
        <v>41012</v>
      </c>
      <c r="K5881" s="25">
        <v>861.72299999999996</v>
      </c>
      <c r="L5881" s="2" t="s">
        <v>653</v>
      </c>
      <c r="M5881" s="14">
        <f>+VLOOKUP(L5881,Customers!$C$3:$D$797,2,FALSE)</f>
        <v>3</v>
      </c>
      <c r="N5881" s="14">
        <f>+INDEX(Customers!$B$2:$D$797,MATCH(TF_Database!L5881,Customers!$C$2:$C$797,0),1)</f>
        <v>14346</v>
      </c>
      <c r="O5881" s="29">
        <f t="shared" si="548"/>
        <v>4</v>
      </c>
      <c r="P5881" s="29">
        <f t="shared" si="549"/>
        <v>13</v>
      </c>
      <c r="Q5881" s="14" t="str">
        <f t="shared" si="550"/>
        <v xml:space="preserve">Liz </v>
      </c>
      <c r="R5881" s="14" t="str">
        <f t="shared" si="551"/>
        <v>Pelletier</v>
      </c>
    </row>
    <row r="5882" spans="2:18" x14ac:dyDescent="0.45">
      <c r="B5882" s="14" t="str">
        <f t="shared" si="546"/>
        <v>407862540788</v>
      </c>
      <c r="C5882" s="5">
        <v>40786</v>
      </c>
      <c r="D5882" s="2" t="s">
        <v>806</v>
      </c>
      <c r="E5882" s="14">
        <f t="shared" si="547"/>
        <v>1</v>
      </c>
      <c r="F5882" s="2">
        <v>25</v>
      </c>
      <c r="G5882" s="19">
        <v>12343.07</v>
      </c>
      <c r="H5882" s="20">
        <v>0.02</v>
      </c>
      <c r="I5882" s="6"/>
      <c r="J5882" s="5">
        <v>40788</v>
      </c>
      <c r="K5882" s="25">
        <v>3972.72</v>
      </c>
      <c r="L5882" s="2" t="s">
        <v>656</v>
      </c>
      <c r="M5882" s="14">
        <f>+VLOOKUP(L5882,Customers!$C$3:$D$797,2,FALSE)</f>
        <v>1</v>
      </c>
      <c r="N5882" s="14">
        <f>+INDEX(Customers!$B$2:$D$797,MATCH(TF_Database!L5882,Customers!$C$2:$C$797,0),1)</f>
        <v>32294</v>
      </c>
      <c r="O5882" s="29">
        <f t="shared" si="548"/>
        <v>6</v>
      </c>
      <c r="P5882" s="29">
        <f t="shared" si="549"/>
        <v>9</v>
      </c>
      <c r="Q5882" s="14" t="str">
        <f t="shared" si="550"/>
        <v xml:space="preserve">Janet </v>
      </c>
      <c r="R5882" s="14" t="str">
        <f t="shared" si="551"/>
        <v>Lee</v>
      </c>
    </row>
    <row r="5883" spans="2:18" x14ac:dyDescent="0.45">
      <c r="B5883" s="14" t="str">
        <f t="shared" si="546"/>
        <v>404194140420</v>
      </c>
      <c r="C5883" s="5">
        <v>40419</v>
      </c>
      <c r="D5883" s="2" t="s">
        <v>806</v>
      </c>
      <c r="E5883" s="14">
        <f t="shared" si="547"/>
        <v>1</v>
      </c>
      <c r="F5883" s="2">
        <v>41</v>
      </c>
      <c r="G5883" s="19">
        <v>812.21</v>
      </c>
      <c r="H5883" s="20">
        <v>0.06</v>
      </c>
      <c r="I5883" s="6"/>
      <c r="J5883" s="5">
        <v>40420</v>
      </c>
      <c r="K5883" s="25">
        <v>-128.02000000000001</v>
      </c>
      <c r="L5883" s="2" t="s">
        <v>147</v>
      </c>
      <c r="M5883" s="14">
        <f>+VLOOKUP(L5883,Customers!$C$3:$D$797,2,FALSE)</f>
        <v>3</v>
      </c>
      <c r="N5883" s="14">
        <f>+INDEX(Customers!$B$2:$D$797,MATCH(TF_Database!L5883,Customers!$C$2:$C$797,0),1)</f>
        <v>9302</v>
      </c>
      <c r="O5883" s="29">
        <f t="shared" si="548"/>
        <v>5</v>
      </c>
      <c r="P5883" s="29">
        <f t="shared" si="549"/>
        <v>12</v>
      </c>
      <c r="Q5883" s="14" t="str">
        <f t="shared" si="550"/>
        <v xml:space="preserve">Neil </v>
      </c>
      <c r="R5883" s="14" t="str">
        <f t="shared" si="551"/>
        <v>Knudson</v>
      </c>
    </row>
    <row r="5884" spans="2:18" x14ac:dyDescent="0.45">
      <c r="B5884" s="14" t="str">
        <f t="shared" si="546"/>
        <v>40880740882</v>
      </c>
      <c r="C5884" s="5">
        <v>40880</v>
      </c>
      <c r="D5884" s="2" t="s">
        <v>804</v>
      </c>
      <c r="E5884" s="14">
        <f t="shared" si="547"/>
        <v>0</v>
      </c>
      <c r="F5884" s="2">
        <v>7</v>
      </c>
      <c r="G5884" s="19">
        <v>15.61</v>
      </c>
      <c r="H5884" s="20">
        <v>0.03</v>
      </c>
      <c r="I5884" s="6"/>
      <c r="J5884" s="5">
        <v>40882</v>
      </c>
      <c r="K5884" s="25">
        <v>-5.1864999999999997</v>
      </c>
      <c r="L5884" s="2" t="s">
        <v>569</v>
      </c>
      <c r="M5884" s="14">
        <f>+VLOOKUP(L5884,Customers!$C$3:$D$797,2,FALSE)</f>
        <v>5</v>
      </c>
      <c r="N5884" s="14">
        <f>+INDEX(Customers!$B$2:$D$797,MATCH(TF_Database!L5884,Customers!$C$2:$C$797,0),1)</f>
        <v>1785</v>
      </c>
      <c r="O5884" s="29">
        <f t="shared" si="548"/>
        <v>7</v>
      </c>
      <c r="P5884" s="29">
        <f t="shared" si="549"/>
        <v>13</v>
      </c>
      <c r="Q5884" s="14" t="str">
        <f t="shared" si="550"/>
        <v xml:space="preserve">Denise </v>
      </c>
      <c r="R5884" s="14" t="str">
        <f t="shared" si="551"/>
        <v>Monton</v>
      </c>
    </row>
    <row r="5885" spans="2:18" x14ac:dyDescent="0.45">
      <c r="B5885" s="14" t="str">
        <f t="shared" si="546"/>
        <v>408801840889</v>
      </c>
      <c r="C5885" s="5">
        <v>40880</v>
      </c>
      <c r="D5885" s="2" t="s">
        <v>804</v>
      </c>
      <c r="E5885" s="14">
        <f t="shared" si="547"/>
        <v>0</v>
      </c>
      <c r="F5885" s="2">
        <v>18</v>
      </c>
      <c r="G5885" s="19">
        <v>47.11</v>
      </c>
      <c r="H5885" s="20">
        <v>0</v>
      </c>
      <c r="I5885" s="6"/>
      <c r="J5885" s="5">
        <v>40889</v>
      </c>
      <c r="K5885" s="25">
        <v>-95.42</v>
      </c>
      <c r="L5885" s="2" t="s">
        <v>569</v>
      </c>
      <c r="M5885" s="14">
        <f>+VLOOKUP(L5885,Customers!$C$3:$D$797,2,FALSE)</f>
        <v>5</v>
      </c>
      <c r="N5885" s="14">
        <f>+INDEX(Customers!$B$2:$D$797,MATCH(TF_Database!L5885,Customers!$C$2:$C$797,0),1)</f>
        <v>1785</v>
      </c>
      <c r="O5885" s="29">
        <f t="shared" si="548"/>
        <v>7</v>
      </c>
      <c r="P5885" s="29">
        <f t="shared" si="549"/>
        <v>13</v>
      </c>
      <c r="Q5885" s="14" t="str">
        <f t="shared" si="550"/>
        <v xml:space="preserve">Denise </v>
      </c>
      <c r="R5885" s="14" t="str">
        <f t="shared" si="551"/>
        <v>Monton</v>
      </c>
    </row>
    <row r="5886" spans="2:18" x14ac:dyDescent="0.45">
      <c r="B5886" s="14" t="str">
        <f t="shared" si="546"/>
        <v>404503940450</v>
      </c>
      <c r="C5886" s="5">
        <v>40450</v>
      </c>
      <c r="D5886" s="2" t="s">
        <v>811</v>
      </c>
      <c r="E5886" s="14">
        <f t="shared" si="547"/>
        <v>0</v>
      </c>
      <c r="F5886" s="2">
        <v>39</v>
      </c>
      <c r="G5886" s="19">
        <v>3451.85</v>
      </c>
      <c r="H5886" s="20">
        <v>0.05</v>
      </c>
      <c r="I5886" s="6"/>
      <c r="J5886" s="5">
        <v>40450</v>
      </c>
      <c r="K5886" s="25">
        <v>1264.75</v>
      </c>
      <c r="L5886" s="2" t="s">
        <v>204</v>
      </c>
      <c r="M5886" s="14">
        <f>+VLOOKUP(L5886,Customers!$C$3:$D$797,2,FALSE)</f>
        <v>2</v>
      </c>
      <c r="N5886" s="14">
        <f>+INDEX(Customers!$B$2:$D$797,MATCH(TF_Database!L5886,Customers!$C$2:$C$797,0),1)</f>
        <v>28909</v>
      </c>
      <c r="O5886" s="29">
        <f t="shared" si="548"/>
        <v>8</v>
      </c>
      <c r="P5886" s="29">
        <f t="shared" si="549"/>
        <v>16</v>
      </c>
      <c r="Q5886" s="14" t="str">
        <f t="shared" si="550"/>
        <v xml:space="preserve">Lycoris </v>
      </c>
      <c r="R5886" s="14" t="str">
        <f t="shared" si="551"/>
        <v>Saunders</v>
      </c>
    </row>
    <row r="5887" spans="2:18" x14ac:dyDescent="0.45">
      <c r="B5887" s="14" t="str">
        <f t="shared" si="546"/>
        <v>408471140849</v>
      </c>
      <c r="C5887" s="5">
        <v>40847</v>
      </c>
      <c r="D5887" s="2" t="s">
        <v>811</v>
      </c>
      <c r="E5887" s="14">
        <f t="shared" si="547"/>
        <v>0</v>
      </c>
      <c r="F5887" s="2">
        <v>11</v>
      </c>
      <c r="G5887" s="19">
        <v>54.59</v>
      </c>
      <c r="H5887" s="20">
        <v>0</v>
      </c>
      <c r="I5887" s="6"/>
      <c r="J5887" s="5">
        <v>40849</v>
      </c>
      <c r="K5887" s="25">
        <v>-47.18</v>
      </c>
      <c r="L5887" s="2" t="s">
        <v>147</v>
      </c>
      <c r="M5887" s="14">
        <f>+VLOOKUP(L5887,Customers!$C$3:$D$797,2,FALSE)</f>
        <v>3</v>
      </c>
      <c r="N5887" s="14">
        <f>+INDEX(Customers!$B$2:$D$797,MATCH(TF_Database!L5887,Customers!$C$2:$C$797,0),1)</f>
        <v>9302</v>
      </c>
      <c r="O5887" s="29">
        <f t="shared" si="548"/>
        <v>5</v>
      </c>
      <c r="P5887" s="29">
        <f t="shared" si="549"/>
        <v>12</v>
      </c>
      <c r="Q5887" s="14" t="str">
        <f t="shared" si="550"/>
        <v xml:space="preserve">Neil </v>
      </c>
      <c r="R5887" s="14" t="str">
        <f t="shared" si="551"/>
        <v>Knudson</v>
      </c>
    </row>
    <row r="5888" spans="2:18" x14ac:dyDescent="0.45">
      <c r="B5888" s="14" t="str">
        <f t="shared" si="546"/>
        <v>408473540849</v>
      </c>
      <c r="C5888" s="5">
        <v>40847</v>
      </c>
      <c r="D5888" s="2" t="s">
        <v>811</v>
      </c>
      <c r="E5888" s="14">
        <f t="shared" si="547"/>
        <v>0</v>
      </c>
      <c r="F5888" s="2">
        <v>35</v>
      </c>
      <c r="G5888" s="19">
        <v>597.04</v>
      </c>
      <c r="H5888" s="20">
        <v>0.05</v>
      </c>
      <c r="I5888" s="6"/>
      <c r="J5888" s="5">
        <v>40849</v>
      </c>
      <c r="K5888" s="25">
        <v>-157.41999999999999</v>
      </c>
      <c r="L5888" s="2" t="s">
        <v>147</v>
      </c>
      <c r="M5888" s="14">
        <f>+VLOOKUP(L5888,Customers!$C$3:$D$797,2,FALSE)</f>
        <v>3</v>
      </c>
      <c r="N5888" s="14">
        <f>+INDEX(Customers!$B$2:$D$797,MATCH(TF_Database!L5888,Customers!$C$2:$C$797,0),1)</f>
        <v>9302</v>
      </c>
      <c r="O5888" s="29">
        <f t="shared" si="548"/>
        <v>5</v>
      </c>
      <c r="P5888" s="29">
        <f t="shared" si="549"/>
        <v>12</v>
      </c>
      <c r="Q5888" s="14" t="str">
        <f t="shared" si="550"/>
        <v xml:space="preserve">Neil </v>
      </c>
      <c r="R5888" s="14" t="str">
        <f t="shared" si="551"/>
        <v>Knudson</v>
      </c>
    </row>
    <row r="5889" spans="2:18" x14ac:dyDescent="0.45">
      <c r="B5889" s="14" t="str">
        <f t="shared" si="546"/>
        <v>40992840993</v>
      </c>
      <c r="C5889" s="5">
        <v>40992</v>
      </c>
      <c r="D5889" s="2" t="s">
        <v>806</v>
      </c>
      <c r="E5889" s="14">
        <f t="shared" si="547"/>
        <v>1</v>
      </c>
      <c r="F5889" s="2">
        <v>8</v>
      </c>
      <c r="G5889" s="19">
        <v>32.31</v>
      </c>
      <c r="H5889" s="20">
        <v>0.09</v>
      </c>
      <c r="I5889" s="6"/>
      <c r="J5889" s="5">
        <v>40993</v>
      </c>
      <c r="K5889" s="25">
        <v>-33.591500000000003</v>
      </c>
      <c r="L5889" s="2" t="s">
        <v>526</v>
      </c>
      <c r="M5889" s="14">
        <f>+VLOOKUP(L5889,Customers!$C$3:$D$797,2,FALSE)</f>
        <v>4</v>
      </c>
      <c r="N5889" s="14">
        <f>+INDEX(Customers!$B$2:$D$797,MATCH(TF_Database!L5889,Customers!$C$2:$C$797,0),1)</f>
        <v>18158</v>
      </c>
      <c r="O5889" s="29">
        <f t="shared" si="548"/>
        <v>5</v>
      </c>
      <c r="P5889" s="29">
        <f t="shared" si="549"/>
        <v>11</v>
      </c>
      <c r="Q5889" s="14" t="str">
        <f t="shared" si="550"/>
        <v xml:space="preserve">Greg </v>
      </c>
      <c r="R5889" s="14" t="str">
        <f t="shared" si="551"/>
        <v>Hansen</v>
      </c>
    </row>
    <row r="5890" spans="2:18" x14ac:dyDescent="0.45">
      <c r="B5890" s="14" t="str">
        <f t="shared" si="546"/>
        <v>40992640992</v>
      </c>
      <c r="C5890" s="5">
        <v>40992</v>
      </c>
      <c r="D5890" s="2" t="s">
        <v>806</v>
      </c>
      <c r="E5890" s="14">
        <f t="shared" si="547"/>
        <v>1</v>
      </c>
      <c r="F5890" s="2">
        <v>6</v>
      </c>
      <c r="G5890" s="19">
        <v>57.9</v>
      </c>
      <c r="H5890" s="20">
        <v>0.03</v>
      </c>
      <c r="I5890" s="6"/>
      <c r="J5890" s="5">
        <v>40992</v>
      </c>
      <c r="K5890" s="25">
        <v>-48.138999999999996</v>
      </c>
      <c r="L5890" s="2" t="s">
        <v>526</v>
      </c>
      <c r="M5890" s="14">
        <f>+VLOOKUP(L5890,Customers!$C$3:$D$797,2,FALSE)</f>
        <v>4</v>
      </c>
      <c r="N5890" s="14">
        <f>+INDEX(Customers!$B$2:$D$797,MATCH(TF_Database!L5890,Customers!$C$2:$C$797,0),1)</f>
        <v>18158</v>
      </c>
      <c r="O5890" s="29">
        <f t="shared" si="548"/>
        <v>5</v>
      </c>
      <c r="P5890" s="29">
        <f t="shared" si="549"/>
        <v>11</v>
      </c>
      <c r="Q5890" s="14" t="str">
        <f t="shared" si="550"/>
        <v xml:space="preserve">Greg </v>
      </c>
      <c r="R5890" s="14" t="str">
        <f t="shared" si="551"/>
        <v>Hansen</v>
      </c>
    </row>
    <row r="5891" spans="2:18" x14ac:dyDescent="0.45">
      <c r="B5891" s="14" t="str">
        <f t="shared" si="546"/>
        <v>409924640994</v>
      </c>
      <c r="C5891" s="5">
        <v>40992</v>
      </c>
      <c r="D5891" s="2" t="s">
        <v>806</v>
      </c>
      <c r="E5891" s="14">
        <f t="shared" si="547"/>
        <v>1</v>
      </c>
      <c r="F5891" s="2">
        <v>46</v>
      </c>
      <c r="G5891" s="19">
        <v>562.95000000000005</v>
      </c>
      <c r="H5891" s="20">
        <v>0.06</v>
      </c>
      <c r="I5891" s="6"/>
      <c r="J5891" s="5">
        <v>40994</v>
      </c>
      <c r="K5891" s="25">
        <v>147.12</v>
      </c>
      <c r="L5891" s="2" t="s">
        <v>526</v>
      </c>
      <c r="M5891" s="14">
        <f>+VLOOKUP(L5891,Customers!$C$3:$D$797,2,FALSE)</f>
        <v>4</v>
      </c>
      <c r="N5891" s="14">
        <f>+INDEX(Customers!$B$2:$D$797,MATCH(TF_Database!L5891,Customers!$C$2:$C$797,0),1)</f>
        <v>18158</v>
      </c>
      <c r="O5891" s="29">
        <f t="shared" si="548"/>
        <v>5</v>
      </c>
      <c r="P5891" s="29">
        <f t="shared" si="549"/>
        <v>11</v>
      </c>
      <c r="Q5891" s="14" t="str">
        <f t="shared" si="550"/>
        <v xml:space="preserve">Greg </v>
      </c>
      <c r="R5891" s="14" t="str">
        <f t="shared" si="551"/>
        <v>Hansen</v>
      </c>
    </row>
    <row r="5892" spans="2:18" x14ac:dyDescent="0.45">
      <c r="B5892" s="14" t="str">
        <f t="shared" si="546"/>
        <v>398813539885</v>
      </c>
      <c r="C5892" s="5">
        <v>39881</v>
      </c>
      <c r="D5892" s="2" t="s">
        <v>804</v>
      </c>
      <c r="E5892" s="14">
        <f t="shared" si="547"/>
        <v>0</v>
      </c>
      <c r="F5892" s="2">
        <v>35</v>
      </c>
      <c r="G5892" s="19">
        <v>285.01</v>
      </c>
      <c r="H5892" s="20">
        <v>0.01</v>
      </c>
      <c r="I5892" s="6"/>
      <c r="J5892" s="5">
        <v>39885</v>
      </c>
      <c r="K5892" s="25">
        <v>124.82</v>
      </c>
      <c r="L5892" s="2" t="s">
        <v>657</v>
      </c>
      <c r="M5892" s="14">
        <f>+VLOOKUP(L5892,Customers!$C$3:$D$797,2,FALSE)</f>
        <v>5</v>
      </c>
      <c r="N5892" s="14">
        <f>+INDEX(Customers!$B$2:$D$797,MATCH(TF_Database!L5892,Customers!$C$2:$C$797,0),1)</f>
        <v>10028</v>
      </c>
      <c r="O5892" s="29">
        <f t="shared" si="548"/>
        <v>8</v>
      </c>
      <c r="P5892" s="29">
        <f t="shared" si="549"/>
        <v>16</v>
      </c>
      <c r="Q5892" s="14" t="str">
        <f t="shared" si="550"/>
        <v xml:space="preserve">Maxwell </v>
      </c>
      <c r="R5892" s="14" t="str">
        <f t="shared" si="551"/>
        <v>Schwartz</v>
      </c>
    </row>
    <row r="5893" spans="2:18" x14ac:dyDescent="0.45">
      <c r="B5893" s="14" t="str">
        <f t="shared" si="546"/>
        <v>398813339885</v>
      </c>
      <c r="C5893" s="5">
        <v>39881</v>
      </c>
      <c r="D5893" s="2" t="s">
        <v>804</v>
      </c>
      <c r="E5893" s="14">
        <f t="shared" si="547"/>
        <v>0</v>
      </c>
      <c r="F5893" s="2">
        <v>33</v>
      </c>
      <c r="G5893" s="19">
        <v>12215.43</v>
      </c>
      <c r="H5893" s="20">
        <v>7.0000000000000007E-2</v>
      </c>
      <c r="I5893" s="6"/>
      <c r="J5893" s="5">
        <v>39885</v>
      </c>
      <c r="K5893" s="25">
        <v>5255.45</v>
      </c>
      <c r="L5893" s="2" t="s">
        <v>657</v>
      </c>
      <c r="M5893" s="14">
        <f>+VLOOKUP(L5893,Customers!$C$3:$D$797,2,FALSE)</f>
        <v>5</v>
      </c>
      <c r="N5893" s="14">
        <f>+INDEX(Customers!$B$2:$D$797,MATCH(TF_Database!L5893,Customers!$C$2:$C$797,0),1)</f>
        <v>10028</v>
      </c>
      <c r="O5893" s="29">
        <f t="shared" si="548"/>
        <v>8</v>
      </c>
      <c r="P5893" s="29">
        <f t="shared" si="549"/>
        <v>16</v>
      </c>
      <c r="Q5893" s="14" t="str">
        <f t="shared" si="550"/>
        <v xml:space="preserve">Maxwell </v>
      </c>
      <c r="R5893" s="14" t="str">
        <f t="shared" si="551"/>
        <v>Schwartz</v>
      </c>
    </row>
    <row r="5894" spans="2:18" x14ac:dyDescent="0.45">
      <c r="B5894" s="14" t="str">
        <f t="shared" si="546"/>
        <v>406101240612</v>
      </c>
      <c r="C5894" s="5">
        <v>40610</v>
      </c>
      <c r="D5894" s="2" t="s">
        <v>808</v>
      </c>
      <c r="E5894" s="14">
        <f t="shared" si="547"/>
        <v>0</v>
      </c>
      <c r="F5894" s="2">
        <v>12</v>
      </c>
      <c r="G5894" s="19">
        <v>138.66999999999999</v>
      </c>
      <c r="H5894" s="20">
        <v>0.08</v>
      </c>
      <c r="I5894" s="6"/>
      <c r="J5894" s="5">
        <v>40612</v>
      </c>
      <c r="K5894" s="25">
        <v>-9.7174999999999994</v>
      </c>
      <c r="L5894" s="2" t="s">
        <v>569</v>
      </c>
      <c r="M5894" s="14">
        <f>+VLOOKUP(L5894,Customers!$C$3:$D$797,2,FALSE)</f>
        <v>5</v>
      </c>
      <c r="N5894" s="14">
        <f>+INDEX(Customers!$B$2:$D$797,MATCH(TF_Database!L5894,Customers!$C$2:$C$797,0),1)</f>
        <v>1785</v>
      </c>
      <c r="O5894" s="29">
        <f t="shared" si="548"/>
        <v>7</v>
      </c>
      <c r="P5894" s="29">
        <f t="shared" si="549"/>
        <v>13</v>
      </c>
      <c r="Q5894" s="14" t="str">
        <f t="shared" si="550"/>
        <v xml:space="preserve">Denise </v>
      </c>
      <c r="R5894" s="14" t="str">
        <f t="shared" si="551"/>
        <v>Monton</v>
      </c>
    </row>
    <row r="5895" spans="2:18" x14ac:dyDescent="0.45">
      <c r="B5895" s="14" t="str">
        <f t="shared" ref="B5895:B5958" si="552">+CONCATENATE(C5895,F5895,J5895)</f>
        <v>406101640611</v>
      </c>
      <c r="C5895" s="5">
        <v>40610</v>
      </c>
      <c r="D5895" s="2" t="s">
        <v>808</v>
      </c>
      <c r="E5895" s="14">
        <f t="shared" ref="E5895:E5958" si="553">+IF(D5895="High",1,0)</f>
        <v>0</v>
      </c>
      <c r="F5895" s="2">
        <v>16</v>
      </c>
      <c r="G5895" s="19">
        <v>506.84</v>
      </c>
      <c r="H5895" s="20">
        <v>0.02</v>
      </c>
      <c r="I5895" s="6"/>
      <c r="J5895" s="5">
        <v>40611</v>
      </c>
      <c r="K5895" s="25">
        <v>-38.32</v>
      </c>
      <c r="L5895" s="2" t="s">
        <v>569</v>
      </c>
      <c r="M5895" s="14">
        <f>+VLOOKUP(L5895,Customers!$C$3:$D$797,2,FALSE)</f>
        <v>5</v>
      </c>
      <c r="N5895" s="14">
        <f>+INDEX(Customers!$B$2:$D$797,MATCH(TF_Database!L5895,Customers!$C$2:$C$797,0),1)</f>
        <v>1785</v>
      </c>
      <c r="O5895" s="29">
        <f t="shared" ref="O5895:O5958" si="554">+SEARCH(" ",L5895)</f>
        <v>7</v>
      </c>
      <c r="P5895" s="29">
        <f t="shared" ref="P5895:P5958" si="555">+LEN(L5895)</f>
        <v>13</v>
      </c>
      <c r="Q5895" s="14" t="str">
        <f t="shared" ref="Q5895:Q5958" si="556">+LEFT(L5895,O5895)</f>
        <v xml:space="preserve">Denise </v>
      </c>
      <c r="R5895" s="14" t="str">
        <f t="shared" ref="R5895:R5958" si="557">+RIGHT(L5895,P5895-O5895)</f>
        <v>Monton</v>
      </c>
    </row>
    <row r="5896" spans="2:18" x14ac:dyDescent="0.45">
      <c r="B5896" s="14" t="str">
        <f t="shared" si="552"/>
        <v>403384340339</v>
      </c>
      <c r="C5896" s="5">
        <v>40338</v>
      </c>
      <c r="D5896" s="2" t="s">
        <v>811</v>
      </c>
      <c r="E5896" s="14">
        <f t="shared" si="553"/>
        <v>0</v>
      </c>
      <c r="F5896" s="2">
        <v>43</v>
      </c>
      <c r="G5896" s="19">
        <v>679.65</v>
      </c>
      <c r="H5896" s="20">
        <v>0</v>
      </c>
      <c r="I5896" s="6"/>
      <c r="J5896" s="5">
        <v>40339</v>
      </c>
      <c r="K5896" s="25">
        <v>31.203500000000002</v>
      </c>
      <c r="L5896" s="2" t="s">
        <v>551</v>
      </c>
      <c r="M5896" s="14">
        <f>+VLOOKUP(L5896,Customers!$C$3:$D$797,2,FALSE)</f>
        <v>1</v>
      </c>
      <c r="N5896" s="14">
        <f>+INDEX(Customers!$B$2:$D$797,MATCH(TF_Database!L5896,Customers!$C$2:$C$797,0),1)</f>
        <v>31036</v>
      </c>
      <c r="O5896" s="29">
        <f t="shared" si="554"/>
        <v>6</v>
      </c>
      <c r="P5896" s="29">
        <f t="shared" si="555"/>
        <v>13</v>
      </c>
      <c r="Q5896" s="14" t="str">
        <f t="shared" si="556"/>
        <v xml:space="preserve">Ionia </v>
      </c>
      <c r="R5896" s="14" t="str">
        <f t="shared" si="557"/>
        <v>McGrath</v>
      </c>
    </row>
    <row r="5897" spans="2:18" x14ac:dyDescent="0.45">
      <c r="B5897" s="14" t="str">
        <f t="shared" si="552"/>
        <v>409204340921</v>
      </c>
      <c r="C5897" s="5">
        <v>40920</v>
      </c>
      <c r="D5897" s="2" t="s">
        <v>806</v>
      </c>
      <c r="E5897" s="14">
        <f t="shared" si="553"/>
        <v>1</v>
      </c>
      <c r="F5897" s="2">
        <v>43</v>
      </c>
      <c r="G5897" s="19">
        <v>412.62</v>
      </c>
      <c r="H5897" s="20">
        <v>0.08</v>
      </c>
      <c r="I5897" s="6"/>
      <c r="J5897" s="5">
        <v>40921</v>
      </c>
      <c r="K5897" s="25">
        <v>175.54</v>
      </c>
      <c r="L5897" s="2" t="s">
        <v>571</v>
      </c>
      <c r="M5897" s="14">
        <f>+VLOOKUP(L5897,Customers!$C$3:$D$797,2,FALSE)</f>
        <v>2</v>
      </c>
      <c r="N5897" s="14">
        <f>+INDEX(Customers!$B$2:$D$797,MATCH(TF_Database!L5897,Customers!$C$2:$C$797,0),1)</f>
        <v>26313</v>
      </c>
      <c r="O5897" s="29">
        <f t="shared" si="554"/>
        <v>8</v>
      </c>
      <c r="P5897" s="29">
        <f t="shared" si="555"/>
        <v>16</v>
      </c>
      <c r="Q5897" s="14" t="str">
        <f t="shared" si="556"/>
        <v xml:space="preserve">Valerie </v>
      </c>
      <c r="R5897" s="14" t="str">
        <f t="shared" si="557"/>
        <v>Takahito</v>
      </c>
    </row>
    <row r="5898" spans="2:18" x14ac:dyDescent="0.45">
      <c r="B5898" s="14" t="str">
        <f t="shared" si="552"/>
        <v>399211439922</v>
      </c>
      <c r="C5898" s="5">
        <v>39921</v>
      </c>
      <c r="D5898" s="2" t="s">
        <v>810</v>
      </c>
      <c r="E5898" s="14">
        <f t="shared" si="553"/>
        <v>0</v>
      </c>
      <c r="F5898" s="2">
        <v>14</v>
      </c>
      <c r="G5898" s="19">
        <v>3830.14</v>
      </c>
      <c r="H5898" s="20">
        <v>0.1</v>
      </c>
      <c r="I5898" s="6"/>
      <c r="J5898" s="5">
        <v>39922</v>
      </c>
      <c r="K5898" s="25">
        <v>202.25</v>
      </c>
      <c r="L5898" s="2" t="s">
        <v>665</v>
      </c>
      <c r="M5898" s="14">
        <f>+VLOOKUP(L5898,Customers!$C$3:$D$797,2,FALSE)</f>
        <v>3</v>
      </c>
      <c r="N5898" s="14">
        <f>+INDEX(Customers!$B$2:$D$797,MATCH(TF_Database!L5898,Customers!$C$2:$C$797,0),1)</f>
        <v>18137</v>
      </c>
      <c r="O5898" s="29">
        <f t="shared" si="554"/>
        <v>5</v>
      </c>
      <c r="P5898" s="29">
        <f t="shared" si="555"/>
        <v>12</v>
      </c>
      <c r="Q5898" s="14" t="str">
        <f t="shared" si="556"/>
        <v xml:space="preserve">Luke </v>
      </c>
      <c r="R5898" s="14" t="str">
        <f t="shared" si="557"/>
        <v>Schmidt</v>
      </c>
    </row>
    <row r="5899" spans="2:18" x14ac:dyDescent="0.45">
      <c r="B5899" s="14" t="str">
        <f t="shared" si="552"/>
        <v>399214039923</v>
      </c>
      <c r="C5899" s="5">
        <v>39921</v>
      </c>
      <c r="D5899" s="2" t="s">
        <v>810</v>
      </c>
      <c r="E5899" s="14">
        <f t="shared" si="553"/>
        <v>0</v>
      </c>
      <c r="F5899" s="2">
        <v>40</v>
      </c>
      <c r="G5899" s="19">
        <v>1559.86</v>
      </c>
      <c r="H5899" s="20">
        <v>0.06</v>
      </c>
      <c r="I5899" s="6"/>
      <c r="J5899" s="5">
        <v>39923</v>
      </c>
      <c r="K5899" s="25">
        <v>672.37</v>
      </c>
      <c r="L5899" s="2" t="s">
        <v>665</v>
      </c>
      <c r="M5899" s="14">
        <f>+VLOOKUP(L5899,Customers!$C$3:$D$797,2,FALSE)</f>
        <v>3</v>
      </c>
      <c r="N5899" s="14">
        <f>+INDEX(Customers!$B$2:$D$797,MATCH(TF_Database!L5899,Customers!$C$2:$C$797,0),1)</f>
        <v>18137</v>
      </c>
      <c r="O5899" s="29">
        <f t="shared" si="554"/>
        <v>5</v>
      </c>
      <c r="P5899" s="29">
        <f t="shared" si="555"/>
        <v>12</v>
      </c>
      <c r="Q5899" s="14" t="str">
        <f t="shared" si="556"/>
        <v xml:space="preserve">Luke </v>
      </c>
      <c r="R5899" s="14" t="str">
        <f t="shared" si="557"/>
        <v>Schmidt</v>
      </c>
    </row>
    <row r="5900" spans="2:18" x14ac:dyDescent="0.45">
      <c r="B5900" s="14" t="str">
        <f t="shared" si="552"/>
        <v>401931040193</v>
      </c>
      <c r="C5900" s="5">
        <v>40193</v>
      </c>
      <c r="D5900" s="2" t="s">
        <v>811</v>
      </c>
      <c r="E5900" s="14">
        <f t="shared" si="553"/>
        <v>0</v>
      </c>
      <c r="F5900" s="2">
        <v>10</v>
      </c>
      <c r="G5900" s="19">
        <v>74.87</v>
      </c>
      <c r="H5900" s="20">
        <v>0.02</v>
      </c>
      <c r="I5900" s="6"/>
      <c r="J5900" s="5">
        <v>40193</v>
      </c>
      <c r="K5900" s="25">
        <v>-43.97</v>
      </c>
      <c r="L5900" s="2" t="s">
        <v>665</v>
      </c>
      <c r="M5900" s="14">
        <f>+VLOOKUP(L5900,Customers!$C$3:$D$797,2,FALSE)</f>
        <v>3</v>
      </c>
      <c r="N5900" s="14">
        <f>+INDEX(Customers!$B$2:$D$797,MATCH(TF_Database!L5900,Customers!$C$2:$C$797,0),1)</f>
        <v>18137</v>
      </c>
      <c r="O5900" s="29">
        <f t="shared" si="554"/>
        <v>5</v>
      </c>
      <c r="P5900" s="29">
        <f t="shared" si="555"/>
        <v>12</v>
      </c>
      <c r="Q5900" s="14" t="str">
        <f t="shared" si="556"/>
        <v xml:space="preserve">Luke </v>
      </c>
      <c r="R5900" s="14" t="str">
        <f t="shared" si="557"/>
        <v>Schmidt</v>
      </c>
    </row>
    <row r="5901" spans="2:18" x14ac:dyDescent="0.45">
      <c r="B5901" s="14" t="str">
        <f t="shared" si="552"/>
        <v>401934240194</v>
      </c>
      <c r="C5901" s="5">
        <v>40193</v>
      </c>
      <c r="D5901" s="2" t="s">
        <v>811</v>
      </c>
      <c r="E5901" s="14">
        <f t="shared" si="553"/>
        <v>0</v>
      </c>
      <c r="F5901" s="2">
        <v>42</v>
      </c>
      <c r="G5901" s="19">
        <v>3931.3179999999998</v>
      </c>
      <c r="H5901" s="20">
        <v>0.06</v>
      </c>
      <c r="I5901" s="6"/>
      <c r="J5901" s="5">
        <v>40194</v>
      </c>
      <c r="K5901" s="25">
        <v>1025.451</v>
      </c>
      <c r="L5901" s="2" t="s">
        <v>665</v>
      </c>
      <c r="M5901" s="14">
        <f>+VLOOKUP(L5901,Customers!$C$3:$D$797,2,FALSE)</f>
        <v>3</v>
      </c>
      <c r="N5901" s="14">
        <f>+INDEX(Customers!$B$2:$D$797,MATCH(TF_Database!L5901,Customers!$C$2:$C$797,0),1)</f>
        <v>18137</v>
      </c>
      <c r="O5901" s="29">
        <f t="shared" si="554"/>
        <v>5</v>
      </c>
      <c r="P5901" s="29">
        <f t="shared" si="555"/>
        <v>12</v>
      </c>
      <c r="Q5901" s="14" t="str">
        <f t="shared" si="556"/>
        <v xml:space="preserve">Luke </v>
      </c>
      <c r="R5901" s="14" t="str">
        <f t="shared" si="557"/>
        <v>Schmidt</v>
      </c>
    </row>
    <row r="5902" spans="2:18" x14ac:dyDescent="0.45">
      <c r="B5902" s="14" t="str">
        <f t="shared" si="552"/>
        <v>402392140241</v>
      </c>
      <c r="C5902" s="5">
        <v>40239</v>
      </c>
      <c r="D5902" s="2" t="s">
        <v>811</v>
      </c>
      <c r="E5902" s="14">
        <f t="shared" si="553"/>
        <v>0</v>
      </c>
      <c r="F5902" s="2">
        <v>21</v>
      </c>
      <c r="G5902" s="19">
        <v>215.76</v>
      </c>
      <c r="H5902" s="20">
        <v>0.09</v>
      </c>
      <c r="I5902" s="6"/>
      <c r="J5902" s="5">
        <v>40241</v>
      </c>
      <c r="K5902" s="25">
        <v>-97.75</v>
      </c>
      <c r="L5902" s="2" t="s">
        <v>666</v>
      </c>
      <c r="M5902" s="14">
        <f>+VLOOKUP(L5902,Customers!$C$3:$D$797,2,FALSE)</f>
        <v>2</v>
      </c>
      <c r="N5902" s="14">
        <f>+INDEX(Customers!$B$2:$D$797,MATCH(TF_Database!L5902,Customers!$C$2:$C$797,0),1)</f>
        <v>22094</v>
      </c>
      <c r="O5902" s="29">
        <f t="shared" si="554"/>
        <v>6</v>
      </c>
      <c r="P5902" s="29">
        <f t="shared" si="555"/>
        <v>14</v>
      </c>
      <c r="Q5902" s="14" t="str">
        <f t="shared" si="556"/>
        <v xml:space="preserve">Kelly </v>
      </c>
      <c r="R5902" s="14" t="str">
        <f t="shared" si="557"/>
        <v>Andreada</v>
      </c>
    </row>
    <row r="5903" spans="2:18" x14ac:dyDescent="0.45">
      <c r="B5903" s="14" t="str">
        <f t="shared" si="552"/>
        <v>411312241135</v>
      </c>
      <c r="C5903" s="5">
        <v>41131</v>
      </c>
      <c r="D5903" s="2" t="s">
        <v>804</v>
      </c>
      <c r="E5903" s="14">
        <f t="shared" si="553"/>
        <v>0</v>
      </c>
      <c r="F5903" s="2">
        <v>22</v>
      </c>
      <c r="G5903" s="19">
        <v>75.03</v>
      </c>
      <c r="H5903" s="20">
        <v>0.02</v>
      </c>
      <c r="I5903" s="6"/>
      <c r="J5903" s="5">
        <v>41135</v>
      </c>
      <c r="K5903" s="25">
        <v>-31.52</v>
      </c>
      <c r="L5903" s="2" t="s">
        <v>437</v>
      </c>
      <c r="M5903" s="14">
        <f>+VLOOKUP(L5903,Customers!$C$3:$D$797,2,FALSE)</f>
        <v>3</v>
      </c>
      <c r="N5903" s="14">
        <f>+INDEX(Customers!$B$2:$D$797,MATCH(TF_Database!L5903,Customers!$C$2:$C$797,0),1)</f>
        <v>11789</v>
      </c>
      <c r="O5903" s="29">
        <f t="shared" si="554"/>
        <v>6</v>
      </c>
      <c r="P5903" s="29">
        <f t="shared" si="555"/>
        <v>17</v>
      </c>
      <c r="Q5903" s="14" t="str">
        <f t="shared" si="556"/>
        <v xml:space="preserve">Jason </v>
      </c>
      <c r="R5903" s="14" t="str">
        <f t="shared" si="557"/>
        <v>Klamczynski</v>
      </c>
    </row>
    <row r="5904" spans="2:18" x14ac:dyDescent="0.45">
      <c r="B5904" s="14" t="str">
        <f t="shared" si="552"/>
        <v>407042340706</v>
      </c>
      <c r="C5904" s="5">
        <v>40704</v>
      </c>
      <c r="D5904" s="2" t="s">
        <v>806</v>
      </c>
      <c r="E5904" s="14">
        <f t="shared" si="553"/>
        <v>1</v>
      </c>
      <c r="F5904" s="2">
        <v>23</v>
      </c>
      <c r="G5904" s="19">
        <v>294.91000000000003</v>
      </c>
      <c r="H5904" s="20">
        <v>0.03</v>
      </c>
      <c r="I5904" s="6"/>
      <c r="J5904" s="5">
        <v>40706</v>
      </c>
      <c r="K5904" s="25">
        <v>-37.270000000000003</v>
      </c>
      <c r="L5904" s="2" t="s">
        <v>667</v>
      </c>
      <c r="M5904" s="14">
        <f>+VLOOKUP(L5904,Customers!$C$3:$D$797,2,FALSE)</f>
        <v>1</v>
      </c>
      <c r="N5904" s="14">
        <f>+INDEX(Customers!$B$2:$D$797,MATCH(TF_Database!L5904,Customers!$C$2:$C$797,0),1)</f>
        <v>24888</v>
      </c>
      <c r="O5904" s="29">
        <f t="shared" si="554"/>
        <v>6</v>
      </c>
      <c r="P5904" s="29">
        <f t="shared" si="555"/>
        <v>13</v>
      </c>
      <c r="Q5904" s="14" t="str">
        <f t="shared" si="556"/>
        <v xml:space="preserve">Tracy </v>
      </c>
      <c r="R5904" s="14" t="str">
        <f t="shared" si="557"/>
        <v>Hopkins</v>
      </c>
    </row>
    <row r="5905" spans="2:18" x14ac:dyDescent="0.45">
      <c r="B5905" s="14" t="str">
        <f t="shared" si="552"/>
        <v>403122440314</v>
      </c>
      <c r="C5905" s="5">
        <v>40312</v>
      </c>
      <c r="D5905" s="2" t="s">
        <v>810</v>
      </c>
      <c r="E5905" s="14">
        <f t="shared" si="553"/>
        <v>0</v>
      </c>
      <c r="F5905" s="2">
        <v>24</v>
      </c>
      <c r="G5905" s="19">
        <v>131.65</v>
      </c>
      <c r="H5905" s="20">
        <v>0.01</v>
      </c>
      <c r="I5905" s="6"/>
      <c r="J5905" s="5">
        <v>40314</v>
      </c>
      <c r="K5905" s="25">
        <v>67.41</v>
      </c>
      <c r="L5905" s="2" t="s">
        <v>668</v>
      </c>
      <c r="M5905" s="14">
        <f>+VLOOKUP(L5905,Customers!$C$3:$D$797,2,FALSE)</f>
        <v>4</v>
      </c>
      <c r="N5905" s="14">
        <f>+INDEX(Customers!$B$2:$D$797,MATCH(TF_Database!L5905,Customers!$C$2:$C$797,0),1)</f>
        <v>21224</v>
      </c>
      <c r="O5905" s="29">
        <f t="shared" si="554"/>
        <v>6</v>
      </c>
      <c r="P5905" s="29">
        <f t="shared" si="555"/>
        <v>12</v>
      </c>
      <c r="Q5905" s="14" t="str">
        <f t="shared" si="556"/>
        <v xml:space="preserve">Craig </v>
      </c>
      <c r="R5905" s="14" t="str">
        <f t="shared" si="557"/>
        <v>Leslie</v>
      </c>
    </row>
    <row r="5906" spans="2:18" x14ac:dyDescent="0.45">
      <c r="B5906" s="14" t="str">
        <f t="shared" si="552"/>
        <v>408852340886</v>
      </c>
      <c r="C5906" s="5">
        <v>40885</v>
      </c>
      <c r="D5906" s="2" t="s">
        <v>811</v>
      </c>
      <c r="E5906" s="14">
        <f t="shared" si="553"/>
        <v>0</v>
      </c>
      <c r="F5906" s="2">
        <v>23</v>
      </c>
      <c r="G5906" s="19">
        <v>750.39</v>
      </c>
      <c r="H5906" s="20">
        <v>0.04</v>
      </c>
      <c r="I5906" s="6"/>
      <c r="J5906" s="5">
        <v>40886</v>
      </c>
      <c r="K5906" s="25">
        <v>133.70500000000001</v>
      </c>
      <c r="L5906" s="2" t="s">
        <v>571</v>
      </c>
      <c r="M5906" s="14">
        <f>+VLOOKUP(L5906,Customers!$C$3:$D$797,2,FALSE)</f>
        <v>2</v>
      </c>
      <c r="N5906" s="14">
        <f>+INDEX(Customers!$B$2:$D$797,MATCH(TF_Database!L5906,Customers!$C$2:$C$797,0),1)</f>
        <v>26313</v>
      </c>
      <c r="O5906" s="29">
        <f t="shared" si="554"/>
        <v>8</v>
      </c>
      <c r="P5906" s="29">
        <f t="shared" si="555"/>
        <v>16</v>
      </c>
      <c r="Q5906" s="14" t="str">
        <f t="shared" si="556"/>
        <v xml:space="preserve">Valerie </v>
      </c>
      <c r="R5906" s="14" t="str">
        <f t="shared" si="557"/>
        <v>Takahito</v>
      </c>
    </row>
    <row r="5907" spans="2:18" x14ac:dyDescent="0.45">
      <c r="B5907" s="14" t="str">
        <f t="shared" si="552"/>
        <v>40885440887</v>
      </c>
      <c r="C5907" s="5">
        <v>40885</v>
      </c>
      <c r="D5907" s="2" t="s">
        <v>811</v>
      </c>
      <c r="E5907" s="14">
        <f t="shared" si="553"/>
        <v>0</v>
      </c>
      <c r="F5907" s="2">
        <v>4</v>
      </c>
      <c r="G5907" s="19">
        <v>18.46</v>
      </c>
      <c r="H5907" s="20">
        <v>0.06</v>
      </c>
      <c r="I5907" s="6"/>
      <c r="J5907" s="5">
        <v>40887</v>
      </c>
      <c r="K5907" s="25">
        <v>-0.43</v>
      </c>
      <c r="L5907" s="2" t="s">
        <v>571</v>
      </c>
      <c r="M5907" s="14">
        <f>+VLOOKUP(L5907,Customers!$C$3:$D$797,2,FALSE)</f>
        <v>2</v>
      </c>
      <c r="N5907" s="14">
        <f>+INDEX(Customers!$B$2:$D$797,MATCH(TF_Database!L5907,Customers!$C$2:$C$797,0),1)</f>
        <v>26313</v>
      </c>
      <c r="O5907" s="29">
        <f t="shared" si="554"/>
        <v>8</v>
      </c>
      <c r="P5907" s="29">
        <f t="shared" si="555"/>
        <v>16</v>
      </c>
      <c r="Q5907" s="14" t="str">
        <f t="shared" si="556"/>
        <v xml:space="preserve">Valerie </v>
      </c>
      <c r="R5907" s="14" t="str">
        <f t="shared" si="557"/>
        <v>Takahito</v>
      </c>
    </row>
    <row r="5908" spans="2:18" x14ac:dyDescent="0.45">
      <c r="B5908" s="14" t="str">
        <f t="shared" si="552"/>
        <v>400694740071</v>
      </c>
      <c r="C5908" s="5">
        <v>40069</v>
      </c>
      <c r="D5908" s="2" t="s">
        <v>810</v>
      </c>
      <c r="E5908" s="14">
        <f t="shared" si="553"/>
        <v>0</v>
      </c>
      <c r="F5908" s="2">
        <v>47</v>
      </c>
      <c r="G5908" s="19">
        <v>838.4</v>
      </c>
      <c r="H5908" s="20">
        <v>0.02</v>
      </c>
      <c r="I5908" s="6"/>
      <c r="J5908" s="5">
        <v>40071</v>
      </c>
      <c r="K5908" s="25">
        <v>-132.91</v>
      </c>
      <c r="L5908" s="2" t="s">
        <v>669</v>
      </c>
      <c r="M5908" s="14">
        <f>+VLOOKUP(L5908,Customers!$C$3:$D$797,2,FALSE)</f>
        <v>3</v>
      </c>
      <c r="N5908" s="14">
        <f>+INDEX(Customers!$B$2:$D$797,MATCH(TF_Database!L5908,Customers!$C$2:$C$797,0),1)</f>
        <v>25889</v>
      </c>
      <c r="O5908" s="29">
        <f t="shared" si="554"/>
        <v>8</v>
      </c>
      <c r="P5908" s="29">
        <f t="shared" si="555"/>
        <v>13</v>
      </c>
      <c r="Q5908" s="14" t="str">
        <f t="shared" si="556"/>
        <v xml:space="preserve">Michael </v>
      </c>
      <c r="R5908" s="14" t="str">
        <f t="shared" si="557"/>
        <v>Grace</v>
      </c>
    </row>
    <row r="5909" spans="2:18" x14ac:dyDescent="0.45">
      <c r="B5909" s="14" t="str">
        <f t="shared" si="552"/>
        <v>40254740256</v>
      </c>
      <c r="C5909" s="5">
        <v>40254</v>
      </c>
      <c r="D5909" s="2" t="s">
        <v>804</v>
      </c>
      <c r="E5909" s="14">
        <f t="shared" si="553"/>
        <v>0</v>
      </c>
      <c r="F5909" s="2">
        <v>7</v>
      </c>
      <c r="G5909" s="19">
        <v>48.04</v>
      </c>
      <c r="H5909" s="20">
        <v>0.09</v>
      </c>
      <c r="I5909" s="6"/>
      <c r="J5909" s="5">
        <v>40256</v>
      </c>
      <c r="K5909" s="25">
        <v>-23.28</v>
      </c>
      <c r="L5909" s="2" t="s">
        <v>670</v>
      </c>
      <c r="M5909" s="14">
        <f>+VLOOKUP(L5909,Customers!$C$3:$D$797,2,FALSE)</f>
        <v>5</v>
      </c>
      <c r="N5909" s="14">
        <f>+INDEX(Customers!$B$2:$D$797,MATCH(TF_Database!L5909,Customers!$C$2:$C$797,0),1)</f>
        <v>15574</v>
      </c>
      <c r="O5909" s="29">
        <f t="shared" si="554"/>
        <v>9</v>
      </c>
      <c r="P5909" s="29">
        <f t="shared" si="555"/>
        <v>16</v>
      </c>
      <c r="Q5909" s="14" t="str">
        <f t="shared" si="556"/>
        <v xml:space="preserve">Saphhira </v>
      </c>
      <c r="R5909" s="14" t="str">
        <f t="shared" si="557"/>
        <v>Shifley</v>
      </c>
    </row>
    <row r="5910" spans="2:18" x14ac:dyDescent="0.45">
      <c r="B5910" s="14" t="str">
        <f t="shared" si="552"/>
        <v>406171840618</v>
      </c>
      <c r="C5910" s="5">
        <v>40617</v>
      </c>
      <c r="D5910" s="2" t="s">
        <v>810</v>
      </c>
      <c r="E5910" s="14">
        <f t="shared" si="553"/>
        <v>0</v>
      </c>
      <c r="F5910" s="2">
        <v>18</v>
      </c>
      <c r="G5910" s="19">
        <v>130.38</v>
      </c>
      <c r="H5910" s="20">
        <v>0.08</v>
      </c>
      <c r="I5910" s="6"/>
      <c r="J5910" s="5">
        <v>40618</v>
      </c>
      <c r="K5910" s="25">
        <v>31.52</v>
      </c>
      <c r="L5910" s="2" t="s">
        <v>670</v>
      </c>
      <c r="M5910" s="14">
        <f>+VLOOKUP(L5910,Customers!$C$3:$D$797,2,FALSE)</f>
        <v>5</v>
      </c>
      <c r="N5910" s="14">
        <f>+INDEX(Customers!$B$2:$D$797,MATCH(TF_Database!L5910,Customers!$C$2:$C$797,0),1)</f>
        <v>15574</v>
      </c>
      <c r="O5910" s="29">
        <f t="shared" si="554"/>
        <v>9</v>
      </c>
      <c r="P5910" s="29">
        <f t="shared" si="555"/>
        <v>16</v>
      </c>
      <c r="Q5910" s="14" t="str">
        <f t="shared" si="556"/>
        <v xml:space="preserve">Saphhira </v>
      </c>
      <c r="R5910" s="14" t="str">
        <f t="shared" si="557"/>
        <v>Shifley</v>
      </c>
    </row>
    <row r="5911" spans="2:18" x14ac:dyDescent="0.45">
      <c r="B5911" s="14" t="str">
        <f t="shared" si="552"/>
        <v>399401939941</v>
      </c>
      <c r="C5911" s="5">
        <v>39940</v>
      </c>
      <c r="D5911" s="2" t="s">
        <v>810</v>
      </c>
      <c r="E5911" s="14">
        <f t="shared" si="553"/>
        <v>0</v>
      </c>
      <c r="F5911" s="2">
        <v>19</v>
      </c>
      <c r="G5911" s="19">
        <v>333.68</v>
      </c>
      <c r="H5911" s="20">
        <v>0.01</v>
      </c>
      <c r="I5911" s="6"/>
      <c r="J5911" s="5">
        <v>39941</v>
      </c>
      <c r="K5911" s="25">
        <v>81.96</v>
      </c>
      <c r="L5911" s="2" t="s">
        <v>671</v>
      </c>
      <c r="M5911" s="14">
        <f>+VLOOKUP(L5911,Customers!$C$3:$D$797,2,FALSE)</f>
        <v>2</v>
      </c>
      <c r="N5911" s="14">
        <f>+INDEX(Customers!$B$2:$D$797,MATCH(TF_Database!L5911,Customers!$C$2:$C$797,0),1)</f>
        <v>11862</v>
      </c>
      <c r="O5911" s="29">
        <f t="shared" si="554"/>
        <v>7</v>
      </c>
      <c r="P5911" s="29">
        <f t="shared" si="555"/>
        <v>14</v>
      </c>
      <c r="Q5911" s="14" t="str">
        <f t="shared" si="556"/>
        <v xml:space="preserve">Laurel </v>
      </c>
      <c r="R5911" s="14" t="str">
        <f t="shared" si="557"/>
        <v>Beltran</v>
      </c>
    </row>
    <row r="5912" spans="2:18" x14ac:dyDescent="0.45">
      <c r="B5912" s="14" t="str">
        <f t="shared" si="552"/>
        <v>398381539841</v>
      </c>
      <c r="C5912" s="5">
        <v>39838</v>
      </c>
      <c r="D5912" s="2" t="s">
        <v>808</v>
      </c>
      <c r="E5912" s="14">
        <f t="shared" si="553"/>
        <v>0</v>
      </c>
      <c r="F5912" s="2">
        <v>15</v>
      </c>
      <c r="G5912" s="19">
        <v>1532.482</v>
      </c>
      <c r="H5912" s="20">
        <v>0.1</v>
      </c>
      <c r="I5912" s="6"/>
      <c r="J5912" s="5">
        <v>39841</v>
      </c>
      <c r="K5912" s="25">
        <v>-42.999000000000002</v>
      </c>
      <c r="L5912" s="2" t="s">
        <v>671</v>
      </c>
      <c r="M5912" s="14">
        <f>+VLOOKUP(L5912,Customers!$C$3:$D$797,2,FALSE)</f>
        <v>2</v>
      </c>
      <c r="N5912" s="14">
        <f>+INDEX(Customers!$B$2:$D$797,MATCH(TF_Database!L5912,Customers!$C$2:$C$797,0),1)</f>
        <v>11862</v>
      </c>
      <c r="O5912" s="29">
        <f t="shared" si="554"/>
        <v>7</v>
      </c>
      <c r="P5912" s="29">
        <f t="shared" si="555"/>
        <v>14</v>
      </c>
      <c r="Q5912" s="14" t="str">
        <f t="shared" si="556"/>
        <v xml:space="preserve">Laurel </v>
      </c>
      <c r="R5912" s="14" t="str">
        <f t="shared" si="557"/>
        <v>Beltran</v>
      </c>
    </row>
    <row r="5913" spans="2:18" x14ac:dyDescent="0.45">
      <c r="B5913" s="14" t="str">
        <f t="shared" si="552"/>
        <v>40408740409</v>
      </c>
      <c r="C5913" s="5">
        <v>40408</v>
      </c>
      <c r="D5913" s="2" t="s">
        <v>808</v>
      </c>
      <c r="E5913" s="14">
        <f t="shared" si="553"/>
        <v>0</v>
      </c>
      <c r="F5913" s="2">
        <v>7</v>
      </c>
      <c r="G5913" s="19">
        <v>283.57</v>
      </c>
      <c r="H5913" s="20">
        <v>0.02</v>
      </c>
      <c r="I5913" s="6"/>
      <c r="J5913" s="5">
        <v>40409</v>
      </c>
      <c r="K5913" s="25">
        <v>71.209999999999994</v>
      </c>
      <c r="L5913" s="2" t="s">
        <v>668</v>
      </c>
      <c r="M5913" s="14">
        <f>+VLOOKUP(L5913,Customers!$C$3:$D$797,2,FALSE)</f>
        <v>4</v>
      </c>
      <c r="N5913" s="14">
        <f>+INDEX(Customers!$B$2:$D$797,MATCH(TF_Database!L5913,Customers!$C$2:$C$797,0),1)</f>
        <v>21224</v>
      </c>
      <c r="O5913" s="29">
        <f t="shared" si="554"/>
        <v>6</v>
      </c>
      <c r="P5913" s="29">
        <f t="shared" si="555"/>
        <v>12</v>
      </c>
      <c r="Q5913" s="14" t="str">
        <f t="shared" si="556"/>
        <v xml:space="preserve">Craig </v>
      </c>
      <c r="R5913" s="14" t="str">
        <f t="shared" si="557"/>
        <v>Leslie</v>
      </c>
    </row>
    <row r="5914" spans="2:18" x14ac:dyDescent="0.45">
      <c r="B5914" s="14" t="str">
        <f t="shared" si="552"/>
        <v>398192339821</v>
      </c>
      <c r="C5914" s="5">
        <v>39819</v>
      </c>
      <c r="D5914" s="2" t="s">
        <v>808</v>
      </c>
      <c r="E5914" s="14">
        <f t="shared" si="553"/>
        <v>0</v>
      </c>
      <c r="F5914" s="2">
        <v>23</v>
      </c>
      <c r="G5914" s="19">
        <v>3674.08</v>
      </c>
      <c r="H5914" s="20">
        <v>0.01</v>
      </c>
      <c r="I5914" s="6"/>
      <c r="J5914" s="5">
        <v>39821</v>
      </c>
      <c r="K5914" s="25">
        <v>112.44</v>
      </c>
      <c r="L5914" s="2" t="s">
        <v>668</v>
      </c>
      <c r="M5914" s="14">
        <f>+VLOOKUP(L5914,Customers!$C$3:$D$797,2,FALSE)</f>
        <v>4</v>
      </c>
      <c r="N5914" s="14">
        <f>+INDEX(Customers!$B$2:$D$797,MATCH(TF_Database!L5914,Customers!$C$2:$C$797,0),1)</f>
        <v>21224</v>
      </c>
      <c r="O5914" s="29">
        <f t="shared" si="554"/>
        <v>6</v>
      </c>
      <c r="P5914" s="29">
        <f t="shared" si="555"/>
        <v>12</v>
      </c>
      <c r="Q5914" s="14" t="str">
        <f t="shared" si="556"/>
        <v xml:space="preserve">Craig </v>
      </c>
      <c r="R5914" s="14" t="str">
        <f t="shared" si="557"/>
        <v>Leslie</v>
      </c>
    </row>
    <row r="5915" spans="2:18" x14ac:dyDescent="0.45">
      <c r="B5915" s="14" t="str">
        <f t="shared" si="552"/>
        <v>398194639821</v>
      </c>
      <c r="C5915" s="5">
        <v>39819</v>
      </c>
      <c r="D5915" s="2" t="s">
        <v>808</v>
      </c>
      <c r="E5915" s="14">
        <f t="shared" si="553"/>
        <v>0</v>
      </c>
      <c r="F5915" s="2">
        <v>46</v>
      </c>
      <c r="G5915" s="19">
        <v>1413.89</v>
      </c>
      <c r="H5915" s="20">
        <v>0.01</v>
      </c>
      <c r="I5915" s="6"/>
      <c r="J5915" s="5">
        <v>39821</v>
      </c>
      <c r="K5915" s="25">
        <v>-40.72</v>
      </c>
      <c r="L5915" s="2" t="s">
        <v>668</v>
      </c>
      <c r="M5915" s="14">
        <f>+VLOOKUP(L5915,Customers!$C$3:$D$797,2,FALSE)</f>
        <v>4</v>
      </c>
      <c r="N5915" s="14">
        <f>+INDEX(Customers!$B$2:$D$797,MATCH(TF_Database!L5915,Customers!$C$2:$C$797,0),1)</f>
        <v>21224</v>
      </c>
      <c r="O5915" s="29">
        <f t="shared" si="554"/>
        <v>6</v>
      </c>
      <c r="P5915" s="29">
        <f t="shared" si="555"/>
        <v>12</v>
      </c>
      <c r="Q5915" s="14" t="str">
        <f t="shared" si="556"/>
        <v xml:space="preserve">Craig </v>
      </c>
      <c r="R5915" s="14" t="str">
        <f t="shared" si="557"/>
        <v>Leslie</v>
      </c>
    </row>
    <row r="5916" spans="2:18" x14ac:dyDescent="0.45">
      <c r="B5916" s="14" t="str">
        <f t="shared" si="552"/>
        <v>39819239820</v>
      </c>
      <c r="C5916" s="5">
        <v>39819</v>
      </c>
      <c r="D5916" s="2" t="s">
        <v>808</v>
      </c>
      <c r="E5916" s="14">
        <f t="shared" si="553"/>
        <v>0</v>
      </c>
      <c r="F5916" s="2">
        <v>2</v>
      </c>
      <c r="G5916" s="19">
        <v>61.718499999999999</v>
      </c>
      <c r="H5916" s="20">
        <v>0.03</v>
      </c>
      <c r="I5916" s="6"/>
      <c r="J5916" s="5">
        <v>39820</v>
      </c>
      <c r="K5916" s="25">
        <v>-164.04300000000001</v>
      </c>
      <c r="L5916" s="2" t="s">
        <v>668</v>
      </c>
      <c r="M5916" s="14">
        <f>+VLOOKUP(L5916,Customers!$C$3:$D$797,2,FALSE)</f>
        <v>4</v>
      </c>
      <c r="N5916" s="14">
        <f>+INDEX(Customers!$B$2:$D$797,MATCH(TF_Database!L5916,Customers!$C$2:$C$797,0),1)</f>
        <v>21224</v>
      </c>
      <c r="O5916" s="29">
        <f t="shared" si="554"/>
        <v>6</v>
      </c>
      <c r="P5916" s="29">
        <f t="shared" si="555"/>
        <v>12</v>
      </c>
      <c r="Q5916" s="14" t="str">
        <f t="shared" si="556"/>
        <v xml:space="preserve">Craig </v>
      </c>
      <c r="R5916" s="14" t="str">
        <f t="shared" si="557"/>
        <v>Leslie</v>
      </c>
    </row>
    <row r="5917" spans="2:18" x14ac:dyDescent="0.45">
      <c r="B5917" s="14" t="str">
        <f t="shared" si="552"/>
        <v>399091739911</v>
      </c>
      <c r="C5917" s="5">
        <v>39909</v>
      </c>
      <c r="D5917" s="2" t="s">
        <v>806</v>
      </c>
      <c r="E5917" s="14">
        <f t="shared" si="553"/>
        <v>1</v>
      </c>
      <c r="F5917" s="2">
        <v>17</v>
      </c>
      <c r="G5917" s="19">
        <v>1556.61</v>
      </c>
      <c r="H5917" s="20">
        <v>0.06</v>
      </c>
      <c r="I5917" s="6"/>
      <c r="J5917" s="5">
        <v>39911</v>
      </c>
      <c r="K5917" s="25">
        <v>-485.55</v>
      </c>
      <c r="L5917" s="2" t="s">
        <v>672</v>
      </c>
      <c r="M5917" s="14">
        <f>+VLOOKUP(L5917,Customers!$C$3:$D$797,2,FALSE)</f>
        <v>5</v>
      </c>
      <c r="N5917" s="14">
        <f>+INDEX(Customers!$B$2:$D$797,MATCH(TF_Database!L5917,Customers!$C$2:$C$797,0),1)</f>
        <v>8249</v>
      </c>
      <c r="O5917" s="29">
        <f t="shared" si="554"/>
        <v>6</v>
      </c>
      <c r="P5917" s="29">
        <f t="shared" si="555"/>
        <v>15</v>
      </c>
      <c r="Q5917" s="14" t="str">
        <f t="shared" si="556"/>
        <v xml:space="preserve">Tracy </v>
      </c>
      <c r="R5917" s="14" t="str">
        <f t="shared" si="557"/>
        <v>Blumstein</v>
      </c>
    </row>
    <row r="5918" spans="2:18" x14ac:dyDescent="0.45">
      <c r="B5918" s="14" t="str">
        <f t="shared" si="552"/>
        <v>399094939911</v>
      </c>
      <c r="C5918" s="5">
        <v>39909</v>
      </c>
      <c r="D5918" s="2" t="s">
        <v>806</v>
      </c>
      <c r="E5918" s="14">
        <f t="shared" si="553"/>
        <v>1</v>
      </c>
      <c r="F5918" s="2">
        <v>49</v>
      </c>
      <c r="G5918" s="19">
        <v>645.14</v>
      </c>
      <c r="H5918" s="20">
        <v>0.1</v>
      </c>
      <c r="I5918" s="6"/>
      <c r="J5918" s="5">
        <v>39911</v>
      </c>
      <c r="K5918" s="25">
        <v>-26.32</v>
      </c>
      <c r="L5918" s="2" t="s">
        <v>672</v>
      </c>
      <c r="M5918" s="14">
        <f>+VLOOKUP(L5918,Customers!$C$3:$D$797,2,FALSE)</f>
        <v>5</v>
      </c>
      <c r="N5918" s="14">
        <f>+INDEX(Customers!$B$2:$D$797,MATCH(TF_Database!L5918,Customers!$C$2:$C$797,0),1)</f>
        <v>8249</v>
      </c>
      <c r="O5918" s="29">
        <f t="shared" si="554"/>
        <v>6</v>
      </c>
      <c r="P5918" s="29">
        <f t="shared" si="555"/>
        <v>15</v>
      </c>
      <c r="Q5918" s="14" t="str">
        <f t="shared" si="556"/>
        <v xml:space="preserve">Tracy </v>
      </c>
      <c r="R5918" s="14" t="str">
        <f t="shared" si="557"/>
        <v>Blumstein</v>
      </c>
    </row>
    <row r="5919" spans="2:18" x14ac:dyDescent="0.45">
      <c r="B5919" s="14" t="str">
        <f t="shared" si="552"/>
        <v>399094439909</v>
      </c>
      <c r="C5919" s="5">
        <v>39909</v>
      </c>
      <c r="D5919" s="2" t="s">
        <v>806</v>
      </c>
      <c r="E5919" s="14">
        <f t="shared" si="553"/>
        <v>1</v>
      </c>
      <c r="F5919" s="2">
        <v>44</v>
      </c>
      <c r="G5919" s="19">
        <v>4851.5024999999996</v>
      </c>
      <c r="H5919" s="20">
        <v>0.01</v>
      </c>
      <c r="I5919" s="6"/>
      <c r="J5919" s="5">
        <v>39909</v>
      </c>
      <c r="K5919" s="25">
        <v>1371.672</v>
      </c>
      <c r="L5919" s="2" t="s">
        <v>672</v>
      </c>
      <c r="M5919" s="14">
        <f>+VLOOKUP(L5919,Customers!$C$3:$D$797,2,FALSE)</f>
        <v>5</v>
      </c>
      <c r="N5919" s="14">
        <f>+INDEX(Customers!$B$2:$D$797,MATCH(TF_Database!L5919,Customers!$C$2:$C$797,0),1)</f>
        <v>8249</v>
      </c>
      <c r="O5919" s="29">
        <f t="shared" si="554"/>
        <v>6</v>
      </c>
      <c r="P5919" s="29">
        <f t="shared" si="555"/>
        <v>15</v>
      </c>
      <c r="Q5919" s="14" t="str">
        <f t="shared" si="556"/>
        <v xml:space="preserve">Tracy </v>
      </c>
      <c r="R5919" s="14" t="str">
        <f t="shared" si="557"/>
        <v>Blumstein</v>
      </c>
    </row>
    <row r="5920" spans="2:18" x14ac:dyDescent="0.45">
      <c r="B5920" s="14" t="str">
        <f t="shared" si="552"/>
        <v>406002040601</v>
      </c>
      <c r="C5920" s="5">
        <v>40600</v>
      </c>
      <c r="D5920" s="2" t="s">
        <v>811</v>
      </c>
      <c r="E5920" s="14">
        <f t="shared" si="553"/>
        <v>0</v>
      </c>
      <c r="F5920" s="2">
        <v>20</v>
      </c>
      <c r="G5920" s="19">
        <v>862.64</v>
      </c>
      <c r="H5920" s="20">
        <v>0.08</v>
      </c>
      <c r="I5920" s="6"/>
      <c r="J5920" s="5">
        <v>40601</v>
      </c>
      <c r="K5920" s="25">
        <v>320.80700000000002</v>
      </c>
      <c r="L5920" s="2" t="s">
        <v>665</v>
      </c>
      <c r="M5920" s="14">
        <f>+VLOOKUP(L5920,Customers!$C$3:$D$797,2,FALSE)</f>
        <v>3</v>
      </c>
      <c r="N5920" s="14">
        <f>+INDEX(Customers!$B$2:$D$797,MATCH(TF_Database!L5920,Customers!$C$2:$C$797,0),1)</f>
        <v>18137</v>
      </c>
      <c r="O5920" s="29">
        <f t="shared" si="554"/>
        <v>5</v>
      </c>
      <c r="P5920" s="29">
        <f t="shared" si="555"/>
        <v>12</v>
      </c>
      <c r="Q5920" s="14" t="str">
        <f t="shared" si="556"/>
        <v xml:space="preserve">Luke </v>
      </c>
      <c r="R5920" s="14" t="str">
        <f t="shared" si="557"/>
        <v>Schmidt</v>
      </c>
    </row>
    <row r="5921" spans="2:18" x14ac:dyDescent="0.45">
      <c r="B5921" s="14" t="str">
        <f t="shared" si="552"/>
        <v>411974341200</v>
      </c>
      <c r="C5921" s="5">
        <v>41197</v>
      </c>
      <c r="D5921" s="2" t="s">
        <v>811</v>
      </c>
      <c r="E5921" s="14">
        <f t="shared" si="553"/>
        <v>0</v>
      </c>
      <c r="F5921" s="2">
        <v>43</v>
      </c>
      <c r="G5921" s="19">
        <v>2123.64</v>
      </c>
      <c r="H5921" s="20">
        <v>0.03</v>
      </c>
      <c r="I5921" s="6"/>
      <c r="J5921" s="5">
        <v>41200</v>
      </c>
      <c r="K5921" s="25">
        <v>1013.77</v>
      </c>
      <c r="L5921" s="2" t="s">
        <v>666</v>
      </c>
      <c r="M5921" s="14">
        <f>+VLOOKUP(L5921,Customers!$C$3:$D$797,2,FALSE)</f>
        <v>2</v>
      </c>
      <c r="N5921" s="14">
        <f>+INDEX(Customers!$B$2:$D$797,MATCH(TF_Database!L5921,Customers!$C$2:$C$797,0),1)</f>
        <v>22094</v>
      </c>
      <c r="O5921" s="29">
        <f t="shared" si="554"/>
        <v>6</v>
      </c>
      <c r="P5921" s="29">
        <f t="shared" si="555"/>
        <v>14</v>
      </c>
      <c r="Q5921" s="14" t="str">
        <f t="shared" si="556"/>
        <v xml:space="preserve">Kelly </v>
      </c>
      <c r="R5921" s="14" t="str">
        <f t="shared" si="557"/>
        <v>Andreada</v>
      </c>
    </row>
    <row r="5922" spans="2:18" x14ac:dyDescent="0.45">
      <c r="B5922" s="14" t="str">
        <f t="shared" si="552"/>
        <v>406714640671</v>
      </c>
      <c r="C5922" s="5">
        <v>40671</v>
      </c>
      <c r="D5922" s="2" t="s">
        <v>806</v>
      </c>
      <c r="E5922" s="14">
        <f t="shared" si="553"/>
        <v>1</v>
      </c>
      <c r="F5922" s="2">
        <v>46</v>
      </c>
      <c r="G5922" s="19">
        <v>2968.66</v>
      </c>
      <c r="H5922" s="20">
        <v>7.0000000000000007E-2</v>
      </c>
      <c r="I5922" s="6"/>
      <c r="J5922" s="5">
        <v>40671</v>
      </c>
      <c r="K5922" s="25">
        <v>1077.49</v>
      </c>
      <c r="L5922" s="2" t="s">
        <v>669</v>
      </c>
      <c r="M5922" s="14">
        <f>+VLOOKUP(L5922,Customers!$C$3:$D$797,2,FALSE)</f>
        <v>3</v>
      </c>
      <c r="N5922" s="14">
        <f>+INDEX(Customers!$B$2:$D$797,MATCH(TF_Database!L5922,Customers!$C$2:$C$797,0),1)</f>
        <v>25889</v>
      </c>
      <c r="O5922" s="29">
        <f t="shared" si="554"/>
        <v>8</v>
      </c>
      <c r="P5922" s="29">
        <f t="shared" si="555"/>
        <v>13</v>
      </c>
      <c r="Q5922" s="14" t="str">
        <f t="shared" si="556"/>
        <v xml:space="preserve">Michael </v>
      </c>
      <c r="R5922" s="14" t="str">
        <f t="shared" si="557"/>
        <v>Grace</v>
      </c>
    </row>
    <row r="5923" spans="2:18" x14ac:dyDescent="0.45">
      <c r="B5923" s="14" t="str">
        <f t="shared" si="552"/>
        <v>405242340525</v>
      </c>
      <c r="C5923" s="5">
        <v>40524</v>
      </c>
      <c r="D5923" s="2" t="s">
        <v>808</v>
      </c>
      <c r="E5923" s="14">
        <f t="shared" si="553"/>
        <v>0</v>
      </c>
      <c r="F5923" s="2">
        <v>23</v>
      </c>
      <c r="G5923" s="19">
        <v>177.23</v>
      </c>
      <c r="H5923" s="20">
        <v>7.0000000000000007E-2</v>
      </c>
      <c r="I5923" s="6"/>
      <c r="J5923" s="5">
        <v>40525</v>
      </c>
      <c r="K5923" s="25">
        <v>4.9400000000000004</v>
      </c>
      <c r="L5923" s="2" t="s">
        <v>670</v>
      </c>
      <c r="M5923" s="14">
        <f>+VLOOKUP(L5923,Customers!$C$3:$D$797,2,FALSE)</f>
        <v>5</v>
      </c>
      <c r="N5923" s="14">
        <f>+INDEX(Customers!$B$2:$D$797,MATCH(TF_Database!L5923,Customers!$C$2:$C$797,0),1)</f>
        <v>15574</v>
      </c>
      <c r="O5923" s="29">
        <f t="shared" si="554"/>
        <v>9</v>
      </c>
      <c r="P5923" s="29">
        <f t="shared" si="555"/>
        <v>16</v>
      </c>
      <c r="Q5923" s="14" t="str">
        <f t="shared" si="556"/>
        <v xml:space="preserve">Saphhira </v>
      </c>
      <c r="R5923" s="14" t="str">
        <f t="shared" si="557"/>
        <v>Shifley</v>
      </c>
    </row>
    <row r="5924" spans="2:18" x14ac:dyDescent="0.45">
      <c r="B5924" s="14" t="str">
        <f t="shared" si="552"/>
        <v>41258341259</v>
      </c>
      <c r="C5924" s="5">
        <v>41258</v>
      </c>
      <c r="D5924" s="2" t="s">
        <v>808</v>
      </c>
      <c r="E5924" s="14">
        <f t="shared" si="553"/>
        <v>0</v>
      </c>
      <c r="F5924" s="2">
        <v>3</v>
      </c>
      <c r="G5924" s="19">
        <v>14.74</v>
      </c>
      <c r="H5924" s="20">
        <v>0.06</v>
      </c>
      <c r="I5924" s="6"/>
      <c r="J5924" s="5">
        <v>41259</v>
      </c>
      <c r="K5924" s="25">
        <v>-2.72</v>
      </c>
      <c r="L5924" s="2" t="s">
        <v>669</v>
      </c>
      <c r="M5924" s="14">
        <f>+VLOOKUP(L5924,Customers!$C$3:$D$797,2,FALSE)</f>
        <v>3</v>
      </c>
      <c r="N5924" s="14">
        <f>+INDEX(Customers!$B$2:$D$797,MATCH(TF_Database!L5924,Customers!$C$2:$C$797,0),1)</f>
        <v>25889</v>
      </c>
      <c r="O5924" s="29">
        <f t="shared" si="554"/>
        <v>8</v>
      </c>
      <c r="P5924" s="29">
        <f t="shared" si="555"/>
        <v>13</v>
      </c>
      <c r="Q5924" s="14" t="str">
        <f t="shared" si="556"/>
        <v xml:space="preserve">Michael </v>
      </c>
      <c r="R5924" s="14" t="str">
        <f t="shared" si="557"/>
        <v>Grace</v>
      </c>
    </row>
    <row r="5925" spans="2:18" x14ac:dyDescent="0.45">
      <c r="B5925" s="14" t="str">
        <f t="shared" si="552"/>
        <v>412584341260</v>
      </c>
      <c r="C5925" s="5">
        <v>41258</v>
      </c>
      <c r="D5925" s="2" t="s">
        <v>808</v>
      </c>
      <c r="E5925" s="14">
        <f t="shared" si="553"/>
        <v>0</v>
      </c>
      <c r="F5925" s="2">
        <v>43</v>
      </c>
      <c r="G5925" s="19">
        <v>117.68</v>
      </c>
      <c r="H5925" s="20">
        <v>0.09</v>
      </c>
      <c r="I5925" s="6"/>
      <c r="J5925" s="5">
        <v>41260</v>
      </c>
      <c r="K5925" s="25">
        <v>12.47</v>
      </c>
      <c r="L5925" s="2" t="s">
        <v>669</v>
      </c>
      <c r="M5925" s="14">
        <f>+VLOOKUP(L5925,Customers!$C$3:$D$797,2,FALSE)</f>
        <v>3</v>
      </c>
      <c r="N5925" s="14">
        <f>+INDEX(Customers!$B$2:$D$797,MATCH(TF_Database!L5925,Customers!$C$2:$C$797,0),1)</f>
        <v>25889</v>
      </c>
      <c r="O5925" s="29">
        <f t="shared" si="554"/>
        <v>8</v>
      </c>
      <c r="P5925" s="29">
        <f t="shared" si="555"/>
        <v>13</v>
      </c>
      <c r="Q5925" s="14" t="str">
        <f t="shared" si="556"/>
        <v xml:space="preserve">Michael </v>
      </c>
      <c r="R5925" s="14" t="str">
        <f t="shared" si="557"/>
        <v>Grace</v>
      </c>
    </row>
    <row r="5926" spans="2:18" x14ac:dyDescent="0.45">
      <c r="B5926" s="14" t="str">
        <f t="shared" si="552"/>
        <v>403023240302</v>
      </c>
      <c r="C5926" s="5">
        <v>40302</v>
      </c>
      <c r="D5926" s="2" t="s">
        <v>811</v>
      </c>
      <c r="E5926" s="14">
        <f t="shared" si="553"/>
        <v>0</v>
      </c>
      <c r="F5926" s="2">
        <v>32</v>
      </c>
      <c r="G5926" s="19">
        <v>202.89</v>
      </c>
      <c r="H5926" s="20">
        <v>7.0000000000000007E-2</v>
      </c>
      <c r="I5926" s="6"/>
      <c r="J5926" s="5">
        <v>40302</v>
      </c>
      <c r="K5926" s="25">
        <v>-201.91</v>
      </c>
      <c r="L5926" s="2" t="s">
        <v>666</v>
      </c>
      <c r="M5926" s="14">
        <f>+VLOOKUP(L5926,Customers!$C$3:$D$797,2,FALSE)</f>
        <v>2</v>
      </c>
      <c r="N5926" s="14">
        <f>+INDEX(Customers!$B$2:$D$797,MATCH(TF_Database!L5926,Customers!$C$2:$C$797,0),1)</f>
        <v>22094</v>
      </c>
      <c r="O5926" s="29">
        <f t="shared" si="554"/>
        <v>6</v>
      </c>
      <c r="P5926" s="29">
        <f t="shared" si="555"/>
        <v>14</v>
      </c>
      <c r="Q5926" s="14" t="str">
        <f t="shared" si="556"/>
        <v xml:space="preserve">Kelly </v>
      </c>
      <c r="R5926" s="14" t="str">
        <f t="shared" si="557"/>
        <v>Andreada</v>
      </c>
    </row>
    <row r="5927" spans="2:18" x14ac:dyDescent="0.45">
      <c r="B5927" s="14" t="str">
        <f t="shared" si="552"/>
        <v>411752141177</v>
      </c>
      <c r="C5927" s="5">
        <v>41175</v>
      </c>
      <c r="D5927" s="2" t="s">
        <v>804</v>
      </c>
      <c r="E5927" s="14">
        <f t="shared" si="553"/>
        <v>0</v>
      </c>
      <c r="F5927" s="2">
        <v>21</v>
      </c>
      <c r="G5927" s="19">
        <v>535.57000000000005</v>
      </c>
      <c r="H5927" s="20">
        <v>0.05</v>
      </c>
      <c r="I5927" s="6"/>
      <c r="J5927" s="5">
        <v>41177</v>
      </c>
      <c r="K5927" s="25">
        <v>131.05000000000001</v>
      </c>
      <c r="L5927" s="2" t="s">
        <v>571</v>
      </c>
      <c r="M5927" s="14">
        <f>+VLOOKUP(L5927,Customers!$C$3:$D$797,2,FALSE)</f>
        <v>2</v>
      </c>
      <c r="N5927" s="14">
        <f>+INDEX(Customers!$B$2:$D$797,MATCH(TF_Database!L5927,Customers!$C$2:$C$797,0),1)</f>
        <v>26313</v>
      </c>
      <c r="O5927" s="29">
        <f t="shared" si="554"/>
        <v>8</v>
      </c>
      <c r="P5927" s="29">
        <f t="shared" si="555"/>
        <v>16</v>
      </c>
      <c r="Q5927" s="14" t="str">
        <f t="shared" si="556"/>
        <v xml:space="preserve">Valerie </v>
      </c>
      <c r="R5927" s="14" t="str">
        <f t="shared" si="557"/>
        <v>Takahito</v>
      </c>
    </row>
    <row r="5928" spans="2:18" x14ac:dyDescent="0.45">
      <c r="B5928" s="14" t="str">
        <f t="shared" si="552"/>
        <v>412212641221</v>
      </c>
      <c r="C5928" s="5">
        <v>41221</v>
      </c>
      <c r="D5928" s="2" t="s">
        <v>810</v>
      </c>
      <c r="E5928" s="14">
        <f t="shared" si="553"/>
        <v>0</v>
      </c>
      <c r="F5928" s="2">
        <v>26</v>
      </c>
      <c r="G5928" s="19">
        <v>452.39</v>
      </c>
      <c r="H5928" s="20">
        <v>0.08</v>
      </c>
      <c r="I5928" s="6"/>
      <c r="J5928" s="5">
        <v>41221</v>
      </c>
      <c r="K5928" s="25">
        <v>-22.83</v>
      </c>
      <c r="L5928" s="2" t="s">
        <v>669</v>
      </c>
      <c r="M5928" s="14">
        <f>+VLOOKUP(L5928,Customers!$C$3:$D$797,2,FALSE)</f>
        <v>3</v>
      </c>
      <c r="N5928" s="14">
        <f>+INDEX(Customers!$B$2:$D$797,MATCH(TF_Database!L5928,Customers!$C$2:$C$797,0),1)</f>
        <v>25889</v>
      </c>
      <c r="O5928" s="29">
        <f t="shared" si="554"/>
        <v>8</v>
      </c>
      <c r="P5928" s="29">
        <f t="shared" si="555"/>
        <v>13</v>
      </c>
      <c r="Q5928" s="14" t="str">
        <f t="shared" si="556"/>
        <v xml:space="preserve">Michael </v>
      </c>
      <c r="R5928" s="14" t="str">
        <f t="shared" si="557"/>
        <v>Grace</v>
      </c>
    </row>
    <row r="5929" spans="2:18" x14ac:dyDescent="0.45">
      <c r="B5929" s="14" t="str">
        <f t="shared" si="552"/>
        <v>41221541222</v>
      </c>
      <c r="C5929" s="5">
        <v>41221</v>
      </c>
      <c r="D5929" s="2" t="s">
        <v>810</v>
      </c>
      <c r="E5929" s="14">
        <f t="shared" si="553"/>
        <v>0</v>
      </c>
      <c r="F5929" s="2">
        <v>5</v>
      </c>
      <c r="G5929" s="19">
        <v>117.13</v>
      </c>
      <c r="H5929" s="20">
        <v>0</v>
      </c>
      <c r="I5929" s="6"/>
      <c r="J5929" s="5">
        <v>41222</v>
      </c>
      <c r="K5929" s="25">
        <v>-70.47</v>
      </c>
      <c r="L5929" s="2" t="s">
        <v>669</v>
      </c>
      <c r="M5929" s="14">
        <f>+VLOOKUP(L5929,Customers!$C$3:$D$797,2,FALSE)</f>
        <v>3</v>
      </c>
      <c r="N5929" s="14">
        <f>+INDEX(Customers!$B$2:$D$797,MATCH(TF_Database!L5929,Customers!$C$2:$C$797,0),1)</f>
        <v>25889</v>
      </c>
      <c r="O5929" s="29">
        <f t="shared" si="554"/>
        <v>8</v>
      </c>
      <c r="P5929" s="29">
        <f t="shared" si="555"/>
        <v>13</v>
      </c>
      <c r="Q5929" s="14" t="str">
        <f t="shared" si="556"/>
        <v xml:space="preserve">Michael </v>
      </c>
      <c r="R5929" s="14" t="str">
        <f t="shared" si="557"/>
        <v>Grace</v>
      </c>
    </row>
    <row r="5930" spans="2:18" x14ac:dyDescent="0.45">
      <c r="B5930" s="14" t="str">
        <f t="shared" si="552"/>
        <v>40149240149</v>
      </c>
      <c r="C5930" s="5">
        <v>40149</v>
      </c>
      <c r="D5930" s="2" t="s">
        <v>804</v>
      </c>
      <c r="E5930" s="14">
        <f t="shared" si="553"/>
        <v>0</v>
      </c>
      <c r="F5930" s="2">
        <v>2</v>
      </c>
      <c r="G5930" s="19">
        <v>65.31</v>
      </c>
      <c r="H5930" s="20">
        <v>0</v>
      </c>
      <c r="I5930" s="6"/>
      <c r="J5930" s="5">
        <v>40149</v>
      </c>
      <c r="K5930" s="25">
        <v>-34.419499999999999</v>
      </c>
      <c r="L5930" s="2" t="s">
        <v>671</v>
      </c>
      <c r="M5930" s="14">
        <f>+VLOOKUP(L5930,Customers!$C$3:$D$797,2,FALSE)</f>
        <v>2</v>
      </c>
      <c r="N5930" s="14">
        <f>+INDEX(Customers!$B$2:$D$797,MATCH(TF_Database!L5930,Customers!$C$2:$C$797,0),1)</f>
        <v>11862</v>
      </c>
      <c r="O5930" s="29">
        <f t="shared" si="554"/>
        <v>7</v>
      </c>
      <c r="P5930" s="29">
        <f t="shared" si="555"/>
        <v>14</v>
      </c>
      <c r="Q5930" s="14" t="str">
        <f t="shared" si="556"/>
        <v xml:space="preserve">Laurel </v>
      </c>
      <c r="R5930" s="14" t="str">
        <f t="shared" si="557"/>
        <v>Beltran</v>
      </c>
    </row>
    <row r="5931" spans="2:18" x14ac:dyDescent="0.45">
      <c r="B5931" s="14" t="str">
        <f t="shared" si="552"/>
        <v>41027941028</v>
      </c>
      <c r="C5931" s="5">
        <v>41027</v>
      </c>
      <c r="D5931" s="2" t="s">
        <v>811</v>
      </c>
      <c r="E5931" s="14">
        <f t="shared" si="553"/>
        <v>0</v>
      </c>
      <c r="F5931" s="2">
        <v>9</v>
      </c>
      <c r="G5931" s="19">
        <v>73.7</v>
      </c>
      <c r="H5931" s="20">
        <v>0.06</v>
      </c>
      <c r="I5931" s="6"/>
      <c r="J5931" s="5">
        <v>41028</v>
      </c>
      <c r="K5931" s="25">
        <v>1.42</v>
      </c>
      <c r="L5931" s="2" t="s">
        <v>673</v>
      </c>
      <c r="M5931" s="14">
        <f>+VLOOKUP(L5931,Customers!$C$3:$D$797,2,FALSE)</f>
        <v>1</v>
      </c>
      <c r="N5931" s="14">
        <f>+INDEX(Customers!$B$2:$D$797,MATCH(TF_Database!L5931,Customers!$C$2:$C$797,0),1)</f>
        <v>13760</v>
      </c>
      <c r="O5931" s="29">
        <f t="shared" si="554"/>
        <v>6</v>
      </c>
      <c r="P5931" s="29">
        <f t="shared" si="555"/>
        <v>12</v>
      </c>
      <c r="Q5931" s="14" t="str">
        <f t="shared" si="556"/>
        <v xml:space="preserve">Larry </v>
      </c>
      <c r="R5931" s="14" t="str">
        <f t="shared" si="557"/>
        <v>Blacks</v>
      </c>
    </row>
    <row r="5932" spans="2:18" x14ac:dyDescent="0.45">
      <c r="B5932" s="14" t="str">
        <f t="shared" si="552"/>
        <v>404341040436</v>
      </c>
      <c r="C5932" s="5">
        <v>40434</v>
      </c>
      <c r="D5932" s="2" t="s">
        <v>811</v>
      </c>
      <c r="E5932" s="14">
        <f t="shared" si="553"/>
        <v>0</v>
      </c>
      <c r="F5932" s="2">
        <v>10</v>
      </c>
      <c r="G5932" s="19">
        <v>71.239999999999995</v>
      </c>
      <c r="H5932" s="20">
        <v>0.03</v>
      </c>
      <c r="I5932" s="6"/>
      <c r="J5932" s="5">
        <v>40436</v>
      </c>
      <c r="K5932" s="25">
        <v>2.78</v>
      </c>
      <c r="L5932" s="2" t="s">
        <v>665</v>
      </c>
      <c r="M5932" s="14">
        <f>+VLOOKUP(L5932,Customers!$C$3:$D$797,2,FALSE)</f>
        <v>3</v>
      </c>
      <c r="N5932" s="14">
        <f>+INDEX(Customers!$B$2:$D$797,MATCH(TF_Database!L5932,Customers!$C$2:$C$797,0),1)</f>
        <v>18137</v>
      </c>
      <c r="O5932" s="29">
        <f t="shared" si="554"/>
        <v>5</v>
      </c>
      <c r="P5932" s="29">
        <f t="shared" si="555"/>
        <v>12</v>
      </c>
      <c r="Q5932" s="14" t="str">
        <f t="shared" si="556"/>
        <v xml:space="preserve">Luke </v>
      </c>
      <c r="R5932" s="14" t="str">
        <f t="shared" si="557"/>
        <v>Schmidt</v>
      </c>
    </row>
    <row r="5933" spans="2:18" x14ac:dyDescent="0.45">
      <c r="B5933" s="14" t="str">
        <f t="shared" si="552"/>
        <v>409561540958</v>
      </c>
      <c r="C5933" s="5">
        <v>40956</v>
      </c>
      <c r="D5933" s="2" t="s">
        <v>811</v>
      </c>
      <c r="E5933" s="14">
        <f t="shared" si="553"/>
        <v>0</v>
      </c>
      <c r="F5933" s="2">
        <v>15</v>
      </c>
      <c r="G5933" s="19">
        <v>1616.66</v>
      </c>
      <c r="H5933" s="20">
        <v>0</v>
      </c>
      <c r="I5933" s="6"/>
      <c r="J5933" s="5">
        <v>40958</v>
      </c>
      <c r="K5933" s="25">
        <v>112.58</v>
      </c>
      <c r="L5933" s="2" t="s">
        <v>672</v>
      </c>
      <c r="M5933" s="14">
        <f>+VLOOKUP(L5933,Customers!$C$3:$D$797,2,FALSE)</f>
        <v>5</v>
      </c>
      <c r="N5933" s="14">
        <f>+INDEX(Customers!$B$2:$D$797,MATCH(TF_Database!L5933,Customers!$C$2:$C$797,0),1)</f>
        <v>8249</v>
      </c>
      <c r="O5933" s="29">
        <f t="shared" si="554"/>
        <v>6</v>
      </c>
      <c r="P5933" s="29">
        <f t="shared" si="555"/>
        <v>15</v>
      </c>
      <c r="Q5933" s="14" t="str">
        <f t="shared" si="556"/>
        <v xml:space="preserve">Tracy </v>
      </c>
      <c r="R5933" s="14" t="str">
        <f t="shared" si="557"/>
        <v>Blumstein</v>
      </c>
    </row>
    <row r="5934" spans="2:18" x14ac:dyDescent="0.45">
      <c r="B5934" s="14" t="str">
        <f t="shared" si="552"/>
        <v>40956640957</v>
      </c>
      <c r="C5934" s="5">
        <v>40956</v>
      </c>
      <c r="D5934" s="2" t="s">
        <v>811</v>
      </c>
      <c r="E5934" s="14">
        <f t="shared" si="553"/>
        <v>0</v>
      </c>
      <c r="F5934" s="2">
        <v>6</v>
      </c>
      <c r="G5934" s="19">
        <v>96.21</v>
      </c>
      <c r="H5934" s="20">
        <v>0.06</v>
      </c>
      <c r="I5934" s="6"/>
      <c r="J5934" s="5">
        <v>40957</v>
      </c>
      <c r="K5934" s="25">
        <v>-19.34</v>
      </c>
      <c r="L5934" s="2" t="s">
        <v>672</v>
      </c>
      <c r="M5934" s="14">
        <f>+VLOOKUP(L5934,Customers!$C$3:$D$797,2,FALSE)</f>
        <v>5</v>
      </c>
      <c r="N5934" s="14">
        <f>+INDEX(Customers!$B$2:$D$797,MATCH(TF_Database!L5934,Customers!$C$2:$C$797,0),1)</f>
        <v>8249</v>
      </c>
      <c r="O5934" s="29">
        <f t="shared" si="554"/>
        <v>6</v>
      </c>
      <c r="P5934" s="29">
        <f t="shared" si="555"/>
        <v>15</v>
      </c>
      <c r="Q5934" s="14" t="str">
        <f t="shared" si="556"/>
        <v xml:space="preserve">Tracy </v>
      </c>
      <c r="R5934" s="14" t="str">
        <f t="shared" si="557"/>
        <v>Blumstein</v>
      </c>
    </row>
    <row r="5935" spans="2:18" x14ac:dyDescent="0.45">
      <c r="B5935" s="14" t="str">
        <f t="shared" si="552"/>
        <v>398484639850</v>
      </c>
      <c r="C5935" s="5">
        <v>39848</v>
      </c>
      <c r="D5935" s="2" t="s">
        <v>810</v>
      </c>
      <c r="E5935" s="14">
        <f t="shared" si="553"/>
        <v>0</v>
      </c>
      <c r="F5935" s="2">
        <v>46</v>
      </c>
      <c r="G5935" s="19">
        <v>237.15</v>
      </c>
      <c r="H5935" s="20">
        <v>0</v>
      </c>
      <c r="I5935" s="6"/>
      <c r="J5935" s="5">
        <v>39850</v>
      </c>
      <c r="K5935" s="25">
        <v>123.02</v>
      </c>
      <c r="L5935" s="2" t="s">
        <v>669</v>
      </c>
      <c r="M5935" s="14">
        <f>+VLOOKUP(L5935,Customers!$C$3:$D$797,2,FALSE)</f>
        <v>3</v>
      </c>
      <c r="N5935" s="14">
        <f>+INDEX(Customers!$B$2:$D$797,MATCH(TF_Database!L5935,Customers!$C$2:$C$797,0),1)</f>
        <v>25889</v>
      </c>
      <c r="O5935" s="29">
        <f t="shared" si="554"/>
        <v>8</v>
      </c>
      <c r="P5935" s="29">
        <f t="shared" si="555"/>
        <v>13</v>
      </c>
      <c r="Q5935" s="14" t="str">
        <f t="shared" si="556"/>
        <v xml:space="preserve">Michael </v>
      </c>
      <c r="R5935" s="14" t="str">
        <f t="shared" si="557"/>
        <v>Grace</v>
      </c>
    </row>
    <row r="5936" spans="2:18" x14ac:dyDescent="0.45">
      <c r="B5936" s="14" t="str">
        <f t="shared" si="552"/>
        <v>398482239849</v>
      </c>
      <c r="C5936" s="5">
        <v>39848</v>
      </c>
      <c r="D5936" s="2" t="s">
        <v>810</v>
      </c>
      <c r="E5936" s="14">
        <f t="shared" si="553"/>
        <v>0</v>
      </c>
      <c r="F5936" s="2">
        <v>22</v>
      </c>
      <c r="G5936" s="19">
        <v>179.22</v>
      </c>
      <c r="H5936" s="20">
        <v>0.01</v>
      </c>
      <c r="I5936" s="6"/>
      <c r="J5936" s="5">
        <v>39849</v>
      </c>
      <c r="K5936" s="25">
        <v>-139.9</v>
      </c>
      <c r="L5936" s="2" t="s">
        <v>669</v>
      </c>
      <c r="M5936" s="14">
        <f>+VLOOKUP(L5936,Customers!$C$3:$D$797,2,FALSE)</f>
        <v>3</v>
      </c>
      <c r="N5936" s="14">
        <f>+INDEX(Customers!$B$2:$D$797,MATCH(TF_Database!L5936,Customers!$C$2:$C$797,0),1)</f>
        <v>25889</v>
      </c>
      <c r="O5936" s="29">
        <f t="shared" si="554"/>
        <v>8</v>
      </c>
      <c r="P5936" s="29">
        <f t="shared" si="555"/>
        <v>13</v>
      </c>
      <c r="Q5936" s="14" t="str">
        <f t="shared" si="556"/>
        <v xml:space="preserve">Michael </v>
      </c>
      <c r="R5936" s="14" t="str">
        <f t="shared" si="557"/>
        <v>Grace</v>
      </c>
    </row>
    <row r="5937" spans="2:18" x14ac:dyDescent="0.45">
      <c r="B5937" s="14" t="str">
        <f t="shared" si="552"/>
        <v>398481039851</v>
      </c>
      <c r="C5937" s="5">
        <v>39848</v>
      </c>
      <c r="D5937" s="2" t="s">
        <v>810</v>
      </c>
      <c r="E5937" s="14">
        <f t="shared" si="553"/>
        <v>0</v>
      </c>
      <c r="F5937" s="2">
        <v>10</v>
      </c>
      <c r="G5937" s="19">
        <v>71.86</v>
      </c>
      <c r="H5937" s="20">
        <v>0.1</v>
      </c>
      <c r="I5937" s="6"/>
      <c r="J5937" s="5">
        <v>39851</v>
      </c>
      <c r="K5937" s="25">
        <v>-35.520000000000003</v>
      </c>
      <c r="L5937" s="2" t="s">
        <v>669</v>
      </c>
      <c r="M5937" s="14">
        <f>+VLOOKUP(L5937,Customers!$C$3:$D$797,2,FALSE)</f>
        <v>3</v>
      </c>
      <c r="N5937" s="14">
        <f>+INDEX(Customers!$B$2:$D$797,MATCH(TF_Database!L5937,Customers!$C$2:$C$797,0),1)</f>
        <v>25889</v>
      </c>
      <c r="O5937" s="29">
        <f t="shared" si="554"/>
        <v>8</v>
      </c>
      <c r="P5937" s="29">
        <f t="shared" si="555"/>
        <v>13</v>
      </c>
      <c r="Q5937" s="14" t="str">
        <f t="shared" si="556"/>
        <v xml:space="preserve">Michael </v>
      </c>
      <c r="R5937" s="14" t="str">
        <f t="shared" si="557"/>
        <v>Grace</v>
      </c>
    </row>
    <row r="5938" spans="2:18" x14ac:dyDescent="0.45">
      <c r="B5938" s="14" t="str">
        <f t="shared" si="552"/>
        <v>398503039850</v>
      </c>
      <c r="C5938" s="5">
        <v>39850</v>
      </c>
      <c r="D5938" s="2" t="s">
        <v>806</v>
      </c>
      <c r="E5938" s="14">
        <f t="shared" si="553"/>
        <v>1</v>
      </c>
      <c r="F5938" s="2">
        <v>30</v>
      </c>
      <c r="G5938" s="19">
        <v>6589.3040000000001</v>
      </c>
      <c r="H5938" s="20">
        <v>0.02</v>
      </c>
      <c r="I5938" s="6"/>
      <c r="J5938" s="5">
        <v>39850</v>
      </c>
      <c r="K5938" s="25">
        <v>912.48</v>
      </c>
      <c r="L5938" s="2" t="s">
        <v>666</v>
      </c>
      <c r="M5938" s="14">
        <f>+VLOOKUP(L5938,Customers!$C$3:$D$797,2,FALSE)</f>
        <v>2</v>
      </c>
      <c r="N5938" s="14">
        <f>+INDEX(Customers!$B$2:$D$797,MATCH(TF_Database!L5938,Customers!$C$2:$C$797,0),1)</f>
        <v>22094</v>
      </c>
      <c r="O5938" s="29">
        <f t="shared" si="554"/>
        <v>6</v>
      </c>
      <c r="P5938" s="29">
        <f t="shared" si="555"/>
        <v>14</v>
      </c>
      <c r="Q5938" s="14" t="str">
        <f t="shared" si="556"/>
        <v xml:space="preserve">Kelly </v>
      </c>
      <c r="R5938" s="14" t="str">
        <f t="shared" si="557"/>
        <v>Andreada</v>
      </c>
    </row>
    <row r="5939" spans="2:18" x14ac:dyDescent="0.45">
      <c r="B5939" s="14" t="str">
        <f t="shared" si="552"/>
        <v>405983840601</v>
      </c>
      <c r="C5939" s="5">
        <v>40598</v>
      </c>
      <c r="D5939" s="2" t="s">
        <v>804</v>
      </c>
      <c r="E5939" s="14">
        <f t="shared" si="553"/>
        <v>0</v>
      </c>
      <c r="F5939" s="2">
        <v>38</v>
      </c>
      <c r="G5939" s="19">
        <v>136.5</v>
      </c>
      <c r="H5939" s="20">
        <v>0.05</v>
      </c>
      <c r="I5939" s="6"/>
      <c r="J5939" s="5">
        <v>40601</v>
      </c>
      <c r="K5939" s="25">
        <v>-216.66</v>
      </c>
      <c r="L5939" s="2" t="s">
        <v>670</v>
      </c>
      <c r="M5939" s="14">
        <f>+VLOOKUP(L5939,Customers!$C$3:$D$797,2,FALSE)</f>
        <v>5</v>
      </c>
      <c r="N5939" s="14">
        <f>+INDEX(Customers!$B$2:$D$797,MATCH(TF_Database!L5939,Customers!$C$2:$C$797,0),1)</f>
        <v>15574</v>
      </c>
      <c r="O5939" s="29">
        <f t="shared" si="554"/>
        <v>9</v>
      </c>
      <c r="P5939" s="29">
        <f t="shared" si="555"/>
        <v>16</v>
      </c>
      <c r="Q5939" s="14" t="str">
        <f t="shared" si="556"/>
        <v xml:space="preserve">Saphhira </v>
      </c>
      <c r="R5939" s="14" t="str">
        <f t="shared" si="557"/>
        <v>Shifley</v>
      </c>
    </row>
    <row r="5940" spans="2:18" x14ac:dyDescent="0.45">
      <c r="B5940" s="14" t="str">
        <f t="shared" si="552"/>
        <v>40070640072</v>
      </c>
      <c r="C5940" s="5">
        <v>40070</v>
      </c>
      <c r="D5940" s="2" t="s">
        <v>810</v>
      </c>
      <c r="E5940" s="14">
        <f t="shared" si="553"/>
        <v>0</v>
      </c>
      <c r="F5940" s="2">
        <v>6</v>
      </c>
      <c r="G5940" s="19">
        <v>250.376</v>
      </c>
      <c r="H5940" s="20">
        <v>0.01</v>
      </c>
      <c r="I5940" s="6"/>
      <c r="J5940" s="5">
        <v>40072</v>
      </c>
      <c r="K5940" s="25">
        <v>-131.846</v>
      </c>
      <c r="L5940" s="2" t="s">
        <v>672</v>
      </c>
      <c r="M5940" s="14">
        <f>+VLOOKUP(L5940,Customers!$C$3:$D$797,2,FALSE)</f>
        <v>5</v>
      </c>
      <c r="N5940" s="14">
        <f>+INDEX(Customers!$B$2:$D$797,MATCH(TF_Database!L5940,Customers!$C$2:$C$797,0),1)</f>
        <v>8249</v>
      </c>
      <c r="O5940" s="29">
        <f t="shared" si="554"/>
        <v>6</v>
      </c>
      <c r="P5940" s="29">
        <f t="shared" si="555"/>
        <v>15</v>
      </c>
      <c r="Q5940" s="14" t="str">
        <f t="shared" si="556"/>
        <v xml:space="preserve">Tracy </v>
      </c>
      <c r="R5940" s="14" t="str">
        <f t="shared" si="557"/>
        <v>Blumstein</v>
      </c>
    </row>
    <row r="5941" spans="2:18" x14ac:dyDescent="0.45">
      <c r="B5941" s="14" t="str">
        <f t="shared" si="552"/>
        <v>407781540779</v>
      </c>
      <c r="C5941" s="5">
        <v>40778</v>
      </c>
      <c r="D5941" s="2" t="s">
        <v>806</v>
      </c>
      <c r="E5941" s="14">
        <f t="shared" si="553"/>
        <v>1</v>
      </c>
      <c r="F5941" s="2">
        <v>15</v>
      </c>
      <c r="G5941" s="19">
        <v>5296.19</v>
      </c>
      <c r="H5941" s="20">
        <v>0.1</v>
      </c>
      <c r="I5941" s="6"/>
      <c r="J5941" s="5">
        <v>40779</v>
      </c>
      <c r="K5941" s="25">
        <v>1164.05</v>
      </c>
      <c r="L5941" s="2" t="s">
        <v>666</v>
      </c>
      <c r="M5941" s="14">
        <f>+VLOOKUP(L5941,Customers!$C$3:$D$797,2,FALSE)</f>
        <v>2</v>
      </c>
      <c r="N5941" s="14">
        <f>+INDEX(Customers!$B$2:$D$797,MATCH(TF_Database!L5941,Customers!$C$2:$C$797,0),1)</f>
        <v>22094</v>
      </c>
      <c r="O5941" s="29">
        <f t="shared" si="554"/>
        <v>6</v>
      </c>
      <c r="P5941" s="29">
        <f t="shared" si="555"/>
        <v>14</v>
      </c>
      <c r="Q5941" s="14" t="str">
        <f t="shared" si="556"/>
        <v xml:space="preserve">Kelly </v>
      </c>
      <c r="R5941" s="14" t="str">
        <f t="shared" si="557"/>
        <v>Andreada</v>
      </c>
    </row>
    <row r="5942" spans="2:18" x14ac:dyDescent="0.45">
      <c r="B5942" s="14" t="str">
        <f t="shared" si="552"/>
        <v>411913741192</v>
      </c>
      <c r="C5942" s="5">
        <v>41191</v>
      </c>
      <c r="D5942" s="2" t="s">
        <v>810</v>
      </c>
      <c r="E5942" s="14">
        <f t="shared" si="553"/>
        <v>0</v>
      </c>
      <c r="F5942" s="2">
        <v>37</v>
      </c>
      <c r="G5942" s="19">
        <v>230.97</v>
      </c>
      <c r="H5942" s="20">
        <v>0.08</v>
      </c>
      <c r="I5942" s="6"/>
      <c r="J5942" s="5">
        <v>41192</v>
      </c>
      <c r="K5942" s="25">
        <v>-173.73</v>
      </c>
      <c r="L5942" s="2" t="s">
        <v>670</v>
      </c>
      <c r="M5942" s="14">
        <f>+VLOOKUP(L5942,Customers!$C$3:$D$797,2,FALSE)</f>
        <v>5</v>
      </c>
      <c r="N5942" s="14">
        <f>+INDEX(Customers!$B$2:$D$797,MATCH(TF_Database!L5942,Customers!$C$2:$C$797,0),1)</f>
        <v>15574</v>
      </c>
      <c r="O5942" s="29">
        <f t="shared" si="554"/>
        <v>9</v>
      </c>
      <c r="P5942" s="29">
        <f t="shared" si="555"/>
        <v>16</v>
      </c>
      <c r="Q5942" s="14" t="str">
        <f t="shared" si="556"/>
        <v xml:space="preserve">Saphhira </v>
      </c>
      <c r="R5942" s="14" t="str">
        <f t="shared" si="557"/>
        <v>Shifley</v>
      </c>
    </row>
    <row r="5943" spans="2:18" x14ac:dyDescent="0.45">
      <c r="B5943" s="14" t="str">
        <f t="shared" si="552"/>
        <v>411914641193</v>
      </c>
      <c r="C5943" s="5">
        <v>41191</v>
      </c>
      <c r="D5943" s="2" t="s">
        <v>810</v>
      </c>
      <c r="E5943" s="14">
        <f t="shared" si="553"/>
        <v>0</v>
      </c>
      <c r="F5943" s="2">
        <v>46</v>
      </c>
      <c r="G5943" s="19">
        <v>723.17</v>
      </c>
      <c r="H5943" s="20">
        <v>0.09</v>
      </c>
      <c r="I5943" s="6"/>
      <c r="J5943" s="5">
        <v>41193</v>
      </c>
      <c r="K5943" s="25">
        <v>-154.11000000000001</v>
      </c>
      <c r="L5943" s="2" t="s">
        <v>670</v>
      </c>
      <c r="M5943" s="14">
        <f>+VLOOKUP(L5943,Customers!$C$3:$D$797,2,FALSE)</f>
        <v>5</v>
      </c>
      <c r="N5943" s="14">
        <f>+INDEX(Customers!$B$2:$D$797,MATCH(TF_Database!L5943,Customers!$C$2:$C$797,0),1)</f>
        <v>15574</v>
      </c>
      <c r="O5943" s="29">
        <f t="shared" si="554"/>
        <v>9</v>
      </c>
      <c r="P5943" s="29">
        <f t="shared" si="555"/>
        <v>16</v>
      </c>
      <c r="Q5943" s="14" t="str">
        <f t="shared" si="556"/>
        <v xml:space="preserve">Saphhira </v>
      </c>
      <c r="R5943" s="14" t="str">
        <f t="shared" si="557"/>
        <v>Shifley</v>
      </c>
    </row>
    <row r="5944" spans="2:18" x14ac:dyDescent="0.45">
      <c r="B5944" s="14" t="str">
        <f t="shared" si="552"/>
        <v>398212339822</v>
      </c>
      <c r="C5944" s="5">
        <v>39821</v>
      </c>
      <c r="D5944" s="2" t="s">
        <v>808</v>
      </c>
      <c r="E5944" s="14">
        <f t="shared" si="553"/>
        <v>0</v>
      </c>
      <c r="F5944" s="2">
        <v>23</v>
      </c>
      <c r="G5944" s="19">
        <v>324.27999999999997</v>
      </c>
      <c r="H5944" s="20">
        <v>7.0000000000000007E-2</v>
      </c>
      <c r="I5944" s="6"/>
      <c r="J5944" s="5">
        <v>39822</v>
      </c>
      <c r="K5944" s="25">
        <v>20.43</v>
      </c>
      <c r="L5944" s="2" t="s">
        <v>665</v>
      </c>
      <c r="M5944" s="14">
        <f>+VLOOKUP(L5944,Customers!$C$3:$D$797,2,FALSE)</f>
        <v>3</v>
      </c>
      <c r="N5944" s="14">
        <f>+INDEX(Customers!$B$2:$D$797,MATCH(TF_Database!L5944,Customers!$C$2:$C$797,0),1)</f>
        <v>18137</v>
      </c>
      <c r="O5944" s="29">
        <f t="shared" si="554"/>
        <v>5</v>
      </c>
      <c r="P5944" s="29">
        <f t="shared" si="555"/>
        <v>12</v>
      </c>
      <c r="Q5944" s="14" t="str">
        <f t="shared" si="556"/>
        <v xml:space="preserve">Luke </v>
      </c>
      <c r="R5944" s="14" t="str">
        <f t="shared" si="557"/>
        <v>Schmidt</v>
      </c>
    </row>
    <row r="5945" spans="2:18" x14ac:dyDescent="0.45">
      <c r="B5945" s="14" t="str">
        <f t="shared" si="552"/>
        <v>407514040754</v>
      </c>
      <c r="C5945" s="5">
        <v>40751</v>
      </c>
      <c r="D5945" s="2" t="s">
        <v>810</v>
      </c>
      <c r="E5945" s="14">
        <f t="shared" si="553"/>
        <v>0</v>
      </c>
      <c r="F5945" s="2">
        <v>40</v>
      </c>
      <c r="G5945" s="19">
        <v>254.02</v>
      </c>
      <c r="H5945" s="20">
        <v>0.04</v>
      </c>
      <c r="I5945" s="6"/>
      <c r="J5945" s="5">
        <v>40754</v>
      </c>
      <c r="K5945" s="25">
        <v>123.14</v>
      </c>
      <c r="L5945" s="2" t="s">
        <v>593</v>
      </c>
      <c r="M5945" s="14">
        <f>+VLOOKUP(L5945,Customers!$C$3:$D$797,2,FALSE)</f>
        <v>1</v>
      </c>
      <c r="N5945" s="14">
        <f>+INDEX(Customers!$B$2:$D$797,MATCH(TF_Database!L5945,Customers!$C$2:$C$797,0),1)</f>
        <v>25866</v>
      </c>
      <c r="O5945" s="29">
        <f t="shared" si="554"/>
        <v>4</v>
      </c>
      <c r="P5945" s="29">
        <f t="shared" si="555"/>
        <v>11</v>
      </c>
      <c r="Q5945" s="14" t="str">
        <f t="shared" si="556"/>
        <v xml:space="preserve">Meg </v>
      </c>
      <c r="R5945" s="14" t="str">
        <f t="shared" si="557"/>
        <v>Tillman</v>
      </c>
    </row>
    <row r="5946" spans="2:18" x14ac:dyDescent="0.45">
      <c r="B5946" s="14" t="str">
        <f t="shared" si="552"/>
        <v>407163240717</v>
      </c>
      <c r="C5946" s="5">
        <v>40716</v>
      </c>
      <c r="D5946" s="2" t="s">
        <v>811</v>
      </c>
      <c r="E5946" s="14">
        <f t="shared" si="553"/>
        <v>0</v>
      </c>
      <c r="F5946" s="2">
        <v>32</v>
      </c>
      <c r="G5946" s="19">
        <v>546.01</v>
      </c>
      <c r="H5946" s="20">
        <v>0.01</v>
      </c>
      <c r="I5946" s="6"/>
      <c r="J5946" s="5">
        <v>40717</v>
      </c>
      <c r="K5946" s="25">
        <v>133.56049999999999</v>
      </c>
      <c r="L5946" s="2" t="s">
        <v>670</v>
      </c>
      <c r="M5946" s="14">
        <f>+VLOOKUP(L5946,Customers!$C$3:$D$797,2,FALSE)</f>
        <v>5</v>
      </c>
      <c r="N5946" s="14">
        <f>+INDEX(Customers!$B$2:$D$797,MATCH(TF_Database!L5946,Customers!$C$2:$C$797,0),1)</f>
        <v>15574</v>
      </c>
      <c r="O5946" s="29">
        <f t="shared" si="554"/>
        <v>9</v>
      </c>
      <c r="P5946" s="29">
        <f t="shared" si="555"/>
        <v>16</v>
      </c>
      <c r="Q5946" s="14" t="str">
        <f t="shared" si="556"/>
        <v xml:space="preserve">Saphhira </v>
      </c>
      <c r="R5946" s="14" t="str">
        <f t="shared" si="557"/>
        <v>Shifley</v>
      </c>
    </row>
    <row r="5947" spans="2:18" x14ac:dyDescent="0.45">
      <c r="B5947" s="14" t="str">
        <f t="shared" si="552"/>
        <v>40015140015</v>
      </c>
      <c r="C5947" s="5">
        <v>40015</v>
      </c>
      <c r="D5947" s="2" t="s">
        <v>808</v>
      </c>
      <c r="E5947" s="14">
        <f t="shared" si="553"/>
        <v>0</v>
      </c>
      <c r="F5947" s="2">
        <v>1</v>
      </c>
      <c r="G5947" s="19">
        <v>1786.04</v>
      </c>
      <c r="H5947" s="20">
        <v>0.1</v>
      </c>
      <c r="I5947" s="6"/>
      <c r="J5947" s="5">
        <v>40015</v>
      </c>
      <c r="K5947" s="25">
        <v>-924.99099999999999</v>
      </c>
      <c r="L5947" s="2" t="s">
        <v>666</v>
      </c>
      <c r="M5947" s="14">
        <f>+VLOOKUP(L5947,Customers!$C$3:$D$797,2,FALSE)</f>
        <v>2</v>
      </c>
      <c r="N5947" s="14">
        <f>+INDEX(Customers!$B$2:$D$797,MATCH(TF_Database!L5947,Customers!$C$2:$C$797,0),1)</f>
        <v>22094</v>
      </c>
      <c r="O5947" s="29">
        <f t="shared" si="554"/>
        <v>6</v>
      </c>
      <c r="P5947" s="29">
        <f t="shared" si="555"/>
        <v>14</v>
      </c>
      <c r="Q5947" s="14" t="str">
        <f t="shared" si="556"/>
        <v xml:space="preserve">Kelly </v>
      </c>
      <c r="R5947" s="14" t="str">
        <f t="shared" si="557"/>
        <v>Andreada</v>
      </c>
    </row>
    <row r="5948" spans="2:18" x14ac:dyDescent="0.45">
      <c r="B5948" s="14" t="str">
        <f t="shared" si="552"/>
        <v>40789440790</v>
      </c>
      <c r="C5948" s="5">
        <v>40789</v>
      </c>
      <c r="D5948" s="2" t="s">
        <v>808</v>
      </c>
      <c r="E5948" s="14">
        <f t="shared" si="553"/>
        <v>0</v>
      </c>
      <c r="F5948" s="2">
        <v>4</v>
      </c>
      <c r="G5948" s="19">
        <v>24.77</v>
      </c>
      <c r="H5948" s="20">
        <v>0.1</v>
      </c>
      <c r="I5948" s="6"/>
      <c r="J5948" s="5">
        <v>40790</v>
      </c>
      <c r="K5948" s="25">
        <v>-17.065999999999999</v>
      </c>
      <c r="L5948" s="2" t="s">
        <v>672</v>
      </c>
      <c r="M5948" s="14">
        <f>+VLOOKUP(L5948,Customers!$C$3:$D$797,2,FALSE)</f>
        <v>5</v>
      </c>
      <c r="N5948" s="14">
        <f>+INDEX(Customers!$B$2:$D$797,MATCH(TF_Database!L5948,Customers!$C$2:$C$797,0),1)</f>
        <v>8249</v>
      </c>
      <c r="O5948" s="29">
        <f t="shared" si="554"/>
        <v>6</v>
      </c>
      <c r="P5948" s="29">
        <f t="shared" si="555"/>
        <v>15</v>
      </c>
      <c r="Q5948" s="14" t="str">
        <f t="shared" si="556"/>
        <v xml:space="preserve">Tracy </v>
      </c>
      <c r="R5948" s="14" t="str">
        <f t="shared" si="557"/>
        <v>Blumstein</v>
      </c>
    </row>
    <row r="5949" spans="2:18" x14ac:dyDescent="0.45">
      <c r="B5949" s="14" t="str">
        <f t="shared" si="552"/>
        <v>407893640791</v>
      </c>
      <c r="C5949" s="5">
        <v>40789</v>
      </c>
      <c r="D5949" s="2" t="s">
        <v>808</v>
      </c>
      <c r="E5949" s="14">
        <f t="shared" si="553"/>
        <v>0</v>
      </c>
      <c r="F5949" s="2">
        <v>36</v>
      </c>
      <c r="G5949" s="19">
        <v>3832.37</v>
      </c>
      <c r="H5949" s="20">
        <v>0.01</v>
      </c>
      <c r="I5949" s="6"/>
      <c r="J5949" s="5">
        <v>40791</v>
      </c>
      <c r="K5949" s="25">
        <v>1322.07</v>
      </c>
      <c r="L5949" s="2" t="s">
        <v>672</v>
      </c>
      <c r="M5949" s="14">
        <f>+VLOOKUP(L5949,Customers!$C$3:$D$797,2,FALSE)</f>
        <v>5</v>
      </c>
      <c r="N5949" s="14">
        <f>+INDEX(Customers!$B$2:$D$797,MATCH(TF_Database!L5949,Customers!$C$2:$C$797,0),1)</f>
        <v>8249</v>
      </c>
      <c r="O5949" s="29">
        <f t="shared" si="554"/>
        <v>6</v>
      </c>
      <c r="P5949" s="29">
        <f t="shared" si="555"/>
        <v>15</v>
      </c>
      <c r="Q5949" s="14" t="str">
        <f t="shared" si="556"/>
        <v xml:space="preserve">Tracy </v>
      </c>
      <c r="R5949" s="14" t="str">
        <f t="shared" si="557"/>
        <v>Blumstein</v>
      </c>
    </row>
    <row r="5950" spans="2:18" x14ac:dyDescent="0.45">
      <c r="B5950" s="14" t="str">
        <f t="shared" si="552"/>
        <v>402652540267</v>
      </c>
      <c r="C5950" s="5">
        <v>40265</v>
      </c>
      <c r="D5950" s="2" t="s">
        <v>808</v>
      </c>
      <c r="E5950" s="14">
        <f t="shared" si="553"/>
        <v>0</v>
      </c>
      <c r="F5950" s="2">
        <v>25</v>
      </c>
      <c r="G5950" s="19">
        <v>100.34</v>
      </c>
      <c r="H5950" s="20">
        <v>0</v>
      </c>
      <c r="I5950" s="6"/>
      <c r="J5950" s="5">
        <v>40267</v>
      </c>
      <c r="K5950" s="25">
        <v>-88.1935</v>
      </c>
      <c r="L5950" s="2" t="s">
        <v>672</v>
      </c>
      <c r="M5950" s="14">
        <f>+VLOOKUP(L5950,Customers!$C$3:$D$797,2,FALSE)</f>
        <v>5</v>
      </c>
      <c r="N5950" s="14">
        <f>+INDEX(Customers!$B$2:$D$797,MATCH(TF_Database!L5950,Customers!$C$2:$C$797,0),1)</f>
        <v>8249</v>
      </c>
      <c r="O5950" s="29">
        <f t="shared" si="554"/>
        <v>6</v>
      </c>
      <c r="P5950" s="29">
        <f t="shared" si="555"/>
        <v>15</v>
      </c>
      <c r="Q5950" s="14" t="str">
        <f t="shared" si="556"/>
        <v xml:space="preserve">Tracy </v>
      </c>
      <c r="R5950" s="14" t="str">
        <f t="shared" si="557"/>
        <v>Blumstein</v>
      </c>
    </row>
    <row r="5951" spans="2:18" x14ac:dyDescent="0.45">
      <c r="B5951" s="14" t="str">
        <f t="shared" si="552"/>
        <v>402654540267</v>
      </c>
      <c r="C5951" s="5">
        <v>40265</v>
      </c>
      <c r="D5951" s="2" t="s">
        <v>808</v>
      </c>
      <c r="E5951" s="14">
        <f t="shared" si="553"/>
        <v>0</v>
      </c>
      <c r="F5951" s="2">
        <v>45</v>
      </c>
      <c r="G5951" s="19">
        <v>75.680000000000007</v>
      </c>
      <c r="H5951" s="20">
        <v>0.08</v>
      </c>
      <c r="I5951" s="6"/>
      <c r="J5951" s="5">
        <v>40267</v>
      </c>
      <c r="K5951" s="25">
        <v>-4.04</v>
      </c>
      <c r="L5951" s="2" t="s">
        <v>672</v>
      </c>
      <c r="M5951" s="14">
        <f>+VLOOKUP(L5951,Customers!$C$3:$D$797,2,FALSE)</f>
        <v>5</v>
      </c>
      <c r="N5951" s="14">
        <f>+INDEX(Customers!$B$2:$D$797,MATCH(TF_Database!L5951,Customers!$C$2:$C$797,0),1)</f>
        <v>8249</v>
      </c>
      <c r="O5951" s="29">
        <f t="shared" si="554"/>
        <v>6</v>
      </c>
      <c r="P5951" s="29">
        <f t="shared" si="555"/>
        <v>15</v>
      </c>
      <c r="Q5951" s="14" t="str">
        <f t="shared" si="556"/>
        <v xml:space="preserve">Tracy </v>
      </c>
      <c r="R5951" s="14" t="str">
        <f t="shared" si="557"/>
        <v>Blumstein</v>
      </c>
    </row>
    <row r="5952" spans="2:18" x14ac:dyDescent="0.45">
      <c r="B5952" s="14" t="str">
        <f t="shared" si="552"/>
        <v>41049741050</v>
      </c>
      <c r="C5952" s="5">
        <v>41049</v>
      </c>
      <c r="D5952" s="2" t="s">
        <v>811</v>
      </c>
      <c r="E5952" s="14">
        <f t="shared" si="553"/>
        <v>0</v>
      </c>
      <c r="F5952" s="2">
        <v>7</v>
      </c>
      <c r="G5952" s="19">
        <v>163.13999999999999</v>
      </c>
      <c r="H5952" s="20">
        <v>7.0000000000000007E-2</v>
      </c>
      <c r="I5952" s="6"/>
      <c r="J5952" s="5">
        <v>41050</v>
      </c>
      <c r="K5952" s="25">
        <v>-37.5</v>
      </c>
      <c r="L5952" s="2" t="s">
        <v>666</v>
      </c>
      <c r="M5952" s="14">
        <f>+VLOOKUP(L5952,Customers!$C$3:$D$797,2,FALSE)</f>
        <v>2</v>
      </c>
      <c r="N5952" s="14">
        <f>+INDEX(Customers!$B$2:$D$797,MATCH(TF_Database!L5952,Customers!$C$2:$C$797,0),1)</f>
        <v>22094</v>
      </c>
      <c r="O5952" s="29">
        <f t="shared" si="554"/>
        <v>6</v>
      </c>
      <c r="P5952" s="29">
        <f t="shared" si="555"/>
        <v>14</v>
      </c>
      <c r="Q5952" s="14" t="str">
        <f t="shared" si="556"/>
        <v xml:space="preserve">Kelly </v>
      </c>
      <c r="R5952" s="14" t="str">
        <f t="shared" si="557"/>
        <v>Andreada</v>
      </c>
    </row>
    <row r="5953" spans="2:18" x14ac:dyDescent="0.45">
      <c r="B5953" s="14" t="str">
        <f t="shared" si="552"/>
        <v>41237741242</v>
      </c>
      <c r="C5953" s="5">
        <v>41237</v>
      </c>
      <c r="D5953" s="2" t="s">
        <v>804</v>
      </c>
      <c r="E5953" s="14">
        <f t="shared" si="553"/>
        <v>0</v>
      </c>
      <c r="F5953" s="2">
        <v>7</v>
      </c>
      <c r="G5953" s="19">
        <v>42.66</v>
      </c>
      <c r="H5953" s="20">
        <v>0.09</v>
      </c>
      <c r="I5953" s="6"/>
      <c r="J5953" s="5">
        <v>41242</v>
      </c>
      <c r="K5953" s="25">
        <v>-30.74</v>
      </c>
      <c r="L5953" s="2" t="s">
        <v>673</v>
      </c>
      <c r="M5953" s="14">
        <f>+VLOOKUP(L5953,Customers!$C$3:$D$797,2,FALSE)</f>
        <v>1</v>
      </c>
      <c r="N5953" s="14">
        <f>+INDEX(Customers!$B$2:$D$797,MATCH(TF_Database!L5953,Customers!$C$2:$C$797,0),1)</f>
        <v>13760</v>
      </c>
      <c r="O5953" s="29">
        <f t="shared" si="554"/>
        <v>6</v>
      </c>
      <c r="P5953" s="29">
        <f t="shared" si="555"/>
        <v>12</v>
      </c>
      <c r="Q5953" s="14" t="str">
        <f t="shared" si="556"/>
        <v xml:space="preserve">Larry </v>
      </c>
      <c r="R5953" s="14" t="str">
        <f t="shared" si="557"/>
        <v>Blacks</v>
      </c>
    </row>
    <row r="5954" spans="2:18" x14ac:dyDescent="0.45">
      <c r="B5954" s="14" t="str">
        <f t="shared" si="552"/>
        <v>412371841241</v>
      </c>
      <c r="C5954" s="5">
        <v>41237</v>
      </c>
      <c r="D5954" s="2" t="s">
        <v>804</v>
      </c>
      <c r="E5954" s="14">
        <f t="shared" si="553"/>
        <v>0</v>
      </c>
      <c r="F5954" s="2">
        <v>18</v>
      </c>
      <c r="G5954" s="19">
        <v>655.58</v>
      </c>
      <c r="H5954" s="20">
        <v>0.01</v>
      </c>
      <c r="I5954" s="6"/>
      <c r="J5954" s="5">
        <v>41241</v>
      </c>
      <c r="K5954" s="25">
        <v>250.67</v>
      </c>
      <c r="L5954" s="2" t="s">
        <v>673</v>
      </c>
      <c r="M5954" s="14">
        <f>+VLOOKUP(L5954,Customers!$C$3:$D$797,2,FALSE)</f>
        <v>1</v>
      </c>
      <c r="N5954" s="14">
        <f>+INDEX(Customers!$B$2:$D$797,MATCH(TF_Database!L5954,Customers!$C$2:$C$797,0),1)</f>
        <v>13760</v>
      </c>
      <c r="O5954" s="29">
        <f t="shared" si="554"/>
        <v>6</v>
      </c>
      <c r="P5954" s="29">
        <f t="shared" si="555"/>
        <v>12</v>
      </c>
      <c r="Q5954" s="14" t="str">
        <f t="shared" si="556"/>
        <v xml:space="preserve">Larry </v>
      </c>
      <c r="R5954" s="14" t="str">
        <f t="shared" si="557"/>
        <v>Blacks</v>
      </c>
    </row>
    <row r="5955" spans="2:18" x14ac:dyDescent="0.45">
      <c r="B5955" s="14" t="str">
        <f t="shared" si="552"/>
        <v>412371241242</v>
      </c>
      <c r="C5955" s="5">
        <v>41237</v>
      </c>
      <c r="D5955" s="2" t="s">
        <v>804</v>
      </c>
      <c r="E5955" s="14">
        <f t="shared" si="553"/>
        <v>0</v>
      </c>
      <c r="F5955" s="2">
        <v>12</v>
      </c>
      <c r="G5955" s="19">
        <v>1465.33</v>
      </c>
      <c r="H5955" s="20">
        <v>0.01</v>
      </c>
      <c r="I5955" s="6"/>
      <c r="J5955" s="5">
        <v>41242</v>
      </c>
      <c r="K5955" s="25">
        <v>-66.38</v>
      </c>
      <c r="L5955" s="2" t="s">
        <v>673</v>
      </c>
      <c r="M5955" s="14">
        <f>+VLOOKUP(L5955,Customers!$C$3:$D$797,2,FALSE)</f>
        <v>1</v>
      </c>
      <c r="N5955" s="14">
        <f>+INDEX(Customers!$B$2:$D$797,MATCH(TF_Database!L5955,Customers!$C$2:$C$797,0),1)</f>
        <v>13760</v>
      </c>
      <c r="O5955" s="29">
        <f t="shared" si="554"/>
        <v>6</v>
      </c>
      <c r="P5955" s="29">
        <f t="shared" si="555"/>
        <v>12</v>
      </c>
      <c r="Q5955" s="14" t="str">
        <f t="shared" si="556"/>
        <v xml:space="preserve">Larry </v>
      </c>
      <c r="R5955" s="14" t="str">
        <f t="shared" si="557"/>
        <v>Blacks</v>
      </c>
    </row>
    <row r="5956" spans="2:18" x14ac:dyDescent="0.45">
      <c r="B5956" s="14" t="str">
        <f t="shared" si="552"/>
        <v>404773140478</v>
      </c>
      <c r="C5956" s="5">
        <v>40477</v>
      </c>
      <c r="D5956" s="2" t="s">
        <v>808</v>
      </c>
      <c r="E5956" s="14">
        <f t="shared" si="553"/>
        <v>0</v>
      </c>
      <c r="F5956" s="2">
        <v>31</v>
      </c>
      <c r="G5956" s="19">
        <v>187.18</v>
      </c>
      <c r="H5956" s="20">
        <v>0.09</v>
      </c>
      <c r="I5956" s="6"/>
      <c r="J5956" s="5">
        <v>40478</v>
      </c>
      <c r="K5956" s="25">
        <v>28.91</v>
      </c>
      <c r="L5956" s="2" t="s">
        <v>665</v>
      </c>
      <c r="M5956" s="14">
        <f>+VLOOKUP(L5956,Customers!$C$3:$D$797,2,FALSE)</f>
        <v>3</v>
      </c>
      <c r="N5956" s="14">
        <f>+INDEX(Customers!$B$2:$D$797,MATCH(TF_Database!L5956,Customers!$C$2:$C$797,0),1)</f>
        <v>18137</v>
      </c>
      <c r="O5956" s="29">
        <f t="shared" si="554"/>
        <v>5</v>
      </c>
      <c r="P5956" s="29">
        <f t="shared" si="555"/>
        <v>12</v>
      </c>
      <c r="Q5956" s="14" t="str">
        <f t="shared" si="556"/>
        <v xml:space="preserve">Luke </v>
      </c>
      <c r="R5956" s="14" t="str">
        <f t="shared" si="557"/>
        <v>Schmidt</v>
      </c>
    </row>
    <row r="5957" spans="2:18" x14ac:dyDescent="0.45">
      <c r="B5957" s="14" t="str">
        <f t="shared" si="552"/>
        <v>404773640479</v>
      </c>
      <c r="C5957" s="5">
        <v>40477</v>
      </c>
      <c r="D5957" s="2" t="s">
        <v>808</v>
      </c>
      <c r="E5957" s="14">
        <f t="shared" si="553"/>
        <v>0</v>
      </c>
      <c r="F5957" s="2">
        <v>36</v>
      </c>
      <c r="G5957" s="19">
        <v>104.21</v>
      </c>
      <c r="H5957" s="20">
        <v>0.04</v>
      </c>
      <c r="I5957" s="6"/>
      <c r="J5957" s="5">
        <v>40479</v>
      </c>
      <c r="K5957" s="25">
        <v>15.19</v>
      </c>
      <c r="L5957" s="2" t="s">
        <v>665</v>
      </c>
      <c r="M5957" s="14">
        <f>+VLOOKUP(L5957,Customers!$C$3:$D$797,2,FALSE)</f>
        <v>3</v>
      </c>
      <c r="N5957" s="14">
        <f>+INDEX(Customers!$B$2:$D$797,MATCH(TF_Database!L5957,Customers!$C$2:$C$797,0),1)</f>
        <v>18137</v>
      </c>
      <c r="O5957" s="29">
        <f t="shared" si="554"/>
        <v>5</v>
      </c>
      <c r="P5957" s="29">
        <f t="shared" si="555"/>
        <v>12</v>
      </c>
      <c r="Q5957" s="14" t="str">
        <f t="shared" si="556"/>
        <v xml:space="preserve">Luke </v>
      </c>
      <c r="R5957" s="14" t="str">
        <f t="shared" si="557"/>
        <v>Schmidt</v>
      </c>
    </row>
    <row r="5958" spans="2:18" x14ac:dyDescent="0.45">
      <c r="B5958" s="14" t="str">
        <f t="shared" si="552"/>
        <v>404771440479</v>
      </c>
      <c r="C5958" s="5">
        <v>40477</v>
      </c>
      <c r="D5958" s="2" t="s">
        <v>808</v>
      </c>
      <c r="E5958" s="14">
        <f t="shared" si="553"/>
        <v>0</v>
      </c>
      <c r="F5958" s="2">
        <v>14</v>
      </c>
      <c r="G5958" s="19">
        <v>1331.2240000000002</v>
      </c>
      <c r="H5958" s="20">
        <v>0.04</v>
      </c>
      <c r="I5958" s="6"/>
      <c r="J5958" s="5">
        <v>40479</v>
      </c>
      <c r="K5958" s="25">
        <v>-401.42</v>
      </c>
      <c r="L5958" s="2" t="s">
        <v>665</v>
      </c>
      <c r="M5958" s="14">
        <f>+VLOOKUP(L5958,Customers!$C$3:$D$797,2,FALSE)</f>
        <v>3</v>
      </c>
      <c r="N5958" s="14">
        <f>+INDEX(Customers!$B$2:$D$797,MATCH(TF_Database!L5958,Customers!$C$2:$C$797,0),1)</f>
        <v>18137</v>
      </c>
      <c r="O5958" s="29">
        <f t="shared" si="554"/>
        <v>5</v>
      </c>
      <c r="P5958" s="29">
        <f t="shared" si="555"/>
        <v>12</v>
      </c>
      <c r="Q5958" s="14" t="str">
        <f t="shared" si="556"/>
        <v xml:space="preserve">Luke </v>
      </c>
      <c r="R5958" s="14" t="str">
        <f t="shared" si="557"/>
        <v>Schmidt</v>
      </c>
    </row>
    <row r="5959" spans="2:18" x14ac:dyDescent="0.45">
      <c r="B5959" s="14" t="str">
        <f t="shared" ref="B5959:B6022" si="558">+CONCATENATE(C5959,F5959,J5959)</f>
        <v>405341440535</v>
      </c>
      <c r="C5959" s="5">
        <v>40534</v>
      </c>
      <c r="D5959" s="2" t="s">
        <v>808</v>
      </c>
      <c r="E5959" s="14">
        <f t="shared" ref="E5959:E6022" si="559">+IF(D5959="High",1,0)</f>
        <v>0</v>
      </c>
      <c r="F5959" s="2">
        <v>14</v>
      </c>
      <c r="G5959" s="19">
        <v>50.8</v>
      </c>
      <c r="H5959" s="20">
        <v>0.09</v>
      </c>
      <c r="I5959" s="6"/>
      <c r="J5959" s="5">
        <v>40535</v>
      </c>
      <c r="K5959" s="25">
        <v>16.79</v>
      </c>
      <c r="L5959" s="2" t="s">
        <v>665</v>
      </c>
      <c r="M5959" s="14">
        <f>+VLOOKUP(L5959,Customers!$C$3:$D$797,2,FALSE)</f>
        <v>3</v>
      </c>
      <c r="N5959" s="14">
        <f>+INDEX(Customers!$B$2:$D$797,MATCH(TF_Database!L5959,Customers!$C$2:$C$797,0),1)</f>
        <v>18137</v>
      </c>
      <c r="O5959" s="29">
        <f t="shared" ref="O5959:O6022" si="560">+SEARCH(" ",L5959)</f>
        <v>5</v>
      </c>
      <c r="P5959" s="29">
        <f t="shared" ref="P5959:P6022" si="561">+LEN(L5959)</f>
        <v>12</v>
      </c>
      <c r="Q5959" s="14" t="str">
        <f t="shared" ref="Q5959:Q6022" si="562">+LEFT(L5959,O5959)</f>
        <v xml:space="preserve">Luke </v>
      </c>
      <c r="R5959" s="14" t="str">
        <f t="shared" ref="R5959:R6022" si="563">+RIGHT(L5959,P5959-O5959)</f>
        <v>Schmidt</v>
      </c>
    </row>
    <row r="5960" spans="2:18" x14ac:dyDescent="0.45">
      <c r="B5960" s="14" t="str">
        <f t="shared" si="558"/>
        <v>405343740535</v>
      </c>
      <c r="C5960" s="5">
        <v>40534</v>
      </c>
      <c r="D5960" s="2" t="s">
        <v>808</v>
      </c>
      <c r="E5960" s="14">
        <f t="shared" si="559"/>
        <v>0</v>
      </c>
      <c r="F5960" s="2">
        <v>37</v>
      </c>
      <c r="G5960" s="19">
        <v>750.89</v>
      </c>
      <c r="H5960" s="20">
        <v>7.0000000000000007E-2</v>
      </c>
      <c r="I5960" s="6"/>
      <c r="J5960" s="5">
        <v>40535</v>
      </c>
      <c r="K5960" s="25">
        <v>-1176.28</v>
      </c>
      <c r="L5960" s="2" t="s">
        <v>665</v>
      </c>
      <c r="M5960" s="14">
        <f>+VLOOKUP(L5960,Customers!$C$3:$D$797,2,FALSE)</f>
        <v>3</v>
      </c>
      <c r="N5960" s="14">
        <f>+INDEX(Customers!$B$2:$D$797,MATCH(TF_Database!L5960,Customers!$C$2:$C$797,0),1)</f>
        <v>18137</v>
      </c>
      <c r="O5960" s="29">
        <f t="shared" si="560"/>
        <v>5</v>
      </c>
      <c r="P5960" s="29">
        <f t="shared" si="561"/>
        <v>12</v>
      </c>
      <c r="Q5960" s="14" t="str">
        <f t="shared" si="562"/>
        <v xml:space="preserve">Luke </v>
      </c>
      <c r="R5960" s="14" t="str">
        <f t="shared" si="563"/>
        <v>Schmidt</v>
      </c>
    </row>
    <row r="5961" spans="2:18" x14ac:dyDescent="0.45">
      <c r="B5961" s="14" t="str">
        <f t="shared" si="558"/>
        <v>411141741116</v>
      </c>
      <c r="C5961" s="5">
        <v>41114</v>
      </c>
      <c r="D5961" s="2" t="s">
        <v>811</v>
      </c>
      <c r="E5961" s="14">
        <f t="shared" si="559"/>
        <v>0</v>
      </c>
      <c r="F5961" s="2">
        <v>17</v>
      </c>
      <c r="G5961" s="19">
        <v>67.73</v>
      </c>
      <c r="H5961" s="20">
        <v>0.1</v>
      </c>
      <c r="I5961" s="6"/>
      <c r="J5961" s="5">
        <v>41116</v>
      </c>
      <c r="K5961" s="25">
        <v>2.44</v>
      </c>
      <c r="L5961" s="2" t="s">
        <v>665</v>
      </c>
      <c r="M5961" s="14">
        <f>+VLOOKUP(L5961,Customers!$C$3:$D$797,2,FALSE)</f>
        <v>3</v>
      </c>
      <c r="N5961" s="14">
        <f>+INDEX(Customers!$B$2:$D$797,MATCH(TF_Database!L5961,Customers!$C$2:$C$797,0),1)</f>
        <v>18137</v>
      </c>
      <c r="O5961" s="29">
        <f t="shared" si="560"/>
        <v>5</v>
      </c>
      <c r="P5961" s="29">
        <f t="shared" si="561"/>
        <v>12</v>
      </c>
      <c r="Q5961" s="14" t="str">
        <f t="shared" si="562"/>
        <v xml:space="preserve">Luke </v>
      </c>
      <c r="R5961" s="14" t="str">
        <f t="shared" si="563"/>
        <v>Schmidt</v>
      </c>
    </row>
    <row r="5962" spans="2:18" x14ac:dyDescent="0.45">
      <c r="B5962" s="14" t="str">
        <f t="shared" si="558"/>
        <v>400314140033</v>
      </c>
      <c r="C5962" s="5">
        <v>40031</v>
      </c>
      <c r="D5962" s="2" t="s">
        <v>804</v>
      </c>
      <c r="E5962" s="14">
        <f t="shared" si="559"/>
        <v>0</v>
      </c>
      <c r="F5962" s="2">
        <v>41</v>
      </c>
      <c r="G5962" s="19">
        <v>854.23</v>
      </c>
      <c r="H5962" s="20">
        <v>0.01</v>
      </c>
      <c r="I5962" s="6"/>
      <c r="J5962" s="5">
        <v>40033</v>
      </c>
      <c r="K5962" s="25">
        <v>67.14</v>
      </c>
      <c r="L5962" s="2" t="s">
        <v>593</v>
      </c>
      <c r="M5962" s="14">
        <f>+VLOOKUP(L5962,Customers!$C$3:$D$797,2,FALSE)</f>
        <v>1</v>
      </c>
      <c r="N5962" s="14">
        <f>+INDEX(Customers!$B$2:$D$797,MATCH(TF_Database!L5962,Customers!$C$2:$C$797,0),1)</f>
        <v>25866</v>
      </c>
      <c r="O5962" s="29">
        <f t="shared" si="560"/>
        <v>4</v>
      </c>
      <c r="P5962" s="29">
        <f t="shared" si="561"/>
        <v>11</v>
      </c>
      <c r="Q5962" s="14" t="str">
        <f t="shared" si="562"/>
        <v xml:space="preserve">Meg </v>
      </c>
      <c r="R5962" s="14" t="str">
        <f t="shared" si="563"/>
        <v>Tillman</v>
      </c>
    </row>
    <row r="5963" spans="2:18" x14ac:dyDescent="0.45">
      <c r="B5963" s="14" t="str">
        <f t="shared" si="558"/>
        <v>400312640036</v>
      </c>
      <c r="C5963" s="5">
        <v>40031</v>
      </c>
      <c r="D5963" s="2" t="s">
        <v>804</v>
      </c>
      <c r="E5963" s="14">
        <f t="shared" si="559"/>
        <v>0</v>
      </c>
      <c r="F5963" s="2">
        <v>26</v>
      </c>
      <c r="G5963" s="19">
        <v>47.91</v>
      </c>
      <c r="H5963" s="20">
        <v>0.09</v>
      </c>
      <c r="I5963" s="6"/>
      <c r="J5963" s="5">
        <v>40036</v>
      </c>
      <c r="K5963" s="25">
        <v>-58.83</v>
      </c>
      <c r="L5963" s="2" t="s">
        <v>593</v>
      </c>
      <c r="M5963" s="14">
        <f>+VLOOKUP(L5963,Customers!$C$3:$D$797,2,FALSE)</f>
        <v>1</v>
      </c>
      <c r="N5963" s="14">
        <f>+INDEX(Customers!$B$2:$D$797,MATCH(TF_Database!L5963,Customers!$C$2:$C$797,0),1)</f>
        <v>25866</v>
      </c>
      <c r="O5963" s="29">
        <f t="shared" si="560"/>
        <v>4</v>
      </c>
      <c r="P5963" s="29">
        <f t="shared" si="561"/>
        <v>11</v>
      </c>
      <c r="Q5963" s="14" t="str">
        <f t="shared" si="562"/>
        <v xml:space="preserve">Meg </v>
      </c>
      <c r="R5963" s="14" t="str">
        <f t="shared" si="563"/>
        <v>Tillman</v>
      </c>
    </row>
    <row r="5964" spans="2:18" x14ac:dyDescent="0.45">
      <c r="B5964" s="14" t="str">
        <f t="shared" si="558"/>
        <v>400313840036</v>
      </c>
      <c r="C5964" s="5">
        <v>40031</v>
      </c>
      <c r="D5964" s="2" t="s">
        <v>804</v>
      </c>
      <c r="E5964" s="14">
        <f t="shared" si="559"/>
        <v>0</v>
      </c>
      <c r="F5964" s="2">
        <v>38</v>
      </c>
      <c r="G5964" s="19">
        <v>6427.2579999999998</v>
      </c>
      <c r="H5964" s="20">
        <v>0.08</v>
      </c>
      <c r="I5964" s="6"/>
      <c r="J5964" s="5">
        <v>40036</v>
      </c>
      <c r="K5964" s="25">
        <v>1636.4069999999999</v>
      </c>
      <c r="L5964" s="2" t="s">
        <v>593</v>
      </c>
      <c r="M5964" s="14">
        <f>+VLOOKUP(L5964,Customers!$C$3:$D$797,2,FALSE)</f>
        <v>1</v>
      </c>
      <c r="N5964" s="14">
        <f>+INDEX(Customers!$B$2:$D$797,MATCH(TF_Database!L5964,Customers!$C$2:$C$797,0),1)</f>
        <v>25866</v>
      </c>
      <c r="O5964" s="29">
        <f t="shared" si="560"/>
        <v>4</v>
      </c>
      <c r="P5964" s="29">
        <f t="shared" si="561"/>
        <v>11</v>
      </c>
      <c r="Q5964" s="14" t="str">
        <f t="shared" si="562"/>
        <v xml:space="preserve">Meg </v>
      </c>
      <c r="R5964" s="14" t="str">
        <f t="shared" si="563"/>
        <v>Tillman</v>
      </c>
    </row>
    <row r="5965" spans="2:18" x14ac:dyDescent="0.45">
      <c r="B5965" s="14" t="str">
        <f t="shared" si="558"/>
        <v>406621140663</v>
      </c>
      <c r="C5965" s="5">
        <v>40662</v>
      </c>
      <c r="D5965" s="2" t="s">
        <v>808</v>
      </c>
      <c r="E5965" s="14">
        <f t="shared" si="559"/>
        <v>0</v>
      </c>
      <c r="F5965" s="2">
        <v>11</v>
      </c>
      <c r="G5965" s="19">
        <v>5510.23</v>
      </c>
      <c r="H5965" s="20">
        <v>0.01</v>
      </c>
      <c r="I5965" s="6"/>
      <c r="J5965" s="5">
        <v>40663</v>
      </c>
      <c r="K5965" s="25">
        <v>915.8</v>
      </c>
      <c r="L5965" s="2" t="s">
        <v>670</v>
      </c>
      <c r="M5965" s="14">
        <f>+VLOOKUP(L5965,Customers!$C$3:$D$797,2,FALSE)</f>
        <v>5</v>
      </c>
      <c r="N5965" s="14">
        <f>+INDEX(Customers!$B$2:$D$797,MATCH(TF_Database!L5965,Customers!$C$2:$C$797,0),1)</f>
        <v>15574</v>
      </c>
      <c r="O5965" s="29">
        <f t="shared" si="560"/>
        <v>9</v>
      </c>
      <c r="P5965" s="29">
        <f t="shared" si="561"/>
        <v>16</v>
      </c>
      <c r="Q5965" s="14" t="str">
        <f t="shared" si="562"/>
        <v xml:space="preserve">Saphhira </v>
      </c>
      <c r="R5965" s="14" t="str">
        <f t="shared" si="563"/>
        <v>Shifley</v>
      </c>
    </row>
    <row r="5966" spans="2:18" x14ac:dyDescent="0.45">
      <c r="B5966" s="14" t="str">
        <f t="shared" si="558"/>
        <v>406622140663</v>
      </c>
      <c r="C5966" s="5">
        <v>40662</v>
      </c>
      <c r="D5966" s="2" t="s">
        <v>808</v>
      </c>
      <c r="E5966" s="14">
        <f t="shared" si="559"/>
        <v>0</v>
      </c>
      <c r="F5966" s="2">
        <v>21</v>
      </c>
      <c r="G5966" s="19">
        <v>177.06</v>
      </c>
      <c r="H5966" s="20">
        <v>0.1</v>
      </c>
      <c r="I5966" s="6"/>
      <c r="J5966" s="5">
        <v>40663</v>
      </c>
      <c r="K5966" s="25">
        <v>-100.61</v>
      </c>
      <c r="L5966" s="2" t="s">
        <v>670</v>
      </c>
      <c r="M5966" s="14">
        <f>+VLOOKUP(L5966,Customers!$C$3:$D$797,2,FALSE)</f>
        <v>5</v>
      </c>
      <c r="N5966" s="14">
        <f>+INDEX(Customers!$B$2:$D$797,MATCH(TF_Database!L5966,Customers!$C$2:$C$797,0),1)</f>
        <v>15574</v>
      </c>
      <c r="O5966" s="29">
        <f t="shared" si="560"/>
        <v>9</v>
      </c>
      <c r="P5966" s="29">
        <f t="shared" si="561"/>
        <v>16</v>
      </c>
      <c r="Q5966" s="14" t="str">
        <f t="shared" si="562"/>
        <v xml:space="preserve">Saphhira </v>
      </c>
      <c r="R5966" s="14" t="str">
        <f t="shared" si="563"/>
        <v>Shifley</v>
      </c>
    </row>
    <row r="5967" spans="2:18" x14ac:dyDescent="0.45">
      <c r="B5967" s="14" t="str">
        <f t="shared" si="558"/>
        <v>407913540793</v>
      </c>
      <c r="C5967" s="5">
        <v>40791</v>
      </c>
      <c r="D5967" s="2" t="s">
        <v>811</v>
      </c>
      <c r="E5967" s="14">
        <f t="shared" si="559"/>
        <v>0</v>
      </c>
      <c r="F5967" s="2">
        <v>35</v>
      </c>
      <c r="G5967" s="19">
        <v>12908.4</v>
      </c>
      <c r="H5967" s="20">
        <v>0.03</v>
      </c>
      <c r="I5967" s="6"/>
      <c r="J5967" s="5">
        <v>40793</v>
      </c>
      <c r="K5967" s="25">
        <v>4084.86</v>
      </c>
      <c r="L5967" s="2" t="s">
        <v>665</v>
      </c>
      <c r="M5967" s="14">
        <f>+VLOOKUP(L5967,Customers!$C$3:$D$797,2,FALSE)</f>
        <v>3</v>
      </c>
      <c r="N5967" s="14">
        <f>+INDEX(Customers!$B$2:$D$797,MATCH(TF_Database!L5967,Customers!$C$2:$C$797,0),1)</f>
        <v>18137</v>
      </c>
      <c r="O5967" s="29">
        <f t="shared" si="560"/>
        <v>5</v>
      </c>
      <c r="P5967" s="29">
        <f t="shared" si="561"/>
        <v>12</v>
      </c>
      <c r="Q5967" s="14" t="str">
        <f t="shared" si="562"/>
        <v xml:space="preserve">Luke </v>
      </c>
      <c r="R5967" s="14" t="str">
        <f t="shared" si="563"/>
        <v>Schmidt</v>
      </c>
    </row>
    <row r="5968" spans="2:18" x14ac:dyDescent="0.45">
      <c r="B5968" s="14" t="str">
        <f t="shared" si="558"/>
        <v>411123141117</v>
      </c>
      <c r="C5968" s="5">
        <v>41112</v>
      </c>
      <c r="D5968" s="2" t="s">
        <v>804</v>
      </c>
      <c r="E5968" s="14">
        <f t="shared" si="559"/>
        <v>0</v>
      </c>
      <c r="F5968" s="2">
        <v>31</v>
      </c>
      <c r="G5968" s="19">
        <v>477.16</v>
      </c>
      <c r="H5968" s="20">
        <v>0.02</v>
      </c>
      <c r="I5968" s="6"/>
      <c r="J5968" s="5">
        <v>41117</v>
      </c>
      <c r="K5968" s="25">
        <v>204.18</v>
      </c>
      <c r="L5968" s="2" t="s">
        <v>670</v>
      </c>
      <c r="M5968" s="14">
        <f>+VLOOKUP(L5968,Customers!$C$3:$D$797,2,FALSE)</f>
        <v>5</v>
      </c>
      <c r="N5968" s="14">
        <f>+INDEX(Customers!$B$2:$D$797,MATCH(TF_Database!L5968,Customers!$C$2:$C$797,0),1)</f>
        <v>15574</v>
      </c>
      <c r="O5968" s="29">
        <f t="shared" si="560"/>
        <v>9</v>
      </c>
      <c r="P5968" s="29">
        <f t="shared" si="561"/>
        <v>16</v>
      </c>
      <c r="Q5968" s="14" t="str">
        <f t="shared" si="562"/>
        <v xml:space="preserve">Saphhira </v>
      </c>
      <c r="R5968" s="14" t="str">
        <f t="shared" si="563"/>
        <v>Shifley</v>
      </c>
    </row>
    <row r="5969" spans="2:18" x14ac:dyDescent="0.45">
      <c r="B5969" s="14" t="str">
        <f t="shared" si="558"/>
        <v>405863040586</v>
      </c>
      <c r="C5969" s="5">
        <v>40586</v>
      </c>
      <c r="D5969" s="2" t="s">
        <v>804</v>
      </c>
      <c r="E5969" s="14">
        <f t="shared" si="559"/>
        <v>0</v>
      </c>
      <c r="F5969" s="2">
        <v>30</v>
      </c>
      <c r="G5969" s="19">
        <v>663.24</v>
      </c>
      <c r="H5969" s="20">
        <v>0.01</v>
      </c>
      <c r="I5969" s="6"/>
      <c r="J5969" s="5">
        <v>40586</v>
      </c>
      <c r="K5969" s="25">
        <v>76.33</v>
      </c>
      <c r="L5969" s="2" t="s">
        <v>665</v>
      </c>
      <c r="M5969" s="14">
        <f>+VLOOKUP(L5969,Customers!$C$3:$D$797,2,FALSE)</f>
        <v>3</v>
      </c>
      <c r="N5969" s="14">
        <f>+INDEX(Customers!$B$2:$D$797,MATCH(TF_Database!L5969,Customers!$C$2:$C$797,0),1)</f>
        <v>18137</v>
      </c>
      <c r="O5969" s="29">
        <f t="shared" si="560"/>
        <v>5</v>
      </c>
      <c r="P5969" s="29">
        <f t="shared" si="561"/>
        <v>12</v>
      </c>
      <c r="Q5969" s="14" t="str">
        <f t="shared" si="562"/>
        <v xml:space="preserve">Luke </v>
      </c>
      <c r="R5969" s="14" t="str">
        <f t="shared" si="563"/>
        <v>Schmidt</v>
      </c>
    </row>
    <row r="5970" spans="2:18" x14ac:dyDescent="0.45">
      <c r="B5970" s="14" t="str">
        <f t="shared" si="558"/>
        <v>405863540593</v>
      </c>
      <c r="C5970" s="5">
        <v>40586</v>
      </c>
      <c r="D5970" s="2" t="s">
        <v>804</v>
      </c>
      <c r="E5970" s="14">
        <f t="shared" si="559"/>
        <v>0</v>
      </c>
      <c r="F5970" s="2">
        <v>35</v>
      </c>
      <c r="G5970" s="19">
        <v>238.08</v>
      </c>
      <c r="H5970" s="20">
        <v>7.0000000000000007E-2</v>
      </c>
      <c r="I5970" s="6"/>
      <c r="J5970" s="5">
        <v>40593</v>
      </c>
      <c r="K5970" s="25">
        <v>31.654000000000003</v>
      </c>
      <c r="L5970" s="2" t="s">
        <v>665</v>
      </c>
      <c r="M5970" s="14">
        <f>+VLOOKUP(L5970,Customers!$C$3:$D$797,2,FALSE)</f>
        <v>3</v>
      </c>
      <c r="N5970" s="14">
        <f>+INDEX(Customers!$B$2:$D$797,MATCH(TF_Database!L5970,Customers!$C$2:$C$797,0),1)</f>
        <v>18137</v>
      </c>
      <c r="O5970" s="29">
        <f t="shared" si="560"/>
        <v>5</v>
      </c>
      <c r="P5970" s="29">
        <f t="shared" si="561"/>
        <v>12</v>
      </c>
      <c r="Q5970" s="14" t="str">
        <f t="shared" si="562"/>
        <v xml:space="preserve">Luke </v>
      </c>
      <c r="R5970" s="14" t="str">
        <f t="shared" si="563"/>
        <v>Schmidt</v>
      </c>
    </row>
    <row r="5971" spans="2:18" x14ac:dyDescent="0.45">
      <c r="B5971" s="14" t="str">
        <f t="shared" si="558"/>
        <v>405861440591</v>
      </c>
      <c r="C5971" s="5">
        <v>40586</v>
      </c>
      <c r="D5971" s="2" t="s">
        <v>804</v>
      </c>
      <c r="E5971" s="14">
        <f t="shared" si="559"/>
        <v>0</v>
      </c>
      <c r="F5971" s="2">
        <v>14</v>
      </c>
      <c r="G5971" s="19">
        <v>174.3</v>
      </c>
      <c r="H5971" s="20">
        <v>0.08</v>
      </c>
      <c r="I5971" s="6"/>
      <c r="J5971" s="5">
        <v>40591</v>
      </c>
      <c r="K5971" s="25">
        <v>75.58</v>
      </c>
      <c r="L5971" s="2" t="s">
        <v>665</v>
      </c>
      <c r="M5971" s="14">
        <f>+VLOOKUP(L5971,Customers!$C$3:$D$797,2,FALSE)</f>
        <v>3</v>
      </c>
      <c r="N5971" s="14">
        <f>+INDEX(Customers!$B$2:$D$797,MATCH(TF_Database!L5971,Customers!$C$2:$C$797,0),1)</f>
        <v>18137</v>
      </c>
      <c r="O5971" s="29">
        <f t="shared" si="560"/>
        <v>5</v>
      </c>
      <c r="P5971" s="29">
        <f t="shared" si="561"/>
        <v>12</v>
      </c>
      <c r="Q5971" s="14" t="str">
        <f t="shared" si="562"/>
        <v xml:space="preserve">Luke </v>
      </c>
      <c r="R5971" s="14" t="str">
        <f t="shared" si="563"/>
        <v>Schmidt</v>
      </c>
    </row>
    <row r="5972" spans="2:18" x14ac:dyDescent="0.45">
      <c r="B5972" s="14" t="str">
        <f t="shared" si="558"/>
        <v>400441940049</v>
      </c>
      <c r="C5972" s="5">
        <v>40044</v>
      </c>
      <c r="D5972" s="2" t="s">
        <v>804</v>
      </c>
      <c r="E5972" s="14">
        <f t="shared" si="559"/>
        <v>0</v>
      </c>
      <c r="F5972" s="2">
        <v>19</v>
      </c>
      <c r="G5972" s="19">
        <v>991.36</v>
      </c>
      <c r="H5972" s="20">
        <v>0.1</v>
      </c>
      <c r="I5972" s="6"/>
      <c r="J5972" s="5">
        <v>40049</v>
      </c>
      <c r="K5972" s="25">
        <v>-103.11</v>
      </c>
      <c r="L5972" s="2" t="s">
        <v>669</v>
      </c>
      <c r="M5972" s="14">
        <f>+VLOOKUP(L5972,Customers!$C$3:$D$797,2,FALSE)</f>
        <v>3</v>
      </c>
      <c r="N5972" s="14">
        <f>+INDEX(Customers!$B$2:$D$797,MATCH(TF_Database!L5972,Customers!$C$2:$C$797,0),1)</f>
        <v>25889</v>
      </c>
      <c r="O5972" s="29">
        <f t="shared" si="560"/>
        <v>8</v>
      </c>
      <c r="P5972" s="29">
        <f t="shared" si="561"/>
        <v>13</v>
      </c>
      <c r="Q5972" s="14" t="str">
        <f t="shared" si="562"/>
        <v xml:space="preserve">Michael </v>
      </c>
      <c r="R5972" s="14" t="str">
        <f t="shared" si="563"/>
        <v>Grace</v>
      </c>
    </row>
    <row r="5973" spans="2:18" x14ac:dyDescent="0.45">
      <c r="B5973" s="14" t="str">
        <f t="shared" si="558"/>
        <v>402363040238</v>
      </c>
      <c r="C5973" s="5">
        <v>40236</v>
      </c>
      <c r="D5973" s="2" t="s">
        <v>810</v>
      </c>
      <c r="E5973" s="14">
        <f t="shared" si="559"/>
        <v>0</v>
      </c>
      <c r="F5973" s="2">
        <v>30</v>
      </c>
      <c r="G5973" s="19">
        <v>17034.919999999998</v>
      </c>
      <c r="H5973" s="20">
        <v>0.09</v>
      </c>
      <c r="I5973" s="6"/>
      <c r="J5973" s="5">
        <v>40238</v>
      </c>
      <c r="K5973" s="25">
        <v>5916.3429999999998</v>
      </c>
      <c r="L5973" s="2" t="s">
        <v>348</v>
      </c>
      <c r="M5973" s="14">
        <f>+VLOOKUP(L5973,Customers!$C$3:$D$797,2,FALSE)</f>
        <v>4</v>
      </c>
      <c r="N5973" s="14">
        <f>+INDEX(Customers!$B$2:$D$797,MATCH(TF_Database!L5973,Customers!$C$2:$C$797,0),1)</f>
        <v>9686</v>
      </c>
      <c r="O5973" s="29">
        <f t="shared" si="560"/>
        <v>7</v>
      </c>
      <c r="P5973" s="29">
        <f t="shared" si="561"/>
        <v>13</v>
      </c>
      <c r="Q5973" s="14" t="str">
        <f t="shared" si="562"/>
        <v xml:space="preserve">Harold </v>
      </c>
      <c r="R5973" s="14" t="str">
        <f t="shared" si="563"/>
        <v>Dahlen</v>
      </c>
    </row>
    <row r="5974" spans="2:18" x14ac:dyDescent="0.45">
      <c r="B5974" s="14" t="str">
        <f t="shared" si="558"/>
        <v>40236340238</v>
      </c>
      <c r="C5974" s="5">
        <v>40236</v>
      </c>
      <c r="D5974" s="2" t="s">
        <v>810</v>
      </c>
      <c r="E5974" s="14">
        <f t="shared" si="559"/>
        <v>0</v>
      </c>
      <c r="F5974" s="2">
        <v>3</v>
      </c>
      <c r="G5974" s="19">
        <v>22.6</v>
      </c>
      <c r="H5974" s="20">
        <v>0.04</v>
      </c>
      <c r="I5974" s="6"/>
      <c r="J5974" s="5">
        <v>40238</v>
      </c>
      <c r="K5974" s="25">
        <v>-4.63</v>
      </c>
      <c r="L5974" s="2" t="s">
        <v>348</v>
      </c>
      <c r="M5974" s="14">
        <f>+VLOOKUP(L5974,Customers!$C$3:$D$797,2,FALSE)</f>
        <v>4</v>
      </c>
      <c r="N5974" s="14">
        <f>+INDEX(Customers!$B$2:$D$797,MATCH(TF_Database!L5974,Customers!$C$2:$C$797,0),1)</f>
        <v>9686</v>
      </c>
      <c r="O5974" s="29">
        <f t="shared" si="560"/>
        <v>7</v>
      </c>
      <c r="P5974" s="29">
        <f t="shared" si="561"/>
        <v>13</v>
      </c>
      <c r="Q5974" s="14" t="str">
        <f t="shared" si="562"/>
        <v xml:space="preserve">Harold </v>
      </c>
      <c r="R5974" s="14" t="str">
        <f t="shared" si="563"/>
        <v>Dahlen</v>
      </c>
    </row>
    <row r="5975" spans="2:18" x14ac:dyDescent="0.45">
      <c r="B5975" s="14" t="str">
        <f t="shared" si="558"/>
        <v>40236940237</v>
      </c>
      <c r="C5975" s="5">
        <v>40236</v>
      </c>
      <c r="D5975" s="2" t="s">
        <v>810</v>
      </c>
      <c r="E5975" s="14">
        <f t="shared" si="559"/>
        <v>0</v>
      </c>
      <c r="F5975" s="2">
        <v>9</v>
      </c>
      <c r="G5975" s="19">
        <v>918.73949999999991</v>
      </c>
      <c r="H5975" s="20">
        <v>0.06</v>
      </c>
      <c r="I5975" s="6"/>
      <c r="J5975" s="5">
        <v>40237</v>
      </c>
      <c r="K5975" s="25">
        <v>-303.55599999999998</v>
      </c>
      <c r="L5975" s="2" t="s">
        <v>348</v>
      </c>
      <c r="M5975" s="14">
        <f>+VLOOKUP(L5975,Customers!$C$3:$D$797,2,FALSE)</f>
        <v>4</v>
      </c>
      <c r="N5975" s="14">
        <f>+INDEX(Customers!$B$2:$D$797,MATCH(TF_Database!L5975,Customers!$C$2:$C$797,0),1)</f>
        <v>9686</v>
      </c>
      <c r="O5975" s="29">
        <f t="shared" si="560"/>
        <v>7</v>
      </c>
      <c r="P5975" s="29">
        <f t="shared" si="561"/>
        <v>13</v>
      </c>
      <c r="Q5975" s="14" t="str">
        <f t="shared" si="562"/>
        <v xml:space="preserve">Harold </v>
      </c>
      <c r="R5975" s="14" t="str">
        <f t="shared" si="563"/>
        <v>Dahlen</v>
      </c>
    </row>
    <row r="5976" spans="2:18" x14ac:dyDescent="0.45">
      <c r="B5976" s="14" t="str">
        <f t="shared" si="558"/>
        <v>41010541011</v>
      </c>
      <c r="C5976" s="5">
        <v>41010</v>
      </c>
      <c r="D5976" s="2" t="s">
        <v>810</v>
      </c>
      <c r="E5976" s="14">
        <f t="shared" si="559"/>
        <v>0</v>
      </c>
      <c r="F5976" s="2">
        <v>5</v>
      </c>
      <c r="G5976" s="19">
        <v>2600.44</v>
      </c>
      <c r="H5976" s="20">
        <v>0.03</v>
      </c>
      <c r="I5976" s="6"/>
      <c r="J5976" s="5">
        <v>41011</v>
      </c>
      <c r="K5976" s="25">
        <v>-921.94</v>
      </c>
      <c r="L5976" s="2" t="s">
        <v>671</v>
      </c>
      <c r="M5976" s="14">
        <f>+VLOOKUP(L5976,Customers!$C$3:$D$797,2,FALSE)</f>
        <v>2</v>
      </c>
      <c r="N5976" s="14">
        <f>+INDEX(Customers!$B$2:$D$797,MATCH(TF_Database!L5976,Customers!$C$2:$C$797,0),1)</f>
        <v>11862</v>
      </c>
      <c r="O5976" s="29">
        <f t="shared" si="560"/>
        <v>7</v>
      </c>
      <c r="P5976" s="29">
        <f t="shared" si="561"/>
        <v>14</v>
      </c>
      <c r="Q5976" s="14" t="str">
        <f t="shared" si="562"/>
        <v xml:space="preserve">Laurel </v>
      </c>
      <c r="R5976" s="14" t="str">
        <f t="shared" si="563"/>
        <v>Beltran</v>
      </c>
    </row>
    <row r="5977" spans="2:18" x14ac:dyDescent="0.45">
      <c r="B5977" s="14" t="str">
        <f t="shared" si="558"/>
        <v>409171140918</v>
      </c>
      <c r="C5977" s="5">
        <v>40917</v>
      </c>
      <c r="D5977" s="2" t="s">
        <v>806</v>
      </c>
      <c r="E5977" s="14">
        <f t="shared" si="559"/>
        <v>1</v>
      </c>
      <c r="F5977" s="2">
        <v>11</v>
      </c>
      <c r="G5977" s="19">
        <v>1247.8595</v>
      </c>
      <c r="H5977" s="20">
        <v>0.01</v>
      </c>
      <c r="I5977" s="6"/>
      <c r="J5977" s="5">
        <v>40918</v>
      </c>
      <c r="K5977" s="25">
        <v>-55.802999999999997</v>
      </c>
      <c r="L5977" s="2" t="s">
        <v>666</v>
      </c>
      <c r="M5977" s="14">
        <f>+VLOOKUP(L5977,Customers!$C$3:$D$797,2,FALSE)</f>
        <v>2</v>
      </c>
      <c r="N5977" s="14">
        <f>+INDEX(Customers!$B$2:$D$797,MATCH(TF_Database!L5977,Customers!$C$2:$C$797,0),1)</f>
        <v>22094</v>
      </c>
      <c r="O5977" s="29">
        <f t="shared" si="560"/>
        <v>6</v>
      </c>
      <c r="P5977" s="29">
        <f t="shared" si="561"/>
        <v>14</v>
      </c>
      <c r="Q5977" s="14" t="str">
        <f t="shared" si="562"/>
        <v xml:space="preserve">Kelly </v>
      </c>
      <c r="R5977" s="14" t="str">
        <f t="shared" si="563"/>
        <v>Andreada</v>
      </c>
    </row>
    <row r="5978" spans="2:18" x14ac:dyDescent="0.45">
      <c r="B5978" s="14" t="str">
        <f t="shared" si="558"/>
        <v>404392240444</v>
      </c>
      <c r="C5978" s="5">
        <v>40439</v>
      </c>
      <c r="D5978" s="2" t="s">
        <v>804</v>
      </c>
      <c r="E5978" s="14">
        <f t="shared" si="559"/>
        <v>0</v>
      </c>
      <c r="F5978" s="2">
        <v>22</v>
      </c>
      <c r="G5978" s="19">
        <v>3760.3065000000001</v>
      </c>
      <c r="H5978" s="20">
        <v>0.05</v>
      </c>
      <c r="I5978" s="6"/>
      <c r="J5978" s="5">
        <v>40444</v>
      </c>
      <c r="K5978" s="25">
        <v>593.18100000000004</v>
      </c>
      <c r="L5978" s="2" t="s">
        <v>593</v>
      </c>
      <c r="M5978" s="14">
        <f>+VLOOKUP(L5978,Customers!$C$3:$D$797,2,FALSE)</f>
        <v>1</v>
      </c>
      <c r="N5978" s="14">
        <f>+INDEX(Customers!$B$2:$D$797,MATCH(TF_Database!L5978,Customers!$C$2:$C$797,0),1)</f>
        <v>25866</v>
      </c>
      <c r="O5978" s="29">
        <f t="shared" si="560"/>
        <v>4</v>
      </c>
      <c r="P5978" s="29">
        <f t="shared" si="561"/>
        <v>11</v>
      </c>
      <c r="Q5978" s="14" t="str">
        <f t="shared" si="562"/>
        <v xml:space="preserve">Meg </v>
      </c>
      <c r="R5978" s="14" t="str">
        <f t="shared" si="563"/>
        <v>Tillman</v>
      </c>
    </row>
    <row r="5979" spans="2:18" x14ac:dyDescent="0.45">
      <c r="B5979" s="14" t="str">
        <f t="shared" si="558"/>
        <v>401334540133</v>
      </c>
      <c r="C5979" s="5">
        <v>40133</v>
      </c>
      <c r="D5979" s="2" t="s">
        <v>808</v>
      </c>
      <c r="E5979" s="14">
        <f t="shared" si="559"/>
        <v>0</v>
      </c>
      <c r="F5979" s="2">
        <v>45</v>
      </c>
      <c r="G5979" s="19">
        <v>318.94</v>
      </c>
      <c r="H5979" s="20">
        <v>0.1</v>
      </c>
      <c r="I5979" s="6"/>
      <c r="J5979" s="5">
        <v>40133</v>
      </c>
      <c r="K5979" s="25">
        <v>-195.6</v>
      </c>
      <c r="L5979" s="2" t="s">
        <v>673</v>
      </c>
      <c r="M5979" s="14">
        <f>+VLOOKUP(L5979,Customers!$C$3:$D$797,2,FALSE)</f>
        <v>1</v>
      </c>
      <c r="N5979" s="14">
        <f>+INDEX(Customers!$B$2:$D$797,MATCH(TF_Database!L5979,Customers!$C$2:$C$797,0),1)</f>
        <v>13760</v>
      </c>
      <c r="O5979" s="29">
        <f t="shared" si="560"/>
        <v>6</v>
      </c>
      <c r="P5979" s="29">
        <f t="shared" si="561"/>
        <v>12</v>
      </c>
      <c r="Q5979" s="14" t="str">
        <f t="shared" si="562"/>
        <v xml:space="preserve">Larry </v>
      </c>
      <c r="R5979" s="14" t="str">
        <f t="shared" si="563"/>
        <v>Blacks</v>
      </c>
    </row>
    <row r="5980" spans="2:18" x14ac:dyDescent="0.45">
      <c r="B5980" s="14" t="str">
        <f t="shared" si="558"/>
        <v>399081539910</v>
      </c>
      <c r="C5980" s="5">
        <v>39908</v>
      </c>
      <c r="D5980" s="2" t="s">
        <v>806</v>
      </c>
      <c r="E5980" s="14">
        <f t="shared" si="559"/>
        <v>1</v>
      </c>
      <c r="F5980" s="2">
        <v>15</v>
      </c>
      <c r="G5980" s="19">
        <v>1093.6355000000001</v>
      </c>
      <c r="H5980" s="20">
        <v>0.05</v>
      </c>
      <c r="I5980" s="6"/>
      <c r="J5980" s="5">
        <v>39910</v>
      </c>
      <c r="K5980" s="25">
        <v>119.169</v>
      </c>
      <c r="L5980" s="2" t="s">
        <v>348</v>
      </c>
      <c r="M5980" s="14">
        <f>+VLOOKUP(L5980,Customers!$C$3:$D$797,2,FALSE)</f>
        <v>4</v>
      </c>
      <c r="N5980" s="14">
        <f>+INDEX(Customers!$B$2:$D$797,MATCH(TF_Database!L5980,Customers!$C$2:$C$797,0),1)</f>
        <v>9686</v>
      </c>
      <c r="O5980" s="29">
        <f t="shared" si="560"/>
        <v>7</v>
      </c>
      <c r="P5980" s="29">
        <f t="shared" si="561"/>
        <v>13</v>
      </c>
      <c r="Q5980" s="14" t="str">
        <f t="shared" si="562"/>
        <v xml:space="preserve">Harold </v>
      </c>
      <c r="R5980" s="14" t="str">
        <f t="shared" si="563"/>
        <v>Dahlen</v>
      </c>
    </row>
    <row r="5981" spans="2:18" x14ac:dyDescent="0.45">
      <c r="B5981" s="14" t="str">
        <f t="shared" si="558"/>
        <v>406001840601</v>
      </c>
      <c r="C5981" s="5">
        <v>40600</v>
      </c>
      <c r="D5981" s="2" t="s">
        <v>806</v>
      </c>
      <c r="E5981" s="14">
        <f t="shared" si="559"/>
        <v>1</v>
      </c>
      <c r="F5981" s="2">
        <v>18</v>
      </c>
      <c r="G5981" s="19">
        <v>325.58</v>
      </c>
      <c r="H5981" s="20">
        <v>0.06</v>
      </c>
      <c r="I5981" s="6"/>
      <c r="J5981" s="5">
        <v>40601</v>
      </c>
      <c r="K5981" s="25">
        <v>152.28</v>
      </c>
      <c r="L5981" s="2" t="s">
        <v>669</v>
      </c>
      <c r="M5981" s="14">
        <f>+VLOOKUP(L5981,Customers!$C$3:$D$797,2,FALSE)</f>
        <v>3</v>
      </c>
      <c r="N5981" s="14">
        <f>+INDEX(Customers!$B$2:$D$797,MATCH(TF_Database!L5981,Customers!$C$2:$C$797,0),1)</f>
        <v>25889</v>
      </c>
      <c r="O5981" s="29">
        <f t="shared" si="560"/>
        <v>8</v>
      </c>
      <c r="P5981" s="29">
        <f t="shared" si="561"/>
        <v>13</v>
      </c>
      <c r="Q5981" s="14" t="str">
        <f t="shared" si="562"/>
        <v xml:space="preserve">Michael </v>
      </c>
      <c r="R5981" s="14" t="str">
        <f t="shared" si="563"/>
        <v>Grace</v>
      </c>
    </row>
    <row r="5982" spans="2:18" x14ac:dyDescent="0.45">
      <c r="B5982" s="14" t="str">
        <f t="shared" si="558"/>
        <v>40600940600</v>
      </c>
      <c r="C5982" s="5">
        <v>40600</v>
      </c>
      <c r="D5982" s="2" t="s">
        <v>806</v>
      </c>
      <c r="E5982" s="14">
        <f t="shared" si="559"/>
        <v>1</v>
      </c>
      <c r="F5982" s="2">
        <v>9</v>
      </c>
      <c r="G5982" s="19">
        <v>458.8</v>
      </c>
      <c r="H5982" s="20">
        <v>0</v>
      </c>
      <c r="I5982" s="6"/>
      <c r="J5982" s="5">
        <v>40600</v>
      </c>
      <c r="K5982" s="25">
        <v>305.87</v>
      </c>
      <c r="L5982" s="2" t="s">
        <v>669</v>
      </c>
      <c r="M5982" s="14">
        <f>+VLOOKUP(L5982,Customers!$C$3:$D$797,2,FALSE)</f>
        <v>3</v>
      </c>
      <c r="N5982" s="14">
        <f>+INDEX(Customers!$B$2:$D$797,MATCH(TF_Database!L5982,Customers!$C$2:$C$797,0),1)</f>
        <v>25889</v>
      </c>
      <c r="O5982" s="29">
        <f t="shared" si="560"/>
        <v>8</v>
      </c>
      <c r="P5982" s="29">
        <f t="shared" si="561"/>
        <v>13</v>
      </c>
      <c r="Q5982" s="14" t="str">
        <f t="shared" si="562"/>
        <v xml:space="preserve">Michael </v>
      </c>
      <c r="R5982" s="14" t="str">
        <f t="shared" si="563"/>
        <v>Grace</v>
      </c>
    </row>
    <row r="5983" spans="2:18" x14ac:dyDescent="0.45">
      <c r="B5983" s="14" t="str">
        <f t="shared" si="558"/>
        <v>411351041137</v>
      </c>
      <c r="C5983" s="5">
        <v>41135</v>
      </c>
      <c r="D5983" s="2" t="s">
        <v>810</v>
      </c>
      <c r="E5983" s="14">
        <f t="shared" si="559"/>
        <v>0</v>
      </c>
      <c r="F5983" s="2">
        <v>10</v>
      </c>
      <c r="G5983" s="19">
        <v>267.06</v>
      </c>
      <c r="H5983" s="20">
        <v>0.02</v>
      </c>
      <c r="I5983" s="6"/>
      <c r="J5983" s="5">
        <v>41137</v>
      </c>
      <c r="K5983" s="25">
        <v>76.465999999999994</v>
      </c>
      <c r="L5983" s="2" t="s">
        <v>674</v>
      </c>
      <c r="M5983" s="14">
        <f>+VLOOKUP(L5983,Customers!$C$3:$D$797,2,FALSE)</f>
        <v>3</v>
      </c>
      <c r="N5983" s="14">
        <f>+INDEX(Customers!$B$2:$D$797,MATCH(TF_Database!L5983,Customers!$C$2:$C$797,0),1)</f>
        <v>21330</v>
      </c>
      <c r="O5983" s="29">
        <f t="shared" si="560"/>
        <v>8</v>
      </c>
      <c r="P5983" s="29">
        <f t="shared" si="561"/>
        <v>15</v>
      </c>
      <c r="Q5983" s="14" t="str">
        <f t="shared" si="562"/>
        <v xml:space="preserve">Richard </v>
      </c>
      <c r="R5983" s="14" t="str">
        <f t="shared" si="563"/>
        <v>Bierner</v>
      </c>
    </row>
    <row r="5984" spans="2:18" x14ac:dyDescent="0.45">
      <c r="B5984" s="14" t="str">
        <f t="shared" si="558"/>
        <v>411352241136</v>
      </c>
      <c r="C5984" s="5">
        <v>41135</v>
      </c>
      <c r="D5984" s="2" t="s">
        <v>810</v>
      </c>
      <c r="E5984" s="14">
        <f t="shared" si="559"/>
        <v>0</v>
      </c>
      <c r="F5984" s="2">
        <v>22</v>
      </c>
      <c r="G5984" s="19">
        <v>82.98</v>
      </c>
      <c r="H5984" s="20">
        <v>0.09</v>
      </c>
      <c r="I5984" s="6"/>
      <c r="J5984" s="5">
        <v>41136</v>
      </c>
      <c r="K5984" s="25">
        <v>13.82</v>
      </c>
      <c r="L5984" s="2" t="s">
        <v>674</v>
      </c>
      <c r="M5984" s="14">
        <f>+VLOOKUP(L5984,Customers!$C$3:$D$797,2,FALSE)</f>
        <v>3</v>
      </c>
      <c r="N5984" s="14">
        <f>+INDEX(Customers!$B$2:$D$797,MATCH(TF_Database!L5984,Customers!$C$2:$C$797,0),1)</f>
        <v>21330</v>
      </c>
      <c r="O5984" s="29">
        <f t="shared" si="560"/>
        <v>8</v>
      </c>
      <c r="P5984" s="29">
        <f t="shared" si="561"/>
        <v>15</v>
      </c>
      <c r="Q5984" s="14" t="str">
        <f t="shared" si="562"/>
        <v xml:space="preserve">Richard </v>
      </c>
      <c r="R5984" s="14" t="str">
        <f t="shared" si="563"/>
        <v>Bierner</v>
      </c>
    </row>
    <row r="5985" spans="2:18" x14ac:dyDescent="0.45">
      <c r="B5985" s="14" t="str">
        <f t="shared" si="558"/>
        <v>398971139899</v>
      </c>
      <c r="C5985" s="5">
        <v>39897</v>
      </c>
      <c r="D5985" s="2" t="s">
        <v>808</v>
      </c>
      <c r="E5985" s="14">
        <f t="shared" si="559"/>
        <v>0</v>
      </c>
      <c r="F5985" s="2">
        <v>11</v>
      </c>
      <c r="G5985" s="19">
        <v>1610.29</v>
      </c>
      <c r="H5985" s="20">
        <v>0.04</v>
      </c>
      <c r="I5985" s="6"/>
      <c r="J5985" s="5">
        <v>39899</v>
      </c>
      <c r="K5985" s="25">
        <v>221.38</v>
      </c>
      <c r="L5985" s="2" t="s">
        <v>669</v>
      </c>
      <c r="M5985" s="14">
        <f>+VLOOKUP(L5985,Customers!$C$3:$D$797,2,FALSE)</f>
        <v>3</v>
      </c>
      <c r="N5985" s="14">
        <f>+INDEX(Customers!$B$2:$D$797,MATCH(TF_Database!L5985,Customers!$C$2:$C$797,0),1)</f>
        <v>25889</v>
      </c>
      <c r="O5985" s="29">
        <f t="shared" si="560"/>
        <v>8</v>
      </c>
      <c r="P5985" s="29">
        <f t="shared" si="561"/>
        <v>13</v>
      </c>
      <c r="Q5985" s="14" t="str">
        <f t="shared" si="562"/>
        <v xml:space="preserve">Michael </v>
      </c>
      <c r="R5985" s="14" t="str">
        <f t="shared" si="563"/>
        <v>Grace</v>
      </c>
    </row>
    <row r="5986" spans="2:18" x14ac:dyDescent="0.45">
      <c r="B5986" s="14" t="str">
        <f t="shared" si="558"/>
        <v>398973039897</v>
      </c>
      <c r="C5986" s="5">
        <v>39897</v>
      </c>
      <c r="D5986" s="2" t="s">
        <v>808</v>
      </c>
      <c r="E5986" s="14">
        <f t="shared" si="559"/>
        <v>0</v>
      </c>
      <c r="F5986" s="2">
        <v>30</v>
      </c>
      <c r="G5986" s="19">
        <v>617.51</v>
      </c>
      <c r="H5986" s="20">
        <v>0.01</v>
      </c>
      <c r="I5986" s="6"/>
      <c r="J5986" s="5">
        <v>39897</v>
      </c>
      <c r="K5986" s="25">
        <v>98.1</v>
      </c>
      <c r="L5986" s="2" t="s">
        <v>669</v>
      </c>
      <c r="M5986" s="14">
        <f>+VLOOKUP(L5986,Customers!$C$3:$D$797,2,FALSE)</f>
        <v>3</v>
      </c>
      <c r="N5986" s="14">
        <f>+INDEX(Customers!$B$2:$D$797,MATCH(TF_Database!L5986,Customers!$C$2:$C$797,0),1)</f>
        <v>25889</v>
      </c>
      <c r="O5986" s="29">
        <f t="shared" si="560"/>
        <v>8</v>
      </c>
      <c r="P5986" s="29">
        <f t="shared" si="561"/>
        <v>13</v>
      </c>
      <c r="Q5986" s="14" t="str">
        <f t="shared" si="562"/>
        <v xml:space="preserve">Michael </v>
      </c>
      <c r="R5986" s="14" t="str">
        <f t="shared" si="563"/>
        <v>Grace</v>
      </c>
    </row>
    <row r="5987" spans="2:18" x14ac:dyDescent="0.45">
      <c r="B5987" s="14" t="str">
        <f t="shared" si="558"/>
        <v>398972339898</v>
      </c>
      <c r="C5987" s="5">
        <v>39897</v>
      </c>
      <c r="D5987" s="2" t="s">
        <v>808</v>
      </c>
      <c r="E5987" s="14">
        <f t="shared" si="559"/>
        <v>0</v>
      </c>
      <c r="F5987" s="2">
        <v>23</v>
      </c>
      <c r="G5987" s="19">
        <v>278.83</v>
      </c>
      <c r="H5987" s="20">
        <v>0.03</v>
      </c>
      <c r="I5987" s="6"/>
      <c r="J5987" s="5">
        <v>39898</v>
      </c>
      <c r="K5987" s="25">
        <v>35.159999999999997</v>
      </c>
      <c r="L5987" s="2" t="s">
        <v>669</v>
      </c>
      <c r="M5987" s="14">
        <f>+VLOOKUP(L5987,Customers!$C$3:$D$797,2,FALSE)</f>
        <v>3</v>
      </c>
      <c r="N5987" s="14">
        <f>+INDEX(Customers!$B$2:$D$797,MATCH(TF_Database!L5987,Customers!$C$2:$C$797,0),1)</f>
        <v>25889</v>
      </c>
      <c r="O5987" s="29">
        <f t="shared" si="560"/>
        <v>8</v>
      </c>
      <c r="P5987" s="29">
        <f t="shared" si="561"/>
        <v>13</v>
      </c>
      <c r="Q5987" s="14" t="str">
        <f t="shared" si="562"/>
        <v xml:space="preserve">Michael </v>
      </c>
      <c r="R5987" s="14" t="str">
        <f t="shared" si="563"/>
        <v>Grace</v>
      </c>
    </row>
    <row r="5988" spans="2:18" x14ac:dyDescent="0.45">
      <c r="B5988" s="14" t="str">
        <f t="shared" si="558"/>
        <v>398974639899</v>
      </c>
      <c r="C5988" s="5">
        <v>39897</v>
      </c>
      <c r="D5988" s="2" t="s">
        <v>808</v>
      </c>
      <c r="E5988" s="14">
        <f t="shared" si="559"/>
        <v>0</v>
      </c>
      <c r="F5988" s="2">
        <v>46</v>
      </c>
      <c r="G5988" s="19">
        <v>1605.22</v>
      </c>
      <c r="H5988" s="20">
        <v>0.05</v>
      </c>
      <c r="I5988" s="6"/>
      <c r="J5988" s="5">
        <v>39899</v>
      </c>
      <c r="K5988" s="25">
        <v>230.03</v>
      </c>
      <c r="L5988" s="2" t="s">
        <v>669</v>
      </c>
      <c r="M5988" s="14">
        <f>+VLOOKUP(L5988,Customers!$C$3:$D$797,2,FALSE)</f>
        <v>3</v>
      </c>
      <c r="N5988" s="14">
        <f>+INDEX(Customers!$B$2:$D$797,MATCH(TF_Database!L5988,Customers!$C$2:$C$797,0),1)</f>
        <v>25889</v>
      </c>
      <c r="O5988" s="29">
        <f t="shared" si="560"/>
        <v>8</v>
      </c>
      <c r="P5988" s="29">
        <f t="shared" si="561"/>
        <v>13</v>
      </c>
      <c r="Q5988" s="14" t="str">
        <f t="shared" si="562"/>
        <v xml:space="preserve">Michael </v>
      </c>
      <c r="R5988" s="14" t="str">
        <f t="shared" si="563"/>
        <v>Grace</v>
      </c>
    </row>
    <row r="5989" spans="2:18" x14ac:dyDescent="0.45">
      <c r="B5989" s="14" t="str">
        <f t="shared" si="558"/>
        <v>405134140514</v>
      </c>
      <c r="C5989" s="5">
        <v>40513</v>
      </c>
      <c r="D5989" s="2" t="s">
        <v>810</v>
      </c>
      <c r="E5989" s="14">
        <f t="shared" si="559"/>
        <v>0</v>
      </c>
      <c r="F5989" s="2">
        <v>41</v>
      </c>
      <c r="G5989" s="19">
        <v>357.01</v>
      </c>
      <c r="H5989" s="20">
        <v>0.01</v>
      </c>
      <c r="I5989" s="6"/>
      <c r="J5989" s="5">
        <v>40514</v>
      </c>
      <c r="K5989" s="25">
        <v>64.5</v>
      </c>
      <c r="L5989" s="2" t="s">
        <v>670</v>
      </c>
      <c r="M5989" s="14">
        <f>+VLOOKUP(L5989,Customers!$C$3:$D$797,2,FALSE)</f>
        <v>5</v>
      </c>
      <c r="N5989" s="14">
        <f>+INDEX(Customers!$B$2:$D$797,MATCH(TF_Database!L5989,Customers!$C$2:$C$797,0),1)</f>
        <v>15574</v>
      </c>
      <c r="O5989" s="29">
        <f t="shared" si="560"/>
        <v>9</v>
      </c>
      <c r="P5989" s="29">
        <f t="shared" si="561"/>
        <v>16</v>
      </c>
      <c r="Q5989" s="14" t="str">
        <f t="shared" si="562"/>
        <v xml:space="preserve">Saphhira </v>
      </c>
      <c r="R5989" s="14" t="str">
        <f t="shared" si="563"/>
        <v>Shifley</v>
      </c>
    </row>
    <row r="5990" spans="2:18" x14ac:dyDescent="0.45">
      <c r="B5990" s="14" t="str">
        <f t="shared" si="558"/>
        <v>401392040139</v>
      </c>
      <c r="C5990" s="5">
        <v>40139</v>
      </c>
      <c r="D5990" s="2" t="s">
        <v>806</v>
      </c>
      <c r="E5990" s="14">
        <f t="shared" si="559"/>
        <v>1</v>
      </c>
      <c r="F5990" s="2">
        <v>20</v>
      </c>
      <c r="G5990" s="19">
        <v>632.04999999999995</v>
      </c>
      <c r="H5990" s="20">
        <v>0.09</v>
      </c>
      <c r="I5990" s="6"/>
      <c r="J5990" s="5">
        <v>40139</v>
      </c>
      <c r="K5990" s="25">
        <v>-626.61</v>
      </c>
      <c r="L5990" s="2" t="s">
        <v>665</v>
      </c>
      <c r="M5990" s="14">
        <f>+VLOOKUP(L5990,Customers!$C$3:$D$797,2,FALSE)</f>
        <v>3</v>
      </c>
      <c r="N5990" s="14">
        <f>+INDEX(Customers!$B$2:$D$797,MATCH(TF_Database!L5990,Customers!$C$2:$C$797,0),1)</f>
        <v>18137</v>
      </c>
      <c r="O5990" s="29">
        <f t="shared" si="560"/>
        <v>5</v>
      </c>
      <c r="P5990" s="29">
        <f t="shared" si="561"/>
        <v>12</v>
      </c>
      <c r="Q5990" s="14" t="str">
        <f t="shared" si="562"/>
        <v xml:space="preserve">Luke </v>
      </c>
      <c r="R5990" s="14" t="str">
        <f t="shared" si="563"/>
        <v>Schmidt</v>
      </c>
    </row>
    <row r="5991" spans="2:18" x14ac:dyDescent="0.45">
      <c r="B5991" s="14" t="str">
        <f t="shared" si="558"/>
        <v>403871240391</v>
      </c>
      <c r="C5991" s="5">
        <v>40387</v>
      </c>
      <c r="D5991" s="2" t="s">
        <v>804</v>
      </c>
      <c r="E5991" s="14">
        <f t="shared" si="559"/>
        <v>0</v>
      </c>
      <c r="F5991" s="2">
        <v>12</v>
      </c>
      <c r="G5991" s="19">
        <v>600.86</v>
      </c>
      <c r="H5991" s="20">
        <v>0.09</v>
      </c>
      <c r="I5991" s="6"/>
      <c r="J5991" s="5">
        <v>40391</v>
      </c>
      <c r="K5991" s="25">
        <v>-82.67</v>
      </c>
      <c r="L5991" s="2" t="s">
        <v>675</v>
      </c>
      <c r="M5991" s="14">
        <f>+VLOOKUP(L5991,Customers!$C$3:$D$797,2,FALSE)</f>
        <v>2</v>
      </c>
      <c r="N5991" s="14">
        <f>+INDEX(Customers!$B$2:$D$797,MATCH(TF_Database!L5991,Customers!$C$2:$C$797,0),1)</f>
        <v>1184</v>
      </c>
      <c r="O5991" s="29">
        <f t="shared" si="560"/>
        <v>8</v>
      </c>
      <c r="P5991" s="29">
        <f t="shared" si="561"/>
        <v>13</v>
      </c>
      <c r="Q5991" s="14" t="str">
        <f t="shared" si="562"/>
        <v xml:space="preserve">Tiffany </v>
      </c>
      <c r="R5991" s="14" t="str">
        <f t="shared" si="563"/>
        <v>House</v>
      </c>
    </row>
    <row r="5992" spans="2:18" x14ac:dyDescent="0.45">
      <c r="B5992" s="14" t="str">
        <f t="shared" si="558"/>
        <v>40387540389</v>
      </c>
      <c r="C5992" s="5">
        <v>40387</v>
      </c>
      <c r="D5992" s="2" t="s">
        <v>804</v>
      </c>
      <c r="E5992" s="14">
        <f t="shared" si="559"/>
        <v>0</v>
      </c>
      <c r="F5992" s="2">
        <v>5</v>
      </c>
      <c r="G5992" s="19">
        <v>17.059999999999999</v>
      </c>
      <c r="H5992" s="20">
        <v>0.03</v>
      </c>
      <c r="I5992" s="6"/>
      <c r="J5992" s="5">
        <v>40389</v>
      </c>
      <c r="K5992" s="25">
        <v>-7.54</v>
      </c>
      <c r="L5992" s="2" t="s">
        <v>675</v>
      </c>
      <c r="M5992" s="14">
        <f>+VLOOKUP(L5992,Customers!$C$3:$D$797,2,FALSE)</f>
        <v>2</v>
      </c>
      <c r="N5992" s="14">
        <f>+INDEX(Customers!$B$2:$D$797,MATCH(TF_Database!L5992,Customers!$C$2:$C$797,0),1)</f>
        <v>1184</v>
      </c>
      <c r="O5992" s="29">
        <f t="shared" si="560"/>
        <v>8</v>
      </c>
      <c r="P5992" s="29">
        <f t="shared" si="561"/>
        <v>13</v>
      </c>
      <c r="Q5992" s="14" t="str">
        <f t="shared" si="562"/>
        <v xml:space="preserve">Tiffany </v>
      </c>
      <c r="R5992" s="14" t="str">
        <f t="shared" si="563"/>
        <v>House</v>
      </c>
    </row>
    <row r="5993" spans="2:18" x14ac:dyDescent="0.45">
      <c r="B5993" s="14" t="str">
        <f t="shared" si="558"/>
        <v>411052341106</v>
      </c>
      <c r="C5993" s="5">
        <v>41105</v>
      </c>
      <c r="D5993" s="2" t="s">
        <v>806</v>
      </c>
      <c r="E5993" s="14">
        <f t="shared" si="559"/>
        <v>1</v>
      </c>
      <c r="F5993" s="2">
        <v>23</v>
      </c>
      <c r="G5993" s="19">
        <v>1198.0999999999999</v>
      </c>
      <c r="H5993" s="20">
        <v>0.02</v>
      </c>
      <c r="I5993" s="6"/>
      <c r="J5993" s="5">
        <v>41106</v>
      </c>
      <c r="K5993" s="25">
        <v>187.19</v>
      </c>
      <c r="L5993" s="2" t="s">
        <v>593</v>
      </c>
      <c r="M5993" s="14">
        <f>+VLOOKUP(L5993,Customers!$C$3:$D$797,2,FALSE)</f>
        <v>1</v>
      </c>
      <c r="N5993" s="14">
        <f>+INDEX(Customers!$B$2:$D$797,MATCH(TF_Database!L5993,Customers!$C$2:$C$797,0),1)</f>
        <v>25866</v>
      </c>
      <c r="O5993" s="29">
        <f t="shared" si="560"/>
        <v>4</v>
      </c>
      <c r="P5993" s="29">
        <f t="shared" si="561"/>
        <v>11</v>
      </c>
      <c r="Q5993" s="14" t="str">
        <f t="shared" si="562"/>
        <v xml:space="preserve">Meg </v>
      </c>
      <c r="R5993" s="14" t="str">
        <f t="shared" si="563"/>
        <v>Tillman</v>
      </c>
    </row>
    <row r="5994" spans="2:18" x14ac:dyDescent="0.45">
      <c r="B5994" s="14" t="str">
        <f t="shared" si="558"/>
        <v>401434940145</v>
      </c>
      <c r="C5994" s="5">
        <v>40143</v>
      </c>
      <c r="D5994" s="2" t="s">
        <v>811</v>
      </c>
      <c r="E5994" s="14">
        <f t="shared" si="559"/>
        <v>0</v>
      </c>
      <c r="F5994" s="2">
        <v>49</v>
      </c>
      <c r="G5994" s="19">
        <v>276.3</v>
      </c>
      <c r="H5994" s="20">
        <v>0.02</v>
      </c>
      <c r="I5994" s="6"/>
      <c r="J5994" s="5">
        <v>40145</v>
      </c>
      <c r="K5994" s="25">
        <v>14.841000000000001</v>
      </c>
      <c r="L5994" s="2" t="s">
        <v>670</v>
      </c>
      <c r="M5994" s="14">
        <f>+VLOOKUP(L5994,Customers!$C$3:$D$797,2,FALSE)</f>
        <v>5</v>
      </c>
      <c r="N5994" s="14">
        <f>+INDEX(Customers!$B$2:$D$797,MATCH(TF_Database!L5994,Customers!$C$2:$C$797,0),1)</f>
        <v>15574</v>
      </c>
      <c r="O5994" s="29">
        <f t="shared" si="560"/>
        <v>9</v>
      </c>
      <c r="P5994" s="29">
        <f t="shared" si="561"/>
        <v>16</v>
      </c>
      <c r="Q5994" s="14" t="str">
        <f t="shared" si="562"/>
        <v xml:space="preserve">Saphhira </v>
      </c>
      <c r="R5994" s="14" t="str">
        <f t="shared" si="563"/>
        <v>Shifley</v>
      </c>
    </row>
    <row r="5995" spans="2:18" x14ac:dyDescent="0.45">
      <c r="B5995" s="14" t="str">
        <f t="shared" si="558"/>
        <v>401431540144</v>
      </c>
      <c r="C5995" s="5">
        <v>40143</v>
      </c>
      <c r="D5995" s="2" t="s">
        <v>811</v>
      </c>
      <c r="E5995" s="14">
        <f t="shared" si="559"/>
        <v>0</v>
      </c>
      <c r="F5995" s="2">
        <v>15</v>
      </c>
      <c r="G5995" s="19">
        <v>120.52</v>
      </c>
      <c r="H5995" s="20">
        <v>0.06</v>
      </c>
      <c r="I5995" s="6"/>
      <c r="J5995" s="5">
        <v>40144</v>
      </c>
      <c r="K5995" s="25">
        <v>43.92</v>
      </c>
      <c r="L5995" s="2" t="s">
        <v>670</v>
      </c>
      <c r="M5995" s="14">
        <f>+VLOOKUP(L5995,Customers!$C$3:$D$797,2,FALSE)</f>
        <v>5</v>
      </c>
      <c r="N5995" s="14">
        <f>+INDEX(Customers!$B$2:$D$797,MATCH(TF_Database!L5995,Customers!$C$2:$C$797,0),1)</f>
        <v>15574</v>
      </c>
      <c r="O5995" s="29">
        <f t="shared" si="560"/>
        <v>9</v>
      </c>
      <c r="P5995" s="29">
        <f t="shared" si="561"/>
        <v>16</v>
      </c>
      <c r="Q5995" s="14" t="str">
        <f t="shared" si="562"/>
        <v xml:space="preserve">Saphhira </v>
      </c>
      <c r="R5995" s="14" t="str">
        <f t="shared" si="563"/>
        <v>Shifley</v>
      </c>
    </row>
    <row r="5996" spans="2:18" x14ac:dyDescent="0.45">
      <c r="B5996" s="14" t="str">
        <f t="shared" si="558"/>
        <v>401434240144</v>
      </c>
      <c r="C5996" s="5">
        <v>40143</v>
      </c>
      <c r="D5996" s="2" t="s">
        <v>811</v>
      </c>
      <c r="E5996" s="14">
        <f t="shared" si="559"/>
        <v>0</v>
      </c>
      <c r="F5996" s="2">
        <v>42</v>
      </c>
      <c r="G5996" s="19">
        <v>2269.0100000000002</v>
      </c>
      <c r="H5996" s="20">
        <v>0.02</v>
      </c>
      <c r="I5996" s="6"/>
      <c r="J5996" s="5">
        <v>40144</v>
      </c>
      <c r="K5996" s="25">
        <v>-19.37</v>
      </c>
      <c r="L5996" s="2" t="s">
        <v>670</v>
      </c>
      <c r="M5996" s="14">
        <f>+VLOOKUP(L5996,Customers!$C$3:$D$797,2,FALSE)</f>
        <v>5</v>
      </c>
      <c r="N5996" s="14">
        <f>+INDEX(Customers!$B$2:$D$797,MATCH(TF_Database!L5996,Customers!$C$2:$C$797,0),1)</f>
        <v>15574</v>
      </c>
      <c r="O5996" s="29">
        <f t="shared" si="560"/>
        <v>9</v>
      </c>
      <c r="P5996" s="29">
        <f t="shared" si="561"/>
        <v>16</v>
      </c>
      <c r="Q5996" s="14" t="str">
        <f t="shared" si="562"/>
        <v xml:space="preserve">Saphhira </v>
      </c>
      <c r="R5996" s="14" t="str">
        <f t="shared" si="563"/>
        <v>Shifley</v>
      </c>
    </row>
    <row r="5997" spans="2:18" x14ac:dyDescent="0.45">
      <c r="B5997" s="14" t="str">
        <f t="shared" si="558"/>
        <v>408963140896</v>
      </c>
      <c r="C5997" s="5">
        <v>40896</v>
      </c>
      <c r="D5997" s="2" t="s">
        <v>808</v>
      </c>
      <c r="E5997" s="14">
        <f t="shared" si="559"/>
        <v>0</v>
      </c>
      <c r="F5997" s="2">
        <v>31</v>
      </c>
      <c r="G5997" s="19">
        <v>2893.31</v>
      </c>
      <c r="H5997" s="20">
        <v>0.1</v>
      </c>
      <c r="I5997" s="6"/>
      <c r="J5997" s="5">
        <v>40896</v>
      </c>
      <c r="K5997" s="25">
        <v>937.64</v>
      </c>
      <c r="L5997" s="2" t="s">
        <v>348</v>
      </c>
      <c r="M5997" s="14">
        <f>+VLOOKUP(L5997,Customers!$C$3:$D$797,2,FALSE)</f>
        <v>4</v>
      </c>
      <c r="N5997" s="14">
        <f>+INDEX(Customers!$B$2:$D$797,MATCH(TF_Database!L5997,Customers!$C$2:$C$797,0),1)</f>
        <v>9686</v>
      </c>
      <c r="O5997" s="29">
        <f t="shared" si="560"/>
        <v>7</v>
      </c>
      <c r="P5997" s="29">
        <f t="shared" si="561"/>
        <v>13</v>
      </c>
      <c r="Q5997" s="14" t="str">
        <f t="shared" si="562"/>
        <v xml:space="preserve">Harold </v>
      </c>
      <c r="R5997" s="14" t="str">
        <f t="shared" si="563"/>
        <v>Dahlen</v>
      </c>
    </row>
    <row r="5998" spans="2:18" x14ac:dyDescent="0.45">
      <c r="B5998" s="14" t="str">
        <f t="shared" si="558"/>
        <v>408962540898</v>
      </c>
      <c r="C5998" s="5">
        <v>40896</v>
      </c>
      <c r="D5998" s="2" t="s">
        <v>808</v>
      </c>
      <c r="E5998" s="14">
        <f t="shared" si="559"/>
        <v>0</v>
      </c>
      <c r="F5998" s="2">
        <v>25</v>
      </c>
      <c r="G5998" s="19">
        <v>3923.27</v>
      </c>
      <c r="H5998" s="20">
        <v>0.03</v>
      </c>
      <c r="I5998" s="6"/>
      <c r="J5998" s="5">
        <v>40898</v>
      </c>
      <c r="K5998" s="25">
        <v>-85.86</v>
      </c>
      <c r="L5998" s="2" t="s">
        <v>348</v>
      </c>
      <c r="M5998" s="14">
        <f>+VLOOKUP(L5998,Customers!$C$3:$D$797,2,FALSE)</f>
        <v>4</v>
      </c>
      <c r="N5998" s="14">
        <f>+INDEX(Customers!$B$2:$D$797,MATCH(TF_Database!L5998,Customers!$C$2:$C$797,0),1)</f>
        <v>9686</v>
      </c>
      <c r="O5998" s="29">
        <f t="shared" si="560"/>
        <v>7</v>
      </c>
      <c r="P5998" s="29">
        <f t="shared" si="561"/>
        <v>13</v>
      </c>
      <c r="Q5998" s="14" t="str">
        <f t="shared" si="562"/>
        <v xml:space="preserve">Harold </v>
      </c>
      <c r="R5998" s="14" t="str">
        <f t="shared" si="563"/>
        <v>Dahlen</v>
      </c>
    </row>
    <row r="5999" spans="2:18" x14ac:dyDescent="0.45">
      <c r="B5999" s="14" t="str">
        <f t="shared" si="558"/>
        <v>405382440540</v>
      </c>
      <c r="C5999" s="5">
        <v>40538</v>
      </c>
      <c r="D5999" s="2" t="s">
        <v>806</v>
      </c>
      <c r="E5999" s="14">
        <f t="shared" si="559"/>
        <v>1</v>
      </c>
      <c r="F5999" s="2">
        <v>24</v>
      </c>
      <c r="G5999" s="19">
        <v>2332.5954999999999</v>
      </c>
      <c r="H5999" s="20">
        <v>7.0000000000000007E-2</v>
      </c>
      <c r="I5999" s="6"/>
      <c r="J5999" s="5">
        <v>40540</v>
      </c>
      <c r="K5999" s="25">
        <v>366.858</v>
      </c>
      <c r="L5999" s="2" t="s">
        <v>670</v>
      </c>
      <c r="M5999" s="14">
        <f>+VLOOKUP(L5999,Customers!$C$3:$D$797,2,FALSE)</f>
        <v>5</v>
      </c>
      <c r="N5999" s="14">
        <f>+INDEX(Customers!$B$2:$D$797,MATCH(TF_Database!L5999,Customers!$C$2:$C$797,0),1)</f>
        <v>15574</v>
      </c>
      <c r="O5999" s="29">
        <f t="shared" si="560"/>
        <v>9</v>
      </c>
      <c r="P5999" s="29">
        <f t="shared" si="561"/>
        <v>16</v>
      </c>
      <c r="Q5999" s="14" t="str">
        <f t="shared" si="562"/>
        <v xml:space="preserve">Saphhira </v>
      </c>
      <c r="R5999" s="14" t="str">
        <f t="shared" si="563"/>
        <v>Shifley</v>
      </c>
    </row>
    <row r="6000" spans="2:18" x14ac:dyDescent="0.45">
      <c r="B6000" s="14" t="str">
        <f t="shared" si="558"/>
        <v>41036341038</v>
      </c>
      <c r="C6000" s="5">
        <v>41036</v>
      </c>
      <c r="D6000" s="2" t="s">
        <v>806</v>
      </c>
      <c r="E6000" s="14">
        <f t="shared" si="559"/>
        <v>1</v>
      </c>
      <c r="F6000" s="2">
        <v>3</v>
      </c>
      <c r="G6000" s="19">
        <v>461.89</v>
      </c>
      <c r="H6000" s="20">
        <v>0.05</v>
      </c>
      <c r="I6000" s="6"/>
      <c r="J6000" s="5">
        <v>41038</v>
      </c>
      <c r="K6000" s="25">
        <v>-309.82440000000003</v>
      </c>
      <c r="L6000" s="2" t="s">
        <v>676</v>
      </c>
      <c r="M6000" s="14">
        <f>+VLOOKUP(L6000,Customers!$C$3:$D$797,2,FALSE)</f>
        <v>2</v>
      </c>
      <c r="N6000" s="14">
        <f>+INDEX(Customers!$B$2:$D$797,MATCH(TF_Database!L6000,Customers!$C$2:$C$797,0),1)</f>
        <v>5765</v>
      </c>
      <c r="O6000" s="29">
        <f t="shared" si="560"/>
        <v>4</v>
      </c>
      <c r="P6000" s="29">
        <f t="shared" si="561"/>
        <v>11</v>
      </c>
      <c r="Q6000" s="14" t="str">
        <f t="shared" si="562"/>
        <v xml:space="preserve">Roy </v>
      </c>
      <c r="R6000" s="14" t="str">
        <f t="shared" si="563"/>
        <v>Collins</v>
      </c>
    </row>
    <row r="6001" spans="2:18" x14ac:dyDescent="0.45">
      <c r="B6001" s="14" t="str">
        <f t="shared" si="558"/>
        <v>410362941037</v>
      </c>
      <c r="C6001" s="5">
        <v>41036</v>
      </c>
      <c r="D6001" s="2" t="s">
        <v>806</v>
      </c>
      <c r="E6001" s="14">
        <f t="shared" si="559"/>
        <v>1</v>
      </c>
      <c r="F6001" s="2">
        <v>29</v>
      </c>
      <c r="G6001" s="19">
        <v>575.11</v>
      </c>
      <c r="H6001" s="20">
        <v>0.02</v>
      </c>
      <c r="I6001" s="6"/>
      <c r="J6001" s="5">
        <v>41037</v>
      </c>
      <c r="K6001" s="25">
        <v>71.75</v>
      </c>
      <c r="L6001" s="2" t="s">
        <v>676</v>
      </c>
      <c r="M6001" s="14">
        <f>+VLOOKUP(L6001,Customers!$C$3:$D$797,2,FALSE)</f>
        <v>2</v>
      </c>
      <c r="N6001" s="14">
        <f>+INDEX(Customers!$B$2:$D$797,MATCH(TF_Database!L6001,Customers!$C$2:$C$797,0),1)</f>
        <v>5765</v>
      </c>
      <c r="O6001" s="29">
        <f t="shared" si="560"/>
        <v>4</v>
      </c>
      <c r="P6001" s="29">
        <f t="shared" si="561"/>
        <v>11</v>
      </c>
      <c r="Q6001" s="14" t="str">
        <f t="shared" si="562"/>
        <v xml:space="preserve">Roy </v>
      </c>
      <c r="R6001" s="14" t="str">
        <f t="shared" si="563"/>
        <v>Collins</v>
      </c>
    </row>
    <row r="6002" spans="2:18" x14ac:dyDescent="0.45">
      <c r="B6002" s="14" t="str">
        <f t="shared" si="558"/>
        <v>410362341039</v>
      </c>
      <c r="C6002" s="5">
        <v>41036</v>
      </c>
      <c r="D6002" s="2" t="s">
        <v>806</v>
      </c>
      <c r="E6002" s="14">
        <f t="shared" si="559"/>
        <v>1</v>
      </c>
      <c r="F6002" s="2">
        <v>23</v>
      </c>
      <c r="G6002" s="19">
        <v>236.46</v>
      </c>
      <c r="H6002" s="20">
        <v>0.05</v>
      </c>
      <c r="I6002" s="6"/>
      <c r="J6002" s="5">
        <v>41039</v>
      </c>
      <c r="K6002" s="25">
        <v>-134.31</v>
      </c>
      <c r="L6002" s="2" t="s">
        <v>676</v>
      </c>
      <c r="M6002" s="14">
        <f>+VLOOKUP(L6002,Customers!$C$3:$D$797,2,FALSE)</f>
        <v>2</v>
      </c>
      <c r="N6002" s="14">
        <f>+INDEX(Customers!$B$2:$D$797,MATCH(TF_Database!L6002,Customers!$C$2:$C$797,0),1)</f>
        <v>5765</v>
      </c>
      <c r="O6002" s="29">
        <f t="shared" si="560"/>
        <v>4</v>
      </c>
      <c r="P6002" s="29">
        <f t="shared" si="561"/>
        <v>11</v>
      </c>
      <c r="Q6002" s="14" t="str">
        <f t="shared" si="562"/>
        <v xml:space="preserve">Roy </v>
      </c>
      <c r="R6002" s="14" t="str">
        <f t="shared" si="563"/>
        <v>Collins</v>
      </c>
    </row>
    <row r="6003" spans="2:18" x14ac:dyDescent="0.45">
      <c r="B6003" s="14" t="str">
        <f t="shared" si="558"/>
        <v>407283940730</v>
      </c>
      <c r="C6003" s="5">
        <v>40728</v>
      </c>
      <c r="D6003" s="2" t="s">
        <v>808</v>
      </c>
      <c r="E6003" s="14">
        <f t="shared" si="559"/>
        <v>0</v>
      </c>
      <c r="F6003" s="2">
        <v>39</v>
      </c>
      <c r="G6003" s="19">
        <v>197.56</v>
      </c>
      <c r="H6003" s="20">
        <v>0.02</v>
      </c>
      <c r="I6003" s="6"/>
      <c r="J6003" s="5">
        <v>40730</v>
      </c>
      <c r="K6003" s="25">
        <v>-119.86</v>
      </c>
      <c r="L6003" s="2" t="s">
        <v>677</v>
      </c>
      <c r="M6003" s="14">
        <f>+VLOOKUP(L6003,Customers!$C$3:$D$797,2,FALSE)</f>
        <v>1</v>
      </c>
      <c r="N6003" s="14">
        <f>+INDEX(Customers!$B$2:$D$797,MATCH(TF_Database!L6003,Customers!$C$2:$C$797,0),1)</f>
        <v>29861</v>
      </c>
      <c r="O6003" s="29">
        <f t="shared" si="560"/>
        <v>5</v>
      </c>
      <c r="P6003" s="29">
        <f t="shared" si="561"/>
        <v>13</v>
      </c>
      <c r="Q6003" s="14" t="str">
        <f t="shared" si="562"/>
        <v xml:space="preserve">Toby </v>
      </c>
      <c r="R6003" s="14" t="str">
        <f t="shared" si="563"/>
        <v>Swindell</v>
      </c>
    </row>
    <row r="6004" spans="2:18" x14ac:dyDescent="0.45">
      <c r="B6004" s="14" t="str">
        <f t="shared" si="558"/>
        <v>409731740974</v>
      </c>
      <c r="C6004" s="5">
        <v>40973</v>
      </c>
      <c r="D6004" s="2" t="s">
        <v>808</v>
      </c>
      <c r="E6004" s="14">
        <f t="shared" si="559"/>
        <v>0</v>
      </c>
      <c r="F6004" s="2">
        <v>17</v>
      </c>
      <c r="G6004" s="19">
        <v>186.02</v>
      </c>
      <c r="H6004" s="20">
        <v>0.01</v>
      </c>
      <c r="I6004" s="6"/>
      <c r="J6004" s="5">
        <v>40974</v>
      </c>
      <c r="K6004" s="25">
        <v>16.48</v>
      </c>
      <c r="L6004" s="2" t="s">
        <v>484</v>
      </c>
      <c r="M6004" s="14">
        <f>+VLOOKUP(L6004,Customers!$C$3:$D$797,2,FALSE)</f>
        <v>2</v>
      </c>
      <c r="N6004" s="14">
        <f>+INDEX(Customers!$B$2:$D$797,MATCH(TF_Database!L6004,Customers!$C$2:$C$797,0),1)</f>
        <v>21300</v>
      </c>
      <c r="O6004" s="29">
        <f t="shared" si="560"/>
        <v>6</v>
      </c>
      <c r="P6004" s="29">
        <f t="shared" si="561"/>
        <v>11</v>
      </c>
      <c r="Q6004" s="14" t="str">
        <f t="shared" si="562"/>
        <v xml:space="preserve">Sarah </v>
      </c>
      <c r="R6004" s="14" t="str">
        <f t="shared" si="563"/>
        <v>Brown</v>
      </c>
    </row>
    <row r="6005" spans="2:18" x14ac:dyDescent="0.45">
      <c r="B6005" s="14" t="str">
        <f t="shared" si="558"/>
        <v>40973540974</v>
      </c>
      <c r="C6005" s="5">
        <v>40973</v>
      </c>
      <c r="D6005" s="2" t="s">
        <v>808</v>
      </c>
      <c r="E6005" s="14">
        <f t="shared" si="559"/>
        <v>0</v>
      </c>
      <c r="F6005" s="2">
        <v>5</v>
      </c>
      <c r="G6005" s="19">
        <v>142.44</v>
      </c>
      <c r="H6005" s="20">
        <v>0.06</v>
      </c>
      <c r="I6005" s="6"/>
      <c r="J6005" s="5">
        <v>40974</v>
      </c>
      <c r="K6005" s="25">
        <v>-22.12</v>
      </c>
      <c r="L6005" s="2" t="s">
        <v>484</v>
      </c>
      <c r="M6005" s="14">
        <f>+VLOOKUP(L6005,Customers!$C$3:$D$797,2,FALSE)</f>
        <v>2</v>
      </c>
      <c r="N6005" s="14">
        <f>+INDEX(Customers!$B$2:$D$797,MATCH(TF_Database!L6005,Customers!$C$2:$C$797,0),1)</f>
        <v>21300</v>
      </c>
      <c r="O6005" s="29">
        <f t="shared" si="560"/>
        <v>6</v>
      </c>
      <c r="P6005" s="29">
        <f t="shared" si="561"/>
        <v>11</v>
      </c>
      <c r="Q6005" s="14" t="str">
        <f t="shared" si="562"/>
        <v xml:space="preserve">Sarah </v>
      </c>
      <c r="R6005" s="14" t="str">
        <f t="shared" si="563"/>
        <v>Brown</v>
      </c>
    </row>
    <row r="6006" spans="2:18" x14ac:dyDescent="0.45">
      <c r="B6006" s="14" t="str">
        <f t="shared" si="558"/>
        <v>403083840310</v>
      </c>
      <c r="C6006" s="5">
        <v>40308</v>
      </c>
      <c r="D6006" s="2" t="s">
        <v>811</v>
      </c>
      <c r="E6006" s="14">
        <f t="shared" si="559"/>
        <v>0</v>
      </c>
      <c r="F6006" s="2">
        <v>38</v>
      </c>
      <c r="G6006" s="19">
        <v>967.78</v>
      </c>
      <c r="H6006" s="20">
        <v>0.04</v>
      </c>
      <c r="I6006" s="6"/>
      <c r="J6006" s="5">
        <v>40310</v>
      </c>
      <c r="K6006" s="25">
        <v>369.32499999999999</v>
      </c>
      <c r="L6006" s="2" t="s">
        <v>484</v>
      </c>
      <c r="M6006" s="14">
        <f>+VLOOKUP(L6006,Customers!$C$3:$D$797,2,FALSE)</f>
        <v>2</v>
      </c>
      <c r="N6006" s="14">
        <f>+INDEX(Customers!$B$2:$D$797,MATCH(TF_Database!L6006,Customers!$C$2:$C$797,0),1)</f>
        <v>21300</v>
      </c>
      <c r="O6006" s="29">
        <f t="shared" si="560"/>
        <v>6</v>
      </c>
      <c r="P6006" s="29">
        <f t="shared" si="561"/>
        <v>11</v>
      </c>
      <c r="Q6006" s="14" t="str">
        <f t="shared" si="562"/>
        <v xml:space="preserve">Sarah </v>
      </c>
      <c r="R6006" s="14" t="str">
        <f t="shared" si="563"/>
        <v>Brown</v>
      </c>
    </row>
    <row r="6007" spans="2:18" x14ac:dyDescent="0.45">
      <c r="B6007" s="14" t="str">
        <f t="shared" si="558"/>
        <v>399212339922</v>
      </c>
      <c r="C6007" s="5">
        <v>39921</v>
      </c>
      <c r="D6007" s="2" t="s">
        <v>811</v>
      </c>
      <c r="E6007" s="14">
        <f t="shared" si="559"/>
        <v>0</v>
      </c>
      <c r="F6007" s="2">
        <v>23</v>
      </c>
      <c r="G6007" s="19">
        <v>3041.33</v>
      </c>
      <c r="H6007" s="20">
        <v>0.02</v>
      </c>
      <c r="I6007" s="6"/>
      <c r="J6007" s="5">
        <v>39922</v>
      </c>
      <c r="K6007" s="25">
        <v>-260.41000000000003</v>
      </c>
      <c r="L6007" s="2" t="s">
        <v>678</v>
      </c>
      <c r="M6007" s="14">
        <f>+VLOOKUP(L6007,Customers!$C$3:$D$797,2,FALSE)</f>
        <v>2</v>
      </c>
      <c r="N6007" s="14">
        <f>+INDEX(Customers!$B$2:$D$797,MATCH(TF_Database!L6007,Customers!$C$2:$C$797,0),1)</f>
        <v>16304</v>
      </c>
      <c r="O6007" s="29">
        <f t="shared" si="560"/>
        <v>10</v>
      </c>
      <c r="P6007" s="29">
        <f t="shared" si="561"/>
        <v>18</v>
      </c>
      <c r="Q6007" s="14" t="str">
        <f t="shared" si="562"/>
        <v xml:space="preserve">Christina </v>
      </c>
      <c r="R6007" s="14" t="str">
        <f t="shared" si="563"/>
        <v>Anderson</v>
      </c>
    </row>
    <row r="6008" spans="2:18" x14ac:dyDescent="0.45">
      <c r="B6008" s="14" t="str">
        <f t="shared" si="558"/>
        <v>402474940248</v>
      </c>
      <c r="C6008" s="5">
        <v>40247</v>
      </c>
      <c r="D6008" s="2" t="s">
        <v>808</v>
      </c>
      <c r="E6008" s="14">
        <f t="shared" si="559"/>
        <v>0</v>
      </c>
      <c r="F6008" s="2">
        <v>49</v>
      </c>
      <c r="G6008" s="19">
        <v>314.20999999999998</v>
      </c>
      <c r="H6008" s="20">
        <v>0</v>
      </c>
      <c r="I6008" s="6"/>
      <c r="J6008" s="5">
        <v>40248</v>
      </c>
      <c r="K6008" s="25">
        <v>49.77</v>
      </c>
      <c r="L6008" s="2" t="s">
        <v>676</v>
      </c>
      <c r="M6008" s="14">
        <f>+VLOOKUP(L6008,Customers!$C$3:$D$797,2,FALSE)</f>
        <v>2</v>
      </c>
      <c r="N6008" s="14">
        <f>+INDEX(Customers!$B$2:$D$797,MATCH(TF_Database!L6008,Customers!$C$2:$C$797,0),1)</f>
        <v>5765</v>
      </c>
      <c r="O6008" s="29">
        <f t="shared" si="560"/>
        <v>4</v>
      </c>
      <c r="P6008" s="29">
        <f t="shared" si="561"/>
        <v>11</v>
      </c>
      <c r="Q6008" s="14" t="str">
        <f t="shared" si="562"/>
        <v xml:space="preserve">Roy </v>
      </c>
      <c r="R6008" s="14" t="str">
        <f t="shared" si="563"/>
        <v>Collins</v>
      </c>
    </row>
    <row r="6009" spans="2:18" x14ac:dyDescent="0.45">
      <c r="B6009" s="14" t="str">
        <f t="shared" si="558"/>
        <v>407024840704</v>
      </c>
      <c r="C6009" s="5">
        <v>40702</v>
      </c>
      <c r="D6009" s="2" t="s">
        <v>808</v>
      </c>
      <c r="E6009" s="14">
        <f t="shared" si="559"/>
        <v>0</v>
      </c>
      <c r="F6009" s="2">
        <v>48</v>
      </c>
      <c r="G6009" s="19">
        <v>1347.63</v>
      </c>
      <c r="H6009" s="20">
        <v>7.0000000000000007E-2</v>
      </c>
      <c r="I6009" s="6"/>
      <c r="J6009" s="5">
        <v>40704</v>
      </c>
      <c r="K6009" s="25">
        <v>562.89</v>
      </c>
      <c r="L6009" s="2" t="s">
        <v>679</v>
      </c>
      <c r="M6009" s="14">
        <f>+VLOOKUP(L6009,Customers!$C$3:$D$797,2,FALSE)</f>
        <v>3</v>
      </c>
      <c r="N6009" s="14">
        <f>+INDEX(Customers!$B$2:$D$797,MATCH(TF_Database!L6009,Customers!$C$2:$C$797,0),1)</f>
        <v>24090</v>
      </c>
      <c r="O6009" s="29">
        <f t="shared" si="560"/>
        <v>7</v>
      </c>
      <c r="P6009" s="29">
        <f t="shared" si="561"/>
        <v>14</v>
      </c>
      <c r="Q6009" s="14" t="str">
        <f t="shared" si="562"/>
        <v xml:space="preserve">Robert </v>
      </c>
      <c r="R6009" s="14" t="str">
        <f t="shared" si="563"/>
        <v>Dilbeck</v>
      </c>
    </row>
    <row r="6010" spans="2:18" x14ac:dyDescent="0.45">
      <c r="B6010" s="14" t="str">
        <f t="shared" si="558"/>
        <v>40700840701</v>
      </c>
      <c r="C6010" s="5">
        <v>40700</v>
      </c>
      <c r="D6010" s="2" t="s">
        <v>810</v>
      </c>
      <c r="E6010" s="14">
        <f t="shared" si="559"/>
        <v>0</v>
      </c>
      <c r="F6010" s="2">
        <v>8</v>
      </c>
      <c r="G6010" s="19">
        <v>120.22</v>
      </c>
      <c r="H6010" s="20">
        <v>7.0000000000000007E-2</v>
      </c>
      <c r="I6010" s="6"/>
      <c r="J6010" s="5">
        <v>40701</v>
      </c>
      <c r="K6010" s="25">
        <v>52.69</v>
      </c>
      <c r="L6010" s="2" t="s">
        <v>680</v>
      </c>
      <c r="M6010" s="14">
        <f>+VLOOKUP(L6010,Customers!$C$3:$D$797,2,FALSE)</f>
        <v>3</v>
      </c>
      <c r="N6010" s="14">
        <f>+INDEX(Customers!$B$2:$D$797,MATCH(TF_Database!L6010,Customers!$C$2:$C$797,0),1)</f>
        <v>1674</v>
      </c>
      <c r="O6010" s="29">
        <f t="shared" si="560"/>
        <v>6</v>
      </c>
      <c r="P6010" s="29">
        <f t="shared" si="561"/>
        <v>14</v>
      </c>
      <c r="Q6010" s="14" t="str">
        <f t="shared" si="562"/>
        <v xml:space="preserve">Randy </v>
      </c>
      <c r="R6010" s="14" t="str">
        <f t="shared" si="563"/>
        <v>Ferguson</v>
      </c>
    </row>
    <row r="6011" spans="2:18" x14ac:dyDescent="0.45">
      <c r="B6011" s="14" t="str">
        <f t="shared" si="558"/>
        <v>400772340079</v>
      </c>
      <c r="C6011" s="5">
        <v>40077</v>
      </c>
      <c r="D6011" s="2" t="s">
        <v>810</v>
      </c>
      <c r="E6011" s="14">
        <f t="shared" si="559"/>
        <v>0</v>
      </c>
      <c r="F6011" s="2">
        <v>23</v>
      </c>
      <c r="G6011" s="19">
        <v>66.09</v>
      </c>
      <c r="H6011" s="20">
        <v>0.09</v>
      </c>
      <c r="I6011" s="6"/>
      <c r="J6011" s="5">
        <v>40079</v>
      </c>
      <c r="K6011" s="25">
        <v>13.71</v>
      </c>
      <c r="L6011" s="2" t="s">
        <v>681</v>
      </c>
      <c r="M6011" s="14">
        <f>+VLOOKUP(L6011,Customers!$C$3:$D$797,2,FALSE)</f>
        <v>2</v>
      </c>
      <c r="N6011" s="14">
        <f>+INDEX(Customers!$B$2:$D$797,MATCH(TF_Database!L6011,Customers!$C$2:$C$797,0),1)</f>
        <v>12940</v>
      </c>
      <c r="O6011" s="29">
        <f t="shared" si="560"/>
        <v>8</v>
      </c>
      <c r="P6011" s="29">
        <f t="shared" si="561"/>
        <v>14</v>
      </c>
      <c r="Q6011" s="14" t="str">
        <f t="shared" si="562"/>
        <v xml:space="preserve">Arianne </v>
      </c>
      <c r="R6011" s="14" t="str">
        <f t="shared" si="563"/>
        <v>Irving</v>
      </c>
    </row>
    <row r="6012" spans="2:18" x14ac:dyDescent="0.45">
      <c r="B6012" s="14" t="str">
        <f t="shared" si="558"/>
        <v>400481040048</v>
      </c>
      <c r="C6012" s="5">
        <v>40048</v>
      </c>
      <c r="D6012" s="2" t="s">
        <v>810</v>
      </c>
      <c r="E6012" s="14">
        <f t="shared" si="559"/>
        <v>0</v>
      </c>
      <c r="F6012" s="2">
        <v>10</v>
      </c>
      <c r="G6012" s="19">
        <v>1597.37</v>
      </c>
      <c r="H6012" s="20">
        <v>0.02</v>
      </c>
      <c r="I6012" s="6"/>
      <c r="J6012" s="5">
        <v>40048</v>
      </c>
      <c r="K6012" s="25">
        <v>-533.69000000000005</v>
      </c>
      <c r="L6012" s="2" t="s">
        <v>681</v>
      </c>
      <c r="M6012" s="14">
        <f>+VLOOKUP(L6012,Customers!$C$3:$D$797,2,FALSE)</f>
        <v>2</v>
      </c>
      <c r="N6012" s="14">
        <f>+INDEX(Customers!$B$2:$D$797,MATCH(TF_Database!L6012,Customers!$C$2:$C$797,0),1)</f>
        <v>12940</v>
      </c>
      <c r="O6012" s="29">
        <f t="shared" si="560"/>
        <v>8</v>
      </c>
      <c r="P6012" s="29">
        <f t="shared" si="561"/>
        <v>14</v>
      </c>
      <c r="Q6012" s="14" t="str">
        <f t="shared" si="562"/>
        <v xml:space="preserve">Arianne </v>
      </c>
      <c r="R6012" s="14" t="str">
        <f t="shared" si="563"/>
        <v>Irving</v>
      </c>
    </row>
    <row r="6013" spans="2:18" x14ac:dyDescent="0.45">
      <c r="B6013" s="14" t="str">
        <f t="shared" si="558"/>
        <v>400483140049</v>
      </c>
      <c r="C6013" s="5">
        <v>40048</v>
      </c>
      <c r="D6013" s="2" t="s">
        <v>810</v>
      </c>
      <c r="E6013" s="14">
        <f t="shared" si="559"/>
        <v>0</v>
      </c>
      <c r="F6013" s="2">
        <v>31</v>
      </c>
      <c r="G6013" s="19">
        <v>1753.9579999999999</v>
      </c>
      <c r="H6013" s="20">
        <v>0.06</v>
      </c>
      <c r="I6013" s="6"/>
      <c r="J6013" s="5">
        <v>40049</v>
      </c>
      <c r="K6013" s="25">
        <v>382.392</v>
      </c>
      <c r="L6013" s="2" t="s">
        <v>681</v>
      </c>
      <c r="M6013" s="14">
        <f>+VLOOKUP(L6013,Customers!$C$3:$D$797,2,FALSE)</f>
        <v>2</v>
      </c>
      <c r="N6013" s="14">
        <f>+INDEX(Customers!$B$2:$D$797,MATCH(TF_Database!L6013,Customers!$C$2:$C$797,0),1)</f>
        <v>12940</v>
      </c>
      <c r="O6013" s="29">
        <f t="shared" si="560"/>
        <v>8</v>
      </c>
      <c r="P6013" s="29">
        <f t="shared" si="561"/>
        <v>14</v>
      </c>
      <c r="Q6013" s="14" t="str">
        <f t="shared" si="562"/>
        <v xml:space="preserve">Arianne </v>
      </c>
      <c r="R6013" s="14" t="str">
        <f t="shared" si="563"/>
        <v>Irving</v>
      </c>
    </row>
    <row r="6014" spans="2:18" x14ac:dyDescent="0.45">
      <c r="B6014" s="14" t="str">
        <f t="shared" si="558"/>
        <v>402363340238</v>
      </c>
      <c r="C6014" s="5">
        <v>40236</v>
      </c>
      <c r="D6014" s="2" t="s">
        <v>806</v>
      </c>
      <c r="E6014" s="14">
        <f t="shared" si="559"/>
        <v>1</v>
      </c>
      <c r="F6014" s="2">
        <v>33</v>
      </c>
      <c r="G6014" s="19">
        <v>497.4</v>
      </c>
      <c r="H6014" s="20">
        <v>0.05</v>
      </c>
      <c r="I6014" s="6"/>
      <c r="J6014" s="5">
        <v>40238</v>
      </c>
      <c r="K6014" s="25">
        <v>37.9</v>
      </c>
      <c r="L6014" s="2" t="s">
        <v>680</v>
      </c>
      <c r="M6014" s="14">
        <f>+VLOOKUP(L6014,Customers!$C$3:$D$797,2,FALSE)</f>
        <v>3</v>
      </c>
      <c r="N6014" s="14">
        <f>+INDEX(Customers!$B$2:$D$797,MATCH(TF_Database!L6014,Customers!$C$2:$C$797,0),1)</f>
        <v>1674</v>
      </c>
      <c r="O6014" s="29">
        <f t="shared" si="560"/>
        <v>6</v>
      </c>
      <c r="P6014" s="29">
        <f t="shared" si="561"/>
        <v>14</v>
      </c>
      <c r="Q6014" s="14" t="str">
        <f t="shared" si="562"/>
        <v xml:space="preserve">Randy </v>
      </c>
      <c r="R6014" s="14" t="str">
        <f t="shared" si="563"/>
        <v>Ferguson</v>
      </c>
    </row>
    <row r="6015" spans="2:18" x14ac:dyDescent="0.45">
      <c r="B6015" s="14" t="str">
        <f t="shared" si="558"/>
        <v>402364840238</v>
      </c>
      <c r="C6015" s="5">
        <v>40236</v>
      </c>
      <c r="D6015" s="2" t="s">
        <v>806</v>
      </c>
      <c r="E6015" s="14">
        <f t="shared" si="559"/>
        <v>1</v>
      </c>
      <c r="F6015" s="2">
        <v>48</v>
      </c>
      <c r="G6015" s="19">
        <v>4965.384</v>
      </c>
      <c r="H6015" s="20">
        <v>0</v>
      </c>
      <c r="I6015" s="6"/>
      <c r="J6015" s="5">
        <v>40238</v>
      </c>
      <c r="K6015" s="25">
        <v>-175.46</v>
      </c>
      <c r="L6015" s="2" t="s">
        <v>680</v>
      </c>
      <c r="M6015" s="14">
        <f>+VLOOKUP(L6015,Customers!$C$3:$D$797,2,FALSE)</f>
        <v>3</v>
      </c>
      <c r="N6015" s="14">
        <f>+INDEX(Customers!$B$2:$D$797,MATCH(TF_Database!L6015,Customers!$C$2:$C$797,0),1)</f>
        <v>1674</v>
      </c>
      <c r="O6015" s="29">
        <f t="shared" si="560"/>
        <v>6</v>
      </c>
      <c r="P6015" s="29">
        <f t="shared" si="561"/>
        <v>14</v>
      </c>
      <c r="Q6015" s="14" t="str">
        <f t="shared" si="562"/>
        <v xml:space="preserve">Randy </v>
      </c>
      <c r="R6015" s="14" t="str">
        <f t="shared" si="563"/>
        <v>Ferguson</v>
      </c>
    </row>
    <row r="6016" spans="2:18" x14ac:dyDescent="0.45">
      <c r="B6016" s="14" t="str">
        <f t="shared" si="558"/>
        <v>40236840238</v>
      </c>
      <c r="C6016" s="5">
        <v>40236</v>
      </c>
      <c r="D6016" s="2" t="s">
        <v>806</v>
      </c>
      <c r="E6016" s="14">
        <f t="shared" si="559"/>
        <v>1</v>
      </c>
      <c r="F6016" s="2">
        <v>8</v>
      </c>
      <c r="G6016" s="19">
        <v>358.41950000000003</v>
      </c>
      <c r="H6016" s="20">
        <v>0.09</v>
      </c>
      <c r="I6016" s="6"/>
      <c r="J6016" s="5">
        <v>40238</v>
      </c>
      <c r="K6016" s="25">
        <v>-275.05500000000001</v>
      </c>
      <c r="L6016" s="2" t="s">
        <v>680</v>
      </c>
      <c r="M6016" s="14">
        <f>+VLOOKUP(L6016,Customers!$C$3:$D$797,2,FALSE)</f>
        <v>3</v>
      </c>
      <c r="N6016" s="14">
        <f>+INDEX(Customers!$B$2:$D$797,MATCH(TF_Database!L6016,Customers!$C$2:$C$797,0),1)</f>
        <v>1674</v>
      </c>
      <c r="O6016" s="29">
        <f t="shared" si="560"/>
        <v>6</v>
      </c>
      <c r="P6016" s="29">
        <f t="shared" si="561"/>
        <v>14</v>
      </c>
      <c r="Q6016" s="14" t="str">
        <f t="shared" si="562"/>
        <v xml:space="preserve">Randy </v>
      </c>
      <c r="R6016" s="14" t="str">
        <f t="shared" si="563"/>
        <v>Ferguson</v>
      </c>
    </row>
    <row r="6017" spans="2:18" x14ac:dyDescent="0.45">
      <c r="B6017" s="14" t="str">
        <f t="shared" si="558"/>
        <v>402363140238</v>
      </c>
      <c r="C6017" s="5">
        <v>40236</v>
      </c>
      <c r="D6017" s="2" t="s">
        <v>806</v>
      </c>
      <c r="E6017" s="14">
        <f t="shared" si="559"/>
        <v>1</v>
      </c>
      <c r="F6017" s="2">
        <v>31</v>
      </c>
      <c r="G6017" s="19">
        <v>3232.68</v>
      </c>
      <c r="H6017" s="20">
        <v>0.03</v>
      </c>
      <c r="I6017" s="6"/>
      <c r="J6017" s="5">
        <v>40238</v>
      </c>
      <c r="K6017" s="25">
        <v>875.45</v>
      </c>
      <c r="L6017" s="2" t="s">
        <v>680</v>
      </c>
      <c r="M6017" s="14">
        <f>+VLOOKUP(L6017,Customers!$C$3:$D$797,2,FALSE)</f>
        <v>3</v>
      </c>
      <c r="N6017" s="14">
        <f>+INDEX(Customers!$B$2:$D$797,MATCH(TF_Database!L6017,Customers!$C$2:$C$797,0),1)</f>
        <v>1674</v>
      </c>
      <c r="O6017" s="29">
        <f t="shared" si="560"/>
        <v>6</v>
      </c>
      <c r="P6017" s="29">
        <f t="shared" si="561"/>
        <v>14</v>
      </c>
      <c r="Q6017" s="14" t="str">
        <f t="shared" si="562"/>
        <v xml:space="preserve">Randy </v>
      </c>
      <c r="R6017" s="14" t="str">
        <f t="shared" si="563"/>
        <v>Ferguson</v>
      </c>
    </row>
    <row r="6018" spans="2:18" x14ac:dyDescent="0.45">
      <c r="B6018" s="14" t="str">
        <f t="shared" si="558"/>
        <v>409213540923</v>
      </c>
      <c r="C6018" s="5">
        <v>40921</v>
      </c>
      <c r="D6018" s="2" t="s">
        <v>806</v>
      </c>
      <c r="E6018" s="14">
        <f t="shared" si="559"/>
        <v>1</v>
      </c>
      <c r="F6018" s="2">
        <v>35</v>
      </c>
      <c r="G6018" s="19">
        <v>236.99</v>
      </c>
      <c r="H6018" s="20">
        <v>0.06</v>
      </c>
      <c r="I6018" s="6"/>
      <c r="J6018" s="5">
        <v>40923</v>
      </c>
      <c r="K6018" s="25">
        <v>-95.79</v>
      </c>
      <c r="L6018" s="2" t="s">
        <v>681</v>
      </c>
      <c r="M6018" s="14">
        <f>+VLOOKUP(L6018,Customers!$C$3:$D$797,2,FALSE)</f>
        <v>2</v>
      </c>
      <c r="N6018" s="14">
        <f>+INDEX(Customers!$B$2:$D$797,MATCH(TF_Database!L6018,Customers!$C$2:$C$797,0),1)</f>
        <v>12940</v>
      </c>
      <c r="O6018" s="29">
        <f t="shared" si="560"/>
        <v>8</v>
      </c>
      <c r="P6018" s="29">
        <f t="shared" si="561"/>
        <v>14</v>
      </c>
      <c r="Q6018" s="14" t="str">
        <f t="shared" si="562"/>
        <v xml:space="preserve">Arianne </v>
      </c>
      <c r="R6018" s="14" t="str">
        <f t="shared" si="563"/>
        <v>Irving</v>
      </c>
    </row>
    <row r="6019" spans="2:18" x14ac:dyDescent="0.45">
      <c r="B6019" s="14" t="str">
        <f t="shared" si="558"/>
        <v>409214640923</v>
      </c>
      <c r="C6019" s="5">
        <v>40921</v>
      </c>
      <c r="D6019" s="2" t="s">
        <v>806</v>
      </c>
      <c r="E6019" s="14">
        <f t="shared" si="559"/>
        <v>1</v>
      </c>
      <c r="F6019" s="2">
        <v>46</v>
      </c>
      <c r="G6019" s="19">
        <v>4617.3359999999993</v>
      </c>
      <c r="H6019" s="20">
        <v>0.09</v>
      </c>
      <c r="I6019" s="6"/>
      <c r="J6019" s="5">
        <v>40923</v>
      </c>
      <c r="K6019" s="25">
        <v>978.35399999999993</v>
      </c>
      <c r="L6019" s="2" t="s">
        <v>681</v>
      </c>
      <c r="M6019" s="14">
        <f>+VLOOKUP(L6019,Customers!$C$3:$D$797,2,FALSE)</f>
        <v>2</v>
      </c>
      <c r="N6019" s="14">
        <f>+INDEX(Customers!$B$2:$D$797,MATCH(TF_Database!L6019,Customers!$C$2:$C$797,0),1)</f>
        <v>12940</v>
      </c>
      <c r="O6019" s="29">
        <f t="shared" si="560"/>
        <v>8</v>
      </c>
      <c r="P6019" s="29">
        <f t="shared" si="561"/>
        <v>14</v>
      </c>
      <c r="Q6019" s="14" t="str">
        <f t="shared" si="562"/>
        <v xml:space="preserve">Arianne </v>
      </c>
      <c r="R6019" s="14" t="str">
        <f t="shared" si="563"/>
        <v>Irving</v>
      </c>
    </row>
    <row r="6020" spans="2:18" x14ac:dyDescent="0.45">
      <c r="B6020" s="14" t="str">
        <f t="shared" si="558"/>
        <v>412393541241</v>
      </c>
      <c r="C6020" s="5">
        <v>41239</v>
      </c>
      <c r="D6020" s="2" t="s">
        <v>810</v>
      </c>
      <c r="E6020" s="14">
        <f t="shared" si="559"/>
        <v>0</v>
      </c>
      <c r="F6020" s="2">
        <v>35</v>
      </c>
      <c r="G6020" s="19">
        <v>89.71</v>
      </c>
      <c r="H6020" s="20">
        <v>0.04</v>
      </c>
      <c r="I6020" s="6"/>
      <c r="J6020" s="5">
        <v>41241</v>
      </c>
      <c r="K6020" s="25">
        <v>20.71</v>
      </c>
      <c r="L6020" s="2" t="s">
        <v>293</v>
      </c>
      <c r="M6020" s="14">
        <f>+VLOOKUP(L6020,Customers!$C$3:$D$797,2,FALSE)</f>
        <v>4</v>
      </c>
      <c r="N6020" s="14">
        <f>+INDEX(Customers!$B$2:$D$797,MATCH(TF_Database!L6020,Customers!$C$2:$C$797,0),1)</f>
        <v>29179</v>
      </c>
      <c r="O6020" s="29">
        <f t="shared" si="560"/>
        <v>8</v>
      </c>
      <c r="P6020" s="29">
        <f t="shared" si="561"/>
        <v>15</v>
      </c>
      <c r="Q6020" s="14" t="str">
        <f t="shared" si="562"/>
        <v xml:space="preserve">Cynthia </v>
      </c>
      <c r="R6020" s="14" t="str">
        <f t="shared" si="563"/>
        <v>Arntzen</v>
      </c>
    </row>
    <row r="6021" spans="2:18" x14ac:dyDescent="0.45">
      <c r="B6021" s="14" t="str">
        <f t="shared" si="558"/>
        <v>405872840589</v>
      </c>
      <c r="C6021" s="5">
        <v>40587</v>
      </c>
      <c r="D6021" s="2" t="s">
        <v>810</v>
      </c>
      <c r="E6021" s="14">
        <f t="shared" si="559"/>
        <v>0</v>
      </c>
      <c r="F6021" s="2">
        <v>28</v>
      </c>
      <c r="G6021" s="19">
        <v>1703.8505</v>
      </c>
      <c r="H6021" s="20">
        <v>0</v>
      </c>
      <c r="I6021" s="6"/>
      <c r="J6021" s="5">
        <v>40589</v>
      </c>
      <c r="K6021" s="25">
        <v>316.06200000000001</v>
      </c>
      <c r="L6021" s="2" t="s">
        <v>682</v>
      </c>
      <c r="M6021" s="14">
        <f>+VLOOKUP(L6021,Customers!$C$3:$D$797,2,FALSE)</f>
        <v>2</v>
      </c>
      <c r="N6021" s="14">
        <f>+INDEX(Customers!$B$2:$D$797,MATCH(TF_Database!L6021,Customers!$C$2:$C$797,0),1)</f>
        <v>26816</v>
      </c>
      <c r="O6021" s="29">
        <f t="shared" si="560"/>
        <v>5</v>
      </c>
      <c r="P6021" s="29">
        <f t="shared" si="561"/>
        <v>12</v>
      </c>
      <c r="Q6021" s="14" t="str">
        <f t="shared" si="562"/>
        <v xml:space="preserve">Andy </v>
      </c>
      <c r="R6021" s="14" t="str">
        <f t="shared" si="563"/>
        <v>Gerbode</v>
      </c>
    </row>
    <row r="6022" spans="2:18" x14ac:dyDescent="0.45">
      <c r="B6022" s="14" t="str">
        <f t="shared" si="558"/>
        <v>405871740589</v>
      </c>
      <c r="C6022" s="5">
        <v>40587</v>
      </c>
      <c r="D6022" s="2" t="s">
        <v>810</v>
      </c>
      <c r="E6022" s="14">
        <f t="shared" si="559"/>
        <v>0</v>
      </c>
      <c r="F6022" s="2">
        <v>17</v>
      </c>
      <c r="G6022" s="19">
        <v>303.18649999999997</v>
      </c>
      <c r="H6022" s="20">
        <v>0.02</v>
      </c>
      <c r="I6022" s="6"/>
      <c r="J6022" s="5">
        <v>40589</v>
      </c>
      <c r="K6022" s="25">
        <v>92.591999999999999</v>
      </c>
      <c r="L6022" s="2" t="s">
        <v>682</v>
      </c>
      <c r="M6022" s="14">
        <f>+VLOOKUP(L6022,Customers!$C$3:$D$797,2,FALSE)</f>
        <v>2</v>
      </c>
      <c r="N6022" s="14">
        <f>+INDEX(Customers!$B$2:$D$797,MATCH(TF_Database!L6022,Customers!$C$2:$C$797,0),1)</f>
        <v>26816</v>
      </c>
      <c r="O6022" s="29">
        <f t="shared" si="560"/>
        <v>5</v>
      </c>
      <c r="P6022" s="29">
        <f t="shared" si="561"/>
        <v>12</v>
      </c>
      <c r="Q6022" s="14" t="str">
        <f t="shared" si="562"/>
        <v xml:space="preserve">Andy </v>
      </c>
      <c r="R6022" s="14" t="str">
        <f t="shared" si="563"/>
        <v>Gerbode</v>
      </c>
    </row>
    <row r="6023" spans="2:18" x14ac:dyDescent="0.45">
      <c r="B6023" s="14" t="str">
        <f t="shared" ref="B6023:B6086" si="564">+CONCATENATE(C6023,F6023,J6023)</f>
        <v>39835639836</v>
      </c>
      <c r="C6023" s="5">
        <v>39835</v>
      </c>
      <c r="D6023" s="2" t="s">
        <v>811</v>
      </c>
      <c r="E6023" s="14">
        <f t="shared" ref="E6023:E6086" si="565">+IF(D6023="High",1,0)</f>
        <v>0</v>
      </c>
      <c r="F6023" s="2">
        <v>6</v>
      </c>
      <c r="G6023" s="19">
        <v>187.37</v>
      </c>
      <c r="H6023" s="20">
        <v>0.09</v>
      </c>
      <c r="I6023" s="6"/>
      <c r="J6023" s="5">
        <v>39836</v>
      </c>
      <c r="K6023" s="25">
        <v>-125.96</v>
      </c>
      <c r="L6023" s="2" t="s">
        <v>683</v>
      </c>
      <c r="M6023" s="14">
        <f>+VLOOKUP(L6023,Customers!$C$3:$D$797,2,FALSE)</f>
        <v>1</v>
      </c>
      <c r="N6023" s="14">
        <f>+INDEX(Customers!$B$2:$D$797,MATCH(TF_Database!L6023,Customers!$C$2:$C$797,0),1)</f>
        <v>29323</v>
      </c>
      <c r="O6023" s="29">
        <f t="shared" ref="O6023:O6086" si="566">+SEARCH(" ",L6023)</f>
        <v>4</v>
      </c>
      <c r="P6023" s="29">
        <f t="shared" ref="P6023:P6086" si="567">+LEN(L6023)</f>
        <v>8</v>
      </c>
      <c r="Q6023" s="14" t="str">
        <f t="shared" ref="Q6023:Q6086" si="568">+LEFT(L6023,O6023)</f>
        <v xml:space="preserve">Amy </v>
      </c>
      <c r="R6023" s="14" t="str">
        <f t="shared" ref="R6023:R6086" si="569">+RIGHT(L6023,P6023-O6023)</f>
        <v>Hunt</v>
      </c>
    </row>
    <row r="6024" spans="2:18" x14ac:dyDescent="0.45">
      <c r="B6024" s="14" t="str">
        <f t="shared" si="564"/>
        <v>406772340677</v>
      </c>
      <c r="C6024" s="5">
        <v>40677</v>
      </c>
      <c r="D6024" s="2" t="s">
        <v>804</v>
      </c>
      <c r="E6024" s="14">
        <f t="shared" si="565"/>
        <v>0</v>
      </c>
      <c r="F6024" s="2">
        <v>23</v>
      </c>
      <c r="G6024" s="19">
        <v>356.09</v>
      </c>
      <c r="H6024" s="20">
        <v>0.05</v>
      </c>
      <c r="I6024" s="6"/>
      <c r="J6024" s="5">
        <v>40677</v>
      </c>
      <c r="K6024" s="25">
        <v>155.82</v>
      </c>
      <c r="L6024" s="2" t="s">
        <v>683</v>
      </c>
      <c r="M6024" s="14">
        <f>+VLOOKUP(L6024,Customers!$C$3:$D$797,2,FALSE)</f>
        <v>1</v>
      </c>
      <c r="N6024" s="14">
        <f>+INDEX(Customers!$B$2:$D$797,MATCH(TF_Database!L6024,Customers!$C$2:$C$797,0),1)</f>
        <v>29323</v>
      </c>
      <c r="O6024" s="29">
        <f t="shared" si="566"/>
        <v>4</v>
      </c>
      <c r="P6024" s="29">
        <f t="shared" si="567"/>
        <v>8</v>
      </c>
      <c r="Q6024" s="14" t="str">
        <f t="shared" si="568"/>
        <v xml:space="preserve">Amy </v>
      </c>
      <c r="R6024" s="14" t="str">
        <f t="shared" si="569"/>
        <v>Hunt</v>
      </c>
    </row>
    <row r="6025" spans="2:18" x14ac:dyDescent="0.45">
      <c r="B6025" s="14" t="str">
        <f t="shared" si="564"/>
        <v>409183140921</v>
      </c>
      <c r="C6025" s="5">
        <v>40918</v>
      </c>
      <c r="D6025" s="2" t="s">
        <v>806</v>
      </c>
      <c r="E6025" s="14">
        <f t="shared" si="565"/>
        <v>1</v>
      </c>
      <c r="F6025" s="2">
        <v>31</v>
      </c>
      <c r="G6025" s="19">
        <v>162.58000000000001</v>
      </c>
      <c r="H6025" s="20">
        <v>0</v>
      </c>
      <c r="I6025" s="6"/>
      <c r="J6025" s="5">
        <v>40921</v>
      </c>
      <c r="K6025" s="25">
        <v>-109.86</v>
      </c>
      <c r="L6025" s="2" t="s">
        <v>610</v>
      </c>
      <c r="M6025" s="14">
        <f>+VLOOKUP(L6025,Customers!$C$3:$D$797,2,FALSE)</f>
        <v>2</v>
      </c>
      <c r="N6025" s="14">
        <f>+INDEX(Customers!$B$2:$D$797,MATCH(TF_Database!L6025,Customers!$C$2:$C$797,0),1)</f>
        <v>25974</v>
      </c>
      <c r="O6025" s="29">
        <f t="shared" si="566"/>
        <v>6</v>
      </c>
      <c r="P6025" s="29">
        <f t="shared" si="567"/>
        <v>14</v>
      </c>
      <c r="Q6025" s="14" t="str">
        <f t="shared" si="568"/>
        <v xml:space="preserve">Craig </v>
      </c>
      <c r="R6025" s="14" t="str">
        <f t="shared" si="569"/>
        <v>Molinari</v>
      </c>
    </row>
    <row r="6026" spans="2:18" x14ac:dyDescent="0.45">
      <c r="B6026" s="14" t="str">
        <f t="shared" si="564"/>
        <v>409184440920</v>
      </c>
      <c r="C6026" s="5">
        <v>40918</v>
      </c>
      <c r="D6026" s="2" t="s">
        <v>806</v>
      </c>
      <c r="E6026" s="14">
        <f t="shared" si="565"/>
        <v>1</v>
      </c>
      <c r="F6026" s="2">
        <v>44</v>
      </c>
      <c r="G6026" s="19">
        <v>6815.23</v>
      </c>
      <c r="H6026" s="20">
        <v>0</v>
      </c>
      <c r="I6026" s="6"/>
      <c r="J6026" s="5">
        <v>40920</v>
      </c>
      <c r="K6026" s="25">
        <v>-196.07</v>
      </c>
      <c r="L6026" s="2" t="s">
        <v>610</v>
      </c>
      <c r="M6026" s="14">
        <f>+VLOOKUP(L6026,Customers!$C$3:$D$797,2,FALSE)</f>
        <v>2</v>
      </c>
      <c r="N6026" s="14">
        <f>+INDEX(Customers!$B$2:$D$797,MATCH(TF_Database!L6026,Customers!$C$2:$C$797,0),1)</f>
        <v>25974</v>
      </c>
      <c r="O6026" s="29">
        <f t="shared" si="566"/>
        <v>6</v>
      </c>
      <c r="P6026" s="29">
        <f t="shared" si="567"/>
        <v>14</v>
      </c>
      <c r="Q6026" s="14" t="str">
        <f t="shared" si="568"/>
        <v xml:space="preserve">Craig </v>
      </c>
      <c r="R6026" s="14" t="str">
        <f t="shared" si="569"/>
        <v>Molinari</v>
      </c>
    </row>
    <row r="6027" spans="2:18" x14ac:dyDescent="0.45">
      <c r="B6027" s="14" t="str">
        <f t="shared" si="564"/>
        <v>401382340138</v>
      </c>
      <c r="C6027" s="5">
        <v>40138</v>
      </c>
      <c r="D6027" s="2" t="s">
        <v>804</v>
      </c>
      <c r="E6027" s="14">
        <f t="shared" si="565"/>
        <v>0</v>
      </c>
      <c r="F6027" s="2">
        <v>23</v>
      </c>
      <c r="G6027" s="19">
        <v>496.15</v>
      </c>
      <c r="H6027" s="20">
        <v>0.03</v>
      </c>
      <c r="I6027" s="6"/>
      <c r="J6027" s="5">
        <v>40138</v>
      </c>
      <c r="K6027" s="25">
        <v>213.37549999999999</v>
      </c>
      <c r="L6027" s="2" t="s">
        <v>684</v>
      </c>
      <c r="M6027" s="14">
        <f>+VLOOKUP(L6027,Customers!$C$3:$D$797,2,FALSE)</f>
        <v>4</v>
      </c>
      <c r="N6027" s="14">
        <f>+INDEX(Customers!$B$2:$D$797,MATCH(TF_Database!L6027,Customers!$C$2:$C$797,0),1)</f>
        <v>13725</v>
      </c>
      <c r="O6027" s="29">
        <f t="shared" si="566"/>
        <v>6</v>
      </c>
      <c r="P6027" s="29">
        <f t="shared" si="567"/>
        <v>11</v>
      </c>
      <c r="Q6027" s="14" t="str">
        <f t="shared" si="568"/>
        <v xml:space="preserve">Trudy </v>
      </c>
      <c r="R6027" s="14" t="str">
        <f t="shared" si="569"/>
        <v>Brown</v>
      </c>
    </row>
    <row r="6028" spans="2:18" x14ac:dyDescent="0.45">
      <c r="B6028" s="14" t="str">
        <f t="shared" si="564"/>
        <v>39904939905</v>
      </c>
      <c r="C6028" s="5">
        <v>39904</v>
      </c>
      <c r="D6028" s="2" t="s">
        <v>811</v>
      </c>
      <c r="E6028" s="14">
        <f t="shared" si="565"/>
        <v>0</v>
      </c>
      <c r="F6028" s="2">
        <v>9</v>
      </c>
      <c r="G6028" s="19">
        <v>566.53</v>
      </c>
      <c r="H6028" s="20">
        <v>0.06</v>
      </c>
      <c r="I6028" s="6"/>
      <c r="J6028" s="5">
        <v>39905</v>
      </c>
      <c r="K6028" s="25">
        <v>-209.6</v>
      </c>
      <c r="L6028" s="2" t="s">
        <v>677</v>
      </c>
      <c r="M6028" s="14">
        <f>+VLOOKUP(L6028,Customers!$C$3:$D$797,2,FALSE)</f>
        <v>1</v>
      </c>
      <c r="N6028" s="14">
        <f>+INDEX(Customers!$B$2:$D$797,MATCH(TF_Database!L6028,Customers!$C$2:$C$797,0),1)</f>
        <v>29861</v>
      </c>
      <c r="O6028" s="29">
        <f t="shared" si="566"/>
        <v>5</v>
      </c>
      <c r="P6028" s="29">
        <f t="shared" si="567"/>
        <v>13</v>
      </c>
      <c r="Q6028" s="14" t="str">
        <f t="shared" si="568"/>
        <v xml:space="preserve">Toby </v>
      </c>
      <c r="R6028" s="14" t="str">
        <f t="shared" si="569"/>
        <v>Swindell</v>
      </c>
    </row>
    <row r="6029" spans="2:18" x14ac:dyDescent="0.45">
      <c r="B6029" s="14" t="str">
        <f t="shared" si="564"/>
        <v>408201540822</v>
      </c>
      <c r="C6029" s="5">
        <v>40820</v>
      </c>
      <c r="D6029" s="2" t="s">
        <v>810</v>
      </c>
      <c r="E6029" s="14">
        <f t="shared" si="565"/>
        <v>0</v>
      </c>
      <c r="F6029" s="2">
        <v>15</v>
      </c>
      <c r="G6029" s="19">
        <v>486.43</v>
      </c>
      <c r="H6029" s="20">
        <v>0</v>
      </c>
      <c r="I6029" s="6"/>
      <c r="J6029" s="5">
        <v>40822</v>
      </c>
      <c r="K6029" s="25">
        <v>285.35000000000002</v>
      </c>
      <c r="L6029" s="2" t="s">
        <v>683</v>
      </c>
      <c r="M6029" s="14">
        <f>+VLOOKUP(L6029,Customers!$C$3:$D$797,2,FALSE)</f>
        <v>1</v>
      </c>
      <c r="N6029" s="14">
        <f>+INDEX(Customers!$B$2:$D$797,MATCH(TF_Database!L6029,Customers!$C$2:$C$797,0),1)</f>
        <v>29323</v>
      </c>
      <c r="O6029" s="29">
        <f t="shared" si="566"/>
        <v>4</v>
      </c>
      <c r="P6029" s="29">
        <f t="shared" si="567"/>
        <v>8</v>
      </c>
      <c r="Q6029" s="14" t="str">
        <f t="shared" si="568"/>
        <v xml:space="preserve">Amy </v>
      </c>
      <c r="R6029" s="14" t="str">
        <f t="shared" si="569"/>
        <v>Hunt</v>
      </c>
    </row>
    <row r="6030" spans="2:18" x14ac:dyDescent="0.45">
      <c r="B6030" s="14" t="str">
        <f t="shared" si="564"/>
        <v>40820740822</v>
      </c>
      <c r="C6030" s="5">
        <v>40820</v>
      </c>
      <c r="D6030" s="2" t="s">
        <v>810</v>
      </c>
      <c r="E6030" s="14">
        <f t="shared" si="565"/>
        <v>0</v>
      </c>
      <c r="F6030" s="2">
        <v>7</v>
      </c>
      <c r="G6030" s="19">
        <v>144.94999999999999</v>
      </c>
      <c r="H6030" s="20">
        <v>0.08</v>
      </c>
      <c r="I6030" s="6"/>
      <c r="J6030" s="5">
        <v>40822</v>
      </c>
      <c r="K6030" s="25">
        <v>10.82</v>
      </c>
      <c r="L6030" s="2" t="s">
        <v>683</v>
      </c>
      <c r="M6030" s="14">
        <f>+VLOOKUP(L6030,Customers!$C$3:$D$797,2,FALSE)</f>
        <v>1</v>
      </c>
      <c r="N6030" s="14">
        <f>+INDEX(Customers!$B$2:$D$797,MATCH(TF_Database!L6030,Customers!$C$2:$C$797,0),1)</f>
        <v>29323</v>
      </c>
      <c r="O6030" s="29">
        <f t="shared" si="566"/>
        <v>4</v>
      </c>
      <c r="P6030" s="29">
        <f t="shared" si="567"/>
        <v>8</v>
      </c>
      <c r="Q6030" s="14" t="str">
        <f t="shared" si="568"/>
        <v xml:space="preserve">Amy </v>
      </c>
      <c r="R6030" s="14" t="str">
        <f t="shared" si="569"/>
        <v>Hunt</v>
      </c>
    </row>
    <row r="6031" spans="2:18" x14ac:dyDescent="0.45">
      <c r="B6031" s="14" t="str">
        <f t="shared" si="564"/>
        <v>411372041139</v>
      </c>
      <c r="C6031" s="5">
        <v>41137</v>
      </c>
      <c r="D6031" s="2" t="s">
        <v>808</v>
      </c>
      <c r="E6031" s="14">
        <f t="shared" si="565"/>
        <v>0</v>
      </c>
      <c r="F6031" s="2">
        <v>20</v>
      </c>
      <c r="G6031" s="19">
        <v>131.71</v>
      </c>
      <c r="H6031" s="20">
        <v>0.1</v>
      </c>
      <c r="I6031" s="6"/>
      <c r="J6031" s="5">
        <v>41139</v>
      </c>
      <c r="K6031" s="25">
        <v>-44</v>
      </c>
      <c r="L6031" s="2" t="s">
        <v>293</v>
      </c>
      <c r="M6031" s="14">
        <f>+VLOOKUP(L6031,Customers!$C$3:$D$797,2,FALSE)</f>
        <v>4</v>
      </c>
      <c r="N6031" s="14">
        <f>+INDEX(Customers!$B$2:$D$797,MATCH(TF_Database!L6031,Customers!$C$2:$C$797,0),1)</f>
        <v>29179</v>
      </c>
      <c r="O6031" s="29">
        <f t="shared" si="566"/>
        <v>8</v>
      </c>
      <c r="P6031" s="29">
        <f t="shared" si="567"/>
        <v>15</v>
      </c>
      <c r="Q6031" s="14" t="str">
        <f t="shared" si="568"/>
        <v xml:space="preserve">Cynthia </v>
      </c>
      <c r="R6031" s="14" t="str">
        <f t="shared" si="569"/>
        <v>Arntzen</v>
      </c>
    </row>
    <row r="6032" spans="2:18" x14ac:dyDescent="0.45">
      <c r="B6032" s="14" t="str">
        <f t="shared" si="564"/>
        <v>402134540213</v>
      </c>
      <c r="C6032" s="5">
        <v>40213</v>
      </c>
      <c r="D6032" s="2" t="s">
        <v>811</v>
      </c>
      <c r="E6032" s="14">
        <f t="shared" si="565"/>
        <v>0</v>
      </c>
      <c r="F6032" s="2">
        <v>45</v>
      </c>
      <c r="G6032" s="19">
        <v>271.06</v>
      </c>
      <c r="H6032" s="20">
        <v>0</v>
      </c>
      <c r="I6032" s="6"/>
      <c r="J6032" s="5">
        <v>40213</v>
      </c>
      <c r="K6032" s="25">
        <v>-76.601500000000001</v>
      </c>
      <c r="L6032" s="2" t="s">
        <v>677</v>
      </c>
      <c r="M6032" s="14">
        <f>+VLOOKUP(L6032,Customers!$C$3:$D$797,2,FALSE)</f>
        <v>1</v>
      </c>
      <c r="N6032" s="14">
        <f>+INDEX(Customers!$B$2:$D$797,MATCH(TF_Database!L6032,Customers!$C$2:$C$797,0),1)</f>
        <v>29861</v>
      </c>
      <c r="O6032" s="29">
        <f t="shared" si="566"/>
        <v>5</v>
      </c>
      <c r="P6032" s="29">
        <f t="shared" si="567"/>
        <v>13</v>
      </c>
      <c r="Q6032" s="14" t="str">
        <f t="shared" si="568"/>
        <v xml:space="preserve">Toby </v>
      </c>
      <c r="R6032" s="14" t="str">
        <f t="shared" si="569"/>
        <v>Swindell</v>
      </c>
    </row>
    <row r="6033" spans="2:18" x14ac:dyDescent="0.45">
      <c r="B6033" s="14" t="str">
        <f t="shared" si="564"/>
        <v>40213640214</v>
      </c>
      <c r="C6033" s="5">
        <v>40213</v>
      </c>
      <c r="D6033" s="2" t="s">
        <v>811</v>
      </c>
      <c r="E6033" s="14">
        <f t="shared" si="565"/>
        <v>0</v>
      </c>
      <c r="F6033" s="2">
        <v>6</v>
      </c>
      <c r="G6033" s="19">
        <v>58.84</v>
      </c>
      <c r="H6033" s="20">
        <v>0.05</v>
      </c>
      <c r="I6033" s="6"/>
      <c r="J6033" s="5">
        <v>40214</v>
      </c>
      <c r="K6033" s="25">
        <v>4.29</v>
      </c>
      <c r="L6033" s="2" t="s">
        <v>677</v>
      </c>
      <c r="M6033" s="14">
        <f>+VLOOKUP(L6033,Customers!$C$3:$D$797,2,FALSE)</f>
        <v>1</v>
      </c>
      <c r="N6033" s="14">
        <f>+INDEX(Customers!$B$2:$D$797,MATCH(TF_Database!L6033,Customers!$C$2:$C$797,0),1)</f>
        <v>29861</v>
      </c>
      <c r="O6033" s="29">
        <f t="shared" si="566"/>
        <v>5</v>
      </c>
      <c r="P6033" s="29">
        <f t="shared" si="567"/>
        <v>13</v>
      </c>
      <c r="Q6033" s="14" t="str">
        <f t="shared" si="568"/>
        <v xml:space="preserve">Toby </v>
      </c>
      <c r="R6033" s="14" t="str">
        <f t="shared" si="569"/>
        <v>Swindell</v>
      </c>
    </row>
    <row r="6034" spans="2:18" x14ac:dyDescent="0.45">
      <c r="B6034" s="14" t="str">
        <f t="shared" si="564"/>
        <v>402131240214</v>
      </c>
      <c r="C6034" s="5">
        <v>40213</v>
      </c>
      <c r="D6034" s="2" t="s">
        <v>811</v>
      </c>
      <c r="E6034" s="14">
        <f t="shared" si="565"/>
        <v>0</v>
      </c>
      <c r="F6034" s="2">
        <v>12</v>
      </c>
      <c r="G6034" s="19">
        <v>1211.72</v>
      </c>
      <c r="H6034" s="20">
        <v>0.04</v>
      </c>
      <c r="I6034" s="6"/>
      <c r="J6034" s="5">
        <v>40214</v>
      </c>
      <c r="K6034" s="25">
        <v>587.84</v>
      </c>
      <c r="L6034" s="2" t="s">
        <v>677</v>
      </c>
      <c r="M6034" s="14">
        <f>+VLOOKUP(L6034,Customers!$C$3:$D$797,2,FALSE)</f>
        <v>1</v>
      </c>
      <c r="N6034" s="14">
        <f>+INDEX(Customers!$B$2:$D$797,MATCH(TF_Database!L6034,Customers!$C$2:$C$797,0),1)</f>
        <v>29861</v>
      </c>
      <c r="O6034" s="29">
        <f t="shared" si="566"/>
        <v>5</v>
      </c>
      <c r="P6034" s="29">
        <f t="shared" si="567"/>
        <v>13</v>
      </c>
      <c r="Q6034" s="14" t="str">
        <f t="shared" si="568"/>
        <v xml:space="preserve">Toby </v>
      </c>
      <c r="R6034" s="14" t="str">
        <f t="shared" si="569"/>
        <v>Swindell</v>
      </c>
    </row>
    <row r="6035" spans="2:18" x14ac:dyDescent="0.45">
      <c r="B6035" s="14" t="str">
        <f t="shared" si="564"/>
        <v>40213940214</v>
      </c>
      <c r="C6035" s="5">
        <v>40213</v>
      </c>
      <c r="D6035" s="2" t="s">
        <v>811</v>
      </c>
      <c r="E6035" s="14">
        <f t="shared" si="565"/>
        <v>0</v>
      </c>
      <c r="F6035" s="2">
        <v>9</v>
      </c>
      <c r="G6035" s="19">
        <v>75.260000000000005</v>
      </c>
      <c r="H6035" s="20">
        <v>0.01</v>
      </c>
      <c r="I6035" s="6"/>
      <c r="J6035" s="5">
        <v>40214</v>
      </c>
      <c r="K6035" s="25">
        <v>-17.239999999999998</v>
      </c>
      <c r="L6035" s="2" t="s">
        <v>677</v>
      </c>
      <c r="M6035" s="14">
        <f>+VLOOKUP(L6035,Customers!$C$3:$D$797,2,FALSE)</f>
        <v>1</v>
      </c>
      <c r="N6035" s="14">
        <f>+INDEX(Customers!$B$2:$D$797,MATCH(TF_Database!L6035,Customers!$C$2:$C$797,0),1)</f>
        <v>29861</v>
      </c>
      <c r="O6035" s="29">
        <f t="shared" si="566"/>
        <v>5</v>
      </c>
      <c r="P6035" s="29">
        <f t="shared" si="567"/>
        <v>13</v>
      </c>
      <c r="Q6035" s="14" t="str">
        <f t="shared" si="568"/>
        <v xml:space="preserve">Toby </v>
      </c>
      <c r="R6035" s="14" t="str">
        <f t="shared" si="569"/>
        <v>Swindell</v>
      </c>
    </row>
    <row r="6036" spans="2:18" x14ac:dyDescent="0.45">
      <c r="B6036" s="14" t="str">
        <f t="shared" si="564"/>
        <v>40213740214</v>
      </c>
      <c r="C6036" s="5">
        <v>40213</v>
      </c>
      <c r="D6036" s="2" t="s">
        <v>811</v>
      </c>
      <c r="E6036" s="14">
        <f t="shared" si="565"/>
        <v>0</v>
      </c>
      <c r="F6036" s="2">
        <v>7</v>
      </c>
      <c r="G6036" s="19">
        <v>407.11599999999999</v>
      </c>
      <c r="H6036" s="20">
        <v>0.08</v>
      </c>
      <c r="I6036" s="6"/>
      <c r="J6036" s="5">
        <v>40214</v>
      </c>
      <c r="K6036" s="25">
        <v>-289.80599999999998</v>
      </c>
      <c r="L6036" s="2" t="s">
        <v>677</v>
      </c>
      <c r="M6036" s="14">
        <f>+VLOOKUP(L6036,Customers!$C$3:$D$797,2,FALSE)</f>
        <v>1</v>
      </c>
      <c r="N6036" s="14">
        <f>+INDEX(Customers!$B$2:$D$797,MATCH(TF_Database!L6036,Customers!$C$2:$C$797,0),1)</f>
        <v>29861</v>
      </c>
      <c r="O6036" s="29">
        <f t="shared" si="566"/>
        <v>5</v>
      </c>
      <c r="P6036" s="29">
        <f t="shared" si="567"/>
        <v>13</v>
      </c>
      <c r="Q6036" s="14" t="str">
        <f t="shared" si="568"/>
        <v xml:space="preserve">Toby </v>
      </c>
      <c r="R6036" s="14" t="str">
        <f t="shared" si="569"/>
        <v>Swindell</v>
      </c>
    </row>
    <row r="6037" spans="2:18" x14ac:dyDescent="0.45">
      <c r="B6037" s="14" t="str">
        <f t="shared" si="564"/>
        <v>410542141057</v>
      </c>
      <c r="C6037" s="5">
        <v>41054</v>
      </c>
      <c r="D6037" s="2" t="s">
        <v>810</v>
      </c>
      <c r="E6037" s="14">
        <f t="shared" si="565"/>
        <v>0</v>
      </c>
      <c r="F6037" s="2">
        <v>21</v>
      </c>
      <c r="G6037" s="19">
        <v>69.06</v>
      </c>
      <c r="H6037" s="20">
        <v>0</v>
      </c>
      <c r="I6037" s="6"/>
      <c r="J6037" s="5">
        <v>41057</v>
      </c>
      <c r="K6037" s="25">
        <v>28.47</v>
      </c>
      <c r="L6037" s="2" t="s">
        <v>550</v>
      </c>
      <c r="M6037" s="14">
        <f>+VLOOKUP(L6037,Customers!$C$3:$D$797,2,FALSE)</f>
        <v>1</v>
      </c>
      <c r="N6037" s="14">
        <f>+INDEX(Customers!$B$2:$D$797,MATCH(TF_Database!L6037,Customers!$C$2:$C$797,0),1)</f>
        <v>10190</v>
      </c>
      <c r="O6037" s="29">
        <f t="shared" si="566"/>
        <v>7</v>
      </c>
      <c r="P6037" s="29">
        <f t="shared" si="567"/>
        <v>10</v>
      </c>
      <c r="Q6037" s="14" t="str">
        <f t="shared" si="568"/>
        <v xml:space="preserve">Philip </v>
      </c>
      <c r="R6037" s="14" t="str">
        <f t="shared" si="569"/>
        <v>Fox</v>
      </c>
    </row>
    <row r="6038" spans="2:18" x14ac:dyDescent="0.45">
      <c r="B6038" s="14" t="str">
        <f t="shared" si="564"/>
        <v>410545041056</v>
      </c>
      <c r="C6038" s="5">
        <v>41054</v>
      </c>
      <c r="D6038" s="2" t="s">
        <v>810</v>
      </c>
      <c r="E6038" s="14">
        <f t="shared" si="565"/>
        <v>0</v>
      </c>
      <c r="F6038" s="2">
        <v>50</v>
      </c>
      <c r="G6038" s="19">
        <v>84.01</v>
      </c>
      <c r="H6038" s="20">
        <v>0.08</v>
      </c>
      <c r="I6038" s="6"/>
      <c r="J6038" s="5">
        <v>41056</v>
      </c>
      <c r="K6038" s="25">
        <v>-4.17</v>
      </c>
      <c r="L6038" s="2" t="s">
        <v>550</v>
      </c>
      <c r="M6038" s="14">
        <f>+VLOOKUP(L6038,Customers!$C$3:$D$797,2,FALSE)</f>
        <v>1</v>
      </c>
      <c r="N6038" s="14">
        <f>+INDEX(Customers!$B$2:$D$797,MATCH(TF_Database!L6038,Customers!$C$2:$C$797,0),1)</f>
        <v>10190</v>
      </c>
      <c r="O6038" s="29">
        <f t="shared" si="566"/>
        <v>7</v>
      </c>
      <c r="P6038" s="29">
        <f t="shared" si="567"/>
        <v>10</v>
      </c>
      <c r="Q6038" s="14" t="str">
        <f t="shared" si="568"/>
        <v xml:space="preserve">Philip </v>
      </c>
      <c r="R6038" s="14" t="str">
        <f t="shared" si="569"/>
        <v>Fox</v>
      </c>
    </row>
    <row r="6039" spans="2:18" x14ac:dyDescent="0.45">
      <c r="B6039" s="14" t="str">
        <f t="shared" si="564"/>
        <v>410543441056</v>
      </c>
      <c r="C6039" s="5">
        <v>41054</v>
      </c>
      <c r="D6039" s="2" t="s">
        <v>810</v>
      </c>
      <c r="E6039" s="14">
        <f t="shared" si="565"/>
        <v>0</v>
      </c>
      <c r="F6039" s="2">
        <v>34</v>
      </c>
      <c r="G6039" s="19">
        <v>592.91999999999996</v>
      </c>
      <c r="H6039" s="20">
        <v>0.02</v>
      </c>
      <c r="I6039" s="6"/>
      <c r="J6039" s="5">
        <v>41056</v>
      </c>
      <c r="K6039" s="25">
        <v>-44.92</v>
      </c>
      <c r="L6039" s="2" t="s">
        <v>550</v>
      </c>
      <c r="M6039" s="14">
        <f>+VLOOKUP(L6039,Customers!$C$3:$D$797,2,FALSE)</f>
        <v>1</v>
      </c>
      <c r="N6039" s="14">
        <f>+INDEX(Customers!$B$2:$D$797,MATCH(TF_Database!L6039,Customers!$C$2:$C$797,0),1)</f>
        <v>10190</v>
      </c>
      <c r="O6039" s="29">
        <f t="shared" si="566"/>
        <v>7</v>
      </c>
      <c r="P6039" s="29">
        <f t="shared" si="567"/>
        <v>10</v>
      </c>
      <c r="Q6039" s="14" t="str">
        <f t="shared" si="568"/>
        <v xml:space="preserve">Philip </v>
      </c>
      <c r="R6039" s="14" t="str">
        <f t="shared" si="569"/>
        <v>Fox</v>
      </c>
    </row>
    <row r="6040" spans="2:18" x14ac:dyDescent="0.45">
      <c r="B6040" s="14" t="str">
        <f t="shared" si="564"/>
        <v>411501541153</v>
      </c>
      <c r="C6040" s="5">
        <v>41150</v>
      </c>
      <c r="D6040" s="2" t="s">
        <v>811</v>
      </c>
      <c r="E6040" s="14">
        <f t="shared" si="565"/>
        <v>0</v>
      </c>
      <c r="F6040" s="2">
        <v>15</v>
      </c>
      <c r="G6040" s="19">
        <v>106.1</v>
      </c>
      <c r="H6040" s="20">
        <v>0.09</v>
      </c>
      <c r="I6040" s="6"/>
      <c r="J6040" s="5">
        <v>41153</v>
      </c>
      <c r="K6040" s="25">
        <v>-65.67</v>
      </c>
      <c r="L6040" s="2" t="s">
        <v>293</v>
      </c>
      <c r="M6040" s="14">
        <f>+VLOOKUP(L6040,Customers!$C$3:$D$797,2,FALSE)</f>
        <v>4</v>
      </c>
      <c r="N6040" s="14">
        <f>+INDEX(Customers!$B$2:$D$797,MATCH(TF_Database!L6040,Customers!$C$2:$C$797,0),1)</f>
        <v>29179</v>
      </c>
      <c r="O6040" s="29">
        <f t="shared" si="566"/>
        <v>8</v>
      </c>
      <c r="P6040" s="29">
        <f t="shared" si="567"/>
        <v>15</v>
      </c>
      <c r="Q6040" s="14" t="str">
        <f t="shared" si="568"/>
        <v xml:space="preserve">Cynthia </v>
      </c>
      <c r="R6040" s="14" t="str">
        <f t="shared" si="569"/>
        <v>Arntzen</v>
      </c>
    </row>
    <row r="6041" spans="2:18" x14ac:dyDescent="0.45">
      <c r="B6041" s="14" t="str">
        <f t="shared" si="564"/>
        <v>399342839935</v>
      </c>
      <c r="C6041" s="5">
        <v>39934</v>
      </c>
      <c r="D6041" s="2" t="s">
        <v>811</v>
      </c>
      <c r="E6041" s="14">
        <f t="shared" si="565"/>
        <v>0</v>
      </c>
      <c r="F6041" s="2">
        <v>28</v>
      </c>
      <c r="G6041" s="19">
        <v>149</v>
      </c>
      <c r="H6041" s="20">
        <v>0.06</v>
      </c>
      <c r="I6041" s="6"/>
      <c r="J6041" s="5">
        <v>39935</v>
      </c>
      <c r="K6041" s="25">
        <v>-119.48</v>
      </c>
      <c r="L6041" s="2" t="s">
        <v>680</v>
      </c>
      <c r="M6041" s="14">
        <f>+VLOOKUP(L6041,Customers!$C$3:$D$797,2,FALSE)</f>
        <v>3</v>
      </c>
      <c r="N6041" s="14">
        <f>+INDEX(Customers!$B$2:$D$797,MATCH(TF_Database!L6041,Customers!$C$2:$C$797,0),1)</f>
        <v>1674</v>
      </c>
      <c r="O6041" s="29">
        <f t="shared" si="566"/>
        <v>6</v>
      </c>
      <c r="P6041" s="29">
        <f t="shared" si="567"/>
        <v>14</v>
      </c>
      <c r="Q6041" s="14" t="str">
        <f t="shared" si="568"/>
        <v xml:space="preserve">Randy </v>
      </c>
      <c r="R6041" s="14" t="str">
        <f t="shared" si="569"/>
        <v>Ferguson</v>
      </c>
    </row>
    <row r="6042" spans="2:18" x14ac:dyDescent="0.45">
      <c r="B6042" s="14" t="str">
        <f t="shared" si="564"/>
        <v>399344939936</v>
      </c>
      <c r="C6042" s="5">
        <v>39934</v>
      </c>
      <c r="D6042" s="2" t="s">
        <v>811</v>
      </c>
      <c r="E6042" s="14">
        <f t="shared" si="565"/>
        <v>0</v>
      </c>
      <c r="F6042" s="2">
        <v>49</v>
      </c>
      <c r="G6042" s="19">
        <v>334.29</v>
      </c>
      <c r="H6042" s="20">
        <v>0.01</v>
      </c>
      <c r="I6042" s="6"/>
      <c r="J6042" s="5">
        <v>39936</v>
      </c>
      <c r="K6042" s="25">
        <v>-157.28</v>
      </c>
      <c r="L6042" s="2" t="s">
        <v>680</v>
      </c>
      <c r="M6042" s="14">
        <f>+VLOOKUP(L6042,Customers!$C$3:$D$797,2,FALSE)</f>
        <v>3</v>
      </c>
      <c r="N6042" s="14">
        <f>+INDEX(Customers!$B$2:$D$797,MATCH(TF_Database!L6042,Customers!$C$2:$C$797,0),1)</f>
        <v>1674</v>
      </c>
      <c r="O6042" s="29">
        <f t="shared" si="566"/>
        <v>6</v>
      </c>
      <c r="P6042" s="29">
        <f t="shared" si="567"/>
        <v>14</v>
      </c>
      <c r="Q6042" s="14" t="str">
        <f t="shared" si="568"/>
        <v xml:space="preserve">Randy </v>
      </c>
      <c r="R6042" s="14" t="str">
        <f t="shared" si="569"/>
        <v>Ferguson</v>
      </c>
    </row>
    <row r="6043" spans="2:18" x14ac:dyDescent="0.45">
      <c r="B6043" s="14" t="str">
        <f t="shared" si="564"/>
        <v>402201740221</v>
      </c>
      <c r="C6043" s="5">
        <v>40220</v>
      </c>
      <c r="D6043" s="2" t="s">
        <v>811</v>
      </c>
      <c r="E6043" s="14">
        <f t="shared" si="565"/>
        <v>0</v>
      </c>
      <c r="F6043" s="2">
        <v>17</v>
      </c>
      <c r="G6043" s="19">
        <v>454.09</v>
      </c>
      <c r="H6043" s="20">
        <v>0.1</v>
      </c>
      <c r="I6043" s="6"/>
      <c r="J6043" s="5">
        <v>40221</v>
      </c>
      <c r="K6043" s="25">
        <v>29.7</v>
      </c>
      <c r="L6043" s="2" t="s">
        <v>685</v>
      </c>
      <c r="M6043" s="14">
        <f>+VLOOKUP(L6043,Customers!$C$3:$D$797,2,FALSE)</f>
        <v>5</v>
      </c>
      <c r="N6043" s="14">
        <f>+INDEX(Customers!$B$2:$D$797,MATCH(TF_Database!L6043,Customers!$C$2:$C$797,0),1)</f>
        <v>20479</v>
      </c>
      <c r="O6043" s="29">
        <f t="shared" si="566"/>
        <v>6</v>
      </c>
      <c r="P6043" s="29">
        <f t="shared" si="567"/>
        <v>12</v>
      </c>
      <c r="Q6043" s="14" t="str">
        <f t="shared" si="568"/>
        <v xml:space="preserve">Brian </v>
      </c>
      <c r="R6043" s="14" t="str">
        <f t="shared" si="569"/>
        <v>Dahlen</v>
      </c>
    </row>
    <row r="6044" spans="2:18" x14ac:dyDescent="0.45">
      <c r="B6044" s="14" t="str">
        <f t="shared" si="564"/>
        <v>401133940114</v>
      </c>
      <c r="C6044" s="5">
        <v>40113</v>
      </c>
      <c r="D6044" s="2" t="s">
        <v>808</v>
      </c>
      <c r="E6044" s="14">
        <f t="shared" si="565"/>
        <v>0</v>
      </c>
      <c r="F6044" s="2">
        <v>39</v>
      </c>
      <c r="G6044" s="19">
        <v>124.01</v>
      </c>
      <c r="H6044" s="20">
        <v>0.08</v>
      </c>
      <c r="I6044" s="6"/>
      <c r="J6044" s="5">
        <v>40114</v>
      </c>
      <c r="K6044" s="25">
        <v>-109.02</v>
      </c>
      <c r="L6044" s="2" t="s">
        <v>684</v>
      </c>
      <c r="M6044" s="14">
        <f>+VLOOKUP(L6044,Customers!$C$3:$D$797,2,FALSE)</f>
        <v>4</v>
      </c>
      <c r="N6044" s="14">
        <f>+INDEX(Customers!$B$2:$D$797,MATCH(TF_Database!L6044,Customers!$C$2:$C$797,0),1)</f>
        <v>13725</v>
      </c>
      <c r="O6044" s="29">
        <f t="shared" si="566"/>
        <v>6</v>
      </c>
      <c r="P6044" s="29">
        <f t="shared" si="567"/>
        <v>11</v>
      </c>
      <c r="Q6044" s="14" t="str">
        <f t="shared" si="568"/>
        <v xml:space="preserve">Trudy </v>
      </c>
      <c r="R6044" s="14" t="str">
        <f t="shared" si="569"/>
        <v>Brown</v>
      </c>
    </row>
    <row r="6045" spans="2:18" x14ac:dyDescent="0.45">
      <c r="B6045" s="14" t="str">
        <f t="shared" si="564"/>
        <v>401134940115</v>
      </c>
      <c r="C6045" s="5">
        <v>40113</v>
      </c>
      <c r="D6045" s="2" t="s">
        <v>808</v>
      </c>
      <c r="E6045" s="14">
        <f t="shared" si="565"/>
        <v>0</v>
      </c>
      <c r="F6045" s="2">
        <v>49</v>
      </c>
      <c r="G6045" s="19">
        <v>1836.84</v>
      </c>
      <c r="H6045" s="20">
        <v>0.09</v>
      </c>
      <c r="I6045" s="6"/>
      <c r="J6045" s="5">
        <v>40115</v>
      </c>
      <c r="K6045" s="25">
        <v>129.94999999999999</v>
      </c>
      <c r="L6045" s="2" t="s">
        <v>684</v>
      </c>
      <c r="M6045" s="14">
        <f>+VLOOKUP(L6045,Customers!$C$3:$D$797,2,FALSE)</f>
        <v>4</v>
      </c>
      <c r="N6045" s="14">
        <f>+INDEX(Customers!$B$2:$D$797,MATCH(TF_Database!L6045,Customers!$C$2:$C$797,0),1)</f>
        <v>13725</v>
      </c>
      <c r="O6045" s="29">
        <f t="shared" si="566"/>
        <v>6</v>
      </c>
      <c r="P6045" s="29">
        <f t="shared" si="567"/>
        <v>11</v>
      </c>
      <c r="Q6045" s="14" t="str">
        <f t="shared" si="568"/>
        <v xml:space="preserve">Trudy </v>
      </c>
      <c r="R6045" s="14" t="str">
        <f t="shared" si="569"/>
        <v>Brown</v>
      </c>
    </row>
    <row r="6046" spans="2:18" x14ac:dyDescent="0.45">
      <c r="B6046" s="14" t="str">
        <f t="shared" si="564"/>
        <v>408254040826</v>
      </c>
      <c r="C6046" s="5">
        <v>40825</v>
      </c>
      <c r="D6046" s="2" t="s">
        <v>811</v>
      </c>
      <c r="E6046" s="14">
        <f t="shared" si="565"/>
        <v>0</v>
      </c>
      <c r="F6046" s="2">
        <v>40</v>
      </c>
      <c r="G6046" s="19">
        <v>272.01</v>
      </c>
      <c r="H6046" s="20">
        <v>0.01</v>
      </c>
      <c r="I6046" s="6"/>
      <c r="J6046" s="5">
        <v>40826</v>
      </c>
      <c r="K6046" s="25">
        <v>-42.45</v>
      </c>
      <c r="L6046" s="2" t="s">
        <v>686</v>
      </c>
      <c r="M6046" s="14">
        <f>+VLOOKUP(L6046,Customers!$C$3:$D$797,2,FALSE)</f>
        <v>1</v>
      </c>
      <c r="N6046" s="14">
        <f>+INDEX(Customers!$B$2:$D$797,MATCH(TF_Database!L6046,Customers!$C$2:$C$797,0),1)</f>
        <v>2583</v>
      </c>
      <c r="O6046" s="29">
        <f t="shared" si="566"/>
        <v>5</v>
      </c>
      <c r="P6046" s="29">
        <f t="shared" si="567"/>
        <v>13</v>
      </c>
      <c r="Q6046" s="14" t="str">
        <f t="shared" si="568"/>
        <v xml:space="preserve">Beth </v>
      </c>
      <c r="R6046" s="14" t="str">
        <f t="shared" si="569"/>
        <v>Fritzler</v>
      </c>
    </row>
    <row r="6047" spans="2:18" x14ac:dyDescent="0.45">
      <c r="B6047" s="14" t="str">
        <f t="shared" si="564"/>
        <v>408251640827</v>
      </c>
      <c r="C6047" s="5">
        <v>40825</v>
      </c>
      <c r="D6047" s="2" t="s">
        <v>811</v>
      </c>
      <c r="E6047" s="14">
        <f t="shared" si="565"/>
        <v>0</v>
      </c>
      <c r="F6047" s="2">
        <v>16</v>
      </c>
      <c r="G6047" s="19">
        <v>171.5</v>
      </c>
      <c r="H6047" s="20">
        <v>0.02</v>
      </c>
      <c r="I6047" s="6"/>
      <c r="J6047" s="5">
        <v>40827</v>
      </c>
      <c r="K6047" s="25">
        <v>-20.41</v>
      </c>
      <c r="L6047" s="2" t="s">
        <v>686</v>
      </c>
      <c r="M6047" s="14">
        <f>+VLOOKUP(L6047,Customers!$C$3:$D$797,2,FALSE)</f>
        <v>1</v>
      </c>
      <c r="N6047" s="14">
        <f>+INDEX(Customers!$B$2:$D$797,MATCH(TF_Database!L6047,Customers!$C$2:$C$797,0),1)</f>
        <v>2583</v>
      </c>
      <c r="O6047" s="29">
        <f t="shared" si="566"/>
        <v>5</v>
      </c>
      <c r="P6047" s="29">
        <f t="shared" si="567"/>
        <v>13</v>
      </c>
      <c r="Q6047" s="14" t="str">
        <f t="shared" si="568"/>
        <v xml:space="preserve">Beth </v>
      </c>
      <c r="R6047" s="14" t="str">
        <f t="shared" si="569"/>
        <v>Fritzler</v>
      </c>
    </row>
    <row r="6048" spans="2:18" x14ac:dyDescent="0.45">
      <c r="B6048" s="14" t="str">
        <f t="shared" si="564"/>
        <v>407572340759</v>
      </c>
      <c r="C6048" s="5">
        <v>40757</v>
      </c>
      <c r="D6048" s="2" t="s">
        <v>811</v>
      </c>
      <c r="E6048" s="14">
        <f t="shared" si="565"/>
        <v>0</v>
      </c>
      <c r="F6048" s="2">
        <v>23</v>
      </c>
      <c r="G6048" s="19">
        <v>195.61</v>
      </c>
      <c r="H6048" s="20">
        <v>0</v>
      </c>
      <c r="I6048" s="6"/>
      <c r="J6048" s="5">
        <v>40759</v>
      </c>
      <c r="K6048" s="25">
        <v>-17.02</v>
      </c>
      <c r="L6048" s="2" t="s">
        <v>293</v>
      </c>
      <c r="M6048" s="14">
        <f>+VLOOKUP(L6048,Customers!$C$3:$D$797,2,FALSE)</f>
        <v>4</v>
      </c>
      <c r="N6048" s="14">
        <f>+INDEX(Customers!$B$2:$D$797,MATCH(TF_Database!L6048,Customers!$C$2:$C$797,0),1)</f>
        <v>29179</v>
      </c>
      <c r="O6048" s="29">
        <f t="shared" si="566"/>
        <v>8</v>
      </c>
      <c r="P6048" s="29">
        <f t="shared" si="567"/>
        <v>15</v>
      </c>
      <c r="Q6048" s="14" t="str">
        <f t="shared" si="568"/>
        <v xml:space="preserve">Cynthia </v>
      </c>
      <c r="R6048" s="14" t="str">
        <f t="shared" si="569"/>
        <v>Arntzen</v>
      </c>
    </row>
    <row r="6049" spans="2:18" x14ac:dyDescent="0.45">
      <c r="B6049" s="14" t="str">
        <f t="shared" si="564"/>
        <v>410003441002</v>
      </c>
      <c r="C6049" s="5">
        <v>41000</v>
      </c>
      <c r="D6049" s="2" t="s">
        <v>808</v>
      </c>
      <c r="E6049" s="14">
        <f t="shared" si="565"/>
        <v>0</v>
      </c>
      <c r="F6049" s="2">
        <v>34</v>
      </c>
      <c r="G6049" s="19">
        <v>197.45</v>
      </c>
      <c r="H6049" s="20">
        <v>0.06</v>
      </c>
      <c r="I6049" s="6"/>
      <c r="J6049" s="5">
        <v>41002</v>
      </c>
      <c r="K6049" s="25">
        <v>65.44</v>
      </c>
      <c r="L6049" s="2" t="s">
        <v>676</v>
      </c>
      <c r="M6049" s="14">
        <f>+VLOOKUP(L6049,Customers!$C$3:$D$797,2,FALSE)</f>
        <v>2</v>
      </c>
      <c r="N6049" s="14">
        <f>+INDEX(Customers!$B$2:$D$797,MATCH(TF_Database!L6049,Customers!$C$2:$C$797,0),1)</f>
        <v>5765</v>
      </c>
      <c r="O6049" s="29">
        <f t="shared" si="566"/>
        <v>4</v>
      </c>
      <c r="P6049" s="29">
        <f t="shared" si="567"/>
        <v>11</v>
      </c>
      <c r="Q6049" s="14" t="str">
        <f t="shared" si="568"/>
        <v xml:space="preserve">Roy </v>
      </c>
      <c r="R6049" s="14" t="str">
        <f t="shared" si="569"/>
        <v>Collins</v>
      </c>
    </row>
    <row r="6050" spans="2:18" x14ac:dyDescent="0.45">
      <c r="B6050" s="14" t="str">
        <f t="shared" si="564"/>
        <v>410003641002</v>
      </c>
      <c r="C6050" s="5">
        <v>41000</v>
      </c>
      <c r="D6050" s="2" t="s">
        <v>808</v>
      </c>
      <c r="E6050" s="14">
        <f t="shared" si="565"/>
        <v>0</v>
      </c>
      <c r="F6050" s="2">
        <v>36</v>
      </c>
      <c r="G6050" s="19">
        <v>82.98</v>
      </c>
      <c r="H6050" s="20">
        <v>0.08</v>
      </c>
      <c r="I6050" s="6"/>
      <c r="J6050" s="5">
        <v>41002</v>
      </c>
      <c r="K6050" s="25">
        <v>-137.87</v>
      </c>
      <c r="L6050" s="2" t="s">
        <v>676</v>
      </c>
      <c r="M6050" s="14">
        <f>+VLOOKUP(L6050,Customers!$C$3:$D$797,2,FALSE)</f>
        <v>2</v>
      </c>
      <c r="N6050" s="14">
        <f>+INDEX(Customers!$B$2:$D$797,MATCH(TF_Database!L6050,Customers!$C$2:$C$797,0),1)</f>
        <v>5765</v>
      </c>
      <c r="O6050" s="29">
        <f t="shared" si="566"/>
        <v>4</v>
      </c>
      <c r="P6050" s="29">
        <f t="shared" si="567"/>
        <v>11</v>
      </c>
      <c r="Q6050" s="14" t="str">
        <f t="shared" si="568"/>
        <v xml:space="preserve">Roy </v>
      </c>
      <c r="R6050" s="14" t="str">
        <f t="shared" si="569"/>
        <v>Collins</v>
      </c>
    </row>
    <row r="6051" spans="2:18" x14ac:dyDescent="0.45">
      <c r="B6051" s="14" t="str">
        <f t="shared" si="564"/>
        <v>409504440951</v>
      </c>
      <c r="C6051" s="5">
        <v>40950</v>
      </c>
      <c r="D6051" s="2" t="s">
        <v>810</v>
      </c>
      <c r="E6051" s="14">
        <f t="shared" si="565"/>
        <v>0</v>
      </c>
      <c r="F6051" s="2">
        <v>44</v>
      </c>
      <c r="G6051" s="19">
        <v>2507.79</v>
      </c>
      <c r="H6051" s="20">
        <v>0.08</v>
      </c>
      <c r="I6051" s="6"/>
      <c r="J6051" s="5">
        <v>40951</v>
      </c>
      <c r="K6051" s="25">
        <v>-779.81</v>
      </c>
      <c r="L6051" s="2" t="s">
        <v>677</v>
      </c>
      <c r="M6051" s="14">
        <f>+VLOOKUP(L6051,Customers!$C$3:$D$797,2,FALSE)</f>
        <v>1</v>
      </c>
      <c r="N6051" s="14">
        <f>+INDEX(Customers!$B$2:$D$797,MATCH(TF_Database!L6051,Customers!$C$2:$C$797,0),1)</f>
        <v>29861</v>
      </c>
      <c r="O6051" s="29">
        <f t="shared" si="566"/>
        <v>5</v>
      </c>
      <c r="P6051" s="29">
        <f t="shared" si="567"/>
        <v>13</v>
      </c>
      <c r="Q6051" s="14" t="str">
        <f t="shared" si="568"/>
        <v xml:space="preserve">Toby </v>
      </c>
      <c r="R6051" s="14" t="str">
        <f t="shared" si="569"/>
        <v>Swindell</v>
      </c>
    </row>
    <row r="6052" spans="2:18" x14ac:dyDescent="0.45">
      <c r="B6052" s="14" t="str">
        <f t="shared" si="564"/>
        <v>409503040951</v>
      </c>
      <c r="C6052" s="5">
        <v>40950</v>
      </c>
      <c r="D6052" s="2" t="s">
        <v>810</v>
      </c>
      <c r="E6052" s="14">
        <f t="shared" si="565"/>
        <v>0</v>
      </c>
      <c r="F6052" s="2">
        <v>30</v>
      </c>
      <c r="G6052" s="19">
        <v>1052.68</v>
      </c>
      <c r="H6052" s="20">
        <v>0.02</v>
      </c>
      <c r="I6052" s="6"/>
      <c r="J6052" s="5">
        <v>40951</v>
      </c>
      <c r="K6052" s="25">
        <v>-19.27</v>
      </c>
      <c r="L6052" s="2" t="s">
        <v>677</v>
      </c>
      <c r="M6052" s="14">
        <f>+VLOOKUP(L6052,Customers!$C$3:$D$797,2,FALSE)</f>
        <v>1</v>
      </c>
      <c r="N6052" s="14">
        <f>+INDEX(Customers!$B$2:$D$797,MATCH(TF_Database!L6052,Customers!$C$2:$C$797,0),1)</f>
        <v>29861</v>
      </c>
      <c r="O6052" s="29">
        <f t="shared" si="566"/>
        <v>5</v>
      </c>
      <c r="P6052" s="29">
        <f t="shared" si="567"/>
        <v>13</v>
      </c>
      <c r="Q6052" s="14" t="str">
        <f t="shared" si="568"/>
        <v xml:space="preserve">Toby </v>
      </c>
      <c r="R6052" s="14" t="str">
        <f t="shared" si="569"/>
        <v>Swindell</v>
      </c>
    </row>
    <row r="6053" spans="2:18" x14ac:dyDescent="0.45">
      <c r="B6053" s="14" t="str">
        <f t="shared" si="564"/>
        <v>409503040952</v>
      </c>
      <c r="C6053" s="5">
        <v>40950</v>
      </c>
      <c r="D6053" s="2" t="s">
        <v>810</v>
      </c>
      <c r="E6053" s="14">
        <f t="shared" si="565"/>
        <v>0</v>
      </c>
      <c r="F6053" s="2">
        <v>30</v>
      </c>
      <c r="G6053" s="19">
        <v>2536.31</v>
      </c>
      <c r="H6053" s="20">
        <v>0.01</v>
      </c>
      <c r="I6053" s="6"/>
      <c r="J6053" s="5">
        <v>40952</v>
      </c>
      <c r="K6053" s="25">
        <v>-643.46</v>
      </c>
      <c r="L6053" s="2" t="s">
        <v>677</v>
      </c>
      <c r="M6053" s="14">
        <f>+VLOOKUP(L6053,Customers!$C$3:$D$797,2,FALSE)</f>
        <v>1</v>
      </c>
      <c r="N6053" s="14">
        <f>+INDEX(Customers!$B$2:$D$797,MATCH(TF_Database!L6053,Customers!$C$2:$C$797,0),1)</f>
        <v>29861</v>
      </c>
      <c r="O6053" s="29">
        <f t="shared" si="566"/>
        <v>5</v>
      </c>
      <c r="P6053" s="29">
        <f t="shared" si="567"/>
        <v>13</v>
      </c>
      <c r="Q6053" s="14" t="str">
        <f t="shared" si="568"/>
        <v xml:space="preserve">Toby </v>
      </c>
      <c r="R6053" s="14" t="str">
        <f t="shared" si="569"/>
        <v>Swindell</v>
      </c>
    </row>
    <row r="6054" spans="2:18" x14ac:dyDescent="0.45">
      <c r="B6054" s="14" t="str">
        <f t="shared" si="564"/>
        <v>404473740448</v>
      </c>
      <c r="C6054" s="5">
        <v>40447</v>
      </c>
      <c r="D6054" s="2" t="s">
        <v>810</v>
      </c>
      <c r="E6054" s="14">
        <f t="shared" si="565"/>
        <v>0</v>
      </c>
      <c r="F6054" s="2">
        <v>37</v>
      </c>
      <c r="G6054" s="19">
        <v>101.2</v>
      </c>
      <c r="H6054" s="20">
        <v>0.1</v>
      </c>
      <c r="I6054" s="6"/>
      <c r="J6054" s="5">
        <v>40448</v>
      </c>
      <c r="K6054" s="25">
        <v>38.58</v>
      </c>
      <c r="L6054" s="2" t="s">
        <v>682</v>
      </c>
      <c r="M6054" s="14">
        <f>+VLOOKUP(L6054,Customers!$C$3:$D$797,2,FALSE)</f>
        <v>2</v>
      </c>
      <c r="N6054" s="14">
        <f>+INDEX(Customers!$B$2:$D$797,MATCH(TF_Database!L6054,Customers!$C$2:$C$797,0),1)</f>
        <v>26816</v>
      </c>
      <c r="O6054" s="29">
        <f t="shared" si="566"/>
        <v>5</v>
      </c>
      <c r="P6054" s="29">
        <f t="shared" si="567"/>
        <v>12</v>
      </c>
      <c r="Q6054" s="14" t="str">
        <f t="shared" si="568"/>
        <v xml:space="preserve">Andy </v>
      </c>
      <c r="R6054" s="14" t="str">
        <f t="shared" si="569"/>
        <v>Gerbode</v>
      </c>
    </row>
    <row r="6055" spans="2:18" x14ac:dyDescent="0.45">
      <c r="B6055" s="14" t="str">
        <f t="shared" si="564"/>
        <v>405333440542</v>
      </c>
      <c r="C6055" s="5">
        <v>40533</v>
      </c>
      <c r="D6055" s="2" t="s">
        <v>804</v>
      </c>
      <c r="E6055" s="14">
        <f t="shared" si="565"/>
        <v>0</v>
      </c>
      <c r="F6055" s="2">
        <v>34</v>
      </c>
      <c r="G6055" s="19">
        <v>1950.0359999999998</v>
      </c>
      <c r="H6055" s="20">
        <v>0.03</v>
      </c>
      <c r="I6055" s="6"/>
      <c r="J6055" s="5">
        <v>40542</v>
      </c>
      <c r="K6055" s="25">
        <v>361.89</v>
      </c>
      <c r="L6055" s="2" t="s">
        <v>293</v>
      </c>
      <c r="M6055" s="14">
        <f>+VLOOKUP(L6055,Customers!$C$3:$D$797,2,FALSE)</f>
        <v>4</v>
      </c>
      <c r="N6055" s="14">
        <f>+INDEX(Customers!$B$2:$D$797,MATCH(TF_Database!L6055,Customers!$C$2:$C$797,0),1)</f>
        <v>29179</v>
      </c>
      <c r="O6055" s="29">
        <f t="shared" si="566"/>
        <v>8</v>
      </c>
      <c r="P6055" s="29">
        <f t="shared" si="567"/>
        <v>15</v>
      </c>
      <c r="Q6055" s="14" t="str">
        <f t="shared" si="568"/>
        <v xml:space="preserve">Cynthia </v>
      </c>
      <c r="R6055" s="14" t="str">
        <f t="shared" si="569"/>
        <v>Arntzen</v>
      </c>
    </row>
    <row r="6056" spans="2:18" x14ac:dyDescent="0.45">
      <c r="B6056" s="14" t="str">
        <f t="shared" si="564"/>
        <v>400064340011</v>
      </c>
      <c r="C6056" s="5">
        <v>40006</v>
      </c>
      <c r="D6056" s="2" t="s">
        <v>804</v>
      </c>
      <c r="E6056" s="14">
        <f t="shared" si="565"/>
        <v>0</v>
      </c>
      <c r="F6056" s="2">
        <v>43</v>
      </c>
      <c r="G6056" s="19">
        <v>265.38</v>
      </c>
      <c r="H6056" s="20">
        <v>0.04</v>
      </c>
      <c r="I6056" s="6"/>
      <c r="J6056" s="5">
        <v>40011</v>
      </c>
      <c r="K6056" s="25">
        <v>-107.59</v>
      </c>
      <c r="L6056" s="2" t="s">
        <v>293</v>
      </c>
      <c r="M6056" s="14">
        <f>+VLOOKUP(L6056,Customers!$C$3:$D$797,2,FALSE)</f>
        <v>4</v>
      </c>
      <c r="N6056" s="14">
        <f>+INDEX(Customers!$B$2:$D$797,MATCH(TF_Database!L6056,Customers!$C$2:$C$797,0),1)</f>
        <v>29179</v>
      </c>
      <c r="O6056" s="29">
        <f t="shared" si="566"/>
        <v>8</v>
      </c>
      <c r="P6056" s="29">
        <f t="shared" si="567"/>
        <v>15</v>
      </c>
      <c r="Q6056" s="14" t="str">
        <f t="shared" si="568"/>
        <v xml:space="preserve">Cynthia </v>
      </c>
      <c r="R6056" s="14" t="str">
        <f t="shared" si="569"/>
        <v>Arntzen</v>
      </c>
    </row>
    <row r="6057" spans="2:18" x14ac:dyDescent="0.45">
      <c r="B6057" s="14" t="str">
        <f t="shared" si="564"/>
        <v>40006540008</v>
      </c>
      <c r="C6057" s="5">
        <v>40006</v>
      </c>
      <c r="D6057" s="2" t="s">
        <v>804</v>
      </c>
      <c r="E6057" s="14">
        <f t="shared" si="565"/>
        <v>0</v>
      </c>
      <c r="F6057" s="2">
        <v>5</v>
      </c>
      <c r="G6057" s="19">
        <v>33.409999999999997</v>
      </c>
      <c r="H6057" s="20">
        <v>0.09</v>
      </c>
      <c r="I6057" s="6"/>
      <c r="J6057" s="5">
        <v>40008</v>
      </c>
      <c r="K6057" s="25">
        <v>-3.48</v>
      </c>
      <c r="L6057" s="2" t="s">
        <v>293</v>
      </c>
      <c r="M6057" s="14">
        <f>+VLOOKUP(L6057,Customers!$C$3:$D$797,2,FALSE)</f>
        <v>4</v>
      </c>
      <c r="N6057" s="14">
        <f>+INDEX(Customers!$B$2:$D$797,MATCH(TF_Database!L6057,Customers!$C$2:$C$797,0),1)</f>
        <v>29179</v>
      </c>
      <c r="O6057" s="29">
        <f t="shared" si="566"/>
        <v>8</v>
      </c>
      <c r="P6057" s="29">
        <f t="shared" si="567"/>
        <v>15</v>
      </c>
      <c r="Q6057" s="14" t="str">
        <f t="shared" si="568"/>
        <v xml:space="preserve">Cynthia </v>
      </c>
      <c r="R6057" s="14" t="str">
        <f t="shared" si="569"/>
        <v>Arntzen</v>
      </c>
    </row>
    <row r="6058" spans="2:18" x14ac:dyDescent="0.45">
      <c r="B6058" s="14" t="str">
        <f t="shared" si="564"/>
        <v>400062840013</v>
      </c>
      <c r="C6058" s="5">
        <v>40006</v>
      </c>
      <c r="D6058" s="2" t="s">
        <v>804</v>
      </c>
      <c r="E6058" s="14">
        <f t="shared" si="565"/>
        <v>0</v>
      </c>
      <c r="F6058" s="2">
        <v>28</v>
      </c>
      <c r="G6058" s="19">
        <v>7157.16</v>
      </c>
      <c r="H6058" s="20">
        <v>0.09</v>
      </c>
      <c r="I6058" s="6"/>
      <c r="J6058" s="5">
        <v>40013</v>
      </c>
      <c r="K6058" s="25">
        <v>1150.33</v>
      </c>
      <c r="L6058" s="2" t="s">
        <v>293</v>
      </c>
      <c r="M6058" s="14">
        <f>+VLOOKUP(L6058,Customers!$C$3:$D$797,2,FALSE)</f>
        <v>4</v>
      </c>
      <c r="N6058" s="14">
        <f>+INDEX(Customers!$B$2:$D$797,MATCH(TF_Database!L6058,Customers!$C$2:$C$797,0),1)</f>
        <v>29179</v>
      </c>
      <c r="O6058" s="29">
        <f t="shared" si="566"/>
        <v>8</v>
      </c>
      <c r="P6058" s="29">
        <f t="shared" si="567"/>
        <v>15</v>
      </c>
      <c r="Q6058" s="14" t="str">
        <f t="shared" si="568"/>
        <v xml:space="preserve">Cynthia </v>
      </c>
      <c r="R6058" s="14" t="str">
        <f t="shared" si="569"/>
        <v>Arntzen</v>
      </c>
    </row>
    <row r="6059" spans="2:18" x14ac:dyDescent="0.45">
      <c r="B6059" s="14" t="str">
        <f t="shared" si="564"/>
        <v>407294440730</v>
      </c>
      <c r="C6059" s="5">
        <v>40729</v>
      </c>
      <c r="D6059" s="2" t="s">
        <v>806</v>
      </c>
      <c r="E6059" s="14">
        <f t="shared" si="565"/>
        <v>1</v>
      </c>
      <c r="F6059" s="2">
        <v>44</v>
      </c>
      <c r="G6059" s="19">
        <v>286.06</v>
      </c>
      <c r="H6059" s="20">
        <v>0.1</v>
      </c>
      <c r="I6059" s="6"/>
      <c r="J6059" s="5">
        <v>40730</v>
      </c>
      <c r="K6059" s="25">
        <v>-85.09</v>
      </c>
      <c r="L6059" s="2" t="s">
        <v>680</v>
      </c>
      <c r="M6059" s="14">
        <f>+VLOOKUP(L6059,Customers!$C$3:$D$797,2,FALSE)</f>
        <v>3</v>
      </c>
      <c r="N6059" s="14">
        <f>+INDEX(Customers!$B$2:$D$797,MATCH(TF_Database!L6059,Customers!$C$2:$C$797,0),1)</f>
        <v>1674</v>
      </c>
      <c r="O6059" s="29">
        <f t="shared" si="566"/>
        <v>6</v>
      </c>
      <c r="P6059" s="29">
        <f t="shared" si="567"/>
        <v>14</v>
      </c>
      <c r="Q6059" s="14" t="str">
        <f t="shared" si="568"/>
        <v xml:space="preserve">Randy </v>
      </c>
      <c r="R6059" s="14" t="str">
        <f t="shared" si="569"/>
        <v>Ferguson</v>
      </c>
    </row>
    <row r="6060" spans="2:18" x14ac:dyDescent="0.45">
      <c r="B6060" s="14" t="str">
        <f t="shared" si="564"/>
        <v>407294140731</v>
      </c>
      <c r="C6060" s="5">
        <v>40729</v>
      </c>
      <c r="D6060" s="2" t="s">
        <v>806</v>
      </c>
      <c r="E6060" s="14">
        <f t="shared" si="565"/>
        <v>1</v>
      </c>
      <c r="F6060" s="2">
        <v>41</v>
      </c>
      <c r="G6060" s="19">
        <v>248.1</v>
      </c>
      <c r="H6060" s="20">
        <v>0.04</v>
      </c>
      <c r="I6060" s="6"/>
      <c r="J6060" s="5">
        <v>40731</v>
      </c>
      <c r="K6060" s="25">
        <v>49.67</v>
      </c>
      <c r="L6060" s="2" t="s">
        <v>680</v>
      </c>
      <c r="M6060" s="14">
        <f>+VLOOKUP(L6060,Customers!$C$3:$D$797,2,FALSE)</f>
        <v>3</v>
      </c>
      <c r="N6060" s="14">
        <f>+INDEX(Customers!$B$2:$D$797,MATCH(TF_Database!L6060,Customers!$C$2:$C$797,0),1)</f>
        <v>1674</v>
      </c>
      <c r="O6060" s="29">
        <f t="shared" si="566"/>
        <v>6</v>
      </c>
      <c r="P6060" s="29">
        <f t="shared" si="567"/>
        <v>14</v>
      </c>
      <c r="Q6060" s="14" t="str">
        <f t="shared" si="568"/>
        <v xml:space="preserve">Randy </v>
      </c>
      <c r="R6060" s="14" t="str">
        <f t="shared" si="569"/>
        <v>Ferguson</v>
      </c>
    </row>
    <row r="6061" spans="2:18" x14ac:dyDescent="0.45">
      <c r="B6061" s="14" t="str">
        <f t="shared" si="564"/>
        <v>399232039925</v>
      </c>
      <c r="C6061" s="5">
        <v>39923</v>
      </c>
      <c r="D6061" s="2" t="s">
        <v>806</v>
      </c>
      <c r="E6061" s="14">
        <f t="shared" si="565"/>
        <v>1</v>
      </c>
      <c r="F6061" s="2">
        <v>20</v>
      </c>
      <c r="G6061" s="19">
        <v>112.42</v>
      </c>
      <c r="H6061" s="20">
        <v>0.09</v>
      </c>
      <c r="I6061" s="6"/>
      <c r="J6061" s="5">
        <v>39925</v>
      </c>
      <c r="K6061" s="25">
        <v>7.4</v>
      </c>
      <c r="L6061" s="2" t="s">
        <v>683</v>
      </c>
      <c r="M6061" s="14">
        <f>+VLOOKUP(L6061,Customers!$C$3:$D$797,2,FALSE)</f>
        <v>1</v>
      </c>
      <c r="N6061" s="14">
        <f>+INDEX(Customers!$B$2:$D$797,MATCH(TF_Database!L6061,Customers!$C$2:$C$797,0),1)</f>
        <v>29323</v>
      </c>
      <c r="O6061" s="29">
        <f t="shared" si="566"/>
        <v>4</v>
      </c>
      <c r="P6061" s="29">
        <f t="shared" si="567"/>
        <v>8</v>
      </c>
      <c r="Q6061" s="14" t="str">
        <f t="shared" si="568"/>
        <v xml:space="preserve">Amy </v>
      </c>
      <c r="R6061" s="14" t="str">
        <f t="shared" si="569"/>
        <v>Hunt</v>
      </c>
    </row>
    <row r="6062" spans="2:18" x14ac:dyDescent="0.45">
      <c r="B6062" s="14" t="str">
        <f t="shared" si="564"/>
        <v>408224340823</v>
      </c>
      <c r="C6062" s="5">
        <v>40822</v>
      </c>
      <c r="D6062" s="2" t="s">
        <v>806</v>
      </c>
      <c r="E6062" s="14">
        <f t="shared" si="565"/>
        <v>1</v>
      </c>
      <c r="F6062" s="2">
        <v>43</v>
      </c>
      <c r="G6062" s="19">
        <v>1054.7</v>
      </c>
      <c r="H6062" s="20">
        <v>7.0000000000000007E-2</v>
      </c>
      <c r="I6062" s="6"/>
      <c r="J6062" s="5">
        <v>40823</v>
      </c>
      <c r="K6062" s="25">
        <v>213.26</v>
      </c>
      <c r="L6062" s="2" t="s">
        <v>687</v>
      </c>
      <c r="M6062" s="14">
        <f>+VLOOKUP(L6062,Customers!$C$3:$D$797,2,FALSE)</f>
        <v>3</v>
      </c>
      <c r="N6062" s="14">
        <f>+INDEX(Customers!$B$2:$D$797,MATCH(TF_Database!L6062,Customers!$C$2:$C$797,0),1)</f>
        <v>9192</v>
      </c>
      <c r="O6062" s="29">
        <f t="shared" si="566"/>
        <v>8</v>
      </c>
      <c r="P6062" s="29">
        <f t="shared" si="567"/>
        <v>15</v>
      </c>
      <c r="Q6062" s="14" t="str">
        <f t="shared" si="568"/>
        <v xml:space="preserve">Brosina </v>
      </c>
      <c r="R6062" s="14" t="str">
        <f t="shared" si="569"/>
        <v>Hoffman</v>
      </c>
    </row>
    <row r="6063" spans="2:18" x14ac:dyDescent="0.45">
      <c r="B6063" s="14" t="str">
        <f t="shared" si="564"/>
        <v>408223940822</v>
      </c>
      <c r="C6063" s="5">
        <v>40822</v>
      </c>
      <c r="D6063" s="2" t="s">
        <v>806</v>
      </c>
      <c r="E6063" s="14">
        <f t="shared" si="565"/>
        <v>1</v>
      </c>
      <c r="F6063" s="2">
        <v>39</v>
      </c>
      <c r="G6063" s="19">
        <v>4859.37</v>
      </c>
      <c r="H6063" s="20">
        <v>7.0000000000000007E-2</v>
      </c>
      <c r="I6063" s="6"/>
      <c r="J6063" s="5">
        <v>40822</v>
      </c>
      <c r="K6063" s="25">
        <v>2472.3200000000002</v>
      </c>
      <c r="L6063" s="2" t="s">
        <v>687</v>
      </c>
      <c r="M6063" s="14">
        <f>+VLOOKUP(L6063,Customers!$C$3:$D$797,2,FALSE)</f>
        <v>3</v>
      </c>
      <c r="N6063" s="14">
        <f>+INDEX(Customers!$B$2:$D$797,MATCH(TF_Database!L6063,Customers!$C$2:$C$797,0),1)</f>
        <v>9192</v>
      </c>
      <c r="O6063" s="29">
        <f t="shared" si="566"/>
        <v>8</v>
      </c>
      <c r="P6063" s="29">
        <f t="shared" si="567"/>
        <v>15</v>
      </c>
      <c r="Q6063" s="14" t="str">
        <f t="shared" si="568"/>
        <v xml:space="preserve">Brosina </v>
      </c>
      <c r="R6063" s="14" t="str">
        <f t="shared" si="569"/>
        <v>Hoffman</v>
      </c>
    </row>
    <row r="6064" spans="2:18" x14ac:dyDescent="0.45">
      <c r="B6064" s="14" t="str">
        <f t="shared" si="564"/>
        <v>404363940438</v>
      </c>
      <c r="C6064" s="5">
        <v>40436</v>
      </c>
      <c r="D6064" s="2" t="s">
        <v>804</v>
      </c>
      <c r="E6064" s="14">
        <f t="shared" si="565"/>
        <v>0</v>
      </c>
      <c r="F6064" s="2">
        <v>39</v>
      </c>
      <c r="G6064" s="19">
        <v>116.63</v>
      </c>
      <c r="H6064" s="20">
        <v>0.03</v>
      </c>
      <c r="I6064" s="6"/>
      <c r="J6064" s="5">
        <v>40438</v>
      </c>
      <c r="K6064" s="25">
        <v>6.81</v>
      </c>
      <c r="L6064" s="2" t="s">
        <v>684</v>
      </c>
      <c r="M6064" s="14">
        <f>+VLOOKUP(L6064,Customers!$C$3:$D$797,2,FALSE)</f>
        <v>4</v>
      </c>
      <c r="N6064" s="14">
        <f>+INDEX(Customers!$B$2:$D$797,MATCH(TF_Database!L6064,Customers!$C$2:$C$797,0),1)</f>
        <v>13725</v>
      </c>
      <c r="O6064" s="29">
        <f t="shared" si="566"/>
        <v>6</v>
      </c>
      <c r="P6064" s="29">
        <f t="shared" si="567"/>
        <v>11</v>
      </c>
      <c r="Q6064" s="14" t="str">
        <f t="shared" si="568"/>
        <v xml:space="preserve">Trudy </v>
      </c>
      <c r="R6064" s="14" t="str">
        <f t="shared" si="569"/>
        <v>Brown</v>
      </c>
    </row>
    <row r="6065" spans="2:18" x14ac:dyDescent="0.45">
      <c r="B6065" s="14" t="str">
        <f t="shared" si="564"/>
        <v>410073241009</v>
      </c>
      <c r="C6065" s="5">
        <v>41007</v>
      </c>
      <c r="D6065" s="2" t="s">
        <v>806</v>
      </c>
      <c r="E6065" s="14">
        <f t="shared" si="565"/>
        <v>1</v>
      </c>
      <c r="F6065" s="2">
        <v>32</v>
      </c>
      <c r="G6065" s="19">
        <v>1932.97</v>
      </c>
      <c r="H6065" s="20">
        <v>0.08</v>
      </c>
      <c r="I6065" s="6"/>
      <c r="J6065" s="5">
        <v>41009</v>
      </c>
      <c r="K6065" s="25">
        <v>-514.94000000000005</v>
      </c>
      <c r="L6065" s="2" t="s">
        <v>685</v>
      </c>
      <c r="M6065" s="14">
        <f>+VLOOKUP(L6065,Customers!$C$3:$D$797,2,FALSE)</f>
        <v>5</v>
      </c>
      <c r="N6065" s="14">
        <f>+INDEX(Customers!$B$2:$D$797,MATCH(TF_Database!L6065,Customers!$C$2:$C$797,0),1)</f>
        <v>20479</v>
      </c>
      <c r="O6065" s="29">
        <f t="shared" si="566"/>
        <v>6</v>
      </c>
      <c r="P6065" s="29">
        <f t="shared" si="567"/>
        <v>12</v>
      </c>
      <c r="Q6065" s="14" t="str">
        <f t="shared" si="568"/>
        <v xml:space="preserve">Brian </v>
      </c>
      <c r="R6065" s="14" t="str">
        <f t="shared" si="569"/>
        <v>Dahlen</v>
      </c>
    </row>
    <row r="6066" spans="2:18" x14ac:dyDescent="0.45">
      <c r="B6066" s="14" t="str">
        <f t="shared" si="564"/>
        <v>410074641009</v>
      </c>
      <c r="C6066" s="5">
        <v>41007</v>
      </c>
      <c r="D6066" s="2" t="s">
        <v>806</v>
      </c>
      <c r="E6066" s="14">
        <f t="shared" si="565"/>
        <v>1</v>
      </c>
      <c r="F6066" s="2">
        <v>46</v>
      </c>
      <c r="G6066" s="19">
        <v>476.49</v>
      </c>
      <c r="H6066" s="20">
        <v>0.1</v>
      </c>
      <c r="I6066" s="6"/>
      <c r="J6066" s="5">
        <v>41009</v>
      </c>
      <c r="K6066" s="25">
        <v>-18.57</v>
      </c>
      <c r="L6066" s="2" t="s">
        <v>685</v>
      </c>
      <c r="M6066" s="14">
        <f>+VLOOKUP(L6066,Customers!$C$3:$D$797,2,FALSE)</f>
        <v>5</v>
      </c>
      <c r="N6066" s="14">
        <f>+INDEX(Customers!$B$2:$D$797,MATCH(TF_Database!L6066,Customers!$C$2:$C$797,0),1)</f>
        <v>20479</v>
      </c>
      <c r="O6066" s="29">
        <f t="shared" si="566"/>
        <v>6</v>
      </c>
      <c r="P6066" s="29">
        <f t="shared" si="567"/>
        <v>12</v>
      </c>
      <c r="Q6066" s="14" t="str">
        <f t="shared" si="568"/>
        <v xml:space="preserve">Brian </v>
      </c>
      <c r="R6066" s="14" t="str">
        <f t="shared" si="569"/>
        <v>Dahlen</v>
      </c>
    </row>
    <row r="6067" spans="2:18" x14ac:dyDescent="0.45">
      <c r="B6067" s="14" t="str">
        <f t="shared" si="564"/>
        <v>398241939831</v>
      </c>
      <c r="C6067" s="5">
        <v>39824</v>
      </c>
      <c r="D6067" s="2" t="s">
        <v>804</v>
      </c>
      <c r="E6067" s="14">
        <f t="shared" si="565"/>
        <v>0</v>
      </c>
      <c r="F6067" s="2">
        <v>19</v>
      </c>
      <c r="G6067" s="19">
        <v>6991.65</v>
      </c>
      <c r="H6067" s="20">
        <v>0.08</v>
      </c>
      <c r="I6067" s="6"/>
      <c r="J6067" s="5">
        <v>39831</v>
      </c>
      <c r="K6067" s="25">
        <v>906.8</v>
      </c>
      <c r="L6067" s="2" t="s">
        <v>682</v>
      </c>
      <c r="M6067" s="14">
        <f>+VLOOKUP(L6067,Customers!$C$3:$D$797,2,FALSE)</f>
        <v>2</v>
      </c>
      <c r="N6067" s="14">
        <f>+INDEX(Customers!$B$2:$D$797,MATCH(TF_Database!L6067,Customers!$C$2:$C$797,0),1)</f>
        <v>26816</v>
      </c>
      <c r="O6067" s="29">
        <f t="shared" si="566"/>
        <v>5</v>
      </c>
      <c r="P6067" s="29">
        <f t="shared" si="567"/>
        <v>12</v>
      </c>
      <c r="Q6067" s="14" t="str">
        <f t="shared" si="568"/>
        <v xml:space="preserve">Andy </v>
      </c>
      <c r="R6067" s="14" t="str">
        <f t="shared" si="569"/>
        <v>Gerbode</v>
      </c>
    </row>
    <row r="6068" spans="2:18" x14ac:dyDescent="0.45">
      <c r="B6068" s="14" t="str">
        <f t="shared" si="564"/>
        <v>398293739833</v>
      </c>
      <c r="C6068" s="5">
        <v>39829</v>
      </c>
      <c r="D6068" s="2" t="s">
        <v>804</v>
      </c>
      <c r="E6068" s="14">
        <f t="shared" si="565"/>
        <v>0</v>
      </c>
      <c r="F6068" s="2">
        <v>37</v>
      </c>
      <c r="G6068" s="19">
        <v>832.14</v>
      </c>
      <c r="H6068" s="20">
        <v>0.04</v>
      </c>
      <c r="I6068" s="6"/>
      <c r="J6068" s="5">
        <v>39833</v>
      </c>
      <c r="K6068" s="25">
        <v>175.07</v>
      </c>
      <c r="L6068" s="2" t="s">
        <v>678</v>
      </c>
      <c r="M6068" s="14">
        <f>+VLOOKUP(L6068,Customers!$C$3:$D$797,2,FALSE)</f>
        <v>2</v>
      </c>
      <c r="N6068" s="14">
        <f>+INDEX(Customers!$B$2:$D$797,MATCH(TF_Database!L6068,Customers!$C$2:$C$797,0),1)</f>
        <v>16304</v>
      </c>
      <c r="O6068" s="29">
        <f t="shared" si="566"/>
        <v>10</v>
      </c>
      <c r="P6068" s="29">
        <f t="shared" si="567"/>
        <v>18</v>
      </c>
      <c r="Q6068" s="14" t="str">
        <f t="shared" si="568"/>
        <v xml:space="preserve">Christina </v>
      </c>
      <c r="R6068" s="14" t="str">
        <f t="shared" si="569"/>
        <v>Anderson</v>
      </c>
    </row>
    <row r="6069" spans="2:18" x14ac:dyDescent="0.45">
      <c r="B6069" s="14" t="str">
        <f t="shared" si="564"/>
        <v>41157441158</v>
      </c>
      <c r="C6069" s="5">
        <v>41157</v>
      </c>
      <c r="D6069" s="2" t="s">
        <v>810</v>
      </c>
      <c r="E6069" s="14">
        <f t="shared" si="565"/>
        <v>0</v>
      </c>
      <c r="F6069" s="2">
        <v>4</v>
      </c>
      <c r="G6069" s="19">
        <v>55.97</v>
      </c>
      <c r="H6069" s="20">
        <v>0.09</v>
      </c>
      <c r="I6069" s="6"/>
      <c r="J6069" s="5">
        <v>41158</v>
      </c>
      <c r="K6069" s="25">
        <v>-19.343</v>
      </c>
      <c r="L6069" s="2" t="s">
        <v>293</v>
      </c>
      <c r="M6069" s="14">
        <f>+VLOOKUP(L6069,Customers!$C$3:$D$797,2,FALSE)</f>
        <v>4</v>
      </c>
      <c r="N6069" s="14">
        <f>+INDEX(Customers!$B$2:$D$797,MATCH(TF_Database!L6069,Customers!$C$2:$C$797,0),1)</f>
        <v>29179</v>
      </c>
      <c r="O6069" s="29">
        <f t="shared" si="566"/>
        <v>8</v>
      </c>
      <c r="P6069" s="29">
        <f t="shared" si="567"/>
        <v>15</v>
      </c>
      <c r="Q6069" s="14" t="str">
        <f t="shared" si="568"/>
        <v xml:space="preserve">Cynthia </v>
      </c>
      <c r="R6069" s="14" t="str">
        <f t="shared" si="569"/>
        <v>Arntzen</v>
      </c>
    </row>
    <row r="6070" spans="2:18" x14ac:dyDescent="0.45">
      <c r="B6070" s="14" t="str">
        <f t="shared" si="564"/>
        <v>41157941160</v>
      </c>
      <c r="C6070" s="5">
        <v>41157</v>
      </c>
      <c r="D6070" s="2" t="s">
        <v>810</v>
      </c>
      <c r="E6070" s="14">
        <f t="shared" si="565"/>
        <v>0</v>
      </c>
      <c r="F6070" s="2">
        <v>9</v>
      </c>
      <c r="G6070" s="19">
        <v>174.72</v>
      </c>
      <c r="H6070" s="20">
        <v>0.06</v>
      </c>
      <c r="I6070" s="6"/>
      <c r="J6070" s="5">
        <v>41160</v>
      </c>
      <c r="K6070" s="25">
        <v>-63.48</v>
      </c>
      <c r="L6070" s="2" t="s">
        <v>293</v>
      </c>
      <c r="M6070" s="14">
        <f>+VLOOKUP(L6070,Customers!$C$3:$D$797,2,FALSE)</f>
        <v>4</v>
      </c>
      <c r="N6070" s="14">
        <f>+INDEX(Customers!$B$2:$D$797,MATCH(TF_Database!L6070,Customers!$C$2:$C$797,0),1)</f>
        <v>29179</v>
      </c>
      <c r="O6070" s="29">
        <f t="shared" si="566"/>
        <v>8</v>
      </c>
      <c r="P6070" s="29">
        <f t="shared" si="567"/>
        <v>15</v>
      </c>
      <c r="Q6070" s="14" t="str">
        <f t="shared" si="568"/>
        <v xml:space="preserve">Cynthia </v>
      </c>
      <c r="R6070" s="14" t="str">
        <f t="shared" si="569"/>
        <v>Arntzen</v>
      </c>
    </row>
    <row r="6071" spans="2:18" x14ac:dyDescent="0.45">
      <c r="B6071" s="14" t="str">
        <f t="shared" si="564"/>
        <v>411574841159</v>
      </c>
      <c r="C6071" s="5">
        <v>41157</v>
      </c>
      <c r="D6071" s="2" t="s">
        <v>810</v>
      </c>
      <c r="E6071" s="14">
        <f t="shared" si="565"/>
        <v>0</v>
      </c>
      <c r="F6071" s="2">
        <v>48</v>
      </c>
      <c r="G6071" s="19">
        <v>2271.37</v>
      </c>
      <c r="H6071" s="20">
        <v>0.09</v>
      </c>
      <c r="I6071" s="6"/>
      <c r="J6071" s="5">
        <v>41159</v>
      </c>
      <c r="K6071" s="25">
        <v>528.11</v>
      </c>
      <c r="L6071" s="2" t="s">
        <v>293</v>
      </c>
      <c r="M6071" s="14">
        <f>+VLOOKUP(L6071,Customers!$C$3:$D$797,2,FALSE)</f>
        <v>4</v>
      </c>
      <c r="N6071" s="14">
        <f>+INDEX(Customers!$B$2:$D$797,MATCH(TF_Database!L6071,Customers!$C$2:$C$797,0),1)</f>
        <v>29179</v>
      </c>
      <c r="O6071" s="29">
        <f t="shared" si="566"/>
        <v>8</v>
      </c>
      <c r="P6071" s="29">
        <f t="shared" si="567"/>
        <v>15</v>
      </c>
      <c r="Q6071" s="14" t="str">
        <f t="shared" si="568"/>
        <v xml:space="preserve">Cynthia </v>
      </c>
      <c r="R6071" s="14" t="str">
        <f t="shared" si="569"/>
        <v>Arntzen</v>
      </c>
    </row>
    <row r="6072" spans="2:18" x14ac:dyDescent="0.45">
      <c r="B6072" s="14" t="str">
        <f t="shared" si="564"/>
        <v>39828939829</v>
      </c>
      <c r="C6072" s="5">
        <v>39828</v>
      </c>
      <c r="D6072" s="2" t="s">
        <v>811</v>
      </c>
      <c r="E6072" s="14">
        <f t="shared" si="565"/>
        <v>0</v>
      </c>
      <c r="F6072" s="2">
        <v>9</v>
      </c>
      <c r="G6072" s="19">
        <v>24.76</v>
      </c>
      <c r="H6072" s="20">
        <v>0.09</v>
      </c>
      <c r="I6072" s="6"/>
      <c r="J6072" s="5">
        <v>39829</v>
      </c>
      <c r="K6072" s="25">
        <v>-1.82</v>
      </c>
      <c r="L6072" s="2" t="s">
        <v>683</v>
      </c>
      <c r="M6072" s="14">
        <f>+VLOOKUP(L6072,Customers!$C$3:$D$797,2,FALSE)</f>
        <v>1</v>
      </c>
      <c r="N6072" s="14">
        <f>+INDEX(Customers!$B$2:$D$797,MATCH(TF_Database!L6072,Customers!$C$2:$C$797,0),1)</f>
        <v>29323</v>
      </c>
      <c r="O6072" s="29">
        <f t="shared" si="566"/>
        <v>4</v>
      </c>
      <c r="P6072" s="29">
        <f t="shared" si="567"/>
        <v>8</v>
      </c>
      <c r="Q6072" s="14" t="str">
        <f t="shared" si="568"/>
        <v xml:space="preserve">Amy </v>
      </c>
      <c r="R6072" s="14" t="str">
        <f t="shared" si="569"/>
        <v>Hunt</v>
      </c>
    </row>
    <row r="6073" spans="2:18" x14ac:dyDescent="0.45">
      <c r="B6073" s="14" t="str">
        <f t="shared" si="564"/>
        <v>40642340643</v>
      </c>
      <c r="C6073" s="5">
        <v>40642</v>
      </c>
      <c r="D6073" s="2" t="s">
        <v>810</v>
      </c>
      <c r="E6073" s="14">
        <f t="shared" si="565"/>
        <v>0</v>
      </c>
      <c r="F6073" s="2">
        <v>3</v>
      </c>
      <c r="G6073" s="19">
        <v>30.92</v>
      </c>
      <c r="H6073" s="20">
        <v>0.02</v>
      </c>
      <c r="I6073" s="6"/>
      <c r="J6073" s="5">
        <v>40643</v>
      </c>
      <c r="K6073" s="25">
        <v>28.64</v>
      </c>
      <c r="L6073" s="2" t="s">
        <v>684</v>
      </c>
      <c r="M6073" s="14">
        <f>+VLOOKUP(L6073,Customers!$C$3:$D$797,2,FALSE)</f>
        <v>4</v>
      </c>
      <c r="N6073" s="14">
        <f>+INDEX(Customers!$B$2:$D$797,MATCH(TF_Database!L6073,Customers!$C$2:$C$797,0),1)</f>
        <v>13725</v>
      </c>
      <c r="O6073" s="29">
        <f t="shared" si="566"/>
        <v>6</v>
      </c>
      <c r="P6073" s="29">
        <f t="shared" si="567"/>
        <v>11</v>
      </c>
      <c r="Q6073" s="14" t="str">
        <f t="shared" si="568"/>
        <v xml:space="preserve">Trudy </v>
      </c>
      <c r="R6073" s="14" t="str">
        <f t="shared" si="569"/>
        <v>Brown</v>
      </c>
    </row>
    <row r="6074" spans="2:18" x14ac:dyDescent="0.45">
      <c r="B6074" s="14" t="str">
        <f t="shared" si="564"/>
        <v>406422440645</v>
      </c>
      <c r="C6074" s="5">
        <v>40642</v>
      </c>
      <c r="D6074" s="2" t="s">
        <v>810</v>
      </c>
      <c r="E6074" s="14">
        <f t="shared" si="565"/>
        <v>0</v>
      </c>
      <c r="F6074" s="2">
        <v>24</v>
      </c>
      <c r="G6074" s="19">
        <v>142.80000000000001</v>
      </c>
      <c r="H6074" s="20">
        <v>0.01</v>
      </c>
      <c r="I6074" s="6"/>
      <c r="J6074" s="5">
        <v>40645</v>
      </c>
      <c r="K6074" s="25">
        <v>-25</v>
      </c>
      <c r="L6074" s="2" t="s">
        <v>684</v>
      </c>
      <c r="M6074" s="14">
        <f>+VLOOKUP(L6074,Customers!$C$3:$D$797,2,FALSE)</f>
        <v>4</v>
      </c>
      <c r="N6074" s="14">
        <f>+INDEX(Customers!$B$2:$D$797,MATCH(TF_Database!L6074,Customers!$C$2:$C$797,0),1)</f>
        <v>13725</v>
      </c>
      <c r="O6074" s="29">
        <f t="shared" si="566"/>
        <v>6</v>
      </c>
      <c r="P6074" s="29">
        <f t="shared" si="567"/>
        <v>11</v>
      </c>
      <c r="Q6074" s="14" t="str">
        <f t="shared" si="568"/>
        <v xml:space="preserve">Trudy </v>
      </c>
      <c r="R6074" s="14" t="str">
        <f t="shared" si="569"/>
        <v>Brown</v>
      </c>
    </row>
    <row r="6075" spans="2:18" x14ac:dyDescent="0.45">
      <c r="B6075" s="14" t="str">
        <f t="shared" si="564"/>
        <v>410584641065</v>
      </c>
      <c r="C6075" s="5">
        <v>41058</v>
      </c>
      <c r="D6075" s="2" t="s">
        <v>804</v>
      </c>
      <c r="E6075" s="14">
        <f t="shared" si="565"/>
        <v>0</v>
      </c>
      <c r="F6075" s="2">
        <v>46</v>
      </c>
      <c r="G6075" s="19">
        <v>241.81</v>
      </c>
      <c r="H6075" s="20">
        <v>0.02</v>
      </c>
      <c r="I6075" s="6"/>
      <c r="J6075" s="5">
        <v>41065</v>
      </c>
      <c r="K6075" s="25">
        <v>-94.828999999999994</v>
      </c>
      <c r="L6075" s="2" t="s">
        <v>679</v>
      </c>
      <c r="M6075" s="14">
        <f>+VLOOKUP(L6075,Customers!$C$3:$D$797,2,FALSE)</f>
        <v>3</v>
      </c>
      <c r="N6075" s="14">
        <f>+INDEX(Customers!$B$2:$D$797,MATCH(TF_Database!L6075,Customers!$C$2:$C$797,0),1)</f>
        <v>24090</v>
      </c>
      <c r="O6075" s="29">
        <f t="shared" si="566"/>
        <v>7</v>
      </c>
      <c r="P6075" s="29">
        <f t="shared" si="567"/>
        <v>14</v>
      </c>
      <c r="Q6075" s="14" t="str">
        <f t="shared" si="568"/>
        <v xml:space="preserve">Robert </v>
      </c>
      <c r="R6075" s="14" t="str">
        <f t="shared" si="569"/>
        <v>Dilbeck</v>
      </c>
    </row>
    <row r="6076" spans="2:18" x14ac:dyDescent="0.45">
      <c r="B6076" s="14" t="str">
        <f t="shared" si="564"/>
        <v>403771440384</v>
      </c>
      <c r="C6076" s="5">
        <v>40377</v>
      </c>
      <c r="D6076" s="2" t="s">
        <v>804</v>
      </c>
      <c r="E6076" s="14">
        <f t="shared" si="565"/>
        <v>0</v>
      </c>
      <c r="F6076" s="2">
        <v>14</v>
      </c>
      <c r="G6076" s="19">
        <v>425.67</v>
      </c>
      <c r="H6076" s="20">
        <v>0.03</v>
      </c>
      <c r="I6076" s="6"/>
      <c r="J6076" s="5">
        <v>40384</v>
      </c>
      <c r="K6076" s="25">
        <v>166.5745</v>
      </c>
      <c r="L6076" s="2" t="s">
        <v>293</v>
      </c>
      <c r="M6076" s="14">
        <f>+VLOOKUP(L6076,Customers!$C$3:$D$797,2,FALSE)</f>
        <v>4</v>
      </c>
      <c r="N6076" s="14">
        <f>+INDEX(Customers!$B$2:$D$797,MATCH(TF_Database!L6076,Customers!$C$2:$C$797,0),1)</f>
        <v>29179</v>
      </c>
      <c r="O6076" s="29">
        <f t="shared" si="566"/>
        <v>8</v>
      </c>
      <c r="P6076" s="29">
        <f t="shared" si="567"/>
        <v>15</v>
      </c>
      <c r="Q6076" s="14" t="str">
        <f t="shared" si="568"/>
        <v xml:space="preserve">Cynthia </v>
      </c>
      <c r="R6076" s="14" t="str">
        <f t="shared" si="569"/>
        <v>Arntzen</v>
      </c>
    </row>
    <row r="6077" spans="2:18" x14ac:dyDescent="0.45">
      <c r="B6077" s="14" t="str">
        <f t="shared" si="564"/>
        <v>40377940382</v>
      </c>
      <c r="C6077" s="5">
        <v>40377</v>
      </c>
      <c r="D6077" s="2" t="s">
        <v>804</v>
      </c>
      <c r="E6077" s="14">
        <f t="shared" si="565"/>
        <v>0</v>
      </c>
      <c r="F6077" s="2">
        <v>9</v>
      </c>
      <c r="G6077" s="19">
        <v>173.44</v>
      </c>
      <c r="H6077" s="20">
        <v>0.02</v>
      </c>
      <c r="I6077" s="6"/>
      <c r="J6077" s="5">
        <v>40382</v>
      </c>
      <c r="K6077" s="25">
        <v>-34.625999999999998</v>
      </c>
      <c r="L6077" s="2" t="s">
        <v>293</v>
      </c>
      <c r="M6077" s="14">
        <f>+VLOOKUP(L6077,Customers!$C$3:$D$797,2,FALSE)</f>
        <v>4</v>
      </c>
      <c r="N6077" s="14">
        <f>+INDEX(Customers!$B$2:$D$797,MATCH(TF_Database!L6077,Customers!$C$2:$C$797,0),1)</f>
        <v>29179</v>
      </c>
      <c r="O6077" s="29">
        <f t="shared" si="566"/>
        <v>8</v>
      </c>
      <c r="P6077" s="29">
        <f t="shared" si="567"/>
        <v>15</v>
      </c>
      <c r="Q6077" s="14" t="str">
        <f t="shared" si="568"/>
        <v xml:space="preserve">Cynthia </v>
      </c>
      <c r="R6077" s="14" t="str">
        <f t="shared" si="569"/>
        <v>Arntzen</v>
      </c>
    </row>
    <row r="6078" spans="2:18" x14ac:dyDescent="0.45">
      <c r="B6078" s="14" t="str">
        <f t="shared" si="564"/>
        <v>405754440576</v>
      </c>
      <c r="C6078" s="5">
        <v>40575</v>
      </c>
      <c r="D6078" s="2" t="s">
        <v>810</v>
      </c>
      <c r="E6078" s="14">
        <f t="shared" si="565"/>
        <v>0</v>
      </c>
      <c r="F6078" s="2">
        <v>44</v>
      </c>
      <c r="G6078" s="19">
        <v>3644.596</v>
      </c>
      <c r="H6078" s="20">
        <v>0.06</v>
      </c>
      <c r="I6078" s="6"/>
      <c r="J6078" s="5">
        <v>40576</v>
      </c>
      <c r="K6078" s="25">
        <v>1104.318</v>
      </c>
      <c r="L6078" s="2" t="s">
        <v>683</v>
      </c>
      <c r="M6078" s="14">
        <f>+VLOOKUP(L6078,Customers!$C$3:$D$797,2,FALSE)</f>
        <v>1</v>
      </c>
      <c r="N6078" s="14">
        <f>+INDEX(Customers!$B$2:$D$797,MATCH(TF_Database!L6078,Customers!$C$2:$C$797,0),1)</f>
        <v>29323</v>
      </c>
      <c r="O6078" s="29">
        <f t="shared" si="566"/>
        <v>4</v>
      </c>
      <c r="P6078" s="29">
        <f t="shared" si="567"/>
        <v>8</v>
      </c>
      <c r="Q6078" s="14" t="str">
        <f t="shared" si="568"/>
        <v xml:space="preserve">Amy </v>
      </c>
      <c r="R6078" s="14" t="str">
        <f t="shared" si="569"/>
        <v>Hunt</v>
      </c>
    </row>
    <row r="6079" spans="2:18" x14ac:dyDescent="0.45">
      <c r="B6079" s="14" t="str">
        <f t="shared" si="564"/>
        <v>398864539888</v>
      </c>
      <c r="C6079" s="5">
        <v>39886</v>
      </c>
      <c r="D6079" s="2" t="s">
        <v>808</v>
      </c>
      <c r="E6079" s="14">
        <f t="shared" si="565"/>
        <v>0</v>
      </c>
      <c r="F6079" s="2">
        <v>45</v>
      </c>
      <c r="G6079" s="19">
        <v>9539.6</v>
      </c>
      <c r="H6079" s="20">
        <v>0.02</v>
      </c>
      <c r="I6079" s="6"/>
      <c r="J6079" s="5">
        <v>39888</v>
      </c>
      <c r="K6079" s="25">
        <v>-163.63</v>
      </c>
      <c r="L6079" s="2" t="s">
        <v>686</v>
      </c>
      <c r="M6079" s="14">
        <f>+VLOOKUP(L6079,Customers!$C$3:$D$797,2,FALSE)</f>
        <v>1</v>
      </c>
      <c r="N6079" s="14">
        <f>+INDEX(Customers!$B$2:$D$797,MATCH(TF_Database!L6079,Customers!$C$2:$C$797,0),1)</f>
        <v>2583</v>
      </c>
      <c r="O6079" s="29">
        <f t="shared" si="566"/>
        <v>5</v>
      </c>
      <c r="P6079" s="29">
        <f t="shared" si="567"/>
        <v>13</v>
      </c>
      <c r="Q6079" s="14" t="str">
        <f t="shared" si="568"/>
        <v xml:space="preserve">Beth </v>
      </c>
      <c r="R6079" s="14" t="str">
        <f t="shared" si="569"/>
        <v>Fritzler</v>
      </c>
    </row>
    <row r="6080" spans="2:18" x14ac:dyDescent="0.45">
      <c r="B6080" s="14" t="str">
        <f t="shared" si="564"/>
        <v>398862439887</v>
      </c>
      <c r="C6080" s="5">
        <v>39886</v>
      </c>
      <c r="D6080" s="2" t="s">
        <v>808</v>
      </c>
      <c r="E6080" s="14">
        <f t="shared" si="565"/>
        <v>0</v>
      </c>
      <c r="F6080" s="2">
        <v>24</v>
      </c>
      <c r="G6080" s="19">
        <v>109.86</v>
      </c>
      <c r="H6080" s="20">
        <v>0.02</v>
      </c>
      <c r="I6080" s="6"/>
      <c r="J6080" s="5">
        <v>39887</v>
      </c>
      <c r="K6080" s="25">
        <v>-63.87</v>
      </c>
      <c r="L6080" s="2" t="s">
        <v>686</v>
      </c>
      <c r="M6080" s="14">
        <f>+VLOOKUP(L6080,Customers!$C$3:$D$797,2,FALSE)</f>
        <v>1</v>
      </c>
      <c r="N6080" s="14">
        <f>+INDEX(Customers!$B$2:$D$797,MATCH(TF_Database!L6080,Customers!$C$2:$C$797,0),1)</f>
        <v>2583</v>
      </c>
      <c r="O6080" s="29">
        <f t="shared" si="566"/>
        <v>5</v>
      </c>
      <c r="P6080" s="29">
        <f t="shared" si="567"/>
        <v>13</v>
      </c>
      <c r="Q6080" s="14" t="str">
        <f t="shared" si="568"/>
        <v xml:space="preserve">Beth </v>
      </c>
      <c r="R6080" s="14" t="str">
        <f t="shared" si="569"/>
        <v>Fritzler</v>
      </c>
    </row>
    <row r="6081" spans="2:18" x14ac:dyDescent="0.45">
      <c r="B6081" s="14" t="str">
        <f t="shared" si="564"/>
        <v>398861939888</v>
      </c>
      <c r="C6081" s="5">
        <v>39886</v>
      </c>
      <c r="D6081" s="2" t="s">
        <v>808</v>
      </c>
      <c r="E6081" s="14">
        <f t="shared" si="565"/>
        <v>0</v>
      </c>
      <c r="F6081" s="2">
        <v>19</v>
      </c>
      <c r="G6081" s="19">
        <v>1426.5125</v>
      </c>
      <c r="H6081" s="20">
        <v>0.04</v>
      </c>
      <c r="I6081" s="6"/>
      <c r="J6081" s="5">
        <v>39888</v>
      </c>
      <c r="K6081" s="25">
        <v>-175.17500000000001</v>
      </c>
      <c r="L6081" s="2" t="s">
        <v>686</v>
      </c>
      <c r="M6081" s="14">
        <f>+VLOOKUP(L6081,Customers!$C$3:$D$797,2,FALSE)</f>
        <v>1</v>
      </c>
      <c r="N6081" s="14">
        <f>+INDEX(Customers!$B$2:$D$797,MATCH(TF_Database!L6081,Customers!$C$2:$C$797,0),1)</f>
        <v>2583</v>
      </c>
      <c r="O6081" s="29">
        <f t="shared" si="566"/>
        <v>5</v>
      </c>
      <c r="P6081" s="29">
        <f t="shared" si="567"/>
        <v>13</v>
      </c>
      <c r="Q6081" s="14" t="str">
        <f t="shared" si="568"/>
        <v xml:space="preserve">Beth </v>
      </c>
      <c r="R6081" s="14" t="str">
        <f t="shared" si="569"/>
        <v>Fritzler</v>
      </c>
    </row>
    <row r="6082" spans="2:18" x14ac:dyDescent="0.45">
      <c r="B6082" s="14" t="str">
        <f t="shared" si="564"/>
        <v>403083240308</v>
      </c>
      <c r="C6082" s="5">
        <v>40308</v>
      </c>
      <c r="D6082" s="2" t="s">
        <v>811</v>
      </c>
      <c r="E6082" s="14">
        <f t="shared" si="565"/>
        <v>0</v>
      </c>
      <c r="F6082" s="2">
        <v>32</v>
      </c>
      <c r="G6082" s="19">
        <v>103.48</v>
      </c>
      <c r="H6082" s="20">
        <v>0.03</v>
      </c>
      <c r="I6082" s="6"/>
      <c r="J6082" s="5">
        <v>40308</v>
      </c>
      <c r="K6082" s="25">
        <v>20.53</v>
      </c>
      <c r="L6082" s="2" t="s">
        <v>677</v>
      </c>
      <c r="M6082" s="14">
        <f>+VLOOKUP(L6082,Customers!$C$3:$D$797,2,FALSE)</f>
        <v>1</v>
      </c>
      <c r="N6082" s="14">
        <f>+INDEX(Customers!$B$2:$D$797,MATCH(TF_Database!L6082,Customers!$C$2:$C$797,0),1)</f>
        <v>29861</v>
      </c>
      <c r="O6082" s="29">
        <f t="shared" si="566"/>
        <v>5</v>
      </c>
      <c r="P6082" s="29">
        <f t="shared" si="567"/>
        <v>13</v>
      </c>
      <c r="Q6082" s="14" t="str">
        <f t="shared" si="568"/>
        <v xml:space="preserve">Toby </v>
      </c>
      <c r="R6082" s="14" t="str">
        <f t="shared" si="569"/>
        <v>Swindell</v>
      </c>
    </row>
    <row r="6083" spans="2:18" x14ac:dyDescent="0.45">
      <c r="B6083" s="14" t="str">
        <f t="shared" si="564"/>
        <v>406484640649</v>
      </c>
      <c r="C6083" s="5">
        <v>40648</v>
      </c>
      <c r="D6083" s="2" t="s">
        <v>808</v>
      </c>
      <c r="E6083" s="14">
        <f t="shared" si="565"/>
        <v>0</v>
      </c>
      <c r="F6083" s="2">
        <v>46</v>
      </c>
      <c r="G6083" s="19">
        <v>662.51</v>
      </c>
      <c r="H6083" s="20">
        <v>0.09</v>
      </c>
      <c r="I6083" s="6"/>
      <c r="J6083" s="5">
        <v>40649</v>
      </c>
      <c r="K6083" s="25">
        <v>293.32</v>
      </c>
      <c r="L6083" s="2" t="s">
        <v>684</v>
      </c>
      <c r="M6083" s="14">
        <f>+VLOOKUP(L6083,Customers!$C$3:$D$797,2,FALSE)</f>
        <v>4</v>
      </c>
      <c r="N6083" s="14">
        <f>+INDEX(Customers!$B$2:$D$797,MATCH(TF_Database!L6083,Customers!$C$2:$C$797,0),1)</f>
        <v>13725</v>
      </c>
      <c r="O6083" s="29">
        <f t="shared" si="566"/>
        <v>6</v>
      </c>
      <c r="P6083" s="29">
        <f t="shared" si="567"/>
        <v>11</v>
      </c>
      <c r="Q6083" s="14" t="str">
        <f t="shared" si="568"/>
        <v xml:space="preserve">Trudy </v>
      </c>
      <c r="R6083" s="14" t="str">
        <f t="shared" si="569"/>
        <v>Brown</v>
      </c>
    </row>
    <row r="6084" spans="2:18" x14ac:dyDescent="0.45">
      <c r="B6084" s="14" t="str">
        <f t="shared" si="564"/>
        <v>406482140650</v>
      </c>
      <c r="C6084" s="5">
        <v>40648</v>
      </c>
      <c r="D6084" s="2" t="s">
        <v>808</v>
      </c>
      <c r="E6084" s="14">
        <f t="shared" si="565"/>
        <v>0</v>
      </c>
      <c r="F6084" s="2">
        <v>21</v>
      </c>
      <c r="G6084" s="19">
        <v>61.18</v>
      </c>
      <c r="H6084" s="20">
        <v>0</v>
      </c>
      <c r="I6084" s="6"/>
      <c r="J6084" s="5">
        <v>40650</v>
      </c>
      <c r="K6084" s="25">
        <v>6.85</v>
      </c>
      <c r="L6084" s="2" t="s">
        <v>684</v>
      </c>
      <c r="M6084" s="14">
        <f>+VLOOKUP(L6084,Customers!$C$3:$D$797,2,FALSE)</f>
        <v>4</v>
      </c>
      <c r="N6084" s="14">
        <f>+INDEX(Customers!$B$2:$D$797,MATCH(TF_Database!L6084,Customers!$C$2:$C$797,0),1)</f>
        <v>13725</v>
      </c>
      <c r="O6084" s="29">
        <f t="shared" si="566"/>
        <v>6</v>
      </c>
      <c r="P6084" s="29">
        <f t="shared" si="567"/>
        <v>11</v>
      </c>
      <c r="Q6084" s="14" t="str">
        <f t="shared" si="568"/>
        <v xml:space="preserve">Trudy </v>
      </c>
      <c r="R6084" s="14" t="str">
        <f t="shared" si="569"/>
        <v>Brown</v>
      </c>
    </row>
    <row r="6085" spans="2:18" x14ac:dyDescent="0.45">
      <c r="B6085" s="14" t="str">
        <f t="shared" si="564"/>
        <v>402483640250</v>
      </c>
      <c r="C6085" s="5">
        <v>40248</v>
      </c>
      <c r="D6085" s="2" t="s">
        <v>806</v>
      </c>
      <c r="E6085" s="14">
        <f t="shared" si="565"/>
        <v>1</v>
      </c>
      <c r="F6085" s="2">
        <v>36</v>
      </c>
      <c r="G6085" s="19">
        <v>1561.2204999999999</v>
      </c>
      <c r="H6085" s="20">
        <v>0.09</v>
      </c>
      <c r="I6085" s="6"/>
      <c r="J6085" s="5">
        <v>40250</v>
      </c>
      <c r="K6085" s="25">
        <v>-226.82</v>
      </c>
      <c r="L6085" s="2" t="s">
        <v>686</v>
      </c>
      <c r="M6085" s="14">
        <f>+VLOOKUP(L6085,Customers!$C$3:$D$797,2,FALSE)</f>
        <v>1</v>
      </c>
      <c r="N6085" s="14">
        <f>+INDEX(Customers!$B$2:$D$797,MATCH(TF_Database!L6085,Customers!$C$2:$C$797,0),1)</f>
        <v>2583</v>
      </c>
      <c r="O6085" s="29">
        <f t="shared" si="566"/>
        <v>5</v>
      </c>
      <c r="P6085" s="29">
        <f t="shared" si="567"/>
        <v>13</v>
      </c>
      <c r="Q6085" s="14" t="str">
        <f t="shared" si="568"/>
        <v xml:space="preserve">Beth </v>
      </c>
      <c r="R6085" s="14" t="str">
        <f t="shared" si="569"/>
        <v>Fritzler</v>
      </c>
    </row>
    <row r="6086" spans="2:18" x14ac:dyDescent="0.45">
      <c r="B6086" s="14" t="str">
        <f t="shared" si="564"/>
        <v>40014640016</v>
      </c>
      <c r="C6086" s="5">
        <v>40014</v>
      </c>
      <c r="D6086" s="2" t="s">
        <v>808</v>
      </c>
      <c r="E6086" s="14">
        <f t="shared" si="565"/>
        <v>0</v>
      </c>
      <c r="F6086" s="2">
        <v>6</v>
      </c>
      <c r="G6086" s="19">
        <v>7767.02</v>
      </c>
      <c r="H6086" s="20">
        <v>0.03</v>
      </c>
      <c r="I6086" s="6"/>
      <c r="J6086" s="5">
        <v>40016</v>
      </c>
      <c r="K6086" s="25">
        <v>2070.6170000000002</v>
      </c>
      <c r="L6086" s="2" t="s">
        <v>687</v>
      </c>
      <c r="M6086" s="14">
        <f>+VLOOKUP(L6086,Customers!$C$3:$D$797,2,FALSE)</f>
        <v>3</v>
      </c>
      <c r="N6086" s="14">
        <f>+INDEX(Customers!$B$2:$D$797,MATCH(TF_Database!L6086,Customers!$C$2:$C$797,0),1)</f>
        <v>9192</v>
      </c>
      <c r="O6086" s="29">
        <f t="shared" si="566"/>
        <v>8</v>
      </c>
      <c r="P6086" s="29">
        <f t="shared" si="567"/>
        <v>15</v>
      </c>
      <c r="Q6086" s="14" t="str">
        <f t="shared" si="568"/>
        <v xml:space="preserve">Brosina </v>
      </c>
      <c r="R6086" s="14" t="str">
        <f t="shared" si="569"/>
        <v>Hoffman</v>
      </c>
    </row>
    <row r="6087" spans="2:18" x14ac:dyDescent="0.45">
      <c r="B6087" s="14" t="str">
        <f t="shared" ref="B6087:B6150" si="570">+CONCATENATE(C6087,F6087,J6087)</f>
        <v>40014140016</v>
      </c>
      <c r="C6087" s="5">
        <v>40014</v>
      </c>
      <c r="D6087" s="2" t="s">
        <v>808</v>
      </c>
      <c r="E6087" s="14">
        <f t="shared" ref="E6087:E6150" si="571">+IF(D6087="High",1,0)</f>
        <v>0</v>
      </c>
      <c r="F6087" s="2">
        <v>1</v>
      </c>
      <c r="G6087" s="19">
        <v>1893.93</v>
      </c>
      <c r="H6087" s="20">
        <v>7.0000000000000007E-2</v>
      </c>
      <c r="I6087" s="6"/>
      <c r="J6087" s="5">
        <v>40016</v>
      </c>
      <c r="K6087" s="25">
        <v>-4654.7349000000004</v>
      </c>
      <c r="L6087" s="2" t="s">
        <v>687</v>
      </c>
      <c r="M6087" s="14">
        <f>+VLOOKUP(L6087,Customers!$C$3:$D$797,2,FALSE)</f>
        <v>3</v>
      </c>
      <c r="N6087" s="14">
        <f>+INDEX(Customers!$B$2:$D$797,MATCH(TF_Database!L6087,Customers!$C$2:$C$797,0),1)</f>
        <v>9192</v>
      </c>
      <c r="O6087" s="29">
        <f t="shared" ref="O6087:O6150" si="572">+SEARCH(" ",L6087)</f>
        <v>8</v>
      </c>
      <c r="P6087" s="29">
        <f t="shared" ref="P6087:P6150" si="573">+LEN(L6087)</f>
        <v>15</v>
      </c>
      <c r="Q6087" s="14" t="str">
        <f t="shared" ref="Q6087:Q6150" si="574">+LEFT(L6087,O6087)</f>
        <v xml:space="preserve">Brosina </v>
      </c>
      <c r="R6087" s="14" t="str">
        <f t="shared" ref="R6087:R6150" si="575">+RIGHT(L6087,P6087-O6087)</f>
        <v>Hoffman</v>
      </c>
    </row>
    <row r="6088" spans="2:18" x14ac:dyDescent="0.45">
      <c r="B6088" s="14" t="str">
        <f t="shared" si="570"/>
        <v>410522541053</v>
      </c>
      <c r="C6088" s="5">
        <v>41052</v>
      </c>
      <c r="D6088" s="2" t="s">
        <v>808</v>
      </c>
      <c r="E6088" s="14">
        <f t="shared" si="571"/>
        <v>0</v>
      </c>
      <c r="F6088" s="2">
        <v>25</v>
      </c>
      <c r="G6088" s="19">
        <v>536.21</v>
      </c>
      <c r="H6088" s="20">
        <v>0.09</v>
      </c>
      <c r="I6088" s="6"/>
      <c r="J6088" s="5">
        <v>41053</v>
      </c>
      <c r="K6088" s="25">
        <v>106.98</v>
      </c>
      <c r="L6088" s="2" t="s">
        <v>680</v>
      </c>
      <c r="M6088" s="14">
        <f>+VLOOKUP(L6088,Customers!$C$3:$D$797,2,FALSE)</f>
        <v>3</v>
      </c>
      <c r="N6088" s="14">
        <f>+INDEX(Customers!$B$2:$D$797,MATCH(TF_Database!L6088,Customers!$C$2:$C$797,0),1)</f>
        <v>1674</v>
      </c>
      <c r="O6088" s="29">
        <f t="shared" si="572"/>
        <v>6</v>
      </c>
      <c r="P6088" s="29">
        <f t="shared" si="573"/>
        <v>14</v>
      </c>
      <c r="Q6088" s="14" t="str">
        <f t="shared" si="574"/>
        <v xml:space="preserve">Randy </v>
      </c>
      <c r="R6088" s="14" t="str">
        <f t="shared" si="575"/>
        <v>Ferguson</v>
      </c>
    </row>
    <row r="6089" spans="2:18" x14ac:dyDescent="0.45">
      <c r="B6089" s="14" t="str">
        <f t="shared" si="570"/>
        <v>410521841055</v>
      </c>
      <c r="C6089" s="5">
        <v>41052</v>
      </c>
      <c r="D6089" s="2" t="s">
        <v>808</v>
      </c>
      <c r="E6089" s="14">
        <f t="shared" si="571"/>
        <v>0</v>
      </c>
      <c r="F6089" s="2">
        <v>18</v>
      </c>
      <c r="G6089" s="19">
        <v>4428.5600000000004</v>
      </c>
      <c r="H6089" s="20">
        <v>0.03</v>
      </c>
      <c r="I6089" s="6"/>
      <c r="J6089" s="5">
        <v>41055</v>
      </c>
      <c r="K6089" s="25">
        <v>213.62</v>
      </c>
      <c r="L6089" s="2" t="s">
        <v>680</v>
      </c>
      <c r="M6089" s="14">
        <f>+VLOOKUP(L6089,Customers!$C$3:$D$797,2,FALSE)</f>
        <v>3</v>
      </c>
      <c r="N6089" s="14">
        <f>+INDEX(Customers!$B$2:$D$797,MATCH(TF_Database!L6089,Customers!$C$2:$C$797,0),1)</f>
        <v>1674</v>
      </c>
      <c r="O6089" s="29">
        <f t="shared" si="572"/>
        <v>6</v>
      </c>
      <c r="P6089" s="29">
        <f t="shared" si="573"/>
        <v>14</v>
      </c>
      <c r="Q6089" s="14" t="str">
        <f t="shared" si="574"/>
        <v xml:space="preserve">Randy </v>
      </c>
      <c r="R6089" s="14" t="str">
        <f t="shared" si="575"/>
        <v>Ferguson</v>
      </c>
    </row>
    <row r="6090" spans="2:18" x14ac:dyDescent="0.45">
      <c r="B6090" s="14" t="str">
        <f t="shared" si="570"/>
        <v>408671940868</v>
      </c>
      <c r="C6090" s="5">
        <v>40867</v>
      </c>
      <c r="D6090" s="2" t="s">
        <v>810</v>
      </c>
      <c r="E6090" s="14">
        <f t="shared" si="571"/>
        <v>0</v>
      </c>
      <c r="F6090" s="2">
        <v>19</v>
      </c>
      <c r="G6090" s="19">
        <v>305.68</v>
      </c>
      <c r="H6090" s="20">
        <v>0.1</v>
      </c>
      <c r="I6090" s="6"/>
      <c r="J6090" s="5">
        <v>40868</v>
      </c>
      <c r="K6090" s="25">
        <v>128.16999999999999</v>
      </c>
      <c r="L6090" s="2" t="s">
        <v>686</v>
      </c>
      <c r="M6090" s="14">
        <f>+VLOOKUP(L6090,Customers!$C$3:$D$797,2,FALSE)</f>
        <v>1</v>
      </c>
      <c r="N6090" s="14">
        <f>+INDEX(Customers!$B$2:$D$797,MATCH(TF_Database!L6090,Customers!$C$2:$C$797,0),1)</f>
        <v>2583</v>
      </c>
      <c r="O6090" s="29">
        <f t="shared" si="572"/>
        <v>5</v>
      </c>
      <c r="P6090" s="29">
        <f t="shared" si="573"/>
        <v>13</v>
      </c>
      <c r="Q6090" s="14" t="str">
        <f t="shared" si="574"/>
        <v xml:space="preserve">Beth </v>
      </c>
      <c r="R6090" s="14" t="str">
        <f t="shared" si="575"/>
        <v>Fritzler</v>
      </c>
    </row>
    <row r="6091" spans="2:18" x14ac:dyDescent="0.45">
      <c r="B6091" s="14" t="str">
        <f t="shared" si="570"/>
        <v>408674140868</v>
      </c>
      <c r="C6091" s="5">
        <v>40867</v>
      </c>
      <c r="D6091" s="2" t="s">
        <v>810</v>
      </c>
      <c r="E6091" s="14">
        <f t="shared" si="571"/>
        <v>0</v>
      </c>
      <c r="F6091" s="2">
        <v>41</v>
      </c>
      <c r="G6091" s="19">
        <v>1901.29</v>
      </c>
      <c r="H6091" s="20">
        <v>0.08</v>
      </c>
      <c r="I6091" s="6"/>
      <c r="J6091" s="5">
        <v>40868</v>
      </c>
      <c r="K6091" s="25">
        <v>870.8</v>
      </c>
      <c r="L6091" s="2" t="s">
        <v>686</v>
      </c>
      <c r="M6091" s="14">
        <f>+VLOOKUP(L6091,Customers!$C$3:$D$797,2,FALSE)</f>
        <v>1</v>
      </c>
      <c r="N6091" s="14">
        <f>+INDEX(Customers!$B$2:$D$797,MATCH(TF_Database!L6091,Customers!$C$2:$C$797,0),1)</f>
        <v>2583</v>
      </c>
      <c r="O6091" s="29">
        <f t="shared" si="572"/>
        <v>5</v>
      </c>
      <c r="P6091" s="29">
        <f t="shared" si="573"/>
        <v>13</v>
      </c>
      <c r="Q6091" s="14" t="str">
        <f t="shared" si="574"/>
        <v xml:space="preserve">Beth </v>
      </c>
      <c r="R6091" s="14" t="str">
        <f t="shared" si="575"/>
        <v>Fritzler</v>
      </c>
    </row>
    <row r="6092" spans="2:18" x14ac:dyDescent="0.45">
      <c r="B6092" s="14" t="str">
        <f t="shared" si="570"/>
        <v>400851140087</v>
      </c>
      <c r="C6092" s="5">
        <v>40085</v>
      </c>
      <c r="D6092" s="2" t="s">
        <v>806</v>
      </c>
      <c r="E6092" s="14">
        <f t="shared" si="571"/>
        <v>1</v>
      </c>
      <c r="F6092" s="2">
        <v>11</v>
      </c>
      <c r="G6092" s="19">
        <v>642.91449999999998</v>
      </c>
      <c r="H6092" s="20">
        <v>0.01</v>
      </c>
      <c r="I6092" s="6"/>
      <c r="J6092" s="5">
        <v>40087</v>
      </c>
      <c r="K6092" s="25">
        <v>-118.8</v>
      </c>
      <c r="L6092" s="2" t="s">
        <v>683</v>
      </c>
      <c r="M6092" s="14">
        <f>+VLOOKUP(L6092,Customers!$C$3:$D$797,2,FALSE)</f>
        <v>1</v>
      </c>
      <c r="N6092" s="14">
        <f>+INDEX(Customers!$B$2:$D$797,MATCH(TF_Database!L6092,Customers!$C$2:$C$797,0),1)</f>
        <v>29323</v>
      </c>
      <c r="O6092" s="29">
        <f t="shared" si="572"/>
        <v>4</v>
      </c>
      <c r="P6092" s="29">
        <f t="shared" si="573"/>
        <v>8</v>
      </c>
      <c r="Q6092" s="14" t="str">
        <f t="shared" si="574"/>
        <v xml:space="preserve">Amy </v>
      </c>
      <c r="R6092" s="14" t="str">
        <f t="shared" si="575"/>
        <v>Hunt</v>
      </c>
    </row>
    <row r="6093" spans="2:18" x14ac:dyDescent="0.45">
      <c r="B6093" s="14" t="str">
        <f t="shared" si="570"/>
        <v>410354941035</v>
      </c>
      <c r="C6093" s="5">
        <v>41035</v>
      </c>
      <c r="D6093" s="2" t="s">
        <v>811</v>
      </c>
      <c r="E6093" s="14">
        <f t="shared" si="571"/>
        <v>0</v>
      </c>
      <c r="F6093" s="2">
        <v>49</v>
      </c>
      <c r="G6093" s="19">
        <v>14981.74</v>
      </c>
      <c r="H6093" s="20">
        <v>0.02</v>
      </c>
      <c r="I6093" s="6"/>
      <c r="J6093" s="5">
        <v>41035</v>
      </c>
      <c r="K6093" s="25">
        <v>-1791.5</v>
      </c>
      <c r="L6093" s="2" t="s">
        <v>678</v>
      </c>
      <c r="M6093" s="14">
        <f>+VLOOKUP(L6093,Customers!$C$3:$D$797,2,FALSE)</f>
        <v>2</v>
      </c>
      <c r="N6093" s="14">
        <f>+INDEX(Customers!$B$2:$D$797,MATCH(TF_Database!L6093,Customers!$C$2:$C$797,0),1)</f>
        <v>16304</v>
      </c>
      <c r="O6093" s="29">
        <f t="shared" si="572"/>
        <v>10</v>
      </c>
      <c r="P6093" s="29">
        <f t="shared" si="573"/>
        <v>18</v>
      </c>
      <c r="Q6093" s="14" t="str">
        <f t="shared" si="574"/>
        <v xml:space="preserve">Christina </v>
      </c>
      <c r="R6093" s="14" t="str">
        <f t="shared" si="575"/>
        <v>Anderson</v>
      </c>
    </row>
    <row r="6094" spans="2:18" x14ac:dyDescent="0.45">
      <c r="B6094" s="14" t="str">
        <f t="shared" si="570"/>
        <v>410353641036</v>
      </c>
      <c r="C6094" s="5">
        <v>41035</v>
      </c>
      <c r="D6094" s="2" t="s">
        <v>811</v>
      </c>
      <c r="E6094" s="14">
        <f t="shared" si="571"/>
        <v>0</v>
      </c>
      <c r="F6094" s="2">
        <v>36</v>
      </c>
      <c r="G6094" s="19">
        <v>5587.2</v>
      </c>
      <c r="H6094" s="20">
        <v>0.05</v>
      </c>
      <c r="I6094" s="6"/>
      <c r="J6094" s="5">
        <v>41036</v>
      </c>
      <c r="K6094" s="25">
        <v>2254.16</v>
      </c>
      <c r="L6094" s="2" t="s">
        <v>678</v>
      </c>
      <c r="M6094" s="14">
        <f>+VLOOKUP(L6094,Customers!$C$3:$D$797,2,FALSE)</f>
        <v>2</v>
      </c>
      <c r="N6094" s="14">
        <f>+INDEX(Customers!$B$2:$D$797,MATCH(TF_Database!L6094,Customers!$C$2:$C$797,0),1)</f>
        <v>16304</v>
      </c>
      <c r="O6094" s="29">
        <f t="shared" si="572"/>
        <v>10</v>
      </c>
      <c r="P6094" s="29">
        <f t="shared" si="573"/>
        <v>18</v>
      </c>
      <c r="Q6094" s="14" t="str">
        <f t="shared" si="574"/>
        <v xml:space="preserve">Christina </v>
      </c>
      <c r="R6094" s="14" t="str">
        <f t="shared" si="575"/>
        <v>Anderson</v>
      </c>
    </row>
    <row r="6095" spans="2:18" x14ac:dyDescent="0.45">
      <c r="B6095" s="14" t="str">
        <f t="shared" si="570"/>
        <v>410354941037</v>
      </c>
      <c r="C6095" s="5">
        <v>41035</v>
      </c>
      <c r="D6095" s="2" t="s">
        <v>811</v>
      </c>
      <c r="E6095" s="14">
        <f t="shared" si="571"/>
        <v>0</v>
      </c>
      <c r="F6095" s="2">
        <v>49</v>
      </c>
      <c r="G6095" s="19">
        <v>401.39</v>
      </c>
      <c r="H6095" s="20">
        <v>0.03</v>
      </c>
      <c r="I6095" s="6"/>
      <c r="J6095" s="5">
        <v>41037</v>
      </c>
      <c r="K6095" s="25">
        <v>161.94999999999999</v>
      </c>
      <c r="L6095" s="2" t="s">
        <v>678</v>
      </c>
      <c r="M6095" s="14">
        <f>+VLOOKUP(L6095,Customers!$C$3:$D$797,2,FALSE)</f>
        <v>2</v>
      </c>
      <c r="N6095" s="14">
        <f>+INDEX(Customers!$B$2:$D$797,MATCH(TF_Database!L6095,Customers!$C$2:$C$797,0),1)</f>
        <v>16304</v>
      </c>
      <c r="O6095" s="29">
        <f t="shared" si="572"/>
        <v>10</v>
      </c>
      <c r="P6095" s="29">
        <f t="shared" si="573"/>
        <v>18</v>
      </c>
      <c r="Q6095" s="14" t="str">
        <f t="shared" si="574"/>
        <v xml:space="preserve">Christina </v>
      </c>
      <c r="R6095" s="14" t="str">
        <f t="shared" si="575"/>
        <v>Anderson</v>
      </c>
    </row>
    <row r="6096" spans="2:18" x14ac:dyDescent="0.45">
      <c r="B6096" s="14" t="str">
        <f t="shared" si="570"/>
        <v>399121139914</v>
      </c>
      <c r="C6096" s="5">
        <v>39912</v>
      </c>
      <c r="D6096" s="2" t="s">
        <v>808</v>
      </c>
      <c r="E6096" s="14">
        <f t="shared" si="571"/>
        <v>0</v>
      </c>
      <c r="F6096" s="2">
        <v>11</v>
      </c>
      <c r="G6096" s="19">
        <v>985.01</v>
      </c>
      <c r="H6096" s="20">
        <v>0.04</v>
      </c>
      <c r="I6096" s="6"/>
      <c r="J6096" s="5">
        <v>39914</v>
      </c>
      <c r="K6096" s="25">
        <v>186.05</v>
      </c>
      <c r="L6096" s="2" t="s">
        <v>676</v>
      </c>
      <c r="M6096" s="14">
        <f>+VLOOKUP(L6096,Customers!$C$3:$D$797,2,FALSE)</f>
        <v>2</v>
      </c>
      <c r="N6096" s="14">
        <f>+INDEX(Customers!$B$2:$D$797,MATCH(TF_Database!L6096,Customers!$C$2:$C$797,0),1)</f>
        <v>5765</v>
      </c>
      <c r="O6096" s="29">
        <f t="shared" si="572"/>
        <v>4</v>
      </c>
      <c r="P6096" s="29">
        <f t="shared" si="573"/>
        <v>11</v>
      </c>
      <c r="Q6096" s="14" t="str">
        <f t="shared" si="574"/>
        <v xml:space="preserve">Roy </v>
      </c>
      <c r="R6096" s="14" t="str">
        <f t="shared" si="575"/>
        <v>Collins</v>
      </c>
    </row>
    <row r="6097" spans="2:18" x14ac:dyDescent="0.45">
      <c r="B6097" s="14" t="str">
        <f t="shared" si="570"/>
        <v>399123639913</v>
      </c>
      <c r="C6097" s="5">
        <v>39912</v>
      </c>
      <c r="D6097" s="2" t="s">
        <v>808</v>
      </c>
      <c r="E6097" s="14">
        <f t="shared" si="571"/>
        <v>0</v>
      </c>
      <c r="F6097" s="2">
        <v>36</v>
      </c>
      <c r="G6097" s="19">
        <v>350.71</v>
      </c>
      <c r="H6097" s="20">
        <v>0.02</v>
      </c>
      <c r="I6097" s="6"/>
      <c r="J6097" s="5">
        <v>39913</v>
      </c>
      <c r="K6097" s="25">
        <v>-15.3</v>
      </c>
      <c r="L6097" s="2" t="s">
        <v>676</v>
      </c>
      <c r="M6097" s="14">
        <f>+VLOOKUP(L6097,Customers!$C$3:$D$797,2,FALSE)</f>
        <v>2</v>
      </c>
      <c r="N6097" s="14">
        <f>+INDEX(Customers!$B$2:$D$797,MATCH(TF_Database!L6097,Customers!$C$2:$C$797,0),1)</f>
        <v>5765</v>
      </c>
      <c r="O6097" s="29">
        <f t="shared" si="572"/>
        <v>4</v>
      </c>
      <c r="P6097" s="29">
        <f t="shared" si="573"/>
        <v>11</v>
      </c>
      <c r="Q6097" s="14" t="str">
        <f t="shared" si="574"/>
        <v xml:space="preserve">Roy </v>
      </c>
      <c r="R6097" s="14" t="str">
        <f t="shared" si="575"/>
        <v>Collins</v>
      </c>
    </row>
    <row r="6098" spans="2:18" x14ac:dyDescent="0.45">
      <c r="B6098" s="14" t="str">
        <f t="shared" si="570"/>
        <v>39912239914</v>
      </c>
      <c r="C6098" s="5">
        <v>39912</v>
      </c>
      <c r="D6098" s="2" t="s">
        <v>808</v>
      </c>
      <c r="E6098" s="14">
        <f t="shared" si="571"/>
        <v>0</v>
      </c>
      <c r="F6098" s="2">
        <v>2</v>
      </c>
      <c r="G6098" s="19">
        <v>75.23</v>
      </c>
      <c r="H6098" s="20">
        <v>0.09</v>
      </c>
      <c r="I6098" s="6"/>
      <c r="J6098" s="5">
        <v>39914</v>
      </c>
      <c r="K6098" s="25">
        <v>-51.5</v>
      </c>
      <c r="L6098" s="2" t="s">
        <v>676</v>
      </c>
      <c r="M6098" s="14">
        <f>+VLOOKUP(L6098,Customers!$C$3:$D$797,2,FALSE)</f>
        <v>2</v>
      </c>
      <c r="N6098" s="14">
        <f>+INDEX(Customers!$B$2:$D$797,MATCH(TF_Database!L6098,Customers!$C$2:$C$797,0),1)</f>
        <v>5765</v>
      </c>
      <c r="O6098" s="29">
        <f t="shared" si="572"/>
        <v>4</v>
      </c>
      <c r="P6098" s="29">
        <f t="shared" si="573"/>
        <v>11</v>
      </c>
      <c r="Q6098" s="14" t="str">
        <f t="shared" si="574"/>
        <v xml:space="preserve">Roy </v>
      </c>
      <c r="R6098" s="14" t="str">
        <f t="shared" si="575"/>
        <v>Collins</v>
      </c>
    </row>
    <row r="6099" spans="2:18" x14ac:dyDescent="0.45">
      <c r="B6099" s="14" t="str">
        <f t="shared" si="570"/>
        <v>407373640738</v>
      </c>
      <c r="C6099" s="5">
        <v>40737</v>
      </c>
      <c r="D6099" s="2" t="s">
        <v>808</v>
      </c>
      <c r="E6099" s="14">
        <f t="shared" si="571"/>
        <v>0</v>
      </c>
      <c r="F6099" s="2">
        <v>36</v>
      </c>
      <c r="G6099" s="19">
        <v>220.45</v>
      </c>
      <c r="H6099" s="20">
        <v>0.1</v>
      </c>
      <c r="I6099" s="6"/>
      <c r="J6099" s="5">
        <v>40738</v>
      </c>
      <c r="K6099" s="25">
        <v>101.4</v>
      </c>
      <c r="L6099" s="2" t="s">
        <v>610</v>
      </c>
      <c r="M6099" s="14">
        <f>+VLOOKUP(L6099,Customers!$C$3:$D$797,2,FALSE)</f>
        <v>2</v>
      </c>
      <c r="N6099" s="14">
        <f>+INDEX(Customers!$B$2:$D$797,MATCH(TF_Database!L6099,Customers!$C$2:$C$797,0),1)</f>
        <v>25974</v>
      </c>
      <c r="O6099" s="29">
        <f t="shared" si="572"/>
        <v>6</v>
      </c>
      <c r="P6099" s="29">
        <f t="shared" si="573"/>
        <v>14</v>
      </c>
      <c r="Q6099" s="14" t="str">
        <f t="shared" si="574"/>
        <v xml:space="preserve">Craig </v>
      </c>
      <c r="R6099" s="14" t="str">
        <f t="shared" si="575"/>
        <v>Molinari</v>
      </c>
    </row>
    <row r="6100" spans="2:18" x14ac:dyDescent="0.45">
      <c r="B6100" s="14" t="str">
        <f t="shared" si="570"/>
        <v>399223039929</v>
      </c>
      <c r="C6100" s="5">
        <v>39922</v>
      </c>
      <c r="D6100" s="2" t="s">
        <v>804</v>
      </c>
      <c r="E6100" s="14">
        <f t="shared" si="571"/>
        <v>0</v>
      </c>
      <c r="F6100" s="2">
        <v>30</v>
      </c>
      <c r="G6100" s="19">
        <v>2504.41</v>
      </c>
      <c r="H6100" s="20">
        <v>0.01</v>
      </c>
      <c r="I6100" s="6"/>
      <c r="J6100" s="5">
        <v>39929</v>
      </c>
      <c r="K6100" s="25">
        <v>-547.89</v>
      </c>
      <c r="L6100" s="2" t="s">
        <v>683</v>
      </c>
      <c r="M6100" s="14">
        <f>+VLOOKUP(L6100,Customers!$C$3:$D$797,2,FALSE)</f>
        <v>1</v>
      </c>
      <c r="N6100" s="14">
        <f>+INDEX(Customers!$B$2:$D$797,MATCH(TF_Database!L6100,Customers!$C$2:$C$797,0),1)</f>
        <v>29323</v>
      </c>
      <c r="O6100" s="29">
        <f t="shared" si="572"/>
        <v>4</v>
      </c>
      <c r="P6100" s="29">
        <f t="shared" si="573"/>
        <v>8</v>
      </c>
      <c r="Q6100" s="14" t="str">
        <f t="shared" si="574"/>
        <v xml:space="preserve">Amy </v>
      </c>
      <c r="R6100" s="14" t="str">
        <f t="shared" si="575"/>
        <v>Hunt</v>
      </c>
    </row>
    <row r="6101" spans="2:18" x14ac:dyDescent="0.45">
      <c r="B6101" s="14" t="str">
        <f t="shared" si="570"/>
        <v>410322041036</v>
      </c>
      <c r="C6101" s="5">
        <v>41032</v>
      </c>
      <c r="D6101" s="2" t="s">
        <v>804</v>
      </c>
      <c r="E6101" s="14">
        <f t="shared" si="571"/>
        <v>0</v>
      </c>
      <c r="F6101" s="2">
        <v>20</v>
      </c>
      <c r="G6101" s="19">
        <v>71.45</v>
      </c>
      <c r="H6101" s="20">
        <v>0.03</v>
      </c>
      <c r="I6101" s="6"/>
      <c r="J6101" s="5">
        <v>41036</v>
      </c>
      <c r="K6101" s="25">
        <v>-92.954499999999996</v>
      </c>
      <c r="L6101" s="2" t="s">
        <v>678</v>
      </c>
      <c r="M6101" s="14">
        <f>+VLOOKUP(L6101,Customers!$C$3:$D$797,2,FALSE)</f>
        <v>2</v>
      </c>
      <c r="N6101" s="14">
        <f>+INDEX(Customers!$B$2:$D$797,MATCH(TF_Database!L6101,Customers!$C$2:$C$797,0),1)</f>
        <v>16304</v>
      </c>
      <c r="O6101" s="29">
        <f t="shared" si="572"/>
        <v>10</v>
      </c>
      <c r="P6101" s="29">
        <f t="shared" si="573"/>
        <v>18</v>
      </c>
      <c r="Q6101" s="14" t="str">
        <f t="shared" si="574"/>
        <v xml:space="preserve">Christina </v>
      </c>
      <c r="R6101" s="14" t="str">
        <f t="shared" si="575"/>
        <v>Anderson</v>
      </c>
    </row>
    <row r="6102" spans="2:18" x14ac:dyDescent="0.45">
      <c r="B6102" s="14" t="str">
        <f t="shared" si="570"/>
        <v>407503240752</v>
      </c>
      <c r="C6102" s="5">
        <v>40750</v>
      </c>
      <c r="D6102" s="2" t="s">
        <v>810</v>
      </c>
      <c r="E6102" s="14">
        <f t="shared" si="571"/>
        <v>0</v>
      </c>
      <c r="F6102" s="2">
        <v>32</v>
      </c>
      <c r="G6102" s="19">
        <v>1785.02</v>
      </c>
      <c r="H6102" s="20">
        <v>0.04</v>
      </c>
      <c r="I6102" s="6"/>
      <c r="J6102" s="5">
        <v>40752</v>
      </c>
      <c r="K6102" s="25">
        <v>52.66</v>
      </c>
      <c r="L6102" s="2" t="s">
        <v>676</v>
      </c>
      <c r="M6102" s="14">
        <f>+VLOOKUP(L6102,Customers!$C$3:$D$797,2,FALSE)</f>
        <v>2</v>
      </c>
      <c r="N6102" s="14">
        <f>+INDEX(Customers!$B$2:$D$797,MATCH(TF_Database!L6102,Customers!$C$2:$C$797,0),1)</f>
        <v>5765</v>
      </c>
      <c r="O6102" s="29">
        <f t="shared" si="572"/>
        <v>4</v>
      </c>
      <c r="P6102" s="29">
        <f t="shared" si="573"/>
        <v>11</v>
      </c>
      <c r="Q6102" s="14" t="str">
        <f t="shared" si="574"/>
        <v xml:space="preserve">Roy </v>
      </c>
      <c r="R6102" s="14" t="str">
        <f t="shared" si="575"/>
        <v>Collins</v>
      </c>
    </row>
    <row r="6103" spans="2:18" x14ac:dyDescent="0.45">
      <c r="B6103" s="14" t="str">
        <f t="shared" si="570"/>
        <v>398271439827</v>
      </c>
      <c r="C6103" s="5">
        <v>39827</v>
      </c>
      <c r="D6103" s="2" t="s">
        <v>808</v>
      </c>
      <c r="E6103" s="14">
        <f t="shared" si="571"/>
        <v>0</v>
      </c>
      <c r="F6103" s="2">
        <v>14</v>
      </c>
      <c r="G6103" s="19">
        <v>2690.84</v>
      </c>
      <c r="H6103" s="20">
        <v>0.1</v>
      </c>
      <c r="I6103" s="6"/>
      <c r="J6103" s="5">
        <v>39827</v>
      </c>
      <c r="K6103" s="25">
        <v>-368.02</v>
      </c>
      <c r="L6103" s="2" t="s">
        <v>677</v>
      </c>
      <c r="M6103" s="14">
        <f>+VLOOKUP(L6103,Customers!$C$3:$D$797,2,FALSE)</f>
        <v>1</v>
      </c>
      <c r="N6103" s="14">
        <f>+INDEX(Customers!$B$2:$D$797,MATCH(TF_Database!L6103,Customers!$C$2:$C$797,0),1)</f>
        <v>29861</v>
      </c>
      <c r="O6103" s="29">
        <f t="shared" si="572"/>
        <v>5</v>
      </c>
      <c r="P6103" s="29">
        <f t="shared" si="573"/>
        <v>13</v>
      </c>
      <c r="Q6103" s="14" t="str">
        <f t="shared" si="574"/>
        <v xml:space="preserve">Toby </v>
      </c>
      <c r="R6103" s="14" t="str">
        <f t="shared" si="575"/>
        <v>Swindell</v>
      </c>
    </row>
    <row r="6104" spans="2:18" x14ac:dyDescent="0.45">
      <c r="B6104" s="14" t="str">
        <f t="shared" si="570"/>
        <v>39827839828</v>
      </c>
      <c r="C6104" s="5">
        <v>39827</v>
      </c>
      <c r="D6104" s="2" t="s">
        <v>808</v>
      </c>
      <c r="E6104" s="14">
        <f t="shared" si="571"/>
        <v>0</v>
      </c>
      <c r="F6104" s="2">
        <v>8</v>
      </c>
      <c r="G6104" s="19">
        <v>733.55</v>
      </c>
      <c r="H6104" s="20">
        <v>7.0000000000000007E-2</v>
      </c>
      <c r="I6104" s="6"/>
      <c r="J6104" s="5">
        <v>39828</v>
      </c>
      <c r="K6104" s="25">
        <v>103.13</v>
      </c>
      <c r="L6104" s="2" t="s">
        <v>677</v>
      </c>
      <c r="M6104" s="14">
        <f>+VLOOKUP(L6104,Customers!$C$3:$D$797,2,FALSE)</f>
        <v>1</v>
      </c>
      <c r="N6104" s="14">
        <f>+INDEX(Customers!$B$2:$D$797,MATCH(TF_Database!L6104,Customers!$C$2:$C$797,0),1)</f>
        <v>29861</v>
      </c>
      <c r="O6104" s="29">
        <f t="shared" si="572"/>
        <v>5</v>
      </c>
      <c r="P6104" s="29">
        <f t="shared" si="573"/>
        <v>13</v>
      </c>
      <c r="Q6104" s="14" t="str">
        <f t="shared" si="574"/>
        <v xml:space="preserve">Toby </v>
      </c>
      <c r="R6104" s="14" t="str">
        <f t="shared" si="575"/>
        <v>Swindell</v>
      </c>
    </row>
    <row r="6105" spans="2:18" x14ac:dyDescent="0.45">
      <c r="B6105" s="14" t="str">
        <f t="shared" si="570"/>
        <v>39827339829</v>
      </c>
      <c r="C6105" s="5">
        <v>39827</v>
      </c>
      <c r="D6105" s="2" t="s">
        <v>808</v>
      </c>
      <c r="E6105" s="14">
        <f t="shared" si="571"/>
        <v>0</v>
      </c>
      <c r="F6105" s="2">
        <v>3</v>
      </c>
      <c r="G6105" s="19">
        <v>38.71</v>
      </c>
      <c r="H6105" s="20">
        <v>0.01</v>
      </c>
      <c r="I6105" s="6"/>
      <c r="J6105" s="5">
        <v>39829</v>
      </c>
      <c r="K6105" s="25">
        <v>23</v>
      </c>
      <c r="L6105" s="2" t="s">
        <v>677</v>
      </c>
      <c r="M6105" s="14">
        <f>+VLOOKUP(L6105,Customers!$C$3:$D$797,2,FALSE)</f>
        <v>1</v>
      </c>
      <c r="N6105" s="14">
        <f>+INDEX(Customers!$B$2:$D$797,MATCH(TF_Database!L6105,Customers!$C$2:$C$797,0),1)</f>
        <v>29861</v>
      </c>
      <c r="O6105" s="29">
        <f t="shared" si="572"/>
        <v>5</v>
      </c>
      <c r="P6105" s="29">
        <f t="shared" si="573"/>
        <v>13</v>
      </c>
      <c r="Q6105" s="14" t="str">
        <f t="shared" si="574"/>
        <v xml:space="preserve">Toby </v>
      </c>
      <c r="R6105" s="14" t="str">
        <f t="shared" si="575"/>
        <v>Swindell</v>
      </c>
    </row>
    <row r="6106" spans="2:18" x14ac:dyDescent="0.45">
      <c r="B6106" s="14" t="str">
        <f t="shared" si="570"/>
        <v>398271439828</v>
      </c>
      <c r="C6106" s="5">
        <v>39827</v>
      </c>
      <c r="D6106" s="2" t="s">
        <v>808</v>
      </c>
      <c r="E6106" s="14">
        <f t="shared" si="571"/>
        <v>0</v>
      </c>
      <c r="F6106" s="2">
        <v>14</v>
      </c>
      <c r="G6106" s="19">
        <v>62.6</v>
      </c>
      <c r="H6106" s="20">
        <v>0.02</v>
      </c>
      <c r="I6106" s="6"/>
      <c r="J6106" s="5">
        <v>39828</v>
      </c>
      <c r="K6106" s="25">
        <v>7.32</v>
      </c>
      <c r="L6106" s="2" t="s">
        <v>677</v>
      </c>
      <c r="M6106" s="14">
        <f>+VLOOKUP(L6106,Customers!$C$3:$D$797,2,FALSE)</f>
        <v>1</v>
      </c>
      <c r="N6106" s="14">
        <f>+INDEX(Customers!$B$2:$D$797,MATCH(TF_Database!L6106,Customers!$C$2:$C$797,0),1)</f>
        <v>29861</v>
      </c>
      <c r="O6106" s="29">
        <f t="shared" si="572"/>
        <v>5</v>
      </c>
      <c r="P6106" s="29">
        <f t="shared" si="573"/>
        <v>13</v>
      </c>
      <c r="Q6106" s="14" t="str">
        <f t="shared" si="574"/>
        <v xml:space="preserve">Toby </v>
      </c>
      <c r="R6106" s="14" t="str">
        <f t="shared" si="575"/>
        <v>Swindell</v>
      </c>
    </row>
    <row r="6107" spans="2:18" x14ac:dyDescent="0.45">
      <c r="B6107" s="14" t="str">
        <f t="shared" si="570"/>
        <v>409892240993</v>
      </c>
      <c r="C6107" s="5">
        <v>40989</v>
      </c>
      <c r="D6107" s="2" t="s">
        <v>804</v>
      </c>
      <c r="E6107" s="14">
        <f t="shared" si="571"/>
        <v>0</v>
      </c>
      <c r="F6107" s="2">
        <v>22</v>
      </c>
      <c r="G6107" s="19">
        <v>963.45</v>
      </c>
      <c r="H6107" s="20">
        <v>0.05</v>
      </c>
      <c r="I6107" s="6"/>
      <c r="J6107" s="5">
        <v>40993</v>
      </c>
      <c r="K6107" s="25">
        <v>94.03</v>
      </c>
      <c r="L6107" s="2" t="s">
        <v>683</v>
      </c>
      <c r="M6107" s="14">
        <f>+VLOOKUP(L6107,Customers!$C$3:$D$797,2,FALSE)</f>
        <v>1</v>
      </c>
      <c r="N6107" s="14">
        <f>+INDEX(Customers!$B$2:$D$797,MATCH(TF_Database!L6107,Customers!$C$2:$C$797,0),1)</f>
        <v>29323</v>
      </c>
      <c r="O6107" s="29">
        <f t="shared" si="572"/>
        <v>4</v>
      </c>
      <c r="P6107" s="29">
        <f t="shared" si="573"/>
        <v>8</v>
      </c>
      <c r="Q6107" s="14" t="str">
        <f t="shared" si="574"/>
        <v xml:space="preserve">Amy </v>
      </c>
      <c r="R6107" s="14" t="str">
        <f t="shared" si="575"/>
        <v>Hunt</v>
      </c>
    </row>
    <row r="6108" spans="2:18" x14ac:dyDescent="0.45">
      <c r="B6108" s="14" t="str">
        <f t="shared" si="570"/>
        <v>409892540998</v>
      </c>
      <c r="C6108" s="5">
        <v>40989</v>
      </c>
      <c r="D6108" s="2" t="s">
        <v>804</v>
      </c>
      <c r="E6108" s="14">
        <f t="shared" si="571"/>
        <v>0</v>
      </c>
      <c r="F6108" s="2">
        <v>25</v>
      </c>
      <c r="G6108" s="19">
        <v>4390.0289999999995</v>
      </c>
      <c r="H6108" s="20">
        <v>0</v>
      </c>
      <c r="I6108" s="6"/>
      <c r="J6108" s="5">
        <v>40998</v>
      </c>
      <c r="K6108" s="25">
        <v>1007.4870000000001</v>
      </c>
      <c r="L6108" s="2" t="s">
        <v>683</v>
      </c>
      <c r="M6108" s="14">
        <f>+VLOOKUP(L6108,Customers!$C$3:$D$797,2,FALSE)</f>
        <v>1</v>
      </c>
      <c r="N6108" s="14">
        <f>+INDEX(Customers!$B$2:$D$797,MATCH(TF_Database!L6108,Customers!$C$2:$C$797,0),1)</f>
        <v>29323</v>
      </c>
      <c r="O6108" s="29">
        <f t="shared" si="572"/>
        <v>4</v>
      </c>
      <c r="P6108" s="29">
        <f t="shared" si="573"/>
        <v>8</v>
      </c>
      <c r="Q6108" s="14" t="str">
        <f t="shared" si="574"/>
        <v xml:space="preserve">Amy </v>
      </c>
      <c r="R6108" s="14" t="str">
        <f t="shared" si="575"/>
        <v>Hunt</v>
      </c>
    </row>
    <row r="6109" spans="2:18" x14ac:dyDescent="0.45">
      <c r="B6109" s="14" t="str">
        <f t="shared" si="570"/>
        <v>406824440682</v>
      </c>
      <c r="C6109" s="5">
        <v>40682</v>
      </c>
      <c r="D6109" s="2" t="s">
        <v>806</v>
      </c>
      <c r="E6109" s="14">
        <f t="shared" si="571"/>
        <v>1</v>
      </c>
      <c r="F6109" s="2">
        <v>44</v>
      </c>
      <c r="G6109" s="19">
        <v>123.06</v>
      </c>
      <c r="H6109" s="20">
        <v>7.0000000000000007E-2</v>
      </c>
      <c r="I6109" s="6"/>
      <c r="J6109" s="5">
        <v>40682</v>
      </c>
      <c r="K6109" s="25">
        <v>3.5</v>
      </c>
      <c r="L6109" s="2" t="s">
        <v>681</v>
      </c>
      <c r="M6109" s="14">
        <f>+VLOOKUP(L6109,Customers!$C$3:$D$797,2,FALSE)</f>
        <v>2</v>
      </c>
      <c r="N6109" s="14">
        <f>+INDEX(Customers!$B$2:$D$797,MATCH(TF_Database!L6109,Customers!$C$2:$C$797,0),1)</f>
        <v>12940</v>
      </c>
      <c r="O6109" s="29">
        <f t="shared" si="572"/>
        <v>8</v>
      </c>
      <c r="P6109" s="29">
        <f t="shared" si="573"/>
        <v>14</v>
      </c>
      <c r="Q6109" s="14" t="str">
        <f t="shared" si="574"/>
        <v xml:space="preserve">Arianne </v>
      </c>
      <c r="R6109" s="14" t="str">
        <f t="shared" si="575"/>
        <v>Irving</v>
      </c>
    </row>
    <row r="6110" spans="2:18" x14ac:dyDescent="0.45">
      <c r="B6110" s="14" t="str">
        <f t="shared" si="570"/>
        <v>401654640169</v>
      </c>
      <c r="C6110" s="5">
        <v>40165</v>
      </c>
      <c r="D6110" s="2" t="s">
        <v>804</v>
      </c>
      <c r="E6110" s="14">
        <f t="shared" si="571"/>
        <v>0</v>
      </c>
      <c r="F6110" s="2">
        <v>46</v>
      </c>
      <c r="G6110" s="19">
        <v>1692.28</v>
      </c>
      <c r="H6110" s="20">
        <v>0.1</v>
      </c>
      <c r="I6110" s="6"/>
      <c r="J6110" s="5">
        <v>40169</v>
      </c>
      <c r="K6110" s="25">
        <v>61</v>
      </c>
      <c r="L6110" s="2" t="s">
        <v>683</v>
      </c>
      <c r="M6110" s="14">
        <f>+VLOOKUP(L6110,Customers!$C$3:$D$797,2,FALSE)</f>
        <v>1</v>
      </c>
      <c r="N6110" s="14">
        <f>+INDEX(Customers!$B$2:$D$797,MATCH(TF_Database!L6110,Customers!$C$2:$C$797,0),1)</f>
        <v>29323</v>
      </c>
      <c r="O6110" s="29">
        <f t="shared" si="572"/>
        <v>4</v>
      </c>
      <c r="P6110" s="29">
        <f t="shared" si="573"/>
        <v>8</v>
      </c>
      <c r="Q6110" s="14" t="str">
        <f t="shared" si="574"/>
        <v xml:space="preserve">Amy </v>
      </c>
      <c r="R6110" s="14" t="str">
        <f t="shared" si="575"/>
        <v>Hunt</v>
      </c>
    </row>
    <row r="6111" spans="2:18" x14ac:dyDescent="0.45">
      <c r="B6111" s="14" t="str">
        <f t="shared" si="570"/>
        <v>398303939831</v>
      </c>
      <c r="C6111" s="5">
        <v>39830</v>
      </c>
      <c r="D6111" s="2" t="s">
        <v>808</v>
      </c>
      <c r="E6111" s="14">
        <f t="shared" si="571"/>
        <v>0</v>
      </c>
      <c r="F6111" s="2">
        <v>39</v>
      </c>
      <c r="G6111" s="19">
        <v>1101.28</v>
      </c>
      <c r="H6111" s="20">
        <v>0.05</v>
      </c>
      <c r="I6111" s="6"/>
      <c r="J6111" s="5">
        <v>39831</v>
      </c>
      <c r="K6111" s="25">
        <v>200.53</v>
      </c>
      <c r="L6111" s="2" t="s">
        <v>680</v>
      </c>
      <c r="M6111" s="14">
        <f>+VLOOKUP(L6111,Customers!$C$3:$D$797,2,FALSE)</f>
        <v>3</v>
      </c>
      <c r="N6111" s="14">
        <f>+INDEX(Customers!$B$2:$D$797,MATCH(TF_Database!L6111,Customers!$C$2:$C$797,0),1)</f>
        <v>1674</v>
      </c>
      <c r="O6111" s="29">
        <f t="shared" si="572"/>
        <v>6</v>
      </c>
      <c r="P6111" s="29">
        <f t="shared" si="573"/>
        <v>14</v>
      </c>
      <c r="Q6111" s="14" t="str">
        <f t="shared" si="574"/>
        <v xml:space="preserve">Randy </v>
      </c>
      <c r="R6111" s="14" t="str">
        <f t="shared" si="575"/>
        <v>Ferguson</v>
      </c>
    </row>
    <row r="6112" spans="2:18" x14ac:dyDescent="0.45">
      <c r="B6112" s="14" t="str">
        <f t="shared" si="570"/>
        <v>399361539938</v>
      </c>
      <c r="C6112" s="5">
        <v>39936</v>
      </c>
      <c r="D6112" s="2" t="s">
        <v>810</v>
      </c>
      <c r="E6112" s="14">
        <f t="shared" si="571"/>
        <v>0</v>
      </c>
      <c r="F6112" s="2">
        <v>15</v>
      </c>
      <c r="G6112" s="19">
        <v>1765.45</v>
      </c>
      <c r="H6112" s="20">
        <v>0.09</v>
      </c>
      <c r="I6112" s="6"/>
      <c r="J6112" s="5">
        <v>39938</v>
      </c>
      <c r="K6112" s="25">
        <v>374.82</v>
      </c>
      <c r="L6112" s="2" t="s">
        <v>679</v>
      </c>
      <c r="M6112" s="14">
        <f>+VLOOKUP(L6112,Customers!$C$3:$D$797,2,FALSE)</f>
        <v>3</v>
      </c>
      <c r="N6112" s="14">
        <f>+INDEX(Customers!$B$2:$D$797,MATCH(TF_Database!L6112,Customers!$C$2:$C$797,0),1)</f>
        <v>24090</v>
      </c>
      <c r="O6112" s="29">
        <f t="shared" si="572"/>
        <v>7</v>
      </c>
      <c r="P6112" s="29">
        <f t="shared" si="573"/>
        <v>14</v>
      </c>
      <c r="Q6112" s="14" t="str">
        <f t="shared" si="574"/>
        <v xml:space="preserve">Robert </v>
      </c>
      <c r="R6112" s="14" t="str">
        <f t="shared" si="575"/>
        <v>Dilbeck</v>
      </c>
    </row>
    <row r="6113" spans="2:18" x14ac:dyDescent="0.45">
      <c r="B6113" s="14" t="str">
        <f t="shared" si="570"/>
        <v>411444241146</v>
      </c>
      <c r="C6113" s="5">
        <v>41144</v>
      </c>
      <c r="D6113" s="2" t="s">
        <v>811</v>
      </c>
      <c r="E6113" s="14">
        <f t="shared" si="571"/>
        <v>0</v>
      </c>
      <c r="F6113" s="2">
        <v>42</v>
      </c>
      <c r="G6113" s="19">
        <v>2245.6914999999999</v>
      </c>
      <c r="H6113" s="20">
        <v>0.05</v>
      </c>
      <c r="I6113" s="6"/>
      <c r="J6113" s="5">
        <v>41146</v>
      </c>
      <c r="K6113" s="25">
        <v>369.08099999999996</v>
      </c>
      <c r="L6113" s="2" t="s">
        <v>474</v>
      </c>
      <c r="M6113" s="14">
        <f>+VLOOKUP(L6113,Customers!$C$3:$D$797,2,FALSE)</f>
        <v>1</v>
      </c>
      <c r="N6113" s="14">
        <f>+INDEX(Customers!$B$2:$D$797,MATCH(TF_Database!L6113,Customers!$C$2:$C$797,0),1)</f>
        <v>4128</v>
      </c>
      <c r="O6113" s="29">
        <f t="shared" si="572"/>
        <v>9</v>
      </c>
      <c r="P6113" s="29">
        <f t="shared" si="573"/>
        <v>17</v>
      </c>
      <c r="Q6113" s="14" t="str">
        <f t="shared" si="574"/>
        <v xml:space="preserve">Jennifer </v>
      </c>
      <c r="R6113" s="14" t="str">
        <f t="shared" si="575"/>
        <v>Ferguson</v>
      </c>
    </row>
    <row r="6114" spans="2:18" x14ac:dyDescent="0.45">
      <c r="B6114" s="14" t="str">
        <f t="shared" si="570"/>
        <v>406564540658</v>
      </c>
      <c r="C6114" s="5">
        <v>40656</v>
      </c>
      <c r="D6114" s="2" t="s">
        <v>810</v>
      </c>
      <c r="E6114" s="14">
        <f t="shared" si="571"/>
        <v>0</v>
      </c>
      <c r="F6114" s="2">
        <v>45</v>
      </c>
      <c r="G6114" s="19">
        <v>325.8</v>
      </c>
      <c r="H6114" s="20">
        <v>0.03</v>
      </c>
      <c r="I6114" s="6"/>
      <c r="J6114" s="5">
        <v>40658</v>
      </c>
      <c r="K6114" s="25">
        <v>-84.85</v>
      </c>
      <c r="L6114" s="2" t="s">
        <v>683</v>
      </c>
      <c r="M6114" s="14">
        <f>+VLOOKUP(L6114,Customers!$C$3:$D$797,2,FALSE)</f>
        <v>1</v>
      </c>
      <c r="N6114" s="14">
        <f>+INDEX(Customers!$B$2:$D$797,MATCH(TF_Database!L6114,Customers!$C$2:$C$797,0),1)</f>
        <v>29323</v>
      </c>
      <c r="O6114" s="29">
        <f t="shared" si="572"/>
        <v>4</v>
      </c>
      <c r="P6114" s="29">
        <f t="shared" si="573"/>
        <v>8</v>
      </c>
      <c r="Q6114" s="14" t="str">
        <f t="shared" si="574"/>
        <v xml:space="preserve">Amy </v>
      </c>
      <c r="R6114" s="14" t="str">
        <f t="shared" si="575"/>
        <v>Hunt</v>
      </c>
    </row>
    <row r="6115" spans="2:18" x14ac:dyDescent="0.45">
      <c r="B6115" s="14" t="str">
        <f t="shared" si="570"/>
        <v>401464940146</v>
      </c>
      <c r="C6115" s="5">
        <v>40146</v>
      </c>
      <c r="D6115" s="2" t="s">
        <v>806</v>
      </c>
      <c r="E6115" s="14">
        <f t="shared" si="571"/>
        <v>1</v>
      </c>
      <c r="F6115" s="2">
        <v>49</v>
      </c>
      <c r="G6115" s="19">
        <v>8094.55</v>
      </c>
      <c r="H6115" s="20">
        <v>0.05</v>
      </c>
      <c r="I6115" s="6"/>
      <c r="J6115" s="5">
        <v>40146</v>
      </c>
      <c r="K6115" s="25">
        <v>2008.71</v>
      </c>
      <c r="L6115" s="2" t="s">
        <v>550</v>
      </c>
      <c r="M6115" s="14">
        <f>+VLOOKUP(L6115,Customers!$C$3:$D$797,2,FALSE)</f>
        <v>1</v>
      </c>
      <c r="N6115" s="14">
        <f>+INDEX(Customers!$B$2:$D$797,MATCH(TF_Database!L6115,Customers!$C$2:$C$797,0),1)</f>
        <v>10190</v>
      </c>
      <c r="O6115" s="29">
        <f t="shared" si="572"/>
        <v>7</v>
      </c>
      <c r="P6115" s="29">
        <f t="shared" si="573"/>
        <v>10</v>
      </c>
      <c r="Q6115" s="14" t="str">
        <f t="shared" si="574"/>
        <v xml:space="preserve">Philip </v>
      </c>
      <c r="R6115" s="14" t="str">
        <f t="shared" si="575"/>
        <v>Fox</v>
      </c>
    </row>
    <row r="6116" spans="2:18" x14ac:dyDescent="0.45">
      <c r="B6116" s="14" t="str">
        <f t="shared" si="570"/>
        <v>410514541051</v>
      </c>
      <c r="C6116" s="5">
        <v>41051</v>
      </c>
      <c r="D6116" s="2" t="s">
        <v>806</v>
      </c>
      <c r="E6116" s="14">
        <f t="shared" si="571"/>
        <v>1</v>
      </c>
      <c r="F6116" s="2">
        <v>45</v>
      </c>
      <c r="G6116" s="19">
        <v>2848.83</v>
      </c>
      <c r="H6116" s="20">
        <v>7.0000000000000007E-2</v>
      </c>
      <c r="I6116" s="6"/>
      <c r="J6116" s="5">
        <v>41051</v>
      </c>
      <c r="K6116" s="25">
        <v>-1182.8699999999999</v>
      </c>
      <c r="L6116" s="2" t="s">
        <v>680</v>
      </c>
      <c r="M6116" s="14">
        <f>+VLOOKUP(L6116,Customers!$C$3:$D$797,2,FALSE)</f>
        <v>3</v>
      </c>
      <c r="N6116" s="14">
        <f>+INDEX(Customers!$B$2:$D$797,MATCH(TF_Database!L6116,Customers!$C$2:$C$797,0),1)</f>
        <v>1674</v>
      </c>
      <c r="O6116" s="29">
        <f t="shared" si="572"/>
        <v>6</v>
      </c>
      <c r="P6116" s="29">
        <f t="shared" si="573"/>
        <v>14</v>
      </c>
      <c r="Q6116" s="14" t="str">
        <f t="shared" si="574"/>
        <v xml:space="preserve">Randy </v>
      </c>
      <c r="R6116" s="14" t="str">
        <f t="shared" si="575"/>
        <v>Ferguson</v>
      </c>
    </row>
    <row r="6117" spans="2:18" x14ac:dyDescent="0.45">
      <c r="B6117" s="14" t="str">
        <f t="shared" si="570"/>
        <v>401452040147</v>
      </c>
      <c r="C6117" s="5">
        <v>40145</v>
      </c>
      <c r="D6117" s="2" t="s">
        <v>806</v>
      </c>
      <c r="E6117" s="14">
        <f t="shared" si="571"/>
        <v>1</v>
      </c>
      <c r="F6117" s="2">
        <v>20</v>
      </c>
      <c r="G6117" s="19">
        <v>835.48</v>
      </c>
      <c r="H6117" s="20">
        <v>0.06</v>
      </c>
      <c r="I6117" s="6"/>
      <c r="J6117" s="5">
        <v>40147</v>
      </c>
      <c r="K6117" s="25">
        <v>-58.13</v>
      </c>
      <c r="L6117" s="2" t="s">
        <v>474</v>
      </c>
      <c r="M6117" s="14">
        <f>+VLOOKUP(L6117,Customers!$C$3:$D$797,2,FALSE)</f>
        <v>1</v>
      </c>
      <c r="N6117" s="14">
        <f>+INDEX(Customers!$B$2:$D$797,MATCH(TF_Database!L6117,Customers!$C$2:$C$797,0),1)</f>
        <v>4128</v>
      </c>
      <c r="O6117" s="29">
        <f t="shared" si="572"/>
        <v>9</v>
      </c>
      <c r="P6117" s="29">
        <f t="shared" si="573"/>
        <v>17</v>
      </c>
      <c r="Q6117" s="14" t="str">
        <f t="shared" si="574"/>
        <v xml:space="preserve">Jennifer </v>
      </c>
      <c r="R6117" s="14" t="str">
        <f t="shared" si="575"/>
        <v>Ferguson</v>
      </c>
    </row>
    <row r="6118" spans="2:18" x14ac:dyDescent="0.45">
      <c r="B6118" s="14" t="str">
        <f t="shared" si="570"/>
        <v>404112440412</v>
      </c>
      <c r="C6118" s="5">
        <v>40411</v>
      </c>
      <c r="D6118" s="2" t="s">
        <v>808</v>
      </c>
      <c r="E6118" s="14">
        <f t="shared" si="571"/>
        <v>0</v>
      </c>
      <c r="F6118" s="2">
        <v>24</v>
      </c>
      <c r="G6118" s="19">
        <v>3201.16</v>
      </c>
      <c r="H6118" s="20">
        <v>0.06</v>
      </c>
      <c r="I6118" s="6"/>
      <c r="J6118" s="5">
        <v>40412</v>
      </c>
      <c r="K6118" s="25">
        <v>405.5</v>
      </c>
      <c r="L6118" s="2" t="s">
        <v>687</v>
      </c>
      <c r="M6118" s="14">
        <f>+VLOOKUP(L6118,Customers!$C$3:$D$797,2,FALSE)</f>
        <v>3</v>
      </c>
      <c r="N6118" s="14">
        <f>+INDEX(Customers!$B$2:$D$797,MATCH(TF_Database!L6118,Customers!$C$2:$C$797,0),1)</f>
        <v>9192</v>
      </c>
      <c r="O6118" s="29">
        <f t="shared" si="572"/>
        <v>8</v>
      </c>
      <c r="P6118" s="29">
        <f t="shared" si="573"/>
        <v>15</v>
      </c>
      <c r="Q6118" s="14" t="str">
        <f t="shared" si="574"/>
        <v xml:space="preserve">Brosina </v>
      </c>
      <c r="R6118" s="14" t="str">
        <f t="shared" si="575"/>
        <v>Hoffman</v>
      </c>
    </row>
    <row r="6119" spans="2:18" x14ac:dyDescent="0.45">
      <c r="B6119" s="14" t="str">
        <f t="shared" si="570"/>
        <v>403522340354</v>
      </c>
      <c r="C6119" s="5">
        <v>40352</v>
      </c>
      <c r="D6119" s="2" t="s">
        <v>806</v>
      </c>
      <c r="E6119" s="14">
        <f t="shared" si="571"/>
        <v>1</v>
      </c>
      <c r="F6119" s="2">
        <v>23</v>
      </c>
      <c r="G6119" s="19">
        <v>1484.49</v>
      </c>
      <c r="H6119" s="20">
        <v>0.09</v>
      </c>
      <c r="I6119" s="6"/>
      <c r="J6119" s="5">
        <v>40354</v>
      </c>
      <c r="K6119" s="25">
        <v>230.50300000000001</v>
      </c>
      <c r="L6119" s="2" t="s">
        <v>682</v>
      </c>
      <c r="M6119" s="14">
        <f>+VLOOKUP(L6119,Customers!$C$3:$D$797,2,FALSE)</f>
        <v>2</v>
      </c>
      <c r="N6119" s="14">
        <f>+INDEX(Customers!$B$2:$D$797,MATCH(TF_Database!L6119,Customers!$C$2:$C$797,0),1)</f>
        <v>26816</v>
      </c>
      <c r="O6119" s="29">
        <f t="shared" si="572"/>
        <v>5</v>
      </c>
      <c r="P6119" s="29">
        <f t="shared" si="573"/>
        <v>12</v>
      </c>
      <c r="Q6119" s="14" t="str">
        <f t="shared" si="574"/>
        <v xml:space="preserve">Andy </v>
      </c>
      <c r="R6119" s="14" t="str">
        <f t="shared" si="575"/>
        <v>Gerbode</v>
      </c>
    </row>
    <row r="6120" spans="2:18" x14ac:dyDescent="0.45">
      <c r="B6120" s="14" t="str">
        <f t="shared" si="570"/>
        <v>403521840353</v>
      </c>
      <c r="C6120" s="5">
        <v>40352</v>
      </c>
      <c r="D6120" s="2" t="s">
        <v>806</v>
      </c>
      <c r="E6120" s="14">
        <f t="shared" si="571"/>
        <v>1</v>
      </c>
      <c r="F6120" s="2">
        <v>18</v>
      </c>
      <c r="G6120" s="19">
        <v>740.49</v>
      </c>
      <c r="H6120" s="20">
        <v>0.1</v>
      </c>
      <c r="I6120" s="6"/>
      <c r="J6120" s="5">
        <v>40353</v>
      </c>
      <c r="K6120" s="25">
        <v>88.9</v>
      </c>
      <c r="L6120" s="2" t="s">
        <v>682</v>
      </c>
      <c r="M6120" s="14">
        <f>+VLOOKUP(L6120,Customers!$C$3:$D$797,2,FALSE)</f>
        <v>2</v>
      </c>
      <c r="N6120" s="14">
        <f>+INDEX(Customers!$B$2:$D$797,MATCH(TF_Database!L6120,Customers!$C$2:$C$797,0),1)</f>
        <v>26816</v>
      </c>
      <c r="O6120" s="29">
        <f t="shared" si="572"/>
        <v>5</v>
      </c>
      <c r="P6120" s="29">
        <f t="shared" si="573"/>
        <v>12</v>
      </c>
      <c r="Q6120" s="14" t="str">
        <f t="shared" si="574"/>
        <v xml:space="preserve">Andy </v>
      </c>
      <c r="R6120" s="14" t="str">
        <f t="shared" si="575"/>
        <v>Gerbode</v>
      </c>
    </row>
    <row r="6121" spans="2:18" x14ac:dyDescent="0.45">
      <c r="B6121" s="14" t="str">
        <f t="shared" si="570"/>
        <v>406874640694</v>
      </c>
      <c r="C6121" s="5">
        <v>40687</v>
      </c>
      <c r="D6121" s="2" t="s">
        <v>804</v>
      </c>
      <c r="E6121" s="14">
        <f t="shared" si="571"/>
        <v>0</v>
      </c>
      <c r="F6121" s="2">
        <v>46</v>
      </c>
      <c r="G6121" s="19">
        <v>569.91999999999996</v>
      </c>
      <c r="H6121" s="20">
        <v>0.03</v>
      </c>
      <c r="I6121" s="6"/>
      <c r="J6121" s="5">
        <v>40694</v>
      </c>
      <c r="K6121" s="25">
        <v>154.09</v>
      </c>
      <c r="L6121" s="2" t="s">
        <v>680</v>
      </c>
      <c r="M6121" s="14">
        <f>+VLOOKUP(L6121,Customers!$C$3:$D$797,2,FALSE)</f>
        <v>3</v>
      </c>
      <c r="N6121" s="14">
        <f>+INDEX(Customers!$B$2:$D$797,MATCH(TF_Database!L6121,Customers!$C$2:$C$797,0),1)</f>
        <v>1674</v>
      </c>
      <c r="O6121" s="29">
        <f t="shared" si="572"/>
        <v>6</v>
      </c>
      <c r="P6121" s="29">
        <f t="shared" si="573"/>
        <v>14</v>
      </c>
      <c r="Q6121" s="14" t="str">
        <f t="shared" si="574"/>
        <v xml:space="preserve">Randy </v>
      </c>
      <c r="R6121" s="14" t="str">
        <f t="shared" si="575"/>
        <v>Ferguson</v>
      </c>
    </row>
    <row r="6122" spans="2:18" x14ac:dyDescent="0.45">
      <c r="B6122" s="14" t="str">
        <f t="shared" si="570"/>
        <v>406872840694</v>
      </c>
      <c r="C6122" s="5">
        <v>40687</v>
      </c>
      <c r="D6122" s="2" t="s">
        <v>804</v>
      </c>
      <c r="E6122" s="14">
        <f t="shared" si="571"/>
        <v>0</v>
      </c>
      <c r="F6122" s="2">
        <v>28</v>
      </c>
      <c r="G6122" s="19">
        <v>183.65</v>
      </c>
      <c r="H6122" s="20">
        <v>0.02</v>
      </c>
      <c r="I6122" s="6"/>
      <c r="J6122" s="5">
        <v>40694</v>
      </c>
      <c r="K6122" s="25">
        <v>-59.96</v>
      </c>
      <c r="L6122" s="2" t="s">
        <v>680</v>
      </c>
      <c r="M6122" s="14">
        <f>+VLOOKUP(L6122,Customers!$C$3:$D$797,2,FALSE)</f>
        <v>3</v>
      </c>
      <c r="N6122" s="14">
        <f>+INDEX(Customers!$B$2:$D$797,MATCH(TF_Database!L6122,Customers!$C$2:$C$797,0),1)</f>
        <v>1674</v>
      </c>
      <c r="O6122" s="29">
        <f t="shared" si="572"/>
        <v>6</v>
      </c>
      <c r="P6122" s="29">
        <f t="shared" si="573"/>
        <v>14</v>
      </c>
      <c r="Q6122" s="14" t="str">
        <f t="shared" si="574"/>
        <v xml:space="preserve">Randy </v>
      </c>
      <c r="R6122" s="14" t="str">
        <f t="shared" si="575"/>
        <v>Ferguson</v>
      </c>
    </row>
    <row r="6123" spans="2:18" x14ac:dyDescent="0.45">
      <c r="B6123" s="14" t="str">
        <f t="shared" si="570"/>
        <v>408292640831</v>
      </c>
      <c r="C6123" s="5">
        <v>40829</v>
      </c>
      <c r="D6123" s="2" t="s">
        <v>811</v>
      </c>
      <c r="E6123" s="14">
        <f t="shared" si="571"/>
        <v>0</v>
      </c>
      <c r="F6123" s="2">
        <v>26</v>
      </c>
      <c r="G6123" s="19">
        <v>241.92</v>
      </c>
      <c r="H6123" s="20">
        <v>0.1</v>
      </c>
      <c r="I6123" s="6"/>
      <c r="J6123" s="5">
        <v>40831</v>
      </c>
      <c r="K6123" s="25">
        <v>67.709999999999994</v>
      </c>
      <c r="L6123" s="2" t="s">
        <v>683</v>
      </c>
      <c r="M6123" s="14">
        <f>+VLOOKUP(L6123,Customers!$C$3:$D$797,2,FALSE)</f>
        <v>1</v>
      </c>
      <c r="N6123" s="14">
        <f>+INDEX(Customers!$B$2:$D$797,MATCH(TF_Database!L6123,Customers!$C$2:$C$797,0),1)</f>
        <v>29323</v>
      </c>
      <c r="O6123" s="29">
        <f t="shared" si="572"/>
        <v>4</v>
      </c>
      <c r="P6123" s="29">
        <f t="shared" si="573"/>
        <v>8</v>
      </c>
      <c r="Q6123" s="14" t="str">
        <f t="shared" si="574"/>
        <v xml:space="preserve">Amy </v>
      </c>
      <c r="R6123" s="14" t="str">
        <f t="shared" si="575"/>
        <v>Hunt</v>
      </c>
    </row>
    <row r="6124" spans="2:18" x14ac:dyDescent="0.45">
      <c r="B6124" s="14" t="str">
        <f t="shared" si="570"/>
        <v>40302440304</v>
      </c>
      <c r="C6124" s="5">
        <v>40302</v>
      </c>
      <c r="D6124" s="2" t="s">
        <v>808</v>
      </c>
      <c r="E6124" s="14">
        <f t="shared" si="571"/>
        <v>0</v>
      </c>
      <c r="F6124" s="2">
        <v>4</v>
      </c>
      <c r="G6124" s="19">
        <v>52.59</v>
      </c>
      <c r="H6124" s="20">
        <v>0.05</v>
      </c>
      <c r="I6124" s="6"/>
      <c r="J6124" s="5">
        <v>40304</v>
      </c>
      <c r="K6124" s="25">
        <v>-30.39</v>
      </c>
      <c r="L6124" s="2" t="s">
        <v>610</v>
      </c>
      <c r="M6124" s="14">
        <f>+VLOOKUP(L6124,Customers!$C$3:$D$797,2,FALSE)</f>
        <v>2</v>
      </c>
      <c r="N6124" s="14">
        <f>+INDEX(Customers!$B$2:$D$797,MATCH(TF_Database!L6124,Customers!$C$2:$C$797,0),1)</f>
        <v>25974</v>
      </c>
      <c r="O6124" s="29">
        <f t="shared" si="572"/>
        <v>6</v>
      </c>
      <c r="P6124" s="29">
        <f t="shared" si="573"/>
        <v>14</v>
      </c>
      <c r="Q6124" s="14" t="str">
        <f t="shared" si="574"/>
        <v xml:space="preserve">Craig </v>
      </c>
      <c r="R6124" s="14" t="str">
        <f t="shared" si="575"/>
        <v>Molinari</v>
      </c>
    </row>
    <row r="6125" spans="2:18" x14ac:dyDescent="0.45">
      <c r="B6125" s="14" t="str">
        <f t="shared" si="570"/>
        <v>41212341212</v>
      </c>
      <c r="C6125" s="5">
        <v>41212</v>
      </c>
      <c r="D6125" s="2" t="s">
        <v>806</v>
      </c>
      <c r="E6125" s="14">
        <f t="shared" si="571"/>
        <v>1</v>
      </c>
      <c r="F6125" s="2">
        <v>3</v>
      </c>
      <c r="G6125" s="19">
        <v>10.62</v>
      </c>
      <c r="H6125" s="20">
        <v>7.0000000000000007E-2</v>
      </c>
      <c r="I6125" s="6"/>
      <c r="J6125" s="5">
        <v>41212</v>
      </c>
      <c r="K6125" s="25">
        <v>-3.96</v>
      </c>
      <c r="L6125" s="2" t="s">
        <v>683</v>
      </c>
      <c r="M6125" s="14">
        <f>+VLOOKUP(L6125,Customers!$C$3:$D$797,2,FALSE)</f>
        <v>1</v>
      </c>
      <c r="N6125" s="14">
        <f>+INDEX(Customers!$B$2:$D$797,MATCH(TF_Database!L6125,Customers!$C$2:$C$797,0),1)</f>
        <v>29323</v>
      </c>
      <c r="O6125" s="29">
        <f t="shared" si="572"/>
        <v>4</v>
      </c>
      <c r="P6125" s="29">
        <f t="shared" si="573"/>
        <v>8</v>
      </c>
      <c r="Q6125" s="14" t="str">
        <f t="shared" si="574"/>
        <v xml:space="preserve">Amy </v>
      </c>
      <c r="R6125" s="14" t="str">
        <f t="shared" si="575"/>
        <v>Hunt</v>
      </c>
    </row>
    <row r="6126" spans="2:18" x14ac:dyDescent="0.45">
      <c r="B6126" s="14" t="str">
        <f t="shared" si="570"/>
        <v>412123941213</v>
      </c>
      <c r="C6126" s="5">
        <v>41212</v>
      </c>
      <c r="D6126" s="2" t="s">
        <v>806</v>
      </c>
      <c r="E6126" s="14">
        <f t="shared" si="571"/>
        <v>1</v>
      </c>
      <c r="F6126" s="2">
        <v>39</v>
      </c>
      <c r="G6126" s="19">
        <v>666.4</v>
      </c>
      <c r="H6126" s="20">
        <v>0</v>
      </c>
      <c r="I6126" s="6"/>
      <c r="J6126" s="5">
        <v>41213</v>
      </c>
      <c r="K6126" s="25">
        <v>2.02</v>
      </c>
      <c r="L6126" s="2" t="s">
        <v>683</v>
      </c>
      <c r="M6126" s="14">
        <f>+VLOOKUP(L6126,Customers!$C$3:$D$797,2,FALSE)</f>
        <v>1</v>
      </c>
      <c r="N6126" s="14">
        <f>+INDEX(Customers!$B$2:$D$797,MATCH(TF_Database!L6126,Customers!$C$2:$C$797,0),1)</f>
        <v>29323</v>
      </c>
      <c r="O6126" s="29">
        <f t="shared" si="572"/>
        <v>4</v>
      </c>
      <c r="P6126" s="29">
        <f t="shared" si="573"/>
        <v>8</v>
      </c>
      <c r="Q6126" s="14" t="str">
        <f t="shared" si="574"/>
        <v xml:space="preserve">Amy </v>
      </c>
      <c r="R6126" s="14" t="str">
        <f t="shared" si="575"/>
        <v>Hunt</v>
      </c>
    </row>
    <row r="6127" spans="2:18" x14ac:dyDescent="0.45">
      <c r="B6127" s="14" t="str">
        <f t="shared" si="570"/>
        <v>412121041214</v>
      </c>
      <c r="C6127" s="5">
        <v>41212</v>
      </c>
      <c r="D6127" s="2" t="s">
        <v>806</v>
      </c>
      <c r="E6127" s="14">
        <f t="shared" si="571"/>
        <v>1</v>
      </c>
      <c r="F6127" s="2">
        <v>10</v>
      </c>
      <c r="G6127" s="19">
        <v>351.3</v>
      </c>
      <c r="H6127" s="20">
        <v>0.06</v>
      </c>
      <c r="I6127" s="6"/>
      <c r="J6127" s="5">
        <v>41214</v>
      </c>
      <c r="K6127" s="25">
        <v>1.45</v>
      </c>
      <c r="L6127" s="2" t="s">
        <v>683</v>
      </c>
      <c r="M6127" s="14">
        <f>+VLOOKUP(L6127,Customers!$C$3:$D$797,2,FALSE)</f>
        <v>1</v>
      </c>
      <c r="N6127" s="14">
        <f>+INDEX(Customers!$B$2:$D$797,MATCH(TF_Database!L6127,Customers!$C$2:$C$797,0),1)</f>
        <v>29323</v>
      </c>
      <c r="O6127" s="29">
        <f t="shared" si="572"/>
        <v>4</v>
      </c>
      <c r="P6127" s="29">
        <f t="shared" si="573"/>
        <v>8</v>
      </c>
      <c r="Q6127" s="14" t="str">
        <f t="shared" si="574"/>
        <v xml:space="preserve">Amy </v>
      </c>
      <c r="R6127" s="14" t="str">
        <f t="shared" si="575"/>
        <v>Hunt</v>
      </c>
    </row>
    <row r="6128" spans="2:18" x14ac:dyDescent="0.45">
      <c r="B6128" s="14" t="str">
        <f t="shared" si="570"/>
        <v>401752740177</v>
      </c>
      <c r="C6128" s="5">
        <v>40175</v>
      </c>
      <c r="D6128" s="2" t="s">
        <v>810</v>
      </c>
      <c r="E6128" s="14">
        <f t="shared" si="571"/>
        <v>0</v>
      </c>
      <c r="F6128" s="2">
        <v>27</v>
      </c>
      <c r="G6128" s="19">
        <v>575.74</v>
      </c>
      <c r="H6128" s="20">
        <v>0.06</v>
      </c>
      <c r="I6128" s="6"/>
      <c r="J6128" s="5">
        <v>40177</v>
      </c>
      <c r="K6128" s="25">
        <v>152.6</v>
      </c>
      <c r="L6128" s="2" t="s">
        <v>677</v>
      </c>
      <c r="M6128" s="14">
        <f>+VLOOKUP(L6128,Customers!$C$3:$D$797,2,FALSE)</f>
        <v>1</v>
      </c>
      <c r="N6128" s="14">
        <f>+INDEX(Customers!$B$2:$D$797,MATCH(TF_Database!L6128,Customers!$C$2:$C$797,0),1)</f>
        <v>29861</v>
      </c>
      <c r="O6128" s="29">
        <f t="shared" si="572"/>
        <v>5</v>
      </c>
      <c r="P6128" s="29">
        <f t="shared" si="573"/>
        <v>13</v>
      </c>
      <c r="Q6128" s="14" t="str">
        <f t="shared" si="574"/>
        <v xml:space="preserve">Toby </v>
      </c>
      <c r="R6128" s="14" t="str">
        <f t="shared" si="575"/>
        <v>Swindell</v>
      </c>
    </row>
    <row r="6129" spans="2:18" x14ac:dyDescent="0.45">
      <c r="B6129" s="14" t="str">
        <f t="shared" si="570"/>
        <v>402902040291</v>
      </c>
      <c r="C6129" s="5">
        <v>40290</v>
      </c>
      <c r="D6129" s="2" t="s">
        <v>810</v>
      </c>
      <c r="E6129" s="14">
        <f t="shared" si="571"/>
        <v>0</v>
      </c>
      <c r="F6129" s="2">
        <v>20</v>
      </c>
      <c r="G6129" s="19">
        <v>586.61900000000003</v>
      </c>
      <c r="H6129" s="20">
        <v>0.06</v>
      </c>
      <c r="I6129" s="6"/>
      <c r="J6129" s="5">
        <v>40291</v>
      </c>
      <c r="K6129" s="25">
        <v>83.07</v>
      </c>
      <c r="L6129" s="2" t="s">
        <v>681</v>
      </c>
      <c r="M6129" s="14">
        <f>+VLOOKUP(L6129,Customers!$C$3:$D$797,2,FALSE)</f>
        <v>2</v>
      </c>
      <c r="N6129" s="14">
        <f>+INDEX(Customers!$B$2:$D$797,MATCH(TF_Database!L6129,Customers!$C$2:$C$797,0),1)</f>
        <v>12940</v>
      </c>
      <c r="O6129" s="29">
        <f t="shared" si="572"/>
        <v>8</v>
      </c>
      <c r="P6129" s="29">
        <f t="shared" si="573"/>
        <v>14</v>
      </c>
      <c r="Q6129" s="14" t="str">
        <f t="shared" si="574"/>
        <v xml:space="preserve">Arianne </v>
      </c>
      <c r="R6129" s="14" t="str">
        <f t="shared" si="575"/>
        <v>Irving</v>
      </c>
    </row>
    <row r="6130" spans="2:18" x14ac:dyDescent="0.45">
      <c r="B6130" s="14" t="str">
        <f t="shared" si="570"/>
        <v>411074741109</v>
      </c>
      <c r="C6130" s="5">
        <v>41107</v>
      </c>
      <c r="D6130" s="2" t="s">
        <v>811</v>
      </c>
      <c r="E6130" s="14">
        <f t="shared" si="571"/>
        <v>0</v>
      </c>
      <c r="F6130" s="2">
        <v>47</v>
      </c>
      <c r="G6130" s="19">
        <v>557.52</v>
      </c>
      <c r="H6130" s="20">
        <v>0.03</v>
      </c>
      <c r="I6130" s="6"/>
      <c r="J6130" s="5">
        <v>41109</v>
      </c>
      <c r="K6130" s="25">
        <v>-157.30000000000001</v>
      </c>
      <c r="L6130" s="2" t="s">
        <v>683</v>
      </c>
      <c r="M6130" s="14">
        <f>+VLOOKUP(L6130,Customers!$C$3:$D$797,2,FALSE)</f>
        <v>1</v>
      </c>
      <c r="N6130" s="14">
        <f>+INDEX(Customers!$B$2:$D$797,MATCH(TF_Database!L6130,Customers!$C$2:$C$797,0),1)</f>
        <v>29323</v>
      </c>
      <c r="O6130" s="29">
        <f t="shared" si="572"/>
        <v>4</v>
      </c>
      <c r="P6130" s="29">
        <f t="shared" si="573"/>
        <v>8</v>
      </c>
      <c r="Q6130" s="14" t="str">
        <f t="shared" si="574"/>
        <v xml:space="preserve">Amy </v>
      </c>
      <c r="R6130" s="14" t="str">
        <f t="shared" si="575"/>
        <v>Hunt</v>
      </c>
    </row>
    <row r="6131" spans="2:18" x14ac:dyDescent="0.45">
      <c r="B6131" s="14" t="str">
        <f t="shared" si="570"/>
        <v>401531540155</v>
      </c>
      <c r="C6131" s="5">
        <v>40153</v>
      </c>
      <c r="D6131" s="2" t="s">
        <v>810</v>
      </c>
      <c r="E6131" s="14">
        <f t="shared" si="571"/>
        <v>0</v>
      </c>
      <c r="F6131" s="2">
        <v>15</v>
      </c>
      <c r="G6131" s="19">
        <v>201.74</v>
      </c>
      <c r="H6131" s="20">
        <v>0.08</v>
      </c>
      <c r="I6131" s="6"/>
      <c r="J6131" s="5">
        <v>40155</v>
      </c>
      <c r="K6131" s="25">
        <v>-2.6335000000000002</v>
      </c>
      <c r="L6131" s="2" t="s">
        <v>676</v>
      </c>
      <c r="M6131" s="14">
        <f>+VLOOKUP(L6131,Customers!$C$3:$D$797,2,FALSE)</f>
        <v>2</v>
      </c>
      <c r="N6131" s="14">
        <f>+INDEX(Customers!$B$2:$D$797,MATCH(TF_Database!L6131,Customers!$C$2:$C$797,0),1)</f>
        <v>5765</v>
      </c>
      <c r="O6131" s="29">
        <f t="shared" si="572"/>
        <v>4</v>
      </c>
      <c r="P6131" s="29">
        <f t="shared" si="573"/>
        <v>11</v>
      </c>
      <c r="Q6131" s="14" t="str">
        <f t="shared" si="574"/>
        <v xml:space="preserve">Roy </v>
      </c>
      <c r="R6131" s="14" t="str">
        <f t="shared" si="575"/>
        <v>Collins</v>
      </c>
    </row>
    <row r="6132" spans="2:18" x14ac:dyDescent="0.45">
      <c r="B6132" s="14" t="str">
        <f t="shared" si="570"/>
        <v>401533540155</v>
      </c>
      <c r="C6132" s="5">
        <v>40153</v>
      </c>
      <c r="D6132" s="2" t="s">
        <v>810</v>
      </c>
      <c r="E6132" s="14">
        <f t="shared" si="571"/>
        <v>0</v>
      </c>
      <c r="F6132" s="2">
        <v>35</v>
      </c>
      <c r="G6132" s="19">
        <v>1822.13</v>
      </c>
      <c r="H6132" s="20">
        <v>0</v>
      </c>
      <c r="I6132" s="6"/>
      <c r="J6132" s="5">
        <v>40155</v>
      </c>
      <c r="K6132" s="25">
        <v>155.16999999999999</v>
      </c>
      <c r="L6132" s="2" t="s">
        <v>676</v>
      </c>
      <c r="M6132" s="14">
        <f>+VLOOKUP(L6132,Customers!$C$3:$D$797,2,FALSE)</f>
        <v>2</v>
      </c>
      <c r="N6132" s="14">
        <f>+INDEX(Customers!$B$2:$D$797,MATCH(TF_Database!L6132,Customers!$C$2:$C$797,0),1)</f>
        <v>5765</v>
      </c>
      <c r="O6132" s="29">
        <f t="shared" si="572"/>
        <v>4</v>
      </c>
      <c r="P6132" s="29">
        <f t="shared" si="573"/>
        <v>11</v>
      </c>
      <c r="Q6132" s="14" t="str">
        <f t="shared" si="574"/>
        <v xml:space="preserve">Roy </v>
      </c>
      <c r="R6132" s="14" t="str">
        <f t="shared" si="575"/>
        <v>Collins</v>
      </c>
    </row>
    <row r="6133" spans="2:18" x14ac:dyDescent="0.45">
      <c r="B6133" s="14" t="str">
        <f t="shared" si="570"/>
        <v>398301839832</v>
      </c>
      <c r="C6133" s="5">
        <v>39830</v>
      </c>
      <c r="D6133" s="2" t="s">
        <v>810</v>
      </c>
      <c r="E6133" s="14">
        <f t="shared" si="571"/>
        <v>0</v>
      </c>
      <c r="F6133" s="2">
        <v>18</v>
      </c>
      <c r="G6133" s="19">
        <v>130.11000000000001</v>
      </c>
      <c r="H6133" s="20">
        <v>0.1</v>
      </c>
      <c r="I6133" s="6"/>
      <c r="J6133" s="5">
        <v>39832</v>
      </c>
      <c r="K6133" s="25">
        <v>40.299999999999997</v>
      </c>
      <c r="L6133" s="2" t="s">
        <v>237</v>
      </c>
      <c r="M6133" s="14">
        <f>+VLOOKUP(L6133,Customers!$C$3:$D$797,2,FALSE)</f>
        <v>3</v>
      </c>
      <c r="N6133" s="14">
        <f>+INDEX(Customers!$B$2:$D$797,MATCH(TF_Database!L6133,Customers!$C$2:$C$797,0),1)</f>
        <v>24912</v>
      </c>
      <c r="O6133" s="29">
        <f t="shared" si="572"/>
        <v>5</v>
      </c>
      <c r="P6133" s="29">
        <f t="shared" si="573"/>
        <v>10</v>
      </c>
      <c r="Q6133" s="14" t="str">
        <f t="shared" si="574"/>
        <v xml:space="preserve">Paul </v>
      </c>
      <c r="R6133" s="14" t="str">
        <f t="shared" si="575"/>
        <v>Prost</v>
      </c>
    </row>
    <row r="6134" spans="2:18" x14ac:dyDescent="0.45">
      <c r="B6134" s="14" t="str">
        <f t="shared" si="570"/>
        <v>398514639851</v>
      </c>
      <c r="C6134" s="5">
        <v>39851</v>
      </c>
      <c r="D6134" s="2" t="s">
        <v>810</v>
      </c>
      <c r="E6134" s="14">
        <f t="shared" si="571"/>
        <v>0</v>
      </c>
      <c r="F6134" s="2">
        <v>46</v>
      </c>
      <c r="G6134" s="19">
        <v>1398.87</v>
      </c>
      <c r="H6134" s="20">
        <v>7.0000000000000007E-2</v>
      </c>
      <c r="I6134" s="6"/>
      <c r="J6134" s="5">
        <v>39851</v>
      </c>
      <c r="K6134" s="25">
        <v>601.9615</v>
      </c>
      <c r="L6134" s="2" t="s">
        <v>679</v>
      </c>
      <c r="M6134" s="14">
        <f>+VLOOKUP(L6134,Customers!$C$3:$D$797,2,FALSE)</f>
        <v>3</v>
      </c>
      <c r="N6134" s="14">
        <f>+INDEX(Customers!$B$2:$D$797,MATCH(TF_Database!L6134,Customers!$C$2:$C$797,0),1)</f>
        <v>24090</v>
      </c>
      <c r="O6134" s="29">
        <f t="shared" si="572"/>
        <v>7</v>
      </c>
      <c r="P6134" s="29">
        <f t="shared" si="573"/>
        <v>14</v>
      </c>
      <c r="Q6134" s="14" t="str">
        <f t="shared" si="574"/>
        <v xml:space="preserve">Robert </v>
      </c>
      <c r="R6134" s="14" t="str">
        <f t="shared" si="575"/>
        <v>Dilbeck</v>
      </c>
    </row>
    <row r="6135" spans="2:18" x14ac:dyDescent="0.45">
      <c r="B6135" s="14" t="str">
        <f t="shared" si="570"/>
        <v>408191140819</v>
      </c>
      <c r="C6135" s="5">
        <v>40819</v>
      </c>
      <c r="D6135" s="2" t="s">
        <v>811</v>
      </c>
      <c r="E6135" s="14">
        <f t="shared" si="571"/>
        <v>0</v>
      </c>
      <c r="F6135" s="2">
        <v>11</v>
      </c>
      <c r="G6135" s="19">
        <v>1479.14</v>
      </c>
      <c r="H6135" s="20">
        <v>0.06</v>
      </c>
      <c r="I6135" s="6"/>
      <c r="J6135" s="5">
        <v>40819</v>
      </c>
      <c r="K6135" s="25">
        <v>-236.63</v>
      </c>
      <c r="L6135" s="2" t="s">
        <v>679</v>
      </c>
      <c r="M6135" s="14">
        <f>+VLOOKUP(L6135,Customers!$C$3:$D$797,2,FALSE)</f>
        <v>3</v>
      </c>
      <c r="N6135" s="14">
        <f>+INDEX(Customers!$B$2:$D$797,MATCH(TF_Database!L6135,Customers!$C$2:$C$797,0),1)</f>
        <v>24090</v>
      </c>
      <c r="O6135" s="29">
        <f t="shared" si="572"/>
        <v>7</v>
      </c>
      <c r="P6135" s="29">
        <f t="shared" si="573"/>
        <v>14</v>
      </c>
      <c r="Q6135" s="14" t="str">
        <f t="shared" si="574"/>
        <v xml:space="preserve">Robert </v>
      </c>
      <c r="R6135" s="14" t="str">
        <f t="shared" si="575"/>
        <v>Dilbeck</v>
      </c>
    </row>
    <row r="6136" spans="2:18" x14ac:dyDescent="0.45">
      <c r="B6136" s="14" t="str">
        <f t="shared" si="570"/>
        <v>408943540895</v>
      </c>
      <c r="C6136" s="5">
        <v>40894</v>
      </c>
      <c r="D6136" s="2" t="s">
        <v>808</v>
      </c>
      <c r="E6136" s="14">
        <f t="shared" si="571"/>
        <v>0</v>
      </c>
      <c r="F6136" s="2">
        <v>35</v>
      </c>
      <c r="G6136" s="19">
        <v>173.22</v>
      </c>
      <c r="H6136" s="20">
        <v>0.04</v>
      </c>
      <c r="I6136" s="6"/>
      <c r="J6136" s="5">
        <v>40895</v>
      </c>
      <c r="K6136" s="25">
        <v>84.03</v>
      </c>
      <c r="L6136" s="2" t="s">
        <v>682</v>
      </c>
      <c r="M6136" s="14">
        <f>+VLOOKUP(L6136,Customers!$C$3:$D$797,2,FALSE)</f>
        <v>2</v>
      </c>
      <c r="N6136" s="14">
        <f>+INDEX(Customers!$B$2:$D$797,MATCH(TF_Database!L6136,Customers!$C$2:$C$797,0),1)</f>
        <v>26816</v>
      </c>
      <c r="O6136" s="29">
        <f t="shared" si="572"/>
        <v>5</v>
      </c>
      <c r="P6136" s="29">
        <f t="shared" si="573"/>
        <v>12</v>
      </c>
      <c r="Q6136" s="14" t="str">
        <f t="shared" si="574"/>
        <v xml:space="preserve">Andy </v>
      </c>
      <c r="R6136" s="14" t="str">
        <f t="shared" si="575"/>
        <v>Gerbode</v>
      </c>
    </row>
    <row r="6137" spans="2:18" x14ac:dyDescent="0.45">
      <c r="B6137" s="14" t="str">
        <f t="shared" si="570"/>
        <v>399254539929</v>
      </c>
      <c r="C6137" s="5">
        <v>39925</v>
      </c>
      <c r="D6137" s="2" t="s">
        <v>804</v>
      </c>
      <c r="E6137" s="14">
        <f t="shared" si="571"/>
        <v>0</v>
      </c>
      <c r="F6137" s="2">
        <v>45</v>
      </c>
      <c r="G6137" s="19">
        <v>221.06</v>
      </c>
      <c r="H6137" s="20">
        <v>0.02</v>
      </c>
      <c r="I6137" s="6"/>
      <c r="J6137" s="5">
        <v>39929</v>
      </c>
      <c r="K6137" s="25">
        <v>-124.28049999999999</v>
      </c>
      <c r="L6137" s="2" t="s">
        <v>678</v>
      </c>
      <c r="M6137" s="14">
        <f>+VLOOKUP(L6137,Customers!$C$3:$D$797,2,FALSE)</f>
        <v>2</v>
      </c>
      <c r="N6137" s="14">
        <f>+INDEX(Customers!$B$2:$D$797,MATCH(TF_Database!L6137,Customers!$C$2:$C$797,0),1)</f>
        <v>16304</v>
      </c>
      <c r="O6137" s="29">
        <f t="shared" si="572"/>
        <v>10</v>
      </c>
      <c r="P6137" s="29">
        <f t="shared" si="573"/>
        <v>18</v>
      </c>
      <c r="Q6137" s="14" t="str">
        <f t="shared" si="574"/>
        <v xml:space="preserve">Christina </v>
      </c>
      <c r="R6137" s="14" t="str">
        <f t="shared" si="575"/>
        <v>Anderson</v>
      </c>
    </row>
    <row r="6138" spans="2:18" x14ac:dyDescent="0.45">
      <c r="B6138" s="14" t="str">
        <f t="shared" si="570"/>
        <v>41098641100</v>
      </c>
      <c r="C6138" s="5">
        <v>41098</v>
      </c>
      <c r="D6138" s="2" t="s">
        <v>810</v>
      </c>
      <c r="E6138" s="14">
        <f t="shared" si="571"/>
        <v>0</v>
      </c>
      <c r="F6138" s="2">
        <v>6</v>
      </c>
      <c r="G6138" s="19">
        <v>201.83</v>
      </c>
      <c r="H6138" s="20">
        <v>0.02</v>
      </c>
      <c r="I6138" s="6"/>
      <c r="J6138" s="5">
        <v>41100</v>
      </c>
      <c r="K6138" s="25">
        <v>34.979999999999997</v>
      </c>
      <c r="L6138" s="2" t="s">
        <v>676</v>
      </c>
      <c r="M6138" s="14">
        <f>+VLOOKUP(L6138,Customers!$C$3:$D$797,2,FALSE)</f>
        <v>2</v>
      </c>
      <c r="N6138" s="14">
        <f>+INDEX(Customers!$B$2:$D$797,MATCH(TF_Database!L6138,Customers!$C$2:$C$797,0),1)</f>
        <v>5765</v>
      </c>
      <c r="O6138" s="29">
        <f t="shared" si="572"/>
        <v>4</v>
      </c>
      <c r="P6138" s="29">
        <f t="shared" si="573"/>
        <v>11</v>
      </c>
      <c r="Q6138" s="14" t="str">
        <f t="shared" si="574"/>
        <v xml:space="preserve">Roy </v>
      </c>
      <c r="R6138" s="14" t="str">
        <f t="shared" si="575"/>
        <v>Collins</v>
      </c>
    </row>
    <row r="6139" spans="2:18" x14ac:dyDescent="0.45">
      <c r="B6139" s="14" t="str">
        <f t="shared" si="570"/>
        <v>409851840986</v>
      </c>
      <c r="C6139" s="5">
        <v>40985</v>
      </c>
      <c r="D6139" s="2" t="s">
        <v>808</v>
      </c>
      <c r="E6139" s="14">
        <f t="shared" si="571"/>
        <v>0</v>
      </c>
      <c r="F6139" s="2">
        <v>18</v>
      </c>
      <c r="G6139" s="19">
        <v>283.5</v>
      </c>
      <c r="H6139" s="20">
        <v>0.1</v>
      </c>
      <c r="I6139" s="6"/>
      <c r="J6139" s="5">
        <v>40986</v>
      </c>
      <c r="K6139" s="25">
        <v>-51.47</v>
      </c>
      <c r="L6139" s="2" t="s">
        <v>489</v>
      </c>
      <c r="M6139" s="14">
        <f>+VLOOKUP(L6139,Customers!$C$3:$D$797,2,FALSE)</f>
        <v>5</v>
      </c>
      <c r="N6139" s="14">
        <f>+INDEX(Customers!$B$2:$D$797,MATCH(TF_Database!L6139,Customers!$C$2:$C$797,0),1)</f>
        <v>2224</v>
      </c>
      <c r="O6139" s="29">
        <f t="shared" si="572"/>
        <v>5</v>
      </c>
      <c r="P6139" s="29">
        <f t="shared" si="573"/>
        <v>13</v>
      </c>
      <c r="Q6139" s="14" t="str">
        <f t="shared" si="574"/>
        <v xml:space="preserve">Toby </v>
      </c>
      <c r="R6139" s="14" t="str">
        <f t="shared" si="575"/>
        <v>Carlisle</v>
      </c>
    </row>
    <row r="6140" spans="2:18" x14ac:dyDescent="0.45">
      <c r="B6140" s="14" t="str">
        <f t="shared" si="570"/>
        <v>409853640985</v>
      </c>
      <c r="C6140" s="5">
        <v>40985</v>
      </c>
      <c r="D6140" s="2" t="s">
        <v>808</v>
      </c>
      <c r="E6140" s="14">
        <f t="shared" si="571"/>
        <v>0</v>
      </c>
      <c r="F6140" s="2">
        <v>36</v>
      </c>
      <c r="G6140" s="19">
        <v>242.13</v>
      </c>
      <c r="H6140" s="20">
        <v>0.09</v>
      </c>
      <c r="I6140" s="6"/>
      <c r="J6140" s="5">
        <v>40985</v>
      </c>
      <c r="K6140" s="25">
        <v>-94.74</v>
      </c>
      <c r="L6140" s="2" t="s">
        <v>489</v>
      </c>
      <c r="M6140" s="14">
        <f>+VLOOKUP(L6140,Customers!$C$3:$D$797,2,FALSE)</f>
        <v>5</v>
      </c>
      <c r="N6140" s="14">
        <f>+INDEX(Customers!$B$2:$D$797,MATCH(TF_Database!L6140,Customers!$C$2:$C$797,0),1)</f>
        <v>2224</v>
      </c>
      <c r="O6140" s="29">
        <f t="shared" si="572"/>
        <v>5</v>
      </c>
      <c r="P6140" s="29">
        <f t="shared" si="573"/>
        <v>13</v>
      </c>
      <c r="Q6140" s="14" t="str">
        <f t="shared" si="574"/>
        <v xml:space="preserve">Toby </v>
      </c>
      <c r="R6140" s="14" t="str">
        <f t="shared" si="575"/>
        <v>Carlisle</v>
      </c>
    </row>
    <row r="6141" spans="2:18" x14ac:dyDescent="0.45">
      <c r="B6141" s="14" t="str">
        <f t="shared" si="570"/>
        <v>408314340833</v>
      </c>
      <c r="C6141" s="5">
        <v>40831</v>
      </c>
      <c r="D6141" s="2" t="s">
        <v>810</v>
      </c>
      <c r="E6141" s="14">
        <f t="shared" si="571"/>
        <v>0</v>
      </c>
      <c r="F6141" s="2">
        <v>43</v>
      </c>
      <c r="G6141" s="19">
        <v>344.24</v>
      </c>
      <c r="H6141" s="20">
        <v>0.09</v>
      </c>
      <c r="I6141" s="6"/>
      <c r="J6141" s="5">
        <v>40833</v>
      </c>
      <c r="K6141" s="25">
        <v>30.76</v>
      </c>
      <c r="L6141" s="2" t="s">
        <v>489</v>
      </c>
      <c r="M6141" s="14">
        <f>+VLOOKUP(L6141,Customers!$C$3:$D$797,2,FALSE)</f>
        <v>5</v>
      </c>
      <c r="N6141" s="14">
        <f>+INDEX(Customers!$B$2:$D$797,MATCH(TF_Database!L6141,Customers!$C$2:$C$797,0),1)</f>
        <v>2224</v>
      </c>
      <c r="O6141" s="29">
        <f t="shared" si="572"/>
        <v>5</v>
      </c>
      <c r="P6141" s="29">
        <f t="shared" si="573"/>
        <v>13</v>
      </c>
      <c r="Q6141" s="14" t="str">
        <f t="shared" si="574"/>
        <v xml:space="preserve">Toby </v>
      </c>
      <c r="R6141" s="14" t="str">
        <f t="shared" si="575"/>
        <v>Carlisle</v>
      </c>
    </row>
    <row r="6142" spans="2:18" x14ac:dyDescent="0.45">
      <c r="B6142" s="14" t="str">
        <f t="shared" si="570"/>
        <v>407974240799</v>
      </c>
      <c r="C6142" s="5">
        <v>40797</v>
      </c>
      <c r="D6142" s="2" t="s">
        <v>804</v>
      </c>
      <c r="E6142" s="14">
        <f t="shared" si="571"/>
        <v>0</v>
      </c>
      <c r="F6142" s="2">
        <v>42</v>
      </c>
      <c r="G6142" s="19">
        <v>248.92</v>
      </c>
      <c r="H6142" s="20">
        <v>0.01</v>
      </c>
      <c r="I6142" s="6"/>
      <c r="J6142" s="5">
        <v>40799</v>
      </c>
      <c r="K6142" s="25">
        <v>-66.87</v>
      </c>
      <c r="L6142" s="2" t="s">
        <v>610</v>
      </c>
      <c r="M6142" s="14">
        <f>+VLOOKUP(L6142,Customers!$C$3:$D$797,2,FALSE)</f>
        <v>2</v>
      </c>
      <c r="N6142" s="14">
        <f>+INDEX(Customers!$B$2:$D$797,MATCH(TF_Database!L6142,Customers!$C$2:$C$797,0),1)</f>
        <v>25974</v>
      </c>
      <c r="O6142" s="29">
        <f t="shared" si="572"/>
        <v>6</v>
      </c>
      <c r="P6142" s="29">
        <f t="shared" si="573"/>
        <v>14</v>
      </c>
      <c r="Q6142" s="14" t="str">
        <f t="shared" si="574"/>
        <v xml:space="preserve">Craig </v>
      </c>
      <c r="R6142" s="14" t="str">
        <f t="shared" si="575"/>
        <v>Molinari</v>
      </c>
    </row>
    <row r="6143" spans="2:18" x14ac:dyDescent="0.45">
      <c r="B6143" s="14" t="str">
        <f t="shared" si="570"/>
        <v>405691040570</v>
      </c>
      <c r="C6143" s="5">
        <v>40569</v>
      </c>
      <c r="D6143" s="2" t="s">
        <v>806</v>
      </c>
      <c r="E6143" s="14">
        <f t="shared" si="571"/>
        <v>1</v>
      </c>
      <c r="F6143" s="2">
        <v>10</v>
      </c>
      <c r="G6143" s="19">
        <v>1290.3699999999999</v>
      </c>
      <c r="H6143" s="20">
        <v>0.05</v>
      </c>
      <c r="I6143" s="6"/>
      <c r="J6143" s="5">
        <v>40570</v>
      </c>
      <c r="K6143" s="25">
        <v>231.16</v>
      </c>
      <c r="L6143" s="2" t="s">
        <v>684</v>
      </c>
      <c r="M6143" s="14">
        <f>+VLOOKUP(L6143,Customers!$C$3:$D$797,2,FALSE)</f>
        <v>4</v>
      </c>
      <c r="N6143" s="14">
        <f>+INDEX(Customers!$B$2:$D$797,MATCH(TF_Database!L6143,Customers!$C$2:$C$797,0),1)</f>
        <v>13725</v>
      </c>
      <c r="O6143" s="29">
        <f t="shared" si="572"/>
        <v>6</v>
      </c>
      <c r="P6143" s="29">
        <f t="shared" si="573"/>
        <v>11</v>
      </c>
      <c r="Q6143" s="14" t="str">
        <f t="shared" si="574"/>
        <v xml:space="preserve">Trudy </v>
      </c>
      <c r="R6143" s="14" t="str">
        <f t="shared" si="575"/>
        <v>Brown</v>
      </c>
    </row>
    <row r="6144" spans="2:18" x14ac:dyDescent="0.45">
      <c r="B6144" s="14" t="str">
        <f t="shared" si="570"/>
        <v>40569240570</v>
      </c>
      <c r="C6144" s="5">
        <v>40569</v>
      </c>
      <c r="D6144" s="2" t="s">
        <v>806</v>
      </c>
      <c r="E6144" s="14">
        <f t="shared" si="571"/>
        <v>1</v>
      </c>
      <c r="F6144" s="2">
        <v>2</v>
      </c>
      <c r="G6144" s="19">
        <v>23.18</v>
      </c>
      <c r="H6144" s="20">
        <v>0.05</v>
      </c>
      <c r="I6144" s="6"/>
      <c r="J6144" s="5">
        <v>40570</v>
      </c>
      <c r="K6144" s="25">
        <v>-14.881</v>
      </c>
      <c r="L6144" s="2" t="s">
        <v>684</v>
      </c>
      <c r="M6144" s="14">
        <f>+VLOOKUP(L6144,Customers!$C$3:$D$797,2,FALSE)</f>
        <v>4</v>
      </c>
      <c r="N6144" s="14">
        <f>+INDEX(Customers!$B$2:$D$797,MATCH(TF_Database!L6144,Customers!$C$2:$C$797,0),1)</f>
        <v>13725</v>
      </c>
      <c r="O6144" s="29">
        <f t="shared" si="572"/>
        <v>6</v>
      </c>
      <c r="P6144" s="29">
        <f t="shared" si="573"/>
        <v>11</v>
      </c>
      <c r="Q6144" s="14" t="str">
        <f t="shared" si="574"/>
        <v xml:space="preserve">Trudy </v>
      </c>
      <c r="R6144" s="14" t="str">
        <f t="shared" si="575"/>
        <v>Brown</v>
      </c>
    </row>
    <row r="6145" spans="2:18" x14ac:dyDescent="0.45">
      <c r="B6145" s="14" t="str">
        <f t="shared" si="570"/>
        <v>411494641151</v>
      </c>
      <c r="C6145" s="5">
        <v>41149</v>
      </c>
      <c r="D6145" s="2" t="s">
        <v>806</v>
      </c>
      <c r="E6145" s="14">
        <f t="shared" si="571"/>
        <v>1</v>
      </c>
      <c r="F6145" s="2">
        <v>46</v>
      </c>
      <c r="G6145" s="19">
        <v>979.44</v>
      </c>
      <c r="H6145" s="20">
        <v>0.01</v>
      </c>
      <c r="I6145" s="6"/>
      <c r="J6145" s="5">
        <v>41151</v>
      </c>
      <c r="K6145" s="25">
        <v>320.67</v>
      </c>
      <c r="L6145" s="2" t="s">
        <v>683</v>
      </c>
      <c r="M6145" s="14">
        <f>+VLOOKUP(L6145,Customers!$C$3:$D$797,2,FALSE)</f>
        <v>1</v>
      </c>
      <c r="N6145" s="14">
        <f>+INDEX(Customers!$B$2:$D$797,MATCH(TF_Database!L6145,Customers!$C$2:$C$797,0),1)</f>
        <v>29323</v>
      </c>
      <c r="O6145" s="29">
        <f t="shared" si="572"/>
        <v>4</v>
      </c>
      <c r="P6145" s="29">
        <f t="shared" si="573"/>
        <v>8</v>
      </c>
      <c r="Q6145" s="14" t="str">
        <f t="shared" si="574"/>
        <v xml:space="preserve">Amy </v>
      </c>
      <c r="R6145" s="14" t="str">
        <f t="shared" si="575"/>
        <v>Hunt</v>
      </c>
    </row>
    <row r="6146" spans="2:18" x14ac:dyDescent="0.45">
      <c r="B6146" s="14" t="str">
        <f t="shared" si="570"/>
        <v>400792940080</v>
      </c>
      <c r="C6146" s="5">
        <v>40079</v>
      </c>
      <c r="D6146" s="2" t="s">
        <v>811</v>
      </c>
      <c r="E6146" s="14">
        <f t="shared" si="571"/>
        <v>0</v>
      </c>
      <c r="F6146" s="2">
        <v>29</v>
      </c>
      <c r="G6146" s="19">
        <v>575.36</v>
      </c>
      <c r="H6146" s="20">
        <v>0.1</v>
      </c>
      <c r="I6146" s="6"/>
      <c r="J6146" s="5">
        <v>40080</v>
      </c>
      <c r="K6146" s="25">
        <v>84.05</v>
      </c>
      <c r="L6146" s="2" t="s">
        <v>237</v>
      </c>
      <c r="M6146" s="14">
        <f>+VLOOKUP(L6146,Customers!$C$3:$D$797,2,FALSE)</f>
        <v>3</v>
      </c>
      <c r="N6146" s="14">
        <f>+INDEX(Customers!$B$2:$D$797,MATCH(TF_Database!L6146,Customers!$C$2:$C$797,0),1)</f>
        <v>24912</v>
      </c>
      <c r="O6146" s="29">
        <f t="shared" si="572"/>
        <v>5</v>
      </c>
      <c r="P6146" s="29">
        <f t="shared" si="573"/>
        <v>10</v>
      </c>
      <c r="Q6146" s="14" t="str">
        <f t="shared" si="574"/>
        <v xml:space="preserve">Paul </v>
      </c>
      <c r="R6146" s="14" t="str">
        <f t="shared" si="575"/>
        <v>Prost</v>
      </c>
    </row>
    <row r="6147" spans="2:18" x14ac:dyDescent="0.45">
      <c r="B6147" s="14" t="str">
        <f t="shared" si="570"/>
        <v>407902140792</v>
      </c>
      <c r="C6147" s="5">
        <v>40790</v>
      </c>
      <c r="D6147" s="2" t="s">
        <v>808</v>
      </c>
      <c r="E6147" s="14">
        <f t="shared" si="571"/>
        <v>0</v>
      </c>
      <c r="F6147" s="2">
        <v>21</v>
      </c>
      <c r="G6147" s="19">
        <v>7922.69</v>
      </c>
      <c r="H6147" s="20">
        <v>0.1</v>
      </c>
      <c r="I6147" s="6"/>
      <c r="J6147" s="5">
        <v>40792</v>
      </c>
      <c r="K6147" s="25">
        <v>1558.79</v>
      </c>
      <c r="L6147" s="2" t="s">
        <v>683</v>
      </c>
      <c r="M6147" s="14">
        <f>+VLOOKUP(L6147,Customers!$C$3:$D$797,2,FALSE)</f>
        <v>1</v>
      </c>
      <c r="N6147" s="14">
        <f>+INDEX(Customers!$B$2:$D$797,MATCH(TF_Database!L6147,Customers!$C$2:$C$797,0),1)</f>
        <v>29323</v>
      </c>
      <c r="O6147" s="29">
        <f t="shared" si="572"/>
        <v>4</v>
      </c>
      <c r="P6147" s="29">
        <f t="shared" si="573"/>
        <v>8</v>
      </c>
      <c r="Q6147" s="14" t="str">
        <f t="shared" si="574"/>
        <v xml:space="preserve">Amy </v>
      </c>
      <c r="R6147" s="14" t="str">
        <f t="shared" si="575"/>
        <v>Hunt</v>
      </c>
    </row>
    <row r="6148" spans="2:18" x14ac:dyDescent="0.45">
      <c r="B6148" s="14" t="str">
        <f t="shared" si="570"/>
        <v>40197140200</v>
      </c>
      <c r="C6148" s="5">
        <v>40197</v>
      </c>
      <c r="D6148" s="2" t="s">
        <v>808</v>
      </c>
      <c r="E6148" s="14">
        <f t="shared" si="571"/>
        <v>0</v>
      </c>
      <c r="F6148" s="2">
        <v>1</v>
      </c>
      <c r="G6148" s="19">
        <v>155.51</v>
      </c>
      <c r="H6148" s="20">
        <v>7.0000000000000007E-2</v>
      </c>
      <c r="I6148" s="6"/>
      <c r="J6148" s="5">
        <v>40200</v>
      </c>
      <c r="K6148" s="25">
        <v>-87.34</v>
      </c>
      <c r="L6148" s="2" t="s">
        <v>550</v>
      </c>
      <c r="M6148" s="14">
        <f>+VLOOKUP(L6148,Customers!$C$3:$D$797,2,FALSE)</f>
        <v>1</v>
      </c>
      <c r="N6148" s="14">
        <f>+INDEX(Customers!$B$2:$D$797,MATCH(TF_Database!L6148,Customers!$C$2:$C$797,0),1)</f>
        <v>10190</v>
      </c>
      <c r="O6148" s="29">
        <f t="shared" si="572"/>
        <v>7</v>
      </c>
      <c r="P6148" s="29">
        <f t="shared" si="573"/>
        <v>10</v>
      </c>
      <c r="Q6148" s="14" t="str">
        <f t="shared" si="574"/>
        <v xml:space="preserve">Philip </v>
      </c>
      <c r="R6148" s="14" t="str">
        <f t="shared" si="575"/>
        <v>Fox</v>
      </c>
    </row>
    <row r="6149" spans="2:18" x14ac:dyDescent="0.45">
      <c r="B6149" s="14" t="str">
        <f t="shared" si="570"/>
        <v>412003241204</v>
      </c>
      <c r="C6149" s="5">
        <v>41200</v>
      </c>
      <c r="D6149" s="2" t="s">
        <v>804</v>
      </c>
      <c r="E6149" s="14">
        <f t="shared" si="571"/>
        <v>0</v>
      </c>
      <c r="F6149" s="2">
        <v>32</v>
      </c>
      <c r="G6149" s="19">
        <v>317.06</v>
      </c>
      <c r="H6149" s="20">
        <v>0.05</v>
      </c>
      <c r="I6149" s="6"/>
      <c r="J6149" s="5">
        <v>41204</v>
      </c>
      <c r="K6149" s="25">
        <v>105.47</v>
      </c>
      <c r="L6149" s="2" t="s">
        <v>247</v>
      </c>
      <c r="M6149" s="14">
        <f>+VLOOKUP(L6149,Customers!$C$3:$D$797,2,FALSE)</f>
        <v>2</v>
      </c>
      <c r="N6149" s="14">
        <f>+INDEX(Customers!$B$2:$D$797,MATCH(TF_Database!L6149,Customers!$C$2:$C$797,0),1)</f>
        <v>30506</v>
      </c>
      <c r="O6149" s="29">
        <f t="shared" si="572"/>
        <v>8</v>
      </c>
      <c r="P6149" s="29">
        <f t="shared" si="573"/>
        <v>12</v>
      </c>
      <c r="Q6149" s="14" t="str">
        <f t="shared" si="574"/>
        <v xml:space="preserve">Anthony </v>
      </c>
      <c r="R6149" s="14" t="str">
        <f t="shared" si="575"/>
        <v>Witt</v>
      </c>
    </row>
    <row r="6150" spans="2:18" x14ac:dyDescent="0.45">
      <c r="B6150" s="14" t="str">
        <f t="shared" si="570"/>
        <v>40440240442</v>
      </c>
      <c r="C6150" s="5">
        <v>40440</v>
      </c>
      <c r="D6150" s="2" t="s">
        <v>806</v>
      </c>
      <c r="E6150" s="14">
        <f t="shared" si="571"/>
        <v>1</v>
      </c>
      <c r="F6150" s="2">
        <v>2</v>
      </c>
      <c r="G6150" s="19">
        <v>17.3</v>
      </c>
      <c r="H6150" s="20">
        <v>0.04</v>
      </c>
      <c r="I6150" s="6"/>
      <c r="J6150" s="5">
        <v>40442</v>
      </c>
      <c r="K6150" s="25">
        <v>-7.49</v>
      </c>
      <c r="L6150" s="2" t="s">
        <v>489</v>
      </c>
      <c r="M6150" s="14">
        <f>+VLOOKUP(L6150,Customers!$C$3:$D$797,2,FALSE)</f>
        <v>5</v>
      </c>
      <c r="N6150" s="14">
        <f>+INDEX(Customers!$B$2:$D$797,MATCH(TF_Database!L6150,Customers!$C$2:$C$797,0),1)</f>
        <v>2224</v>
      </c>
      <c r="O6150" s="29">
        <f t="shared" si="572"/>
        <v>5</v>
      </c>
      <c r="P6150" s="29">
        <f t="shared" si="573"/>
        <v>13</v>
      </c>
      <c r="Q6150" s="14" t="str">
        <f t="shared" si="574"/>
        <v xml:space="preserve">Toby </v>
      </c>
      <c r="R6150" s="14" t="str">
        <f t="shared" si="575"/>
        <v>Carlisle</v>
      </c>
    </row>
    <row r="6151" spans="2:18" x14ac:dyDescent="0.45">
      <c r="B6151" s="14" t="str">
        <f t="shared" ref="B6151:B6214" si="576">+CONCATENATE(C6151,F6151,J6151)</f>
        <v>406833240685</v>
      </c>
      <c r="C6151" s="5">
        <v>40683</v>
      </c>
      <c r="D6151" s="2" t="s">
        <v>810</v>
      </c>
      <c r="E6151" s="14">
        <f t="shared" ref="E6151:E6214" si="577">+IF(D6151="High",1,0)</f>
        <v>0</v>
      </c>
      <c r="F6151" s="2">
        <v>32</v>
      </c>
      <c r="G6151" s="19">
        <v>128.13999999999999</v>
      </c>
      <c r="H6151" s="20">
        <v>0.1</v>
      </c>
      <c r="I6151" s="6"/>
      <c r="J6151" s="5">
        <v>40685</v>
      </c>
      <c r="K6151" s="25">
        <v>-163.57600000000002</v>
      </c>
      <c r="L6151" s="2" t="s">
        <v>685</v>
      </c>
      <c r="M6151" s="14">
        <f>+VLOOKUP(L6151,Customers!$C$3:$D$797,2,FALSE)</f>
        <v>5</v>
      </c>
      <c r="N6151" s="14">
        <f>+INDEX(Customers!$B$2:$D$797,MATCH(TF_Database!L6151,Customers!$C$2:$C$797,0),1)</f>
        <v>20479</v>
      </c>
      <c r="O6151" s="29">
        <f t="shared" ref="O6151:O6214" si="578">+SEARCH(" ",L6151)</f>
        <v>6</v>
      </c>
      <c r="P6151" s="29">
        <f t="shared" ref="P6151:P6214" si="579">+LEN(L6151)</f>
        <v>12</v>
      </c>
      <c r="Q6151" s="14" t="str">
        <f t="shared" ref="Q6151:Q6214" si="580">+LEFT(L6151,O6151)</f>
        <v xml:space="preserve">Brian </v>
      </c>
      <c r="R6151" s="14" t="str">
        <f t="shared" ref="R6151:R6214" si="581">+RIGHT(L6151,P6151-O6151)</f>
        <v>Dahlen</v>
      </c>
    </row>
    <row r="6152" spans="2:18" x14ac:dyDescent="0.45">
      <c r="B6152" s="14" t="str">
        <f t="shared" si="576"/>
        <v>40683940685</v>
      </c>
      <c r="C6152" s="5">
        <v>40683</v>
      </c>
      <c r="D6152" s="2" t="s">
        <v>810</v>
      </c>
      <c r="E6152" s="14">
        <f t="shared" si="577"/>
        <v>0</v>
      </c>
      <c r="F6152" s="2">
        <v>9</v>
      </c>
      <c r="G6152" s="19">
        <v>67.459999999999994</v>
      </c>
      <c r="H6152" s="20">
        <v>0.08</v>
      </c>
      <c r="I6152" s="6"/>
      <c r="J6152" s="5">
        <v>40685</v>
      </c>
      <c r="K6152" s="25">
        <v>-57.53</v>
      </c>
      <c r="L6152" s="2" t="s">
        <v>685</v>
      </c>
      <c r="M6152" s="14">
        <f>+VLOOKUP(L6152,Customers!$C$3:$D$797,2,FALSE)</f>
        <v>5</v>
      </c>
      <c r="N6152" s="14">
        <f>+INDEX(Customers!$B$2:$D$797,MATCH(TF_Database!L6152,Customers!$C$2:$C$797,0),1)</f>
        <v>20479</v>
      </c>
      <c r="O6152" s="29">
        <f t="shared" si="578"/>
        <v>6</v>
      </c>
      <c r="P6152" s="29">
        <f t="shared" si="579"/>
        <v>12</v>
      </c>
      <c r="Q6152" s="14" t="str">
        <f t="shared" si="580"/>
        <v xml:space="preserve">Brian </v>
      </c>
      <c r="R6152" s="14" t="str">
        <f t="shared" si="581"/>
        <v>Dahlen</v>
      </c>
    </row>
    <row r="6153" spans="2:18" x14ac:dyDescent="0.45">
      <c r="B6153" s="14" t="str">
        <f t="shared" si="576"/>
        <v>407162340719</v>
      </c>
      <c r="C6153" s="5">
        <v>40716</v>
      </c>
      <c r="D6153" s="2" t="s">
        <v>810</v>
      </c>
      <c r="E6153" s="14">
        <f t="shared" si="577"/>
        <v>0</v>
      </c>
      <c r="F6153" s="2">
        <v>23</v>
      </c>
      <c r="G6153" s="19">
        <v>524.25</v>
      </c>
      <c r="H6153" s="20">
        <v>0.06</v>
      </c>
      <c r="I6153" s="6"/>
      <c r="J6153" s="5">
        <v>40719</v>
      </c>
      <c r="K6153" s="25">
        <v>152.31</v>
      </c>
      <c r="L6153" s="2" t="s">
        <v>681</v>
      </c>
      <c r="M6153" s="14">
        <f>+VLOOKUP(L6153,Customers!$C$3:$D$797,2,FALSE)</f>
        <v>2</v>
      </c>
      <c r="N6153" s="14">
        <f>+INDEX(Customers!$B$2:$D$797,MATCH(TF_Database!L6153,Customers!$C$2:$C$797,0),1)</f>
        <v>12940</v>
      </c>
      <c r="O6153" s="29">
        <f t="shared" si="578"/>
        <v>8</v>
      </c>
      <c r="P6153" s="29">
        <f t="shared" si="579"/>
        <v>14</v>
      </c>
      <c r="Q6153" s="14" t="str">
        <f t="shared" si="580"/>
        <v xml:space="preserve">Arianne </v>
      </c>
      <c r="R6153" s="14" t="str">
        <f t="shared" si="581"/>
        <v>Irving</v>
      </c>
    </row>
    <row r="6154" spans="2:18" x14ac:dyDescent="0.45">
      <c r="B6154" s="14" t="str">
        <f t="shared" si="576"/>
        <v>410653841066</v>
      </c>
      <c r="C6154" s="5">
        <v>41065</v>
      </c>
      <c r="D6154" s="2" t="s">
        <v>806</v>
      </c>
      <c r="E6154" s="14">
        <f t="shared" si="577"/>
        <v>1</v>
      </c>
      <c r="F6154" s="2">
        <v>38</v>
      </c>
      <c r="G6154" s="19">
        <v>14753.08</v>
      </c>
      <c r="H6154" s="20">
        <v>0.01</v>
      </c>
      <c r="I6154" s="6"/>
      <c r="J6154" s="5">
        <v>41066</v>
      </c>
      <c r="K6154" s="25">
        <v>1085.9100000000001</v>
      </c>
      <c r="L6154" s="2" t="s">
        <v>610</v>
      </c>
      <c r="M6154" s="14">
        <f>+VLOOKUP(L6154,Customers!$C$3:$D$797,2,FALSE)</f>
        <v>2</v>
      </c>
      <c r="N6154" s="14">
        <f>+INDEX(Customers!$B$2:$D$797,MATCH(TF_Database!L6154,Customers!$C$2:$C$797,0),1)</f>
        <v>25974</v>
      </c>
      <c r="O6154" s="29">
        <f t="shared" si="578"/>
        <v>6</v>
      </c>
      <c r="P6154" s="29">
        <f t="shared" si="579"/>
        <v>14</v>
      </c>
      <c r="Q6154" s="14" t="str">
        <f t="shared" si="580"/>
        <v xml:space="preserve">Craig </v>
      </c>
      <c r="R6154" s="14" t="str">
        <f t="shared" si="581"/>
        <v>Molinari</v>
      </c>
    </row>
    <row r="6155" spans="2:18" x14ac:dyDescent="0.45">
      <c r="B6155" s="14" t="str">
        <f t="shared" si="576"/>
        <v>407534440754</v>
      </c>
      <c r="C6155" s="5">
        <v>40753</v>
      </c>
      <c r="D6155" s="2" t="s">
        <v>811</v>
      </c>
      <c r="E6155" s="14">
        <f t="shared" si="577"/>
        <v>0</v>
      </c>
      <c r="F6155" s="2">
        <v>44</v>
      </c>
      <c r="G6155" s="19">
        <v>4326.2700000000004</v>
      </c>
      <c r="H6155" s="20">
        <v>0.09</v>
      </c>
      <c r="I6155" s="6"/>
      <c r="J6155" s="5">
        <v>40754</v>
      </c>
      <c r="K6155" s="25">
        <v>1728.2</v>
      </c>
      <c r="L6155" s="2" t="s">
        <v>676</v>
      </c>
      <c r="M6155" s="14">
        <f>+VLOOKUP(L6155,Customers!$C$3:$D$797,2,FALSE)</f>
        <v>2</v>
      </c>
      <c r="N6155" s="14">
        <f>+INDEX(Customers!$B$2:$D$797,MATCH(TF_Database!L6155,Customers!$C$2:$C$797,0),1)</f>
        <v>5765</v>
      </c>
      <c r="O6155" s="29">
        <f t="shared" si="578"/>
        <v>4</v>
      </c>
      <c r="P6155" s="29">
        <f t="shared" si="579"/>
        <v>11</v>
      </c>
      <c r="Q6155" s="14" t="str">
        <f t="shared" si="580"/>
        <v xml:space="preserve">Roy </v>
      </c>
      <c r="R6155" s="14" t="str">
        <f t="shared" si="581"/>
        <v>Collins</v>
      </c>
    </row>
    <row r="6156" spans="2:18" x14ac:dyDescent="0.45">
      <c r="B6156" s="14" t="str">
        <f t="shared" si="576"/>
        <v>406253740628</v>
      </c>
      <c r="C6156" s="5">
        <v>40625</v>
      </c>
      <c r="D6156" s="2" t="s">
        <v>810</v>
      </c>
      <c r="E6156" s="14">
        <f t="shared" si="577"/>
        <v>0</v>
      </c>
      <c r="F6156" s="2">
        <v>37</v>
      </c>
      <c r="G6156" s="19">
        <v>254.93</v>
      </c>
      <c r="H6156" s="20">
        <v>0.01</v>
      </c>
      <c r="I6156" s="6"/>
      <c r="J6156" s="5">
        <v>40628</v>
      </c>
      <c r="K6156" s="25">
        <v>-62.881999999999998</v>
      </c>
      <c r="L6156" s="2" t="s">
        <v>237</v>
      </c>
      <c r="M6156" s="14">
        <f>+VLOOKUP(L6156,Customers!$C$3:$D$797,2,FALSE)</f>
        <v>3</v>
      </c>
      <c r="N6156" s="14">
        <f>+INDEX(Customers!$B$2:$D$797,MATCH(TF_Database!L6156,Customers!$C$2:$C$797,0),1)</f>
        <v>24912</v>
      </c>
      <c r="O6156" s="29">
        <f t="shared" si="578"/>
        <v>5</v>
      </c>
      <c r="P6156" s="29">
        <f t="shared" si="579"/>
        <v>10</v>
      </c>
      <c r="Q6156" s="14" t="str">
        <f t="shared" si="580"/>
        <v xml:space="preserve">Paul </v>
      </c>
      <c r="R6156" s="14" t="str">
        <f t="shared" si="581"/>
        <v>Prost</v>
      </c>
    </row>
    <row r="6157" spans="2:18" x14ac:dyDescent="0.45">
      <c r="B6157" s="14" t="str">
        <f t="shared" si="576"/>
        <v>408441140845</v>
      </c>
      <c r="C6157" s="5">
        <v>40844</v>
      </c>
      <c r="D6157" s="2" t="s">
        <v>808</v>
      </c>
      <c r="E6157" s="14">
        <f t="shared" si="577"/>
        <v>0</v>
      </c>
      <c r="F6157" s="2">
        <v>11</v>
      </c>
      <c r="G6157" s="19">
        <v>472.12</v>
      </c>
      <c r="H6157" s="20">
        <v>0.03</v>
      </c>
      <c r="I6157" s="6"/>
      <c r="J6157" s="5">
        <v>40845</v>
      </c>
      <c r="K6157" s="25">
        <v>56.1</v>
      </c>
      <c r="L6157" s="2" t="s">
        <v>680</v>
      </c>
      <c r="M6157" s="14">
        <f>+VLOOKUP(L6157,Customers!$C$3:$D$797,2,FALSE)</f>
        <v>3</v>
      </c>
      <c r="N6157" s="14">
        <f>+INDEX(Customers!$B$2:$D$797,MATCH(TF_Database!L6157,Customers!$C$2:$C$797,0),1)</f>
        <v>1674</v>
      </c>
      <c r="O6157" s="29">
        <f t="shared" si="578"/>
        <v>6</v>
      </c>
      <c r="P6157" s="29">
        <f t="shared" si="579"/>
        <v>14</v>
      </c>
      <c r="Q6157" s="14" t="str">
        <f t="shared" si="580"/>
        <v xml:space="preserve">Randy </v>
      </c>
      <c r="R6157" s="14" t="str">
        <f t="shared" si="581"/>
        <v>Ferguson</v>
      </c>
    </row>
    <row r="6158" spans="2:18" x14ac:dyDescent="0.45">
      <c r="B6158" s="14" t="str">
        <f t="shared" si="576"/>
        <v>40453640454</v>
      </c>
      <c r="C6158" s="5">
        <v>40453</v>
      </c>
      <c r="D6158" s="2" t="s">
        <v>806</v>
      </c>
      <c r="E6158" s="14">
        <f t="shared" si="577"/>
        <v>1</v>
      </c>
      <c r="F6158" s="2">
        <v>6</v>
      </c>
      <c r="G6158" s="19">
        <v>192.99</v>
      </c>
      <c r="H6158" s="20">
        <v>7.0000000000000007E-2</v>
      </c>
      <c r="I6158" s="6"/>
      <c r="J6158" s="5">
        <v>40454</v>
      </c>
      <c r="K6158" s="25">
        <v>-123.37</v>
      </c>
      <c r="L6158" s="2" t="s">
        <v>489</v>
      </c>
      <c r="M6158" s="14">
        <f>+VLOOKUP(L6158,Customers!$C$3:$D$797,2,FALSE)</f>
        <v>5</v>
      </c>
      <c r="N6158" s="14">
        <f>+INDEX(Customers!$B$2:$D$797,MATCH(TF_Database!L6158,Customers!$C$2:$C$797,0),1)</f>
        <v>2224</v>
      </c>
      <c r="O6158" s="29">
        <f t="shared" si="578"/>
        <v>5</v>
      </c>
      <c r="P6158" s="29">
        <f t="shared" si="579"/>
        <v>13</v>
      </c>
      <c r="Q6158" s="14" t="str">
        <f t="shared" si="580"/>
        <v xml:space="preserve">Toby </v>
      </c>
      <c r="R6158" s="14" t="str">
        <f t="shared" si="581"/>
        <v>Carlisle</v>
      </c>
    </row>
    <row r="6159" spans="2:18" x14ac:dyDescent="0.45">
      <c r="B6159" s="14" t="str">
        <f t="shared" si="576"/>
        <v>404532040455</v>
      </c>
      <c r="C6159" s="5">
        <v>40453</v>
      </c>
      <c r="D6159" s="2" t="s">
        <v>806</v>
      </c>
      <c r="E6159" s="14">
        <f t="shared" si="577"/>
        <v>1</v>
      </c>
      <c r="F6159" s="2">
        <v>20</v>
      </c>
      <c r="G6159" s="19">
        <v>11829.4</v>
      </c>
      <c r="H6159" s="20">
        <v>7.0000000000000007E-2</v>
      </c>
      <c r="I6159" s="6"/>
      <c r="J6159" s="5">
        <v>40455</v>
      </c>
      <c r="K6159" s="25">
        <v>3899.72</v>
      </c>
      <c r="L6159" s="2" t="s">
        <v>489</v>
      </c>
      <c r="M6159" s="14">
        <f>+VLOOKUP(L6159,Customers!$C$3:$D$797,2,FALSE)</f>
        <v>5</v>
      </c>
      <c r="N6159" s="14">
        <f>+INDEX(Customers!$B$2:$D$797,MATCH(TF_Database!L6159,Customers!$C$2:$C$797,0),1)</f>
        <v>2224</v>
      </c>
      <c r="O6159" s="29">
        <f t="shared" si="578"/>
        <v>5</v>
      </c>
      <c r="P6159" s="29">
        <f t="shared" si="579"/>
        <v>13</v>
      </c>
      <c r="Q6159" s="14" t="str">
        <f t="shared" si="580"/>
        <v xml:space="preserve">Toby </v>
      </c>
      <c r="R6159" s="14" t="str">
        <f t="shared" si="581"/>
        <v>Carlisle</v>
      </c>
    </row>
    <row r="6160" spans="2:18" x14ac:dyDescent="0.45">
      <c r="B6160" s="14" t="str">
        <f t="shared" si="576"/>
        <v>39951339952</v>
      </c>
      <c r="C6160" s="5">
        <v>39951</v>
      </c>
      <c r="D6160" s="2" t="s">
        <v>811</v>
      </c>
      <c r="E6160" s="14">
        <f t="shared" si="577"/>
        <v>0</v>
      </c>
      <c r="F6160" s="2">
        <v>3</v>
      </c>
      <c r="G6160" s="19">
        <v>10.119999999999999</v>
      </c>
      <c r="H6160" s="20">
        <v>0.09</v>
      </c>
      <c r="I6160" s="6"/>
      <c r="J6160" s="5">
        <v>39952</v>
      </c>
      <c r="K6160" s="25">
        <v>-4.07</v>
      </c>
      <c r="L6160" s="2" t="s">
        <v>676</v>
      </c>
      <c r="M6160" s="14">
        <f>+VLOOKUP(L6160,Customers!$C$3:$D$797,2,FALSE)</f>
        <v>2</v>
      </c>
      <c r="N6160" s="14">
        <f>+INDEX(Customers!$B$2:$D$797,MATCH(TF_Database!L6160,Customers!$C$2:$C$797,0),1)</f>
        <v>5765</v>
      </c>
      <c r="O6160" s="29">
        <f t="shared" si="578"/>
        <v>4</v>
      </c>
      <c r="P6160" s="29">
        <f t="shared" si="579"/>
        <v>11</v>
      </c>
      <c r="Q6160" s="14" t="str">
        <f t="shared" si="580"/>
        <v xml:space="preserve">Roy </v>
      </c>
      <c r="R6160" s="14" t="str">
        <f t="shared" si="581"/>
        <v>Collins</v>
      </c>
    </row>
    <row r="6161" spans="2:18" x14ac:dyDescent="0.45">
      <c r="B6161" s="14" t="str">
        <f t="shared" si="576"/>
        <v>400751140076</v>
      </c>
      <c r="C6161" s="5">
        <v>40075</v>
      </c>
      <c r="D6161" s="2" t="s">
        <v>806</v>
      </c>
      <c r="E6161" s="14">
        <f t="shared" si="577"/>
        <v>1</v>
      </c>
      <c r="F6161" s="2">
        <v>11</v>
      </c>
      <c r="G6161" s="19">
        <v>455.88</v>
      </c>
      <c r="H6161" s="20">
        <v>0.03</v>
      </c>
      <c r="I6161" s="6"/>
      <c r="J6161" s="5">
        <v>40076</v>
      </c>
      <c r="K6161" s="25">
        <v>9.1500000000000057</v>
      </c>
      <c r="L6161" s="2" t="s">
        <v>237</v>
      </c>
      <c r="M6161" s="14">
        <f>+VLOOKUP(L6161,Customers!$C$3:$D$797,2,FALSE)</f>
        <v>3</v>
      </c>
      <c r="N6161" s="14">
        <f>+INDEX(Customers!$B$2:$D$797,MATCH(TF_Database!L6161,Customers!$C$2:$C$797,0),1)</f>
        <v>24912</v>
      </c>
      <c r="O6161" s="29">
        <f t="shared" si="578"/>
        <v>5</v>
      </c>
      <c r="P6161" s="29">
        <f t="shared" si="579"/>
        <v>10</v>
      </c>
      <c r="Q6161" s="14" t="str">
        <f t="shared" si="580"/>
        <v xml:space="preserve">Paul </v>
      </c>
      <c r="R6161" s="14" t="str">
        <f t="shared" si="581"/>
        <v>Prost</v>
      </c>
    </row>
    <row r="6162" spans="2:18" x14ac:dyDescent="0.45">
      <c r="B6162" s="14" t="str">
        <f t="shared" si="576"/>
        <v>401314140133</v>
      </c>
      <c r="C6162" s="5">
        <v>40131</v>
      </c>
      <c r="D6162" s="2" t="s">
        <v>811</v>
      </c>
      <c r="E6162" s="14">
        <f t="shared" si="577"/>
        <v>0</v>
      </c>
      <c r="F6162" s="2">
        <v>41</v>
      </c>
      <c r="G6162" s="19">
        <v>5930.34</v>
      </c>
      <c r="H6162" s="20">
        <v>7.0000000000000007E-2</v>
      </c>
      <c r="I6162" s="6"/>
      <c r="J6162" s="5">
        <v>40133</v>
      </c>
      <c r="K6162" s="25">
        <v>427.68</v>
      </c>
      <c r="L6162" s="2" t="s">
        <v>685</v>
      </c>
      <c r="M6162" s="14">
        <f>+VLOOKUP(L6162,Customers!$C$3:$D$797,2,FALSE)</f>
        <v>5</v>
      </c>
      <c r="N6162" s="14">
        <f>+INDEX(Customers!$B$2:$D$797,MATCH(TF_Database!L6162,Customers!$C$2:$C$797,0),1)</f>
        <v>20479</v>
      </c>
      <c r="O6162" s="29">
        <f t="shared" si="578"/>
        <v>6</v>
      </c>
      <c r="P6162" s="29">
        <f t="shared" si="579"/>
        <v>12</v>
      </c>
      <c r="Q6162" s="14" t="str">
        <f t="shared" si="580"/>
        <v xml:space="preserve">Brian </v>
      </c>
      <c r="R6162" s="14" t="str">
        <f t="shared" si="581"/>
        <v>Dahlen</v>
      </c>
    </row>
    <row r="6163" spans="2:18" x14ac:dyDescent="0.45">
      <c r="B6163" s="14" t="str">
        <f t="shared" si="576"/>
        <v>40895140896</v>
      </c>
      <c r="C6163" s="5">
        <v>40895</v>
      </c>
      <c r="D6163" s="2" t="s">
        <v>808</v>
      </c>
      <c r="E6163" s="14">
        <f t="shared" si="577"/>
        <v>0</v>
      </c>
      <c r="F6163" s="2">
        <v>1</v>
      </c>
      <c r="G6163" s="19">
        <v>10.59</v>
      </c>
      <c r="H6163" s="20">
        <v>0.1</v>
      </c>
      <c r="I6163" s="6"/>
      <c r="J6163" s="5">
        <v>40896</v>
      </c>
      <c r="K6163" s="25">
        <v>-4.3099999999999996</v>
      </c>
      <c r="L6163" s="2" t="s">
        <v>681</v>
      </c>
      <c r="M6163" s="14">
        <f>+VLOOKUP(L6163,Customers!$C$3:$D$797,2,FALSE)</f>
        <v>2</v>
      </c>
      <c r="N6163" s="14">
        <f>+INDEX(Customers!$B$2:$D$797,MATCH(TF_Database!L6163,Customers!$C$2:$C$797,0),1)</f>
        <v>12940</v>
      </c>
      <c r="O6163" s="29">
        <f t="shared" si="578"/>
        <v>8</v>
      </c>
      <c r="P6163" s="29">
        <f t="shared" si="579"/>
        <v>14</v>
      </c>
      <c r="Q6163" s="14" t="str">
        <f t="shared" si="580"/>
        <v xml:space="preserve">Arianne </v>
      </c>
      <c r="R6163" s="14" t="str">
        <f t="shared" si="581"/>
        <v>Irving</v>
      </c>
    </row>
    <row r="6164" spans="2:18" x14ac:dyDescent="0.45">
      <c r="B6164" s="14" t="str">
        <f t="shared" si="576"/>
        <v>401632240164</v>
      </c>
      <c r="C6164" s="5">
        <v>40163</v>
      </c>
      <c r="D6164" s="2" t="s">
        <v>811</v>
      </c>
      <c r="E6164" s="14">
        <f t="shared" si="577"/>
        <v>0</v>
      </c>
      <c r="F6164" s="2">
        <v>22</v>
      </c>
      <c r="G6164" s="19">
        <v>922.39</v>
      </c>
      <c r="H6164" s="20">
        <v>0.03</v>
      </c>
      <c r="I6164" s="6"/>
      <c r="J6164" s="5">
        <v>40164</v>
      </c>
      <c r="K6164" s="25">
        <v>-41.64</v>
      </c>
      <c r="L6164" s="2" t="s">
        <v>688</v>
      </c>
      <c r="M6164" s="14">
        <f>+VLOOKUP(L6164,Customers!$C$3:$D$797,2,FALSE)</f>
        <v>4</v>
      </c>
      <c r="N6164" s="14">
        <f>+INDEX(Customers!$B$2:$D$797,MATCH(TF_Database!L6164,Customers!$C$2:$C$797,0),1)</f>
        <v>8300</v>
      </c>
      <c r="O6164" s="29">
        <f t="shared" si="578"/>
        <v>9</v>
      </c>
      <c r="P6164" s="29">
        <f t="shared" si="579"/>
        <v>13</v>
      </c>
      <c r="Q6164" s="14" t="str">
        <f t="shared" si="580"/>
        <v xml:space="preserve">Phillina </v>
      </c>
      <c r="R6164" s="14" t="str">
        <f t="shared" si="581"/>
        <v>Ober</v>
      </c>
    </row>
    <row r="6165" spans="2:18" x14ac:dyDescent="0.45">
      <c r="B6165" s="14" t="str">
        <f t="shared" si="576"/>
        <v>401631140163</v>
      </c>
      <c r="C6165" s="5">
        <v>40163</v>
      </c>
      <c r="D6165" s="2" t="s">
        <v>811</v>
      </c>
      <c r="E6165" s="14">
        <f t="shared" si="577"/>
        <v>0</v>
      </c>
      <c r="F6165" s="2">
        <v>11</v>
      </c>
      <c r="G6165" s="19">
        <v>79.19</v>
      </c>
      <c r="H6165" s="20">
        <v>0</v>
      </c>
      <c r="I6165" s="6"/>
      <c r="J6165" s="5">
        <v>40163</v>
      </c>
      <c r="K6165" s="25">
        <v>13.91</v>
      </c>
      <c r="L6165" s="2" t="s">
        <v>688</v>
      </c>
      <c r="M6165" s="14">
        <f>+VLOOKUP(L6165,Customers!$C$3:$D$797,2,FALSE)</f>
        <v>4</v>
      </c>
      <c r="N6165" s="14">
        <f>+INDEX(Customers!$B$2:$D$797,MATCH(TF_Database!L6165,Customers!$C$2:$C$797,0),1)</f>
        <v>8300</v>
      </c>
      <c r="O6165" s="29">
        <f t="shared" si="578"/>
        <v>9</v>
      </c>
      <c r="P6165" s="29">
        <f t="shared" si="579"/>
        <v>13</v>
      </c>
      <c r="Q6165" s="14" t="str">
        <f t="shared" si="580"/>
        <v xml:space="preserve">Phillina </v>
      </c>
      <c r="R6165" s="14" t="str">
        <f t="shared" si="581"/>
        <v>Ober</v>
      </c>
    </row>
    <row r="6166" spans="2:18" x14ac:dyDescent="0.45">
      <c r="B6166" s="14" t="str">
        <f t="shared" si="576"/>
        <v>40293340294</v>
      </c>
      <c r="C6166" s="5">
        <v>40293</v>
      </c>
      <c r="D6166" s="2" t="s">
        <v>810</v>
      </c>
      <c r="E6166" s="14">
        <f t="shared" si="577"/>
        <v>0</v>
      </c>
      <c r="F6166" s="2">
        <v>3</v>
      </c>
      <c r="G6166" s="19">
        <v>469.43799999999999</v>
      </c>
      <c r="H6166" s="20">
        <v>7.0000000000000007E-2</v>
      </c>
      <c r="I6166" s="6"/>
      <c r="J6166" s="5">
        <v>40294</v>
      </c>
      <c r="K6166" s="25">
        <v>-888.16199999999992</v>
      </c>
      <c r="L6166" s="2" t="s">
        <v>689</v>
      </c>
      <c r="M6166" s="14">
        <f>+VLOOKUP(L6166,Customers!$C$3:$D$797,2,FALSE)</f>
        <v>2</v>
      </c>
      <c r="N6166" s="14">
        <f>+INDEX(Customers!$B$2:$D$797,MATCH(TF_Database!L6166,Customers!$C$2:$C$797,0),1)</f>
        <v>12768</v>
      </c>
      <c r="O6166" s="29">
        <f t="shared" si="578"/>
        <v>4</v>
      </c>
      <c r="P6166" s="29">
        <f t="shared" si="579"/>
        <v>7</v>
      </c>
      <c r="Q6166" s="14" t="str">
        <f t="shared" si="580"/>
        <v xml:space="preserve">Jim </v>
      </c>
      <c r="R6166" s="14" t="str">
        <f t="shared" si="581"/>
        <v>Epp</v>
      </c>
    </row>
    <row r="6167" spans="2:18" x14ac:dyDescent="0.45">
      <c r="B6167" s="14" t="str">
        <f t="shared" si="576"/>
        <v>410491341056</v>
      </c>
      <c r="C6167" s="5">
        <v>41049</v>
      </c>
      <c r="D6167" s="2" t="s">
        <v>804</v>
      </c>
      <c r="E6167" s="14">
        <f t="shared" si="577"/>
        <v>0</v>
      </c>
      <c r="F6167" s="2">
        <v>13</v>
      </c>
      <c r="G6167" s="19">
        <v>269.02</v>
      </c>
      <c r="H6167" s="20">
        <v>0.1</v>
      </c>
      <c r="I6167" s="6"/>
      <c r="J6167" s="5">
        <v>41056</v>
      </c>
      <c r="K6167" s="25">
        <v>-112</v>
      </c>
      <c r="L6167" s="2" t="s">
        <v>370</v>
      </c>
      <c r="M6167" s="14">
        <f>+VLOOKUP(L6167,Customers!$C$3:$D$797,2,FALSE)</f>
        <v>4</v>
      </c>
      <c r="N6167" s="14">
        <f>+INDEX(Customers!$B$2:$D$797,MATCH(TF_Database!L6167,Customers!$C$2:$C$797,0),1)</f>
        <v>16955</v>
      </c>
      <c r="O6167" s="29">
        <f t="shared" si="578"/>
        <v>9</v>
      </c>
      <c r="P6167" s="29">
        <f t="shared" si="579"/>
        <v>15</v>
      </c>
      <c r="Q6167" s="14" t="str">
        <f t="shared" si="580"/>
        <v xml:space="preserve">Muhammed </v>
      </c>
      <c r="R6167" s="14" t="str">
        <f t="shared" si="581"/>
        <v>Yedwab</v>
      </c>
    </row>
    <row r="6168" spans="2:18" x14ac:dyDescent="0.45">
      <c r="B6168" s="14" t="str">
        <f t="shared" si="576"/>
        <v>411483141149</v>
      </c>
      <c r="C6168" s="5">
        <v>41148</v>
      </c>
      <c r="D6168" s="2" t="s">
        <v>810</v>
      </c>
      <c r="E6168" s="14">
        <f t="shared" si="577"/>
        <v>0</v>
      </c>
      <c r="F6168" s="2">
        <v>31</v>
      </c>
      <c r="G6168" s="19">
        <v>293.18</v>
      </c>
      <c r="H6168" s="20">
        <v>0.08</v>
      </c>
      <c r="I6168" s="6"/>
      <c r="J6168" s="5">
        <v>41149</v>
      </c>
      <c r="K6168" s="25">
        <v>64.22</v>
      </c>
      <c r="L6168" s="2" t="s">
        <v>614</v>
      </c>
      <c r="M6168" s="14">
        <f>+VLOOKUP(L6168,Customers!$C$3:$D$797,2,FALSE)</f>
        <v>4</v>
      </c>
      <c r="N6168" s="14">
        <f>+INDEX(Customers!$B$2:$D$797,MATCH(TF_Database!L6168,Customers!$C$2:$C$797,0),1)</f>
        <v>31005</v>
      </c>
      <c r="O6168" s="29">
        <f t="shared" si="578"/>
        <v>9</v>
      </c>
      <c r="P6168" s="29">
        <f t="shared" si="579"/>
        <v>19</v>
      </c>
      <c r="Q6168" s="14" t="str">
        <f t="shared" si="580"/>
        <v xml:space="preserve">Maribeth </v>
      </c>
      <c r="R6168" s="14" t="str">
        <f t="shared" si="581"/>
        <v>Schnelling</v>
      </c>
    </row>
    <row r="6169" spans="2:18" x14ac:dyDescent="0.45">
      <c r="B6169" s="14" t="str">
        <f t="shared" si="576"/>
        <v>412334341233</v>
      </c>
      <c r="C6169" s="5">
        <v>41233</v>
      </c>
      <c r="D6169" s="2" t="s">
        <v>806</v>
      </c>
      <c r="E6169" s="14">
        <f t="shared" si="577"/>
        <v>1</v>
      </c>
      <c r="F6169" s="2">
        <v>43</v>
      </c>
      <c r="G6169" s="19">
        <v>183.41</v>
      </c>
      <c r="H6169" s="20">
        <v>7.0000000000000007E-2</v>
      </c>
      <c r="I6169" s="6"/>
      <c r="J6169" s="5">
        <v>41233</v>
      </c>
      <c r="K6169" s="25">
        <v>-125.4075</v>
      </c>
      <c r="L6169" s="2" t="s">
        <v>393</v>
      </c>
      <c r="M6169" s="14">
        <f>+VLOOKUP(L6169,Customers!$C$3:$D$797,2,FALSE)</f>
        <v>2</v>
      </c>
      <c r="N6169" s="14">
        <f>+INDEX(Customers!$B$2:$D$797,MATCH(TF_Database!L6169,Customers!$C$2:$C$797,0),1)</f>
        <v>16468</v>
      </c>
      <c r="O6169" s="29">
        <f t="shared" si="578"/>
        <v>7</v>
      </c>
      <c r="P6169" s="29">
        <f t="shared" si="579"/>
        <v>10</v>
      </c>
      <c r="Q6169" s="14" t="str">
        <f t="shared" si="580"/>
        <v xml:space="preserve">Deanra </v>
      </c>
      <c r="R6169" s="14" t="str">
        <f t="shared" si="581"/>
        <v>Eno</v>
      </c>
    </row>
    <row r="6170" spans="2:18" x14ac:dyDescent="0.45">
      <c r="B6170" s="14" t="str">
        <f t="shared" si="576"/>
        <v>404961240497</v>
      </c>
      <c r="C6170" s="5">
        <v>40496</v>
      </c>
      <c r="D6170" s="2" t="s">
        <v>811</v>
      </c>
      <c r="E6170" s="14">
        <f t="shared" si="577"/>
        <v>0</v>
      </c>
      <c r="F6170" s="2">
        <v>12</v>
      </c>
      <c r="G6170" s="19">
        <v>3752.61</v>
      </c>
      <c r="H6170" s="20">
        <v>0.01</v>
      </c>
      <c r="I6170" s="6"/>
      <c r="J6170" s="5">
        <v>40497</v>
      </c>
      <c r="K6170" s="25">
        <v>637.92999999999995</v>
      </c>
      <c r="L6170" s="2" t="s">
        <v>393</v>
      </c>
      <c r="M6170" s="14">
        <f>+VLOOKUP(L6170,Customers!$C$3:$D$797,2,FALSE)</f>
        <v>2</v>
      </c>
      <c r="N6170" s="14">
        <f>+INDEX(Customers!$B$2:$D$797,MATCH(TF_Database!L6170,Customers!$C$2:$C$797,0),1)</f>
        <v>16468</v>
      </c>
      <c r="O6170" s="29">
        <f t="shared" si="578"/>
        <v>7</v>
      </c>
      <c r="P6170" s="29">
        <f t="shared" si="579"/>
        <v>10</v>
      </c>
      <c r="Q6170" s="14" t="str">
        <f t="shared" si="580"/>
        <v xml:space="preserve">Deanra </v>
      </c>
      <c r="R6170" s="14" t="str">
        <f t="shared" si="581"/>
        <v>Eno</v>
      </c>
    </row>
    <row r="6171" spans="2:18" x14ac:dyDescent="0.45">
      <c r="B6171" s="14" t="str">
        <f t="shared" si="576"/>
        <v>399651639967</v>
      </c>
      <c r="C6171" s="5">
        <v>39965</v>
      </c>
      <c r="D6171" s="2" t="s">
        <v>808</v>
      </c>
      <c r="E6171" s="14">
        <f t="shared" si="577"/>
        <v>0</v>
      </c>
      <c r="F6171" s="2">
        <v>16</v>
      </c>
      <c r="G6171" s="19">
        <v>44.46</v>
      </c>
      <c r="H6171" s="20">
        <v>0.06</v>
      </c>
      <c r="I6171" s="6"/>
      <c r="J6171" s="5">
        <v>39967</v>
      </c>
      <c r="K6171" s="25">
        <v>5.27</v>
      </c>
      <c r="L6171" s="2" t="s">
        <v>690</v>
      </c>
      <c r="M6171" s="14">
        <f>+VLOOKUP(L6171,Customers!$C$3:$D$797,2,FALSE)</f>
        <v>5</v>
      </c>
      <c r="N6171" s="14">
        <f>+INDEX(Customers!$B$2:$D$797,MATCH(TF_Database!L6171,Customers!$C$2:$C$797,0),1)</f>
        <v>28314</v>
      </c>
      <c r="O6171" s="29">
        <f t="shared" si="578"/>
        <v>6</v>
      </c>
      <c r="P6171" s="29">
        <f t="shared" si="579"/>
        <v>12</v>
      </c>
      <c r="Q6171" s="14" t="str">
        <f t="shared" si="580"/>
        <v xml:space="preserve">James </v>
      </c>
      <c r="R6171" s="14" t="str">
        <f t="shared" si="581"/>
        <v>Galang</v>
      </c>
    </row>
    <row r="6172" spans="2:18" x14ac:dyDescent="0.45">
      <c r="B6172" s="14" t="str">
        <f t="shared" si="576"/>
        <v>399652539967</v>
      </c>
      <c r="C6172" s="5">
        <v>39965</v>
      </c>
      <c r="D6172" s="2" t="s">
        <v>808</v>
      </c>
      <c r="E6172" s="14">
        <f t="shared" si="577"/>
        <v>0</v>
      </c>
      <c r="F6172" s="2">
        <v>25</v>
      </c>
      <c r="G6172" s="19">
        <v>542.11</v>
      </c>
      <c r="H6172" s="20">
        <v>0.08</v>
      </c>
      <c r="I6172" s="6"/>
      <c r="J6172" s="5">
        <v>39967</v>
      </c>
      <c r="K6172" s="25">
        <v>-14.76</v>
      </c>
      <c r="L6172" s="2" t="s">
        <v>690</v>
      </c>
      <c r="M6172" s="14">
        <f>+VLOOKUP(L6172,Customers!$C$3:$D$797,2,FALSE)</f>
        <v>5</v>
      </c>
      <c r="N6172" s="14">
        <f>+INDEX(Customers!$B$2:$D$797,MATCH(TF_Database!L6172,Customers!$C$2:$C$797,0),1)</f>
        <v>28314</v>
      </c>
      <c r="O6172" s="29">
        <f t="shared" si="578"/>
        <v>6</v>
      </c>
      <c r="P6172" s="29">
        <f t="shared" si="579"/>
        <v>12</v>
      </c>
      <c r="Q6172" s="14" t="str">
        <f t="shared" si="580"/>
        <v xml:space="preserve">James </v>
      </c>
      <c r="R6172" s="14" t="str">
        <f t="shared" si="581"/>
        <v>Galang</v>
      </c>
    </row>
    <row r="6173" spans="2:18" x14ac:dyDescent="0.45">
      <c r="B6173" s="14" t="str">
        <f t="shared" si="576"/>
        <v>41067141070</v>
      </c>
      <c r="C6173" s="5">
        <v>41067</v>
      </c>
      <c r="D6173" s="2" t="s">
        <v>808</v>
      </c>
      <c r="E6173" s="14">
        <f t="shared" si="577"/>
        <v>0</v>
      </c>
      <c r="F6173" s="2">
        <v>1</v>
      </c>
      <c r="G6173" s="19">
        <v>343.78</v>
      </c>
      <c r="H6173" s="20">
        <v>0.09</v>
      </c>
      <c r="I6173" s="6"/>
      <c r="J6173" s="5">
        <v>41070</v>
      </c>
      <c r="K6173" s="25">
        <v>-246.51</v>
      </c>
      <c r="L6173" s="2" t="s">
        <v>396</v>
      </c>
      <c r="M6173" s="14">
        <f>+VLOOKUP(L6173,Customers!$C$3:$D$797,2,FALSE)</f>
        <v>2</v>
      </c>
      <c r="N6173" s="14">
        <f>+INDEX(Customers!$B$2:$D$797,MATCH(TF_Database!L6173,Customers!$C$2:$C$797,0),1)</f>
        <v>27553</v>
      </c>
      <c r="O6173" s="29">
        <f t="shared" si="578"/>
        <v>8</v>
      </c>
      <c r="P6173" s="29">
        <f t="shared" si="579"/>
        <v>15</v>
      </c>
      <c r="Q6173" s="14" t="str">
        <f t="shared" si="580"/>
        <v xml:space="preserve">Katrina </v>
      </c>
      <c r="R6173" s="14" t="str">
        <f t="shared" si="581"/>
        <v>Willman</v>
      </c>
    </row>
    <row r="6174" spans="2:18" x14ac:dyDescent="0.45">
      <c r="B6174" s="14" t="str">
        <f t="shared" si="576"/>
        <v>410673441069</v>
      </c>
      <c r="C6174" s="5">
        <v>41067</v>
      </c>
      <c r="D6174" s="2" t="s">
        <v>808</v>
      </c>
      <c r="E6174" s="14">
        <f t="shared" si="577"/>
        <v>0</v>
      </c>
      <c r="F6174" s="2">
        <v>34</v>
      </c>
      <c r="G6174" s="19">
        <v>826.09</v>
      </c>
      <c r="H6174" s="20">
        <v>0.03</v>
      </c>
      <c r="I6174" s="6"/>
      <c r="J6174" s="5">
        <v>41069</v>
      </c>
      <c r="K6174" s="25">
        <v>215.86</v>
      </c>
      <c r="L6174" s="2" t="s">
        <v>396</v>
      </c>
      <c r="M6174" s="14">
        <f>+VLOOKUP(L6174,Customers!$C$3:$D$797,2,FALSE)</f>
        <v>2</v>
      </c>
      <c r="N6174" s="14">
        <f>+INDEX(Customers!$B$2:$D$797,MATCH(TF_Database!L6174,Customers!$C$2:$C$797,0),1)</f>
        <v>27553</v>
      </c>
      <c r="O6174" s="29">
        <f t="shared" si="578"/>
        <v>8</v>
      </c>
      <c r="P6174" s="29">
        <f t="shared" si="579"/>
        <v>15</v>
      </c>
      <c r="Q6174" s="14" t="str">
        <f t="shared" si="580"/>
        <v xml:space="preserve">Katrina </v>
      </c>
      <c r="R6174" s="14" t="str">
        <f t="shared" si="581"/>
        <v>Willman</v>
      </c>
    </row>
    <row r="6175" spans="2:18" x14ac:dyDescent="0.45">
      <c r="B6175" s="14" t="str">
        <f t="shared" si="576"/>
        <v>411702941170</v>
      </c>
      <c r="C6175" s="5">
        <v>41170</v>
      </c>
      <c r="D6175" s="2" t="s">
        <v>808</v>
      </c>
      <c r="E6175" s="14">
        <f t="shared" si="577"/>
        <v>0</v>
      </c>
      <c r="F6175" s="2">
        <v>29</v>
      </c>
      <c r="G6175" s="19">
        <v>197.41</v>
      </c>
      <c r="H6175" s="20">
        <v>0.06</v>
      </c>
      <c r="I6175" s="6"/>
      <c r="J6175" s="5">
        <v>41170</v>
      </c>
      <c r="K6175" s="25">
        <v>-128.68</v>
      </c>
      <c r="L6175" s="2" t="s">
        <v>491</v>
      </c>
      <c r="M6175" s="14">
        <f>+VLOOKUP(L6175,Customers!$C$3:$D$797,2,FALSE)</f>
        <v>3</v>
      </c>
      <c r="N6175" s="14">
        <f>+INDEX(Customers!$B$2:$D$797,MATCH(TF_Database!L6175,Customers!$C$2:$C$797,0),1)</f>
        <v>263</v>
      </c>
      <c r="O6175" s="29">
        <f t="shared" si="578"/>
        <v>5</v>
      </c>
      <c r="P6175" s="29">
        <f t="shared" si="579"/>
        <v>10</v>
      </c>
      <c r="Q6175" s="14" t="str">
        <f t="shared" si="580"/>
        <v xml:space="preserve">Nora </v>
      </c>
      <c r="R6175" s="14" t="str">
        <f t="shared" si="581"/>
        <v>Price</v>
      </c>
    </row>
    <row r="6176" spans="2:18" x14ac:dyDescent="0.45">
      <c r="B6176" s="14" t="str">
        <f t="shared" si="576"/>
        <v>411704641172</v>
      </c>
      <c r="C6176" s="5">
        <v>41170</v>
      </c>
      <c r="D6176" s="2" t="s">
        <v>808</v>
      </c>
      <c r="E6176" s="14">
        <f t="shared" si="577"/>
        <v>0</v>
      </c>
      <c r="F6176" s="2">
        <v>46</v>
      </c>
      <c r="G6176" s="19">
        <v>712.18</v>
      </c>
      <c r="H6176" s="20">
        <v>0.06</v>
      </c>
      <c r="I6176" s="6"/>
      <c r="J6176" s="5">
        <v>41172</v>
      </c>
      <c r="K6176" s="25">
        <v>13.98</v>
      </c>
      <c r="L6176" s="2" t="s">
        <v>491</v>
      </c>
      <c r="M6176" s="14">
        <f>+VLOOKUP(L6176,Customers!$C$3:$D$797,2,FALSE)</f>
        <v>3</v>
      </c>
      <c r="N6176" s="14">
        <f>+INDEX(Customers!$B$2:$D$797,MATCH(TF_Database!L6176,Customers!$C$2:$C$797,0),1)</f>
        <v>263</v>
      </c>
      <c r="O6176" s="29">
        <f t="shared" si="578"/>
        <v>5</v>
      </c>
      <c r="P6176" s="29">
        <f t="shared" si="579"/>
        <v>10</v>
      </c>
      <c r="Q6176" s="14" t="str">
        <f t="shared" si="580"/>
        <v xml:space="preserve">Nora </v>
      </c>
      <c r="R6176" s="14" t="str">
        <f t="shared" si="581"/>
        <v>Price</v>
      </c>
    </row>
    <row r="6177" spans="2:18" x14ac:dyDescent="0.45">
      <c r="B6177" s="14" t="str">
        <f t="shared" si="576"/>
        <v>401684140170</v>
      </c>
      <c r="C6177" s="5">
        <v>40168</v>
      </c>
      <c r="D6177" s="2" t="s">
        <v>806</v>
      </c>
      <c r="E6177" s="14">
        <f t="shared" si="577"/>
        <v>1</v>
      </c>
      <c r="F6177" s="2">
        <v>41</v>
      </c>
      <c r="G6177" s="19">
        <v>627.91</v>
      </c>
      <c r="H6177" s="20">
        <v>0.03</v>
      </c>
      <c r="I6177" s="6"/>
      <c r="J6177" s="5">
        <v>40170</v>
      </c>
      <c r="K6177" s="25">
        <v>222.08</v>
      </c>
      <c r="L6177" s="2" t="s">
        <v>117</v>
      </c>
      <c r="M6177" s="14">
        <f>+VLOOKUP(L6177,Customers!$C$3:$D$797,2,FALSE)</f>
        <v>2</v>
      </c>
      <c r="N6177" s="14">
        <f>+INDEX(Customers!$B$2:$D$797,MATCH(TF_Database!L6177,Customers!$C$2:$C$797,0),1)</f>
        <v>3124</v>
      </c>
      <c r="O6177" s="29">
        <f t="shared" si="578"/>
        <v>5</v>
      </c>
      <c r="P6177" s="29">
        <f t="shared" si="579"/>
        <v>14</v>
      </c>
      <c r="Q6177" s="14" t="str">
        <f t="shared" si="580"/>
        <v xml:space="preserve">Lisa </v>
      </c>
      <c r="R6177" s="14" t="str">
        <f t="shared" si="581"/>
        <v>DeCherney</v>
      </c>
    </row>
    <row r="6178" spans="2:18" x14ac:dyDescent="0.45">
      <c r="B6178" s="14" t="str">
        <f t="shared" si="576"/>
        <v>401682840171</v>
      </c>
      <c r="C6178" s="5">
        <v>40168</v>
      </c>
      <c r="D6178" s="2" t="s">
        <v>806</v>
      </c>
      <c r="E6178" s="14">
        <f t="shared" si="577"/>
        <v>1</v>
      </c>
      <c r="F6178" s="2">
        <v>28</v>
      </c>
      <c r="G6178" s="19">
        <v>46.89</v>
      </c>
      <c r="H6178" s="20">
        <v>0.09</v>
      </c>
      <c r="I6178" s="6"/>
      <c r="J6178" s="5">
        <v>40171</v>
      </c>
      <c r="K6178" s="25">
        <v>-3.83</v>
      </c>
      <c r="L6178" s="2" t="s">
        <v>117</v>
      </c>
      <c r="M6178" s="14">
        <f>+VLOOKUP(L6178,Customers!$C$3:$D$797,2,FALSE)</f>
        <v>2</v>
      </c>
      <c r="N6178" s="14">
        <f>+INDEX(Customers!$B$2:$D$797,MATCH(TF_Database!L6178,Customers!$C$2:$C$797,0),1)</f>
        <v>3124</v>
      </c>
      <c r="O6178" s="29">
        <f t="shared" si="578"/>
        <v>5</v>
      </c>
      <c r="P6178" s="29">
        <f t="shared" si="579"/>
        <v>14</v>
      </c>
      <c r="Q6178" s="14" t="str">
        <f t="shared" si="580"/>
        <v xml:space="preserve">Lisa </v>
      </c>
      <c r="R6178" s="14" t="str">
        <f t="shared" si="581"/>
        <v>DeCherney</v>
      </c>
    </row>
    <row r="6179" spans="2:18" x14ac:dyDescent="0.45">
      <c r="B6179" s="14" t="str">
        <f t="shared" si="576"/>
        <v>400813340088</v>
      </c>
      <c r="C6179" s="5">
        <v>40081</v>
      </c>
      <c r="D6179" s="2" t="s">
        <v>804</v>
      </c>
      <c r="E6179" s="14">
        <f t="shared" si="577"/>
        <v>0</v>
      </c>
      <c r="F6179" s="2">
        <v>33</v>
      </c>
      <c r="G6179" s="19">
        <v>1935.17</v>
      </c>
      <c r="H6179" s="20">
        <v>0.09</v>
      </c>
      <c r="I6179" s="6"/>
      <c r="J6179" s="5">
        <v>40088</v>
      </c>
      <c r="K6179" s="25">
        <v>-991.07</v>
      </c>
      <c r="L6179" s="2" t="s">
        <v>690</v>
      </c>
      <c r="M6179" s="14">
        <f>+VLOOKUP(L6179,Customers!$C$3:$D$797,2,FALSE)</f>
        <v>5</v>
      </c>
      <c r="N6179" s="14">
        <f>+INDEX(Customers!$B$2:$D$797,MATCH(TF_Database!L6179,Customers!$C$2:$C$797,0),1)</f>
        <v>28314</v>
      </c>
      <c r="O6179" s="29">
        <f t="shared" si="578"/>
        <v>6</v>
      </c>
      <c r="P6179" s="29">
        <f t="shared" si="579"/>
        <v>12</v>
      </c>
      <c r="Q6179" s="14" t="str">
        <f t="shared" si="580"/>
        <v xml:space="preserve">James </v>
      </c>
      <c r="R6179" s="14" t="str">
        <f t="shared" si="581"/>
        <v>Galang</v>
      </c>
    </row>
    <row r="6180" spans="2:18" x14ac:dyDescent="0.45">
      <c r="B6180" s="14" t="str">
        <f t="shared" si="576"/>
        <v>400812740083</v>
      </c>
      <c r="C6180" s="5">
        <v>40081</v>
      </c>
      <c r="D6180" s="2" t="s">
        <v>804</v>
      </c>
      <c r="E6180" s="14">
        <f t="shared" si="577"/>
        <v>0</v>
      </c>
      <c r="F6180" s="2">
        <v>27</v>
      </c>
      <c r="G6180" s="19">
        <v>812.68</v>
      </c>
      <c r="H6180" s="20">
        <v>0.05</v>
      </c>
      <c r="I6180" s="6"/>
      <c r="J6180" s="5">
        <v>40083</v>
      </c>
      <c r="K6180" s="25">
        <v>235.88</v>
      </c>
      <c r="L6180" s="2" t="s">
        <v>690</v>
      </c>
      <c r="M6180" s="14">
        <f>+VLOOKUP(L6180,Customers!$C$3:$D$797,2,FALSE)</f>
        <v>5</v>
      </c>
      <c r="N6180" s="14">
        <f>+INDEX(Customers!$B$2:$D$797,MATCH(TF_Database!L6180,Customers!$C$2:$C$797,0),1)</f>
        <v>28314</v>
      </c>
      <c r="O6180" s="29">
        <f t="shared" si="578"/>
        <v>6</v>
      </c>
      <c r="P6180" s="29">
        <f t="shared" si="579"/>
        <v>12</v>
      </c>
      <c r="Q6180" s="14" t="str">
        <f t="shared" si="580"/>
        <v xml:space="preserve">James </v>
      </c>
      <c r="R6180" s="14" t="str">
        <f t="shared" si="581"/>
        <v>Galang</v>
      </c>
    </row>
    <row r="6181" spans="2:18" x14ac:dyDescent="0.45">
      <c r="B6181" s="14" t="str">
        <f t="shared" si="576"/>
        <v>398984139900</v>
      </c>
      <c r="C6181" s="5">
        <v>39898</v>
      </c>
      <c r="D6181" s="2" t="s">
        <v>811</v>
      </c>
      <c r="E6181" s="14">
        <f t="shared" si="577"/>
        <v>0</v>
      </c>
      <c r="F6181" s="2">
        <v>41</v>
      </c>
      <c r="G6181" s="19">
        <v>271.11</v>
      </c>
      <c r="H6181" s="20">
        <v>0.08</v>
      </c>
      <c r="I6181" s="6"/>
      <c r="J6181" s="5">
        <v>39900</v>
      </c>
      <c r="K6181" s="25">
        <v>64.790000000000006</v>
      </c>
      <c r="L6181" s="2" t="s">
        <v>691</v>
      </c>
      <c r="M6181" s="14">
        <f>+VLOOKUP(L6181,Customers!$C$3:$D$797,2,FALSE)</f>
        <v>3</v>
      </c>
      <c r="N6181" s="14">
        <f>+INDEX(Customers!$B$2:$D$797,MATCH(TF_Database!L6181,Customers!$C$2:$C$797,0),1)</f>
        <v>26925</v>
      </c>
      <c r="O6181" s="29">
        <f t="shared" si="578"/>
        <v>5</v>
      </c>
      <c r="P6181" s="29">
        <f t="shared" si="579"/>
        <v>10</v>
      </c>
      <c r="Q6181" s="14" t="str">
        <f t="shared" si="580"/>
        <v xml:space="preserve">Lynn </v>
      </c>
      <c r="R6181" s="14" t="str">
        <f t="shared" si="581"/>
        <v>Smith</v>
      </c>
    </row>
    <row r="6182" spans="2:18" x14ac:dyDescent="0.45">
      <c r="B6182" s="14" t="str">
        <f t="shared" si="576"/>
        <v>39926239926</v>
      </c>
      <c r="C6182" s="5">
        <v>39926</v>
      </c>
      <c r="D6182" s="2" t="s">
        <v>811</v>
      </c>
      <c r="E6182" s="14">
        <f t="shared" si="577"/>
        <v>0</v>
      </c>
      <c r="F6182" s="2">
        <v>2</v>
      </c>
      <c r="G6182" s="19">
        <v>6.13</v>
      </c>
      <c r="H6182" s="20">
        <v>0.08</v>
      </c>
      <c r="I6182" s="6"/>
      <c r="J6182" s="5">
        <v>39926</v>
      </c>
      <c r="K6182" s="25">
        <v>-2.83</v>
      </c>
      <c r="L6182" s="2" t="s">
        <v>691</v>
      </c>
      <c r="M6182" s="14">
        <f>+VLOOKUP(L6182,Customers!$C$3:$D$797,2,FALSE)</f>
        <v>3</v>
      </c>
      <c r="N6182" s="14">
        <f>+INDEX(Customers!$B$2:$D$797,MATCH(TF_Database!L6182,Customers!$C$2:$C$797,0),1)</f>
        <v>26925</v>
      </c>
      <c r="O6182" s="29">
        <f t="shared" si="578"/>
        <v>5</v>
      </c>
      <c r="P6182" s="29">
        <f t="shared" si="579"/>
        <v>10</v>
      </c>
      <c r="Q6182" s="14" t="str">
        <f t="shared" si="580"/>
        <v xml:space="preserve">Lynn </v>
      </c>
      <c r="R6182" s="14" t="str">
        <f t="shared" si="581"/>
        <v>Smith</v>
      </c>
    </row>
    <row r="6183" spans="2:18" x14ac:dyDescent="0.45">
      <c r="B6183" s="14" t="str">
        <f t="shared" si="576"/>
        <v>409943940996</v>
      </c>
      <c r="C6183" s="5">
        <v>40994</v>
      </c>
      <c r="D6183" s="2" t="s">
        <v>810</v>
      </c>
      <c r="E6183" s="14">
        <f t="shared" si="577"/>
        <v>0</v>
      </c>
      <c r="F6183" s="2">
        <v>39</v>
      </c>
      <c r="G6183" s="19">
        <v>1032.97</v>
      </c>
      <c r="H6183" s="20">
        <v>7.0000000000000007E-2</v>
      </c>
      <c r="I6183" s="6"/>
      <c r="J6183" s="5">
        <v>40996</v>
      </c>
      <c r="K6183" s="25">
        <v>397.15</v>
      </c>
      <c r="L6183" s="2" t="s">
        <v>102</v>
      </c>
      <c r="M6183" s="14">
        <f>+VLOOKUP(L6183,Customers!$C$3:$D$797,2,FALSE)</f>
        <v>4</v>
      </c>
      <c r="N6183" s="14">
        <f>+INDEX(Customers!$B$2:$D$797,MATCH(TF_Database!L6183,Customers!$C$2:$C$797,0),1)</f>
        <v>12692</v>
      </c>
      <c r="O6183" s="29">
        <f t="shared" si="578"/>
        <v>10</v>
      </c>
      <c r="P6183" s="29">
        <f t="shared" si="579"/>
        <v>16</v>
      </c>
      <c r="Q6183" s="14" t="str">
        <f t="shared" si="580"/>
        <v xml:space="preserve">Christina </v>
      </c>
      <c r="R6183" s="14" t="str">
        <f t="shared" si="581"/>
        <v>DeMoss</v>
      </c>
    </row>
    <row r="6184" spans="2:18" x14ac:dyDescent="0.45">
      <c r="B6184" s="14" t="str">
        <f t="shared" si="576"/>
        <v>409941340995</v>
      </c>
      <c r="C6184" s="5">
        <v>40994</v>
      </c>
      <c r="D6184" s="2" t="s">
        <v>810</v>
      </c>
      <c r="E6184" s="14">
        <f t="shared" si="577"/>
        <v>0</v>
      </c>
      <c r="F6184" s="2">
        <v>13</v>
      </c>
      <c r="G6184" s="19">
        <v>324.83</v>
      </c>
      <c r="H6184" s="20">
        <v>0.05</v>
      </c>
      <c r="I6184" s="6"/>
      <c r="J6184" s="5">
        <v>40995</v>
      </c>
      <c r="K6184" s="25">
        <v>-426.54</v>
      </c>
      <c r="L6184" s="2" t="s">
        <v>102</v>
      </c>
      <c r="M6184" s="14">
        <f>+VLOOKUP(L6184,Customers!$C$3:$D$797,2,FALSE)</f>
        <v>4</v>
      </c>
      <c r="N6184" s="14">
        <f>+INDEX(Customers!$B$2:$D$797,MATCH(TF_Database!L6184,Customers!$C$2:$C$797,0),1)</f>
        <v>12692</v>
      </c>
      <c r="O6184" s="29">
        <f t="shared" si="578"/>
        <v>10</v>
      </c>
      <c r="P6184" s="29">
        <f t="shared" si="579"/>
        <v>16</v>
      </c>
      <c r="Q6184" s="14" t="str">
        <f t="shared" si="580"/>
        <v xml:space="preserve">Christina </v>
      </c>
      <c r="R6184" s="14" t="str">
        <f t="shared" si="581"/>
        <v>DeMoss</v>
      </c>
    </row>
    <row r="6185" spans="2:18" x14ac:dyDescent="0.45">
      <c r="B6185" s="14" t="str">
        <f t="shared" si="576"/>
        <v>402291640233</v>
      </c>
      <c r="C6185" s="5">
        <v>40229</v>
      </c>
      <c r="D6185" s="2" t="s">
        <v>804</v>
      </c>
      <c r="E6185" s="14">
        <f t="shared" si="577"/>
        <v>0</v>
      </c>
      <c r="F6185" s="2">
        <v>16</v>
      </c>
      <c r="G6185" s="19">
        <v>48.57</v>
      </c>
      <c r="H6185" s="20">
        <v>0.04</v>
      </c>
      <c r="I6185" s="6"/>
      <c r="J6185" s="5">
        <v>40233</v>
      </c>
      <c r="K6185" s="25">
        <v>4.21</v>
      </c>
      <c r="L6185" s="2" t="s">
        <v>691</v>
      </c>
      <c r="M6185" s="14">
        <f>+VLOOKUP(L6185,Customers!$C$3:$D$797,2,FALSE)</f>
        <v>3</v>
      </c>
      <c r="N6185" s="14">
        <f>+INDEX(Customers!$B$2:$D$797,MATCH(TF_Database!L6185,Customers!$C$2:$C$797,0),1)</f>
        <v>26925</v>
      </c>
      <c r="O6185" s="29">
        <f t="shared" si="578"/>
        <v>5</v>
      </c>
      <c r="P6185" s="29">
        <f t="shared" si="579"/>
        <v>10</v>
      </c>
      <c r="Q6185" s="14" t="str">
        <f t="shared" si="580"/>
        <v xml:space="preserve">Lynn </v>
      </c>
      <c r="R6185" s="14" t="str">
        <f t="shared" si="581"/>
        <v>Smith</v>
      </c>
    </row>
    <row r="6186" spans="2:18" x14ac:dyDescent="0.45">
      <c r="B6186" s="14" t="str">
        <f t="shared" si="576"/>
        <v>41206641208</v>
      </c>
      <c r="C6186" s="5">
        <v>41206</v>
      </c>
      <c r="D6186" s="2" t="s">
        <v>811</v>
      </c>
      <c r="E6186" s="14">
        <f t="shared" si="577"/>
        <v>0</v>
      </c>
      <c r="F6186" s="2">
        <v>6</v>
      </c>
      <c r="G6186" s="19">
        <v>54.28</v>
      </c>
      <c r="H6186" s="20">
        <v>0.01</v>
      </c>
      <c r="I6186" s="6"/>
      <c r="J6186" s="5">
        <v>41208</v>
      </c>
      <c r="K6186" s="25">
        <v>-11.98</v>
      </c>
      <c r="L6186" s="2" t="s">
        <v>692</v>
      </c>
      <c r="M6186" s="14">
        <f>+VLOOKUP(L6186,Customers!$C$3:$D$797,2,FALSE)</f>
        <v>4</v>
      </c>
      <c r="N6186" s="14">
        <f>+INDEX(Customers!$B$2:$D$797,MATCH(TF_Database!L6186,Customers!$C$2:$C$797,0),1)</f>
        <v>24126</v>
      </c>
      <c r="O6186" s="29">
        <f t="shared" si="578"/>
        <v>10</v>
      </c>
      <c r="P6186" s="29">
        <f t="shared" si="579"/>
        <v>17</v>
      </c>
      <c r="Q6186" s="14" t="str">
        <f t="shared" si="580"/>
        <v xml:space="preserve">Christine </v>
      </c>
      <c r="R6186" s="14" t="str">
        <f t="shared" si="581"/>
        <v>Abelman</v>
      </c>
    </row>
    <row r="6187" spans="2:18" x14ac:dyDescent="0.45">
      <c r="B6187" s="14" t="str">
        <f t="shared" si="576"/>
        <v>398772139884</v>
      </c>
      <c r="C6187" s="5">
        <v>39877</v>
      </c>
      <c r="D6187" s="2" t="s">
        <v>804</v>
      </c>
      <c r="E6187" s="14">
        <f t="shared" si="577"/>
        <v>0</v>
      </c>
      <c r="F6187" s="2">
        <v>21</v>
      </c>
      <c r="G6187" s="19">
        <v>6005.21</v>
      </c>
      <c r="H6187" s="20">
        <v>0.08</v>
      </c>
      <c r="I6187" s="6"/>
      <c r="J6187" s="5">
        <v>39884</v>
      </c>
      <c r="K6187" s="25">
        <v>-450.7</v>
      </c>
      <c r="L6187" s="2" t="s">
        <v>102</v>
      </c>
      <c r="M6187" s="14">
        <f>+VLOOKUP(L6187,Customers!$C$3:$D$797,2,FALSE)</f>
        <v>4</v>
      </c>
      <c r="N6187" s="14">
        <f>+INDEX(Customers!$B$2:$D$797,MATCH(TF_Database!L6187,Customers!$C$2:$C$797,0),1)</f>
        <v>12692</v>
      </c>
      <c r="O6187" s="29">
        <f t="shared" si="578"/>
        <v>10</v>
      </c>
      <c r="P6187" s="29">
        <f t="shared" si="579"/>
        <v>16</v>
      </c>
      <c r="Q6187" s="14" t="str">
        <f t="shared" si="580"/>
        <v xml:space="preserve">Christina </v>
      </c>
      <c r="R6187" s="14" t="str">
        <f t="shared" si="581"/>
        <v>DeMoss</v>
      </c>
    </row>
    <row r="6188" spans="2:18" x14ac:dyDescent="0.45">
      <c r="B6188" s="14" t="str">
        <f t="shared" si="576"/>
        <v>402074940209</v>
      </c>
      <c r="C6188" s="5">
        <v>40207</v>
      </c>
      <c r="D6188" s="2" t="s">
        <v>811</v>
      </c>
      <c r="E6188" s="14">
        <f t="shared" si="577"/>
        <v>0</v>
      </c>
      <c r="F6188" s="2">
        <v>49</v>
      </c>
      <c r="G6188" s="19">
        <v>3283.74</v>
      </c>
      <c r="H6188" s="20">
        <v>0.01</v>
      </c>
      <c r="I6188" s="6"/>
      <c r="J6188" s="5">
        <v>40209</v>
      </c>
      <c r="K6188" s="25">
        <v>723.33300000000008</v>
      </c>
      <c r="L6188" s="2" t="s">
        <v>396</v>
      </c>
      <c r="M6188" s="14">
        <f>+VLOOKUP(L6188,Customers!$C$3:$D$797,2,FALSE)</f>
        <v>2</v>
      </c>
      <c r="N6188" s="14">
        <f>+INDEX(Customers!$B$2:$D$797,MATCH(TF_Database!L6188,Customers!$C$2:$C$797,0),1)</f>
        <v>27553</v>
      </c>
      <c r="O6188" s="29">
        <f t="shared" si="578"/>
        <v>8</v>
      </c>
      <c r="P6188" s="29">
        <f t="shared" si="579"/>
        <v>15</v>
      </c>
      <c r="Q6188" s="14" t="str">
        <f t="shared" si="580"/>
        <v xml:space="preserve">Katrina </v>
      </c>
      <c r="R6188" s="14" t="str">
        <f t="shared" si="581"/>
        <v>Willman</v>
      </c>
    </row>
    <row r="6189" spans="2:18" x14ac:dyDescent="0.45">
      <c r="B6189" s="14" t="str">
        <f t="shared" si="576"/>
        <v>411491941149</v>
      </c>
      <c r="C6189" s="5">
        <v>41149</v>
      </c>
      <c r="D6189" s="2" t="s">
        <v>806</v>
      </c>
      <c r="E6189" s="14">
        <f t="shared" si="577"/>
        <v>1</v>
      </c>
      <c r="F6189" s="2">
        <v>19</v>
      </c>
      <c r="G6189" s="19">
        <v>262.32</v>
      </c>
      <c r="H6189" s="20">
        <v>7.0000000000000007E-2</v>
      </c>
      <c r="I6189" s="6"/>
      <c r="J6189" s="5">
        <v>41149</v>
      </c>
      <c r="K6189" s="25">
        <v>5.1595000000000004</v>
      </c>
      <c r="L6189" s="2" t="s">
        <v>370</v>
      </c>
      <c r="M6189" s="14">
        <f>+VLOOKUP(L6189,Customers!$C$3:$D$797,2,FALSE)</f>
        <v>4</v>
      </c>
      <c r="N6189" s="14">
        <f>+INDEX(Customers!$B$2:$D$797,MATCH(TF_Database!L6189,Customers!$C$2:$C$797,0),1)</f>
        <v>16955</v>
      </c>
      <c r="O6189" s="29">
        <f t="shared" si="578"/>
        <v>9</v>
      </c>
      <c r="P6189" s="29">
        <f t="shared" si="579"/>
        <v>15</v>
      </c>
      <c r="Q6189" s="14" t="str">
        <f t="shared" si="580"/>
        <v xml:space="preserve">Muhammed </v>
      </c>
      <c r="R6189" s="14" t="str">
        <f t="shared" si="581"/>
        <v>Yedwab</v>
      </c>
    </row>
    <row r="6190" spans="2:18" x14ac:dyDescent="0.45">
      <c r="B6190" s="14" t="str">
        <f t="shared" si="576"/>
        <v>400702940071</v>
      </c>
      <c r="C6190" s="5">
        <v>40070</v>
      </c>
      <c r="D6190" s="2" t="s">
        <v>810</v>
      </c>
      <c r="E6190" s="14">
        <f t="shared" si="577"/>
        <v>0</v>
      </c>
      <c r="F6190" s="2">
        <v>29</v>
      </c>
      <c r="G6190" s="19">
        <v>1707.99</v>
      </c>
      <c r="H6190" s="20">
        <v>0</v>
      </c>
      <c r="I6190" s="6"/>
      <c r="J6190" s="5">
        <v>40071</v>
      </c>
      <c r="K6190" s="25">
        <v>391.185</v>
      </c>
      <c r="L6190" s="2" t="s">
        <v>370</v>
      </c>
      <c r="M6190" s="14">
        <f>+VLOOKUP(L6190,Customers!$C$3:$D$797,2,FALSE)</f>
        <v>4</v>
      </c>
      <c r="N6190" s="14">
        <f>+INDEX(Customers!$B$2:$D$797,MATCH(TF_Database!L6190,Customers!$C$2:$C$797,0),1)</f>
        <v>16955</v>
      </c>
      <c r="O6190" s="29">
        <f t="shared" si="578"/>
        <v>9</v>
      </c>
      <c r="P6190" s="29">
        <f t="shared" si="579"/>
        <v>15</v>
      </c>
      <c r="Q6190" s="14" t="str">
        <f t="shared" si="580"/>
        <v xml:space="preserve">Muhammed </v>
      </c>
      <c r="R6190" s="14" t="str">
        <f t="shared" si="581"/>
        <v>Yedwab</v>
      </c>
    </row>
    <row r="6191" spans="2:18" x14ac:dyDescent="0.45">
      <c r="B6191" s="14" t="str">
        <f t="shared" si="576"/>
        <v>401583740159</v>
      </c>
      <c r="C6191" s="5">
        <v>40158</v>
      </c>
      <c r="D6191" s="2" t="s">
        <v>810</v>
      </c>
      <c r="E6191" s="14">
        <f t="shared" si="577"/>
        <v>0</v>
      </c>
      <c r="F6191" s="2">
        <v>37</v>
      </c>
      <c r="G6191" s="19">
        <v>560.39</v>
      </c>
      <c r="H6191" s="20">
        <v>0.05</v>
      </c>
      <c r="I6191" s="6"/>
      <c r="J6191" s="5">
        <v>40159</v>
      </c>
      <c r="K6191" s="25">
        <v>186.87</v>
      </c>
      <c r="L6191" s="2" t="s">
        <v>491</v>
      </c>
      <c r="M6191" s="14">
        <f>+VLOOKUP(L6191,Customers!$C$3:$D$797,2,FALSE)</f>
        <v>3</v>
      </c>
      <c r="N6191" s="14">
        <f>+INDEX(Customers!$B$2:$D$797,MATCH(TF_Database!L6191,Customers!$C$2:$C$797,0),1)</f>
        <v>263</v>
      </c>
      <c r="O6191" s="29">
        <f t="shared" si="578"/>
        <v>5</v>
      </c>
      <c r="P6191" s="29">
        <f t="shared" si="579"/>
        <v>10</v>
      </c>
      <c r="Q6191" s="14" t="str">
        <f t="shared" si="580"/>
        <v xml:space="preserve">Nora </v>
      </c>
      <c r="R6191" s="14" t="str">
        <f t="shared" si="581"/>
        <v>Price</v>
      </c>
    </row>
    <row r="6192" spans="2:18" x14ac:dyDescent="0.45">
      <c r="B6192" s="14" t="str">
        <f t="shared" si="576"/>
        <v>401584240159</v>
      </c>
      <c r="C6192" s="5">
        <v>40158</v>
      </c>
      <c r="D6192" s="2" t="s">
        <v>810</v>
      </c>
      <c r="E6192" s="14">
        <f t="shared" si="577"/>
        <v>0</v>
      </c>
      <c r="F6192" s="2">
        <v>42</v>
      </c>
      <c r="G6192" s="19">
        <v>7062.6159999999991</v>
      </c>
      <c r="H6192" s="20">
        <v>0.02</v>
      </c>
      <c r="I6192" s="6"/>
      <c r="J6192" s="5">
        <v>40159</v>
      </c>
      <c r="K6192" s="25">
        <v>2288.6369999999997</v>
      </c>
      <c r="L6192" s="2" t="s">
        <v>491</v>
      </c>
      <c r="M6192" s="14">
        <f>+VLOOKUP(L6192,Customers!$C$3:$D$797,2,FALSE)</f>
        <v>3</v>
      </c>
      <c r="N6192" s="14">
        <f>+INDEX(Customers!$B$2:$D$797,MATCH(TF_Database!L6192,Customers!$C$2:$C$797,0),1)</f>
        <v>263</v>
      </c>
      <c r="O6192" s="29">
        <f t="shared" si="578"/>
        <v>5</v>
      </c>
      <c r="P6192" s="29">
        <f t="shared" si="579"/>
        <v>10</v>
      </c>
      <c r="Q6192" s="14" t="str">
        <f t="shared" si="580"/>
        <v xml:space="preserve">Nora </v>
      </c>
      <c r="R6192" s="14" t="str">
        <f t="shared" si="581"/>
        <v>Price</v>
      </c>
    </row>
    <row r="6193" spans="2:18" x14ac:dyDescent="0.45">
      <c r="B6193" s="14" t="str">
        <f t="shared" si="576"/>
        <v>41000441002</v>
      </c>
      <c r="C6193" s="5">
        <v>41000</v>
      </c>
      <c r="D6193" s="2" t="s">
        <v>806</v>
      </c>
      <c r="E6193" s="14">
        <f t="shared" si="577"/>
        <v>1</v>
      </c>
      <c r="F6193" s="2">
        <v>4</v>
      </c>
      <c r="G6193" s="19">
        <v>51.94</v>
      </c>
      <c r="H6193" s="20">
        <v>0.03</v>
      </c>
      <c r="I6193" s="6"/>
      <c r="J6193" s="5">
        <v>41002</v>
      </c>
      <c r="K6193" s="25">
        <v>-12.48</v>
      </c>
      <c r="L6193" s="2" t="s">
        <v>491</v>
      </c>
      <c r="M6193" s="14">
        <f>+VLOOKUP(L6193,Customers!$C$3:$D$797,2,FALSE)</f>
        <v>3</v>
      </c>
      <c r="N6193" s="14">
        <f>+INDEX(Customers!$B$2:$D$797,MATCH(TF_Database!L6193,Customers!$C$2:$C$797,0),1)</f>
        <v>263</v>
      </c>
      <c r="O6193" s="29">
        <f t="shared" si="578"/>
        <v>5</v>
      </c>
      <c r="P6193" s="29">
        <f t="shared" si="579"/>
        <v>10</v>
      </c>
      <c r="Q6193" s="14" t="str">
        <f t="shared" si="580"/>
        <v xml:space="preserve">Nora </v>
      </c>
      <c r="R6193" s="14" t="str">
        <f t="shared" si="581"/>
        <v>Price</v>
      </c>
    </row>
    <row r="6194" spans="2:18" x14ac:dyDescent="0.45">
      <c r="B6194" s="14" t="str">
        <f t="shared" si="576"/>
        <v>407884040789</v>
      </c>
      <c r="C6194" s="5">
        <v>40788</v>
      </c>
      <c r="D6194" s="2" t="s">
        <v>806</v>
      </c>
      <c r="E6194" s="14">
        <f t="shared" si="577"/>
        <v>1</v>
      </c>
      <c r="F6194" s="2">
        <v>40</v>
      </c>
      <c r="G6194" s="19">
        <v>366.87</v>
      </c>
      <c r="H6194" s="20">
        <v>0.1</v>
      </c>
      <c r="I6194" s="6"/>
      <c r="J6194" s="5">
        <v>40789</v>
      </c>
      <c r="K6194" s="25">
        <v>-1.79</v>
      </c>
      <c r="L6194" s="2" t="s">
        <v>117</v>
      </c>
      <c r="M6194" s="14">
        <f>+VLOOKUP(L6194,Customers!$C$3:$D$797,2,FALSE)</f>
        <v>2</v>
      </c>
      <c r="N6194" s="14">
        <f>+INDEX(Customers!$B$2:$D$797,MATCH(TF_Database!L6194,Customers!$C$2:$C$797,0),1)</f>
        <v>3124</v>
      </c>
      <c r="O6194" s="29">
        <f t="shared" si="578"/>
        <v>5</v>
      </c>
      <c r="P6194" s="29">
        <f t="shared" si="579"/>
        <v>14</v>
      </c>
      <c r="Q6194" s="14" t="str">
        <f t="shared" si="580"/>
        <v xml:space="preserve">Lisa </v>
      </c>
      <c r="R6194" s="14" t="str">
        <f t="shared" si="581"/>
        <v>DeCherney</v>
      </c>
    </row>
    <row r="6195" spans="2:18" x14ac:dyDescent="0.45">
      <c r="B6195" s="14" t="str">
        <f t="shared" si="576"/>
        <v>399251839926</v>
      </c>
      <c r="C6195" s="5">
        <v>39925</v>
      </c>
      <c r="D6195" s="2" t="s">
        <v>810</v>
      </c>
      <c r="E6195" s="14">
        <f t="shared" si="577"/>
        <v>0</v>
      </c>
      <c r="F6195" s="2">
        <v>18</v>
      </c>
      <c r="G6195" s="19">
        <v>292.11</v>
      </c>
      <c r="H6195" s="20">
        <v>0.04</v>
      </c>
      <c r="I6195" s="6"/>
      <c r="J6195" s="5">
        <v>39926</v>
      </c>
      <c r="K6195" s="25">
        <v>-91.95</v>
      </c>
      <c r="L6195" s="2" t="s">
        <v>692</v>
      </c>
      <c r="M6195" s="14">
        <f>+VLOOKUP(L6195,Customers!$C$3:$D$797,2,FALSE)</f>
        <v>4</v>
      </c>
      <c r="N6195" s="14">
        <f>+INDEX(Customers!$B$2:$D$797,MATCH(TF_Database!L6195,Customers!$C$2:$C$797,0),1)</f>
        <v>24126</v>
      </c>
      <c r="O6195" s="29">
        <f t="shared" si="578"/>
        <v>10</v>
      </c>
      <c r="P6195" s="29">
        <f t="shared" si="579"/>
        <v>17</v>
      </c>
      <c r="Q6195" s="14" t="str">
        <f t="shared" si="580"/>
        <v xml:space="preserve">Christine </v>
      </c>
      <c r="R6195" s="14" t="str">
        <f t="shared" si="581"/>
        <v>Abelman</v>
      </c>
    </row>
    <row r="6196" spans="2:18" x14ac:dyDescent="0.45">
      <c r="B6196" s="14" t="str">
        <f t="shared" si="576"/>
        <v>410304741032</v>
      </c>
      <c r="C6196" s="5">
        <v>41030</v>
      </c>
      <c r="D6196" s="2" t="s">
        <v>806</v>
      </c>
      <c r="E6196" s="14">
        <f t="shared" si="577"/>
        <v>1</v>
      </c>
      <c r="F6196" s="2">
        <v>47</v>
      </c>
      <c r="G6196" s="19">
        <v>7890.89</v>
      </c>
      <c r="H6196" s="20">
        <v>0.01</v>
      </c>
      <c r="I6196" s="6"/>
      <c r="J6196" s="5">
        <v>41032</v>
      </c>
      <c r="K6196" s="25">
        <v>-771.09</v>
      </c>
      <c r="L6196" s="2" t="s">
        <v>454</v>
      </c>
      <c r="M6196" s="14">
        <f>+VLOOKUP(L6196,Customers!$C$3:$D$797,2,FALSE)</f>
        <v>3</v>
      </c>
      <c r="N6196" s="14">
        <f>+INDEX(Customers!$B$2:$D$797,MATCH(TF_Database!L6196,Customers!$C$2:$C$797,0),1)</f>
        <v>21937</v>
      </c>
      <c r="O6196" s="29">
        <f t="shared" si="578"/>
        <v>9</v>
      </c>
      <c r="P6196" s="29">
        <f t="shared" si="579"/>
        <v>13</v>
      </c>
      <c r="Q6196" s="14" t="str">
        <f t="shared" si="580"/>
        <v xml:space="preserve">Maribeth </v>
      </c>
      <c r="R6196" s="14" t="str">
        <f t="shared" si="581"/>
        <v>Dona</v>
      </c>
    </row>
    <row r="6197" spans="2:18" x14ac:dyDescent="0.45">
      <c r="B6197" s="14" t="str">
        <f t="shared" si="576"/>
        <v>402134440215</v>
      </c>
      <c r="C6197" s="5">
        <v>40213</v>
      </c>
      <c r="D6197" s="2" t="s">
        <v>810</v>
      </c>
      <c r="E6197" s="14">
        <f t="shared" si="577"/>
        <v>0</v>
      </c>
      <c r="F6197" s="2">
        <v>44</v>
      </c>
      <c r="G6197" s="19">
        <v>2773.84</v>
      </c>
      <c r="H6197" s="20">
        <v>0</v>
      </c>
      <c r="I6197" s="6"/>
      <c r="J6197" s="5">
        <v>40215</v>
      </c>
      <c r="K6197" s="25">
        <v>-513.76</v>
      </c>
      <c r="L6197" s="2" t="s">
        <v>693</v>
      </c>
      <c r="M6197" s="14">
        <f>+VLOOKUP(L6197,Customers!$C$3:$D$797,2,FALSE)</f>
        <v>1</v>
      </c>
      <c r="N6197" s="14">
        <f>+INDEX(Customers!$B$2:$D$797,MATCH(TF_Database!L6197,Customers!$C$2:$C$797,0),1)</f>
        <v>7894</v>
      </c>
      <c r="O6197" s="29">
        <f t="shared" si="578"/>
        <v>8</v>
      </c>
      <c r="P6197" s="29">
        <f t="shared" si="579"/>
        <v>15</v>
      </c>
      <c r="Q6197" s="14" t="str">
        <f t="shared" si="580"/>
        <v xml:space="preserve">Pauline </v>
      </c>
      <c r="R6197" s="14" t="str">
        <f t="shared" si="581"/>
        <v>Johnson</v>
      </c>
    </row>
    <row r="6198" spans="2:18" x14ac:dyDescent="0.45">
      <c r="B6198" s="14" t="str">
        <f t="shared" si="576"/>
        <v>404464440448</v>
      </c>
      <c r="C6198" s="5">
        <v>40446</v>
      </c>
      <c r="D6198" s="2" t="s">
        <v>810</v>
      </c>
      <c r="E6198" s="14">
        <f t="shared" si="577"/>
        <v>0</v>
      </c>
      <c r="F6198" s="2">
        <v>44</v>
      </c>
      <c r="G6198" s="19">
        <v>289.94</v>
      </c>
      <c r="H6198" s="20">
        <v>7.0000000000000007E-2</v>
      </c>
      <c r="I6198" s="6"/>
      <c r="J6198" s="5">
        <v>40448</v>
      </c>
      <c r="K6198" s="25">
        <v>-102.19</v>
      </c>
      <c r="L6198" s="2" t="s">
        <v>690</v>
      </c>
      <c r="M6198" s="14">
        <f>+VLOOKUP(L6198,Customers!$C$3:$D$797,2,FALSE)</f>
        <v>5</v>
      </c>
      <c r="N6198" s="14">
        <f>+INDEX(Customers!$B$2:$D$797,MATCH(TF_Database!L6198,Customers!$C$2:$C$797,0),1)</f>
        <v>28314</v>
      </c>
      <c r="O6198" s="29">
        <f t="shared" si="578"/>
        <v>6</v>
      </c>
      <c r="P6198" s="29">
        <f t="shared" si="579"/>
        <v>12</v>
      </c>
      <c r="Q6198" s="14" t="str">
        <f t="shared" si="580"/>
        <v xml:space="preserve">James </v>
      </c>
      <c r="R6198" s="14" t="str">
        <f t="shared" si="581"/>
        <v>Galang</v>
      </c>
    </row>
    <row r="6199" spans="2:18" x14ac:dyDescent="0.45">
      <c r="B6199" s="14" t="str">
        <f t="shared" si="576"/>
        <v>40446840447</v>
      </c>
      <c r="C6199" s="5">
        <v>40446</v>
      </c>
      <c r="D6199" s="2" t="s">
        <v>810</v>
      </c>
      <c r="E6199" s="14">
        <f t="shared" si="577"/>
        <v>0</v>
      </c>
      <c r="F6199" s="2">
        <v>8</v>
      </c>
      <c r="G6199" s="19">
        <v>1848.52</v>
      </c>
      <c r="H6199" s="20">
        <v>0.05</v>
      </c>
      <c r="I6199" s="6"/>
      <c r="J6199" s="5">
        <v>40447</v>
      </c>
      <c r="K6199" s="25">
        <v>-493.6</v>
      </c>
      <c r="L6199" s="2" t="s">
        <v>690</v>
      </c>
      <c r="M6199" s="14">
        <f>+VLOOKUP(L6199,Customers!$C$3:$D$797,2,FALSE)</f>
        <v>5</v>
      </c>
      <c r="N6199" s="14">
        <f>+INDEX(Customers!$B$2:$D$797,MATCH(TF_Database!L6199,Customers!$C$2:$C$797,0),1)</f>
        <v>28314</v>
      </c>
      <c r="O6199" s="29">
        <f t="shared" si="578"/>
        <v>6</v>
      </c>
      <c r="P6199" s="29">
        <f t="shared" si="579"/>
        <v>12</v>
      </c>
      <c r="Q6199" s="14" t="str">
        <f t="shared" si="580"/>
        <v xml:space="preserve">James </v>
      </c>
      <c r="R6199" s="14" t="str">
        <f t="shared" si="581"/>
        <v>Galang</v>
      </c>
    </row>
    <row r="6200" spans="2:18" x14ac:dyDescent="0.45">
      <c r="B6200" s="14" t="str">
        <f t="shared" si="576"/>
        <v>398364239838</v>
      </c>
      <c r="C6200" s="5">
        <v>39836</v>
      </c>
      <c r="D6200" s="2" t="s">
        <v>808</v>
      </c>
      <c r="E6200" s="14">
        <f t="shared" si="577"/>
        <v>0</v>
      </c>
      <c r="F6200" s="2">
        <v>42</v>
      </c>
      <c r="G6200" s="19">
        <v>1312.65</v>
      </c>
      <c r="H6200" s="20">
        <v>7.0000000000000007E-2</v>
      </c>
      <c r="I6200" s="6"/>
      <c r="J6200" s="5">
        <v>39838</v>
      </c>
      <c r="K6200" s="25">
        <v>488.31</v>
      </c>
      <c r="L6200" s="2" t="s">
        <v>110</v>
      </c>
      <c r="M6200" s="14">
        <f>+VLOOKUP(L6200,Customers!$C$3:$D$797,2,FALSE)</f>
        <v>5</v>
      </c>
      <c r="N6200" s="14">
        <f>+INDEX(Customers!$B$2:$D$797,MATCH(TF_Database!L6200,Customers!$C$2:$C$797,0),1)</f>
        <v>27629</v>
      </c>
      <c r="O6200" s="29">
        <f t="shared" si="578"/>
        <v>8</v>
      </c>
      <c r="P6200" s="29">
        <f t="shared" si="579"/>
        <v>14</v>
      </c>
      <c r="Q6200" s="14" t="str">
        <f t="shared" si="580"/>
        <v xml:space="preserve">Jocasta </v>
      </c>
      <c r="R6200" s="14" t="str">
        <f t="shared" si="581"/>
        <v>Rupert</v>
      </c>
    </row>
    <row r="6201" spans="2:18" x14ac:dyDescent="0.45">
      <c r="B6201" s="14" t="str">
        <f t="shared" si="576"/>
        <v>405062740507</v>
      </c>
      <c r="C6201" s="5">
        <v>40506</v>
      </c>
      <c r="D6201" s="2" t="s">
        <v>810</v>
      </c>
      <c r="E6201" s="14">
        <f t="shared" si="577"/>
        <v>0</v>
      </c>
      <c r="F6201" s="2">
        <v>27</v>
      </c>
      <c r="G6201" s="19">
        <v>58.64</v>
      </c>
      <c r="H6201" s="20">
        <v>0.08</v>
      </c>
      <c r="I6201" s="6"/>
      <c r="J6201" s="5">
        <v>40507</v>
      </c>
      <c r="K6201" s="25">
        <v>4.55</v>
      </c>
      <c r="L6201" s="2" t="s">
        <v>491</v>
      </c>
      <c r="M6201" s="14">
        <f>+VLOOKUP(L6201,Customers!$C$3:$D$797,2,FALSE)</f>
        <v>3</v>
      </c>
      <c r="N6201" s="14">
        <f>+INDEX(Customers!$B$2:$D$797,MATCH(TF_Database!L6201,Customers!$C$2:$C$797,0),1)</f>
        <v>263</v>
      </c>
      <c r="O6201" s="29">
        <f t="shared" si="578"/>
        <v>5</v>
      </c>
      <c r="P6201" s="29">
        <f t="shared" si="579"/>
        <v>10</v>
      </c>
      <c r="Q6201" s="14" t="str">
        <f t="shared" si="580"/>
        <v xml:space="preserve">Nora </v>
      </c>
      <c r="R6201" s="14" t="str">
        <f t="shared" si="581"/>
        <v>Price</v>
      </c>
    </row>
    <row r="6202" spans="2:18" x14ac:dyDescent="0.45">
      <c r="B6202" s="14" t="str">
        <f t="shared" si="576"/>
        <v>405062040508</v>
      </c>
      <c r="C6202" s="5">
        <v>40506</v>
      </c>
      <c r="D6202" s="2" t="s">
        <v>810</v>
      </c>
      <c r="E6202" s="14">
        <f t="shared" si="577"/>
        <v>0</v>
      </c>
      <c r="F6202" s="2">
        <v>20</v>
      </c>
      <c r="G6202" s="19">
        <v>136.06</v>
      </c>
      <c r="H6202" s="20">
        <v>0.04</v>
      </c>
      <c r="I6202" s="6"/>
      <c r="J6202" s="5">
        <v>40508</v>
      </c>
      <c r="K6202" s="25">
        <v>-33.223500000000001</v>
      </c>
      <c r="L6202" s="2" t="s">
        <v>491</v>
      </c>
      <c r="M6202" s="14">
        <f>+VLOOKUP(L6202,Customers!$C$3:$D$797,2,FALSE)</f>
        <v>3</v>
      </c>
      <c r="N6202" s="14">
        <f>+INDEX(Customers!$B$2:$D$797,MATCH(TF_Database!L6202,Customers!$C$2:$C$797,0),1)</f>
        <v>263</v>
      </c>
      <c r="O6202" s="29">
        <f t="shared" si="578"/>
        <v>5</v>
      </c>
      <c r="P6202" s="29">
        <f t="shared" si="579"/>
        <v>10</v>
      </c>
      <c r="Q6202" s="14" t="str">
        <f t="shared" si="580"/>
        <v xml:space="preserve">Nora </v>
      </c>
      <c r="R6202" s="14" t="str">
        <f t="shared" si="581"/>
        <v>Price</v>
      </c>
    </row>
    <row r="6203" spans="2:18" x14ac:dyDescent="0.45">
      <c r="B6203" s="14" t="str">
        <f t="shared" si="576"/>
        <v>407241440729</v>
      </c>
      <c r="C6203" s="5">
        <v>40724</v>
      </c>
      <c r="D6203" s="2" t="s">
        <v>804</v>
      </c>
      <c r="E6203" s="14">
        <f t="shared" si="577"/>
        <v>0</v>
      </c>
      <c r="F6203" s="2">
        <v>14</v>
      </c>
      <c r="G6203" s="19">
        <v>135.21</v>
      </c>
      <c r="H6203" s="20">
        <v>0.04</v>
      </c>
      <c r="I6203" s="6"/>
      <c r="J6203" s="5">
        <v>40729</v>
      </c>
      <c r="K6203" s="25">
        <v>5.89</v>
      </c>
      <c r="L6203" s="2" t="s">
        <v>370</v>
      </c>
      <c r="M6203" s="14">
        <f>+VLOOKUP(L6203,Customers!$C$3:$D$797,2,FALSE)</f>
        <v>4</v>
      </c>
      <c r="N6203" s="14">
        <f>+INDEX(Customers!$B$2:$D$797,MATCH(TF_Database!L6203,Customers!$C$2:$C$797,0),1)</f>
        <v>16955</v>
      </c>
      <c r="O6203" s="29">
        <f t="shared" si="578"/>
        <v>9</v>
      </c>
      <c r="P6203" s="29">
        <f t="shared" si="579"/>
        <v>15</v>
      </c>
      <c r="Q6203" s="14" t="str">
        <f t="shared" si="580"/>
        <v xml:space="preserve">Muhammed </v>
      </c>
      <c r="R6203" s="14" t="str">
        <f t="shared" si="581"/>
        <v>Yedwab</v>
      </c>
    </row>
    <row r="6204" spans="2:18" x14ac:dyDescent="0.45">
      <c r="B6204" s="14" t="str">
        <f t="shared" si="576"/>
        <v>402234540225</v>
      </c>
      <c r="C6204" s="5">
        <v>40223</v>
      </c>
      <c r="D6204" s="2" t="s">
        <v>806</v>
      </c>
      <c r="E6204" s="14">
        <f t="shared" si="577"/>
        <v>1</v>
      </c>
      <c r="F6204" s="2">
        <v>45</v>
      </c>
      <c r="G6204" s="19">
        <v>5007.6899999999996</v>
      </c>
      <c r="H6204" s="20">
        <v>7.0000000000000007E-2</v>
      </c>
      <c r="I6204" s="6"/>
      <c r="J6204" s="5">
        <v>40225</v>
      </c>
      <c r="K6204" s="25">
        <v>-899.34</v>
      </c>
      <c r="L6204" s="2" t="s">
        <v>370</v>
      </c>
      <c r="M6204" s="14">
        <f>+VLOOKUP(L6204,Customers!$C$3:$D$797,2,FALSE)</f>
        <v>4</v>
      </c>
      <c r="N6204" s="14">
        <f>+INDEX(Customers!$B$2:$D$797,MATCH(TF_Database!L6204,Customers!$C$2:$C$797,0),1)</f>
        <v>16955</v>
      </c>
      <c r="O6204" s="29">
        <f t="shared" si="578"/>
        <v>9</v>
      </c>
      <c r="P6204" s="29">
        <f t="shared" si="579"/>
        <v>15</v>
      </c>
      <c r="Q6204" s="14" t="str">
        <f t="shared" si="580"/>
        <v xml:space="preserve">Muhammed </v>
      </c>
      <c r="R6204" s="14" t="str">
        <f t="shared" si="581"/>
        <v>Yedwab</v>
      </c>
    </row>
    <row r="6205" spans="2:18" x14ac:dyDescent="0.45">
      <c r="B6205" s="14" t="str">
        <f t="shared" si="576"/>
        <v>402234540224</v>
      </c>
      <c r="C6205" s="5">
        <v>40223</v>
      </c>
      <c r="D6205" s="2" t="s">
        <v>806</v>
      </c>
      <c r="E6205" s="14">
        <f t="shared" si="577"/>
        <v>1</v>
      </c>
      <c r="F6205" s="2">
        <v>45</v>
      </c>
      <c r="G6205" s="19">
        <v>1379.62</v>
      </c>
      <c r="H6205" s="20">
        <v>0.1</v>
      </c>
      <c r="I6205" s="6"/>
      <c r="J6205" s="5">
        <v>40224</v>
      </c>
      <c r="K6205" s="25">
        <v>-66.069999999999993</v>
      </c>
      <c r="L6205" s="2" t="s">
        <v>370</v>
      </c>
      <c r="M6205" s="14">
        <f>+VLOOKUP(L6205,Customers!$C$3:$D$797,2,FALSE)</f>
        <v>4</v>
      </c>
      <c r="N6205" s="14">
        <f>+INDEX(Customers!$B$2:$D$797,MATCH(TF_Database!L6205,Customers!$C$2:$C$797,0),1)</f>
        <v>16955</v>
      </c>
      <c r="O6205" s="29">
        <f t="shared" si="578"/>
        <v>9</v>
      </c>
      <c r="P6205" s="29">
        <f t="shared" si="579"/>
        <v>15</v>
      </c>
      <c r="Q6205" s="14" t="str">
        <f t="shared" si="580"/>
        <v xml:space="preserve">Muhammed </v>
      </c>
      <c r="R6205" s="14" t="str">
        <f t="shared" si="581"/>
        <v>Yedwab</v>
      </c>
    </row>
    <row r="6206" spans="2:18" x14ac:dyDescent="0.45">
      <c r="B6206" s="14" t="str">
        <f t="shared" si="576"/>
        <v>403015040302</v>
      </c>
      <c r="C6206" s="5">
        <v>40301</v>
      </c>
      <c r="D6206" s="2" t="s">
        <v>806</v>
      </c>
      <c r="E6206" s="14">
        <f t="shared" si="577"/>
        <v>1</v>
      </c>
      <c r="F6206" s="2">
        <v>50</v>
      </c>
      <c r="G6206" s="19">
        <v>627.12</v>
      </c>
      <c r="H6206" s="20">
        <v>0.08</v>
      </c>
      <c r="I6206" s="6"/>
      <c r="J6206" s="5">
        <v>40302</v>
      </c>
      <c r="K6206" s="25">
        <v>100.04</v>
      </c>
      <c r="L6206" s="2" t="s">
        <v>480</v>
      </c>
      <c r="M6206" s="14">
        <f>+VLOOKUP(L6206,Customers!$C$3:$D$797,2,FALSE)</f>
        <v>1</v>
      </c>
      <c r="N6206" s="14">
        <f>+INDEX(Customers!$B$2:$D$797,MATCH(TF_Database!L6206,Customers!$C$2:$C$797,0),1)</f>
        <v>10315</v>
      </c>
      <c r="O6206" s="29">
        <f t="shared" si="578"/>
        <v>7</v>
      </c>
      <c r="P6206" s="29">
        <f t="shared" si="579"/>
        <v>15</v>
      </c>
      <c r="Q6206" s="14" t="str">
        <f t="shared" si="580"/>
        <v xml:space="preserve">Laurel </v>
      </c>
      <c r="R6206" s="14" t="str">
        <f t="shared" si="581"/>
        <v>Elliston</v>
      </c>
    </row>
    <row r="6207" spans="2:18" x14ac:dyDescent="0.45">
      <c r="B6207" s="14" t="str">
        <f t="shared" si="576"/>
        <v>403011840303</v>
      </c>
      <c r="C6207" s="5">
        <v>40301</v>
      </c>
      <c r="D6207" s="2" t="s">
        <v>806</v>
      </c>
      <c r="E6207" s="14">
        <f t="shared" si="577"/>
        <v>1</v>
      </c>
      <c r="F6207" s="2">
        <v>18</v>
      </c>
      <c r="G6207" s="19">
        <v>4096.21</v>
      </c>
      <c r="H6207" s="20">
        <v>0.08</v>
      </c>
      <c r="I6207" s="6"/>
      <c r="J6207" s="5">
        <v>40303</v>
      </c>
      <c r="K6207" s="25">
        <v>308.22000000000003</v>
      </c>
      <c r="L6207" s="2" t="s">
        <v>480</v>
      </c>
      <c r="M6207" s="14">
        <f>+VLOOKUP(L6207,Customers!$C$3:$D$797,2,FALSE)</f>
        <v>1</v>
      </c>
      <c r="N6207" s="14">
        <f>+INDEX(Customers!$B$2:$D$797,MATCH(TF_Database!L6207,Customers!$C$2:$C$797,0),1)</f>
        <v>10315</v>
      </c>
      <c r="O6207" s="29">
        <f t="shared" si="578"/>
        <v>7</v>
      </c>
      <c r="P6207" s="29">
        <f t="shared" si="579"/>
        <v>15</v>
      </c>
      <c r="Q6207" s="14" t="str">
        <f t="shared" si="580"/>
        <v xml:space="preserve">Laurel </v>
      </c>
      <c r="R6207" s="14" t="str">
        <f t="shared" si="581"/>
        <v>Elliston</v>
      </c>
    </row>
    <row r="6208" spans="2:18" x14ac:dyDescent="0.45">
      <c r="B6208" s="14" t="str">
        <f t="shared" si="576"/>
        <v>402713140272</v>
      </c>
      <c r="C6208" s="5">
        <v>40271</v>
      </c>
      <c r="D6208" s="2" t="s">
        <v>806</v>
      </c>
      <c r="E6208" s="14">
        <f t="shared" si="577"/>
        <v>1</v>
      </c>
      <c r="F6208" s="2">
        <v>31</v>
      </c>
      <c r="G6208" s="19">
        <v>2712.07</v>
      </c>
      <c r="H6208" s="20">
        <v>0.09</v>
      </c>
      <c r="I6208" s="6"/>
      <c r="J6208" s="5">
        <v>40272</v>
      </c>
      <c r="K6208" s="25">
        <v>-435.56</v>
      </c>
      <c r="L6208" s="2" t="s">
        <v>694</v>
      </c>
      <c r="M6208" s="14">
        <f>+VLOOKUP(L6208,Customers!$C$3:$D$797,2,FALSE)</f>
        <v>2</v>
      </c>
      <c r="N6208" s="14">
        <f>+INDEX(Customers!$B$2:$D$797,MATCH(TF_Database!L6208,Customers!$C$2:$C$797,0),1)</f>
        <v>9978</v>
      </c>
      <c r="O6208" s="29">
        <f t="shared" si="578"/>
        <v>8</v>
      </c>
      <c r="P6208" s="29">
        <f t="shared" si="579"/>
        <v>17</v>
      </c>
      <c r="Q6208" s="14" t="str">
        <f t="shared" si="580"/>
        <v xml:space="preserve">Georgia </v>
      </c>
      <c r="R6208" s="14" t="str">
        <f t="shared" si="581"/>
        <v>Rosenberg</v>
      </c>
    </row>
    <row r="6209" spans="2:18" x14ac:dyDescent="0.45">
      <c r="B6209" s="14" t="str">
        <f t="shared" si="576"/>
        <v>39882639884</v>
      </c>
      <c r="C6209" s="5">
        <v>39882</v>
      </c>
      <c r="D6209" s="2" t="s">
        <v>810</v>
      </c>
      <c r="E6209" s="14">
        <f t="shared" si="577"/>
        <v>0</v>
      </c>
      <c r="F6209" s="2">
        <v>6</v>
      </c>
      <c r="G6209" s="19">
        <v>608.92999999999995</v>
      </c>
      <c r="H6209" s="20">
        <v>0.01</v>
      </c>
      <c r="I6209" s="6"/>
      <c r="J6209" s="5">
        <v>39884</v>
      </c>
      <c r="K6209" s="25">
        <v>-193.95779999999999</v>
      </c>
      <c r="L6209" s="2" t="s">
        <v>491</v>
      </c>
      <c r="M6209" s="14">
        <f>+VLOOKUP(L6209,Customers!$C$3:$D$797,2,FALSE)</f>
        <v>3</v>
      </c>
      <c r="N6209" s="14">
        <f>+INDEX(Customers!$B$2:$D$797,MATCH(TF_Database!L6209,Customers!$C$2:$C$797,0),1)</f>
        <v>263</v>
      </c>
      <c r="O6209" s="29">
        <f t="shared" si="578"/>
        <v>5</v>
      </c>
      <c r="P6209" s="29">
        <f t="shared" si="579"/>
        <v>10</v>
      </c>
      <c r="Q6209" s="14" t="str">
        <f t="shared" si="580"/>
        <v xml:space="preserve">Nora </v>
      </c>
      <c r="R6209" s="14" t="str">
        <f t="shared" si="581"/>
        <v>Price</v>
      </c>
    </row>
    <row r="6210" spans="2:18" x14ac:dyDescent="0.45">
      <c r="B6210" s="14" t="str">
        <f t="shared" si="576"/>
        <v>400952540097</v>
      </c>
      <c r="C6210" s="5">
        <v>40095</v>
      </c>
      <c r="D6210" s="2" t="s">
        <v>811</v>
      </c>
      <c r="E6210" s="14">
        <f t="shared" si="577"/>
        <v>0</v>
      </c>
      <c r="F6210" s="2">
        <v>25</v>
      </c>
      <c r="G6210" s="19">
        <v>901.32</v>
      </c>
      <c r="H6210" s="20">
        <v>0.1</v>
      </c>
      <c r="I6210" s="6"/>
      <c r="J6210" s="5">
        <v>40097</v>
      </c>
      <c r="K6210" s="25">
        <v>338.01</v>
      </c>
      <c r="L6210" s="2" t="s">
        <v>695</v>
      </c>
      <c r="M6210" s="14">
        <f>+VLOOKUP(L6210,Customers!$C$3:$D$797,2,FALSE)</f>
        <v>3</v>
      </c>
      <c r="N6210" s="14">
        <f>+INDEX(Customers!$B$2:$D$797,MATCH(TF_Database!L6210,Customers!$C$2:$C$797,0),1)</f>
        <v>9447</v>
      </c>
      <c r="O6210" s="29">
        <f t="shared" si="578"/>
        <v>6</v>
      </c>
      <c r="P6210" s="29">
        <f t="shared" si="579"/>
        <v>12</v>
      </c>
      <c r="Q6210" s="14" t="str">
        <f t="shared" si="580"/>
        <v xml:space="preserve">Allen </v>
      </c>
      <c r="R6210" s="14" t="str">
        <f t="shared" si="581"/>
        <v>Armold</v>
      </c>
    </row>
    <row r="6211" spans="2:18" x14ac:dyDescent="0.45">
      <c r="B6211" s="14" t="str">
        <f t="shared" si="576"/>
        <v>400952440096</v>
      </c>
      <c r="C6211" s="5">
        <v>40095</v>
      </c>
      <c r="D6211" s="2" t="s">
        <v>811</v>
      </c>
      <c r="E6211" s="14">
        <f t="shared" si="577"/>
        <v>0</v>
      </c>
      <c r="F6211" s="2">
        <v>24</v>
      </c>
      <c r="G6211" s="19">
        <v>207.21</v>
      </c>
      <c r="H6211" s="20">
        <v>0.06</v>
      </c>
      <c r="I6211" s="6"/>
      <c r="J6211" s="5">
        <v>40096</v>
      </c>
      <c r="K6211" s="25">
        <v>-78.64</v>
      </c>
      <c r="L6211" s="2" t="s">
        <v>695</v>
      </c>
      <c r="M6211" s="14">
        <f>+VLOOKUP(L6211,Customers!$C$3:$D$797,2,FALSE)</f>
        <v>3</v>
      </c>
      <c r="N6211" s="14">
        <f>+INDEX(Customers!$B$2:$D$797,MATCH(TF_Database!L6211,Customers!$C$2:$C$797,0),1)</f>
        <v>9447</v>
      </c>
      <c r="O6211" s="29">
        <f t="shared" si="578"/>
        <v>6</v>
      </c>
      <c r="P6211" s="29">
        <f t="shared" si="579"/>
        <v>12</v>
      </c>
      <c r="Q6211" s="14" t="str">
        <f t="shared" si="580"/>
        <v xml:space="preserve">Allen </v>
      </c>
      <c r="R6211" s="14" t="str">
        <f t="shared" si="581"/>
        <v>Armold</v>
      </c>
    </row>
    <row r="6212" spans="2:18" x14ac:dyDescent="0.45">
      <c r="B6212" s="14" t="str">
        <f t="shared" si="576"/>
        <v>411864041189</v>
      </c>
      <c r="C6212" s="5">
        <v>41186</v>
      </c>
      <c r="D6212" s="2" t="s">
        <v>811</v>
      </c>
      <c r="E6212" s="14">
        <f t="shared" si="577"/>
        <v>0</v>
      </c>
      <c r="F6212" s="2">
        <v>40</v>
      </c>
      <c r="G6212" s="19">
        <v>2182.91</v>
      </c>
      <c r="H6212" s="20">
        <v>0.1</v>
      </c>
      <c r="I6212" s="6"/>
      <c r="J6212" s="5">
        <v>41189</v>
      </c>
      <c r="K6212" s="25">
        <v>549.45000000000005</v>
      </c>
      <c r="L6212" s="2" t="s">
        <v>303</v>
      </c>
      <c r="M6212" s="14">
        <f>+VLOOKUP(L6212,Customers!$C$3:$D$797,2,FALSE)</f>
        <v>1</v>
      </c>
      <c r="N6212" s="14">
        <f>+INDEX(Customers!$B$2:$D$797,MATCH(TF_Database!L6212,Customers!$C$2:$C$797,0),1)</f>
        <v>7927</v>
      </c>
      <c r="O6212" s="29">
        <f t="shared" si="578"/>
        <v>8</v>
      </c>
      <c r="P6212" s="29">
        <f t="shared" si="579"/>
        <v>14</v>
      </c>
      <c r="Q6212" s="14" t="str">
        <f t="shared" si="580"/>
        <v xml:space="preserve">Anemone </v>
      </c>
      <c r="R6212" s="14" t="str">
        <f t="shared" si="581"/>
        <v>Ratner</v>
      </c>
    </row>
    <row r="6213" spans="2:18" x14ac:dyDescent="0.45">
      <c r="B6213" s="14" t="str">
        <f t="shared" si="576"/>
        <v>411861441188</v>
      </c>
      <c r="C6213" s="5">
        <v>41186</v>
      </c>
      <c r="D6213" s="2" t="s">
        <v>811</v>
      </c>
      <c r="E6213" s="14">
        <f t="shared" si="577"/>
        <v>0</v>
      </c>
      <c r="F6213" s="2">
        <v>14</v>
      </c>
      <c r="G6213" s="19">
        <v>1144.3499999999999</v>
      </c>
      <c r="H6213" s="20">
        <v>0.05</v>
      </c>
      <c r="I6213" s="6"/>
      <c r="J6213" s="5">
        <v>41188</v>
      </c>
      <c r="K6213" s="25">
        <v>-448.6</v>
      </c>
      <c r="L6213" s="2" t="s">
        <v>303</v>
      </c>
      <c r="M6213" s="14">
        <f>+VLOOKUP(L6213,Customers!$C$3:$D$797,2,FALSE)</f>
        <v>1</v>
      </c>
      <c r="N6213" s="14">
        <f>+INDEX(Customers!$B$2:$D$797,MATCH(TF_Database!L6213,Customers!$C$2:$C$797,0),1)</f>
        <v>7927</v>
      </c>
      <c r="O6213" s="29">
        <f t="shared" si="578"/>
        <v>8</v>
      </c>
      <c r="P6213" s="29">
        <f t="shared" si="579"/>
        <v>14</v>
      </c>
      <c r="Q6213" s="14" t="str">
        <f t="shared" si="580"/>
        <v xml:space="preserve">Anemone </v>
      </c>
      <c r="R6213" s="14" t="str">
        <f t="shared" si="581"/>
        <v>Ratner</v>
      </c>
    </row>
    <row r="6214" spans="2:18" x14ac:dyDescent="0.45">
      <c r="B6214" s="14" t="str">
        <f t="shared" si="576"/>
        <v>41186841188</v>
      </c>
      <c r="C6214" s="5">
        <v>41186</v>
      </c>
      <c r="D6214" s="2" t="s">
        <v>811</v>
      </c>
      <c r="E6214" s="14">
        <f t="shared" si="577"/>
        <v>0</v>
      </c>
      <c r="F6214" s="2">
        <v>8</v>
      </c>
      <c r="G6214" s="19">
        <v>1496.83</v>
      </c>
      <c r="H6214" s="20">
        <v>7.0000000000000007E-2</v>
      </c>
      <c r="I6214" s="6"/>
      <c r="J6214" s="5">
        <v>41188</v>
      </c>
      <c r="K6214" s="25">
        <v>-329.72</v>
      </c>
      <c r="L6214" s="2" t="s">
        <v>303</v>
      </c>
      <c r="M6214" s="14">
        <f>+VLOOKUP(L6214,Customers!$C$3:$D$797,2,FALSE)</f>
        <v>1</v>
      </c>
      <c r="N6214" s="14">
        <f>+INDEX(Customers!$B$2:$D$797,MATCH(TF_Database!L6214,Customers!$C$2:$C$797,0),1)</f>
        <v>7927</v>
      </c>
      <c r="O6214" s="29">
        <f t="shared" si="578"/>
        <v>8</v>
      </c>
      <c r="P6214" s="29">
        <f t="shared" si="579"/>
        <v>14</v>
      </c>
      <c r="Q6214" s="14" t="str">
        <f t="shared" si="580"/>
        <v xml:space="preserve">Anemone </v>
      </c>
      <c r="R6214" s="14" t="str">
        <f t="shared" si="581"/>
        <v>Ratner</v>
      </c>
    </row>
    <row r="6215" spans="2:18" x14ac:dyDescent="0.45">
      <c r="B6215" s="14" t="str">
        <f t="shared" ref="B6215:B6278" si="582">+CONCATENATE(C6215,F6215,J6215)</f>
        <v>412082341208</v>
      </c>
      <c r="C6215" s="5">
        <v>41208</v>
      </c>
      <c r="D6215" s="2" t="s">
        <v>811</v>
      </c>
      <c r="E6215" s="14">
        <f t="shared" ref="E6215:E6278" si="583">+IF(D6215="High",1,0)</f>
        <v>0</v>
      </c>
      <c r="F6215" s="2">
        <v>23</v>
      </c>
      <c r="G6215" s="19">
        <v>218.71</v>
      </c>
      <c r="H6215" s="20">
        <v>0</v>
      </c>
      <c r="I6215" s="6"/>
      <c r="J6215" s="5">
        <v>41208</v>
      </c>
      <c r="K6215" s="25">
        <v>67.23</v>
      </c>
      <c r="L6215" s="2" t="s">
        <v>696</v>
      </c>
      <c r="M6215" s="14">
        <f>+VLOOKUP(L6215,Customers!$C$3:$D$797,2,FALSE)</f>
        <v>2</v>
      </c>
      <c r="N6215" s="14">
        <f>+INDEX(Customers!$B$2:$D$797,MATCH(TF_Database!L6215,Customers!$C$2:$C$797,0),1)</f>
        <v>25146</v>
      </c>
      <c r="O6215" s="29">
        <f t="shared" ref="O6215:O6278" si="584">+SEARCH(" ",L6215)</f>
        <v>10</v>
      </c>
      <c r="P6215" s="29">
        <f t="shared" ref="P6215:P6278" si="585">+LEN(L6215)</f>
        <v>16</v>
      </c>
      <c r="Q6215" s="14" t="str">
        <f t="shared" ref="Q6215:Q6278" si="586">+LEFT(L6215,O6215)</f>
        <v xml:space="preserve">Katherine </v>
      </c>
      <c r="R6215" s="14" t="str">
        <f t="shared" ref="R6215:R6278" si="587">+RIGHT(L6215,P6215-O6215)</f>
        <v>Hughes</v>
      </c>
    </row>
    <row r="6216" spans="2:18" x14ac:dyDescent="0.45">
      <c r="B6216" s="14" t="str">
        <f t="shared" si="582"/>
        <v>412081941209</v>
      </c>
      <c r="C6216" s="5">
        <v>41208</v>
      </c>
      <c r="D6216" s="2" t="s">
        <v>811</v>
      </c>
      <c r="E6216" s="14">
        <f t="shared" si="583"/>
        <v>0</v>
      </c>
      <c r="F6216" s="2">
        <v>19</v>
      </c>
      <c r="G6216" s="19">
        <v>103.68</v>
      </c>
      <c r="H6216" s="20">
        <v>0.08</v>
      </c>
      <c r="I6216" s="6"/>
      <c r="J6216" s="5">
        <v>41209</v>
      </c>
      <c r="K6216" s="25">
        <v>-58.16</v>
      </c>
      <c r="L6216" s="2" t="s">
        <v>696</v>
      </c>
      <c r="M6216" s="14">
        <f>+VLOOKUP(L6216,Customers!$C$3:$D$797,2,FALSE)</f>
        <v>2</v>
      </c>
      <c r="N6216" s="14">
        <f>+INDEX(Customers!$B$2:$D$797,MATCH(TF_Database!L6216,Customers!$C$2:$C$797,0),1)</f>
        <v>25146</v>
      </c>
      <c r="O6216" s="29">
        <f t="shared" si="584"/>
        <v>10</v>
      </c>
      <c r="P6216" s="29">
        <f t="shared" si="585"/>
        <v>16</v>
      </c>
      <c r="Q6216" s="14" t="str">
        <f t="shared" si="586"/>
        <v xml:space="preserve">Katherine </v>
      </c>
      <c r="R6216" s="14" t="str">
        <f t="shared" si="587"/>
        <v>Hughes</v>
      </c>
    </row>
    <row r="6217" spans="2:18" x14ac:dyDescent="0.45">
      <c r="B6217" s="14" t="str">
        <f t="shared" si="582"/>
        <v>398191739820</v>
      </c>
      <c r="C6217" s="5">
        <v>39819</v>
      </c>
      <c r="D6217" s="2" t="s">
        <v>811</v>
      </c>
      <c r="E6217" s="14">
        <f t="shared" si="583"/>
        <v>0</v>
      </c>
      <c r="F6217" s="2">
        <v>17</v>
      </c>
      <c r="G6217" s="19">
        <v>37.06</v>
      </c>
      <c r="H6217" s="20">
        <v>0.03</v>
      </c>
      <c r="I6217" s="6"/>
      <c r="J6217" s="5">
        <v>39820</v>
      </c>
      <c r="K6217" s="25">
        <v>0.60999999999999943</v>
      </c>
      <c r="L6217" s="2" t="s">
        <v>370</v>
      </c>
      <c r="M6217" s="14">
        <f>+VLOOKUP(L6217,Customers!$C$3:$D$797,2,FALSE)</f>
        <v>4</v>
      </c>
      <c r="N6217" s="14">
        <f>+INDEX(Customers!$B$2:$D$797,MATCH(TF_Database!L6217,Customers!$C$2:$C$797,0),1)</f>
        <v>16955</v>
      </c>
      <c r="O6217" s="29">
        <f t="shared" si="584"/>
        <v>9</v>
      </c>
      <c r="P6217" s="29">
        <f t="shared" si="585"/>
        <v>15</v>
      </c>
      <c r="Q6217" s="14" t="str">
        <f t="shared" si="586"/>
        <v xml:space="preserve">Muhammed </v>
      </c>
      <c r="R6217" s="14" t="str">
        <f t="shared" si="587"/>
        <v>Yedwab</v>
      </c>
    </row>
    <row r="6218" spans="2:18" x14ac:dyDescent="0.45">
      <c r="B6218" s="14" t="str">
        <f t="shared" si="582"/>
        <v>406534440654</v>
      </c>
      <c r="C6218" s="5">
        <v>40653</v>
      </c>
      <c r="D6218" s="2" t="s">
        <v>810</v>
      </c>
      <c r="E6218" s="14">
        <f t="shared" si="583"/>
        <v>0</v>
      </c>
      <c r="F6218" s="2">
        <v>44</v>
      </c>
      <c r="G6218" s="19">
        <v>302.58999999999997</v>
      </c>
      <c r="H6218" s="20">
        <v>0.05</v>
      </c>
      <c r="I6218" s="6"/>
      <c r="J6218" s="5">
        <v>40654</v>
      </c>
      <c r="K6218" s="25">
        <v>-124.44</v>
      </c>
      <c r="L6218" s="2" t="s">
        <v>491</v>
      </c>
      <c r="M6218" s="14">
        <f>+VLOOKUP(L6218,Customers!$C$3:$D$797,2,FALSE)</f>
        <v>3</v>
      </c>
      <c r="N6218" s="14">
        <f>+INDEX(Customers!$B$2:$D$797,MATCH(TF_Database!L6218,Customers!$C$2:$C$797,0),1)</f>
        <v>263</v>
      </c>
      <c r="O6218" s="29">
        <f t="shared" si="584"/>
        <v>5</v>
      </c>
      <c r="P6218" s="29">
        <f t="shared" si="585"/>
        <v>10</v>
      </c>
      <c r="Q6218" s="14" t="str">
        <f t="shared" si="586"/>
        <v xml:space="preserve">Nora </v>
      </c>
      <c r="R6218" s="14" t="str">
        <f t="shared" si="587"/>
        <v>Price</v>
      </c>
    </row>
    <row r="6219" spans="2:18" x14ac:dyDescent="0.45">
      <c r="B6219" s="14" t="str">
        <f t="shared" si="582"/>
        <v>406532640655</v>
      </c>
      <c r="C6219" s="5">
        <v>40653</v>
      </c>
      <c r="D6219" s="2" t="s">
        <v>810</v>
      </c>
      <c r="E6219" s="14">
        <f t="shared" si="583"/>
        <v>0</v>
      </c>
      <c r="F6219" s="2">
        <v>26</v>
      </c>
      <c r="G6219" s="19">
        <v>2703.45</v>
      </c>
      <c r="H6219" s="20">
        <v>0.01</v>
      </c>
      <c r="I6219" s="6"/>
      <c r="J6219" s="5">
        <v>40655</v>
      </c>
      <c r="K6219" s="25">
        <v>-445.04</v>
      </c>
      <c r="L6219" s="2" t="s">
        <v>491</v>
      </c>
      <c r="M6219" s="14">
        <f>+VLOOKUP(L6219,Customers!$C$3:$D$797,2,FALSE)</f>
        <v>3</v>
      </c>
      <c r="N6219" s="14">
        <f>+INDEX(Customers!$B$2:$D$797,MATCH(TF_Database!L6219,Customers!$C$2:$C$797,0),1)</f>
        <v>263</v>
      </c>
      <c r="O6219" s="29">
        <f t="shared" si="584"/>
        <v>5</v>
      </c>
      <c r="P6219" s="29">
        <f t="shared" si="585"/>
        <v>10</v>
      </c>
      <c r="Q6219" s="14" t="str">
        <f t="shared" si="586"/>
        <v xml:space="preserve">Nora </v>
      </c>
      <c r="R6219" s="14" t="str">
        <f t="shared" si="587"/>
        <v>Price</v>
      </c>
    </row>
    <row r="6220" spans="2:18" x14ac:dyDescent="0.45">
      <c r="B6220" s="14" t="str">
        <f t="shared" si="582"/>
        <v>398192739820</v>
      </c>
      <c r="C6220" s="5">
        <v>39819</v>
      </c>
      <c r="D6220" s="2" t="s">
        <v>808</v>
      </c>
      <c r="E6220" s="14">
        <f t="shared" si="583"/>
        <v>0</v>
      </c>
      <c r="F6220" s="2">
        <v>27</v>
      </c>
      <c r="G6220" s="19">
        <v>46.86</v>
      </c>
      <c r="H6220" s="20">
        <v>0.06</v>
      </c>
      <c r="I6220" s="6"/>
      <c r="J6220" s="5">
        <v>39820</v>
      </c>
      <c r="K6220" s="25">
        <v>-37.08</v>
      </c>
      <c r="L6220" s="2" t="s">
        <v>604</v>
      </c>
      <c r="M6220" s="14">
        <f>+VLOOKUP(L6220,Customers!$C$3:$D$797,2,FALSE)</f>
        <v>1</v>
      </c>
      <c r="N6220" s="14">
        <f>+INDEX(Customers!$B$2:$D$797,MATCH(TF_Database!L6220,Customers!$C$2:$C$797,0),1)</f>
        <v>23263</v>
      </c>
      <c r="O6220" s="29">
        <f t="shared" si="584"/>
        <v>6</v>
      </c>
      <c r="P6220" s="29">
        <f t="shared" si="585"/>
        <v>13</v>
      </c>
      <c r="Q6220" s="14" t="str">
        <f t="shared" si="586"/>
        <v xml:space="preserve">Tracy </v>
      </c>
      <c r="R6220" s="14" t="str">
        <f t="shared" si="587"/>
        <v>Collins</v>
      </c>
    </row>
    <row r="6221" spans="2:18" x14ac:dyDescent="0.45">
      <c r="B6221" s="14" t="str">
        <f t="shared" si="582"/>
        <v>398193439821</v>
      </c>
      <c r="C6221" s="5">
        <v>39819</v>
      </c>
      <c r="D6221" s="2" t="s">
        <v>808</v>
      </c>
      <c r="E6221" s="14">
        <f t="shared" si="583"/>
        <v>0</v>
      </c>
      <c r="F6221" s="2">
        <v>34</v>
      </c>
      <c r="G6221" s="19">
        <v>1089.5899999999999</v>
      </c>
      <c r="H6221" s="20">
        <v>0.01</v>
      </c>
      <c r="I6221" s="6"/>
      <c r="J6221" s="5">
        <v>39821</v>
      </c>
      <c r="K6221" s="25">
        <v>433.24</v>
      </c>
      <c r="L6221" s="2" t="s">
        <v>604</v>
      </c>
      <c r="M6221" s="14">
        <f>+VLOOKUP(L6221,Customers!$C$3:$D$797,2,FALSE)</f>
        <v>1</v>
      </c>
      <c r="N6221" s="14">
        <f>+INDEX(Customers!$B$2:$D$797,MATCH(TF_Database!L6221,Customers!$C$2:$C$797,0),1)</f>
        <v>23263</v>
      </c>
      <c r="O6221" s="29">
        <f t="shared" si="584"/>
        <v>6</v>
      </c>
      <c r="P6221" s="29">
        <f t="shared" si="585"/>
        <v>13</v>
      </c>
      <c r="Q6221" s="14" t="str">
        <f t="shared" si="586"/>
        <v xml:space="preserve">Tracy </v>
      </c>
      <c r="R6221" s="14" t="str">
        <f t="shared" si="587"/>
        <v>Collins</v>
      </c>
    </row>
    <row r="6222" spans="2:18" x14ac:dyDescent="0.45">
      <c r="B6222" s="14" t="str">
        <f t="shared" si="582"/>
        <v>41054141054</v>
      </c>
      <c r="C6222" s="5">
        <v>41054</v>
      </c>
      <c r="D6222" s="2" t="s">
        <v>811</v>
      </c>
      <c r="E6222" s="14">
        <f t="shared" si="583"/>
        <v>0</v>
      </c>
      <c r="F6222" s="2">
        <v>1</v>
      </c>
      <c r="G6222" s="19">
        <v>15.73</v>
      </c>
      <c r="H6222" s="20">
        <v>0.09</v>
      </c>
      <c r="I6222" s="6"/>
      <c r="J6222" s="5">
        <v>41054</v>
      </c>
      <c r="K6222" s="25">
        <v>-9.17</v>
      </c>
      <c r="L6222" s="2" t="s">
        <v>604</v>
      </c>
      <c r="M6222" s="14">
        <f>+VLOOKUP(L6222,Customers!$C$3:$D$797,2,FALSE)</f>
        <v>1</v>
      </c>
      <c r="N6222" s="14">
        <f>+INDEX(Customers!$B$2:$D$797,MATCH(TF_Database!L6222,Customers!$C$2:$C$797,0),1)</f>
        <v>23263</v>
      </c>
      <c r="O6222" s="29">
        <f t="shared" si="584"/>
        <v>6</v>
      </c>
      <c r="P6222" s="29">
        <f t="shared" si="585"/>
        <v>13</v>
      </c>
      <c r="Q6222" s="14" t="str">
        <f t="shared" si="586"/>
        <v xml:space="preserve">Tracy </v>
      </c>
      <c r="R6222" s="14" t="str">
        <f t="shared" si="587"/>
        <v>Collins</v>
      </c>
    </row>
    <row r="6223" spans="2:18" x14ac:dyDescent="0.45">
      <c r="B6223" s="14" t="str">
        <f t="shared" si="582"/>
        <v>410543541056</v>
      </c>
      <c r="C6223" s="5">
        <v>41054</v>
      </c>
      <c r="D6223" s="2" t="s">
        <v>811</v>
      </c>
      <c r="E6223" s="14">
        <f t="shared" si="583"/>
        <v>0</v>
      </c>
      <c r="F6223" s="2">
        <v>35</v>
      </c>
      <c r="G6223" s="19">
        <v>1041.74</v>
      </c>
      <c r="H6223" s="20">
        <v>0.1</v>
      </c>
      <c r="I6223" s="6"/>
      <c r="J6223" s="5">
        <v>41056</v>
      </c>
      <c r="K6223" s="25">
        <v>-51.74</v>
      </c>
      <c r="L6223" s="2" t="s">
        <v>604</v>
      </c>
      <c r="M6223" s="14">
        <f>+VLOOKUP(L6223,Customers!$C$3:$D$797,2,FALSE)</f>
        <v>1</v>
      </c>
      <c r="N6223" s="14">
        <f>+INDEX(Customers!$B$2:$D$797,MATCH(TF_Database!L6223,Customers!$C$2:$C$797,0),1)</f>
        <v>23263</v>
      </c>
      <c r="O6223" s="29">
        <f t="shared" si="584"/>
        <v>6</v>
      </c>
      <c r="P6223" s="29">
        <f t="shared" si="585"/>
        <v>13</v>
      </c>
      <c r="Q6223" s="14" t="str">
        <f t="shared" si="586"/>
        <v xml:space="preserve">Tracy </v>
      </c>
      <c r="R6223" s="14" t="str">
        <f t="shared" si="587"/>
        <v>Collins</v>
      </c>
    </row>
    <row r="6224" spans="2:18" x14ac:dyDescent="0.45">
      <c r="B6224" s="14" t="str">
        <f t="shared" si="582"/>
        <v>410542641056</v>
      </c>
      <c r="C6224" s="5">
        <v>41054</v>
      </c>
      <c r="D6224" s="2" t="s">
        <v>811</v>
      </c>
      <c r="E6224" s="14">
        <f t="shared" si="583"/>
        <v>0</v>
      </c>
      <c r="F6224" s="2">
        <v>26</v>
      </c>
      <c r="G6224" s="19">
        <v>4300.6260000000002</v>
      </c>
      <c r="H6224" s="20">
        <v>0.06</v>
      </c>
      <c r="I6224" s="6"/>
      <c r="J6224" s="5">
        <v>41056</v>
      </c>
      <c r="K6224" s="25">
        <v>685.20600000000002</v>
      </c>
      <c r="L6224" s="2" t="s">
        <v>604</v>
      </c>
      <c r="M6224" s="14">
        <f>+VLOOKUP(L6224,Customers!$C$3:$D$797,2,FALSE)</f>
        <v>1</v>
      </c>
      <c r="N6224" s="14">
        <f>+INDEX(Customers!$B$2:$D$797,MATCH(TF_Database!L6224,Customers!$C$2:$C$797,0),1)</f>
        <v>23263</v>
      </c>
      <c r="O6224" s="29">
        <f t="shared" si="584"/>
        <v>6</v>
      </c>
      <c r="P6224" s="29">
        <f t="shared" si="585"/>
        <v>13</v>
      </c>
      <c r="Q6224" s="14" t="str">
        <f t="shared" si="586"/>
        <v xml:space="preserve">Tracy </v>
      </c>
      <c r="R6224" s="14" t="str">
        <f t="shared" si="587"/>
        <v>Collins</v>
      </c>
    </row>
    <row r="6225" spans="2:18" x14ac:dyDescent="0.45">
      <c r="B6225" s="14" t="str">
        <f t="shared" si="582"/>
        <v>40213340215</v>
      </c>
      <c r="C6225" s="5">
        <v>40213</v>
      </c>
      <c r="D6225" s="2" t="s">
        <v>811</v>
      </c>
      <c r="E6225" s="14">
        <f t="shared" si="583"/>
        <v>0</v>
      </c>
      <c r="F6225" s="2">
        <v>3</v>
      </c>
      <c r="G6225" s="19">
        <v>19.98</v>
      </c>
      <c r="H6225" s="20">
        <v>0.02</v>
      </c>
      <c r="I6225" s="6"/>
      <c r="J6225" s="5">
        <v>40215</v>
      </c>
      <c r="K6225" s="25">
        <v>-9.61</v>
      </c>
      <c r="L6225" s="2" t="s">
        <v>614</v>
      </c>
      <c r="M6225" s="14">
        <f>+VLOOKUP(L6225,Customers!$C$3:$D$797,2,FALSE)</f>
        <v>4</v>
      </c>
      <c r="N6225" s="14">
        <f>+INDEX(Customers!$B$2:$D$797,MATCH(TF_Database!L6225,Customers!$C$2:$C$797,0),1)</f>
        <v>31005</v>
      </c>
      <c r="O6225" s="29">
        <f t="shared" si="584"/>
        <v>9</v>
      </c>
      <c r="P6225" s="29">
        <f t="shared" si="585"/>
        <v>19</v>
      </c>
      <c r="Q6225" s="14" t="str">
        <f t="shared" si="586"/>
        <v xml:space="preserve">Maribeth </v>
      </c>
      <c r="R6225" s="14" t="str">
        <f t="shared" si="587"/>
        <v>Schnelling</v>
      </c>
    </row>
    <row r="6226" spans="2:18" x14ac:dyDescent="0.45">
      <c r="B6226" s="14" t="str">
        <f t="shared" si="582"/>
        <v>398423839845</v>
      </c>
      <c r="C6226" s="5">
        <v>39842</v>
      </c>
      <c r="D6226" s="2" t="s">
        <v>810</v>
      </c>
      <c r="E6226" s="14">
        <f t="shared" si="583"/>
        <v>0</v>
      </c>
      <c r="F6226" s="2">
        <v>38</v>
      </c>
      <c r="G6226" s="19">
        <v>16147.61</v>
      </c>
      <c r="H6226" s="20">
        <v>0.02</v>
      </c>
      <c r="I6226" s="6"/>
      <c r="J6226" s="5">
        <v>39845</v>
      </c>
      <c r="K6226" s="25">
        <v>7604.95</v>
      </c>
      <c r="L6226" s="2" t="s">
        <v>212</v>
      </c>
      <c r="M6226" s="14">
        <f>+VLOOKUP(L6226,Customers!$C$3:$D$797,2,FALSE)</f>
        <v>4</v>
      </c>
      <c r="N6226" s="14">
        <f>+INDEX(Customers!$B$2:$D$797,MATCH(TF_Database!L6226,Customers!$C$2:$C$797,0),1)</f>
        <v>25788</v>
      </c>
      <c r="O6226" s="29">
        <f t="shared" si="584"/>
        <v>4</v>
      </c>
      <c r="P6226" s="29">
        <f t="shared" si="585"/>
        <v>15</v>
      </c>
      <c r="Q6226" s="14" t="str">
        <f t="shared" si="586"/>
        <v xml:space="preserve">Liz </v>
      </c>
      <c r="R6226" s="14" t="str">
        <f t="shared" si="587"/>
        <v>MacKendrick</v>
      </c>
    </row>
    <row r="6227" spans="2:18" x14ac:dyDescent="0.45">
      <c r="B6227" s="14" t="str">
        <f t="shared" si="582"/>
        <v>398421439844</v>
      </c>
      <c r="C6227" s="5">
        <v>39842</v>
      </c>
      <c r="D6227" s="2" t="s">
        <v>811</v>
      </c>
      <c r="E6227" s="14">
        <f t="shared" si="583"/>
        <v>0</v>
      </c>
      <c r="F6227" s="2">
        <v>14</v>
      </c>
      <c r="G6227" s="19">
        <v>1122.6375</v>
      </c>
      <c r="H6227" s="20">
        <v>0.09</v>
      </c>
      <c r="I6227" s="6"/>
      <c r="J6227" s="5">
        <v>39844</v>
      </c>
      <c r="K6227" s="25">
        <v>17.676000000000002</v>
      </c>
      <c r="L6227" s="2" t="s">
        <v>696</v>
      </c>
      <c r="M6227" s="14">
        <f>+VLOOKUP(L6227,Customers!$C$3:$D$797,2,FALSE)</f>
        <v>2</v>
      </c>
      <c r="N6227" s="14">
        <f>+INDEX(Customers!$B$2:$D$797,MATCH(TF_Database!L6227,Customers!$C$2:$C$797,0),1)</f>
        <v>25146</v>
      </c>
      <c r="O6227" s="29">
        <f t="shared" si="584"/>
        <v>10</v>
      </c>
      <c r="P6227" s="29">
        <f t="shared" si="585"/>
        <v>16</v>
      </c>
      <c r="Q6227" s="14" t="str">
        <f t="shared" si="586"/>
        <v xml:space="preserve">Katherine </v>
      </c>
      <c r="R6227" s="14" t="str">
        <f t="shared" si="587"/>
        <v>Hughes</v>
      </c>
    </row>
    <row r="6228" spans="2:18" x14ac:dyDescent="0.45">
      <c r="B6228" s="14" t="str">
        <f t="shared" si="582"/>
        <v>411831641186</v>
      </c>
      <c r="C6228" s="5">
        <v>41183</v>
      </c>
      <c r="D6228" s="2" t="s">
        <v>810</v>
      </c>
      <c r="E6228" s="14">
        <f t="shared" si="583"/>
        <v>0</v>
      </c>
      <c r="F6228" s="2">
        <v>16</v>
      </c>
      <c r="G6228" s="19">
        <v>1434.086</v>
      </c>
      <c r="H6228" s="20">
        <v>0.1</v>
      </c>
      <c r="I6228" s="6"/>
      <c r="J6228" s="5">
        <v>41186</v>
      </c>
      <c r="K6228" s="25">
        <v>-26.245999999999999</v>
      </c>
      <c r="L6228" s="2" t="s">
        <v>689</v>
      </c>
      <c r="M6228" s="14">
        <f>+VLOOKUP(L6228,Customers!$C$3:$D$797,2,FALSE)</f>
        <v>2</v>
      </c>
      <c r="N6228" s="14">
        <f>+INDEX(Customers!$B$2:$D$797,MATCH(TF_Database!L6228,Customers!$C$2:$C$797,0),1)</f>
        <v>12768</v>
      </c>
      <c r="O6228" s="29">
        <f t="shared" si="584"/>
        <v>4</v>
      </c>
      <c r="P6228" s="29">
        <f t="shared" si="585"/>
        <v>7</v>
      </c>
      <c r="Q6228" s="14" t="str">
        <f t="shared" si="586"/>
        <v xml:space="preserve">Jim </v>
      </c>
      <c r="R6228" s="14" t="str">
        <f t="shared" si="587"/>
        <v>Epp</v>
      </c>
    </row>
    <row r="6229" spans="2:18" x14ac:dyDescent="0.45">
      <c r="B6229" s="14" t="str">
        <f t="shared" si="582"/>
        <v>411474541149</v>
      </c>
      <c r="C6229" s="5">
        <v>41147</v>
      </c>
      <c r="D6229" s="2" t="s">
        <v>806</v>
      </c>
      <c r="E6229" s="14">
        <f t="shared" si="583"/>
        <v>1</v>
      </c>
      <c r="F6229" s="2">
        <v>45</v>
      </c>
      <c r="G6229" s="19">
        <v>2079.4740000000002</v>
      </c>
      <c r="H6229" s="20">
        <v>0.05</v>
      </c>
      <c r="I6229" s="6"/>
      <c r="J6229" s="5">
        <v>41149</v>
      </c>
      <c r="K6229" s="25">
        <v>-81.564999999999998</v>
      </c>
      <c r="L6229" s="2" t="s">
        <v>251</v>
      </c>
      <c r="M6229" s="14">
        <f>+VLOOKUP(L6229,Customers!$C$3:$D$797,2,FALSE)</f>
        <v>1</v>
      </c>
      <c r="N6229" s="14">
        <f>+INDEX(Customers!$B$2:$D$797,MATCH(TF_Database!L6229,Customers!$C$2:$C$797,0),1)</f>
        <v>7616</v>
      </c>
      <c r="O6229" s="29">
        <f t="shared" si="584"/>
        <v>5</v>
      </c>
      <c r="P6229" s="29">
        <f t="shared" si="585"/>
        <v>10</v>
      </c>
      <c r="Q6229" s="14" t="str">
        <f t="shared" si="586"/>
        <v xml:space="preserve">Alan </v>
      </c>
      <c r="R6229" s="14" t="str">
        <f t="shared" si="587"/>
        <v>Hwang</v>
      </c>
    </row>
    <row r="6230" spans="2:18" x14ac:dyDescent="0.45">
      <c r="B6230" s="14" t="str">
        <f t="shared" si="582"/>
        <v>40579440580</v>
      </c>
      <c r="C6230" s="5">
        <v>40579</v>
      </c>
      <c r="D6230" s="2" t="s">
        <v>806</v>
      </c>
      <c r="E6230" s="14">
        <f t="shared" si="583"/>
        <v>1</v>
      </c>
      <c r="F6230" s="2">
        <v>4</v>
      </c>
      <c r="G6230" s="19">
        <v>81.78</v>
      </c>
      <c r="H6230" s="20">
        <v>7.0000000000000007E-2</v>
      </c>
      <c r="I6230" s="6"/>
      <c r="J6230" s="5">
        <v>40580</v>
      </c>
      <c r="K6230" s="25">
        <v>-12.43</v>
      </c>
      <c r="L6230" s="2" t="s">
        <v>370</v>
      </c>
      <c r="M6230" s="14">
        <f>+VLOOKUP(L6230,Customers!$C$3:$D$797,2,FALSE)</f>
        <v>4</v>
      </c>
      <c r="N6230" s="14">
        <f>+INDEX(Customers!$B$2:$D$797,MATCH(TF_Database!L6230,Customers!$C$2:$C$797,0),1)</f>
        <v>16955</v>
      </c>
      <c r="O6230" s="29">
        <f t="shared" si="584"/>
        <v>9</v>
      </c>
      <c r="P6230" s="29">
        <f t="shared" si="585"/>
        <v>15</v>
      </c>
      <c r="Q6230" s="14" t="str">
        <f t="shared" si="586"/>
        <v xml:space="preserve">Muhammed </v>
      </c>
      <c r="R6230" s="14" t="str">
        <f t="shared" si="587"/>
        <v>Yedwab</v>
      </c>
    </row>
    <row r="6231" spans="2:18" x14ac:dyDescent="0.45">
      <c r="B6231" s="14" t="str">
        <f t="shared" si="582"/>
        <v>39874339876</v>
      </c>
      <c r="C6231" s="5">
        <v>39874</v>
      </c>
      <c r="D6231" s="2" t="s">
        <v>808</v>
      </c>
      <c r="E6231" s="14">
        <f t="shared" si="583"/>
        <v>0</v>
      </c>
      <c r="F6231" s="2">
        <v>3</v>
      </c>
      <c r="G6231" s="19">
        <v>12.01</v>
      </c>
      <c r="H6231" s="20">
        <v>0</v>
      </c>
      <c r="I6231" s="6"/>
      <c r="J6231" s="5">
        <v>39876</v>
      </c>
      <c r="K6231" s="25">
        <v>-1.08</v>
      </c>
      <c r="L6231" s="2" t="s">
        <v>251</v>
      </c>
      <c r="M6231" s="14">
        <f>+VLOOKUP(L6231,Customers!$C$3:$D$797,2,FALSE)</f>
        <v>1</v>
      </c>
      <c r="N6231" s="14">
        <f>+INDEX(Customers!$B$2:$D$797,MATCH(TF_Database!L6231,Customers!$C$2:$C$797,0),1)</f>
        <v>7616</v>
      </c>
      <c r="O6231" s="29">
        <f t="shared" si="584"/>
        <v>5</v>
      </c>
      <c r="P6231" s="29">
        <f t="shared" si="585"/>
        <v>10</v>
      </c>
      <c r="Q6231" s="14" t="str">
        <f t="shared" si="586"/>
        <v xml:space="preserve">Alan </v>
      </c>
      <c r="R6231" s="14" t="str">
        <f t="shared" si="587"/>
        <v>Hwang</v>
      </c>
    </row>
    <row r="6232" spans="2:18" x14ac:dyDescent="0.45">
      <c r="B6232" s="14" t="str">
        <f t="shared" si="582"/>
        <v>398742039876</v>
      </c>
      <c r="C6232" s="5">
        <v>39874</v>
      </c>
      <c r="D6232" s="2" t="s">
        <v>808</v>
      </c>
      <c r="E6232" s="14">
        <f t="shared" si="583"/>
        <v>0</v>
      </c>
      <c r="F6232" s="2">
        <v>20</v>
      </c>
      <c r="G6232" s="19">
        <v>1846.76</v>
      </c>
      <c r="H6232" s="20">
        <v>0.03</v>
      </c>
      <c r="I6232" s="6"/>
      <c r="J6232" s="5">
        <v>39876</v>
      </c>
      <c r="K6232" s="25">
        <v>3.1400000000000432</v>
      </c>
      <c r="L6232" s="2" t="s">
        <v>251</v>
      </c>
      <c r="M6232" s="14">
        <f>+VLOOKUP(L6232,Customers!$C$3:$D$797,2,FALSE)</f>
        <v>1</v>
      </c>
      <c r="N6232" s="14">
        <f>+INDEX(Customers!$B$2:$D$797,MATCH(TF_Database!L6232,Customers!$C$2:$C$797,0),1)</f>
        <v>7616</v>
      </c>
      <c r="O6232" s="29">
        <f t="shared" si="584"/>
        <v>5</v>
      </c>
      <c r="P6232" s="29">
        <f t="shared" si="585"/>
        <v>10</v>
      </c>
      <c r="Q6232" s="14" t="str">
        <f t="shared" si="586"/>
        <v xml:space="preserve">Alan </v>
      </c>
      <c r="R6232" s="14" t="str">
        <f t="shared" si="587"/>
        <v>Hwang</v>
      </c>
    </row>
    <row r="6233" spans="2:18" x14ac:dyDescent="0.45">
      <c r="B6233" s="14" t="str">
        <f t="shared" si="582"/>
        <v>398741539874</v>
      </c>
      <c r="C6233" s="5">
        <v>39874</v>
      </c>
      <c r="D6233" s="2" t="s">
        <v>808</v>
      </c>
      <c r="E6233" s="14">
        <f t="shared" si="583"/>
        <v>0</v>
      </c>
      <c r="F6233" s="2">
        <v>15</v>
      </c>
      <c r="G6233" s="19">
        <v>2211.7339999999999</v>
      </c>
      <c r="H6233" s="20">
        <v>0.02</v>
      </c>
      <c r="I6233" s="6"/>
      <c r="J6233" s="5">
        <v>39874</v>
      </c>
      <c r="K6233" s="25">
        <v>80.757000000000005</v>
      </c>
      <c r="L6233" s="2" t="s">
        <v>251</v>
      </c>
      <c r="M6233" s="14">
        <f>+VLOOKUP(L6233,Customers!$C$3:$D$797,2,FALSE)</f>
        <v>1</v>
      </c>
      <c r="N6233" s="14">
        <f>+INDEX(Customers!$B$2:$D$797,MATCH(TF_Database!L6233,Customers!$C$2:$C$797,0),1)</f>
        <v>7616</v>
      </c>
      <c r="O6233" s="29">
        <f t="shared" si="584"/>
        <v>5</v>
      </c>
      <c r="P6233" s="29">
        <f t="shared" si="585"/>
        <v>10</v>
      </c>
      <c r="Q6233" s="14" t="str">
        <f t="shared" si="586"/>
        <v xml:space="preserve">Alan </v>
      </c>
      <c r="R6233" s="14" t="str">
        <f t="shared" si="587"/>
        <v>Hwang</v>
      </c>
    </row>
    <row r="6234" spans="2:18" x14ac:dyDescent="0.45">
      <c r="B6234" s="14" t="str">
        <f t="shared" si="582"/>
        <v>408732640873</v>
      </c>
      <c r="C6234" s="5">
        <v>40873</v>
      </c>
      <c r="D6234" s="2" t="s">
        <v>804</v>
      </c>
      <c r="E6234" s="14">
        <f t="shared" si="583"/>
        <v>0</v>
      </c>
      <c r="F6234" s="2">
        <v>26</v>
      </c>
      <c r="G6234" s="19">
        <v>1580.57</v>
      </c>
      <c r="H6234" s="20">
        <v>0.08</v>
      </c>
      <c r="I6234" s="6"/>
      <c r="J6234" s="5">
        <v>40873</v>
      </c>
      <c r="K6234" s="25">
        <v>-750.82</v>
      </c>
      <c r="L6234" s="2" t="s">
        <v>212</v>
      </c>
      <c r="M6234" s="14">
        <f>+VLOOKUP(L6234,Customers!$C$3:$D$797,2,FALSE)</f>
        <v>4</v>
      </c>
      <c r="N6234" s="14">
        <f>+INDEX(Customers!$B$2:$D$797,MATCH(TF_Database!L6234,Customers!$C$2:$C$797,0),1)</f>
        <v>25788</v>
      </c>
      <c r="O6234" s="29">
        <f t="shared" si="584"/>
        <v>4</v>
      </c>
      <c r="P6234" s="29">
        <f t="shared" si="585"/>
        <v>15</v>
      </c>
      <c r="Q6234" s="14" t="str">
        <f t="shared" si="586"/>
        <v xml:space="preserve">Liz </v>
      </c>
      <c r="R6234" s="14" t="str">
        <f t="shared" si="587"/>
        <v>MacKendrick</v>
      </c>
    </row>
    <row r="6235" spans="2:18" x14ac:dyDescent="0.45">
      <c r="B6235" s="14" t="str">
        <f t="shared" si="582"/>
        <v>406524240653</v>
      </c>
      <c r="C6235" s="5">
        <v>40652</v>
      </c>
      <c r="D6235" s="2" t="s">
        <v>808</v>
      </c>
      <c r="E6235" s="14">
        <f t="shared" si="583"/>
        <v>0</v>
      </c>
      <c r="F6235" s="2">
        <v>42</v>
      </c>
      <c r="G6235" s="19">
        <v>115.99</v>
      </c>
      <c r="H6235" s="20">
        <v>0.05</v>
      </c>
      <c r="I6235" s="6"/>
      <c r="J6235" s="5">
        <v>40653</v>
      </c>
      <c r="K6235" s="25">
        <v>-53.35</v>
      </c>
      <c r="L6235" s="2" t="s">
        <v>691</v>
      </c>
      <c r="M6235" s="14">
        <f>+VLOOKUP(L6235,Customers!$C$3:$D$797,2,FALSE)</f>
        <v>3</v>
      </c>
      <c r="N6235" s="14">
        <f>+INDEX(Customers!$B$2:$D$797,MATCH(TF_Database!L6235,Customers!$C$2:$C$797,0),1)</f>
        <v>26925</v>
      </c>
      <c r="O6235" s="29">
        <f t="shared" si="584"/>
        <v>5</v>
      </c>
      <c r="P6235" s="29">
        <f t="shared" si="585"/>
        <v>10</v>
      </c>
      <c r="Q6235" s="14" t="str">
        <f t="shared" si="586"/>
        <v xml:space="preserve">Lynn </v>
      </c>
      <c r="R6235" s="14" t="str">
        <f t="shared" si="587"/>
        <v>Smith</v>
      </c>
    </row>
    <row r="6236" spans="2:18" x14ac:dyDescent="0.45">
      <c r="B6236" s="14" t="str">
        <f t="shared" si="582"/>
        <v>40051140052</v>
      </c>
      <c r="C6236" s="5">
        <v>40051</v>
      </c>
      <c r="D6236" s="2" t="s">
        <v>811</v>
      </c>
      <c r="E6236" s="14">
        <f t="shared" si="583"/>
        <v>0</v>
      </c>
      <c r="F6236" s="2">
        <v>1</v>
      </c>
      <c r="G6236" s="19">
        <v>255.83</v>
      </c>
      <c r="H6236" s="20">
        <v>7.0000000000000007E-2</v>
      </c>
      <c r="I6236" s="6"/>
      <c r="J6236" s="5">
        <v>40052</v>
      </c>
      <c r="K6236" s="25">
        <v>-132.74</v>
      </c>
      <c r="L6236" s="2" t="s">
        <v>691</v>
      </c>
      <c r="M6236" s="14">
        <f>+VLOOKUP(L6236,Customers!$C$3:$D$797,2,FALSE)</f>
        <v>3</v>
      </c>
      <c r="N6236" s="14">
        <f>+INDEX(Customers!$B$2:$D$797,MATCH(TF_Database!L6236,Customers!$C$2:$C$797,0),1)</f>
        <v>26925</v>
      </c>
      <c r="O6236" s="29">
        <f t="shared" si="584"/>
        <v>5</v>
      </c>
      <c r="P6236" s="29">
        <f t="shared" si="585"/>
        <v>10</v>
      </c>
      <c r="Q6236" s="14" t="str">
        <f t="shared" si="586"/>
        <v xml:space="preserve">Lynn </v>
      </c>
      <c r="R6236" s="14" t="str">
        <f t="shared" si="587"/>
        <v>Smith</v>
      </c>
    </row>
    <row r="6237" spans="2:18" x14ac:dyDescent="0.45">
      <c r="B6237" s="14" t="str">
        <f t="shared" si="582"/>
        <v>400514540053</v>
      </c>
      <c r="C6237" s="5">
        <v>40051</v>
      </c>
      <c r="D6237" s="2" t="s">
        <v>811</v>
      </c>
      <c r="E6237" s="14">
        <f t="shared" si="583"/>
        <v>0</v>
      </c>
      <c r="F6237" s="2">
        <v>45</v>
      </c>
      <c r="G6237" s="19">
        <v>947.66</v>
      </c>
      <c r="H6237" s="20">
        <v>0.08</v>
      </c>
      <c r="I6237" s="6"/>
      <c r="J6237" s="5">
        <v>40053</v>
      </c>
      <c r="K6237" s="25">
        <v>-2175.09</v>
      </c>
      <c r="L6237" s="2" t="s">
        <v>691</v>
      </c>
      <c r="M6237" s="14">
        <f>+VLOOKUP(L6237,Customers!$C$3:$D$797,2,FALSE)</f>
        <v>3</v>
      </c>
      <c r="N6237" s="14">
        <f>+INDEX(Customers!$B$2:$D$797,MATCH(TF_Database!L6237,Customers!$C$2:$C$797,0),1)</f>
        <v>26925</v>
      </c>
      <c r="O6237" s="29">
        <f t="shared" si="584"/>
        <v>5</v>
      </c>
      <c r="P6237" s="29">
        <f t="shared" si="585"/>
        <v>10</v>
      </c>
      <c r="Q6237" s="14" t="str">
        <f t="shared" si="586"/>
        <v xml:space="preserve">Lynn </v>
      </c>
      <c r="R6237" s="14" t="str">
        <f t="shared" si="587"/>
        <v>Smith</v>
      </c>
    </row>
    <row r="6238" spans="2:18" x14ac:dyDescent="0.45">
      <c r="B6238" s="14" t="str">
        <f t="shared" si="582"/>
        <v>408053740807</v>
      </c>
      <c r="C6238" s="5">
        <v>40805</v>
      </c>
      <c r="D6238" s="2" t="s">
        <v>811</v>
      </c>
      <c r="E6238" s="14">
        <f t="shared" si="583"/>
        <v>0</v>
      </c>
      <c r="F6238" s="2">
        <v>37</v>
      </c>
      <c r="G6238" s="19">
        <v>1033.44</v>
      </c>
      <c r="H6238" s="20">
        <v>0.1</v>
      </c>
      <c r="I6238" s="6"/>
      <c r="J6238" s="5">
        <v>40807</v>
      </c>
      <c r="K6238" s="25">
        <v>385.63</v>
      </c>
      <c r="L6238" s="2" t="s">
        <v>604</v>
      </c>
      <c r="M6238" s="14">
        <f>+VLOOKUP(L6238,Customers!$C$3:$D$797,2,FALSE)</f>
        <v>1</v>
      </c>
      <c r="N6238" s="14">
        <f>+INDEX(Customers!$B$2:$D$797,MATCH(TF_Database!L6238,Customers!$C$2:$C$797,0),1)</f>
        <v>23263</v>
      </c>
      <c r="O6238" s="29">
        <f t="shared" si="584"/>
        <v>6</v>
      </c>
      <c r="P6238" s="29">
        <f t="shared" si="585"/>
        <v>13</v>
      </c>
      <c r="Q6238" s="14" t="str">
        <f t="shared" si="586"/>
        <v xml:space="preserve">Tracy </v>
      </c>
      <c r="R6238" s="14" t="str">
        <f t="shared" si="587"/>
        <v>Collins</v>
      </c>
    </row>
    <row r="6239" spans="2:18" x14ac:dyDescent="0.45">
      <c r="B6239" s="14" t="str">
        <f t="shared" si="582"/>
        <v>401153040118</v>
      </c>
      <c r="C6239" s="5">
        <v>40115</v>
      </c>
      <c r="D6239" s="2" t="s">
        <v>810</v>
      </c>
      <c r="E6239" s="14">
        <f t="shared" si="583"/>
        <v>0</v>
      </c>
      <c r="F6239" s="2">
        <v>30</v>
      </c>
      <c r="G6239" s="19">
        <v>2951.7</v>
      </c>
      <c r="H6239" s="20">
        <v>0.02</v>
      </c>
      <c r="I6239" s="6"/>
      <c r="J6239" s="5">
        <v>40118</v>
      </c>
      <c r="K6239" s="25">
        <v>-1111.45</v>
      </c>
      <c r="L6239" s="2" t="s">
        <v>691</v>
      </c>
      <c r="M6239" s="14">
        <f>+VLOOKUP(L6239,Customers!$C$3:$D$797,2,FALSE)</f>
        <v>3</v>
      </c>
      <c r="N6239" s="14">
        <f>+INDEX(Customers!$B$2:$D$797,MATCH(TF_Database!L6239,Customers!$C$2:$C$797,0),1)</f>
        <v>26925</v>
      </c>
      <c r="O6239" s="29">
        <f t="shared" si="584"/>
        <v>5</v>
      </c>
      <c r="P6239" s="29">
        <f t="shared" si="585"/>
        <v>10</v>
      </c>
      <c r="Q6239" s="14" t="str">
        <f t="shared" si="586"/>
        <v xml:space="preserve">Lynn </v>
      </c>
      <c r="R6239" s="14" t="str">
        <f t="shared" si="587"/>
        <v>Smith</v>
      </c>
    </row>
    <row r="6240" spans="2:18" x14ac:dyDescent="0.45">
      <c r="B6240" s="14" t="str">
        <f t="shared" si="582"/>
        <v>404713540473</v>
      </c>
      <c r="C6240" s="5">
        <v>40471</v>
      </c>
      <c r="D6240" s="2" t="s">
        <v>810</v>
      </c>
      <c r="E6240" s="14">
        <f t="shared" si="583"/>
        <v>0</v>
      </c>
      <c r="F6240" s="2">
        <v>35</v>
      </c>
      <c r="G6240" s="19">
        <v>25313.34</v>
      </c>
      <c r="H6240" s="20">
        <v>0.05</v>
      </c>
      <c r="I6240" s="6"/>
      <c r="J6240" s="5">
        <v>40473</v>
      </c>
      <c r="K6240" s="25">
        <v>8612.11</v>
      </c>
      <c r="L6240" s="2" t="s">
        <v>212</v>
      </c>
      <c r="M6240" s="14">
        <f>+VLOOKUP(L6240,Customers!$C$3:$D$797,2,FALSE)</f>
        <v>4</v>
      </c>
      <c r="N6240" s="14">
        <f>+INDEX(Customers!$B$2:$D$797,MATCH(TF_Database!L6240,Customers!$C$2:$C$797,0),1)</f>
        <v>25788</v>
      </c>
      <c r="O6240" s="29">
        <f t="shared" si="584"/>
        <v>4</v>
      </c>
      <c r="P6240" s="29">
        <f t="shared" si="585"/>
        <v>15</v>
      </c>
      <c r="Q6240" s="14" t="str">
        <f t="shared" si="586"/>
        <v xml:space="preserve">Liz </v>
      </c>
      <c r="R6240" s="14" t="str">
        <f t="shared" si="587"/>
        <v>MacKendrick</v>
      </c>
    </row>
    <row r="6241" spans="2:18" x14ac:dyDescent="0.45">
      <c r="B6241" s="14" t="str">
        <f t="shared" si="582"/>
        <v>399443039944</v>
      </c>
      <c r="C6241" s="5">
        <v>39944</v>
      </c>
      <c r="D6241" s="2" t="s">
        <v>804</v>
      </c>
      <c r="E6241" s="14">
        <f t="shared" si="583"/>
        <v>0</v>
      </c>
      <c r="F6241" s="2">
        <v>30</v>
      </c>
      <c r="G6241" s="19">
        <v>512.97</v>
      </c>
      <c r="H6241" s="20">
        <v>0.01</v>
      </c>
      <c r="I6241" s="6"/>
      <c r="J6241" s="5">
        <v>39944</v>
      </c>
      <c r="K6241" s="25">
        <v>261.29000000000002</v>
      </c>
      <c r="L6241" s="2" t="s">
        <v>110</v>
      </c>
      <c r="M6241" s="14">
        <f>+VLOOKUP(L6241,Customers!$C$3:$D$797,2,FALSE)</f>
        <v>5</v>
      </c>
      <c r="N6241" s="14">
        <f>+INDEX(Customers!$B$2:$D$797,MATCH(TF_Database!L6241,Customers!$C$2:$C$797,0),1)</f>
        <v>27629</v>
      </c>
      <c r="O6241" s="29">
        <f t="shared" si="584"/>
        <v>8</v>
      </c>
      <c r="P6241" s="29">
        <f t="shared" si="585"/>
        <v>14</v>
      </c>
      <c r="Q6241" s="14" t="str">
        <f t="shared" si="586"/>
        <v xml:space="preserve">Jocasta </v>
      </c>
      <c r="R6241" s="14" t="str">
        <f t="shared" si="587"/>
        <v>Rupert</v>
      </c>
    </row>
    <row r="6242" spans="2:18" x14ac:dyDescent="0.45">
      <c r="B6242" s="14" t="str">
        <f t="shared" si="582"/>
        <v>41064741066</v>
      </c>
      <c r="C6242" s="5">
        <v>41064</v>
      </c>
      <c r="D6242" s="2" t="s">
        <v>808</v>
      </c>
      <c r="E6242" s="14">
        <f t="shared" si="583"/>
        <v>0</v>
      </c>
      <c r="F6242" s="2">
        <v>7</v>
      </c>
      <c r="G6242" s="19">
        <v>86.61</v>
      </c>
      <c r="H6242" s="20">
        <v>0.1</v>
      </c>
      <c r="I6242" s="6"/>
      <c r="J6242" s="5">
        <v>41066</v>
      </c>
      <c r="K6242" s="25">
        <v>15.691000000000001</v>
      </c>
      <c r="L6242" s="2" t="s">
        <v>491</v>
      </c>
      <c r="M6242" s="14">
        <f>+VLOOKUP(L6242,Customers!$C$3:$D$797,2,FALSE)</f>
        <v>3</v>
      </c>
      <c r="N6242" s="14">
        <f>+INDEX(Customers!$B$2:$D$797,MATCH(TF_Database!L6242,Customers!$C$2:$C$797,0),1)</f>
        <v>263</v>
      </c>
      <c r="O6242" s="29">
        <f t="shared" si="584"/>
        <v>5</v>
      </c>
      <c r="P6242" s="29">
        <f t="shared" si="585"/>
        <v>10</v>
      </c>
      <c r="Q6242" s="14" t="str">
        <f t="shared" si="586"/>
        <v xml:space="preserve">Nora </v>
      </c>
      <c r="R6242" s="14" t="str">
        <f t="shared" si="587"/>
        <v>Price</v>
      </c>
    </row>
    <row r="6243" spans="2:18" x14ac:dyDescent="0.45">
      <c r="B6243" s="14" t="str">
        <f t="shared" si="582"/>
        <v>399273839929</v>
      </c>
      <c r="C6243" s="5">
        <v>39927</v>
      </c>
      <c r="D6243" s="2" t="s">
        <v>804</v>
      </c>
      <c r="E6243" s="14">
        <f t="shared" si="583"/>
        <v>0</v>
      </c>
      <c r="F6243" s="2">
        <v>38</v>
      </c>
      <c r="G6243" s="19">
        <v>1396.58</v>
      </c>
      <c r="H6243" s="20">
        <v>0.03</v>
      </c>
      <c r="I6243" s="6"/>
      <c r="J6243" s="5">
        <v>39929</v>
      </c>
      <c r="K6243" s="25">
        <v>600.72</v>
      </c>
      <c r="L6243" s="2" t="s">
        <v>689</v>
      </c>
      <c r="M6243" s="14">
        <f>+VLOOKUP(L6243,Customers!$C$3:$D$797,2,FALSE)</f>
        <v>2</v>
      </c>
      <c r="N6243" s="14">
        <f>+INDEX(Customers!$B$2:$D$797,MATCH(TF_Database!L6243,Customers!$C$2:$C$797,0),1)</f>
        <v>12768</v>
      </c>
      <c r="O6243" s="29">
        <f t="shared" si="584"/>
        <v>4</v>
      </c>
      <c r="P6243" s="29">
        <f t="shared" si="585"/>
        <v>7</v>
      </c>
      <c r="Q6243" s="14" t="str">
        <f t="shared" si="586"/>
        <v xml:space="preserve">Jim </v>
      </c>
      <c r="R6243" s="14" t="str">
        <f t="shared" si="587"/>
        <v>Epp</v>
      </c>
    </row>
    <row r="6244" spans="2:18" x14ac:dyDescent="0.45">
      <c r="B6244" s="14" t="str">
        <f t="shared" si="582"/>
        <v>399274539936</v>
      </c>
      <c r="C6244" s="5">
        <v>39927</v>
      </c>
      <c r="D6244" s="2" t="s">
        <v>804</v>
      </c>
      <c r="E6244" s="14">
        <f t="shared" si="583"/>
        <v>0</v>
      </c>
      <c r="F6244" s="2">
        <v>45</v>
      </c>
      <c r="G6244" s="19">
        <v>6448.69</v>
      </c>
      <c r="H6244" s="20">
        <v>0</v>
      </c>
      <c r="I6244" s="6"/>
      <c r="J6244" s="5">
        <v>39936</v>
      </c>
      <c r="K6244" s="25">
        <v>1663.35</v>
      </c>
      <c r="L6244" s="2" t="s">
        <v>689</v>
      </c>
      <c r="M6244" s="14">
        <f>+VLOOKUP(L6244,Customers!$C$3:$D$797,2,FALSE)</f>
        <v>2</v>
      </c>
      <c r="N6244" s="14">
        <f>+INDEX(Customers!$B$2:$D$797,MATCH(TF_Database!L6244,Customers!$C$2:$C$797,0),1)</f>
        <v>12768</v>
      </c>
      <c r="O6244" s="29">
        <f t="shared" si="584"/>
        <v>4</v>
      </c>
      <c r="P6244" s="29">
        <f t="shared" si="585"/>
        <v>7</v>
      </c>
      <c r="Q6244" s="14" t="str">
        <f t="shared" si="586"/>
        <v xml:space="preserve">Jim </v>
      </c>
      <c r="R6244" s="14" t="str">
        <f t="shared" si="587"/>
        <v>Epp</v>
      </c>
    </row>
    <row r="6245" spans="2:18" x14ac:dyDescent="0.45">
      <c r="B6245" s="14" t="str">
        <f t="shared" si="582"/>
        <v>410062741008</v>
      </c>
      <c r="C6245" s="5">
        <v>41006</v>
      </c>
      <c r="D6245" s="2" t="s">
        <v>804</v>
      </c>
      <c r="E6245" s="14">
        <f t="shared" si="583"/>
        <v>0</v>
      </c>
      <c r="F6245" s="2">
        <v>27</v>
      </c>
      <c r="G6245" s="19">
        <v>3436.7710000000002</v>
      </c>
      <c r="H6245" s="20">
        <v>0.04</v>
      </c>
      <c r="I6245" s="6"/>
      <c r="J6245" s="5">
        <v>41008</v>
      </c>
      <c r="K6245" s="25">
        <v>520.00199999999995</v>
      </c>
      <c r="L6245" s="2" t="s">
        <v>690</v>
      </c>
      <c r="M6245" s="14">
        <f>+VLOOKUP(L6245,Customers!$C$3:$D$797,2,FALSE)</f>
        <v>5</v>
      </c>
      <c r="N6245" s="14">
        <f>+INDEX(Customers!$B$2:$D$797,MATCH(TF_Database!L6245,Customers!$C$2:$C$797,0),1)</f>
        <v>28314</v>
      </c>
      <c r="O6245" s="29">
        <f t="shared" si="584"/>
        <v>6</v>
      </c>
      <c r="P6245" s="29">
        <f t="shared" si="585"/>
        <v>12</v>
      </c>
      <c r="Q6245" s="14" t="str">
        <f t="shared" si="586"/>
        <v xml:space="preserve">James </v>
      </c>
      <c r="R6245" s="14" t="str">
        <f t="shared" si="587"/>
        <v>Galang</v>
      </c>
    </row>
    <row r="6246" spans="2:18" x14ac:dyDescent="0.45">
      <c r="B6246" s="14" t="str">
        <f t="shared" si="582"/>
        <v>400043840005</v>
      </c>
      <c r="C6246" s="5">
        <v>40004</v>
      </c>
      <c r="D6246" s="2" t="s">
        <v>806</v>
      </c>
      <c r="E6246" s="14">
        <f t="shared" si="583"/>
        <v>1</v>
      </c>
      <c r="F6246" s="2">
        <v>38</v>
      </c>
      <c r="G6246" s="19">
        <v>21956.03</v>
      </c>
      <c r="H6246" s="20">
        <v>0.1</v>
      </c>
      <c r="I6246" s="6"/>
      <c r="J6246" s="5">
        <v>40005</v>
      </c>
      <c r="K6246" s="25">
        <v>5903.0860000000002</v>
      </c>
      <c r="L6246" s="2" t="s">
        <v>370</v>
      </c>
      <c r="M6246" s="14">
        <f>+VLOOKUP(L6246,Customers!$C$3:$D$797,2,FALSE)</f>
        <v>4</v>
      </c>
      <c r="N6246" s="14">
        <f>+INDEX(Customers!$B$2:$D$797,MATCH(TF_Database!L6246,Customers!$C$2:$C$797,0),1)</f>
        <v>16955</v>
      </c>
      <c r="O6246" s="29">
        <f t="shared" si="584"/>
        <v>9</v>
      </c>
      <c r="P6246" s="29">
        <f t="shared" si="585"/>
        <v>15</v>
      </c>
      <c r="Q6246" s="14" t="str">
        <f t="shared" si="586"/>
        <v xml:space="preserve">Muhammed </v>
      </c>
      <c r="R6246" s="14" t="str">
        <f t="shared" si="587"/>
        <v>Yedwab</v>
      </c>
    </row>
    <row r="6247" spans="2:18" x14ac:dyDescent="0.45">
      <c r="B6247" s="14" t="str">
        <f t="shared" si="582"/>
        <v>400043240006</v>
      </c>
      <c r="C6247" s="5">
        <v>40004</v>
      </c>
      <c r="D6247" s="2" t="s">
        <v>806</v>
      </c>
      <c r="E6247" s="14">
        <f t="shared" si="583"/>
        <v>1</v>
      </c>
      <c r="F6247" s="2">
        <v>32</v>
      </c>
      <c r="G6247" s="19">
        <v>89.89</v>
      </c>
      <c r="H6247" s="20">
        <v>0.06</v>
      </c>
      <c r="I6247" s="6"/>
      <c r="J6247" s="5">
        <v>40006</v>
      </c>
      <c r="K6247" s="25">
        <v>-8.16</v>
      </c>
      <c r="L6247" s="2" t="s">
        <v>370</v>
      </c>
      <c r="M6247" s="14">
        <f>+VLOOKUP(L6247,Customers!$C$3:$D$797,2,FALSE)</f>
        <v>4</v>
      </c>
      <c r="N6247" s="14">
        <f>+INDEX(Customers!$B$2:$D$797,MATCH(TF_Database!L6247,Customers!$C$2:$C$797,0),1)</f>
        <v>16955</v>
      </c>
      <c r="O6247" s="29">
        <f t="shared" si="584"/>
        <v>9</v>
      </c>
      <c r="P6247" s="29">
        <f t="shared" si="585"/>
        <v>15</v>
      </c>
      <c r="Q6247" s="14" t="str">
        <f t="shared" si="586"/>
        <v xml:space="preserve">Muhammed </v>
      </c>
      <c r="R6247" s="14" t="str">
        <f t="shared" si="587"/>
        <v>Yedwab</v>
      </c>
    </row>
    <row r="6248" spans="2:18" x14ac:dyDescent="0.45">
      <c r="B6248" s="14" t="str">
        <f t="shared" si="582"/>
        <v>40263540268</v>
      </c>
      <c r="C6248" s="5">
        <v>40263</v>
      </c>
      <c r="D6248" s="2" t="s">
        <v>804</v>
      </c>
      <c r="E6248" s="14">
        <f t="shared" si="583"/>
        <v>0</v>
      </c>
      <c r="F6248" s="2">
        <v>5</v>
      </c>
      <c r="G6248" s="19">
        <v>64.97</v>
      </c>
      <c r="H6248" s="20">
        <v>0.1</v>
      </c>
      <c r="I6248" s="6"/>
      <c r="J6248" s="5">
        <v>40268</v>
      </c>
      <c r="K6248" s="25">
        <v>-190.3</v>
      </c>
      <c r="L6248" s="2" t="s">
        <v>370</v>
      </c>
      <c r="M6248" s="14">
        <f>+VLOOKUP(L6248,Customers!$C$3:$D$797,2,FALSE)</f>
        <v>4</v>
      </c>
      <c r="N6248" s="14">
        <f>+INDEX(Customers!$B$2:$D$797,MATCH(TF_Database!L6248,Customers!$C$2:$C$797,0),1)</f>
        <v>16955</v>
      </c>
      <c r="O6248" s="29">
        <f t="shared" si="584"/>
        <v>9</v>
      </c>
      <c r="P6248" s="29">
        <f t="shared" si="585"/>
        <v>15</v>
      </c>
      <c r="Q6248" s="14" t="str">
        <f t="shared" si="586"/>
        <v xml:space="preserve">Muhammed </v>
      </c>
      <c r="R6248" s="14" t="str">
        <f t="shared" si="587"/>
        <v>Yedwab</v>
      </c>
    </row>
    <row r="6249" spans="2:18" x14ac:dyDescent="0.45">
      <c r="B6249" s="14" t="str">
        <f t="shared" si="582"/>
        <v>402354440236</v>
      </c>
      <c r="C6249" s="5">
        <v>40235</v>
      </c>
      <c r="D6249" s="2" t="s">
        <v>810</v>
      </c>
      <c r="E6249" s="14">
        <f t="shared" si="583"/>
        <v>0</v>
      </c>
      <c r="F6249" s="2">
        <v>44</v>
      </c>
      <c r="G6249" s="19">
        <v>669.01</v>
      </c>
      <c r="H6249" s="20">
        <v>0.08</v>
      </c>
      <c r="I6249" s="6"/>
      <c r="J6249" s="5">
        <v>40236</v>
      </c>
      <c r="K6249" s="25">
        <v>299.35000000000002</v>
      </c>
      <c r="L6249" s="2" t="s">
        <v>303</v>
      </c>
      <c r="M6249" s="14">
        <f>+VLOOKUP(L6249,Customers!$C$3:$D$797,2,FALSE)</f>
        <v>1</v>
      </c>
      <c r="N6249" s="14">
        <f>+INDEX(Customers!$B$2:$D$797,MATCH(TF_Database!L6249,Customers!$C$2:$C$797,0),1)</f>
        <v>7927</v>
      </c>
      <c r="O6249" s="29">
        <f t="shared" si="584"/>
        <v>8</v>
      </c>
      <c r="P6249" s="29">
        <f t="shared" si="585"/>
        <v>14</v>
      </c>
      <c r="Q6249" s="14" t="str">
        <f t="shared" si="586"/>
        <v xml:space="preserve">Anemone </v>
      </c>
      <c r="R6249" s="14" t="str">
        <f t="shared" si="587"/>
        <v>Ratner</v>
      </c>
    </row>
    <row r="6250" spans="2:18" x14ac:dyDescent="0.45">
      <c r="B6250" s="14" t="str">
        <f t="shared" si="582"/>
        <v>402353040237</v>
      </c>
      <c r="C6250" s="5">
        <v>40235</v>
      </c>
      <c r="D6250" s="2" t="s">
        <v>810</v>
      </c>
      <c r="E6250" s="14">
        <f t="shared" si="583"/>
        <v>0</v>
      </c>
      <c r="F6250" s="2">
        <v>30</v>
      </c>
      <c r="G6250" s="19">
        <v>301.60000000000002</v>
      </c>
      <c r="H6250" s="20">
        <v>0.01</v>
      </c>
      <c r="I6250" s="6"/>
      <c r="J6250" s="5">
        <v>40237</v>
      </c>
      <c r="K6250" s="25">
        <v>-24.93</v>
      </c>
      <c r="L6250" s="2" t="s">
        <v>303</v>
      </c>
      <c r="M6250" s="14">
        <f>+VLOOKUP(L6250,Customers!$C$3:$D$797,2,FALSE)</f>
        <v>1</v>
      </c>
      <c r="N6250" s="14">
        <f>+INDEX(Customers!$B$2:$D$797,MATCH(TF_Database!L6250,Customers!$C$2:$C$797,0),1)</f>
        <v>7927</v>
      </c>
      <c r="O6250" s="29">
        <f t="shared" si="584"/>
        <v>8</v>
      </c>
      <c r="P6250" s="29">
        <f t="shared" si="585"/>
        <v>14</v>
      </c>
      <c r="Q6250" s="14" t="str">
        <f t="shared" si="586"/>
        <v xml:space="preserve">Anemone </v>
      </c>
      <c r="R6250" s="14" t="str">
        <f t="shared" si="587"/>
        <v>Ratner</v>
      </c>
    </row>
    <row r="6251" spans="2:18" x14ac:dyDescent="0.45">
      <c r="B6251" s="14" t="str">
        <f t="shared" si="582"/>
        <v>401292540130</v>
      </c>
      <c r="C6251" s="5">
        <v>40129</v>
      </c>
      <c r="D6251" s="2" t="s">
        <v>811</v>
      </c>
      <c r="E6251" s="14">
        <f t="shared" si="583"/>
        <v>0</v>
      </c>
      <c r="F6251" s="2">
        <v>25</v>
      </c>
      <c r="G6251" s="19">
        <v>5811.72</v>
      </c>
      <c r="H6251" s="20">
        <v>0.03</v>
      </c>
      <c r="I6251" s="6"/>
      <c r="J6251" s="5">
        <v>40130</v>
      </c>
      <c r="K6251" s="25">
        <v>2431.5949999999998</v>
      </c>
      <c r="L6251" s="2" t="s">
        <v>689</v>
      </c>
      <c r="M6251" s="14">
        <f>+VLOOKUP(L6251,Customers!$C$3:$D$797,2,FALSE)</f>
        <v>2</v>
      </c>
      <c r="N6251" s="14">
        <f>+INDEX(Customers!$B$2:$D$797,MATCH(TF_Database!L6251,Customers!$C$2:$C$797,0),1)</f>
        <v>12768</v>
      </c>
      <c r="O6251" s="29">
        <f t="shared" si="584"/>
        <v>4</v>
      </c>
      <c r="P6251" s="29">
        <f t="shared" si="585"/>
        <v>7</v>
      </c>
      <c r="Q6251" s="14" t="str">
        <f t="shared" si="586"/>
        <v xml:space="preserve">Jim </v>
      </c>
      <c r="R6251" s="14" t="str">
        <f t="shared" si="587"/>
        <v>Epp</v>
      </c>
    </row>
    <row r="6252" spans="2:18" x14ac:dyDescent="0.45">
      <c r="B6252" s="14" t="str">
        <f t="shared" si="582"/>
        <v>41131241133</v>
      </c>
      <c r="C6252" s="5">
        <v>41131</v>
      </c>
      <c r="D6252" s="2" t="s">
        <v>810</v>
      </c>
      <c r="E6252" s="14">
        <f t="shared" si="583"/>
        <v>0</v>
      </c>
      <c r="F6252" s="2">
        <v>2</v>
      </c>
      <c r="G6252" s="19">
        <v>23.54</v>
      </c>
      <c r="H6252" s="20">
        <v>0.03</v>
      </c>
      <c r="I6252" s="6"/>
      <c r="J6252" s="5">
        <v>41133</v>
      </c>
      <c r="K6252" s="25">
        <v>-14.467000000000001</v>
      </c>
      <c r="L6252" s="2" t="s">
        <v>491</v>
      </c>
      <c r="M6252" s="14">
        <f>+VLOOKUP(L6252,Customers!$C$3:$D$797,2,FALSE)</f>
        <v>3</v>
      </c>
      <c r="N6252" s="14">
        <f>+INDEX(Customers!$B$2:$D$797,MATCH(TF_Database!L6252,Customers!$C$2:$C$797,0),1)</f>
        <v>263</v>
      </c>
      <c r="O6252" s="29">
        <f t="shared" si="584"/>
        <v>5</v>
      </c>
      <c r="P6252" s="29">
        <f t="shared" si="585"/>
        <v>10</v>
      </c>
      <c r="Q6252" s="14" t="str">
        <f t="shared" si="586"/>
        <v xml:space="preserve">Nora </v>
      </c>
      <c r="R6252" s="14" t="str">
        <f t="shared" si="587"/>
        <v>Price</v>
      </c>
    </row>
    <row r="6253" spans="2:18" x14ac:dyDescent="0.45">
      <c r="B6253" s="14" t="str">
        <f t="shared" si="582"/>
        <v>411311041132</v>
      </c>
      <c r="C6253" s="5">
        <v>41131</v>
      </c>
      <c r="D6253" s="2" t="s">
        <v>810</v>
      </c>
      <c r="E6253" s="14">
        <f t="shared" si="583"/>
        <v>0</v>
      </c>
      <c r="F6253" s="2">
        <v>10</v>
      </c>
      <c r="G6253" s="19">
        <v>1539.83</v>
      </c>
      <c r="H6253" s="20">
        <v>0.08</v>
      </c>
      <c r="I6253" s="6"/>
      <c r="J6253" s="5">
        <v>41132</v>
      </c>
      <c r="K6253" s="25">
        <v>34.85</v>
      </c>
      <c r="L6253" s="2" t="s">
        <v>491</v>
      </c>
      <c r="M6253" s="14">
        <f>+VLOOKUP(L6253,Customers!$C$3:$D$797,2,FALSE)</f>
        <v>3</v>
      </c>
      <c r="N6253" s="14">
        <f>+INDEX(Customers!$B$2:$D$797,MATCH(TF_Database!L6253,Customers!$C$2:$C$797,0),1)</f>
        <v>263</v>
      </c>
      <c r="O6253" s="29">
        <f t="shared" si="584"/>
        <v>5</v>
      </c>
      <c r="P6253" s="29">
        <f t="shared" si="585"/>
        <v>10</v>
      </c>
      <c r="Q6253" s="14" t="str">
        <f t="shared" si="586"/>
        <v xml:space="preserve">Nora </v>
      </c>
      <c r="R6253" s="14" t="str">
        <f t="shared" si="587"/>
        <v>Price</v>
      </c>
    </row>
    <row r="6254" spans="2:18" x14ac:dyDescent="0.45">
      <c r="B6254" s="14" t="str">
        <f t="shared" si="582"/>
        <v>403104340312</v>
      </c>
      <c r="C6254" s="5">
        <v>40310</v>
      </c>
      <c r="D6254" s="2" t="s">
        <v>804</v>
      </c>
      <c r="E6254" s="14">
        <f t="shared" si="583"/>
        <v>0</v>
      </c>
      <c r="F6254" s="2">
        <v>43</v>
      </c>
      <c r="G6254" s="19">
        <v>1677.27</v>
      </c>
      <c r="H6254" s="20">
        <v>0.08</v>
      </c>
      <c r="I6254" s="6"/>
      <c r="J6254" s="5">
        <v>40312</v>
      </c>
      <c r="K6254" s="25">
        <v>528.79349999999999</v>
      </c>
      <c r="L6254" s="2" t="s">
        <v>690</v>
      </c>
      <c r="M6254" s="14">
        <f>+VLOOKUP(L6254,Customers!$C$3:$D$797,2,FALSE)</f>
        <v>5</v>
      </c>
      <c r="N6254" s="14">
        <f>+INDEX(Customers!$B$2:$D$797,MATCH(TF_Database!L6254,Customers!$C$2:$C$797,0),1)</f>
        <v>28314</v>
      </c>
      <c r="O6254" s="29">
        <f t="shared" si="584"/>
        <v>6</v>
      </c>
      <c r="P6254" s="29">
        <f t="shared" si="585"/>
        <v>12</v>
      </c>
      <c r="Q6254" s="14" t="str">
        <f t="shared" si="586"/>
        <v xml:space="preserve">James </v>
      </c>
      <c r="R6254" s="14" t="str">
        <f t="shared" si="587"/>
        <v>Galang</v>
      </c>
    </row>
    <row r="6255" spans="2:18" x14ac:dyDescent="0.45">
      <c r="B6255" s="14" t="str">
        <f t="shared" si="582"/>
        <v>403102140315</v>
      </c>
      <c r="C6255" s="5">
        <v>40310</v>
      </c>
      <c r="D6255" s="2" t="s">
        <v>804</v>
      </c>
      <c r="E6255" s="14">
        <f t="shared" si="583"/>
        <v>0</v>
      </c>
      <c r="F6255" s="2">
        <v>21</v>
      </c>
      <c r="G6255" s="19">
        <v>1556.08</v>
      </c>
      <c r="H6255" s="20">
        <v>0.05</v>
      </c>
      <c r="I6255" s="6"/>
      <c r="J6255" s="5">
        <v>40315</v>
      </c>
      <c r="K6255" s="25">
        <v>-41.77</v>
      </c>
      <c r="L6255" s="2" t="s">
        <v>690</v>
      </c>
      <c r="M6255" s="14">
        <f>+VLOOKUP(L6255,Customers!$C$3:$D$797,2,FALSE)</f>
        <v>5</v>
      </c>
      <c r="N6255" s="14">
        <f>+INDEX(Customers!$B$2:$D$797,MATCH(TF_Database!L6255,Customers!$C$2:$C$797,0),1)</f>
        <v>28314</v>
      </c>
      <c r="O6255" s="29">
        <f t="shared" si="584"/>
        <v>6</v>
      </c>
      <c r="P6255" s="29">
        <f t="shared" si="585"/>
        <v>12</v>
      </c>
      <c r="Q6255" s="14" t="str">
        <f t="shared" si="586"/>
        <v xml:space="preserve">James </v>
      </c>
      <c r="R6255" s="14" t="str">
        <f t="shared" si="587"/>
        <v>Galang</v>
      </c>
    </row>
    <row r="6256" spans="2:18" x14ac:dyDescent="0.45">
      <c r="B6256" s="14" t="str">
        <f t="shared" si="582"/>
        <v>404442040446</v>
      </c>
      <c r="C6256" s="5">
        <v>40444</v>
      </c>
      <c r="D6256" s="2" t="s">
        <v>808</v>
      </c>
      <c r="E6256" s="14">
        <f t="shared" si="583"/>
        <v>0</v>
      </c>
      <c r="F6256" s="2">
        <v>20</v>
      </c>
      <c r="G6256" s="19">
        <v>1485.06</v>
      </c>
      <c r="H6256" s="20">
        <v>0.04</v>
      </c>
      <c r="I6256" s="6"/>
      <c r="J6256" s="5">
        <v>40446</v>
      </c>
      <c r="K6256" s="25">
        <v>25.32</v>
      </c>
      <c r="L6256" s="2" t="s">
        <v>674</v>
      </c>
      <c r="M6256" s="14">
        <f>+VLOOKUP(L6256,Customers!$C$3:$D$797,2,FALSE)</f>
        <v>3</v>
      </c>
      <c r="N6256" s="14">
        <f>+INDEX(Customers!$B$2:$D$797,MATCH(TF_Database!L6256,Customers!$C$2:$C$797,0),1)</f>
        <v>21330</v>
      </c>
      <c r="O6256" s="29">
        <f t="shared" si="584"/>
        <v>8</v>
      </c>
      <c r="P6256" s="29">
        <f t="shared" si="585"/>
        <v>15</v>
      </c>
      <c r="Q6256" s="14" t="str">
        <f t="shared" si="586"/>
        <v xml:space="preserve">Richard </v>
      </c>
      <c r="R6256" s="14" t="str">
        <f t="shared" si="587"/>
        <v>Bierner</v>
      </c>
    </row>
    <row r="6257" spans="2:18" x14ac:dyDescent="0.45">
      <c r="B6257" s="14" t="str">
        <f t="shared" si="582"/>
        <v>404443440444</v>
      </c>
      <c r="C6257" s="5">
        <v>40444</v>
      </c>
      <c r="D6257" s="2" t="s">
        <v>808</v>
      </c>
      <c r="E6257" s="14">
        <f t="shared" si="583"/>
        <v>0</v>
      </c>
      <c r="F6257" s="2">
        <v>34</v>
      </c>
      <c r="G6257" s="19">
        <v>1211.18</v>
      </c>
      <c r="H6257" s="20">
        <v>0.1</v>
      </c>
      <c r="I6257" s="6"/>
      <c r="J6257" s="5">
        <v>40444</v>
      </c>
      <c r="K6257" s="25">
        <v>208.4</v>
      </c>
      <c r="L6257" s="2" t="s">
        <v>674</v>
      </c>
      <c r="M6257" s="14">
        <f>+VLOOKUP(L6257,Customers!$C$3:$D$797,2,FALSE)</f>
        <v>3</v>
      </c>
      <c r="N6257" s="14">
        <f>+INDEX(Customers!$B$2:$D$797,MATCH(TF_Database!L6257,Customers!$C$2:$C$797,0),1)</f>
        <v>21330</v>
      </c>
      <c r="O6257" s="29">
        <f t="shared" si="584"/>
        <v>8</v>
      </c>
      <c r="P6257" s="29">
        <f t="shared" si="585"/>
        <v>15</v>
      </c>
      <c r="Q6257" s="14" t="str">
        <f t="shared" si="586"/>
        <v xml:space="preserve">Richard </v>
      </c>
      <c r="R6257" s="14" t="str">
        <f t="shared" si="587"/>
        <v>Bierner</v>
      </c>
    </row>
    <row r="6258" spans="2:18" x14ac:dyDescent="0.45">
      <c r="B6258" s="14" t="str">
        <f t="shared" si="582"/>
        <v>402173740217</v>
      </c>
      <c r="C6258" s="5">
        <v>40217</v>
      </c>
      <c r="D6258" s="2" t="s">
        <v>811</v>
      </c>
      <c r="E6258" s="14">
        <f t="shared" si="583"/>
        <v>0</v>
      </c>
      <c r="F6258" s="2">
        <v>37</v>
      </c>
      <c r="G6258" s="19">
        <v>478.94</v>
      </c>
      <c r="H6258" s="20">
        <v>0.04</v>
      </c>
      <c r="I6258" s="6"/>
      <c r="J6258" s="5">
        <v>40217</v>
      </c>
      <c r="K6258" s="25">
        <v>10.557</v>
      </c>
      <c r="L6258" s="2" t="s">
        <v>693</v>
      </c>
      <c r="M6258" s="14">
        <f>+VLOOKUP(L6258,Customers!$C$3:$D$797,2,FALSE)</f>
        <v>1</v>
      </c>
      <c r="N6258" s="14">
        <f>+INDEX(Customers!$B$2:$D$797,MATCH(TF_Database!L6258,Customers!$C$2:$C$797,0),1)</f>
        <v>7894</v>
      </c>
      <c r="O6258" s="29">
        <f t="shared" si="584"/>
        <v>8</v>
      </c>
      <c r="P6258" s="29">
        <f t="shared" si="585"/>
        <v>15</v>
      </c>
      <c r="Q6258" s="14" t="str">
        <f t="shared" si="586"/>
        <v xml:space="preserve">Pauline </v>
      </c>
      <c r="R6258" s="14" t="str">
        <f t="shared" si="587"/>
        <v>Johnson</v>
      </c>
    </row>
    <row r="6259" spans="2:18" x14ac:dyDescent="0.45">
      <c r="B6259" s="14" t="str">
        <f t="shared" si="582"/>
        <v>402172440219</v>
      </c>
      <c r="C6259" s="5">
        <v>40217</v>
      </c>
      <c r="D6259" s="2" t="s">
        <v>811</v>
      </c>
      <c r="E6259" s="14">
        <f t="shared" si="583"/>
        <v>0</v>
      </c>
      <c r="F6259" s="2">
        <v>24</v>
      </c>
      <c r="G6259" s="19">
        <v>2429.09</v>
      </c>
      <c r="H6259" s="20">
        <v>0.06</v>
      </c>
      <c r="I6259" s="6"/>
      <c r="J6259" s="5">
        <v>40219</v>
      </c>
      <c r="K6259" s="25">
        <v>-20.67</v>
      </c>
      <c r="L6259" s="2" t="s">
        <v>693</v>
      </c>
      <c r="M6259" s="14">
        <f>+VLOOKUP(L6259,Customers!$C$3:$D$797,2,FALSE)</f>
        <v>1</v>
      </c>
      <c r="N6259" s="14">
        <f>+INDEX(Customers!$B$2:$D$797,MATCH(TF_Database!L6259,Customers!$C$2:$C$797,0),1)</f>
        <v>7894</v>
      </c>
      <c r="O6259" s="29">
        <f t="shared" si="584"/>
        <v>8</v>
      </c>
      <c r="P6259" s="29">
        <f t="shared" si="585"/>
        <v>15</v>
      </c>
      <c r="Q6259" s="14" t="str">
        <f t="shared" si="586"/>
        <v xml:space="preserve">Pauline </v>
      </c>
      <c r="R6259" s="14" t="str">
        <f t="shared" si="587"/>
        <v>Johnson</v>
      </c>
    </row>
    <row r="6260" spans="2:18" x14ac:dyDescent="0.45">
      <c r="B6260" s="14" t="str">
        <f t="shared" si="582"/>
        <v>398982039898</v>
      </c>
      <c r="C6260" s="5">
        <v>39898</v>
      </c>
      <c r="D6260" s="2" t="s">
        <v>808</v>
      </c>
      <c r="E6260" s="14">
        <f t="shared" si="583"/>
        <v>0</v>
      </c>
      <c r="F6260" s="2">
        <v>20</v>
      </c>
      <c r="G6260" s="19">
        <v>4520.6000000000004</v>
      </c>
      <c r="H6260" s="20">
        <v>7.0000000000000007E-2</v>
      </c>
      <c r="I6260" s="6"/>
      <c r="J6260" s="5">
        <v>39898</v>
      </c>
      <c r="K6260" s="25">
        <v>1944.38</v>
      </c>
      <c r="L6260" s="2" t="s">
        <v>370</v>
      </c>
      <c r="M6260" s="14">
        <f>+VLOOKUP(L6260,Customers!$C$3:$D$797,2,FALSE)</f>
        <v>4</v>
      </c>
      <c r="N6260" s="14">
        <f>+INDEX(Customers!$B$2:$D$797,MATCH(TF_Database!L6260,Customers!$C$2:$C$797,0),1)</f>
        <v>16955</v>
      </c>
      <c r="O6260" s="29">
        <f t="shared" si="584"/>
        <v>9</v>
      </c>
      <c r="P6260" s="29">
        <f t="shared" si="585"/>
        <v>15</v>
      </c>
      <c r="Q6260" s="14" t="str">
        <f t="shared" si="586"/>
        <v xml:space="preserve">Muhammed </v>
      </c>
      <c r="R6260" s="14" t="str">
        <f t="shared" si="587"/>
        <v>Yedwab</v>
      </c>
    </row>
    <row r="6261" spans="2:18" x14ac:dyDescent="0.45">
      <c r="B6261" s="14" t="str">
        <f t="shared" si="582"/>
        <v>398982939901</v>
      </c>
      <c r="C6261" s="5">
        <v>39898</v>
      </c>
      <c r="D6261" s="2" t="s">
        <v>808</v>
      </c>
      <c r="E6261" s="14">
        <f t="shared" si="583"/>
        <v>0</v>
      </c>
      <c r="F6261" s="2">
        <v>29</v>
      </c>
      <c r="G6261" s="19">
        <v>225.25</v>
      </c>
      <c r="H6261" s="20">
        <v>0.03</v>
      </c>
      <c r="I6261" s="6"/>
      <c r="J6261" s="5">
        <v>39901</v>
      </c>
      <c r="K6261" s="25">
        <v>-7.59</v>
      </c>
      <c r="L6261" s="2" t="s">
        <v>370</v>
      </c>
      <c r="M6261" s="14">
        <f>+VLOOKUP(L6261,Customers!$C$3:$D$797,2,FALSE)</f>
        <v>4</v>
      </c>
      <c r="N6261" s="14">
        <f>+INDEX(Customers!$B$2:$D$797,MATCH(TF_Database!L6261,Customers!$C$2:$C$797,0),1)</f>
        <v>16955</v>
      </c>
      <c r="O6261" s="29">
        <f t="shared" si="584"/>
        <v>9</v>
      </c>
      <c r="P6261" s="29">
        <f t="shared" si="585"/>
        <v>15</v>
      </c>
      <c r="Q6261" s="14" t="str">
        <f t="shared" si="586"/>
        <v xml:space="preserve">Muhammed </v>
      </c>
      <c r="R6261" s="14" t="str">
        <f t="shared" si="587"/>
        <v>Yedwab</v>
      </c>
    </row>
    <row r="6262" spans="2:18" x14ac:dyDescent="0.45">
      <c r="B6262" s="14" t="str">
        <f t="shared" si="582"/>
        <v>411224141124</v>
      </c>
      <c r="C6262" s="5">
        <v>41122</v>
      </c>
      <c r="D6262" s="2" t="s">
        <v>806</v>
      </c>
      <c r="E6262" s="14">
        <f t="shared" si="583"/>
        <v>1</v>
      </c>
      <c r="F6262" s="2">
        <v>41</v>
      </c>
      <c r="G6262" s="19">
        <v>4648.6400000000003</v>
      </c>
      <c r="H6262" s="20">
        <v>0.04</v>
      </c>
      <c r="I6262" s="6"/>
      <c r="J6262" s="5">
        <v>41124</v>
      </c>
      <c r="K6262" s="25">
        <v>1777.67</v>
      </c>
      <c r="L6262" s="2" t="s">
        <v>689</v>
      </c>
      <c r="M6262" s="14">
        <f>+VLOOKUP(L6262,Customers!$C$3:$D$797,2,FALSE)</f>
        <v>2</v>
      </c>
      <c r="N6262" s="14">
        <f>+INDEX(Customers!$B$2:$D$797,MATCH(TF_Database!L6262,Customers!$C$2:$C$797,0),1)</f>
        <v>12768</v>
      </c>
      <c r="O6262" s="29">
        <f t="shared" si="584"/>
        <v>4</v>
      </c>
      <c r="P6262" s="29">
        <f t="shared" si="585"/>
        <v>7</v>
      </c>
      <c r="Q6262" s="14" t="str">
        <f t="shared" si="586"/>
        <v xml:space="preserve">Jim </v>
      </c>
      <c r="R6262" s="14" t="str">
        <f t="shared" si="587"/>
        <v>Epp</v>
      </c>
    </row>
    <row r="6263" spans="2:18" x14ac:dyDescent="0.45">
      <c r="B6263" s="14" t="str">
        <f t="shared" si="582"/>
        <v>406751540676</v>
      </c>
      <c r="C6263" s="5">
        <v>40675</v>
      </c>
      <c r="D6263" s="2" t="s">
        <v>808</v>
      </c>
      <c r="E6263" s="14">
        <f t="shared" si="583"/>
        <v>0</v>
      </c>
      <c r="F6263" s="2">
        <v>15</v>
      </c>
      <c r="G6263" s="19">
        <v>404.54</v>
      </c>
      <c r="H6263" s="20">
        <v>0.03</v>
      </c>
      <c r="I6263" s="6"/>
      <c r="J6263" s="5">
        <v>40676</v>
      </c>
      <c r="K6263" s="25">
        <v>43.99</v>
      </c>
      <c r="L6263" s="2" t="s">
        <v>674</v>
      </c>
      <c r="M6263" s="14">
        <f>+VLOOKUP(L6263,Customers!$C$3:$D$797,2,FALSE)</f>
        <v>3</v>
      </c>
      <c r="N6263" s="14">
        <f>+INDEX(Customers!$B$2:$D$797,MATCH(TF_Database!L6263,Customers!$C$2:$C$797,0),1)</f>
        <v>21330</v>
      </c>
      <c r="O6263" s="29">
        <f t="shared" si="584"/>
        <v>8</v>
      </c>
      <c r="P6263" s="29">
        <f t="shared" si="585"/>
        <v>15</v>
      </c>
      <c r="Q6263" s="14" t="str">
        <f t="shared" si="586"/>
        <v xml:space="preserve">Richard </v>
      </c>
      <c r="R6263" s="14" t="str">
        <f t="shared" si="587"/>
        <v>Bierner</v>
      </c>
    </row>
    <row r="6264" spans="2:18" x14ac:dyDescent="0.45">
      <c r="B6264" s="14" t="str">
        <f t="shared" si="582"/>
        <v>406751640677</v>
      </c>
      <c r="C6264" s="5">
        <v>40675</v>
      </c>
      <c r="D6264" s="2" t="s">
        <v>808</v>
      </c>
      <c r="E6264" s="14">
        <f t="shared" si="583"/>
        <v>0</v>
      </c>
      <c r="F6264" s="2">
        <v>16</v>
      </c>
      <c r="G6264" s="19">
        <v>124.89</v>
      </c>
      <c r="H6264" s="20">
        <v>7.0000000000000007E-2</v>
      </c>
      <c r="I6264" s="6"/>
      <c r="J6264" s="5">
        <v>40677</v>
      </c>
      <c r="K6264" s="25">
        <v>-111.17</v>
      </c>
      <c r="L6264" s="2" t="s">
        <v>674</v>
      </c>
      <c r="M6264" s="14">
        <f>+VLOOKUP(L6264,Customers!$C$3:$D$797,2,FALSE)</f>
        <v>3</v>
      </c>
      <c r="N6264" s="14">
        <f>+INDEX(Customers!$B$2:$D$797,MATCH(TF_Database!L6264,Customers!$C$2:$C$797,0),1)</f>
        <v>21330</v>
      </c>
      <c r="O6264" s="29">
        <f t="shared" si="584"/>
        <v>8</v>
      </c>
      <c r="P6264" s="29">
        <f t="shared" si="585"/>
        <v>15</v>
      </c>
      <c r="Q6264" s="14" t="str">
        <f t="shared" si="586"/>
        <v xml:space="preserve">Richard </v>
      </c>
      <c r="R6264" s="14" t="str">
        <f t="shared" si="587"/>
        <v>Bierner</v>
      </c>
    </row>
    <row r="6265" spans="2:18" x14ac:dyDescent="0.45">
      <c r="B6265" s="14" t="str">
        <f t="shared" si="582"/>
        <v>401734840177</v>
      </c>
      <c r="C6265" s="5">
        <v>40173</v>
      </c>
      <c r="D6265" s="2" t="s">
        <v>804</v>
      </c>
      <c r="E6265" s="14">
        <f t="shared" si="583"/>
        <v>0</v>
      </c>
      <c r="F6265" s="2">
        <v>48</v>
      </c>
      <c r="G6265" s="19">
        <v>14567.15</v>
      </c>
      <c r="H6265" s="20">
        <v>0.04</v>
      </c>
      <c r="I6265" s="6"/>
      <c r="J6265" s="5">
        <v>40177</v>
      </c>
      <c r="K6265" s="25">
        <v>3799.59</v>
      </c>
      <c r="L6265" s="2" t="s">
        <v>212</v>
      </c>
      <c r="M6265" s="14">
        <f>+VLOOKUP(L6265,Customers!$C$3:$D$797,2,FALSE)</f>
        <v>4</v>
      </c>
      <c r="N6265" s="14">
        <f>+INDEX(Customers!$B$2:$D$797,MATCH(TF_Database!L6265,Customers!$C$2:$C$797,0),1)</f>
        <v>25788</v>
      </c>
      <c r="O6265" s="29">
        <f t="shared" si="584"/>
        <v>4</v>
      </c>
      <c r="P6265" s="29">
        <f t="shared" si="585"/>
        <v>15</v>
      </c>
      <c r="Q6265" s="14" t="str">
        <f t="shared" si="586"/>
        <v xml:space="preserve">Liz </v>
      </c>
      <c r="R6265" s="14" t="str">
        <f t="shared" si="587"/>
        <v>MacKendrick</v>
      </c>
    </row>
    <row r="6266" spans="2:18" x14ac:dyDescent="0.45">
      <c r="B6266" s="14" t="str">
        <f t="shared" si="582"/>
        <v>40665840669</v>
      </c>
      <c r="C6266" s="5">
        <v>40665</v>
      </c>
      <c r="D6266" s="2" t="s">
        <v>804</v>
      </c>
      <c r="E6266" s="14">
        <f t="shared" si="583"/>
        <v>0</v>
      </c>
      <c r="F6266" s="2">
        <v>8</v>
      </c>
      <c r="G6266" s="19">
        <v>44.56</v>
      </c>
      <c r="H6266" s="20">
        <v>0.05</v>
      </c>
      <c r="I6266" s="6"/>
      <c r="J6266" s="5">
        <v>40669</v>
      </c>
      <c r="K6266" s="25">
        <v>4.8099999999999996</v>
      </c>
      <c r="L6266" s="2" t="s">
        <v>212</v>
      </c>
      <c r="M6266" s="14">
        <f>+VLOOKUP(L6266,Customers!$C$3:$D$797,2,FALSE)</f>
        <v>4</v>
      </c>
      <c r="N6266" s="14">
        <f>+INDEX(Customers!$B$2:$D$797,MATCH(TF_Database!L6266,Customers!$C$2:$C$797,0),1)</f>
        <v>25788</v>
      </c>
      <c r="O6266" s="29">
        <f t="shared" si="584"/>
        <v>4</v>
      </c>
      <c r="P6266" s="29">
        <f t="shared" si="585"/>
        <v>15</v>
      </c>
      <c r="Q6266" s="14" t="str">
        <f t="shared" si="586"/>
        <v xml:space="preserve">Liz </v>
      </c>
      <c r="R6266" s="14" t="str">
        <f t="shared" si="587"/>
        <v>MacKendrick</v>
      </c>
    </row>
    <row r="6267" spans="2:18" x14ac:dyDescent="0.45">
      <c r="B6267" s="14" t="str">
        <f t="shared" si="582"/>
        <v>406651340670</v>
      </c>
      <c r="C6267" s="5">
        <v>40665</v>
      </c>
      <c r="D6267" s="2" t="s">
        <v>804</v>
      </c>
      <c r="E6267" s="14">
        <f t="shared" si="583"/>
        <v>0</v>
      </c>
      <c r="F6267" s="2">
        <v>13</v>
      </c>
      <c r="G6267" s="19">
        <v>152.13999999999999</v>
      </c>
      <c r="H6267" s="20">
        <v>0.09</v>
      </c>
      <c r="I6267" s="6"/>
      <c r="J6267" s="5">
        <v>40670</v>
      </c>
      <c r="K6267" s="25">
        <v>-26.87</v>
      </c>
      <c r="L6267" s="2" t="s">
        <v>212</v>
      </c>
      <c r="M6267" s="14">
        <f>+VLOOKUP(L6267,Customers!$C$3:$D$797,2,FALSE)</f>
        <v>4</v>
      </c>
      <c r="N6267" s="14">
        <f>+INDEX(Customers!$B$2:$D$797,MATCH(TF_Database!L6267,Customers!$C$2:$C$797,0),1)</f>
        <v>25788</v>
      </c>
      <c r="O6267" s="29">
        <f t="shared" si="584"/>
        <v>4</v>
      </c>
      <c r="P6267" s="29">
        <f t="shared" si="585"/>
        <v>15</v>
      </c>
      <c r="Q6267" s="14" t="str">
        <f t="shared" si="586"/>
        <v xml:space="preserve">Liz </v>
      </c>
      <c r="R6267" s="14" t="str">
        <f t="shared" si="587"/>
        <v>MacKendrick</v>
      </c>
    </row>
    <row r="6268" spans="2:18" x14ac:dyDescent="0.45">
      <c r="B6268" s="14" t="str">
        <f t="shared" si="582"/>
        <v>40949940949</v>
      </c>
      <c r="C6268" s="5">
        <v>40949</v>
      </c>
      <c r="D6268" s="2" t="s">
        <v>808</v>
      </c>
      <c r="E6268" s="14">
        <f t="shared" si="583"/>
        <v>0</v>
      </c>
      <c r="F6268" s="2">
        <v>9</v>
      </c>
      <c r="G6268" s="19">
        <v>37.22</v>
      </c>
      <c r="H6268" s="20">
        <v>0.03</v>
      </c>
      <c r="I6268" s="6"/>
      <c r="J6268" s="5">
        <v>40949</v>
      </c>
      <c r="K6268" s="25">
        <v>-2.76</v>
      </c>
      <c r="L6268" s="2" t="s">
        <v>688</v>
      </c>
      <c r="M6268" s="14">
        <f>+VLOOKUP(L6268,Customers!$C$3:$D$797,2,FALSE)</f>
        <v>4</v>
      </c>
      <c r="N6268" s="14">
        <f>+INDEX(Customers!$B$2:$D$797,MATCH(TF_Database!L6268,Customers!$C$2:$C$797,0),1)</f>
        <v>8300</v>
      </c>
      <c r="O6268" s="29">
        <f t="shared" si="584"/>
        <v>9</v>
      </c>
      <c r="P6268" s="29">
        <f t="shared" si="585"/>
        <v>13</v>
      </c>
      <c r="Q6268" s="14" t="str">
        <f t="shared" si="586"/>
        <v xml:space="preserve">Phillina </v>
      </c>
      <c r="R6268" s="14" t="str">
        <f t="shared" si="587"/>
        <v>Ober</v>
      </c>
    </row>
    <row r="6269" spans="2:18" x14ac:dyDescent="0.45">
      <c r="B6269" s="14" t="str">
        <f t="shared" si="582"/>
        <v>407863940787</v>
      </c>
      <c r="C6269" s="5">
        <v>40786</v>
      </c>
      <c r="D6269" s="2" t="s">
        <v>811</v>
      </c>
      <c r="E6269" s="14">
        <f t="shared" si="583"/>
        <v>0</v>
      </c>
      <c r="F6269" s="2">
        <v>39</v>
      </c>
      <c r="G6269" s="19">
        <v>302.08999999999997</v>
      </c>
      <c r="H6269" s="20">
        <v>0.05</v>
      </c>
      <c r="I6269" s="6"/>
      <c r="J6269" s="5">
        <v>40787</v>
      </c>
      <c r="K6269" s="25">
        <v>-67.091000000000008</v>
      </c>
      <c r="L6269" s="2" t="s">
        <v>690</v>
      </c>
      <c r="M6269" s="14">
        <f>+VLOOKUP(L6269,Customers!$C$3:$D$797,2,FALSE)</f>
        <v>5</v>
      </c>
      <c r="N6269" s="14">
        <f>+INDEX(Customers!$B$2:$D$797,MATCH(TF_Database!L6269,Customers!$C$2:$C$797,0),1)</f>
        <v>28314</v>
      </c>
      <c r="O6269" s="29">
        <f t="shared" si="584"/>
        <v>6</v>
      </c>
      <c r="P6269" s="29">
        <f t="shared" si="585"/>
        <v>12</v>
      </c>
      <c r="Q6269" s="14" t="str">
        <f t="shared" si="586"/>
        <v xml:space="preserve">James </v>
      </c>
      <c r="R6269" s="14" t="str">
        <f t="shared" si="587"/>
        <v>Galang</v>
      </c>
    </row>
    <row r="6270" spans="2:18" x14ac:dyDescent="0.45">
      <c r="B6270" s="14" t="str">
        <f t="shared" si="582"/>
        <v>401544540161</v>
      </c>
      <c r="C6270" s="5">
        <v>40154</v>
      </c>
      <c r="D6270" s="2" t="s">
        <v>804</v>
      </c>
      <c r="E6270" s="14">
        <f t="shared" si="583"/>
        <v>0</v>
      </c>
      <c r="F6270" s="2">
        <v>45</v>
      </c>
      <c r="G6270" s="19">
        <v>3286.27</v>
      </c>
      <c r="H6270" s="20">
        <v>0.02</v>
      </c>
      <c r="I6270" s="6"/>
      <c r="J6270" s="5">
        <v>40161</v>
      </c>
      <c r="K6270" s="25">
        <v>1102.58</v>
      </c>
      <c r="L6270" s="2" t="s">
        <v>694</v>
      </c>
      <c r="M6270" s="14">
        <f>+VLOOKUP(L6270,Customers!$C$3:$D$797,2,FALSE)</f>
        <v>2</v>
      </c>
      <c r="N6270" s="14">
        <f>+INDEX(Customers!$B$2:$D$797,MATCH(TF_Database!L6270,Customers!$C$2:$C$797,0),1)</f>
        <v>9978</v>
      </c>
      <c r="O6270" s="29">
        <f t="shared" si="584"/>
        <v>8</v>
      </c>
      <c r="P6270" s="29">
        <f t="shared" si="585"/>
        <v>17</v>
      </c>
      <c r="Q6270" s="14" t="str">
        <f t="shared" si="586"/>
        <v xml:space="preserve">Georgia </v>
      </c>
      <c r="R6270" s="14" t="str">
        <f t="shared" si="587"/>
        <v>Rosenberg</v>
      </c>
    </row>
    <row r="6271" spans="2:18" x14ac:dyDescent="0.45">
      <c r="B6271" s="14" t="str">
        <f t="shared" si="582"/>
        <v>403254740328</v>
      </c>
      <c r="C6271" s="5">
        <v>40325</v>
      </c>
      <c r="D6271" s="2" t="s">
        <v>811</v>
      </c>
      <c r="E6271" s="14">
        <f t="shared" si="583"/>
        <v>0</v>
      </c>
      <c r="F6271" s="2">
        <v>47</v>
      </c>
      <c r="G6271" s="19">
        <v>136.63</v>
      </c>
      <c r="H6271" s="20">
        <v>0.03</v>
      </c>
      <c r="I6271" s="6"/>
      <c r="J6271" s="5">
        <v>40328</v>
      </c>
      <c r="K6271" s="25">
        <v>-162.61000000000001</v>
      </c>
      <c r="L6271" s="2" t="s">
        <v>690</v>
      </c>
      <c r="M6271" s="14">
        <f>+VLOOKUP(L6271,Customers!$C$3:$D$797,2,FALSE)</f>
        <v>5</v>
      </c>
      <c r="N6271" s="14">
        <f>+INDEX(Customers!$B$2:$D$797,MATCH(TF_Database!L6271,Customers!$C$2:$C$797,0),1)</f>
        <v>28314</v>
      </c>
      <c r="O6271" s="29">
        <f t="shared" si="584"/>
        <v>6</v>
      </c>
      <c r="P6271" s="29">
        <f t="shared" si="585"/>
        <v>12</v>
      </c>
      <c r="Q6271" s="14" t="str">
        <f t="shared" si="586"/>
        <v xml:space="preserve">James </v>
      </c>
      <c r="R6271" s="14" t="str">
        <f t="shared" si="587"/>
        <v>Galang</v>
      </c>
    </row>
    <row r="6272" spans="2:18" x14ac:dyDescent="0.45">
      <c r="B6272" s="14" t="str">
        <f t="shared" si="582"/>
        <v>404264340428</v>
      </c>
      <c r="C6272" s="5">
        <v>40426</v>
      </c>
      <c r="D6272" s="2" t="s">
        <v>808</v>
      </c>
      <c r="E6272" s="14">
        <f t="shared" si="583"/>
        <v>0</v>
      </c>
      <c r="F6272" s="2">
        <v>43</v>
      </c>
      <c r="G6272" s="19">
        <v>927.82</v>
      </c>
      <c r="H6272" s="20">
        <v>0.02</v>
      </c>
      <c r="I6272" s="6"/>
      <c r="J6272" s="5">
        <v>40428</v>
      </c>
      <c r="K6272" s="25">
        <v>255.03</v>
      </c>
      <c r="L6272" s="2" t="s">
        <v>194</v>
      </c>
      <c r="M6272" s="14">
        <f>+VLOOKUP(L6272,Customers!$C$3:$D$797,2,FALSE)</f>
        <v>5</v>
      </c>
      <c r="N6272" s="14">
        <f>+INDEX(Customers!$B$2:$D$797,MATCH(TF_Database!L6272,Customers!$C$2:$C$797,0),1)</f>
        <v>7341</v>
      </c>
      <c r="O6272" s="29">
        <f t="shared" si="584"/>
        <v>6</v>
      </c>
      <c r="P6272" s="29">
        <f t="shared" si="585"/>
        <v>13</v>
      </c>
      <c r="Q6272" s="14" t="str">
        <f t="shared" si="586"/>
        <v xml:space="preserve">Bruce </v>
      </c>
      <c r="R6272" s="14" t="str">
        <f t="shared" si="587"/>
        <v>Stewart</v>
      </c>
    </row>
    <row r="6273" spans="2:18" x14ac:dyDescent="0.45">
      <c r="B6273" s="14" t="str">
        <f t="shared" si="582"/>
        <v>404262740429</v>
      </c>
      <c r="C6273" s="5">
        <v>40426</v>
      </c>
      <c r="D6273" s="2" t="s">
        <v>808</v>
      </c>
      <c r="E6273" s="14">
        <f t="shared" si="583"/>
        <v>0</v>
      </c>
      <c r="F6273" s="2">
        <v>27</v>
      </c>
      <c r="G6273" s="19">
        <v>123.37</v>
      </c>
      <c r="H6273" s="20">
        <v>0.09</v>
      </c>
      <c r="I6273" s="6"/>
      <c r="J6273" s="5">
        <v>40429</v>
      </c>
      <c r="K6273" s="25">
        <v>-6.69</v>
      </c>
      <c r="L6273" s="2" t="s">
        <v>194</v>
      </c>
      <c r="M6273" s="14">
        <f>+VLOOKUP(L6273,Customers!$C$3:$D$797,2,FALSE)</f>
        <v>5</v>
      </c>
      <c r="N6273" s="14">
        <f>+INDEX(Customers!$B$2:$D$797,MATCH(TF_Database!L6273,Customers!$C$2:$C$797,0),1)</f>
        <v>7341</v>
      </c>
      <c r="O6273" s="29">
        <f t="shared" si="584"/>
        <v>6</v>
      </c>
      <c r="P6273" s="29">
        <f t="shared" si="585"/>
        <v>13</v>
      </c>
      <c r="Q6273" s="14" t="str">
        <f t="shared" si="586"/>
        <v xml:space="preserve">Bruce </v>
      </c>
      <c r="R6273" s="14" t="str">
        <f t="shared" si="587"/>
        <v>Stewart</v>
      </c>
    </row>
    <row r="6274" spans="2:18" x14ac:dyDescent="0.45">
      <c r="B6274" s="14" t="str">
        <f t="shared" si="582"/>
        <v>410924441093</v>
      </c>
      <c r="C6274" s="5">
        <v>41092</v>
      </c>
      <c r="D6274" s="2" t="s">
        <v>808</v>
      </c>
      <c r="E6274" s="14">
        <f t="shared" si="583"/>
        <v>0</v>
      </c>
      <c r="F6274" s="2">
        <v>44</v>
      </c>
      <c r="G6274" s="19">
        <v>3304.38</v>
      </c>
      <c r="H6274" s="20">
        <v>0</v>
      </c>
      <c r="I6274" s="6"/>
      <c r="J6274" s="5">
        <v>41093</v>
      </c>
      <c r="K6274" s="25">
        <v>-634.49</v>
      </c>
      <c r="L6274" s="2" t="s">
        <v>212</v>
      </c>
      <c r="M6274" s="14">
        <f>+VLOOKUP(L6274,Customers!$C$3:$D$797,2,FALSE)</f>
        <v>4</v>
      </c>
      <c r="N6274" s="14">
        <f>+INDEX(Customers!$B$2:$D$797,MATCH(TF_Database!L6274,Customers!$C$2:$C$797,0),1)</f>
        <v>25788</v>
      </c>
      <c r="O6274" s="29">
        <f t="shared" si="584"/>
        <v>4</v>
      </c>
      <c r="P6274" s="29">
        <f t="shared" si="585"/>
        <v>15</v>
      </c>
      <c r="Q6274" s="14" t="str">
        <f t="shared" si="586"/>
        <v xml:space="preserve">Liz </v>
      </c>
      <c r="R6274" s="14" t="str">
        <f t="shared" si="587"/>
        <v>MacKendrick</v>
      </c>
    </row>
    <row r="6275" spans="2:18" x14ac:dyDescent="0.45">
      <c r="B6275" s="14" t="str">
        <f t="shared" si="582"/>
        <v>410921741094</v>
      </c>
      <c r="C6275" s="5">
        <v>41092</v>
      </c>
      <c r="D6275" s="2" t="s">
        <v>808</v>
      </c>
      <c r="E6275" s="14">
        <f t="shared" si="583"/>
        <v>0</v>
      </c>
      <c r="F6275" s="2">
        <v>17</v>
      </c>
      <c r="G6275" s="19">
        <v>908.41200000000003</v>
      </c>
      <c r="H6275" s="20">
        <v>7.0000000000000007E-2</v>
      </c>
      <c r="I6275" s="6"/>
      <c r="J6275" s="5">
        <v>41094</v>
      </c>
      <c r="K6275" s="25">
        <v>-71.191999999999993</v>
      </c>
      <c r="L6275" s="2" t="s">
        <v>212</v>
      </c>
      <c r="M6275" s="14">
        <f>+VLOOKUP(L6275,Customers!$C$3:$D$797,2,FALSE)</f>
        <v>4</v>
      </c>
      <c r="N6275" s="14">
        <f>+INDEX(Customers!$B$2:$D$797,MATCH(TF_Database!L6275,Customers!$C$2:$C$797,0),1)</f>
        <v>25788</v>
      </c>
      <c r="O6275" s="29">
        <f t="shared" si="584"/>
        <v>4</v>
      </c>
      <c r="P6275" s="29">
        <f t="shared" si="585"/>
        <v>15</v>
      </c>
      <c r="Q6275" s="14" t="str">
        <f t="shared" si="586"/>
        <v xml:space="preserve">Liz </v>
      </c>
      <c r="R6275" s="14" t="str">
        <f t="shared" si="587"/>
        <v>MacKendrick</v>
      </c>
    </row>
    <row r="6276" spans="2:18" x14ac:dyDescent="0.45">
      <c r="B6276" s="14" t="str">
        <f t="shared" si="582"/>
        <v>399773339980</v>
      </c>
      <c r="C6276" s="5">
        <v>39977</v>
      </c>
      <c r="D6276" s="2" t="s">
        <v>806</v>
      </c>
      <c r="E6276" s="14">
        <f t="shared" si="583"/>
        <v>1</v>
      </c>
      <c r="F6276" s="2">
        <v>33</v>
      </c>
      <c r="G6276" s="19">
        <v>551.66999999999996</v>
      </c>
      <c r="H6276" s="20">
        <v>0.08</v>
      </c>
      <c r="I6276" s="6"/>
      <c r="J6276" s="5">
        <v>39980</v>
      </c>
      <c r="K6276" s="25">
        <v>25.44</v>
      </c>
      <c r="L6276" s="2" t="s">
        <v>454</v>
      </c>
      <c r="M6276" s="14">
        <f>+VLOOKUP(L6276,Customers!$C$3:$D$797,2,FALSE)</f>
        <v>3</v>
      </c>
      <c r="N6276" s="14">
        <f>+INDEX(Customers!$B$2:$D$797,MATCH(TF_Database!L6276,Customers!$C$2:$C$797,0),1)</f>
        <v>21937</v>
      </c>
      <c r="O6276" s="29">
        <f t="shared" si="584"/>
        <v>9</v>
      </c>
      <c r="P6276" s="29">
        <f t="shared" si="585"/>
        <v>13</v>
      </c>
      <c r="Q6276" s="14" t="str">
        <f t="shared" si="586"/>
        <v xml:space="preserve">Maribeth </v>
      </c>
      <c r="R6276" s="14" t="str">
        <f t="shared" si="587"/>
        <v>Dona</v>
      </c>
    </row>
    <row r="6277" spans="2:18" x14ac:dyDescent="0.45">
      <c r="B6277" s="14" t="str">
        <f t="shared" si="582"/>
        <v>398801539880</v>
      </c>
      <c r="C6277" s="5">
        <v>39880</v>
      </c>
      <c r="D6277" s="2" t="s">
        <v>811</v>
      </c>
      <c r="E6277" s="14">
        <f t="shared" si="583"/>
        <v>0</v>
      </c>
      <c r="F6277" s="2">
        <v>15</v>
      </c>
      <c r="G6277" s="19">
        <v>2466.02</v>
      </c>
      <c r="H6277" s="20">
        <v>0.02</v>
      </c>
      <c r="I6277" s="6"/>
      <c r="J6277" s="5">
        <v>39880</v>
      </c>
      <c r="K6277" s="25">
        <v>243.73</v>
      </c>
      <c r="L6277" s="2" t="s">
        <v>674</v>
      </c>
      <c r="M6277" s="14">
        <f>+VLOOKUP(L6277,Customers!$C$3:$D$797,2,FALSE)</f>
        <v>3</v>
      </c>
      <c r="N6277" s="14">
        <f>+INDEX(Customers!$B$2:$D$797,MATCH(TF_Database!L6277,Customers!$C$2:$C$797,0),1)</f>
        <v>21330</v>
      </c>
      <c r="O6277" s="29">
        <f t="shared" si="584"/>
        <v>8</v>
      </c>
      <c r="P6277" s="29">
        <f t="shared" si="585"/>
        <v>15</v>
      </c>
      <c r="Q6277" s="14" t="str">
        <f t="shared" si="586"/>
        <v xml:space="preserve">Richard </v>
      </c>
      <c r="R6277" s="14" t="str">
        <f t="shared" si="587"/>
        <v>Bierner</v>
      </c>
    </row>
    <row r="6278" spans="2:18" x14ac:dyDescent="0.45">
      <c r="B6278" s="14" t="str">
        <f t="shared" si="582"/>
        <v>410662041067</v>
      </c>
      <c r="C6278" s="5">
        <v>41066</v>
      </c>
      <c r="D6278" s="2" t="s">
        <v>810</v>
      </c>
      <c r="E6278" s="14">
        <f t="shared" si="583"/>
        <v>0</v>
      </c>
      <c r="F6278" s="2">
        <v>20</v>
      </c>
      <c r="G6278" s="19">
        <v>135.02000000000001</v>
      </c>
      <c r="H6278" s="20">
        <v>0.02</v>
      </c>
      <c r="I6278" s="6"/>
      <c r="J6278" s="5">
        <v>41067</v>
      </c>
      <c r="K6278" s="25">
        <v>-60.69</v>
      </c>
      <c r="L6278" s="2" t="s">
        <v>303</v>
      </c>
      <c r="M6278" s="14">
        <f>+VLOOKUP(L6278,Customers!$C$3:$D$797,2,FALSE)</f>
        <v>1</v>
      </c>
      <c r="N6278" s="14">
        <f>+INDEX(Customers!$B$2:$D$797,MATCH(TF_Database!L6278,Customers!$C$2:$C$797,0),1)</f>
        <v>7927</v>
      </c>
      <c r="O6278" s="29">
        <f t="shared" si="584"/>
        <v>8</v>
      </c>
      <c r="P6278" s="29">
        <f t="shared" si="585"/>
        <v>14</v>
      </c>
      <c r="Q6278" s="14" t="str">
        <f t="shared" si="586"/>
        <v xml:space="preserve">Anemone </v>
      </c>
      <c r="R6278" s="14" t="str">
        <f t="shared" si="587"/>
        <v>Ratner</v>
      </c>
    </row>
    <row r="6279" spans="2:18" x14ac:dyDescent="0.45">
      <c r="B6279" s="14" t="str">
        <f t="shared" ref="B6279:B6342" si="588">+CONCATENATE(C6279,F6279,J6279)</f>
        <v>408452340850</v>
      </c>
      <c r="C6279" s="5">
        <v>40845</v>
      </c>
      <c r="D6279" s="2" t="s">
        <v>804</v>
      </c>
      <c r="E6279" s="14">
        <f t="shared" ref="E6279:E6342" si="589">+IF(D6279="High",1,0)</f>
        <v>0</v>
      </c>
      <c r="F6279" s="2">
        <v>23</v>
      </c>
      <c r="G6279" s="19">
        <v>667.99799999999993</v>
      </c>
      <c r="H6279" s="20">
        <v>0.06</v>
      </c>
      <c r="I6279" s="6"/>
      <c r="J6279" s="5">
        <v>40850</v>
      </c>
      <c r="K6279" s="25">
        <v>251.262</v>
      </c>
      <c r="L6279" s="2" t="s">
        <v>491</v>
      </c>
      <c r="M6279" s="14">
        <f>+VLOOKUP(L6279,Customers!$C$3:$D$797,2,FALSE)</f>
        <v>3</v>
      </c>
      <c r="N6279" s="14">
        <f>+INDEX(Customers!$B$2:$D$797,MATCH(TF_Database!L6279,Customers!$C$2:$C$797,0),1)</f>
        <v>263</v>
      </c>
      <c r="O6279" s="29">
        <f t="shared" ref="O6279:O6342" si="590">+SEARCH(" ",L6279)</f>
        <v>5</v>
      </c>
      <c r="P6279" s="29">
        <f t="shared" ref="P6279:P6342" si="591">+LEN(L6279)</f>
        <v>10</v>
      </c>
      <c r="Q6279" s="14" t="str">
        <f t="shared" ref="Q6279:Q6342" si="592">+LEFT(L6279,O6279)</f>
        <v xml:space="preserve">Nora </v>
      </c>
      <c r="R6279" s="14" t="str">
        <f t="shared" ref="R6279:R6342" si="593">+RIGHT(L6279,P6279-O6279)</f>
        <v>Price</v>
      </c>
    </row>
    <row r="6280" spans="2:18" x14ac:dyDescent="0.45">
      <c r="B6280" s="14" t="str">
        <f t="shared" si="588"/>
        <v>41259641260</v>
      </c>
      <c r="C6280" s="5">
        <v>41259</v>
      </c>
      <c r="D6280" s="2" t="s">
        <v>806</v>
      </c>
      <c r="E6280" s="14">
        <f t="shared" si="589"/>
        <v>1</v>
      </c>
      <c r="F6280" s="2">
        <v>6</v>
      </c>
      <c r="G6280" s="19">
        <v>259.52</v>
      </c>
      <c r="H6280" s="20">
        <v>0.06</v>
      </c>
      <c r="I6280" s="6"/>
      <c r="J6280" s="5">
        <v>41260</v>
      </c>
      <c r="K6280" s="25">
        <v>45.203000000000003</v>
      </c>
      <c r="L6280" s="2" t="s">
        <v>491</v>
      </c>
      <c r="M6280" s="14">
        <f>+VLOOKUP(L6280,Customers!$C$3:$D$797,2,FALSE)</f>
        <v>3</v>
      </c>
      <c r="N6280" s="14">
        <f>+INDEX(Customers!$B$2:$D$797,MATCH(TF_Database!L6280,Customers!$C$2:$C$797,0),1)</f>
        <v>263</v>
      </c>
      <c r="O6280" s="29">
        <f t="shared" si="590"/>
        <v>5</v>
      </c>
      <c r="P6280" s="29">
        <f t="shared" si="591"/>
        <v>10</v>
      </c>
      <c r="Q6280" s="14" t="str">
        <f t="shared" si="592"/>
        <v xml:space="preserve">Nora </v>
      </c>
      <c r="R6280" s="14" t="str">
        <f t="shared" si="593"/>
        <v>Price</v>
      </c>
    </row>
    <row r="6281" spans="2:18" x14ac:dyDescent="0.45">
      <c r="B6281" s="14" t="str">
        <f t="shared" si="588"/>
        <v>407262440727</v>
      </c>
      <c r="C6281" s="5">
        <v>40726</v>
      </c>
      <c r="D6281" s="2" t="s">
        <v>808</v>
      </c>
      <c r="E6281" s="14">
        <f t="shared" si="589"/>
        <v>0</v>
      </c>
      <c r="F6281" s="2">
        <v>24</v>
      </c>
      <c r="G6281" s="19">
        <v>109.23</v>
      </c>
      <c r="H6281" s="20">
        <v>0.02</v>
      </c>
      <c r="I6281" s="6"/>
      <c r="J6281" s="5">
        <v>40727</v>
      </c>
      <c r="K6281" s="25">
        <v>-100.57899999999999</v>
      </c>
      <c r="L6281" s="2" t="s">
        <v>491</v>
      </c>
      <c r="M6281" s="14">
        <f>+VLOOKUP(L6281,Customers!$C$3:$D$797,2,FALSE)</f>
        <v>3</v>
      </c>
      <c r="N6281" s="14">
        <f>+INDEX(Customers!$B$2:$D$797,MATCH(TF_Database!L6281,Customers!$C$2:$C$797,0),1)</f>
        <v>263</v>
      </c>
      <c r="O6281" s="29">
        <f t="shared" si="590"/>
        <v>5</v>
      </c>
      <c r="P6281" s="29">
        <f t="shared" si="591"/>
        <v>10</v>
      </c>
      <c r="Q6281" s="14" t="str">
        <f t="shared" si="592"/>
        <v xml:space="preserve">Nora </v>
      </c>
      <c r="R6281" s="14" t="str">
        <f t="shared" si="593"/>
        <v>Price</v>
      </c>
    </row>
    <row r="6282" spans="2:18" x14ac:dyDescent="0.45">
      <c r="B6282" s="14" t="str">
        <f t="shared" si="588"/>
        <v>407263940727</v>
      </c>
      <c r="C6282" s="5">
        <v>40726</v>
      </c>
      <c r="D6282" s="2" t="s">
        <v>808</v>
      </c>
      <c r="E6282" s="14">
        <f t="shared" si="589"/>
        <v>0</v>
      </c>
      <c r="F6282" s="2">
        <v>39</v>
      </c>
      <c r="G6282" s="19">
        <v>74</v>
      </c>
      <c r="H6282" s="20">
        <v>0.08</v>
      </c>
      <c r="I6282" s="6"/>
      <c r="J6282" s="5">
        <v>40727</v>
      </c>
      <c r="K6282" s="25">
        <v>-20.6</v>
      </c>
      <c r="L6282" s="2" t="s">
        <v>491</v>
      </c>
      <c r="M6282" s="14">
        <f>+VLOOKUP(L6282,Customers!$C$3:$D$797,2,FALSE)</f>
        <v>3</v>
      </c>
      <c r="N6282" s="14">
        <f>+INDEX(Customers!$B$2:$D$797,MATCH(TF_Database!L6282,Customers!$C$2:$C$797,0),1)</f>
        <v>263</v>
      </c>
      <c r="O6282" s="29">
        <f t="shared" si="590"/>
        <v>5</v>
      </c>
      <c r="P6282" s="29">
        <f t="shared" si="591"/>
        <v>10</v>
      </c>
      <c r="Q6282" s="14" t="str">
        <f t="shared" si="592"/>
        <v xml:space="preserve">Nora </v>
      </c>
      <c r="R6282" s="14" t="str">
        <f t="shared" si="593"/>
        <v>Price</v>
      </c>
    </row>
    <row r="6283" spans="2:18" x14ac:dyDescent="0.45">
      <c r="B6283" s="14" t="str">
        <f t="shared" si="588"/>
        <v>407263040729</v>
      </c>
      <c r="C6283" s="5">
        <v>40726</v>
      </c>
      <c r="D6283" s="2" t="s">
        <v>808</v>
      </c>
      <c r="E6283" s="14">
        <f t="shared" si="589"/>
        <v>0</v>
      </c>
      <c r="F6283" s="2">
        <v>30</v>
      </c>
      <c r="G6283" s="19">
        <v>288.45</v>
      </c>
      <c r="H6283" s="20">
        <v>0.03</v>
      </c>
      <c r="I6283" s="6"/>
      <c r="J6283" s="5">
        <v>40729</v>
      </c>
      <c r="K6283" s="25">
        <v>-5.98</v>
      </c>
      <c r="L6283" s="2" t="s">
        <v>491</v>
      </c>
      <c r="M6283" s="14">
        <f>+VLOOKUP(L6283,Customers!$C$3:$D$797,2,FALSE)</f>
        <v>3</v>
      </c>
      <c r="N6283" s="14">
        <f>+INDEX(Customers!$B$2:$D$797,MATCH(TF_Database!L6283,Customers!$C$2:$C$797,0),1)</f>
        <v>263</v>
      </c>
      <c r="O6283" s="29">
        <f t="shared" si="590"/>
        <v>5</v>
      </c>
      <c r="P6283" s="29">
        <f t="shared" si="591"/>
        <v>10</v>
      </c>
      <c r="Q6283" s="14" t="str">
        <f t="shared" si="592"/>
        <v xml:space="preserve">Nora </v>
      </c>
      <c r="R6283" s="14" t="str">
        <f t="shared" si="593"/>
        <v>Price</v>
      </c>
    </row>
    <row r="6284" spans="2:18" x14ac:dyDescent="0.45">
      <c r="B6284" s="14" t="str">
        <f t="shared" si="588"/>
        <v>400342840038</v>
      </c>
      <c r="C6284" s="5">
        <v>40034</v>
      </c>
      <c r="D6284" s="2" t="s">
        <v>804</v>
      </c>
      <c r="E6284" s="14">
        <f t="shared" si="589"/>
        <v>0</v>
      </c>
      <c r="F6284" s="2">
        <v>28</v>
      </c>
      <c r="G6284" s="19">
        <v>112.35</v>
      </c>
      <c r="H6284" s="20">
        <v>0.1</v>
      </c>
      <c r="I6284" s="6"/>
      <c r="J6284" s="5">
        <v>40038</v>
      </c>
      <c r="K6284" s="25">
        <v>31.27</v>
      </c>
      <c r="L6284" s="2" t="s">
        <v>689</v>
      </c>
      <c r="M6284" s="14">
        <f>+VLOOKUP(L6284,Customers!$C$3:$D$797,2,FALSE)</f>
        <v>2</v>
      </c>
      <c r="N6284" s="14">
        <f>+INDEX(Customers!$B$2:$D$797,MATCH(TF_Database!L6284,Customers!$C$2:$C$797,0),1)</f>
        <v>12768</v>
      </c>
      <c r="O6284" s="29">
        <f t="shared" si="590"/>
        <v>4</v>
      </c>
      <c r="P6284" s="29">
        <f t="shared" si="591"/>
        <v>7</v>
      </c>
      <c r="Q6284" s="14" t="str">
        <f t="shared" si="592"/>
        <v xml:space="preserve">Jim </v>
      </c>
      <c r="R6284" s="14" t="str">
        <f t="shared" si="593"/>
        <v>Epp</v>
      </c>
    </row>
    <row r="6285" spans="2:18" x14ac:dyDescent="0.45">
      <c r="B6285" s="14" t="str">
        <f t="shared" si="588"/>
        <v>412392641240</v>
      </c>
      <c r="C6285" s="5">
        <v>41239</v>
      </c>
      <c r="D6285" s="2" t="s">
        <v>808</v>
      </c>
      <c r="E6285" s="14">
        <f t="shared" si="589"/>
        <v>0</v>
      </c>
      <c r="F6285" s="2">
        <v>26</v>
      </c>
      <c r="G6285" s="19">
        <v>78.09</v>
      </c>
      <c r="H6285" s="20">
        <v>0.01</v>
      </c>
      <c r="I6285" s="6"/>
      <c r="J6285" s="5">
        <v>41240</v>
      </c>
      <c r="K6285" s="25">
        <v>19.63</v>
      </c>
      <c r="L6285" s="2" t="s">
        <v>370</v>
      </c>
      <c r="M6285" s="14">
        <f>+VLOOKUP(L6285,Customers!$C$3:$D$797,2,FALSE)</f>
        <v>4</v>
      </c>
      <c r="N6285" s="14">
        <f>+INDEX(Customers!$B$2:$D$797,MATCH(TF_Database!L6285,Customers!$C$2:$C$797,0),1)</f>
        <v>16955</v>
      </c>
      <c r="O6285" s="29">
        <f t="shared" si="590"/>
        <v>9</v>
      </c>
      <c r="P6285" s="29">
        <f t="shared" si="591"/>
        <v>15</v>
      </c>
      <c r="Q6285" s="14" t="str">
        <f t="shared" si="592"/>
        <v xml:space="preserve">Muhammed </v>
      </c>
      <c r="R6285" s="14" t="str">
        <f t="shared" si="593"/>
        <v>Yedwab</v>
      </c>
    </row>
    <row r="6286" spans="2:18" x14ac:dyDescent="0.45">
      <c r="B6286" s="14" t="str">
        <f t="shared" si="588"/>
        <v>41239441240</v>
      </c>
      <c r="C6286" s="5">
        <v>41239</v>
      </c>
      <c r="D6286" s="2" t="s">
        <v>808</v>
      </c>
      <c r="E6286" s="14">
        <f t="shared" si="589"/>
        <v>0</v>
      </c>
      <c r="F6286" s="2">
        <v>4</v>
      </c>
      <c r="G6286" s="19">
        <v>42.77</v>
      </c>
      <c r="H6286" s="20">
        <v>0.04</v>
      </c>
      <c r="I6286" s="6"/>
      <c r="J6286" s="5">
        <v>41240</v>
      </c>
      <c r="K6286" s="25">
        <v>-1.19</v>
      </c>
      <c r="L6286" s="2" t="s">
        <v>370</v>
      </c>
      <c r="M6286" s="14">
        <f>+VLOOKUP(L6286,Customers!$C$3:$D$797,2,FALSE)</f>
        <v>4</v>
      </c>
      <c r="N6286" s="14">
        <f>+INDEX(Customers!$B$2:$D$797,MATCH(TF_Database!L6286,Customers!$C$2:$C$797,0),1)</f>
        <v>16955</v>
      </c>
      <c r="O6286" s="29">
        <f t="shared" si="590"/>
        <v>9</v>
      </c>
      <c r="P6286" s="29">
        <f t="shared" si="591"/>
        <v>15</v>
      </c>
      <c r="Q6286" s="14" t="str">
        <f t="shared" si="592"/>
        <v xml:space="preserve">Muhammed </v>
      </c>
      <c r="R6286" s="14" t="str">
        <f t="shared" si="593"/>
        <v>Yedwab</v>
      </c>
    </row>
    <row r="6287" spans="2:18" x14ac:dyDescent="0.45">
      <c r="B6287" s="14" t="str">
        <f t="shared" si="588"/>
        <v>404992340504</v>
      </c>
      <c r="C6287" s="5">
        <v>40499</v>
      </c>
      <c r="D6287" s="2" t="s">
        <v>804</v>
      </c>
      <c r="E6287" s="14">
        <f t="shared" si="589"/>
        <v>0</v>
      </c>
      <c r="F6287" s="2">
        <v>23</v>
      </c>
      <c r="G6287" s="19">
        <v>279.63</v>
      </c>
      <c r="H6287" s="20">
        <v>7.0000000000000007E-2</v>
      </c>
      <c r="I6287" s="6"/>
      <c r="J6287" s="5">
        <v>40504</v>
      </c>
      <c r="K6287" s="25">
        <v>61.69</v>
      </c>
      <c r="L6287" s="2" t="s">
        <v>212</v>
      </c>
      <c r="M6287" s="14">
        <f>+VLOOKUP(L6287,Customers!$C$3:$D$797,2,FALSE)</f>
        <v>4</v>
      </c>
      <c r="N6287" s="14">
        <f>+INDEX(Customers!$B$2:$D$797,MATCH(TF_Database!L6287,Customers!$C$2:$C$797,0),1)</f>
        <v>25788</v>
      </c>
      <c r="O6287" s="29">
        <f t="shared" si="590"/>
        <v>4</v>
      </c>
      <c r="P6287" s="29">
        <f t="shared" si="591"/>
        <v>15</v>
      </c>
      <c r="Q6287" s="14" t="str">
        <f t="shared" si="592"/>
        <v xml:space="preserve">Liz </v>
      </c>
      <c r="R6287" s="14" t="str">
        <f t="shared" si="593"/>
        <v>MacKendrick</v>
      </c>
    </row>
    <row r="6288" spans="2:18" x14ac:dyDescent="0.45">
      <c r="B6288" s="14" t="str">
        <f t="shared" si="588"/>
        <v>39819639823</v>
      </c>
      <c r="C6288" s="5">
        <v>39819</v>
      </c>
      <c r="D6288" s="2" t="s">
        <v>804</v>
      </c>
      <c r="E6288" s="14">
        <f t="shared" si="589"/>
        <v>0</v>
      </c>
      <c r="F6288" s="2">
        <v>6</v>
      </c>
      <c r="G6288" s="19">
        <v>159.05000000000001</v>
      </c>
      <c r="H6288" s="20">
        <v>0.05</v>
      </c>
      <c r="I6288" s="6"/>
      <c r="J6288" s="5">
        <v>39823</v>
      </c>
      <c r="K6288" s="25">
        <v>-153.46</v>
      </c>
      <c r="L6288" s="2" t="s">
        <v>614</v>
      </c>
      <c r="M6288" s="14">
        <f>+VLOOKUP(L6288,Customers!$C$3:$D$797,2,FALSE)</f>
        <v>4</v>
      </c>
      <c r="N6288" s="14">
        <f>+INDEX(Customers!$B$2:$D$797,MATCH(TF_Database!L6288,Customers!$C$2:$C$797,0),1)</f>
        <v>31005</v>
      </c>
      <c r="O6288" s="29">
        <f t="shared" si="590"/>
        <v>9</v>
      </c>
      <c r="P6288" s="29">
        <f t="shared" si="591"/>
        <v>19</v>
      </c>
      <c r="Q6288" s="14" t="str">
        <f t="shared" si="592"/>
        <v xml:space="preserve">Maribeth </v>
      </c>
      <c r="R6288" s="14" t="str">
        <f t="shared" si="593"/>
        <v>Schnelling</v>
      </c>
    </row>
    <row r="6289" spans="2:18" x14ac:dyDescent="0.45">
      <c r="B6289" s="14" t="str">
        <f t="shared" si="588"/>
        <v>405041340506</v>
      </c>
      <c r="C6289" s="5">
        <v>40504</v>
      </c>
      <c r="D6289" s="2" t="s">
        <v>806</v>
      </c>
      <c r="E6289" s="14">
        <f t="shared" si="589"/>
        <v>1</v>
      </c>
      <c r="F6289" s="2">
        <v>13</v>
      </c>
      <c r="G6289" s="19">
        <v>142.12</v>
      </c>
      <c r="H6289" s="20">
        <v>0.01</v>
      </c>
      <c r="I6289" s="6"/>
      <c r="J6289" s="5">
        <v>40506</v>
      </c>
      <c r="K6289" s="25">
        <v>54.91</v>
      </c>
      <c r="L6289" s="2" t="s">
        <v>647</v>
      </c>
      <c r="M6289" s="14">
        <f>+VLOOKUP(L6289,Customers!$C$3:$D$797,2,FALSE)</f>
        <v>3</v>
      </c>
      <c r="N6289" s="14">
        <f>+INDEX(Customers!$B$2:$D$797,MATCH(TF_Database!L6289,Customers!$C$2:$C$797,0),1)</f>
        <v>2848</v>
      </c>
      <c r="O6289" s="29">
        <f t="shared" si="590"/>
        <v>11</v>
      </c>
      <c r="P6289" s="29">
        <f t="shared" si="591"/>
        <v>19</v>
      </c>
      <c r="Q6289" s="14" t="str">
        <f t="shared" si="592"/>
        <v xml:space="preserve">Aleksandra </v>
      </c>
      <c r="R6289" s="14" t="str">
        <f t="shared" si="593"/>
        <v>Gannaway</v>
      </c>
    </row>
    <row r="6290" spans="2:18" x14ac:dyDescent="0.45">
      <c r="B6290" s="14" t="str">
        <f t="shared" si="588"/>
        <v>404444840445</v>
      </c>
      <c r="C6290" s="5">
        <v>40444</v>
      </c>
      <c r="D6290" s="2" t="s">
        <v>808</v>
      </c>
      <c r="E6290" s="14">
        <f t="shared" si="589"/>
        <v>0</v>
      </c>
      <c r="F6290" s="2">
        <v>48</v>
      </c>
      <c r="G6290" s="19">
        <v>8273.2795000000006</v>
      </c>
      <c r="H6290" s="20">
        <v>0.08</v>
      </c>
      <c r="I6290" s="6"/>
      <c r="J6290" s="5">
        <v>40445</v>
      </c>
      <c r="K6290" s="25">
        <v>2461.3110000000001</v>
      </c>
      <c r="L6290" s="2" t="s">
        <v>696</v>
      </c>
      <c r="M6290" s="14">
        <f>+VLOOKUP(L6290,Customers!$C$3:$D$797,2,FALSE)</f>
        <v>2</v>
      </c>
      <c r="N6290" s="14">
        <f>+INDEX(Customers!$B$2:$D$797,MATCH(TF_Database!L6290,Customers!$C$2:$C$797,0),1)</f>
        <v>25146</v>
      </c>
      <c r="O6290" s="29">
        <f t="shared" si="590"/>
        <v>10</v>
      </c>
      <c r="P6290" s="29">
        <f t="shared" si="591"/>
        <v>16</v>
      </c>
      <c r="Q6290" s="14" t="str">
        <f t="shared" si="592"/>
        <v xml:space="preserve">Katherine </v>
      </c>
      <c r="R6290" s="14" t="str">
        <f t="shared" si="593"/>
        <v>Hughes</v>
      </c>
    </row>
    <row r="6291" spans="2:18" x14ac:dyDescent="0.45">
      <c r="B6291" s="14" t="str">
        <f t="shared" si="588"/>
        <v>40537440538</v>
      </c>
      <c r="C6291" s="5">
        <v>40537</v>
      </c>
      <c r="D6291" s="2" t="s">
        <v>810</v>
      </c>
      <c r="E6291" s="14">
        <f t="shared" si="589"/>
        <v>0</v>
      </c>
      <c r="F6291" s="2">
        <v>4</v>
      </c>
      <c r="G6291" s="19">
        <v>114.57</v>
      </c>
      <c r="H6291" s="20">
        <v>0.02</v>
      </c>
      <c r="I6291" s="6"/>
      <c r="J6291" s="5">
        <v>40538</v>
      </c>
      <c r="K6291" s="25">
        <v>-29.980499999999999</v>
      </c>
      <c r="L6291" s="2" t="s">
        <v>491</v>
      </c>
      <c r="M6291" s="14">
        <f>+VLOOKUP(L6291,Customers!$C$3:$D$797,2,FALSE)</f>
        <v>3</v>
      </c>
      <c r="N6291" s="14">
        <f>+INDEX(Customers!$B$2:$D$797,MATCH(TF_Database!L6291,Customers!$C$2:$C$797,0),1)</f>
        <v>263</v>
      </c>
      <c r="O6291" s="29">
        <f t="shared" si="590"/>
        <v>5</v>
      </c>
      <c r="P6291" s="29">
        <f t="shared" si="591"/>
        <v>10</v>
      </c>
      <c r="Q6291" s="14" t="str">
        <f t="shared" si="592"/>
        <v xml:space="preserve">Nora </v>
      </c>
      <c r="R6291" s="14" t="str">
        <f t="shared" si="593"/>
        <v>Price</v>
      </c>
    </row>
    <row r="6292" spans="2:18" x14ac:dyDescent="0.45">
      <c r="B6292" s="14" t="str">
        <f t="shared" si="588"/>
        <v>410801841083</v>
      </c>
      <c r="C6292" s="5">
        <v>41080</v>
      </c>
      <c r="D6292" s="2" t="s">
        <v>806</v>
      </c>
      <c r="E6292" s="14">
        <f t="shared" si="589"/>
        <v>1</v>
      </c>
      <c r="F6292" s="2">
        <v>18</v>
      </c>
      <c r="G6292" s="19">
        <v>1062.2194999999999</v>
      </c>
      <c r="H6292" s="20">
        <v>0.03</v>
      </c>
      <c r="I6292" s="6"/>
      <c r="J6292" s="5">
        <v>41083</v>
      </c>
      <c r="K6292" s="25">
        <v>132.37200000000001</v>
      </c>
      <c r="L6292" s="2" t="s">
        <v>674</v>
      </c>
      <c r="M6292" s="14">
        <f>+VLOOKUP(L6292,Customers!$C$3:$D$797,2,FALSE)</f>
        <v>3</v>
      </c>
      <c r="N6292" s="14">
        <f>+INDEX(Customers!$B$2:$D$797,MATCH(TF_Database!L6292,Customers!$C$2:$C$797,0),1)</f>
        <v>21330</v>
      </c>
      <c r="O6292" s="29">
        <f t="shared" si="590"/>
        <v>8</v>
      </c>
      <c r="P6292" s="29">
        <f t="shared" si="591"/>
        <v>15</v>
      </c>
      <c r="Q6292" s="14" t="str">
        <f t="shared" si="592"/>
        <v xml:space="preserve">Richard </v>
      </c>
      <c r="R6292" s="14" t="str">
        <f t="shared" si="593"/>
        <v>Bierner</v>
      </c>
    </row>
    <row r="6293" spans="2:18" x14ac:dyDescent="0.45">
      <c r="B6293" s="14" t="str">
        <f t="shared" si="588"/>
        <v>411171241126</v>
      </c>
      <c r="C6293" s="5">
        <v>41117</v>
      </c>
      <c r="D6293" s="2" t="s">
        <v>804</v>
      </c>
      <c r="E6293" s="14">
        <f t="shared" si="589"/>
        <v>0</v>
      </c>
      <c r="F6293" s="2">
        <v>12</v>
      </c>
      <c r="G6293" s="19">
        <v>1318.34</v>
      </c>
      <c r="H6293" s="20">
        <v>0.02</v>
      </c>
      <c r="I6293" s="6"/>
      <c r="J6293" s="5">
        <v>41126</v>
      </c>
      <c r="K6293" s="25">
        <v>464.05</v>
      </c>
      <c r="L6293" s="2" t="s">
        <v>697</v>
      </c>
      <c r="M6293" s="14">
        <f>+VLOOKUP(L6293,Customers!$C$3:$D$797,2,FALSE)</f>
        <v>5</v>
      </c>
      <c r="N6293" s="14">
        <f>+INDEX(Customers!$B$2:$D$797,MATCH(TF_Database!L6293,Customers!$C$2:$C$797,0),1)</f>
        <v>29845</v>
      </c>
      <c r="O6293" s="29">
        <f t="shared" si="590"/>
        <v>8</v>
      </c>
      <c r="P6293" s="29">
        <f t="shared" si="591"/>
        <v>13</v>
      </c>
      <c r="Q6293" s="14" t="str">
        <f t="shared" si="592"/>
        <v xml:space="preserve">Brendan </v>
      </c>
      <c r="R6293" s="14" t="str">
        <f t="shared" si="593"/>
        <v>Sweed</v>
      </c>
    </row>
    <row r="6294" spans="2:18" x14ac:dyDescent="0.45">
      <c r="B6294" s="14" t="str">
        <f t="shared" si="588"/>
        <v>40483540490</v>
      </c>
      <c r="C6294" s="5">
        <v>40483</v>
      </c>
      <c r="D6294" s="2" t="s">
        <v>804</v>
      </c>
      <c r="E6294" s="14">
        <f t="shared" si="589"/>
        <v>0</v>
      </c>
      <c r="F6294" s="2">
        <v>5</v>
      </c>
      <c r="G6294" s="19">
        <v>128.59</v>
      </c>
      <c r="H6294" s="20">
        <v>7.0000000000000007E-2</v>
      </c>
      <c r="I6294" s="6"/>
      <c r="J6294" s="5">
        <v>40490</v>
      </c>
      <c r="K6294" s="25">
        <v>-15.17</v>
      </c>
      <c r="L6294" s="2" t="s">
        <v>480</v>
      </c>
      <c r="M6294" s="14">
        <f>+VLOOKUP(L6294,Customers!$C$3:$D$797,2,FALSE)</f>
        <v>1</v>
      </c>
      <c r="N6294" s="14">
        <f>+INDEX(Customers!$B$2:$D$797,MATCH(TF_Database!L6294,Customers!$C$2:$C$797,0),1)</f>
        <v>10315</v>
      </c>
      <c r="O6294" s="29">
        <f t="shared" si="590"/>
        <v>7</v>
      </c>
      <c r="P6294" s="29">
        <f t="shared" si="591"/>
        <v>15</v>
      </c>
      <c r="Q6294" s="14" t="str">
        <f t="shared" si="592"/>
        <v xml:space="preserve">Laurel </v>
      </c>
      <c r="R6294" s="14" t="str">
        <f t="shared" si="593"/>
        <v>Elliston</v>
      </c>
    </row>
    <row r="6295" spans="2:18" x14ac:dyDescent="0.45">
      <c r="B6295" s="14" t="str">
        <f t="shared" si="588"/>
        <v>40483140487</v>
      </c>
      <c r="C6295" s="5">
        <v>40483</v>
      </c>
      <c r="D6295" s="2" t="s">
        <v>804</v>
      </c>
      <c r="E6295" s="14">
        <f t="shared" si="589"/>
        <v>0</v>
      </c>
      <c r="F6295" s="2">
        <v>1</v>
      </c>
      <c r="G6295" s="19">
        <v>4.97</v>
      </c>
      <c r="H6295" s="20">
        <v>0.04</v>
      </c>
      <c r="I6295" s="6"/>
      <c r="J6295" s="5">
        <v>40487</v>
      </c>
      <c r="K6295" s="25">
        <v>-4.91</v>
      </c>
      <c r="L6295" s="2" t="s">
        <v>480</v>
      </c>
      <c r="M6295" s="14">
        <f>+VLOOKUP(L6295,Customers!$C$3:$D$797,2,FALSE)</f>
        <v>1</v>
      </c>
      <c r="N6295" s="14">
        <f>+INDEX(Customers!$B$2:$D$797,MATCH(TF_Database!L6295,Customers!$C$2:$C$797,0),1)</f>
        <v>10315</v>
      </c>
      <c r="O6295" s="29">
        <f t="shared" si="590"/>
        <v>7</v>
      </c>
      <c r="P6295" s="29">
        <f t="shared" si="591"/>
        <v>15</v>
      </c>
      <c r="Q6295" s="14" t="str">
        <f t="shared" si="592"/>
        <v xml:space="preserve">Laurel </v>
      </c>
      <c r="R6295" s="14" t="str">
        <f t="shared" si="593"/>
        <v>Elliston</v>
      </c>
    </row>
    <row r="6296" spans="2:18" x14ac:dyDescent="0.45">
      <c r="B6296" s="14" t="str">
        <f t="shared" si="588"/>
        <v>409382340939</v>
      </c>
      <c r="C6296" s="5">
        <v>40938</v>
      </c>
      <c r="D6296" s="2" t="s">
        <v>811</v>
      </c>
      <c r="E6296" s="14">
        <f t="shared" si="589"/>
        <v>0</v>
      </c>
      <c r="F6296" s="2">
        <v>23</v>
      </c>
      <c r="G6296" s="19">
        <v>3194.05</v>
      </c>
      <c r="H6296" s="20">
        <v>0.08</v>
      </c>
      <c r="I6296" s="6"/>
      <c r="J6296" s="5">
        <v>40939</v>
      </c>
      <c r="K6296" s="25">
        <v>608.52</v>
      </c>
      <c r="L6296" s="2" t="s">
        <v>689</v>
      </c>
      <c r="M6296" s="14">
        <f>+VLOOKUP(L6296,Customers!$C$3:$D$797,2,FALSE)</f>
        <v>2</v>
      </c>
      <c r="N6296" s="14">
        <f>+INDEX(Customers!$B$2:$D$797,MATCH(TF_Database!L6296,Customers!$C$2:$C$797,0),1)</f>
        <v>12768</v>
      </c>
      <c r="O6296" s="29">
        <f t="shared" si="590"/>
        <v>4</v>
      </c>
      <c r="P6296" s="29">
        <f t="shared" si="591"/>
        <v>7</v>
      </c>
      <c r="Q6296" s="14" t="str">
        <f t="shared" si="592"/>
        <v xml:space="preserve">Jim </v>
      </c>
      <c r="R6296" s="14" t="str">
        <f t="shared" si="593"/>
        <v>Epp</v>
      </c>
    </row>
    <row r="6297" spans="2:18" x14ac:dyDescent="0.45">
      <c r="B6297" s="14" t="str">
        <f t="shared" si="588"/>
        <v>408144640818</v>
      </c>
      <c r="C6297" s="5">
        <v>40814</v>
      </c>
      <c r="D6297" s="2" t="s">
        <v>804</v>
      </c>
      <c r="E6297" s="14">
        <f t="shared" si="589"/>
        <v>0</v>
      </c>
      <c r="F6297" s="2">
        <v>46</v>
      </c>
      <c r="G6297" s="19">
        <v>88.1</v>
      </c>
      <c r="H6297" s="20">
        <v>0.03</v>
      </c>
      <c r="I6297" s="6"/>
      <c r="J6297" s="5">
        <v>40818</v>
      </c>
      <c r="K6297" s="25">
        <v>-161.61000000000001</v>
      </c>
      <c r="L6297" s="2" t="s">
        <v>696</v>
      </c>
      <c r="M6297" s="14">
        <f>+VLOOKUP(L6297,Customers!$C$3:$D$797,2,FALSE)</f>
        <v>2</v>
      </c>
      <c r="N6297" s="14">
        <f>+INDEX(Customers!$B$2:$D$797,MATCH(TF_Database!L6297,Customers!$C$2:$C$797,0),1)</f>
        <v>25146</v>
      </c>
      <c r="O6297" s="29">
        <f t="shared" si="590"/>
        <v>10</v>
      </c>
      <c r="P6297" s="29">
        <f t="shared" si="591"/>
        <v>16</v>
      </c>
      <c r="Q6297" s="14" t="str">
        <f t="shared" si="592"/>
        <v xml:space="preserve">Katherine </v>
      </c>
      <c r="R6297" s="14" t="str">
        <f t="shared" si="593"/>
        <v>Hughes</v>
      </c>
    </row>
    <row r="6298" spans="2:18" x14ac:dyDescent="0.45">
      <c r="B6298" s="14" t="str">
        <f t="shared" si="588"/>
        <v>405382540560</v>
      </c>
      <c r="C6298" s="5">
        <v>40538</v>
      </c>
      <c r="D6298" s="2" t="s">
        <v>804</v>
      </c>
      <c r="E6298" s="14">
        <f t="shared" si="589"/>
        <v>0</v>
      </c>
      <c r="F6298" s="2">
        <v>25</v>
      </c>
      <c r="G6298" s="19">
        <v>716.99</v>
      </c>
      <c r="H6298" s="20">
        <v>0.05</v>
      </c>
      <c r="I6298" s="6"/>
      <c r="J6298" s="5">
        <v>40560</v>
      </c>
      <c r="K6298" s="25">
        <v>174.06</v>
      </c>
      <c r="L6298" s="2" t="s">
        <v>454</v>
      </c>
      <c r="M6298" s="14">
        <f>+VLOOKUP(L6298,Customers!$C$3:$D$797,2,FALSE)</f>
        <v>3</v>
      </c>
      <c r="N6298" s="14">
        <f>+INDEX(Customers!$B$2:$D$797,MATCH(TF_Database!L6298,Customers!$C$2:$C$797,0),1)</f>
        <v>21937</v>
      </c>
      <c r="O6298" s="29">
        <f t="shared" si="590"/>
        <v>9</v>
      </c>
      <c r="P6298" s="29">
        <f t="shared" si="591"/>
        <v>13</v>
      </c>
      <c r="Q6298" s="14" t="str">
        <f t="shared" si="592"/>
        <v xml:space="preserve">Maribeth </v>
      </c>
      <c r="R6298" s="14" t="str">
        <f t="shared" si="593"/>
        <v>Dona</v>
      </c>
    </row>
    <row r="6299" spans="2:18" x14ac:dyDescent="0.45">
      <c r="B6299" s="14" t="str">
        <f t="shared" si="588"/>
        <v>40533140538</v>
      </c>
      <c r="C6299" s="5">
        <v>40533</v>
      </c>
      <c r="D6299" s="2" t="s">
        <v>804</v>
      </c>
      <c r="E6299" s="14">
        <f t="shared" si="589"/>
        <v>0</v>
      </c>
      <c r="F6299" s="2">
        <v>1</v>
      </c>
      <c r="G6299" s="19">
        <v>27.44</v>
      </c>
      <c r="H6299" s="20">
        <v>0.02</v>
      </c>
      <c r="I6299" s="6"/>
      <c r="J6299" s="5">
        <v>40538</v>
      </c>
      <c r="K6299" s="25">
        <v>-11.7645</v>
      </c>
      <c r="L6299" s="2" t="s">
        <v>480</v>
      </c>
      <c r="M6299" s="14">
        <f>+VLOOKUP(L6299,Customers!$C$3:$D$797,2,FALSE)</f>
        <v>1</v>
      </c>
      <c r="N6299" s="14">
        <f>+INDEX(Customers!$B$2:$D$797,MATCH(TF_Database!L6299,Customers!$C$2:$C$797,0),1)</f>
        <v>10315</v>
      </c>
      <c r="O6299" s="29">
        <f t="shared" si="590"/>
        <v>7</v>
      </c>
      <c r="P6299" s="29">
        <f t="shared" si="591"/>
        <v>15</v>
      </c>
      <c r="Q6299" s="14" t="str">
        <f t="shared" si="592"/>
        <v xml:space="preserve">Laurel </v>
      </c>
      <c r="R6299" s="14" t="str">
        <f t="shared" si="593"/>
        <v>Elliston</v>
      </c>
    </row>
    <row r="6300" spans="2:18" x14ac:dyDescent="0.45">
      <c r="B6300" s="14" t="str">
        <f t="shared" si="588"/>
        <v>407161640716</v>
      </c>
      <c r="C6300" s="5">
        <v>40716</v>
      </c>
      <c r="D6300" s="2" t="s">
        <v>808</v>
      </c>
      <c r="E6300" s="14">
        <f t="shared" si="589"/>
        <v>0</v>
      </c>
      <c r="F6300" s="2">
        <v>16</v>
      </c>
      <c r="G6300" s="19">
        <v>4691.2700000000004</v>
      </c>
      <c r="H6300" s="20">
        <v>0.05</v>
      </c>
      <c r="I6300" s="6"/>
      <c r="J6300" s="5">
        <v>40716</v>
      </c>
      <c r="K6300" s="25">
        <v>1196.72</v>
      </c>
      <c r="L6300" s="2" t="s">
        <v>480</v>
      </c>
      <c r="M6300" s="14">
        <f>+VLOOKUP(L6300,Customers!$C$3:$D$797,2,FALSE)</f>
        <v>1</v>
      </c>
      <c r="N6300" s="14">
        <f>+INDEX(Customers!$B$2:$D$797,MATCH(TF_Database!L6300,Customers!$C$2:$C$797,0),1)</f>
        <v>10315</v>
      </c>
      <c r="O6300" s="29">
        <f t="shared" si="590"/>
        <v>7</v>
      </c>
      <c r="P6300" s="29">
        <f t="shared" si="591"/>
        <v>15</v>
      </c>
      <c r="Q6300" s="14" t="str">
        <f t="shared" si="592"/>
        <v xml:space="preserve">Laurel </v>
      </c>
      <c r="R6300" s="14" t="str">
        <f t="shared" si="593"/>
        <v>Elliston</v>
      </c>
    </row>
    <row r="6301" spans="2:18" x14ac:dyDescent="0.45">
      <c r="B6301" s="14" t="str">
        <f t="shared" si="588"/>
        <v>407165040717</v>
      </c>
      <c r="C6301" s="5">
        <v>40716</v>
      </c>
      <c r="D6301" s="2" t="s">
        <v>808</v>
      </c>
      <c r="E6301" s="14">
        <f t="shared" si="589"/>
        <v>0</v>
      </c>
      <c r="F6301" s="2">
        <v>50</v>
      </c>
      <c r="G6301" s="19">
        <v>804.14</v>
      </c>
      <c r="H6301" s="20">
        <v>0.1</v>
      </c>
      <c r="I6301" s="6"/>
      <c r="J6301" s="5">
        <v>40717</v>
      </c>
      <c r="K6301" s="25">
        <v>-25.27</v>
      </c>
      <c r="L6301" s="2" t="s">
        <v>480</v>
      </c>
      <c r="M6301" s="14">
        <f>+VLOOKUP(L6301,Customers!$C$3:$D$797,2,FALSE)</f>
        <v>1</v>
      </c>
      <c r="N6301" s="14">
        <f>+INDEX(Customers!$B$2:$D$797,MATCH(TF_Database!L6301,Customers!$C$2:$C$797,0),1)</f>
        <v>10315</v>
      </c>
      <c r="O6301" s="29">
        <f t="shared" si="590"/>
        <v>7</v>
      </c>
      <c r="P6301" s="29">
        <f t="shared" si="591"/>
        <v>15</v>
      </c>
      <c r="Q6301" s="14" t="str">
        <f t="shared" si="592"/>
        <v xml:space="preserve">Laurel </v>
      </c>
      <c r="R6301" s="14" t="str">
        <f t="shared" si="593"/>
        <v>Elliston</v>
      </c>
    </row>
    <row r="6302" spans="2:18" x14ac:dyDescent="0.45">
      <c r="B6302" s="14" t="str">
        <f t="shared" si="588"/>
        <v>40716840718</v>
      </c>
      <c r="C6302" s="5">
        <v>40716</v>
      </c>
      <c r="D6302" s="2" t="s">
        <v>808</v>
      </c>
      <c r="E6302" s="14">
        <f t="shared" si="589"/>
        <v>0</v>
      </c>
      <c r="F6302" s="2">
        <v>8</v>
      </c>
      <c r="G6302" s="19">
        <v>567.51</v>
      </c>
      <c r="H6302" s="20">
        <v>0.01</v>
      </c>
      <c r="I6302" s="6"/>
      <c r="J6302" s="5">
        <v>40718</v>
      </c>
      <c r="K6302" s="25">
        <v>-255.55</v>
      </c>
      <c r="L6302" s="2" t="s">
        <v>480</v>
      </c>
      <c r="M6302" s="14">
        <f>+VLOOKUP(L6302,Customers!$C$3:$D$797,2,FALSE)</f>
        <v>1</v>
      </c>
      <c r="N6302" s="14">
        <f>+INDEX(Customers!$B$2:$D$797,MATCH(TF_Database!L6302,Customers!$C$2:$C$797,0),1)</f>
        <v>10315</v>
      </c>
      <c r="O6302" s="29">
        <f t="shared" si="590"/>
        <v>7</v>
      </c>
      <c r="P6302" s="29">
        <f t="shared" si="591"/>
        <v>15</v>
      </c>
      <c r="Q6302" s="14" t="str">
        <f t="shared" si="592"/>
        <v xml:space="preserve">Laurel </v>
      </c>
      <c r="R6302" s="14" t="str">
        <f t="shared" si="593"/>
        <v>Elliston</v>
      </c>
    </row>
    <row r="6303" spans="2:18" x14ac:dyDescent="0.45">
      <c r="B6303" s="14" t="str">
        <f t="shared" si="588"/>
        <v>400574140059</v>
      </c>
      <c r="C6303" s="5">
        <v>40057</v>
      </c>
      <c r="D6303" s="2" t="s">
        <v>808</v>
      </c>
      <c r="E6303" s="14">
        <f t="shared" si="589"/>
        <v>0</v>
      </c>
      <c r="F6303" s="2">
        <v>41</v>
      </c>
      <c r="G6303" s="19">
        <v>277.0745</v>
      </c>
      <c r="H6303" s="20">
        <v>0.03</v>
      </c>
      <c r="I6303" s="6"/>
      <c r="J6303" s="5">
        <v>40059</v>
      </c>
      <c r="K6303" s="25">
        <v>-128.43600000000001</v>
      </c>
      <c r="L6303" s="2" t="s">
        <v>647</v>
      </c>
      <c r="M6303" s="14">
        <f>+VLOOKUP(L6303,Customers!$C$3:$D$797,2,FALSE)</f>
        <v>3</v>
      </c>
      <c r="N6303" s="14">
        <f>+INDEX(Customers!$B$2:$D$797,MATCH(TF_Database!L6303,Customers!$C$2:$C$797,0),1)</f>
        <v>2848</v>
      </c>
      <c r="O6303" s="29">
        <f t="shared" si="590"/>
        <v>11</v>
      </c>
      <c r="P6303" s="29">
        <f t="shared" si="591"/>
        <v>19</v>
      </c>
      <c r="Q6303" s="14" t="str">
        <f t="shared" si="592"/>
        <v xml:space="preserve">Aleksandra </v>
      </c>
      <c r="R6303" s="14" t="str">
        <f t="shared" si="593"/>
        <v>Gannaway</v>
      </c>
    </row>
    <row r="6304" spans="2:18" x14ac:dyDescent="0.45">
      <c r="B6304" s="14" t="str">
        <f t="shared" si="588"/>
        <v>407524440753</v>
      </c>
      <c r="C6304" s="5">
        <v>40752</v>
      </c>
      <c r="D6304" s="2" t="s">
        <v>810</v>
      </c>
      <c r="E6304" s="14">
        <f t="shared" si="589"/>
        <v>0</v>
      </c>
      <c r="F6304" s="2">
        <v>44</v>
      </c>
      <c r="G6304" s="19">
        <v>221.42</v>
      </c>
      <c r="H6304" s="20">
        <v>0.03</v>
      </c>
      <c r="I6304" s="6"/>
      <c r="J6304" s="5">
        <v>40753</v>
      </c>
      <c r="K6304" s="25">
        <v>-142.02000000000001</v>
      </c>
      <c r="L6304" s="2" t="s">
        <v>212</v>
      </c>
      <c r="M6304" s="14">
        <f>+VLOOKUP(L6304,Customers!$C$3:$D$797,2,FALSE)</f>
        <v>4</v>
      </c>
      <c r="N6304" s="14">
        <f>+INDEX(Customers!$B$2:$D$797,MATCH(TF_Database!L6304,Customers!$C$2:$C$797,0),1)</f>
        <v>25788</v>
      </c>
      <c r="O6304" s="29">
        <f t="shared" si="590"/>
        <v>4</v>
      </c>
      <c r="P6304" s="29">
        <f t="shared" si="591"/>
        <v>15</v>
      </c>
      <c r="Q6304" s="14" t="str">
        <f t="shared" si="592"/>
        <v xml:space="preserve">Liz </v>
      </c>
      <c r="R6304" s="14" t="str">
        <f t="shared" si="593"/>
        <v>MacKendrick</v>
      </c>
    </row>
    <row r="6305" spans="2:18" x14ac:dyDescent="0.45">
      <c r="B6305" s="14" t="str">
        <f t="shared" si="588"/>
        <v>412734541273</v>
      </c>
      <c r="C6305" s="5">
        <v>41273</v>
      </c>
      <c r="D6305" s="2" t="s">
        <v>808</v>
      </c>
      <c r="E6305" s="14">
        <f t="shared" si="589"/>
        <v>0</v>
      </c>
      <c r="F6305" s="2">
        <v>45</v>
      </c>
      <c r="G6305" s="19">
        <v>580.96</v>
      </c>
      <c r="H6305" s="20">
        <v>0.08</v>
      </c>
      <c r="I6305" s="6"/>
      <c r="J6305" s="5">
        <v>41273</v>
      </c>
      <c r="K6305" s="25">
        <v>-33.47</v>
      </c>
      <c r="L6305" s="2" t="s">
        <v>689</v>
      </c>
      <c r="M6305" s="14">
        <f>+VLOOKUP(L6305,Customers!$C$3:$D$797,2,FALSE)</f>
        <v>2</v>
      </c>
      <c r="N6305" s="14">
        <f>+INDEX(Customers!$B$2:$D$797,MATCH(TF_Database!L6305,Customers!$C$2:$C$797,0),1)</f>
        <v>12768</v>
      </c>
      <c r="O6305" s="29">
        <f t="shared" si="590"/>
        <v>4</v>
      </c>
      <c r="P6305" s="29">
        <f t="shared" si="591"/>
        <v>7</v>
      </c>
      <c r="Q6305" s="14" t="str">
        <f t="shared" si="592"/>
        <v xml:space="preserve">Jim </v>
      </c>
      <c r="R6305" s="14" t="str">
        <f t="shared" si="593"/>
        <v>Epp</v>
      </c>
    </row>
    <row r="6306" spans="2:18" x14ac:dyDescent="0.45">
      <c r="B6306" s="14" t="str">
        <f t="shared" si="588"/>
        <v>402463840246</v>
      </c>
      <c r="C6306" s="5">
        <v>40246</v>
      </c>
      <c r="D6306" s="2" t="s">
        <v>810</v>
      </c>
      <c r="E6306" s="14">
        <f t="shared" si="589"/>
        <v>0</v>
      </c>
      <c r="F6306" s="2">
        <v>38</v>
      </c>
      <c r="G6306" s="19">
        <v>185.19</v>
      </c>
      <c r="H6306" s="20">
        <v>7.0000000000000007E-2</v>
      </c>
      <c r="I6306" s="6"/>
      <c r="J6306" s="5">
        <v>40246</v>
      </c>
      <c r="K6306" s="25">
        <v>-175.62</v>
      </c>
      <c r="L6306" s="2" t="s">
        <v>364</v>
      </c>
      <c r="M6306" s="14">
        <f>+VLOOKUP(L6306,Customers!$C$3:$D$797,2,FALSE)</f>
        <v>4</v>
      </c>
      <c r="N6306" s="14">
        <f>+INDEX(Customers!$B$2:$D$797,MATCH(TF_Database!L6306,Customers!$C$2:$C$797,0),1)</f>
        <v>22309</v>
      </c>
      <c r="O6306" s="29">
        <f t="shared" si="590"/>
        <v>5</v>
      </c>
      <c r="P6306" s="29">
        <f t="shared" si="591"/>
        <v>11</v>
      </c>
      <c r="Q6306" s="14" t="str">
        <f t="shared" si="592"/>
        <v xml:space="preserve">Dean </v>
      </c>
      <c r="R6306" s="14" t="str">
        <f t="shared" si="593"/>
        <v>Percer</v>
      </c>
    </row>
    <row r="6307" spans="2:18" x14ac:dyDescent="0.45">
      <c r="B6307" s="14" t="str">
        <f t="shared" si="588"/>
        <v>402462240247</v>
      </c>
      <c r="C6307" s="5">
        <v>40246</v>
      </c>
      <c r="D6307" s="2" t="s">
        <v>810</v>
      </c>
      <c r="E6307" s="14">
        <f t="shared" si="589"/>
        <v>0</v>
      </c>
      <c r="F6307" s="2">
        <v>22</v>
      </c>
      <c r="G6307" s="19">
        <v>220.26</v>
      </c>
      <c r="H6307" s="20">
        <v>7.0000000000000007E-2</v>
      </c>
      <c r="I6307" s="6"/>
      <c r="J6307" s="5">
        <v>40247</v>
      </c>
      <c r="K6307" s="25">
        <v>-35.950000000000003</v>
      </c>
      <c r="L6307" s="2" t="s">
        <v>364</v>
      </c>
      <c r="M6307" s="14">
        <f>+VLOOKUP(L6307,Customers!$C$3:$D$797,2,FALSE)</f>
        <v>4</v>
      </c>
      <c r="N6307" s="14">
        <f>+INDEX(Customers!$B$2:$D$797,MATCH(TF_Database!L6307,Customers!$C$2:$C$797,0),1)</f>
        <v>22309</v>
      </c>
      <c r="O6307" s="29">
        <f t="shared" si="590"/>
        <v>5</v>
      </c>
      <c r="P6307" s="29">
        <f t="shared" si="591"/>
        <v>11</v>
      </c>
      <c r="Q6307" s="14" t="str">
        <f t="shared" si="592"/>
        <v xml:space="preserve">Dean </v>
      </c>
      <c r="R6307" s="14" t="str">
        <f t="shared" si="593"/>
        <v>Percer</v>
      </c>
    </row>
    <row r="6308" spans="2:18" x14ac:dyDescent="0.45">
      <c r="B6308" s="14" t="str">
        <f t="shared" si="588"/>
        <v>402464840248</v>
      </c>
      <c r="C6308" s="5">
        <v>40246</v>
      </c>
      <c r="D6308" s="2" t="s">
        <v>810</v>
      </c>
      <c r="E6308" s="14">
        <f t="shared" si="589"/>
        <v>0</v>
      </c>
      <c r="F6308" s="2">
        <v>48</v>
      </c>
      <c r="G6308" s="19">
        <v>843.03</v>
      </c>
      <c r="H6308" s="20">
        <v>0.08</v>
      </c>
      <c r="I6308" s="6"/>
      <c r="J6308" s="5">
        <v>40248</v>
      </c>
      <c r="K6308" s="25">
        <v>419.89499999999998</v>
      </c>
      <c r="L6308" s="2" t="s">
        <v>364</v>
      </c>
      <c r="M6308" s="14">
        <f>+VLOOKUP(L6308,Customers!$C$3:$D$797,2,FALSE)</f>
        <v>4</v>
      </c>
      <c r="N6308" s="14">
        <f>+INDEX(Customers!$B$2:$D$797,MATCH(TF_Database!L6308,Customers!$C$2:$C$797,0),1)</f>
        <v>22309</v>
      </c>
      <c r="O6308" s="29">
        <f t="shared" si="590"/>
        <v>5</v>
      </c>
      <c r="P6308" s="29">
        <f t="shared" si="591"/>
        <v>11</v>
      </c>
      <c r="Q6308" s="14" t="str">
        <f t="shared" si="592"/>
        <v xml:space="preserve">Dean </v>
      </c>
      <c r="R6308" s="14" t="str">
        <f t="shared" si="593"/>
        <v>Percer</v>
      </c>
    </row>
    <row r="6309" spans="2:18" x14ac:dyDescent="0.45">
      <c r="B6309" s="14" t="str">
        <f t="shared" si="588"/>
        <v>402332640234</v>
      </c>
      <c r="C6309" s="5">
        <v>40233</v>
      </c>
      <c r="D6309" s="2" t="s">
        <v>806</v>
      </c>
      <c r="E6309" s="14">
        <f t="shared" si="589"/>
        <v>1</v>
      </c>
      <c r="F6309" s="2">
        <v>26</v>
      </c>
      <c r="G6309" s="19">
        <v>176.34</v>
      </c>
      <c r="H6309" s="20">
        <v>0</v>
      </c>
      <c r="I6309" s="6"/>
      <c r="J6309" s="5">
        <v>40234</v>
      </c>
      <c r="K6309" s="25">
        <v>-103.32</v>
      </c>
      <c r="L6309" s="2" t="s">
        <v>693</v>
      </c>
      <c r="M6309" s="14">
        <f>+VLOOKUP(L6309,Customers!$C$3:$D$797,2,FALSE)</f>
        <v>1</v>
      </c>
      <c r="N6309" s="14">
        <f>+INDEX(Customers!$B$2:$D$797,MATCH(TF_Database!L6309,Customers!$C$2:$C$797,0),1)</f>
        <v>7894</v>
      </c>
      <c r="O6309" s="29">
        <f t="shared" si="590"/>
        <v>8</v>
      </c>
      <c r="P6309" s="29">
        <f t="shared" si="591"/>
        <v>15</v>
      </c>
      <c r="Q6309" s="14" t="str">
        <f t="shared" si="592"/>
        <v xml:space="preserve">Pauline </v>
      </c>
      <c r="R6309" s="14" t="str">
        <f t="shared" si="593"/>
        <v>Johnson</v>
      </c>
    </row>
    <row r="6310" spans="2:18" x14ac:dyDescent="0.45">
      <c r="B6310" s="14" t="str">
        <f t="shared" si="588"/>
        <v>40233540234</v>
      </c>
      <c r="C6310" s="5">
        <v>40233</v>
      </c>
      <c r="D6310" s="2" t="s">
        <v>806</v>
      </c>
      <c r="E6310" s="14">
        <f t="shared" si="589"/>
        <v>1</v>
      </c>
      <c r="F6310" s="2">
        <v>5</v>
      </c>
      <c r="G6310" s="19">
        <v>186.5</v>
      </c>
      <c r="H6310" s="20">
        <v>0.04</v>
      </c>
      <c r="I6310" s="6"/>
      <c r="J6310" s="5">
        <v>40234</v>
      </c>
      <c r="K6310" s="25">
        <v>4.1600000000000108</v>
      </c>
      <c r="L6310" s="2" t="s">
        <v>693</v>
      </c>
      <c r="M6310" s="14">
        <f>+VLOOKUP(L6310,Customers!$C$3:$D$797,2,FALSE)</f>
        <v>1</v>
      </c>
      <c r="N6310" s="14">
        <f>+INDEX(Customers!$B$2:$D$797,MATCH(TF_Database!L6310,Customers!$C$2:$C$797,0),1)</f>
        <v>7894</v>
      </c>
      <c r="O6310" s="29">
        <f t="shared" si="590"/>
        <v>8</v>
      </c>
      <c r="P6310" s="29">
        <f t="shared" si="591"/>
        <v>15</v>
      </c>
      <c r="Q6310" s="14" t="str">
        <f t="shared" si="592"/>
        <v xml:space="preserve">Pauline </v>
      </c>
      <c r="R6310" s="14" t="str">
        <f t="shared" si="593"/>
        <v>Johnson</v>
      </c>
    </row>
    <row r="6311" spans="2:18" x14ac:dyDescent="0.45">
      <c r="B6311" s="14" t="str">
        <f t="shared" si="588"/>
        <v>412001441202</v>
      </c>
      <c r="C6311" s="5">
        <v>41200</v>
      </c>
      <c r="D6311" s="2" t="s">
        <v>810</v>
      </c>
      <c r="E6311" s="14">
        <f t="shared" si="589"/>
        <v>0</v>
      </c>
      <c r="F6311" s="2">
        <v>14</v>
      </c>
      <c r="G6311" s="19">
        <v>9171.7099999999991</v>
      </c>
      <c r="H6311" s="20">
        <v>0.06</v>
      </c>
      <c r="I6311" s="6"/>
      <c r="J6311" s="5">
        <v>41202</v>
      </c>
      <c r="K6311" s="25">
        <v>2636.01</v>
      </c>
      <c r="L6311" s="2" t="s">
        <v>480</v>
      </c>
      <c r="M6311" s="14">
        <f>+VLOOKUP(L6311,Customers!$C$3:$D$797,2,FALSE)</f>
        <v>1</v>
      </c>
      <c r="N6311" s="14">
        <f>+INDEX(Customers!$B$2:$D$797,MATCH(TF_Database!L6311,Customers!$C$2:$C$797,0),1)</f>
        <v>10315</v>
      </c>
      <c r="O6311" s="29">
        <f t="shared" si="590"/>
        <v>7</v>
      </c>
      <c r="P6311" s="29">
        <f t="shared" si="591"/>
        <v>15</v>
      </c>
      <c r="Q6311" s="14" t="str">
        <f t="shared" si="592"/>
        <v xml:space="preserve">Laurel </v>
      </c>
      <c r="R6311" s="14" t="str">
        <f t="shared" si="593"/>
        <v>Elliston</v>
      </c>
    </row>
    <row r="6312" spans="2:18" x14ac:dyDescent="0.45">
      <c r="B6312" s="14" t="str">
        <f t="shared" si="588"/>
        <v>41200641202</v>
      </c>
      <c r="C6312" s="5">
        <v>41200</v>
      </c>
      <c r="D6312" s="2" t="s">
        <v>810</v>
      </c>
      <c r="E6312" s="14">
        <f t="shared" si="589"/>
        <v>0</v>
      </c>
      <c r="F6312" s="2">
        <v>6</v>
      </c>
      <c r="G6312" s="19">
        <v>18.05</v>
      </c>
      <c r="H6312" s="20">
        <v>0.06</v>
      </c>
      <c r="I6312" s="6"/>
      <c r="J6312" s="5">
        <v>41202</v>
      </c>
      <c r="K6312" s="25">
        <v>0.13</v>
      </c>
      <c r="L6312" s="2" t="s">
        <v>480</v>
      </c>
      <c r="M6312" s="14">
        <f>+VLOOKUP(L6312,Customers!$C$3:$D$797,2,FALSE)</f>
        <v>1</v>
      </c>
      <c r="N6312" s="14">
        <f>+INDEX(Customers!$B$2:$D$797,MATCH(TF_Database!L6312,Customers!$C$2:$C$797,0),1)</f>
        <v>10315</v>
      </c>
      <c r="O6312" s="29">
        <f t="shared" si="590"/>
        <v>7</v>
      </c>
      <c r="P6312" s="29">
        <f t="shared" si="591"/>
        <v>15</v>
      </c>
      <c r="Q6312" s="14" t="str">
        <f t="shared" si="592"/>
        <v xml:space="preserve">Laurel </v>
      </c>
      <c r="R6312" s="14" t="str">
        <f t="shared" si="593"/>
        <v>Elliston</v>
      </c>
    </row>
    <row r="6313" spans="2:18" x14ac:dyDescent="0.45">
      <c r="B6313" s="14" t="str">
        <f t="shared" si="588"/>
        <v>412005041202</v>
      </c>
      <c r="C6313" s="5">
        <v>41200</v>
      </c>
      <c r="D6313" s="2" t="s">
        <v>810</v>
      </c>
      <c r="E6313" s="14">
        <f t="shared" si="589"/>
        <v>0</v>
      </c>
      <c r="F6313" s="2">
        <v>50</v>
      </c>
      <c r="G6313" s="19">
        <v>2896.3579999999997</v>
      </c>
      <c r="H6313" s="20">
        <v>0</v>
      </c>
      <c r="I6313" s="6"/>
      <c r="J6313" s="5">
        <v>41202</v>
      </c>
      <c r="K6313" s="25">
        <v>583.49700000000007</v>
      </c>
      <c r="L6313" s="2" t="s">
        <v>480</v>
      </c>
      <c r="M6313" s="14">
        <f>+VLOOKUP(L6313,Customers!$C$3:$D$797,2,FALSE)</f>
        <v>1</v>
      </c>
      <c r="N6313" s="14">
        <f>+INDEX(Customers!$B$2:$D$797,MATCH(TF_Database!L6313,Customers!$C$2:$C$797,0),1)</f>
        <v>10315</v>
      </c>
      <c r="O6313" s="29">
        <f t="shared" si="590"/>
        <v>7</v>
      </c>
      <c r="P6313" s="29">
        <f t="shared" si="591"/>
        <v>15</v>
      </c>
      <c r="Q6313" s="14" t="str">
        <f t="shared" si="592"/>
        <v xml:space="preserve">Laurel </v>
      </c>
      <c r="R6313" s="14" t="str">
        <f t="shared" si="593"/>
        <v>Elliston</v>
      </c>
    </row>
    <row r="6314" spans="2:18" x14ac:dyDescent="0.45">
      <c r="B6314" s="14" t="str">
        <f t="shared" si="588"/>
        <v>410331141035</v>
      </c>
      <c r="C6314" s="5">
        <v>41033</v>
      </c>
      <c r="D6314" s="2" t="s">
        <v>810</v>
      </c>
      <c r="E6314" s="14">
        <f t="shared" si="589"/>
        <v>0</v>
      </c>
      <c r="F6314" s="2">
        <v>11</v>
      </c>
      <c r="G6314" s="19">
        <v>22145.37</v>
      </c>
      <c r="H6314" s="20">
        <v>0.02</v>
      </c>
      <c r="I6314" s="6"/>
      <c r="J6314" s="5">
        <v>41035</v>
      </c>
      <c r="K6314" s="25">
        <v>6138.48</v>
      </c>
      <c r="L6314" s="2" t="s">
        <v>110</v>
      </c>
      <c r="M6314" s="14">
        <f>+VLOOKUP(L6314,Customers!$C$3:$D$797,2,FALSE)</f>
        <v>5</v>
      </c>
      <c r="N6314" s="14">
        <f>+INDEX(Customers!$B$2:$D$797,MATCH(TF_Database!L6314,Customers!$C$2:$C$797,0),1)</f>
        <v>27629</v>
      </c>
      <c r="O6314" s="29">
        <f t="shared" si="590"/>
        <v>8</v>
      </c>
      <c r="P6314" s="29">
        <f t="shared" si="591"/>
        <v>14</v>
      </c>
      <c r="Q6314" s="14" t="str">
        <f t="shared" si="592"/>
        <v xml:space="preserve">Jocasta </v>
      </c>
      <c r="R6314" s="14" t="str">
        <f t="shared" si="593"/>
        <v>Rupert</v>
      </c>
    </row>
    <row r="6315" spans="2:18" x14ac:dyDescent="0.45">
      <c r="B6315" s="14" t="str">
        <f t="shared" si="588"/>
        <v>39937639938</v>
      </c>
      <c r="C6315" s="5">
        <v>39937</v>
      </c>
      <c r="D6315" s="2" t="s">
        <v>810</v>
      </c>
      <c r="E6315" s="14">
        <f t="shared" si="589"/>
        <v>0</v>
      </c>
      <c r="F6315" s="2">
        <v>6</v>
      </c>
      <c r="G6315" s="19">
        <v>1056.6434999999999</v>
      </c>
      <c r="H6315" s="20">
        <v>0.06</v>
      </c>
      <c r="I6315" s="6"/>
      <c r="J6315" s="5">
        <v>39938</v>
      </c>
      <c r="K6315" s="25">
        <v>-586.20100000000002</v>
      </c>
      <c r="L6315" s="2" t="s">
        <v>694</v>
      </c>
      <c r="M6315" s="14">
        <f>+VLOOKUP(L6315,Customers!$C$3:$D$797,2,FALSE)</f>
        <v>2</v>
      </c>
      <c r="N6315" s="14">
        <f>+INDEX(Customers!$B$2:$D$797,MATCH(TF_Database!L6315,Customers!$C$2:$C$797,0),1)</f>
        <v>9978</v>
      </c>
      <c r="O6315" s="29">
        <f t="shared" si="590"/>
        <v>8</v>
      </c>
      <c r="P6315" s="29">
        <f t="shared" si="591"/>
        <v>17</v>
      </c>
      <c r="Q6315" s="14" t="str">
        <f t="shared" si="592"/>
        <v xml:space="preserve">Georgia </v>
      </c>
      <c r="R6315" s="14" t="str">
        <f t="shared" si="593"/>
        <v>Rosenberg</v>
      </c>
    </row>
    <row r="6316" spans="2:18" x14ac:dyDescent="0.45">
      <c r="B6316" s="14" t="str">
        <f t="shared" si="588"/>
        <v>411642441166</v>
      </c>
      <c r="C6316" s="5">
        <v>41164</v>
      </c>
      <c r="D6316" s="2" t="s">
        <v>808</v>
      </c>
      <c r="E6316" s="14">
        <f t="shared" si="589"/>
        <v>0</v>
      </c>
      <c r="F6316" s="2">
        <v>24</v>
      </c>
      <c r="G6316" s="19">
        <v>75.73</v>
      </c>
      <c r="H6316" s="20">
        <v>7.0000000000000007E-2</v>
      </c>
      <c r="I6316" s="6"/>
      <c r="J6316" s="5">
        <v>41166</v>
      </c>
      <c r="K6316" s="25">
        <v>29.46</v>
      </c>
      <c r="L6316" s="2" t="s">
        <v>491</v>
      </c>
      <c r="M6316" s="14">
        <f>+VLOOKUP(L6316,Customers!$C$3:$D$797,2,FALSE)</f>
        <v>3</v>
      </c>
      <c r="N6316" s="14">
        <f>+INDEX(Customers!$B$2:$D$797,MATCH(TF_Database!L6316,Customers!$C$2:$C$797,0),1)</f>
        <v>263</v>
      </c>
      <c r="O6316" s="29">
        <f t="shared" si="590"/>
        <v>5</v>
      </c>
      <c r="P6316" s="29">
        <f t="shared" si="591"/>
        <v>10</v>
      </c>
      <c r="Q6316" s="14" t="str">
        <f t="shared" si="592"/>
        <v xml:space="preserve">Nora </v>
      </c>
      <c r="R6316" s="14" t="str">
        <f t="shared" si="593"/>
        <v>Price</v>
      </c>
    </row>
    <row r="6317" spans="2:18" x14ac:dyDescent="0.45">
      <c r="B6317" s="14" t="str">
        <f t="shared" si="588"/>
        <v>404313440433</v>
      </c>
      <c r="C6317" s="5">
        <v>40431</v>
      </c>
      <c r="D6317" s="2" t="s">
        <v>806</v>
      </c>
      <c r="E6317" s="14">
        <f t="shared" si="589"/>
        <v>1</v>
      </c>
      <c r="F6317" s="2">
        <v>34</v>
      </c>
      <c r="G6317" s="19">
        <v>1863.02</v>
      </c>
      <c r="H6317" s="20">
        <v>0.03</v>
      </c>
      <c r="I6317" s="6"/>
      <c r="J6317" s="5">
        <v>40433</v>
      </c>
      <c r="K6317" s="25">
        <v>823.26</v>
      </c>
      <c r="L6317" s="2" t="s">
        <v>697</v>
      </c>
      <c r="M6317" s="14">
        <f>+VLOOKUP(L6317,Customers!$C$3:$D$797,2,FALSE)</f>
        <v>5</v>
      </c>
      <c r="N6317" s="14">
        <f>+INDEX(Customers!$B$2:$D$797,MATCH(TF_Database!L6317,Customers!$C$2:$C$797,0),1)</f>
        <v>29845</v>
      </c>
      <c r="O6317" s="29">
        <f t="shared" si="590"/>
        <v>8</v>
      </c>
      <c r="P6317" s="29">
        <f t="shared" si="591"/>
        <v>13</v>
      </c>
      <c r="Q6317" s="14" t="str">
        <f t="shared" si="592"/>
        <v xml:space="preserve">Brendan </v>
      </c>
      <c r="R6317" s="14" t="str">
        <f t="shared" si="593"/>
        <v>Sweed</v>
      </c>
    </row>
    <row r="6318" spans="2:18" x14ac:dyDescent="0.45">
      <c r="B6318" s="14" t="str">
        <f t="shared" si="588"/>
        <v>40431240432</v>
      </c>
      <c r="C6318" s="5">
        <v>40431</v>
      </c>
      <c r="D6318" s="2" t="s">
        <v>806</v>
      </c>
      <c r="E6318" s="14">
        <f t="shared" si="589"/>
        <v>1</v>
      </c>
      <c r="F6318" s="2">
        <v>2</v>
      </c>
      <c r="G6318" s="19">
        <v>53.3</v>
      </c>
      <c r="H6318" s="20">
        <v>0</v>
      </c>
      <c r="I6318" s="6"/>
      <c r="J6318" s="5">
        <v>40432</v>
      </c>
      <c r="K6318" s="25">
        <v>-46.2</v>
      </c>
      <c r="L6318" s="2" t="s">
        <v>697</v>
      </c>
      <c r="M6318" s="14">
        <f>+VLOOKUP(L6318,Customers!$C$3:$D$797,2,FALSE)</f>
        <v>5</v>
      </c>
      <c r="N6318" s="14">
        <f>+INDEX(Customers!$B$2:$D$797,MATCH(TF_Database!L6318,Customers!$C$2:$C$797,0),1)</f>
        <v>29845</v>
      </c>
      <c r="O6318" s="29">
        <f t="shared" si="590"/>
        <v>8</v>
      </c>
      <c r="P6318" s="29">
        <f t="shared" si="591"/>
        <v>13</v>
      </c>
      <c r="Q6318" s="14" t="str">
        <f t="shared" si="592"/>
        <v xml:space="preserve">Brendan </v>
      </c>
      <c r="R6318" s="14" t="str">
        <f t="shared" si="593"/>
        <v>Sweed</v>
      </c>
    </row>
    <row r="6319" spans="2:18" x14ac:dyDescent="0.45">
      <c r="B6319" s="14" t="str">
        <f t="shared" si="588"/>
        <v>39971739976</v>
      </c>
      <c r="C6319" s="5">
        <v>39971</v>
      </c>
      <c r="D6319" s="2" t="s">
        <v>804</v>
      </c>
      <c r="E6319" s="14">
        <f t="shared" si="589"/>
        <v>0</v>
      </c>
      <c r="F6319" s="2">
        <v>7</v>
      </c>
      <c r="G6319" s="19">
        <v>2161.36</v>
      </c>
      <c r="H6319" s="20">
        <v>0.02</v>
      </c>
      <c r="I6319" s="6"/>
      <c r="J6319" s="5">
        <v>39976</v>
      </c>
      <c r="K6319" s="25">
        <v>-92.370000000000061</v>
      </c>
      <c r="L6319" s="2" t="s">
        <v>689</v>
      </c>
      <c r="M6319" s="14">
        <f>+VLOOKUP(L6319,Customers!$C$3:$D$797,2,FALSE)</f>
        <v>2</v>
      </c>
      <c r="N6319" s="14">
        <f>+INDEX(Customers!$B$2:$D$797,MATCH(TF_Database!L6319,Customers!$C$2:$C$797,0),1)</f>
        <v>12768</v>
      </c>
      <c r="O6319" s="29">
        <f t="shared" si="590"/>
        <v>4</v>
      </c>
      <c r="P6319" s="29">
        <f t="shared" si="591"/>
        <v>7</v>
      </c>
      <c r="Q6319" s="14" t="str">
        <f t="shared" si="592"/>
        <v xml:space="preserve">Jim </v>
      </c>
      <c r="R6319" s="14" t="str">
        <f t="shared" si="593"/>
        <v>Epp</v>
      </c>
    </row>
    <row r="6320" spans="2:18" x14ac:dyDescent="0.45">
      <c r="B6320" s="14" t="str">
        <f t="shared" si="588"/>
        <v>399714539973</v>
      </c>
      <c r="C6320" s="5">
        <v>39971</v>
      </c>
      <c r="D6320" s="2" t="s">
        <v>804</v>
      </c>
      <c r="E6320" s="14">
        <f t="shared" si="589"/>
        <v>0</v>
      </c>
      <c r="F6320" s="2">
        <v>45</v>
      </c>
      <c r="G6320" s="19">
        <v>2494.92</v>
      </c>
      <c r="H6320" s="20">
        <v>0.08</v>
      </c>
      <c r="I6320" s="6"/>
      <c r="J6320" s="5">
        <v>39973</v>
      </c>
      <c r="K6320" s="25">
        <v>816.72</v>
      </c>
      <c r="L6320" s="2" t="s">
        <v>689</v>
      </c>
      <c r="M6320" s="14">
        <f>+VLOOKUP(L6320,Customers!$C$3:$D$797,2,FALSE)</f>
        <v>2</v>
      </c>
      <c r="N6320" s="14">
        <f>+INDEX(Customers!$B$2:$D$797,MATCH(TF_Database!L6320,Customers!$C$2:$C$797,0),1)</f>
        <v>12768</v>
      </c>
      <c r="O6320" s="29">
        <f t="shared" si="590"/>
        <v>4</v>
      </c>
      <c r="P6320" s="29">
        <f t="shared" si="591"/>
        <v>7</v>
      </c>
      <c r="Q6320" s="14" t="str">
        <f t="shared" si="592"/>
        <v xml:space="preserve">Jim </v>
      </c>
      <c r="R6320" s="14" t="str">
        <f t="shared" si="593"/>
        <v>Epp</v>
      </c>
    </row>
    <row r="6321" spans="2:18" x14ac:dyDescent="0.45">
      <c r="B6321" s="14" t="str">
        <f t="shared" si="588"/>
        <v>407921140796</v>
      </c>
      <c r="C6321" s="5">
        <v>40792</v>
      </c>
      <c r="D6321" s="2" t="s">
        <v>804</v>
      </c>
      <c r="E6321" s="14">
        <f t="shared" si="589"/>
        <v>0</v>
      </c>
      <c r="F6321" s="2">
        <v>11</v>
      </c>
      <c r="G6321" s="19">
        <v>64.86</v>
      </c>
      <c r="H6321" s="20">
        <v>0</v>
      </c>
      <c r="I6321" s="6"/>
      <c r="J6321" s="5">
        <v>40796</v>
      </c>
      <c r="K6321" s="25">
        <v>22.05</v>
      </c>
      <c r="L6321" s="2" t="s">
        <v>117</v>
      </c>
      <c r="M6321" s="14">
        <f>+VLOOKUP(L6321,Customers!$C$3:$D$797,2,FALSE)</f>
        <v>2</v>
      </c>
      <c r="N6321" s="14">
        <f>+INDEX(Customers!$B$2:$D$797,MATCH(TF_Database!L6321,Customers!$C$2:$C$797,0),1)</f>
        <v>3124</v>
      </c>
      <c r="O6321" s="29">
        <f t="shared" si="590"/>
        <v>5</v>
      </c>
      <c r="P6321" s="29">
        <f t="shared" si="591"/>
        <v>14</v>
      </c>
      <c r="Q6321" s="14" t="str">
        <f t="shared" si="592"/>
        <v xml:space="preserve">Lisa </v>
      </c>
      <c r="R6321" s="14" t="str">
        <f t="shared" si="593"/>
        <v>DeCherney</v>
      </c>
    </row>
    <row r="6322" spans="2:18" x14ac:dyDescent="0.45">
      <c r="B6322" s="14" t="str">
        <f t="shared" si="588"/>
        <v>407924540792</v>
      </c>
      <c r="C6322" s="5">
        <v>40792</v>
      </c>
      <c r="D6322" s="2" t="s">
        <v>804</v>
      </c>
      <c r="E6322" s="14">
        <f t="shared" si="589"/>
        <v>0</v>
      </c>
      <c r="F6322" s="2">
        <v>45</v>
      </c>
      <c r="G6322" s="19">
        <v>109.39</v>
      </c>
      <c r="H6322" s="20">
        <v>7.0000000000000007E-2</v>
      </c>
      <c r="I6322" s="6"/>
      <c r="J6322" s="5">
        <v>40792</v>
      </c>
      <c r="K6322" s="25">
        <v>16.309999999999999</v>
      </c>
      <c r="L6322" s="2" t="s">
        <v>117</v>
      </c>
      <c r="M6322" s="14">
        <f>+VLOOKUP(L6322,Customers!$C$3:$D$797,2,FALSE)</f>
        <v>2</v>
      </c>
      <c r="N6322" s="14">
        <f>+INDEX(Customers!$B$2:$D$797,MATCH(TF_Database!L6322,Customers!$C$2:$C$797,0),1)</f>
        <v>3124</v>
      </c>
      <c r="O6322" s="29">
        <f t="shared" si="590"/>
        <v>5</v>
      </c>
      <c r="P6322" s="29">
        <f t="shared" si="591"/>
        <v>14</v>
      </c>
      <c r="Q6322" s="14" t="str">
        <f t="shared" si="592"/>
        <v xml:space="preserve">Lisa </v>
      </c>
      <c r="R6322" s="14" t="str">
        <f t="shared" si="593"/>
        <v>DeCherney</v>
      </c>
    </row>
    <row r="6323" spans="2:18" x14ac:dyDescent="0.45">
      <c r="B6323" s="14" t="str">
        <f t="shared" si="588"/>
        <v>401064240108</v>
      </c>
      <c r="C6323" s="5">
        <v>40106</v>
      </c>
      <c r="D6323" s="2" t="s">
        <v>810</v>
      </c>
      <c r="E6323" s="14">
        <f t="shared" si="589"/>
        <v>0</v>
      </c>
      <c r="F6323" s="2">
        <v>42</v>
      </c>
      <c r="G6323" s="19">
        <v>26126.92</v>
      </c>
      <c r="H6323" s="20">
        <v>0.04</v>
      </c>
      <c r="I6323" s="6"/>
      <c r="J6323" s="5">
        <v>40108</v>
      </c>
      <c r="K6323" s="25">
        <v>9498.6</v>
      </c>
      <c r="L6323" s="2" t="s">
        <v>364</v>
      </c>
      <c r="M6323" s="14">
        <f>+VLOOKUP(L6323,Customers!$C$3:$D$797,2,FALSE)</f>
        <v>4</v>
      </c>
      <c r="N6323" s="14">
        <f>+INDEX(Customers!$B$2:$D$797,MATCH(TF_Database!L6323,Customers!$C$2:$C$797,0),1)</f>
        <v>22309</v>
      </c>
      <c r="O6323" s="29">
        <f t="shared" si="590"/>
        <v>5</v>
      </c>
      <c r="P6323" s="29">
        <f t="shared" si="591"/>
        <v>11</v>
      </c>
      <c r="Q6323" s="14" t="str">
        <f t="shared" si="592"/>
        <v xml:space="preserve">Dean </v>
      </c>
      <c r="R6323" s="14" t="str">
        <f t="shared" si="593"/>
        <v>Percer</v>
      </c>
    </row>
    <row r="6324" spans="2:18" x14ac:dyDescent="0.45">
      <c r="B6324" s="14" t="str">
        <f t="shared" si="588"/>
        <v>408954040896</v>
      </c>
      <c r="C6324" s="5">
        <v>40895</v>
      </c>
      <c r="D6324" s="2" t="s">
        <v>806</v>
      </c>
      <c r="E6324" s="14">
        <f t="shared" si="589"/>
        <v>1</v>
      </c>
      <c r="F6324" s="2">
        <v>40</v>
      </c>
      <c r="G6324" s="19">
        <v>315.45</v>
      </c>
      <c r="H6324" s="20">
        <v>0.01</v>
      </c>
      <c r="I6324" s="6"/>
      <c r="J6324" s="5">
        <v>40896</v>
      </c>
      <c r="K6324" s="25">
        <v>-305.87700000000001</v>
      </c>
      <c r="L6324" s="2" t="s">
        <v>647</v>
      </c>
      <c r="M6324" s="14">
        <f>+VLOOKUP(L6324,Customers!$C$3:$D$797,2,FALSE)</f>
        <v>3</v>
      </c>
      <c r="N6324" s="14">
        <f>+INDEX(Customers!$B$2:$D$797,MATCH(TF_Database!L6324,Customers!$C$2:$C$797,0),1)</f>
        <v>2848</v>
      </c>
      <c r="O6324" s="29">
        <f t="shared" si="590"/>
        <v>11</v>
      </c>
      <c r="P6324" s="29">
        <f t="shared" si="591"/>
        <v>19</v>
      </c>
      <c r="Q6324" s="14" t="str">
        <f t="shared" si="592"/>
        <v xml:space="preserve">Aleksandra </v>
      </c>
      <c r="R6324" s="14" t="str">
        <f t="shared" si="593"/>
        <v>Gannaway</v>
      </c>
    </row>
    <row r="6325" spans="2:18" x14ac:dyDescent="0.45">
      <c r="B6325" s="14" t="str">
        <f t="shared" si="588"/>
        <v>408951640897</v>
      </c>
      <c r="C6325" s="5">
        <v>40895</v>
      </c>
      <c r="D6325" s="2" t="s">
        <v>806</v>
      </c>
      <c r="E6325" s="14">
        <f t="shared" si="589"/>
        <v>1</v>
      </c>
      <c r="F6325" s="2">
        <v>16</v>
      </c>
      <c r="G6325" s="19">
        <v>60.02</v>
      </c>
      <c r="H6325" s="20">
        <v>0.1</v>
      </c>
      <c r="I6325" s="6"/>
      <c r="J6325" s="5">
        <v>40897</v>
      </c>
      <c r="K6325" s="25">
        <v>0.9399999999999995</v>
      </c>
      <c r="L6325" s="2" t="s">
        <v>647</v>
      </c>
      <c r="M6325" s="14">
        <f>+VLOOKUP(L6325,Customers!$C$3:$D$797,2,FALSE)</f>
        <v>3</v>
      </c>
      <c r="N6325" s="14">
        <f>+INDEX(Customers!$B$2:$D$797,MATCH(TF_Database!L6325,Customers!$C$2:$C$797,0),1)</f>
        <v>2848</v>
      </c>
      <c r="O6325" s="29">
        <f t="shared" si="590"/>
        <v>11</v>
      </c>
      <c r="P6325" s="29">
        <f t="shared" si="591"/>
        <v>19</v>
      </c>
      <c r="Q6325" s="14" t="str">
        <f t="shared" si="592"/>
        <v xml:space="preserve">Aleksandra </v>
      </c>
      <c r="R6325" s="14" t="str">
        <f t="shared" si="593"/>
        <v>Gannaway</v>
      </c>
    </row>
    <row r="6326" spans="2:18" x14ac:dyDescent="0.45">
      <c r="B6326" s="14" t="str">
        <f t="shared" si="588"/>
        <v>408954940897</v>
      </c>
      <c r="C6326" s="5">
        <v>40895</v>
      </c>
      <c r="D6326" s="2" t="s">
        <v>806</v>
      </c>
      <c r="E6326" s="14">
        <f t="shared" si="589"/>
        <v>1</v>
      </c>
      <c r="F6326" s="2">
        <v>49</v>
      </c>
      <c r="G6326" s="19">
        <v>7413.29</v>
      </c>
      <c r="H6326" s="20">
        <v>0.01</v>
      </c>
      <c r="I6326" s="6"/>
      <c r="J6326" s="5">
        <v>40897</v>
      </c>
      <c r="K6326" s="25">
        <v>1148.23</v>
      </c>
      <c r="L6326" s="2" t="s">
        <v>647</v>
      </c>
      <c r="M6326" s="14">
        <f>+VLOOKUP(L6326,Customers!$C$3:$D$797,2,FALSE)</f>
        <v>3</v>
      </c>
      <c r="N6326" s="14">
        <f>+INDEX(Customers!$B$2:$D$797,MATCH(TF_Database!L6326,Customers!$C$2:$C$797,0),1)</f>
        <v>2848</v>
      </c>
      <c r="O6326" s="29">
        <f t="shared" si="590"/>
        <v>11</v>
      </c>
      <c r="P6326" s="29">
        <f t="shared" si="591"/>
        <v>19</v>
      </c>
      <c r="Q6326" s="14" t="str">
        <f t="shared" si="592"/>
        <v xml:space="preserve">Aleksandra </v>
      </c>
      <c r="R6326" s="14" t="str">
        <f t="shared" si="593"/>
        <v>Gannaway</v>
      </c>
    </row>
    <row r="6327" spans="2:18" x14ac:dyDescent="0.45">
      <c r="B6327" s="14" t="str">
        <f t="shared" si="588"/>
        <v>405051940507</v>
      </c>
      <c r="C6327" s="5">
        <v>40505</v>
      </c>
      <c r="D6327" s="2" t="s">
        <v>810</v>
      </c>
      <c r="E6327" s="14">
        <f t="shared" si="589"/>
        <v>0</v>
      </c>
      <c r="F6327" s="2">
        <v>19</v>
      </c>
      <c r="G6327" s="19">
        <v>2441.1405</v>
      </c>
      <c r="H6327" s="20">
        <v>0.05</v>
      </c>
      <c r="I6327" s="6"/>
      <c r="J6327" s="5">
        <v>40507</v>
      </c>
      <c r="K6327" s="25">
        <v>261.96299999999997</v>
      </c>
      <c r="L6327" s="2" t="s">
        <v>370</v>
      </c>
      <c r="M6327" s="14">
        <f>+VLOOKUP(L6327,Customers!$C$3:$D$797,2,FALSE)</f>
        <v>4</v>
      </c>
      <c r="N6327" s="14">
        <f>+INDEX(Customers!$B$2:$D$797,MATCH(TF_Database!L6327,Customers!$C$2:$C$797,0),1)</f>
        <v>16955</v>
      </c>
      <c r="O6327" s="29">
        <f t="shared" si="590"/>
        <v>9</v>
      </c>
      <c r="P6327" s="29">
        <f t="shared" si="591"/>
        <v>15</v>
      </c>
      <c r="Q6327" s="14" t="str">
        <f t="shared" si="592"/>
        <v xml:space="preserve">Muhammed </v>
      </c>
      <c r="R6327" s="14" t="str">
        <f t="shared" si="593"/>
        <v>Yedwab</v>
      </c>
    </row>
    <row r="6328" spans="2:18" x14ac:dyDescent="0.45">
      <c r="B6328" s="14" t="str">
        <f t="shared" si="588"/>
        <v>411352841135</v>
      </c>
      <c r="C6328" s="5">
        <v>41135</v>
      </c>
      <c r="D6328" s="2" t="s">
        <v>806</v>
      </c>
      <c r="E6328" s="14">
        <f t="shared" si="589"/>
        <v>1</v>
      </c>
      <c r="F6328" s="2">
        <v>28</v>
      </c>
      <c r="G6328" s="19">
        <v>1135.24</v>
      </c>
      <c r="H6328" s="20">
        <v>0.06</v>
      </c>
      <c r="I6328" s="6"/>
      <c r="J6328" s="5">
        <v>41135</v>
      </c>
      <c r="K6328" s="25">
        <v>271.81</v>
      </c>
      <c r="L6328" s="2" t="s">
        <v>696</v>
      </c>
      <c r="M6328" s="14">
        <f>+VLOOKUP(L6328,Customers!$C$3:$D$797,2,FALSE)</f>
        <v>2</v>
      </c>
      <c r="N6328" s="14">
        <f>+INDEX(Customers!$B$2:$D$797,MATCH(TF_Database!L6328,Customers!$C$2:$C$797,0),1)</f>
        <v>25146</v>
      </c>
      <c r="O6328" s="29">
        <f t="shared" si="590"/>
        <v>10</v>
      </c>
      <c r="P6328" s="29">
        <f t="shared" si="591"/>
        <v>16</v>
      </c>
      <c r="Q6328" s="14" t="str">
        <f t="shared" si="592"/>
        <v xml:space="preserve">Katherine </v>
      </c>
      <c r="R6328" s="14" t="str">
        <f t="shared" si="593"/>
        <v>Hughes</v>
      </c>
    </row>
    <row r="6329" spans="2:18" x14ac:dyDescent="0.45">
      <c r="B6329" s="14" t="str">
        <f t="shared" si="588"/>
        <v>41135341136</v>
      </c>
      <c r="C6329" s="5">
        <v>41135</v>
      </c>
      <c r="D6329" s="2" t="s">
        <v>806</v>
      </c>
      <c r="E6329" s="14">
        <f t="shared" si="589"/>
        <v>1</v>
      </c>
      <c r="F6329" s="2">
        <v>3</v>
      </c>
      <c r="G6329" s="19">
        <v>2136.9299999999998</v>
      </c>
      <c r="H6329" s="20">
        <v>0.04</v>
      </c>
      <c r="I6329" s="6"/>
      <c r="J6329" s="5">
        <v>41136</v>
      </c>
      <c r="K6329" s="25">
        <v>-2297.48</v>
      </c>
      <c r="L6329" s="2" t="s">
        <v>696</v>
      </c>
      <c r="M6329" s="14">
        <f>+VLOOKUP(L6329,Customers!$C$3:$D$797,2,FALSE)</f>
        <v>2</v>
      </c>
      <c r="N6329" s="14">
        <f>+INDEX(Customers!$B$2:$D$797,MATCH(TF_Database!L6329,Customers!$C$2:$C$797,0),1)</f>
        <v>25146</v>
      </c>
      <c r="O6329" s="29">
        <f t="shared" si="590"/>
        <v>10</v>
      </c>
      <c r="P6329" s="29">
        <f t="shared" si="591"/>
        <v>16</v>
      </c>
      <c r="Q6329" s="14" t="str">
        <f t="shared" si="592"/>
        <v xml:space="preserve">Katherine </v>
      </c>
      <c r="R6329" s="14" t="str">
        <f t="shared" si="593"/>
        <v>Hughes</v>
      </c>
    </row>
    <row r="6330" spans="2:18" x14ac:dyDescent="0.45">
      <c r="B6330" s="14" t="str">
        <f t="shared" si="588"/>
        <v>41012441014</v>
      </c>
      <c r="C6330" s="5">
        <v>41012</v>
      </c>
      <c r="D6330" s="2" t="s">
        <v>806</v>
      </c>
      <c r="E6330" s="14">
        <f t="shared" si="589"/>
        <v>1</v>
      </c>
      <c r="F6330" s="2">
        <v>4</v>
      </c>
      <c r="G6330" s="19">
        <v>30.89</v>
      </c>
      <c r="H6330" s="20">
        <v>0.06</v>
      </c>
      <c r="I6330" s="6"/>
      <c r="J6330" s="5">
        <v>41014</v>
      </c>
      <c r="K6330" s="25">
        <v>-19.55</v>
      </c>
      <c r="L6330" s="2" t="s">
        <v>689</v>
      </c>
      <c r="M6330" s="14">
        <f>+VLOOKUP(L6330,Customers!$C$3:$D$797,2,FALSE)</f>
        <v>2</v>
      </c>
      <c r="N6330" s="14">
        <f>+INDEX(Customers!$B$2:$D$797,MATCH(TF_Database!L6330,Customers!$C$2:$C$797,0),1)</f>
        <v>12768</v>
      </c>
      <c r="O6330" s="29">
        <f t="shared" si="590"/>
        <v>4</v>
      </c>
      <c r="P6330" s="29">
        <f t="shared" si="591"/>
        <v>7</v>
      </c>
      <c r="Q6330" s="14" t="str">
        <f t="shared" si="592"/>
        <v xml:space="preserve">Jim </v>
      </c>
      <c r="R6330" s="14" t="str">
        <f t="shared" si="593"/>
        <v>Epp</v>
      </c>
    </row>
    <row r="6331" spans="2:18" x14ac:dyDescent="0.45">
      <c r="B6331" s="14" t="str">
        <f t="shared" si="588"/>
        <v>410123441013</v>
      </c>
      <c r="C6331" s="5">
        <v>41012</v>
      </c>
      <c r="D6331" s="2" t="s">
        <v>806</v>
      </c>
      <c r="E6331" s="14">
        <f t="shared" si="589"/>
        <v>1</v>
      </c>
      <c r="F6331" s="2">
        <v>34</v>
      </c>
      <c r="G6331" s="19">
        <v>170.46</v>
      </c>
      <c r="H6331" s="20">
        <v>0.1</v>
      </c>
      <c r="I6331" s="6"/>
      <c r="J6331" s="5">
        <v>41013</v>
      </c>
      <c r="K6331" s="25">
        <v>-104.35</v>
      </c>
      <c r="L6331" s="2" t="s">
        <v>689</v>
      </c>
      <c r="M6331" s="14">
        <f>+VLOOKUP(L6331,Customers!$C$3:$D$797,2,FALSE)</f>
        <v>2</v>
      </c>
      <c r="N6331" s="14">
        <f>+INDEX(Customers!$B$2:$D$797,MATCH(TF_Database!L6331,Customers!$C$2:$C$797,0),1)</f>
        <v>12768</v>
      </c>
      <c r="O6331" s="29">
        <f t="shared" si="590"/>
        <v>4</v>
      </c>
      <c r="P6331" s="29">
        <f t="shared" si="591"/>
        <v>7</v>
      </c>
      <c r="Q6331" s="14" t="str">
        <f t="shared" si="592"/>
        <v xml:space="preserve">Jim </v>
      </c>
      <c r="R6331" s="14" t="str">
        <f t="shared" si="593"/>
        <v>Epp</v>
      </c>
    </row>
    <row r="6332" spans="2:18" x14ac:dyDescent="0.45">
      <c r="B6332" s="14" t="str">
        <f t="shared" si="588"/>
        <v>403003140301</v>
      </c>
      <c r="C6332" s="5">
        <v>40300</v>
      </c>
      <c r="D6332" s="2" t="s">
        <v>806</v>
      </c>
      <c r="E6332" s="14">
        <f t="shared" si="589"/>
        <v>1</v>
      </c>
      <c r="F6332" s="2">
        <v>31</v>
      </c>
      <c r="G6332" s="19">
        <v>1561.96</v>
      </c>
      <c r="H6332" s="20">
        <v>0.03</v>
      </c>
      <c r="I6332" s="6"/>
      <c r="J6332" s="5">
        <v>40301</v>
      </c>
      <c r="K6332" s="25">
        <v>119.92</v>
      </c>
      <c r="L6332" s="2" t="s">
        <v>212</v>
      </c>
      <c r="M6332" s="14">
        <f>+VLOOKUP(L6332,Customers!$C$3:$D$797,2,FALSE)</f>
        <v>4</v>
      </c>
      <c r="N6332" s="14">
        <f>+INDEX(Customers!$B$2:$D$797,MATCH(TF_Database!L6332,Customers!$C$2:$C$797,0),1)</f>
        <v>25788</v>
      </c>
      <c r="O6332" s="29">
        <f t="shared" si="590"/>
        <v>4</v>
      </c>
      <c r="P6332" s="29">
        <f t="shared" si="591"/>
        <v>15</v>
      </c>
      <c r="Q6332" s="14" t="str">
        <f t="shared" si="592"/>
        <v xml:space="preserve">Liz </v>
      </c>
      <c r="R6332" s="14" t="str">
        <f t="shared" si="593"/>
        <v>MacKendrick</v>
      </c>
    </row>
    <row r="6333" spans="2:18" x14ac:dyDescent="0.45">
      <c r="B6333" s="14" t="str">
        <f t="shared" si="588"/>
        <v>399392939939</v>
      </c>
      <c r="C6333" s="5">
        <v>39939</v>
      </c>
      <c r="D6333" s="2" t="s">
        <v>806</v>
      </c>
      <c r="E6333" s="14">
        <f t="shared" si="589"/>
        <v>1</v>
      </c>
      <c r="F6333" s="2">
        <v>29</v>
      </c>
      <c r="G6333" s="19">
        <v>265.92</v>
      </c>
      <c r="H6333" s="20">
        <v>0.04</v>
      </c>
      <c r="I6333" s="6"/>
      <c r="J6333" s="5">
        <v>39939</v>
      </c>
      <c r="K6333" s="25">
        <v>79.67</v>
      </c>
      <c r="L6333" s="2" t="s">
        <v>370</v>
      </c>
      <c r="M6333" s="14">
        <f>+VLOOKUP(L6333,Customers!$C$3:$D$797,2,FALSE)</f>
        <v>4</v>
      </c>
      <c r="N6333" s="14">
        <f>+INDEX(Customers!$B$2:$D$797,MATCH(TF_Database!L6333,Customers!$C$2:$C$797,0),1)</f>
        <v>16955</v>
      </c>
      <c r="O6333" s="29">
        <f t="shared" si="590"/>
        <v>9</v>
      </c>
      <c r="P6333" s="29">
        <f t="shared" si="591"/>
        <v>15</v>
      </c>
      <c r="Q6333" s="14" t="str">
        <f t="shared" si="592"/>
        <v xml:space="preserve">Muhammed </v>
      </c>
      <c r="R6333" s="14" t="str">
        <f t="shared" si="593"/>
        <v>Yedwab</v>
      </c>
    </row>
    <row r="6334" spans="2:18" x14ac:dyDescent="0.45">
      <c r="B6334" s="14" t="str">
        <f t="shared" si="588"/>
        <v>40809740811</v>
      </c>
      <c r="C6334" s="5">
        <v>40809</v>
      </c>
      <c r="D6334" s="2" t="s">
        <v>808</v>
      </c>
      <c r="E6334" s="14">
        <f t="shared" si="589"/>
        <v>0</v>
      </c>
      <c r="F6334" s="2">
        <v>7</v>
      </c>
      <c r="G6334" s="19">
        <v>220.79</v>
      </c>
      <c r="H6334" s="20">
        <v>0</v>
      </c>
      <c r="I6334" s="6"/>
      <c r="J6334" s="5">
        <v>40811</v>
      </c>
      <c r="K6334" s="25">
        <v>-91.51</v>
      </c>
      <c r="L6334" s="2" t="s">
        <v>302</v>
      </c>
      <c r="M6334" s="14">
        <f>+VLOOKUP(L6334,Customers!$C$3:$D$797,2,FALSE)</f>
        <v>3</v>
      </c>
      <c r="N6334" s="14">
        <f>+INDEX(Customers!$B$2:$D$797,MATCH(TF_Database!L6334,Customers!$C$2:$C$797,0),1)</f>
        <v>7723</v>
      </c>
      <c r="O6334" s="29">
        <f t="shared" si="590"/>
        <v>6</v>
      </c>
      <c r="P6334" s="29">
        <f t="shared" si="591"/>
        <v>11</v>
      </c>
      <c r="Q6334" s="14" t="str">
        <f t="shared" si="592"/>
        <v xml:space="preserve">Aimee </v>
      </c>
      <c r="R6334" s="14" t="str">
        <f t="shared" si="593"/>
        <v>Bixby</v>
      </c>
    </row>
    <row r="6335" spans="2:18" x14ac:dyDescent="0.45">
      <c r="B6335" s="14" t="str">
        <f t="shared" si="588"/>
        <v>408094140811</v>
      </c>
      <c r="C6335" s="5">
        <v>40809</v>
      </c>
      <c r="D6335" s="2" t="s">
        <v>808</v>
      </c>
      <c r="E6335" s="14">
        <f t="shared" si="589"/>
        <v>0</v>
      </c>
      <c r="F6335" s="2">
        <v>41</v>
      </c>
      <c r="G6335" s="19">
        <v>755.19</v>
      </c>
      <c r="H6335" s="20">
        <v>0</v>
      </c>
      <c r="I6335" s="6"/>
      <c r="J6335" s="5">
        <v>40811</v>
      </c>
      <c r="K6335" s="25">
        <v>81.44</v>
      </c>
      <c r="L6335" s="2" t="s">
        <v>302</v>
      </c>
      <c r="M6335" s="14">
        <f>+VLOOKUP(L6335,Customers!$C$3:$D$797,2,FALSE)</f>
        <v>3</v>
      </c>
      <c r="N6335" s="14">
        <f>+INDEX(Customers!$B$2:$D$797,MATCH(TF_Database!L6335,Customers!$C$2:$C$797,0),1)</f>
        <v>7723</v>
      </c>
      <c r="O6335" s="29">
        <f t="shared" si="590"/>
        <v>6</v>
      </c>
      <c r="P6335" s="29">
        <f t="shared" si="591"/>
        <v>11</v>
      </c>
      <c r="Q6335" s="14" t="str">
        <f t="shared" si="592"/>
        <v xml:space="preserve">Aimee </v>
      </c>
      <c r="R6335" s="14" t="str">
        <f t="shared" si="593"/>
        <v>Bixby</v>
      </c>
    </row>
    <row r="6336" spans="2:18" x14ac:dyDescent="0.45">
      <c r="B6336" s="14" t="str">
        <f t="shared" si="588"/>
        <v>40105240105</v>
      </c>
      <c r="C6336" s="5">
        <v>40105</v>
      </c>
      <c r="D6336" s="2" t="s">
        <v>804</v>
      </c>
      <c r="E6336" s="14">
        <f t="shared" si="589"/>
        <v>0</v>
      </c>
      <c r="F6336" s="2">
        <v>2</v>
      </c>
      <c r="G6336" s="19">
        <v>21.71</v>
      </c>
      <c r="H6336" s="20">
        <v>7.0000000000000007E-2</v>
      </c>
      <c r="I6336" s="6"/>
      <c r="J6336" s="5">
        <v>40105</v>
      </c>
      <c r="K6336" s="25">
        <v>-15.13</v>
      </c>
      <c r="L6336" s="2" t="s">
        <v>491</v>
      </c>
      <c r="M6336" s="14">
        <f>+VLOOKUP(L6336,Customers!$C$3:$D$797,2,FALSE)</f>
        <v>3</v>
      </c>
      <c r="N6336" s="14">
        <f>+INDEX(Customers!$B$2:$D$797,MATCH(TF_Database!L6336,Customers!$C$2:$C$797,0),1)</f>
        <v>263</v>
      </c>
      <c r="O6336" s="29">
        <f t="shared" si="590"/>
        <v>5</v>
      </c>
      <c r="P6336" s="29">
        <f t="shared" si="591"/>
        <v>10</v>
      </c>
      <c r="Q6336" s="14" t="str">
        <f t="shared" si="592"/>
        <v xml:space="preserve">Nora </v>
      </c>
      <c r="R6336" s="14" t="str">
        <f t="shared" si="593"/>
        <v>Price</v>
      </c>
    </row>
    <row r="6337" spans="2:18" x14ac:dyDescent="0.45">
      <c r="B6337" s="14" t="str">
        <f t="shared" si="588"/>
        <v>40469340474</v>
      </c>
      <c r="C6337" s="5">
        <v>40469</v>
      </c>
      <c r="D6337" s="2" t="s">
        <v>804</v>
      </c>
      <c r="E6337" s="14">
        <f t="shared" si="589"/>
        <v>0</v>
      </c>
      <c r="F6337" s="2">
        <v>3</v>
      </c>
      <c r="G6337" s="19">
        <v>124.75</v>
      </c>
      <c r="H6337" s="20">
        <v>0.06</v>
      </c>
      <c r="I6337" s="6"/>
      <c r="J6337" s="5">
        <v>40474</v>
      </c>
      <c r="K6337" s="25">
        <v>-112.64</v>
      </c>
      <c r="L6337" s="2" t="s">
        <v>480</v>
      </c>
      <c r="M6337" s="14">
        <f>+VLOOKUP(L6337,Customers!$C$3:$D$797,2,FALSE)</f>
        <v>1</v>
      </c>
      <c r="N6337" s="14">
        <f>+INDEX(Customers!$B$2:$D$797,MATCH(TF_Database!L6337,Customers!$C$2:$C$797,0),1)</f>
        <v>10315</v>
      </c>
      <c r="O6337" s="29">
        <f t="shared" si="590"/>
        <v>7</v>
      </c>
      <c r="P6337" s="29">
        <f t="shared" si="591"/>
        <v>15</v>
      </c>
      <c r="Q6337" s="14" t="str">
        <f t="shared" si="592"/>
        <v xml:space="preserve">Laurel </v>
      </c>
      <c r="R6337" s="14" t="str">
        <f t="shared" si="593"/>
        <v>Elliston</v>
      </c>
    </row>
    <row r="6338" spans="2:18" x14ac:dyDescent="0.45">
      <c r="B6338" s="14" t="str">
        <f t="shared" si="588"/>
        <v>412632741264</v>
      </c>
      <c r="C6338" s="5">
        <v>41263</v>
      </c>
      <c r="D6338" s="2" t="s">
        <v>806</v>
      </c>
      <c r="E6338" s="14">
        <f t="shared" si="589"/>
        <v>1</v>
      </c>
      <c r="F6338" s="2">
        <v>27</v>
      </c>
      <c r="G6338" s="19">
        <v>1087.58</v>
      </c>
      <c r="H6338" s="20">
        <v>0.01</v>
      </c>
      <c r="I6338" s="6"/>
      <c r="J6338" s="5">
        <v>41264</v>
      </c>
      <c r="K6338" s="25">
        <v>514.45000000000005</v>
      </c>
      <c r="L6338" s="2" t="s">
        <v>117</v>
      </c>
      <c r="M6338" s="14">
        <f>+VLOOKUP(L6338,Customers!$C$3:$D$797,2,FALSE)</f>
        <v>2</v>
      </c>
      <c r="N6338" s="14">
        <f>+INDEX(Customers!$B$2:$D$797,MATCH(TF_Database!L6338,Customers!$C$2:$C$797,0),1)</f>
        <v>3124</v>
      </c>
      <c r="O6338" s="29">
        <f t="shared" si="590"/>
        <v>5</v>
      </c>
      <c r="P6338" s="29">
        <f t="shared" si="591"/>
        <v>14</v>
      </c>
      <c r="Q6338" s="14" t="str">
        <f t="shared" si="592"/>
        <v xml:space="preserve">Lisa </v>
      </c>
      <c r="R6338" s="14" t="str">
        <f t="shared" si="593"/>
        <v>DeCherney</v>
      </c>
    </row>
    <row r="6339" spans="2:18" x14ac:dyDescent="0.45">
      <c r="B6339" s="14" t="str">
        <f t="shared" si="588"/>
        <v>412634241265</v>
      </c>
      <c r="C6339" s="5">
        <v>41263</v>
      </c>
      <c r="D6339" s="2" t="s">
        <v>806</v>
      </c>
      <c r="E6339" s="14">
        <f t="shared" si="589"/>
        <v>1</v>
      </c>
      <c r="F6339" s="2">
        <v>42</v>
      </c>
      <c r="G6339" s="19">
        <v>4273.3500000000004</v>
      </c>
      <c r="H6339" s="20">
        <v>7.0000000000000007E-2</v>
      </c>
      <c r="I6339" s="6"/>
      <c r="J6339" s="5">
        <v>41265</v>
      </c>
      <c r="K6339" s="25">
        <v>-892.03</v>
      </c>
      <c r="L6339" s="2" t="s">
        <v>117</v>
      </c>
      <c r="M6339" s="14">
        <f>+VLOOKUP(L6339,Customers!$C$3:$D$797,2,FALSE)</f>
        <v>2</v>
      </c>
      <c r="N6339" s="14">
        <f>+INDEX(Customers!$B$2:$D$797,MATCH(TF_Database!L6339,Customers!$C$2:$C$797,0),1)</f>
        <v>3124</v>
      </c>
      <c r="O6339" s="29">
        <f t="shared" si="590"/>
        <v>5</v>
      </c>
      <c r="P6339" s="29">
        <f t="shared" si="591"/>
        <v>14</v>
      </c>
      <c r="Q6339" s="14" t="str">
        <f t="shared" si="592"/>
        <v xml:space="preserve">Lisa </v>
      </c>
      <c r="R6339" s="14" t="str">
        <f t="shared" si="593"/>
        <v>DeCherney</v>
      </c>
    </row>
    <row r="6340" spans="2:18" x14ac:dyDescent="0.45">
      <c r="B6340" s="14" t="str">
        <f t="shared" si="588"/>
        <v>411673041169</v>
      </c>
      <c r="C6340" s="5">
        <v>41167</v>
      </c>
      <c r="D6340" s="2" t="s">
        <v>808</v>
      </c>
      <c r="E6340" s="14">
        <f t="shared" si="589"/>
        <v>0</v>
      </c>
      <c r="F6340" s="2">
        <v>30</v>
      </c>
      <c r="G6340" s="19">
        <v>8684.23</v>
      </c>
      <c r="H6340" s="20">
        <v>0.05</v>
      </c>
      <c r="I6340" s="6"/>
      <c r="J6340" s="5">
        <v>41169</v>
      </c>
      <c r="K6340" s="25">
        <v>1488.77</v>
      </c>
      <c r="L6340" s="2" t="s">
        <v>370</v>
      </c>
      <c r="M6340" s="14">
        <f>+VLOOKUP(L6340,Customers!$C$3:$D$797,2,FALSE)</f>
        <v>4</v>
      </c>
      <c r="N6340" s="14">
        <f>+INDEX(Customers!$B$2:$D$797,MATCH(TF_Database!L6340,Customers!$C$2:$C$797,0),1)</f>
        <v>16955</v>
      </c>
      <c r="O6340" s="29">
        <f t="shared" si="590"/>
        <v>9</v>
      </c>
      <c r="P6340" s="29">
        <f t="shared" si="591"/>
        <v>15</v>
      </c>
      <c r="Q6340" s="14" t="str">
        <f t="shared" si="592"/>
        <v xml:space="preserve">Muhammed </v>
      </c>
      <c r="R6340" s="14" t="str">
        <f t="shared" si="593"/>
        <v>Yedwab</v>
      </c>
    </row>
    <row r="6341" spans="2:18" x14ac:dyDescent="0.45">
      <c r="B6341" s="14" t="str">
        <f t="shared" si="588"/>
        <v>39941139941</v>
      </c>
      <c r="C6341" s="5">
        <v>39941</v>
      </c>
      <c r="D6341" s="2" t="s">
        <v>804</v>
      </c>
      <c r="E6341" s="14">
        <f t="shared" si="589"/>
        <v>0</v>
      </c>
      <c r="F6341" s="2">
        <v>1</v>
      </c>
      <c r="G6341" s="19">
        <v>291.39999999999998</v>
      </c>
      <c r="H6341" s="20">
        <v>0.06</v>
      </c>
      <c r="I6341" s="6"/>
      <c r="J6341" s="5">
        <v>39941</v>
      </c>
      <c r="K6341" s="25">
        <v>-763.16</v>
      </c>
      <c r="L6341" s="2" t="s">
        <v>212</v>
      </c>
      <c r="M6341" s="14">
        <f>+VLOOKUP(L6341,Customers!$C$3:$D$797,2,FALSE)</f>
        <v>4</v>
      </c>
      <c r="N6341" s="14">
        <f>+INDEX(Customers!$B$2:$D$797,MATCH(TF_Database!L6341,Customers!$C$2:$C$797,0),1)</f>
        <v>25788</v>
      </c>
      <c r="O6341" s="29">
        <f t="shared" si="590"/>
        <v>4</v>
      </c>
      <c r="P6341" s="29">
        <f t="shared" si="591"/>
        <v>15</v>
      </c>
      <c r="Q6341" s="14" t="str">
        <f t="shared" si="592"/>
        <v xml:space="preserve">Liz </v>
      </c>
      <c r="R6341" s="14" t="str">
        <f t="shared" si="593"/>
        <v>MacKendrick</v>
      </c>
    </row>
    <row r="6342" spans="2:18" x14ac:dyDescent="0.45">
      <c r="B6342" s="14" t="str">
        <f t="shared" si="588"/>
        <v>399942939996</v>
      </c>
      <c r="C6342" s="5">
        <v>39994</v>
      </c>
      <c r="D6342" s="2" t="s">
        <v>808</v>
      </c>
      <c r="E6342" s="14">
        <f t="shared" si="589"/>
        <v>0</v>
      </c>
      <c r="F6342" s="2">
        <v>29</v>
      </c>
      <c r="G6342" s="19">
        <v>324.75</v>
      </c>
      <c r="H6342" s="20">
        <v>7.0000000000000007E-2</v>
      </c>
      <c r="I6342" s="6"/>
      <c r="J6342" s="5">
        <v>39996</v>
      </c>
      <c r="K6342" s="25">
        <v>-36.869999999999997</v>
      </c>
      <c r="L6342" s="2" t="s">
        <v>694</v>
      </c>
      <c r="M6342" s="14">
        <f>+VLOOKUP(L6342,Customers!$C$3:$D$797,2,FALSE)</f>
        <v>2</v>
      </c>
      <c r="N6342" s="14">
        <f>+INDEX(Customers!$B$2:$D$797,MATCH(TF_Database!L6342,Customers!$C$2:$C$797,0),1)</f>
        <v>9978</v>
      </c>
      <c r="O6342" s="29">
        <f t="shared" si="590"/>
        <v>8</v>
      </c>
      <c r="P6342" s="29">
        <f t="shared" si="591"/>
        <v>17</v>
      </c>
      <c r="Q6342" s="14" t="str">
        <f t="shared" si="592"/>
        <v xml:space="preserve">Georgia </v>
      </c>
      <c r="R6342" s="14" t="str">
        <f t="shared" si="593"/>
        <v>Rosenberg</v>
      </c>
    </row>
    <row r="6343" spans="2:18" x14ac:dyDescent="0.45">
      <c r="B6343" s="14" t="str">
        <f t="shared" ref="B6343:B6406" si="594">+CONCATENATE(C6343,F6343,J6343)</f>
        <v>400314840033</v>
      </c>
      <c r="C6343" s="5">
        <v>40031</v>
      </c>
      <c r="D6343" s="2" t="s">
        <v>806</v>
      </c>
      <c r="E6343" s="14">
        <f t="shared" ref="E6343:E6406" si="595">+IF(D6343="High",1,0)</f>
        <v>1</v>
      </c>
      <c r="F6343" s="2">
        <v>48</v>
      </c>
      <c r="G6343" s="19">
        <v>2784.8294999999998</v>
      </c>
      <c r="H6343" s="20">
        <v>0.01</v>
      </c>
      <c r="I6343" s="6"/>
      <c r="J6343" s="5">
        <v>40033</v>
      </c>
      <c r="K6343" s="25">
        <v>788.29200000000003</v>
      </c>
      <c r="L6343" s="2" t="s">
        <v>689</v>
      </c>
      <c r="M6343" s="14">
        <f>+VLOOKUP(L6343,Customers!$C$3:$D$797,2,FALSE)</f>
        <v>2</v>
      </c>
      <c r="N6343" s="14">
        <f>+INDEX(Customers!$B$2:$D$797,MATCH(TF_Database!L6343,Customers!$C$2:$C$797,0),1)</f>
        <v>12768</v>
      </c>
      <c r="O6343" s="29">
        <f t="shared" ref="O6343:O6406" si="596">+SEARCH(" ",L6343)</f>
        <v>4</v>
      </c>
      <c r="P6343" s="29">
        <f t="shared" ref="P6343:P6406" si="597">+LEN(L6343)</f>
        <v>7</v>
      </c>
      <c r="Q6343" s="14" t="str">
        <f t="shared" ref="Q6343:Q6406" si="598">+LEFT(L6343,O6343)</f>
        <v xml:space="preserve">Jim </v>
      </c>
      <c r="R6343" s="14" t="str">
        <f t="shared" ref="R6343:R6406" si="599">+RIGHT(L6343,P6343-O6343)</f>
        <v>Epp</v>
      </c>
    </row>
    <row r="6344" spans="2:18" x14ac:dyDescent="0.45">
      <c r="B6344" s="14" t="str">
        <f t="shared" si="594"/>
        <v>406955040697</v>
      </c>
      <c r="C6344" s="5">
        <v>40695</v>
      </c>
      <c r="D6344" s="2" t="s">
        <v>810</v>
      </c>
      <c r="E6344" s="14">
        <f t="shared" si="595"/>
        <v>0</v>
      </c>
      <c r="F6344" s="2">
        <v>50</v>
      </c>
      <c r="G6344" s="19">
        <v>212.12</v>
      </c>
      <c r="H6344" s="20">
        <v>0.01</v>
      </c>
      <c r="I6344" s="6"/>
      <c r="J6344" s="5">
        <v>40697</v>
      </c>
      <c r="K6344" s="25">
        <v>-154.62900000000002</v>
      </c>
      <c r="L6344" s="2" t="s">
        <v>212</v>
      </c>
      <c r="M6344" s="14">
        <f>+VLOOKUP(L6344,Customers!$C$3:$D$797,2,FALSE)</f>
        <v>4</v>
      </c>
      <c r="N6344" s="14">
        <f>+INDEX(Customers!$B$2:$D$797,MATCH(TF_Database!L6344,Customers!$C$2:$C$797,0),1)</f>
        <v>25788</v>
      </c>
      <c r="O6344" s="29">
        <f t="shared" si="596"/>
        <v>4</v>
      </c>
      <c r="P6344" s="29">
        <f t="shared" si="597"/>
        <v>15</v>
      </c>
      <c r="Q6344" s="14" t="str">
        <f t="shared" si="598"/>
        <v xml:space="preserve">Liz </v>
      </c>
      <c r="R6344" s="14" t="str">
        <f t="shared" si="599"/>
        <v>MacKendrick</v>
      </c>
    </row>
    <row r="6345" spans="2:18" x14ac:dyDescent="0.45">
      <c r="B6345" s="14" t="str">
        <f t="shared" si="594"/>
        <v>403463840348</v>
      </c>
      <c r="C6345" s="5">
        <v>40346</v>
      </c>
      <c r="D6345" s="2" t="s">
        <v>808</v>
      </c>
      <c r="E6345" s="14">
        <f t="shared" si="595"/>
        <v>0</v>
      </c>
      <c r="F6345" s="2">
        <v>38</v>
      </c>
      <c r="G6345" s="19">
        <v>592.54</v>
      </c>
      <c r="H6345" s="20">
        <v>7.0000000000000007E-2</v>
      </c>
      <c r="I6345" s="6"/>
      <c r="J6345" s="5">
        <v>40348</v>
      </c>
      <c r="K6345" s="25">
        <v>282.11</v>
      </c>
      <c r="L6345" s="2" t="s">
        <v>689</v>
      </c>
      <c r="M6345" s="14">
        <f>+VLOOKUP(L6345,Customers!$C$3:$D$797,2,FALSE)</f>
        <v>2</v>
      </c>
      <c r="N6345" s="14">
        <f>+INDEX(Customers!$B$2:$D$797,MATCH(TF_Database!L6345,Customers!$C$2:$C$797,0),1)</f>
        <v>12768</v>
      </c>
      <c r="O6345" s="29">
        <f t="shared" si="596"/>
        <v>4</v>
      </c>
      <c r="P6345" s="29">
        <f t="shared" si="597"/>
        <v>7</v>
      </c>
      <c r="Q6345" s="14" t="str">
        <f t="shared" si="598"/>
        <v xml:space="preserve">Jim </v>
      </c>
      <c r="R6345" s="14" t="str">
        <f t="shared" si="599"/>
        <v>Epp</v>
      </c>
    </row>
    <row r="6346" spans="2:18" x14ac:dyDescent="0.45">
      <c r="B6346" s="14" t="str">
        <f t="shared" si="594"/>
        <v>411672041168</v>
      </c>
      <c r="C6346" s="5">
        <v>41167</v>
      </c>
      <c r="D6346" s="2" t="s">
        <v>806</v>
      </c>
      <c r="E6346" s="14">
        <f t="shared" si="595"/>
        <v>1</v>
      </c>
      <c r="F6346" s="2">
        <v>20</v>
      </c>
      <c r="G6346" s="19">
        <v>3050.81</v>
      </c>
      <c r="H6346" s="20">
        <v>0.01</v>
      </c>
      <c r="I6346" s="6"/>
      <c r="J6346" s="5">
        <v>41168</v>
      </c>
      <c r="K6346" s="25">
        <v>-124.04</v>
      </c>
      <c r="L6346" s="2" t="s">
        <v>491</v>
      </c>
      <c r="M6346" s="14">
        <f>+VLOOKUP(L6346,Customers!$C$3:$D$797,2,FALSE)</f>
        <v>3</v>
      </c>
      <c r="N6346" s="14">
        <f>+INDEX(Customers!$B$2:$D$797,MATCH(TF_Database!L6346,Customers!$C$2:$C$797,0),1)</f>
        <v>263</v>
      </c>
      <c r="O6346" s="29">
        <f t="shared" si="596"/>
        <v>5</v>
      </c>
      <c r="P6346" s="29">
        <f t="shared" si="597"/>
        <v>10</v>
      </c>
      <c r="Q6346" s="14" t="str">
        <f t="shared" si="598"/>
        <v xml:space="preserve">Nora </v>
      </c>
      <c r="R6346" s="14" t="str">
        <f t="shared" si="599"/>
        <v>Price</v>
      </c>
    </row>
    <row r="6347" spans="2:18" x14ac:dyDescent="0.45">
      <c r="B6347" s="14" t="str">
        <f t="shared" si="594"/>
        <v>403493140349</v>
      </c>
      <c r="C6347" s="5">
        <v>40349</v>
      </c>
      <c r="D6347" s="2" t="s">
        <v>806</v>
      </c>
      <c r="E6347" s="14">
        <f t="shared" si="595"/>
        <v>1</v>
      </c>
      <c r="F6347" s="2">
        <v>31</v>
      </c>
      <c r="G6347" s="19">
        <v>244.9</v>
      </c>
      <c r="H6347" s="20">
        <v>0.08</v>
      </c>
      <c r="I6347" s="6"/>
      <c r="J6347" s="5">
        <v>40349</v>
      </c>
      <c r="K6347" s="25">
        <v>-61.14</v>
      </c>
      <c r="L6347" s="2" t="s">
        <v>212</v>
      </c>
      <c r="M6347" s="14">
        <f>+VLOOKUP(L6347,Customers!$C$3:$D$797,2,FALSE)</f>
        <v>4</v>
      </c>
      <c r="N6347" s="14">
        <f>+INDEX(Customers!$B$2:$D$797,MATCH(TF_Database!L6347,Customers!$C$2:$C$797,0),1)</f>
        <v>25788</v>
      </c>
      <c r="O6347" s="29">
        <f t="shared" si="596"/>
        <v>4</v>
      </c>
      <c r="P6347" s="29">
        <f t="shared" si="597"/>
        <v>15</v>
      </c>
      <c r="Q6347" s="14" t="str">
        <f t="shared" si="598"/>
        <v xml:space="preserve">Liz </v>
      </c>
      <c r="R6347" s="14" t="str">
        <f t="shared" si="599"/>
        <v>MacKendrick</v>
      </c>
    </row>
    <row r="6348" spans="2:18" x14ac:dyDescent="0.45">
      <c r="B6348" s="14" t="str">
        <f t="shared" si="594"/>
        <v>401075040111</v>
      </c>
      <c r="C6348" s="5">
        <v>40107</v>
      </c>
      <c r="D6348" s="2" t="s">
        <v>804</v>
      </c>
      <c r="E6348" s="14">
        <f t="shared" si="595"/>
        <v>0</v>
      </c>
      <c r="F6348" s="2">
        <v>50</v>
      </c>
      <c r="G6348" s="19">
        <v>876.64</v>
      </c>
      <c r="H6348" s="20">
        <v>0</v>
      </c>
      <c r="I6348" s="6"/>
      <c r="J6348" s="5">
        <v>40111</v>
      </c>
      <c r="K6348" s="25">
        <v>-126.684</v>
      </c>
      <c r="L6348" s="2" t="s">
        <v>194</v>
      </c>
      <c r="M6348" s="14">
        <f>+VLOOKUP(L6348,Customers!$C$3:$D$797,2,FALSE)</f>
        <v>5</v>
      </c>
      <c r="N6348" s="14">
        <f>+INDEX(Customers!$B$2:$D$797,MATCH(TF_Database!L6348,Customers!$C$2:$C$797,0),1)</f>
        <v>7341</v>
      </c>
      <c r="O6348" s="29">
        <f t="shared" si="596"/>
        <v>6</v>
      </c>
      <c r="P6348" s="29">
        <f t="shared" si="597"/>
        <v>13</v>
      </c>
      <c r="Q6348" s="14" t="str">
        <f t="shared" si="598"/>
        <v xml:space="preserve">Bruce </v>
      </c>
      <c r="R6348" s="14" t="str">
        <f t="shared" si="599"/>
        <v>Stewart</v>
      </c>
    </row>
    <row r="6349" spans="2:18" x14ac:dyDescent="0.45">
      <c r="B6349" s="14" t="str">
        <f t="shared" si="594"/>
        <v>399184139919</v>
      </c>
      <c r="C6349" s="5">
        <v>39918</v>
      </c>
      <c r="D6349" s="2" t="s">
        <v>811</v>
      </c>
      <c r="E6349" s="14">
        <f t="shared" si="595"/>
        <v>0</v>
      </c>
      <c r="F6349" s="2">
        <v>41</v>
      </c>
      <c r="G6349" s="19">
        <v>998.05</v>
      </c>
      <c r="H6349" s="20">
        <v>0.01</v>
      </c>
      <c r="I6349" s="6"/>
      <c r="J6349" s="5">
        <v>39919</v>
      </c>
      <c r="K6349" s="25">
        <v>391.14</v>
      </c>
      <c r="L6349" s="2" t="s">
        <v>690</v>
      </c>
      <c r="M6349" s="14">
        <f>+VLOOKUP(L6349,Customers!$C$3:$D$797,2,FALSE)</f>
        <v>5</v>
      </c>
      <c r="N6349" s="14">
        <f>+INDEX(Customers!$B$2:$D$797,MATCH(TF_Database!L6349,Customers!$C$2:$C$797,0),1)</f>
        <v>28314</v>
      </c>
      <c r="O6349" s="29">
        <f t="shared" si="596"/>
        <v>6</v>
      </c>
      <c r="P6349" s="29">
        <f t="shared" si="597"/>
        <v>12</v>
      </c>
      <c r="Q6349" s="14" t="str">
        <f t="shared" si="598"/>
        <v xml:space="preserve">James </v>
      </c>
      <c r="R6349" s="14" t="str">
        <f t="shared" si="599"/>
        <v>Galang</v>
      </c>
    </row>
    <row r="6350" spans="2:18" x14ac:dyDescent="0.45">
      <c r="B6350" s="14" t="str">
        <f t="shared" si="594"/>
        <v>399182039920</v>
      </c>
      <c r="C6350" s="5">
        <v>39918</v>
      </c>
      <c r="D6350" s="2" t="s">
        <v>811</v>
      </c>
      <c r="E6350" s="14">
        <f t="shared" si="595"/>
        <v>0</v>
      </c>
      <c r="F6350" s="2">
        <v>20</v>
      </c>
      <c r="G6350" s="19">
        <v>4353.0200000000004</v>
      </c>
      <c r="H6350" s="20">
        <v>0.1</v>
      </c>
      <c r="I6350" s="6"/>
      <c r="J6350" s="5">
        <v>39920</v>
      </c>
      <c r="K6350" s="25">
        <v>661.77</v>
      </c>
      <c r="L6350" s="2" t="s">
        <v>690</v>
      </c>
      <c r="M6350" s="14">
        <f>+VLOOKUP(L6350,Customers!$C$3:$D$797,2,FALSE)</f>
        <v>5</v>
      </c>
      <c r="N6350" s="14">
        <f>+INDEX(Customers!$B$2:$D$797,MATCH(TF_Database!L6350,Customers!$C$2:$C$797,0),1)</f>
        <v>28314</v>
      </c>
      <c r="O6350" s="29">
        <f t="shared" si="596"/>
        <v>6</v>
      </c>
      <c r="P6350" s="29">
        <f t="shared" si="597"/>
        <v>12</v>
      </c>
      <c r="Q6350" s="14" t="str">
        <f t="shared" si="598"/>
        <v xml:space="preserve">James </v>
      </c>
      <c r="R6350" s="14" t="str">
        <f t="shared" si="599"/>
        <v>Galang</v>
      </c>
    </row>
    <row r="6351" spans="2:18" x14ac:dyDescent="0.45">
      <c r="B6351" s="14" t="str">
        <f t="shared" si="594"/>
        <v>407983940799</v>
      </c>
      <c r="C6351" s="5">
        <v>40798</v>
      </c>
      <c r="D6351" s="2" t="s">
        <v>810</v>
      </c>
      <c r="E6351" s="14">
        <f t="shared" si="595"/>
        <v>0</v>
      </c>
      <c r="F6351" s="2">
        <v>39</v>
      </c>
      <c r="G6351" s="19">
        <v>105.07</v>
      </c>
      <c r="H6351" s="20">
        <v>0.08</v>
      </c>
      <c r="I6351" s="6"/>
      <c r="J6351" s="5">
        <v>40799</v>
      </c>
      <c r="K6351" s="25">
        <v>9.11</v>
      </c>
      <c r="L6351" s="2" t="s">
        <v>319</v>
      </c>
      <c r="M6351" s="14">
        <f>+VLOOKUP(L6351,Customers!$C$3:$D$797,2,FALSE)</f>
        <v>5</v>
      </c>
      <c r="N6351" s="14">
        <f>+INDEX(Customers!$B$2:$D$797,MATCH(TF_Database!L6351,Customers!$C$2:$C$797,0),1)</f>
        <v>17199</v>
      </c>
      <c r="O6351" s="29">
        <f t="shared" si="596"/>
        <v>8</v>
      </c>
      <c r="P6351" s="29">
        <f t="shared" si="597"/>
        <v>14</v>
      </c>
      <c r="Q6351" s="14" t="str">
        <f t="shared" si="598"/>
        <v xml:space="preserve">Phillip </v>
      </c>
      <c r="R6351" s="14" t="str">
        <f t="shared" si="599"/>
        <v>Breyer</v>
      </c>
    </row>
    <row r="6352" spans="2:18" x14ac:dyDescent="0.45">
      <c r="B6352" s="14" t="str">
        <f t="shared" si="594"/>
        <v>406584040659</v>
      </c>
      <c r="C6352" s="5">
        <v>40658</v>
      </c>
      <c r="D6352" s="2" t="s">
        <v>808</v>
      </c>
      <c r="E6352" s="14">
        <f t="shared" si="595"/>
        <v>0</v>
      </c>
      <c r="F6352" s="2">
        <v>40</v>
      </c>
      <c r="G6352" s="19">
        <v>630.38</v>
      </c>
      <c r="H6352" s="20">
        <v>0.02</v>
      </c>
      <c r="I6352" s="6"/>
      <c r="J6352" s="5">
        <v>40659</v>
      </c>
      <c r="K6352" s="25">
        <v>-186.77</v>
      </c>
      <c r="L6352" s="2" t="s">
        <v>691</v>
      </c>
      <c r="M6352" s="14">
        <f>+VLOOKUP(L6352,Customers!$C$3:$D$797,2,FALSE)</f>
        <v>3</v>
      </c>
      <c r="N6352" s="14">
        <f>+INDEX(Customers!$B$2:$D$797,MATCH(TF_Database!L6352,Customers!$C$2:$C$797,0),1)</f>
        <v>26925</v>
      </c>
      <c r="O6352" s="29">
        <f t="shared" si="596"/>
        <v>5</v>
      </c>
      <c r="P6352" s="29">
        <f t="shared" si="597"/>
        <v>10</v>
      </c>
      <c r="Q6352" s="14" t="str">
        <f t="shared" si="598"/>
        <v xml:space="preserve">Lynn </v>
      </c>
      <c r="R6352" s="14" t="str">
        <f t="shared" si="599"/>
        <v>Smith</v>
      </c>
    </row>
    <row r="6353" spans="2:18" x14ac:dyDescent="0.45">
      <c r="B6353" s="14" t="str">
        <f t="shared" si="594"/>
        <v>406582340660</v>
      </c>
      <c r="C6353" s="5">
        <v>40658</v>
      </c>
      <c r="D6353" s="2" t="s">
        <v>808</v>
      </c>
      <c r="E6353" s="14">
        <f t="shared" si="595"/>
        <v>0</v>
      </c>
      <c r="F6353" s="2">
        <v>23</v>
      </c>
      <c r="G6353" s="19">
        <v>144.03</v>
      </c>
      <c r="H6353" s="20">
        <v>0.02</v>
      </c>
      <c r="I6353" s="6"/>
      <c r="J6353" s="5">
        <v>40660</v>
      </c>
      <c r="K6353" s="25">
        <v>-37.04</v>
      </c>
      <c r="L6353" s="2" t="s">
        <v>691</v>
      </c>
      <c r="M6353" s="14">
        <f>+VLOOKUP(L6353,Customers!$C$3:$D$797,2,FALSE)</f>
        <v>3</v>
      </c>
      <c r="N6353" s="14">
        <f>+INDEX(Customers!$B$2:$D$797,MATCH(TF_Database!L6353,Customers!$C$2:$C$797,0),1)</f>
        <v>26925</v>
      </c>
      <c r="O6353" s="29">
        <f t="shared" si="596"/>
        <v>5</v>
      </c>
      <c r="P6353" s="29">
        <f t="shared" si="597"/>
        <v>10</v>
      </c>
      <c r="Q6353" s="14" t="str">
        <f t="shared" si="598"/>
        <v xml:space="preserve">Lynn </v>
      </c>
      <c r="R6353" s="14" t="str">
        <f t="shared" si="599"/>
        <v>Smith</v>
      </c>
    </row>
    <row r="6354" spans="2:18" x14ac:dyDescent="0.45">
      <c r="B6354" s="14" t="str">
        <f t="shared" si="594"/>
        <v>410781541079</v>
      </c>
      <c r="C6354" s="5">
        <v>41078</v>
      </c>
      <c r="D6354" s="2" t="s">
        <v>811</v>
      </c>
      <c r="E6354" s="14">
        <f t="shared" si="595"/>
        <v>0</v>
      </c>
      <c r="F6354" s="2">
        <v>15</v>
      </c>
      <c r="G6354" s="19">
        <v>17.77</v>
      </c>
      <c r="H6354" s="20">
        <v>0.05</v>
      </c>
      <c r="I6354" s="6"/>
      <c r="J6354" s="5">
        <v>41079</v>
      </c>
      <c r="K6354" s="25">
        <v>-37.67</v>
      </c>
      <c r="L6354" s="2" t="s">
        <v>696</v>
      </c>
      <c r="M6354" s="14">
        <f>+VLOOKUP(L6354,Customers!$C$3:$D$797,2,FALSE)</f>
        <v>2</v>
      </c>
      <c r="N6354" s="14">
        <f>+INDEX(Customers!$B$2:$D$797,MATCH(TF_Database!L6354,Customers!$C$2:$C$797,0),1)</f>
        <v>25146</v>
      </c>
      <c r="O6354" s="29">
        <f t="shared" si="596"/>
        <v>10</v>
      </c>
      <c r="P6354" s="29">
        <f t="shared" si="597"/>
        <v>16</v>
      </c>
      <c r="Q6354" s="14" t="str">
        <f t="shared" si="598"/>
        <v xml:space="preserve">Katherine </v>
      </c>
      <c r="R6354" s="14" t="str">
        <f t="shared" si="599"/>
        <v>Hughes</v>
      </c>
    </row>
    <row r="6355" spans="2:18" x14ac:dyDescent="0.45">
      <c r="B6355" s="14" t="str">
        <f t="shared" si="594"/>
        <v>402062640207</v>
      </c>
      <c r="C6355" s="5">
        <v>40206</v>
      </c>
      <c r="D6355" s="2" t="s">
        <v>810</v>
      </c>
      <c r="E6355" s="14">
        <f t="shared" si="595"/>
        <v>0</v>
      </c>
      <c r="F6355" s="2">
        <v>26</v>
      </c>
      <c r="G6355" s="19">
        <v>75.569999999999993</v>
      </c>
      <c r="H6355" s="20">
        <v>0.03</v>
      </c>
      <c r="I6355" s="6"/>
      <c r="J6355" s="5">
        <v>40207</v>
      </c>
      <c r="K6355" s="25">
        <v>28.24</v>
      </c>
      <c r="L6355" s="2" t="s">
        <v>341</v>
      </c>
      <c r="M6355" s="14">
        <f>+VLOOKUP(L6355,Customers!$C$3:$D$797,2,FALSE)</f>
        <v>5</v>
      </c>
      <c r="N6355" s="14">
        <f>+INDEX(Customers!$B$2:$D$797,MATCH(TF_Database!L6355,Customers!$C$2:$C$797,0),1)</f>
        <v>5996</v>
      </c>
      <c r="O6355" s="29">
        <f t="shared" si="596"/>
        <v>6</v>
      </c>
      <c r="P6355" s="29">
        <f t="shared" si="597"/>
        <v>12</v>
      </c>
      <c r="Q6355" s="14" t="str">
        <f t="shared" si="598"/>
        <v xml:space="preserve">Craig </v>
      </c>
      <c r="R6355" s="14" t="str">
        <f t="shared" si="599"/>
        <v>Yedwab</v>
      </c>
    </row>
    <row r="6356" spans="2:18" x14ac:dyDescent="0.45">
      <c r="B6356" s="14" t="str">
        <f t="shared" si="594"/>
        <v>39897239899</v>
      </c>
      <c r="C6356" s="5">
        <v>39897</v>
      </c>
      <c r="D6356" s="2" t="s">
        <v>811</v>
      </c>
      <c r="E6356" s="14">
        <f t="shared" si="595"/>
        <v>0</v>
      </c>
      <c r="F6356" s="2">
        <v>2</v>
      </c>
      <c r="G6356" s="19">
        <v>55.34</v>
      </c>
      <c r="H6356" s="20">
        <v>0.06</v>
      </c>
      <c r="I6356" s="6"/>
      <c r="J6356" s="5">
        <v>39899</v>
      </c>
      <c r="K6356" s="25">
        <v>-31.24</v>
      </c>
      <c r="L6356" s="2" t="s">
        <v>698</v>
      </c>
      <c r="M6356" s="14">
        <f>+VLOOKUP(L6356,Customers!$C$3:$D$797,2,FALSE)</f>
        <v>5</v>
      </c>
      <c r="N6356" s="14">
        <f>+INDEX(Customers!$B$2:$D$797,MATCH(TF_Database!L6356,Customers!$C$2:$C$797,0),1)</f>
        <v>31418</v>
      </c>
      <c r="O6356" s="29">
        <f t="shared" si="596"/>
        <v>6</v>
      </c>
      <c r="P6356" s="29">
        <f t="shared" si="597"/>
        <v>12</v>
      </c>
      <c r="Q6356" s="14" t="str">
        <f t="shared" si="598"/>
        <v xml:space="preserve">Dario </v>
      </c>
      <c r="R6356" s="14" t="str">
        <f t="shared" si="599"/>
        <v>Medina</v>
      </c>
    </row>
    <row r="6357" spans="2:18" x14ac:dyDescent="0.45">
      <c r="B6357" s="14" t="str">
        <f t="shared" si="594"/>
        <v>407762840778</v>
      </c>
      <c r="C6357" s="5">
        <v>40776</v>
      </c>
      <c r="D6357" s="2" t="s">
        <v>810</v>
      </c>
      <c r="E6357" s="14">
        <f t="shared" si="595"/>
        <v>0</v>
      </c>
      <c r="F6357" s="2">
        <v>28</v>
      </c>
      <c r="G6357" s="19">
        <v>142.18</v>
      </c>
      <c r="H6357" s="20">
        <v>7.0000000000000007E-2</v>
      </c>
      <c r="I6357" s="6"/>
      <c r="J6357" s="5">
        <v>40778</v>
      </c>
      <c r="K6357" s="25">
        <v>-50.14</v>
      </c>
      <c r="L6357" s="2" t="s">
        <v>570</v>
      </c>
      <c r="M6357" s="14">
        <f>+VLOOKUP(L6357,Customers!$C$3:$D$797,2,FALSE)</f>
        <v>1</v>
      </c>
      <c r="N6357" s="14">
        <f>+INDEX(Customers!$B$2:$D$797,MATCH(TF_Database!L6357,Customers!$C$2:$C$797,0),1)</f>
        <v>1388</v>
      </c>
      <c r="O6357" s="29">
        <f t="shared" si="596"/>
        <v>3</v>
      </c>
      <c r="P6357" s="29">
        <f t="shared" si="597"/>
        <v>10</v>
      </c>
      <c r="Q6357" s="14" t="str">
        <f t="shared" si="598"/>
        <v xml:space="preserve">Ed </v>
      </c>
      <c r="R6357" s="14" t="str">
        <f t="shared" si="599"/>
        <v>Braxton</v>
      </c>
    </row>
    <row r="6358" spans="2:18" x14ac:dyDescent="0.45">
      <c r="B6358" s="14" t="str">
        <f t="shared" si="594"/>
        <v>411212841124</v>
      </c>
      <c r="C6358" s="5">
        <v>41121</v>
      </c>
      <c r="D6358" s="2" t="s">
        <v>811</v>
      </c>
      <c r="E6358" s="14">
        <f t="shared" si="595"/>
        <v>0</v>
      </c>
      <c r="F6358" s="2">
        <v>28</v>
      </c>
      <c r="G6358" s="19">
        <v>64.819999999999993</v>
      </c>
      <c r="H6358" s="20">
        <v>0.02</v>
      </c>
      <c r="I6358" s="6"/>
      <c r="J6358" s="5">
        <v>41124</v>
      </c>
      <c r="K6358" s="25">
        <v>-32.03</v>
      </c>
      <c r="L6358" s="2" t="s">
        <v>699</v>
      </c>
      <c r="M6358" s="14">
        <f>+VLOOKUP(L6358,Customers!$C$3:$D$797,2,FALSE)</f>
        <v>2</v>
      </c>
      <c r="N6358" s="14">
        <f>+INDEX(Customers!$B$2:$D$797,MATCH(TF_Database!L6358,Customers!$C$2:$C$797,0),1)</f>
        <v>9575</v>
      </c>
      <c r="O6358" s="29">
        <f t="shared" si="596"/>
        <v>6</v>
      </c>
      <c r="P6358" s="29">
        <f t="shared" si="597"/>
        <v>13</v>
      </c>
      <c r="Q6358" s="14" t="str">
        <f t="shared" si="598"/>
        <v xml:space="preserve">Cindy </v>
      </c>
      <c r="R6358" s="14" t="str">
        <f t="shared" si="599"/>
        <v>Chapman</v>
      </c>
    </row>
    <row r="6359" spans="2:18" x14ac:dyDescent="0.45">
      <c r="B6359" s="14" t="str">
        <f t="shared" si="594"/>
        <v>41121641123</v>
      </c>
      <c r="C6359" s="5">
        <v>41121</v>
      </c>
      <c r="D6359" s="2" t="s">
        <v>811</v>
      </c>
      <c r="E6359" s="14">
        <f t="shared" si="595"/>
        <v>0</v>
      </c>
      <c r="F6359" s="2">
        <v>6</v>
      </c>
      <c r="G6359" s="19">
        <v>77.599999999999994</v>
      </c>
      <c r="H6359" s="20">
        <v>0.08</v>
      </c>
      <c r="I6359" s="6"/>
      <c r="J6359" s="5">
        <v>41123</v>
      </c>
      <c r="K6359" s="25">
        <v>-37.07</v>
      </c>
      <c r="L6359" s="2" t="s">
        <v>699</v>
      </c>
      <c r="M6359" s="14">
        <f>+VLOOKUP(L6359,Customers!$C$3:$D$797,2,FALSE)</f>
        <v>2</v>
      </c>
      <c r="N6359" s="14">
        <f>+INDEX(Customers!$B$2:$D$797,MATCH(TF_Database!L6359,Customers!$C$2:$C$797,0),1)</f>
        <v>9575</v>
      </c>
      <c r="O6359" s="29">
        <f t="shared" si="596"/>
        <v>6</v>
      </c>
      <c r="P6359" s="29">
        <f t="shared" si="597"/>
        <v>13</v>
      </c>
      <c r="Q6359" s="14" t="str">
        <f t="shared" si="598"/>
        <v xml:space="preserve">Cindy </v>
      </c>
      <c r="R6359" s="14" t="str">
        <f t="shared" si="599"/>
        <v>Chapman</v>
      </c>
    </row>
    <row r="6360" spans="2:18" x14ac:dyDescent="0.45">
      <c r="B6360" s="14" t="str">
        <f t="shared" si="594"/>
        <v>411211741122</v>
      </c>
      <c r="C6360" s="5">
        <v>41121</v>
      </c>
      <c r="D6360" s="2" t="s">
        <v>811</v>
      </c>
      <c r="E6360" s="14">
        <f t="shared" si="595"/>
        <v>0</v>
      </c>
      <c r="F6360" s="2">
        <v>17</v>
      </c>
      <c r="G6360" s="19">
        <v>821.18</v>
      </c>
      <c r="H6360" s="20">
        <v>0.04</v>
      </c>
      <c r="I6360" s="6"/>
      <c r="J6360" s="5">
        <v>41122</v>
      </c>
      <c r="K6360" s="25">
        <v>308.63</v>
      </c>
      <c r="L6360" s="2" t="s">
        <v>699</v>
      </c>
      <c r="M6360" s="14">
        <f>+VLOOKUP(L6360,Customers!$C$3:$D$797,2,FALSE)</f>
        <v>2</v>
      </c>
      <c r="N6360" s="14">
        <f>+INDEX(Customers!$B$2:$D$797,MATCH(TF_Database!L6360,Customers!$C$2:$C$797,0),1)</f>
        <v>9575</v>
      </c>
      <c r="O6360" s="29">
        <f t="shared" si="596"/>
        <v>6</v>
      </c>
      <c r="P6360" s="29">
        <f t="shared" si="597"/>
        <v>13</v>
      </c>
      <c r="Q6360" s="14" t="str">
        <f t="shared" si="598"/>
        <v xml:space="preserve">Cindy </v>
      </c>
      <c r="R6360" s="14" t="str">
        <f t="shared" si="599"/>
        <v>Chapman</v>
      </c>
    </row>
    <row r="6361" spans="2:18" x14ac:dyDescent="0.45">
      <c r="B6361" s="14" t="str">
        <f t="shared" si="594"/>
        <v>411414241142</v>
      </c>
      <c r="C6361" s="5">
        <v>41141</v>
      </c>
      <c r="D6361" s="2" t="s">
        <v>811</v>
      </c>
      <c r="E6361" s="14">
        <f t="shared" si="595"/>
        <v>0</v>
      </c>
      <c r="F6361" s="2">
        <v>42</v>
      </c>
      <c r="G6361" s="19">
        <v>1691.51</v>
      </c>
      <c r="H6361" s="20">
        <v>0.08</v>
      </c>
      <c r="I6361" s="6"/>
      <c r="J6361" s="5">
        <v>41142</v>
      </c>
      <c r="K6361" s="25">
        <v>285.16000000000003</v>
      </c>
      <c r="L6361" s="2" t="s">
        <v>570</v>
      </c>
      <c r="M6361" s="14">
        <f>+VLOOKUP(L6361,Customers!$C$3:$D$797,2,FALSE)</f>
        <v>1</v>
      </c>
      <c r="N6361" s="14">
        <f>+INDEX(Customers!$B$2:$D$797,MATCH(TF_Database!L6361,Customers!$C$2:$C$797,0),1)</f>
        <v>1388</v>
      </c>
      <c r="O6361" s="29">
        <f t="shared" si="596"/>
        <v>3</v>
      </c>
      <c r="P6361" s="29">
        <f t="shared" si="597"/>
        <v>10</v>
      </c>
      <c r="Q6361" s="14" t="str">
        <f t="shared" si="598"/>
        <v xml:space="preserve">Ed </v>
      </c>
      <c r="R6361" s="14" t="str">
        <f t="shared" si="599"/>
        <v>Braxton</v>
      </c>
    </row>
    <row r="6362" spans="2:18" x14ac:dyDescent="0.45">
      <c r="B6362" s="14" t="str">
        <f t="shared" si="594"/>
        <v>411411241144</v>
      </c>
      <c r="C6362" s="5">
        <v>41141</v>
      </c>
      <c r="D6362" s="2" t="s">
        <v>811</v>
      </c>
      <c r="E6362" s="14">
        <f t="shared" si="595"/>
        <v>0</v>
      </c>
      <c r="F6362" s="2">
        <v>12</v>
      </c>
      <c r="G6362" s="19">
        <v>122.93</v>
      </c>
      <c r="H6362" s="20">
        <v>0.04</v>
      </c>
      <c r="I6362" s="6"/>
      <c r="J6362" s="5">
        <v>41144</v>
      </c>
      <c r="K6362" s="25">
        <v>-6.83</v>
      </c>
      <c r="L6362" s="2" t="s">
        <v>570</v>
      </c>
      <c r="M6362" s="14">
        <f>+VLOOKUP(L6362,Customers!$C$3:$D$797,2,FALSE)</f>
        <v>1</v>
      </c>
      <c r="N6362" s="14">
        <f>+INDEX(Customers!$B$2:$D$797,MATCH(TF_Database!L6362,Customers!$C$2:$C$797,0),1)</f>
        <v>1388</v>
      </c>
      <c r="O6362" s="29">
        <f t="shared" si="596"/>
        <v>3</v>
      </c>
      <c r="P6362" s="29">
        <f t="shared" si="597"/>
        <v>10</v>
      </c>
      <c r="Q6362" s="14" t="str">
        <f t="shared" si="598"/>
        <v xml:space="preserve">Ed </v>
      </c>
      <c r="R6362" s="14" t="str">
        <f t="shared" si="599"/>
        <v>Braxton</v>
      </c>
    </row>
    <row r="6363" spans="2:18" x14ac:dyDescent="0.45">
      <c r="B6363" s="14" t="str">
        <f t="shared" si="594"/>
        <v>41141441142</v>
      </c>
      <c r="C6363" s="5">
        <v>41141</v>
      </c>
      <c r="D6363" s="2" t="s">
        <v>811</v>
      </c>
      <c r="E6363" s="14">
        <f t="shared" si="595"/>
        <v>0</v>
      </c>
      <c r="F6363" s="2">
        <v>4</v>
      </c>
      <c r="G6363" s="19">
        <v>47.86</v>
      </c>
      <c r="H6363" s="20">
        <v>0</v>
      </c>
      <c r="I6363" s="6"/>
      <c r="J6363" s="5">
        <v>41142</v>
      </c>
      <c r="K6363" s="25">
        <v>-17.32</v>
      </c>
      <c r="L6363" s="2" t="s">
        <v>570</v>
      </c>
      <c r="M6363" s="14">
        <f>+VLOOKUP(L6363,Customers!$C$3:$D$797,2,FALSE)</f>
        <v>1</v>
      </c>
      <c r="N6363" s="14">
        <f>+INDEX(Customers!$B$2:$D$797,MATCH(TF_Database!L6363,Customers!$C$2:$C$797,0),1)</f>
        <v>1388</v>
      </c>
      <c r="O6363" s="29">
        <f t="shared" si="596"/>
        <v>3</v>
      </c>
      <c r="P6363" s="29">
        <f t="shared" si="597"/>
        <v>10</v>
      </c>
      <c r="Q6363" s="14" t="str">
        <f t="shared" si="598"/>
        <v xml:space="preserve">Ed </v>
      </c>
      <c r="R6363" s="14" t="str">
        <f t="shared" si="599"/>
        <v>Braxton</v>
      </c>
    </row>
    <row r="6364" spans="2:18" x14ac:dyDescent="0.45">
      <c r="B6364" s="14" t="str">
        <f t="shared" si="594"/>
        <v>411413941143</v>
      </c>
      <c r="C6364" s="5">
        <v>41141</v>
      </c>
      <c r="D6364" s="2" t="s">
        <v>811</v>
      </c>
      <c r="E6364" s="14">
        <f t="shared" si="595"/>
        <v>0</v>
      </c>
      <c r="F6364" s="2">
        <v>39</v>
      </c>
      <c r="G6364" s="19">
        <v>3607.8504999999996</v>
      </c>
      <c r="H6364" s="20">
        <v>0.05</v>
      </c>
      <c r="I6364" s="6"/>
      <c r="J6364" s="5">
        <v>41143</v>
      </c>
      <c r="K6364" s="25">
        <v>784.49399999999991</v>
      </c>
      <c r="L6364" s="2" t="s">
        <v>570</v>
      </c>
      <c r="M6364" s="14">
        <f>+VLOOKUP(L6364,Customers!$C$3:$D$797,2,FALSE)</f>
        <v>1</v>
      </c>
      <c r="N6364" s="14">
        <f>+INDEX(Customers!$B$2:$D$797,MATCH(TF_Database!L6364,Customers!$C$2:$C$797,0),1)</f>
        <v>1388</v>
      </c>
      <c r="O6364" s="29">
        <f t="shared" si="596"/>
        <v>3</v>
      </c>
      <c r="P6364" s="29">
        <f t="shared" si="597"/>
        <v>10</v>
      </c>
      <c r="Q6364" s="14" t="str">
        <f t="shared" si="598"/>
        <v xml:space="preserve">Ed </v>
      </c>
      <c r="R6364" s="14" t="str">
        <f t="shared" si="599"/>
        <v>Braxton</v>
      </c>
    </row>
    <row r="6365" spans="2:18" x14ac:dyDescent="0.45">
      <c r="B6365" s="14" t="str">
        <f t="shared" si="594"/>
        <v>399101139915</v>
      </c>
      <c r="C6365" s="5">
        <v>39910</v>
      </c>
      <c r="D6365" s="2" t="s">
        <v>804</v>
      </c>
      <c r="E6365" s="14">
        <f t="shared" si="595"/>
        <v>0</v>
      </c>
      <c r="F6365" s="2">
        <v>11</v>
      </c>
      <c r="G6365" s="19">
        <v>68.459999999999994</v>
      </c>
      <c r="H6365" s="20">
        <v>0.02</v>
      </c>
      <c r="I6365" s="6"/>
      <c r="J6365" s="5">
        <v>39915</v>
      </c>
      <c r="K6365" s="25">
        <v>-22.48</v>
      </c>
      <c r="L6365" s="2" t="s">
        <v>626</v>
      </c>
      <c r="M6365" s="14">
        <f>+VLOOKUP(L6365,Customers!$C$3:$D$797,2,FALSE)</f>
        <v>3</v>
      </c>
      <c r="N6365" s="14">
        <f>+INDEX(Customers!$B$2:$D$797,MATCH(TF_Database!L6365,Customers!$C$2:$C$797,0),1)</f>
        <v>32297</v>
      </c>
      <c r="O6365" s="29">
        <f t="shared" si="596"/>
        <v>7</v>
      </c>
      <c r="P6365" s="29">
        <f t="shared" si="597"/>
        <v>13</v>
      </c>
      <c r="Q6365" s="14" t="str">
        <f t="shared" si="598"/>
        <v xml:space="preserve">Ashley </v>
      </c>
      <c r="R6365" s="14" t="str">
        <f t="shared" si="599"/>
        <v>Jarboe</v>
      </c>
    </row>
    <row r="6366" spans="2:18" x14ac:dyDescent="0.45">
      <c r="B6366" s="14" t="str">
        <f t="shared" si="594"/>
        <v>399102139917</v>
      </c>
      <c r="C6366" s="5">
        <v>39910</v>
      </c>
      <c r="D6366" s="2" t="s">
        <v>804</v>
      </c>
      <c r="E6366" s="14">
        <f t="shared" si="595"/>
        <v>0</v>
      </c>
      <c r="F6366" s="2">
        <v>21</v>
      </c>
      <c r="G6366" s="19">
        <v>885.23</v>
      </c>
      <c r="H6366" s="20">
        <v>0.03</v>
      </c>
      <c r="I6366" s="6"/>
      <c r="J6366" s="5">
        <v>39917</v>
      </c>
      <c r="K6366" s="25">
        <v>78.98</v>
      </c>
      <c r="L6366" s="2" t="s">
        <v>626</v>
      </c>
      <c r="M6366" s="14">
        <f>+VLOOKUP(L6366,Customers!$C$3:$D$797,2,FALSE)</f>
        <v>3</v>
      </c>
      <c r="N6366" s="14">
        <f>+INDEX(Customers!$B$2:$D$797,MATCH(TF_Database!L6366,Customers!$C$2:$C$797,0),1)</f>
        <v>32297</v>
      </c>
      <c r="O6366" s="29">
        <f t="shared" si="596"/>
        <v>7</v>
      </c>
      <c r="P6366" s="29">
        <f t="shared" si="597"/>
        <v>13</v>
      </c>
      <c r="Q6366" s="14" t="str">
        <f t="shared" si="598"/>
        <v xml:space="preserve">Ashley </v>
      </c>
      <c r="R6366" s="14" t="str">
        <f t="shared" si="599"/>
        <v>Jarboe</v>
      </c>
    </row>
    <row r="6367" spans="2:18" x14ac:dyDescent="0.45">
      <c r="B6367" s="14" t="str">
        <f t="shared" si="594"/>
        <v>399474639947</v>
      </c>
      <c r="C6367" s="5">
        <v>39947</v>
      </c>
      <c r="D6367" s="2" t="s">
        <v>804</v>
      </c>
      <c r="E6367" s="14">
        <f t="shared" si="595"/>
        <v>0</v>
      </c>
      <c r="F6367" s="2">
        <v>46</v>
      </c>
      <c r="G6367" s="19">
        <v>229.35</v>
      </c>
      <c r="H6367" s="20">
        <v>0.08</v>
      </c>
      <c r="I6367" s="6"/>
      <c r="J6367" s="5">
        <v>39947</v>
      </c>
      <c r="K6367" s="25">
        <v>-165.45</v>
      </c>
      <c r="L6367" s="2" t="s">
        <v>700</v>
      </c>
      <c r="M6367" s="14">
        <f>+VLOOKUP(L6367,Customers!$C$3:$D$797,2,FALSE)</f>
        <v>4</v>
      </c>
      <c r="N6367" s="14">
        <f>+INDEX(Customers!$B$2:$D$797,MATCH(TF_Database!L6367,Customers!$C$2:$C$797,0),1)</f>
        <v>8900</v>
      </c>
      <c r="O6367" s="29">
        <f t="shared" si="596"/>
        <v>9</v>
      </c>
      <c r="P6367" s="29">
        <f t="shared" si="597"/>
        <v>15</v>
      </c>
      <c r="Q6367" s="14" t="str">
        <f t="shared" si="598"/>
        <v xml:space="preserve">Benjamin </v>
      </c>
      <c r="R6367" s="14" t="str">
        <f t="shared" si="599"/>
        <v>Farhat</v>
      </c>
    </row>
    <row r="6368" spans="2:18" x14ac:dyDescent="0.45">
      <c r="B6368" s="14" t="str">
        <f t="shared" si="594"/>
        <v>399474539954</v>
      </c>
      <c r="C6368" s="5">
        <v>39947</v>
      </c>
      <c r="D6368" s="2" t="s">
        <v>804</v>
      </c>
      <c r="E6368" s="14">
        <f t="shared" si="595"/>
        <v>0</v>
      </c>
      <c r="F6368" s="2">
        <v>45</v>
      </c>
      <c r="G6368" s="19">
        <v>294.86</v>
      </c>
      <c r="H6368" s="20">
        <v>7.0000000000000007E-2</v>
      </c>
      <c r="I6368" s="6"/>
      <c r="J6368" s="5">
        <v>39954</v>
      </c>
      <c r="K6368" s="25">
        <v>-141.12</v>
      </c>
      <c r="L6368" s="2" t="s">
        <v>700</v>
      </c>
      <c r="M6368" s="14">
        <f>+VLOOKUP(L6368,Customers!$C$3:$D$797,2,FALSE)</f>
        <v>4</v>
      </c>
      <c r="N6368" s="14">
        <f>+INDEX(Customers!$B$2:$D$797,MATCH(TF_Database!L6368,Customers!$C$2:$C$797,0),1)</f>
        <v>8900</v>
      </c>
      <c r="O6368" s="29">
        <f t="shared" si="596"/>
        <v>9</v>
      </c>
      <c r="P6368" s="29">
        <f t="shared" si="597"/>
        <v>15</v>
      </c>
      <c r="Q6368" s="14" t="str">
        <f t="shared" si="598"/>
        <v xml:space="preserve">Benjamin </v>
      </c>
      <c r="R6368" s="14" t="str">
        <f t="shared" si="599"/>
        <v>Farhat</v>
      </c>
    </row>
    <row r="6369" spans="2:18" x14ac:dyDescent="0.45">
      <c r="B6369" s="14" t="str">
        <f t="shared" si="594"/>
        <v>39841339850</v>
      </c>
      <c r="C6369" s="5">
        <v>39841</v>
      </c>
      <c r="D6369" s="2" t="s">
        <v>804</v>
      </c>
      <c r="E6369" s="14">
        <f t="shared" si="595"/>
        <v>0</v>
      </c>
      <c r="F6369" s="2">
        <v>3</v>
      </c>
      <c r="G6369" s="19">
        <v>190.45</v>
      </c>
      <c r="H6369" s="20">
        <v>0.02</v>
      </c>
      <c r="I6369" s="6"/>
      <c r="J6369" s="5">
        <v>39850</v>
      </c>
      <c r="K6369" s="25">
        <v>-44.05</v>
      </c>
      <c r="L6369" s="2" t="s">
        <v>699</v>
      </c>
      <c r="M6369" s="14">
        <f>+VLOOKUP(L6369,Customers!$C$3:$D$797,2,FALSE)</f>
        <v>2</v>
      </c>
      <c r="N6369" s="14">
        <f>+INDEX(Customers!$B$2:$D$797,MATCH(TF_Database!L6369,Customers!$C$2:$C$797,0),1)</f>
        <v>9575</v>
      </c>
      <c r="O6369" s="29">
        <f t="shared" si="596"/>
        <v>6</v>
      </c>
      <c r="P6369" s="29">
        <f t="shared" si="597"/>
        <v>13</v>
      </c>
      <c r="Q6369" s="14" t="str">
        <f t="shared" si="598"/>
        <v xml:space="preserve">Cindy </v>
      </c>
      <c r="R6369" s="14" t="str">
        <f t="shared" si="599"/>
        <v>Chapman</v>
      </c>
    </row>
    <row r="6370" spans="2:18" x14ac:dyDescent="0.45">
      <c r="B6370" s="14" t="str">
        <f t="shared" si="594"/>
        <v>398413439845</v>
      </c>
      <c r="C6370" s="5">
        <v>39841</v>
      </c>
      <c r="D6370" s="2" t="s">
        <v>804</v>
      </c>
      <c r="E6370" s="14">
        <f t="shared" si="595"/>
        <v>0</v>
      </c>
      <c r="F6370" s="2">
        <v>34</v>
      </c>
      <c r="G6370" s="19">
        <v>179.99</v>
      </c>
      <c r="H6370" s="20">
        <v>0.03</v>
      </c>
      <c r="I6370" s="6"/>
      <c r="J6370" s="5">
        <v>39845</v>
      </c>
      <c r="K6370" s="25">
        <v>-102.26950000000001</v>
      </c>
      <c r="L6370" s="2" t="s">
        <v>699</v>
      </c>
      <c r="M6370" s="14">
        <f>+VLOOKUP(L6370,Customers!$C$3:$D$797,2,FALSE)</f>
        <v>2</v>
      </c>
      <c r="N6370" s="14">
        <f>+INDEX(Customers!$B$2:$D$797,MATCH(TF_Database!L6370,Customers!$C$2:$C$797,0),1)</f>
        <v>9575</v>
      </c>
      <c r="O6370" s="29">
        <f t="shared" si="596"/>
        <v>6</v>
      </c>
      <c r="P6370" s="29">
        <f t="shared" si="597"/>
        <v>13</v>
      </c>
      <c r="Q6370" s="14" t="str">
        <f t="shared" si="598"/>
        <v xml:space="preserve">Cindy </v>
      </c>
      <c r="R6370" s="14" t="str">
        <f t="shared" si="599"/>
        <v>Chapman</v>
      </c>
    </row>
    <row r="6371" spans="2:18" x14ac:dyDescent="0.45">
      <c r="B6371" s="14" t="str">
        <f t="shared" si="594"/>
        <v>403095040311</v>
      </c>
      <c r="C6371" s="5">
        <v>40309</v>
      </c>
      <c r="D6371" s="2" t="s">
        <v>806</v>
      </c>
      <c r="E6371" s="14">
        <f t="shared" si="595"/>
        <v>1</v>
      </c>
      <c r="F6371" s="2">
        <v>50</v>
      </c>
      <c r="G6371" s="19">
        <v>3615.8405000000002</v>
      </c>
      <c r="H6371" s="20">
        <v>0.03</v>
      </c>
      <c r="I6371" s="6"/>
      <c r="J6371" s="5">
        <v>40311</v>
      </c>
      <c r="K6371" s="25">
        <v>1861.3530000000001</v>
      </c>
      <c r="L6371" s="2" t="s">
        <v>536</v>
      </c>
      <c r="M6371" s="14">
        <f>+VLOOKUP(L6371,Customers!$C$3:$D$797,2,FALSE)</f>
        <v>1</v>
      </c>
      <c r="N6371" s="14">
        <f>+INDEX(Customers!$B$2:$D$797,MATCH(TF_Database!L6371,Customers!$C$2:$C$797,0),1)</f>
        <v>30575</v>
      </c>
      <c r="O6371" s="29">
        <f t="shared" si="596"/>
        <v>6</v>
      </c>
      <c r="P6371" s="29">
        <f t="shared" si="597"/>
        <v>16</v>
      </c>
      <c r="Q6371" s="14" t="str">
        <f t="shared" si="598"/>
        <v xml:space="preserve">Bruce </v>
      </c>
      <c r="R6371" s="14" t="str">
        <f t="shared" si="599"/>
        <v>Degenhardt</v>
      </c>
    </row>
    <row r="6372" spans="2:18" x14ac:dyDescent="0.45">
      <c r="B6372" s="14" t="str">
        <f t="shared" si="594"/>
        <v>405911240593</v>
      </c>
      <c r="C6372" s="5">
        <v>40591</v>
      </c>
      <c r="D6372" s="2" t="s">
        <v>806</v>
      </c>
      <c r="E6372" s="14">
        <f t="shared" si="595"/>
        <v>1</v>
      </c>
      <c r="F6372" s="2">
        <v>12</v>
      </c>
      <c r="G6372" s="19">
        <v>464.57</v>
      </c>
      <c r="H6372" s="20">
        <v>0.04</v>
      </c>
      <c r="I6372" s="6"/>
      <c r="J6372" s="5">
        <v>40593</v>
      </c>
      <c r="K6372" s="25">
        <v>-79.180000000000007</v>
      </c>
      <c r="L6372" s="2" t="s">
        <v>701</v>
      </c>
      <c r="M6372" s="14">
        <f>+VLOOKUP(L6372,Customers!$C$3:$D$797,2,FALSE)</f>
        <v>5</v>
      </c>
      <c r="N6372" s="14">
        <f>+INDEX(Customers!$B$2:$D$797,MATCH(TF_Database!L6372,Customers!$C$2:$C$797,0),1)</f>
        <v>23519</v>
      </c>
      <c r="O6372" s="29">
        <f t="shared" si="596"/>
        <v>7</v>
      </c>
      <c r="P6372" s="29">
        <f t="shared" si="597"/>
        <v>16</v>
      </c>
      <c r="Q6372" s="14" t="str">
        <f t="shared" si="598"/>
        <v xml:space="preserve">Dianna </v>
      </c>
      <c r="R6372" s="14" t="str">
        <f t="shared" si="599"/>
        <v>Vittorini</v>
      </c>
    </row>
    <row r="6373" spans="2:18" x14ac:dyDescent="0.45">
      <c r="B6373" s="14" t="str">
        <f t="shared" si="594"/>
        <v>401422440149</v>
      </c>
      <c r="C6373" s="5">
        <v>40142</v>
      </c>
      <c r="D6373" s="2" t="s">
        <v>804</v>
      </c>
      <c r="E6373" s="14">
        <f t="shared" si="595"/>
        <v>0</v>
      </c>
      <c r="F6373" s="2">
        <v>24</v>
      </c>
      <c r="G6373" s="19">
        <v>2525.9874999999997</v>
      </c>
      <c r="H6373" s="20">
        <v>0.09</v>
      </c>
      <c r="I6373" s="6"/>
      <c r="J6373" s="5">
        <v>40149</v>
      </c>
      <c r="K6373" s="25">
        <v>416.673</v>
      </c>
      <c r="L6373" s="2" t="s">
        <v>699</v>
      </c>
      <c r="M6373" s="14">
        <f>+VLOOKUP(L6373,Customers!$C$3:$D$797,2,FALSE)</f>
        <v>2</v>
      </c>
      <c r="N6373" s="14">
        <f>+INDEX(Customers!$B$2:$D$797,MATCH(TF_Database!L6373,Customers!$C$2:$C$797,0),1)</f>
        <v>9575</v>
      </c>
      <c r="O6373" s="29">
        <f t="shared" si="596"/>
        <v>6</v>
      </c>
      <c r="P6373" s="29">
        <f t="shared" si="597"/>
        <v>13</v>
      </c>
      <c r="Q6373" s="14" t="str">
        <f t="shared" si="598"/>
        <v xml:space="preserve">Cindy </v>
      </c>
      <c r="R6373" s="14" t="str">
        <f t="shared" si="599"/>
        <v>Chapman</v>
      </c>
    </row>
    <row r="6374" spans="2:18" x14ac:dyDescent="0.45">
      <c r="B6374" s="14" t="str">
        <f t="shared" si="594"/>
        <v>400114240013</v>
      </c>
      <c r="C6374" s="5">
        <v>40011</v>
      </c>
      <c r="D6374" s="2" t="s">
        <v>810</v>
      </c>
      <c r="E6374" s="14">
        <f t="shared" si="595"/>
        <v>0</v>
      </c>
      <c r="F6374" s="2">
        <v>42</v>
      </c>
      <c r="G6374" s="19">
        <v>4993.42</v>
      </c>
      <c r="H6374" s="20">
        <v>0.03</v>
      </c>
      <c r="I6374" s="6"/>
      <c r="J6374" s="5">
        <v>40013</v>
      </c>
      <c r="K6374" s="25">
        <v>190.14</v>
      </c>
      <c r="L6374" s="2" t="s">
        <v>699</v>
      </c>
      <c r="M6374" s="14">
        <f>+VLOOKUP(L6374,Customers!$C$3:$D$797,2,FALSE)</f>
        <v>2</v>
      </c>
      <c r="N6374" s="14">
        <f>+INDEX(Customers!$B$2:$D$797,MATCH(TF_Database!L6374,Customers!$C$2:$C$797,0),1)</f>
        <v>9575</v>
      </c>
      <c r="O6374" s="29">
        <f t="shared" si="596"/>
        <v>6</v>
      </c>
      <c r="P6374" s="29">
        <f t="shared" si="597"/>
        <v>13</v>
      </c>
      <c r="Q6374" s="14" t="str">
        <f t="shared" si="598"/>
        <v xml:space="preserve">Cindy </v>
      </c>
      <c r="R6374" s="14" t="str">
        <f t="shared" si="599"/>
        <v>Chapman</v>
      </c>
    </row>
    <row r="6375" spans="2:18" x14ac:dyDescent="0.45">
      <c r="B6375" s="14" t="str">
        <f t="shared" si="594"/>
        <v>40011940013</v>
      </c>
      <c r="C6375" s="5">
        <v>40011</v>
      </c>
      <c r="D6375" s="2" t="s">
        <v>810</v>
      </c>
      <c r="E6375" s="14">
        <f t="shared" si="595"/>
        <v>0</v>
      </c>
      <c r="F6375" s="2">
        <v>9</v>
      </c>
      <c r="G6375" s="19">
        <v>1059.3</v>
      </c>
      <c r="H6375" s="20">
        <v>0.05</v>
      </c>
      <c r="I6375" s="6"/>
      <c r="J6375" s="5">
        <v>40013</v>
      </c>
      <c r="K6375" s="25">
        <v>67.599999999999923</v>
      </c>
      <c r="L6375" s="2" t="s">
        <v>699</v>
      </c>
      <c r="M6375" s="14">
        <f>+VLOOKUP(L6375,Customers!$C$3:$D$797,2,FALSE)</f>
        <v>2</v>
      </c>
      <c r="N6375" s="14">
        <f>+INDEX(Customers!$B$2:$D$797,MATCH(TF_Database!L6375,Customers!$C$2:$C$797,0),1)</f>
        <v>9575</v>
      </c>
      <c r="O6375" s="29">
        <f t="shared" si="596"/>
        <v>6</v>
      </c>
      <c r="P6375" s="29">
        <f t="shared" si="597"/>
        <v>13</v>
      </c>
      <c r="Q6375" s="14" t="str">
        <f t="shared" si="598"/>
        <v xml:space="preserve">Cindy </v>
      </c>
      <c r="R6375" s="14" t="str">
        <f t="shared" si="599"/>
        <v>Chapman</v>
      </c>
    </row>
    <row r="6376" spans="2:18" x14ac:dyDescent="0.45">
      <c r="B6376" s="14" t="str">
        <f t="shared" si="594"/>
        <v>40067140067</v>
      </c>
      <c r="C6376" s="5">
        <v>40067</v>
      </c>
      <c r="D6376" s="2" t="s">
        <v>811</v>
      </c>
      <c r="E6376" s="14">
        <f t="shared" si="595"/>
        <v>0</v>
      </c>
      <c r="F6376" s="2">
        <v>1</v>
      </c>
      <c r="G6376" s="19">
        <v>17.59</v>
      </c>
      <c r="H6376" s="20">
        <v>0.06</v>
      </c>
      <c r="I6376" s="6"/>
      <c r="J6376" s="5">
        <v>40067</v>
      </c>
      <c r="K6376" s="25">
        <v>10.85</v>
      </c>
      <c r="L6376" s="2" t="s">
        <v>702</v>
      </c>
      <c r="M6376" s="14">
        <f>+VLOOKUP(L6376,Customers!$C$3:$D$797,2,FALSE)</f>
        <v>2</v>
      </c>
      <c r="N6376" s="14">
        <f>+INDEX(Customers!$B$2:$D$797,MATCH(TF_Database!L6376,Customers!$C$2:$C$797,0),1)</f>
        <v>26917</v>
      </c>
      <c r="O6376" s="29">
        <f t="shared" si="596"/>
        <v>6</v>
      </c>
      <c r="P6376" s="29">
        <f t="shared" si="597"/>
        <v>13</v>
      </c>
      <c r="Q6376" s="14" t="str">
        <f t="shared" si="598"/>
        <v xml:space="preserve">Cindy </v>
      </c>
      <c r="R6376" s="14" t="str">
        <f t="shared" si="599"/>
        <v>Stewart</v>
      </c>
    </row>
    <row r="6377" spans="2:18" x14ac:dyDescent="0.45">
      <c r="B6377" s="14" t="str">
        <f t="shared" si="594"/>
        <v>400674840069</v>
      </c>
      <c r="C6377" s="5">
        <v>40067</v>
      </c>
      <c r="D6377" s="2" t="s">
        <v>811</v>
      </c>
      <c r="E6377" s="14">
        <f t="shared" si="595"/>
        <v>0</v>
      </c>
      <c r="F6377" s="2">
        <v>48</v>
      </c>
      <c r="G6377" s="19">
        <v>308.81</v>
      </c>
      <c r="H6377" s="20">
        <v>0.01</v>
      </c>
      <c r="I6377" s="6"/>
      <c r="J6377" s="5">
        <v>40069</v>
      </c>
      <c r="K6377" s="25">
        <v>128.28</v>
      </c>
      <c r="L6377" s="2" t="s">
        <v>702</v>
      </c>
      <c r="M6377" s="14">
        <f>+VLOOKUP(L6377,Customers!$C$3:$D$797,2,FALSE)</f>
        <v>2</v>
      </c>
      <c r="N6377" s="14">
        <f>+INDEX(Customers!$B$2:$D$797,MATCH(TF_Database!L6377,Customers!$C$2:$C$797,0),1)</f>
        <v>26917</v>
      </c>
      <c r="O6377" s="29">
        <f t="shared" si="596"/>
        <v>6</v>
      </c>
      <c r="P6377" s="29">
        <f t="shared" si="597"/>
        <v>13</v>
      </c>
      <c r="Q6377" s="14" t="str">
        <f t="shared" si="598"/>
        <v xml:space="preserve">Cindy </v>
      </c>
      <c r="R6377" s="14" t="str">
        <f t="shared" si="599"/>
        <v>Stewart</v>
      </c>
    </row>
    <row r="6378" spans="2:18" x14ac:dyDescent="0.45">
      <c r="B6378" s="14" t="str">
        <f t="shared" si="594"/>
        <v>409573840959</v>
      </c>
      <c r="C6378" s="5">
        <v>40957</v>
      </c>
      <c r="D6378" s="2" t="s">
        <v>808</v>
      </c>
      <c r="E6378" s="14">
        <f t="shared" si="595"/>
        <v>0</v>
      </c>
      <c r="F6378" s="2">
        <v>38</v>
      </c>
      <c r="G6378" s="19">
        <v>299.01</v>
      </c>
      <c r="H6378" s="20">
        <v>0.09</v>
      </c>
      <c r="I6378" s="6"/>
      <c r="J6378" s="5">
        <v>40959</v>
      </c>
      <c r="K6378" s="25">
        <v>-142.86000000000001</v>
      </c>
      <c r="L6378" s="2" t="s">
        <v>570</v>
      </c>
      <c r="M6378" s="14">
        <f>+VLOOKUP(L6378,Customers!$C$3:$D$797,2,FALSE)</f>
        <v>1</v>
      </c>
      <c r="N6378" s="14">
        <f>+INDEX(Customers!$B$2:$D$797,MATCH(TF_Database!L6378,Customers!$C$2:$C$797,0),1)</f>
        <v>1388</v>
      </c>
      <c r="O6378" s="29">
        <f t="shared" si="596"/>
        <v>3</v>
      </c>
      <c r="P6378" s="29">
        <f t="shared" si="597"/>
        <v>10</v>
      </c>
      <c r="Q6378" s="14" t="str">
        <f t="shared" si="598"/>
        <v xml:space="preserve">Ed </v>
      </c>
      <c r="R6378" s="14" t="str">
        <f t="shared" si="599"/>
        <v>Braxton</v>
      </c>
    </row>
    <row r="6379" spans="2:18" x14ac:dyDescent="0.45">
      <c r="B6379" s="14" t="str">
        <f t="shared" si="594"/>
        <v>410983941100</v>
      </c>
      <c r="C6379" s="5">
        <v>41098</v>
      </c>
      <c r="D6379" s="2" t="s">
        <v>806</v>
      </c>
      <c r="E6379" s="14">
        <f t="shared" si="595"/>
        <v>1</v>
      </c>
      <c r="F6379" s="2">
        <v>39</v>
      </c>
      <c r="G6379" s="19">
        <v>220.09</v>
      </c>
      <c r="H6379" s="20">
        <v>0.04</v>
      </c>
      <c r="I6379" s="6"/>
      <c r="J6379" s="5">
        <v>41100</v>
      </c>
      <c r="K6379" s="25">
        <v>-1795.74</v>
      </c>
      <c r="L6379" s="2" t="s">
        <v>570</v>
      </c>
      <c r="M6379" s="14">
        <f>+VLOOKUP(L6379,Customers!$C$3:$D$797,2,FALSE)</f>
        <v>1</v>
      </c>
      <c r="N6379" s="14">
        <f>+INDEX(Customers!$B$2:$D$797,MATCH(TF_Database!L6379,Customers!$C$2:$C$797,0),1)</f>
        <v>1388</v>
      </c>
      <c r="O6379" s="29">
        <f t="shared" si="596"/>
        <v>3</v>
      </c>
      <c r="P6379" s="29">
        <f t="shared" si="597"/>
        <v>10</v>
      </c>
      <c r="Q6379" s="14" t="str">
        <f t="shared" si="598"/>
        <v xml:space="preserve">Ed </v>
      </c>
      <c r="R6379" s="14" t="str">
        <f t="shared" si="599"/>
        <v>Braxton</v>
      </c>
    </row>
    <row r="6380" spans="2:18" x14ac:dyDescent="0.45">
      <c r="B6380" s="14" t="str">
        <f t="shared" si="594"/>
        <v>410984941099</v>
      </c>
      <c r="C6380" s="5">
        <v>41098</v>
      </c>
      <c r="D6380" s="2" t="s">
        <v>806</v>
      </c>
      <c r="E6380" s="14">
        <f t="shared" si="595"/>
        <v>1</v>
      </c>
      <c r="F6380" s="2">
        <v>49</v>
      </c>
      <c r="G6380" s="19">
        <v>1220.23</v>
      </c>
      <c r="H6380" s="20">
        <v>0</v>
      </c>
      <c r="I6380" s="6"/>
      <c r="J6380" s="5">
        <v>41099</v>
      </c>
      <c r="K6380" s="25">
        <v>172.62</v>
      </c>
      <c r="L6380" s="2" t="s">
        <v>570</v>
      </c>
      <c r="M6380" s="14">
        <f>+VLOOKUP(L6380,Customers!$C$3:$D$797,2,FALSE)</f>
        <v>1</v>
      </c>
      <c r="N6380" s="14">
        <f>+INDEX(Customers!$B$2:$D$797,MATCH(TF_Database!L6380,Customers!$C$2:$C$797,0),1)</f>
        <v>1388</v>
      </c>
      <c r="O6380" s="29">
        <f t="shared" si="596"/>
        <v>3</v>
      </c>
      <c r="P6380" s="29">
        <f t="shared" si="597"/>
        <v>10</v>
      </c>
      <c r="Q6380" s="14" t="str">
        <f t="shared" si="598"/>
        <v xml:space="preserve">Ed </v>
      </c>
      <c r="R6380" s="14" t="str">
        <f t="shared" si="599"/>
        <v>Braxton</v>
      </c>
    </row>
    <row r="6381" spans="2:18" x14ac:dyDescent="0.45">
      <c r="B6381" s="14" t="str">
        <f t="shared" si="594"/>
        <v>410982741100</v>
      </c>
      <c r="C6381" s="5">
        <v>41098</v>
      </c>
      <c r="D6381" s="2" t="s">
        <v>806</v>
      </c>
      <c r="E6381" s="14">
        <f t="shared" si="595"/>
        <v>1</v>
      </c>
      <c r="F6381" s="2">
        <v>27</v>
      </c>
      <c r="G6381" s="19">
        <v>6152.8</v>
      </c>
      <c r="H6381" s="20">
        <v>0.04</v>
      </c>
      <c r="I6381" s="6"/>
      <c r="J6381" s="5">
        <v>41100</v>
      </c>
      <c r="K6381" s="25">
        <v>554.54999999999995</v>
      </c>
      <c r="L6381" s="2" t="s">
        <v>570</v>
      </c>
      <c r="M6381" s="14">
        <f>+VLOOKUP(L6381,Customers!$C$3:$D$797,2,FALSE)</f>
        <v>1</v>
      </c>
      <c r="N6381" s="14">
        <f>+INDEX(Customers!$B$2:$D$797,MATCH(TF_Database!L6381,Customers!$C$2:$C$797,0),1)</f>
        <v>1388</v>
      </c>
      <c r="O6381" s="29">
        <f t="shared" si="596"/>
        <v>3</v>
      </c>
      <c r="P6381" s="29">
        <f t="shared" si="597"/>
        <v>10</v>
      </c>
      <c r="Q6381" s="14" t="str">
        <f t="shared" si="598"/>
        <v xml:space="preserve">Ed </v>
      </c>
      <c r="R6381" s="14" t="str">
        <f t="shared" si="599"/>
        <v>Braxton</v>
      </c>
    </row>
    <row r="6382" spans="2:18" x14ac:dyDescent="0.45">
      <c r="B6382" s="14" t="str">
        <f t="shared" si="594"/>
        <v>411512741152</v>
      </c>
      <c r="C6382" s="5">
        <v>41151</v>
      </c>
      <c r="D6382" s="2" t="s">
        <v>806</v>
      </c>
      <c r="E6382" s="14">
        <f t="shared" si="595"/>
        <v>1</v>
      </c>
      <c r="F6382" s="2">
        <v>27</v>
      </c>
      <c r="G6382" s="19">
        <v>1428.64</v>
      </c>
      <c r="H6382" s="20">
        <v>0.09</v>
      </c>
      <c r="I6382" s="6"/>
      <c r="J6382" s="5">
        <v>41152</v>
      </c>
      <c r="K6382" s="25">
        <v>494.26</v>
      </c>
      <c r="L6382" s="2" t="s">
        <v>702</v>
      </c>
      <c r="M6382" s="14">
        <f>+VLOOKUP(L6382,Customers!$C$3:$D$797,2,FALSE)</f>
        <v>2</v>
      </c>
      <c r="N6382" s="14">
        <f>+INDEX(Customers!$B$2:$D$797,MATCH(TF_Database!L6382,Customers!$C$2:$C$797,0),1)</f>
        <v>26917</v>
      </c>
      <c r="O6382" s="29">
        <f t="shared" si="596"/>
        <v>6</v>
      </c>
      <c r="P6382" s="29">
        <f t="shared" si="597"/>
        <v>13</v>
      </c>
      <c r="Q6382" s="14" t="str">
        <f t="shared" si="598"/>
        <v xml:space="preserve">Cindy </v>
      </c>
      <c r="R6382" s="14" t="str">
        <f t="shared" si="599"/>
        <v>Stewart</v>
      </c>
    </row>
    <row r="6383" spans="2:18" x14ac:dyDescent="0.45">
      <c r="B6383" s="14" t="str">
        <f t="shared" si="594"/>
        <v>402794040283</v>
      </c>
      <c r="C6383" s="5">
        <v>40279</v>
      </c>
      <c r="D6383" s="2" t="s">
        <v>804</v>
      </c>
      <c r="E6383" s="14">
        <f t="shared" si="595"/>
        <v>0</v>
      </c>
      <c r="F6383" s="2">
        <v>40</v>
      </c>
      <c r="G6383" s="19">
        <v>312.63</v>
      </c>
      <c r="H6383" s="20">
        <v>0.01</v>
      </c>
      <c r="I6383" s="6"/>
      <c r="J6383" s="5">
        <v>40283</v>
      </c>
      <c r="K6383" s="25">
        <v>167.3</v>
      </c>
      <c r="L6383" s="2" t="s">
        <v>553</v>
      </c>
      <c r="M6383" s="14">
        <f>+VLOOKUP(L6383,Customers!$C$3:$D$797,2,FALSE)</f>
        <v>4</v>
      </c>
      <c r="N6383" s="14">
        <f>+INDEX(Customers!$B$2:$D$797,MATCH(TF_Database!L6383,Customers!$C$2:$C$797,0),1)</f>
        <v>16678</v>
      </c>
      <c r="O6383" s="29">
        <f t="shared" si="596"/>
        <v>7</v>
      </c>
      <c r="P6383" s="29">
        <f t="shared" si="597"/>
        <v>12</v>
      </c>
      <c r="Q6383" s="14" t="str">
        <f t="shared" si="598"/>
        <v xml:space="preserve">Quincy </v>
      </c>
      <c r="R6383" s="14" t="str">
        <f t="shared" si="599"/>
        <v>Jones</v>
      </c>
    </row>
    <row r="6384" spans="2:18" x14ac:dyDescent="0.45">
      <c r="B6384" s="14" t="str">
        <f t="shared" si="594"/>
        <v>402794640283</v>
      </c>
      <c r="C6384" s="5">
        <v>40279</v>
      </c>
      <c r="D6384" s="2" t="s">
        <v>804</v>
      </c>
      <c r="E6384" s="14">
        <f t="shared" si="595"/>
        <v>0</v>
      </c>
      <c r="F6384" s="2">
        <v>46</v>
      </c>
      <c r="G6384" s="19">
        <v>441.4</v>
      </c>
      <c r="H6384" s="20">
        <v>0.06</v>
      </c>
      <c r="I6384" s="6"/>
      <c r="J6384" s="5">
        <v>40283</v>
      </c>
      <c r="K6384" s="25">
        <v>146.04</v>
      </c>
      <c r="L6384" s="2" t="s">
        <v>553</v>
      </c>
      <c r="M6384" s="14">
        <f>+VLOOKUP(L6384,Customers!$C$3:$D$797,2,FALSE)</f>
        <v>4</v>
      </c>
      <c r="N6384" s="14">
        <f>+INDEX(Customers!$B$2:$D$797,MATCH(TF_Database!L6384,Customers!$C$2:$C$797,0),1)</f>
        <v>16678</v>
      </c>
      <c r="O6384" s="29">
        <f t="shared" si="596"/>
        <v>7</v>
      </c>
      <c r="P6384" s="29">
        <f t="shared" si="597"/>
        <v>12</v>
      </c>
      <c r="Q6384" s="14" t="str">
        <f t="shared" si="598"/>
        <v xml:space="preserve">Quincy </v>
      </c>
      <c r="R6384" s="14" t="str">
        <f t="shared" si="599"/>
        <v>Jones</v>
      </c>
    </row>
    <row r="6385" spans="2:18" x14ac:dyDescent="0.45">
      <c r="B6385" s="14" t="str">
        <f t="shared" si="594"/>
        <v>409234840924</v>
      </c>
      <c r="C6385" s="5">
        <v>40923</v>
      </c>
      <c r="D6385" s="2" t="s">
        <v>810</v>
      </c>
      <c r="E6385" s="14">
        <f t="shared" si="595"/>
        <v>0</v>
      </c>
      <c r="F6385" s="2">
        <v>48</v>
      </c>
      <c r="G6385" s="19">
        <v>1585.6</v>
      </c>
      <c r="H6385" s="20">
        <v>0.08</v>
      </c>
      <c r="I6385" s="6"/>
      <c r="J6385" s="5">
        <v>40924</v>
      </c>
      <c r="K6385" s="25">
        <v>632.13</v>
      </c>
      <c r="L6385" s="2" t="s">
        <v>553</v>
      </c>
      <c r="M6385" s="14">
        <f>+VLOOKUP(L6385,Customers!$C$3:$D$797,2,FALSE)</f>
        <v>4</v>
      </c>
      <c r="N6385" s="14">
        <f>+INDEX(Customers!$B$2:$D$797,MATCH(TF_Database!L6385,Customers!$C$2:$C$797,0),1)</f>
        <v>16678</v>
      </c>
      <c r="O6385" s="29">
        <f t="shared" si="596"/>
        <v>7</v>
      </c>
      <c r="P6385" s="29">
        <f t="shared" si="597"/>
        <v>12</v>
      </c>
      <c r="Q6385" s="14" t="str">
        <f t="shared" si="598"/>
        <v xml:space="preserve">Quincy </v>
      </c>
      <c r="R6385" s="14" t="str">
        <f t="shared" si="599"/>
        <v>Jones</v>
      </c>
    </row>
    <row r="6386" spans="2:18" x14ac:dyDescent="0.45">
      <c r="B6386" s="14" t="str">
        <f t="shared" si="594"/>
        <v>409233040925</v>
      </c>
      <c r="C6386" s="5">
        <v>40923</v>
      </c>
      <c r="D6386" s="2" t="s">
        <v>810</v>
      </c>
      <c r="E6386" s="14">
        <f t="shared" si="595"/>
        <v>0</v>
      </c>
      <c r="F6386" s="2">
        <v>30</v>
      </c>
      <c r="G6386" s="19">
        <v>215.85</v>
      </c>
      <c r="H6386" s="20">
        <v>0.09</v>
      </c>
      <c r="I6386" s="6"/>
      <c r="J6386" s="5">
        <v>40925</v>
      </c>
      <c r="K6386" s="25">
        <v>60.95</v>
      </c>
      <c r="L6386" s="2" t="s">
        <v>553</v>
      </c>
      <c r="M6386" s="14">
        <f>+VLOOKUP(L6386,Customers!$C$3:$D$797,2,FALSE)</f>
        <v>4</v>
      </c>
      <c r="N6386" s="14">
        <f>+INDEX(Customers!$B$2:$D$797,MATCH(TF_Database!L6386,Customers!$C$2:$C$797,0),1)</f>
        <v>16678</v>
      </c>
      <c r="O6386" s="29">
        <f t="shared" si="596"/>
        <v>7</v>
      </c>
      <c r="P6386" s="29">
        <f t="shared" si="597"/>
        <v>12</v>
      </c>
      <c r="Q6386" s="14" t="str">
        <f t="shared" si="598"/>
        <v xml:space="preserve">Quincy </v>
      </c>
      <c r="R6386" s="14" t="str">
        <f t="shared" si="599"/>
        <v>Jones</v>
      </c>
    </row>
    <row r="6387" spans="2:18" x14ac:dyDescent="0.45">
      <c r="B6387" s="14" t="str">
        <f t="shared" si="594"/>
        <v>412114241211</v>
      </c>
      <c r="C6387" s="5">
        <v>41211</v>
      </c>
      <c r="D6387" s="2" t="s">
        <v>808</v>
      </c>
      <c r="E6387" s="14">
        <f t="shared" si="595"/>
        <v>0</v>
      </c>
      <c r="F6387" s="2">
        <v>42</v>
      </c>
      <c r="G6387" s="19">
        <v>12837.11</v>
      </c>
      <c r="H6387" s="20">
        <v>0.05</v>
      </c>
      <c r="I6387" s="6"/>
      <c r="J6387" s="5">
        <v>41211</v>
      </c>
      <c r="K6387" s="25">
        <v>1881.76</v>
      </c>
      <c r="L6387" s="2" t="s">
        <v>699</v>
      </c>
      <c r="M6387" s="14">
        <f>+VLOOKUP(L6387,Customers!$C$3:$D$797,2,FALSE)</f>
        <v>2</v>
      </c>
      <c r="N6387" s="14">
        <f>+INDEX(Customers!$B$2:$D$797,MATCH(TF_Database!L6387,Customers!$C$2:$C$797,0),1)</f>
        <v>9575</v>
      </c>
      <c r="O6387" s="29">
        <f t="shared" si="596"/>
        <v>6</v>
      </c>
      <c r="P6387" s="29">
        <f t="shared" si="597"/>
        <v>13</v>
      </c>
      <c r="Q6387" s="14" t="str">
        <f t="shared" si="598"/>
        <v xml:space="preserve">Cindy </v>
      </c>
      <c r="R6387" s="14" t="str">
        <f t="shared" si="599"/>
        <v>Chapman</v>
      </c>
    </row>
    <row r="6388" spans="2:18" x14ac:dyDescent="0.45">
      <c r="B6388" s="14" t="str">
        <f t="shared" si="594"/>
        <v>400114240012</v>
      </c>
      <c r="C6388" s="5">
        <v>40011</v>
      </c>
      <c r="D6388" s="2" t="s">
        <v>808</v>
      </c>
      <c r="E6388" s="14">
        <f t="shared" si="595"/>
        <v>0</v>
      </c>
      <c r="F6388" s="2">
        <v>42</v>
      </c>
      <c r="G6388" s="19">
        <v>82.03</v>
      </c>
      <c r="H6388" s="20">
        <v>0</v>
      </c>
      <c r="I6388" s="6"/>
      <c r="J6388" s="5">
        <v>40012</v>
      </c>
      <c r="K6388" s="25">
        <v>-15.5595</v>
      </c>
      <c r="L6388" s="2" t="s">
        <v>536</v>
      </c>
      <c r="M6388" s="14">
        <f>+VLOOKUP(L6388,Customers!$C$3:$D$797,2,FALSE)</f>
        <v>1</v>
      </c>
      <c r="N6388" s="14">
        <f>+INDEX(Customers!$B$2:$D$797,MATCH(TF_Database!L6388,Customers!$C$2:$C$797,0),1)</f>
        <v>30575</v>
      </c>
      <c r="O6388" s="29">
        <f t="shared" si="596"/>
        <v>6</v>
      </c>
      <c r="P6388" s="29">
        <f t="shared" si="597"/>
        <v>16</v>
      </c>
      <c r="Q6388" s="14" t="str">
        <f t="shared" si="598"/>
        <v xml:space="preserve">Bruce </v>
      </c>
      <c r="R6388" s="14" t="str">
        <f t="shared" si="599"/>
        <v>Degenhardt</v>
      </c>
    </row>
    <row r="6389" spans="2:18" x14ac:dyDescent="0.45">
      <c r="B6389" s="14" t="str">
        <f t="shared" si="594"/>
        <v>400115040012</v>
      </c>
      <c r="C6389" s="5">
        <v>40011</v>
      </c>
      <c r="D6389" s="2" t="s">
        <v>808</v>
      </c>
      <c r="E6389" s="14">
        <f t="shared" si="595"/>
        <v>0</v>
      </c>
      <c r="F6389" s="2">
        <v>50</v>
      </c>
      <c r="G6389" s="19">
        <v>290.91000000000003</v>
      </c>
      <c r="H6389" s="20">
        <v>0.06</v>
      </c>
      <c r="I6389" s="6"/>
      <c r="J6389" s="5">
        <v>40012</v>
      </c>
      <c r="K6389" s="25">
        <v>-108.19</v>
      </c>
      <c r="L6389" s="2" t="s">
        <v>536</v>
      </c>
      <c r="M6389" s="14">
        <f>+VLOOKUP(L6389,Customers!$C$3:$D$797,2,FALSE)</f>
        <v>1</v>
      </c>
      <c r="N6389" s="14">
        <f>+INDEX(Customers!$B$2:$D$797,MATCH(TF_Database!L6389,Customers!$C$2:$C$797,0),1)</f>
        <v>30575</v>
      </c>
      <c r="O6389" s="29">
        <f t="shared" si="596"/>
        <v>6</v>
      </c>
      <c r="P6389" s="29">
        <f t="shared" si="597"/>
        <v>16</v>
      </c>
      <c r="Q6389" s="14" t="str">
        <f t="shared" si="598"/>
        <v xml:space="preserve">Bruce </v>
      </c>
      <c r="R6389" s="14" t="str">
        <f t="shared" si="599"/>
        <v>Degenhardt</v>
      </c>
    </row>
    <row r="6390" spans="2:18" x14ac:dyDescent="0.45">
      <c r="B6390" s="14" t="str">
        <f t="shared" si="594"/>
        <v>41209741210</v>
      </c>
      <c r="C6390" s="5">
        <v>41209</v>
      </c>
      <c r="D6390" s="2" t="s">
        <v>808</v>
      </c>
      <c r="E6390" s="14">
        <f t="shared" si="595"/>
        <v>0</v>
      </c>
      <c r="F6390" s="2">
        <v>7</v>
      </c>
      <c r="G6390" s="19">
        <v>6362.94</v>
      </c>
      <c r="H6390" s="20">
        <v>0.1</v>
      </c>
      <c r="I6390" s="6"/>
      <c r="J6390" s="5">
        <v>41210</v>
      </c>
      <c r="K6390" s="25">
        <v>-221.78039999999999</v>
      </c>
      <c r="L6390" s="2" t="s">
        <v>553</v>
      </c>
      <c r="M6390" s="14">
        <f>+VLOOKUP(L6390,Customers!$C$3:$D$797,2,FALSE)</f>
        <v>4</v>
      </c>
      <c r="N6390" s="14">
        <f>+INDEX(Customers!$B$2:$D$797,MATCH(TF_Database!L6390,Customers!$C$2:$C$797,0),1)</f>
        <v>16678</v>
      </c>
      <c r="O6390" s="29">
        <f t="shared" si="596"/>
        <v>7</v>
      </c>
      <c r="P6390" s="29">
        <f t="shared" si="597"/>
        <v>12</v>
      </c>
      <c r="Q6390" s="14" t="str">
        <f t="shared" si="598"/>
        <v xml:space="preserve">Quincy </v>
      </c>
      <c r="R6390" s="14" t="str">
        <f t="shared" si="599"/>
        <v>Jones</v>
      </c>
    </row>
    <row r="6391" spans="2:18" x14ac:dyDescent="0.45">
      <c r="B6391" s="14" t="str">
        <f t="shared" si="594"/>
        <v>399923939997</v>
      </c>
      <c r="C6391" s="5">
        <v>39992</v>
      </c>
      <c r="D6391" s="2" t="s">
        <v>804</v>
      </c>
      <c r="E6391" s="14">
        <f t="shared" si="595"/>
        <v>0</v>
      </c>
      <c r="F6391" s="2">
        <v>39</v>
      </c>
      <c r="G6391" s="19">
        <v>739.28</v>
      </c>
      <c r="H6391" s="20">
        <v>0</v>
      </c>
      <c r="I6391" s="6"/>
      <c r="J6391" s="5">
        <v>39997</v>
      </c>
      <c r="K6391" s="25">
        <v>43.97</v>
      </c>
      <c r="L6391" s="2" t="s">
        <v>703</v>
      </c>
      <c r="M6391" s="14">
        <f>+VLOOKUP(L6391,Customers!$C$3:$D$797,2,FALSE)</f>
        <v>1</v>
      </c>
      <c r="N6391" s="14">
        <f>+INDEX(Customers!$B$2:$D$797,MATCH(TF_Database!L6391,Customers!$C$2:$C$797,0),1)</f>
        <v>79</v>
      </c>
      <c r="O6391" s="29">
        <f t="shared" si="596"/>
        <v>4</v>
      </c>
      <c r="P6391" s="29">
        <f t="shared" si="597"/>
        <v>12</v>
      </c>
      <c r="Q6391" s="14" t="str">
        <f t="shared" si="598"/>
        <v xml:space="preserve">Rob </v>
      </c>
      <c r="R6391" s="14" t="str">
        <f t="shared" si="599"/>
        <v>Williams</v>
      </c>
    </row>
    <row r="6392" spans="2:18" x14ac:dyDescent="0.45">
      <c r="B6392" s="14" t="str">
        <f t="shared" si="594"/>
        <v>404004840402</v>
      </c>
      <c r="C6392" s="5">
        <v>40400</v>
      </c>
      <c r="D6392" s="2" t="s">
        <v>806</v>
      </c>
      <c r="E6392" s="14">
        <f t="shared" si="595"/>
        <v>1</v>
      </c>
      <c r="F6392" s="2">
        <v>48</v>
      </c>
      <c r="G6392" s="19">
        <v>5085.9070000000002</v>
      </c>
      <c r="H6392" s="20">
        <v>0.03</v>
      </c>
      <c r="I6392" s="6"/>
      <c r="J6392" s="5">
        <v>40402</v>
      </c>
      <c r="K6392" s="25">
        <v>1366.6859999999999</v>
      </c>
      <c r="L6392" s="2" t="s">
        <v>553</v>
      </c>
      <c r="M6392" s="14">
        <f>+VLOOKUP(L6392,Customers!$C$3:$D$797,2,FALSE)</f>
        <v>4</v>
      </c>
      <c r="N6392" s="14">
        <f>+INDEX(Customers!$B$2:$D$797,MATCH(TF_Database!L6392,Customers!$C$2:$C$797,0),1)</f>
        <v>16678</v>
      </c>
      <c r="O6392" s="29">
        <f t="shared" si="596"/>
        <v>7</v>
      </c>
      <c r="P6392" s="29">
        <f t="shared" si="597"/>
        <v>12</v>
      </c>
      <c r="Q6392" s="14" t="str">
        <f t="shared" si="598"/>
        <v xml:space="preserve">Quincy </v>
      </c>
      <c r="R6392" s="14" t="str">
        <f t="shared" si="599"/>
        <v>Jones</v>
      </c>
    </row>
    <row r="6393" spans="2:18" x14ac:dyDescent="0.45">
      <c r="B6393" s="14" t="str">
        <f t="shared" si="594"/>
        <v>409832340985</v>
      </c>
      <c r="C6393" s="5">
        <v>40983</v>
      </c>
      <c r="D6393" s="2" t="s">
        <v>808</v>
      </c>
      <c r="E6393" s="14">
        <f t="shared" si="595"/>
        <v>0</v>
      </c>
      <c r="F6393" s="2">
        <v>23</v>
      </c>
      <c r="G6393" s="19">
        <v>66.02</v>
      </c>
      <c r="H6393" s="20">
        <v>0.1</v>
      </c>
      <c r="I6393" s="6"/>
      <c r="J6393" s="5">
        <v>40985</v>
      </c>
      <c r="K6393" s="25">
        <v>10.88</v>
      </c>
      <c r="L6393" s="2" t="s">
        <v>699</v>
      </c>
      <c r="M6393" s="14">
        <f>+VLOOKUP(L6393,Customers!$C$3:$D$797,2,FALSE)</f>
        <v>2</v>
      </c>
      <c r="N6393" s="14">
        <f>+INDEX(Customers!$B$2:$D$797,MATCH(TF_Database!L6393,Customers!$C$2:$C$797,0),1)</f>
        <v>9575</v>
      </c>
      <c r="O6393" s="29">
        <f t="shared" si="596"/>
        <v>6</v>
      </c>
      <c r="P6393" s="29">
        <f t="shared" si="597"/>
        <v>13</v>
      </c>
      <c r="Q6393" s="14" t="str">
        <f t="shared" si="598"/>
        <v xml:space="preserve">Cindy </v>
      </c>
      <c r="R6393" s="14" t="str">
        <f t="shared" si="599"/>
        <v>Chapman</v>
      </c>
    </row>
    <row r="6394" spans="2:18" x14ac:dyDescent="0.45">
      <c r="B6394" s="14" t="str">
        <f t="shared" si="594"/>
        <v>409831140984</v>
      </c>
      <c r="C6394" s="5">
        <v>40983</v>
      </c>
      <c r="D6394" s="2" t="s">
        <v>808</v>
      </c>
      <c r="E6394" s="14">
        <f t="shared" si="595"/>
        <v>0</v>
      </c>
      <c r="F6394" s="2">
        <v>11</v>
      </c>
      <c r="G6394" s="19">
        <v>15.53</v>
      </c>
      <c r="H6394" s="20">
        <v>0</v>
      </c>
      <c r="I6394" s="6"/>
      <c r="J6394" s="5">
        <v>40984</v>
      </c>
      <c r="K6394" s="25">
        <v>-5.92</v>
      </c>
      <c r="L6394" s="2" t="s">
        <v>699</v>
      </c>
      <c r="M6394" s="14">
        <f>+VLOOKUP(L6394,Customers!$C$3:$D$797,2,FALSE)</f>
        <v>2</v>
      </c>
      <c r="N6394" s="14">
        <f>+INDEX(Customers!$B$2:$D$797,MATCH(TF_Database!L6394,Customers!$C$2:$C$797,0),1)</f>
        <v>9575</v>
      </c>
      <c r="O6394" s="29">
        <f t="shared" si="596"/>
        <v>6</v>
      </c>
      <c r="P6394" s="29">
        <f t="shared" si="597"/>
        <v>13</v>
      </c>
      <c r="Q6394" s="14" t="str">
        <f t="shared" si="598"/>
        <v xml:space="preserve">Cindy </v>
      </c>
      <c r="R6394" s="14" t="str">
        <f t="shared" si="599"/>
        <v>Chapman</v>
      </c>
    </row>
    <row r="6395" spans="2:18" x14ac:dyDescent="0.45">
      <c r="B6395" s="14" t="str">
        <f t="shared" si="594"/>
        <v>403222540325</v>
      </c>
      <c r="C6395" s="5">
        <v>40322</v>
      </c>
      <c r="D6395" s="2" t="s">
        <v>811</v>
      </c>
      <c r="E6395" s="14">
        <f t="shared" si="595"/>
        <v>0</v>
      </c>
      <c r="F6395" s="2">
        <v>25</v>
      </c>
      <c r="G6395" s="19">
        <v>8270.57</v>
      </c>
      <c r="H6395" s="20">
        <v>0.08</v>
      </c>
      <c r="I6395" s="6"/>
      <c r="J6395" s="5">
        <v>40325</v>
      </c>
      <c r="K6395" s="25">
        <v>2851.46</v>
      </c>
      <c r="L6395" s="2" t="s">
        <v>701</v>
      </c>
      <c r="M6395" s="14">
        <f>+VLOOKUP(L6395,Customers!$C$3:$D$797,2,FALSE)</f>
        <v>5</v>
      </c>
      <c r="N6395" s="14">
        <f>+INDEX(Customers!$B$2:$D$797,MATCH(TF_Database!L6395,Customers!$C$2:$C$797,0),1)</f>
        <v>23519</v>
      </c>
      <c r="O6395" s="29">
        <f t="shared" si="596"/>
        <v>7</v>
      </c>
      <c r="P6395" s="29">
        <f t="shared" si="597"/>
        <v>16</v>
      </c>
      <c r="Q6395" s="14" t="str">
        <f t="shared" si="598"/>
        <v xml:space="preserve">Dianna </v>
      </c>
      <c r="R6395" s="14" t="str">
        <f t="shared" si="599"/>
        <v>Vittorini</v>
      </c>
    </row>
    <row r="6396" spans="2:18" x14ac:dyDescent="0.45">
      <c r="B6396" s="14" t="str">
        <f t="shared" si="594"/>
        <v>401411640142</v>
      </c>
      <c r="C6396" s="5">
        <v>40141</v>
      </c>
      <c r="D6396" s="2" t="s">
        <v>811</v>
      </c>
      <c r="E6396" s="14">
        <f t="shared" si="595"/>
        <v>0</v>
      </c>
      <c r="F6396" s="2">
        <v>16</v>
      </c>
      <c r="G6396" s="19">
        <v>1959.92</v>
      </c>
      <c r="H6396" s="20">
        <v>7.0000000000000007E-2</v>
      </c>
      <c r="I6396" s="6"/>
      <c r="J6396" s="5">
        <v>40142</v>
      </c>
      <c r="K6396" s="25">
        <v>-374.96</v>
      </c>
      <c r="L6396" s="2" t="s">
        <v>541</v>
      </c>
      <c r="M6396" s="14">
        <f>+VLOOKUP(L6396,Customers!$C$3:$D$797,2,FALSE)</f>
        <v>4</v>
      </c>
      <c r="N6396" s="14">
        <f>+INDEX(Customers!$B$2:$D$797,MATCH(TF_Database!L6396,Customers!$C$2:$C$797,0),1)</f>
        <v>12162</v>
      </c>
      <c r="O6396" s="29">
        <f t="shared" si="596"/>
        <v>9</v>
      </c>
      <c r="P6396" s="29">
        <f t="shared" si="597"/>
        <v>18</v>
      </c>
      <c r="Q6396" s="14" t="str">
        <f t="shared" si="598"/>
        <v xml:space="preserve">Benjamin </v>
      </c>
      <c r="R6396" s="14" t="str">
        <f t="shared" si="599"/>
        <v>Patterson</v>
      </c>
    </row>
    <row r="6397" spans="2:18" x14ac:dyDescent="0.45">
      <c r="B6397" s="14" t="str">
        <f t="shared" si="594"/>
        <v>41133941134</v>
      </c>
      <c r="C6397" s="5">
        <v>41133</v>
      </c>
      <c r="D6397" s="2" t="s">
        <v>810</v>
      </c>
      <c r="E6397" s="14">
        <f t="shared" si="595"/>
        <v>0</v>
      </c>
      <c r="F6397" s="2">
        <v>9</v>
      </c>
      <c r="G6397" s="19">
        <v>41.03</v>
      </c>
      <c r="H6397" s="20">
        <v>0.1</v>
      </c>
      <c r="I6397" s="6"/>
      <c r="J6397" s="5">
        <v>41134</v>
      </c>
      <c r="K6397" s="25">
        <v>-30.47</v>
      </c>
      <c r="L6397" s="2" t="s">
        <v>701</v>
      </c>
      <c r="M6397" s="14">
        <f>+VLOOKUP(L6397,Customers!$C$3:$D$797,2,FALSE)</f>
        <v>5</v>
      </c>
      <c r="N6397" s="14">
        <f>+INDEX(Customers!$B$2:$D$797,MATCH(TF_Database!L6397,Customers!$C$2:$C$797,0),1)</f>
        <v>23519</v>
      </c>
      <c r="O6397" s="29">
        <f t="shared" si="596"/>
        <v>7</v>
      </c>
      <c r="P6397" s="29">
        <f t="shared" si="597"/>
        <v>16</v>
      </c>
      <c r="Q6397" s="14" t="str">
        <f t="shared" si="598"/>
        <v xml:space="preserve">Dianna </v>
      </c>
      <c r="R6397" s="14" t="str">
        <f t="shared" si="599"/>
        <v>Vittorini</v>
      </c>
    </row>
    <row r="6398" spans="2:18" x14ac:dyDescent="0.45">
      <c r="B6398" s="14" t="str">
        <f t="shared" si="594"/>
        <v>41154341155</v>
      </c>
      <c r="C6398" s="5">
        <v>41154</v>
      </c>
      <c r="D6398" s="2" t="s">
        <v>811</v>
      </c>
      <c r="E6398" s="14">
        <f t="shared" si="595"/>
        <v>0</v>
      </c>
      <c r="F6398" s="2">
        <v>3</v>
      </c>
      <c r="G6398" s="19">
        <v>40.79</v>
      </c>
      <c r="H6398" s="20">
        <v>0.02</v>
      </c>
      <c r="I6398" s="6"/>
      <c r="J6398" s="5">
        <v>41155</v>
      </c>
      <c r="K6398" s="25">
        <v>-11.69</v>
      </c>
      <c r="L6398" s="2" t="s">
        <v>704</v>
      </c>
      <c r="M6398" s="14">
        <f>+VLOOKUP(L6398,Customers!$C$3:$D$797,2,FALSE)</f>
        <v>3</v>
      </c>
      <c r="N6398" s="14">
        <f>+INDEX(Customers!$B$2:$D$797,MATCH(TF_Database!L6398,Customers!$C$2:$C$797,0),1)</f>
        <v>3403</v>
      </c>
      <c r="O6398" s="29">
        <f t="shared" si="596"/>
        <v>5</v>
      </c>
      <c r="P6398" s="29">
        <f t="shared" si="597"/>
        <v>10</v>
      </c>
      <c r="Q6398" s="14" t="str">
        <f t="shared" si="598"/>
        <v xml:space="preserve">Anna </v>
      </c>
      <c r="R6398" s="14" t="str">
        <f t="shared" si="599"/>
        <v>Chung</v>
      </c>
    </row>
    <row r="6399" spans="2:18" x14ac:dyDescent="0.45">
      <c r="B6399" s="14" t="str">
        <f t="shared" si="594"/>
        <v>411541641156</v>
      </c>
      <c r="C6399" s="5">
        <v>41154</v>
      </c>
      <c r="D6399" s="2" t="s">
        <v>811</v>
      </c>
      <c r="E6399" s="14">
        <f t="shared" si="595"/>
        <v>0</v>
      </c>
      <c r="F6399" s="2">
        <v>16</v>
      </c>
      <c r="G6399" s="19">
        <v>524.25</v>
      </c>
      <c r="H6399" s="20">
        <v>0</v>
      </c>
      <c r="I6399" s="6"/>
      <c r="J6399" s="5">
        <v>41156</v>
      </c>
      <c r="K6399" s="25">
        <v>124.18</v>
      </c>
      <c r="L6399" s="2" t="s">
        <v>704</v>
      </c>
      <c r="M6399" s="14">
        <f>+VLOOKUP(L6399,Customers!$C$3:$D$797,2,FALSE)</f>
        <v>3</v>
      </c>
      <c r="N6399" s="14">
        <f>+INDEX(Customers!$B$2:$D$797,MATCH(TF_Database!L6399,Customers!$C$2:$C$797,0),1)</f>
        <v>3403</v>
      </c>
      <c r="O6399" s="29">
        <f t="shared" si="596"/>
        <v>5</v>
      </c>
      <c r="P6399" s="29">
        <f t="shared" si="597"/>
        <v>10</v>
      </c>
      <c r="Q6399" s="14" t="str">
        <f t="shared" si="598"/>
        <v xml:space="preserve">Anna </v>
      </c>
      <c r="R6399" s="14" t="str">
        <f t="shared" si="599"/>
        <v>Chung</v>
      </c>
    </row>
    <row r="6400" spans="2:18" x14ac:dyDescent="0.45">
      <c r="B6400" s="14" t="str">
        <f t="shared" si="594"/>
        <v>410142941015</v>
      </c>
      <c r="C6400" s="5">
        <v>41014</v>
      </c>
      <c r="D6400" s="2" t="s">
        <v>810</v>
      </c>
      <c r="E6400" s="14">
        <f t="shared" si="595"/>
        <v>0</v>
      </c>
      <c r="F6400" s="2">
        <v>29</v>
      </c>
      <c r="G6400" s="19">
        <v>151.09</v>
      </c>
      <c r="H6400" s="20">
        <v>0.02</v>
      </c>
      <c r="I6400" s="6"/>
      <c r="J6400" s="5">
        <v>41015</v>
      </c>
      <c r="K6400" s="25">
        <v>4.59</v>
      </c>
      <c r="L6400" s="2" t="s">
        <v>700</v>
      </c>
      <c r="M6400" s="14">
        <f>+VLOOKUP(L6400,Customers!$C$3:$D$797,2,FALSE)</f>
        <v>4</v>
      </c>
      <c r="N6400" s="14">
        <f>+INDEX(Customers!$B$2:$D$797,MATCH(TF_Database!L6400,Customers!$C$2:$C$797,0),1)</f>
        <v>8900</v>
      </c>
      <c r="O6400" s="29">
        <f t="shared" si="596"/>
        <v>9</v>
      </c>
      <c r="P6400" s="29">
        <f t="shared" si="597"/>
        <v>15</v>
      </c>
      <c r="Q6400" s="14" t="str">
        <f t="shared" si="598"/>
        <v xml:space="preserve">Benjamin </v>
      </c>
      <c r="R6400" s="14" t="str">
        <f t="shared" si="599"/>
        <v>Farhat</v>
      </c>
    </row>
    <row r="6401" spans="2:18" x14ac:dyDescent="0.45">
      <c r="B6401" s="14" t="str">
        <f t="shared" si="594"/>
        <v>408831940885</v>
      </c>
      <c r="C6401" s="5">
        <v>40883</v>
      </c>
      <c r="D6401" s="2" t="s">
        <v>806</v>
      </c>
      <c r="E6401" s="14">
        <f t="shared" si="595"/>
        <v>1</v>
      </c>
      <c r="F6401" s="2">
        <v>19</v>
      </c>
      <c r="G6401" s="19">
        <v>251.45</v>
      </c>
      <c r="H6401" s="20">
        <v>0.06</v>
      </c>
      <c r="I6401" s="6"/>
      <c r="J6401" s="5">
        <v>40885</v>
      </c>
      <c r="K6401" s="25">
        <v>90</v>
      </c>
      <c r="L6401" s="2" t="s">
        <v>701</v>
      </c>
      <c r="M6401" s="14">
        <f>+VLOOKUP(L6401,Customers!$C$3:$D$797,2,FALSE)</f>
        <v>5</v>
      </c>
      <c r="N6401" s="14">
        <f>+INDEX(Customers!$B$2:$D$797,MATCH(TF_Database!L6401,Customers!$C$2:$C$797,0),1)</f>
        <v>23519</v>
      </c>
      <c r="O6401" s="29">
        <f t="shared" si="596"/>
        <v>7</v>
      </c>
      <c r="P6401" s="29">
        <f t="shared" si="597"/>
        <v>16</v>
      </c>
      <c r="Q6401" s="14" t="str">
        <f t="shared" si="598"/>
        <v xml:space="preserve">Dianna </v>
      </c>
      <c r="R6401" s="14" t="str">
        <f t="shared" si="599"/>
        <v>Vittorini</v>
      </c>
    </row>
    <row r="6402" spans="2:18" x14ac:dyDescent="0.45">
      <c r="B6402" s="14" t="str">
        <f t="shared" si="594"/>
        <v>40460940467</v>
      </c>
      <c r="C6402" s="5">
        <v>40460</v>
      </c>
      <c r="D6402" s="2" t="s">
        <v>804</v>
      </c>
      <c r="E6402" s="14">
        <f t="shared" si="595"/>
        <v>0</v>
      </c>
      <c r="F6402" s="2">
        <v>9</v>
      </c>
      <c r="G6402" s="19">
        <v>1609.19</v>
      </c>
      <c r="H6402" s="20">
        <v>0.03</v>
      </c>
      <c r="I6402" s="6"/>
      <c r="J6402" s="5">
        <v>40467</v>
      </c>
      <c r="K6402" s="25">
        <v>188.91</v>
      </c>
      <c r="L6402" s="2" t="s">
        <v>703</v>
      </c>
      <c r="M6402" s="14">
        <f>+VLOOKUP(L6402,Customers!$C$3:$D$797,2,FALSE)</f>
        <v>1</v>
      </c>
      <c r="N6402" s="14">
        <f>+INDEX(Customers!$B$2:$D$797,MATCH(TF_Database!L6402,Customers!$C$2:$C$797,0),1)</f>
        <v>79</v>
      </c>
      <c r="O6402" s="29">
        <f t="shared" si="596"/>
        <v>4</v>
      </c>
      <c r="P6402" s="29">
        <f t="shared" si="597"/>
        <v>12</v>
      </c>
      <c r="Q6402" s="14" t="str">
        <f t="shared" si="598"/>
        <v xml:space="preserve">Rob </v>
      </c>
      <c r="R6402" s="14" t="str">
        <f t="shared" si="599"/>
        <v>Williams</v>
      </c>
    </row>
    <row r="6403" spans="2:18" x14ac:dyDescent="0.45">
      <c r="B6403" s="14" t="str">
        <f t="shared" si="594"/>
        <v>400944340096</v>
      </c>
      <c r="C6403" s="5">
        <v>40094</v>
      </c>
      <c r="D6403" s="2" t="s">
        <v>808</v>
      </c>
      <c r="E6403" s="14">
        <f t="shared" si="595"/>
        <v>0</v>
      </c>
      <c r="F6403" s="2">
        <v>43</v>
      </c>
      <c r="G6403" s="19">
        <v>3044.7</v>
      </c>
      <c r="H6403" s="20">
        <v>0.04</v>
      </c>
      <c r="I6403" s="6"/>
      <c r="J6403" s="5">
        <v>40096</v>
      </c>
      <c r="K6403" s="25">
        <v>-78.36</v>
      </c>
      <c r="L6403" s="2" t="s">
        <v>553</v>
      </c>
      <c r="M6403" s="14">
        <f>+VLOOKUP(L6403,Customers!$C$3:$D$797,2,FALSE)</f>
        <v>4</v>
      </c>
      <c r="N6403" s="14">
        <f>+INDEX(Customers!$B$2:$D$797,MATCH(TF_Database!L6403,Customers!$C$2:$C$797,0),1)</f>
        <v>16678</v>
      </c>
      <c r="O6403" s="29">
        <f t="shared" si="596"/>
        <v>7</v>
      </c>
      <c r="P6403" s="29">
        <f t="shared" si="597"/>
        <v>12</v>
      </c>
      <c r="Q6403" s="14" t="str">
        <f t="shared" si="598"/>
        <v xml:space="preserve">Quincy </v>
      </c>
      <c r="R6403" s="14" t="str">
        <f t="shared" si="599"/>
        <v>Jones</v>
      </c>
    </row>
    <row r="6404" spans="2:18" x14ac:dyDescent="0.45">
      <c r="B6404" s="14" t="str">
        <f t="shared" si="594"/>
        <v>404471140450</v>
      </c>
      <c r="C6404" s="5">
        <v>40447</v>
      </c>
      <c r="D6404" s="2" t="s">
        <v>808</v>
      </c>
      <c r="E6404" s="14">
        <f t="shared" si="595"/>
        <v>0</v>
      </c>
      <c r="F6404" s="2">
        <v>11</v>
      </c>
      <c r="G6404" s="19">
        <v>18.260000000000002</v>
      </c>
      <c r="H6404" s="20">
        <v>0.05</v>
      </c>
      <c r="I6404" s="6"/>
      <c r="J6404" s="5">
        <v>40450</v>
      </c>
      <c r="K6404" s="25">
        <v>-3.89</v>
      </c>
      <c r="L6404" s="2" t="s">
        <v>701</v>
      </c>
      <c r="M6404" s="14">
        <f>+VLOOKUP(L6404,Customers!$C$3:$D$797,2,FALSE)</f>
        <v>5</v>
      </c>
      <c r="N6404" s="14">
        <f>+INDEX(Customers!$B$2:$D$797,MATCH(TF_Database!L6404,Customers!$C$2:$C$797,0),1)</f>
        <v>23519</v>
      </c>
      <c r="O6404" s="29">
        <f t="shared" si="596"/>
        <v>7</v>
      </c>
      <c r="P6404" s="29">
        <f t="shared" si="597"/>
        <v>16</v>
      </c>
      <c r="Q6404" s="14" t="str">
        <f t="shared" si="598"/>
        <v xml:space="preserve">Dianna </v>
      </c>
      <c r="R6404" s="14" t="str">
        <f t="shared" si="599"/>
        <v>Vittorini</v>
      </c>
    </row>
    <row r="6405" spans="2:18" x14ac:dyDescent="0.45">
      <c r="B6405" s="14" t="str">
        <f t="shared" si="594"/>
        <v>408253940827</v>
      </c>
      <c r="C6405" s="5">
        <v>40825</v>
      </c>
      <c r="D6405" s="2" t="s">
        <v>804</v>
      </c>
      <c r="E6405" s="14">
        <f t="shared" si="595"/>
        <v>0</v>
      </c>
      <c r="F6405" s="2">
        <v>39</v>
      </c>
      <c r="G6405" s="19">
        <v>2405</v>
      </c>
      <c r="H6405" s="20">
        <v>0.1</v>
      </c>
      <c r="I6405" s="6"/>
      <c r="J6405" s="5">
        <v>40827</v>
      </c>
      <c r="K6405" s="25">
        <v>696.17</v>
      </c>
      <c r="L6405" s="2" t="s">
        <v>700</v>
      </c>
      <c r="M6405" s="14">
        <f>+VLOOKUP(L6405,Customers!$C$3:$D$797,2,FALSE)</f>
        <v>4</v>
      </c>
      <c r="N6405" s="14">
        <f>+INDEX(Customers!$B$2:$D$797,MATCH(TF_Database!L6405,Customers!$C$2:$C$797,0),1)</f>
        <v>8900</v>
      </c>
      <c r="O6405" s="29">
        <f t="shared" si="596"/>
        <v>9</v>
      </c>
      <c r="P6405" s="29">
        <f t="shared" si="597"/>
        <v>15</v>
      </c>
      <c r="Q6405" s="14" t="str">
        <f t="shared" si="598"/>
        <v xml:space="preserve">Benjamin </v>
      </c>
      <c r="R6405" s="14" t="str">
        <f t="shared" si="599"/>
        <v>Farhat</v>
      </c>
    </row>
    <row r="6406" spans="2:18" x14ac:dyDescent="0.45">
      <c r="B6406" s="14" t="str">
        <f t="shared" si="594"/>
        <v>40362240363</v>
      </c>
      <c r="C6406" s="5">
        <v>40362</v>
      </c>
      <c r="D6406" s="2" t="s">
        <v>811</v>
      </c>
      <c r="E6406" s="14">
        <f t="shared" si="595"/>
        <v>0</v>
      </c>
      <c r="F6406" s="2">
        <v>2</v>
      </c>
      <c r="G6406" s="19">
        <v>3.23</v>
      </c>
      <c r="H6406" s="20">
        <v>0.06</v>
      </c>
      <c r="I6406" s="6"/>
      <c r="J6406" s="5">
        <v>40363</v>
      </c>
      <c r="K6406" s="25">
        <v>-2.73</v>
      </c>
      <c r="L6406" s="2" t="s">
        <v>541</v>
      </c>
      <c r="M6406" s="14">
        <f>+VLOOKUP(L6406,Customers!$C$3:$D$797,2,FALSE)</f>
        <v>4</v>
      </c>
      <c r="N6406" s="14">
        <f>+INDEX(Customers!$B$2:$D$797,MATCH(TF_Database!L6406,Customers!$C$2:$C$797,0),1)</f>
        <v>12162</v>
      </c>
      <c r="O6406" s="29">
        <f t="shared" si="596"/>
        <v>9</v>
      </c>
      <c r="P6406" s="29">
        <f t="shared" si="597"/>
        <v>18</v>
      </c>
      <c r="Q6406" s="14" t="str">
        <f t="shared" si="598"/>
        <v xml:space="preserve">Benjamin </v>
      </c>
      <c r="R6406" s="14" t="str">
        <f t="shared" si="599"/>
        <v>Patterson</v>
      </c>
    </row>
    <row r="6407" spans="2:18" x14ac:dyDescent="0.45">
      <c r="B6407" s="14" t="str">
        <f t="shared" ref="B6407:B6470" si="600">+CONCATENATE(C6407,F6407,J6407)</f>
        <v>403623640363</v>
      </c>
      <c r="C6407" s="5">
        <v>40362</v>
      </c>
      <c r="D6407" s="2" t="s">
        <v>811</v>
      </c>
      <c r="E6407" s="14">
        <f t="shared" ref="E6407:E6470" si="601">+IF(D6407="High",1,0)</f>
        <v>0</v>
      </c>
      <c r="F6407" s="2">
        <v>36</v>
      </c>
      <c r="G6407" s="19">
        <v>2861.66</v>
      </c>
      <c r="H6407" s="20">
        <v>0.04</v>
      </c>
      <c r="I6407" s="6"/>
      <c r="J6407" s="5">
        <v>40363</v>
      </c>
      <c r="K6407" s="25">
        <v>-921.68</v>
      </c>
      <c r="L6407" s="2" t="s">
        <v>541</v>
      </c>
      <c r="M6407" s="14">
        <f>+VLOOKUP(L6407,Customers!$C$3:$D$797,2,FALSE)</f>
        <v>4</v>
      </c>
      <c r="N6407" s="14">
        <f>+INDEX(Customers!$B$2:$D$797,MATCH(TF_Database!L6407,Customers!$C$2:$C$797,0),1)</f>
        <v>12162</v>
      </c>
      <c r="O6407" s="29">
        <f t="shared" ref="O6407:O6470" si="602">+SEARCH(" ",L6407)</f>
        <v>9</v>
      </c>
      <c r="P6407" s="29">
        <f t="shared" ref="P6407:P6470" si="603">+LEN(L6407)</f>
        <v>18</v>
      </c>
      <c r="Q6407" s="14" t="str">
        <f t="shared" ref="Q6407:Q6470" si="604">+LEFT(L6407,O6407)</f>
        <v xml:space="preserve">Benjamin </v>
      </c>
      <c r="R6407" s="14" t="str">
        <f t="shared" ref="R6407:R6470" si="605">+RIGHT(L6407,P6407-O6407)</f>
        <v>Patterson</v>
      </c>
    </row>
    <row r="6408" spans="2:18" x14ac:dyDescent="0.45">
      <c r="B6408" s="14" t="str">
        <f t="shared" si="600"/>
        <v>40362740362</v>
      </c>
      <c r="C6408" s="5">
        <v>40362</v>
      </c>
      <c r="D6408" s="2" t="s">
        <v>811</v>
      </c>
      <c r="E6408" s="14">
        <f t="shared" si="601"/>
        <v>0</v>
      </c>
      <c r="F6408" s="2">
        <v>7</v>
      </c>
      <c r="G6408" s="19">
        <v>373.27749999999997</v>
      </c>
      <c r="H6408" s="20">
        <v>7.0000000000000007E-2</v>
      </c>
      <c r="I6408" s="6"/>
      <c r="J6408" s="5">
        <v>40362</v>
      </c>
      <c r="K6408" s="25">
        <v>-204.93</v>
      </c>
      <c r="L6408" s="2" t="s">
        <v>541</v>
      </c>
      <c r="M6408" s="14">
        <f>+VLOOKUP(L6408,Customers!$C$3:$D$797,2,FALSE)</f>
        <v>4</v>
      </c>
      <c r="N6408" s="14">
        <f>+INDEX(Customers!$B$2:$D$797,MATCH(TF_Database!L6408,Customers!$C$2:$C$797,0),1)</f>
        <v>12162</v>
      </c>
      <c r="O6408" s="29">
        <f t="shared" si="602"/>
        <v>9</v>
      </c>
      <c r="P6408" s="29">
        <f t="shared" si="603"/>
        <v>18</v>
      </c>
      <c r="Q6408" s="14" t="str">
        <f t="shared" si="604"/>
        <v xml:space="preserve">Benjamin </v>
      </c>
      <c r="R6408" s="14" t="str">
        <f t="shared" si="605"/>
        <v>Patterson</v>
      </c>
    </row>
    <row r="6409" spans="2:18" x14ac:dyDescent="0.45">
      <c r="B6409" s="14" t="str">
        <f t="shared" si="600"/>
        <v>403473040349</v>
      </c>
      <c r="C6409" s="5">
        <v>40347</v>
      </c>
      <c r="D6409" s="2" t="s">
        <v>804</v>
      </c>
      <c r="E6409" s="14">
        <f t="shared" si="601"/>
        <v>0</v>
      </c>
      <c r="F6409" s="2">
        <v>30</v>
      </c>
      <c r="G6409" s="19">
        <v>11481.03</v>
      </c>
      <c r="H6409" s="20">
        <v>0.08</v>
      </c>
      <c r="I6409" s="6"/>
      <c r="J6409" s="5">
        <v>40349</v>
      </c>
      <c r="K6409" s="25">
        <v>2799.65</v>
      </c>
      <c r="L6409" s="2" t="s">
        <v>553</v>
      </c>
      <c r="M6409" s="14">
        <f>+VLOOKUP(L6409,Customers!$C$3:$D$797,2,FALSE)</f>
        <v>4</v>
      </c>
      <c r="N6409" s="14">
        <f>+INDEX(Customers!$B$2:$D$797,MATCH(TF_Database!L6409,Customers!$C$2:$C$797,0),1)</f>
        <v>16678</v>
      </c>
      <c r="O6409" s="29">
        <f t="shared" si="602"/>
        <v>7</v>
      </c>
      <c r="P6409" s="29">
        <f t="shared" si="603"/>
        <v>12</v>
      </c>
      <c r="Q6409" s="14" t="str">
        <f t="shared" si="604"/>
        <v xml:space="preserve">Quincy </v>
      </c>
      <c r="R6409" s="14" t="str">
        <f t="shared" si="605"/>
        <v>Jones</v>
      </c>
    </row>
    <row r="6410" spans="2:18" x14ac:dyDescent="0.45">
      <c r="B6410" s="14" t="str">
        <f t="shared" si="600"/>
        <v>407633040770</v>
      </c>
      <c r="C6410" s="5">
        <v>40763</v>
      </c>
      <c r="D6410" s="2" t="s">
        <v>804</v>
      </c>
      <c r="E6410" s="14">
        <f t="shared" si="601"/>
        <v>0</v>
      </c>
      <c r="F6410" s="2">
        <v>30</v>
      </c>
      <c r="G6410" s="19">
        <v>442.76</v>
      </c>
      <c r="H6410" s="20">
        <v>0.09</v>
      </c>
      <c r="I6410" s="6"/>
      <c r="J6410" s="5">
        <v>40770</v>
      </c>
      <c r="K6410" s="25">
        <v>-17.112000000000002</v>
      </c>
      <c r="L6410" s="2" t="s">
        <v>699</v>
      </c>
      <c r="M6410" s="14">
        <f>+VLOOKUP(L6410,Customers!$C$3:$D$797,2,FALSE)</f>
        <v>2</v>
      </c>
      <c r="N6410" s="14">
        <f>+INDEX(Customers!$B$2:$D$797,MATCH(TF_Database!L6410,Customers!$C$2:$C$797,0),1)</f>
        <v>9575</v>
      </c>
      <c r="O6410" s="29">
        <f t="shared" si="602"/>
        <v>6</v>
      </c>
      <c r="P6410" s="29">
        <f t="shared" si="603"/>
        <v>13</v>
      </c>
      <c r="Q6410" s="14" t="str">
        <f t="shared" si="604"/>
        <v xml:space="preserve">Cindy </v>
      </c>
      <c r="R6410" s="14" t="str">
        <f t="shared" si="605"/>
        <v>Chapman</v>
      </c>
    </row>
    <row r="6411" spans="2:18" x14ac:dyDescent="0.45">
      <c r="B6411" s="14" t="str">
        <f t="shared" si="600"/>
        <v>407632240772</v>
      </c>
      <c r="C6411" s="5">
        <v>40763</v>
      </c>
      <c r="D6411" s="2" t="s">
        <v>804</v>
      </c>
      <c r="E6411" s="14">
        <f t="shared" si="601"/>
        <v>0</v>
      </c>
      <c r="F6411" s="2">
        <v>22</v>
      </c>
      <c r="G6411" s="19">
        <v>2684.98</v>
      </c>
      <c r="H6411" s="20">
        <v>0.03</v>
      </c>
      <c r="I6411" s="6"/>
      <c r="J6411" s="5">
        <v>40772</v>
      </c>
      <c r="K6411" s="25">
        <v>1115.1405</v>
      </c>
      <c r="L6411" s="2" t="s">
        <v>699</v>
      </c>
      <c r="M6411" s="14">
        <f>+VLOOKUP(L6411,Customers!$C$3:$D$797,2,FALSE)</f>
        <v>2</v>
      </c>
      <c r="N6411" s="14">
        <f>+INDEX(Customers!$B$2:$D$797,MATCH(TF_Database!L6411,Customers!$C$2:$C$797,0),1)</f>
        <v>9575</v>
      </c>
      <c r="O6411" s="29">
        <f t="shared" si="602"/>
        <v>6</v>
      </c>
      <c r="P6411" s="29">
        <f t="shared" si="603"/>
        <v>13</v>
      </c>
      <c r="Q6411" s="14" t="str">
        <f t="shared" si="604"/>
        <v xml:space="preserve">Cindy </v>
      </c>
      <c r="R6411" s="14" t="str">
        <f t="shared" si="605"/>
        <v>Chapman</v>
      </c>
    </row>
    <row r="6412" spans="2:18" x14ac:dyDescent="0.45">
      <c r="B6412" s="14" t="str">
        <f t="shared" si="600"/>
        <v>398904439891</v>
      </c>
      <c r="C6412" s="5">
        <v>39890</v>
      </c>
      <c r="D6412" s="2" t="s">
        <v>810</v>
      </c>
      <c r="E6412" s="14">
        <f t="shared" si="601"/>
        <v>0</v>
      </c>
      <c r="F6412" s="2">
        <v>44</v>
      </c>
      <c r="G6412" s="19">
        <v>10364.36</v>
      </c>
      <c r="H6412" s="20">
        <v>0.01</v>
      </c>
      <c r="I6412" s="6"/>
      <c r="J6412" s="5">
        <v>39891</v>
      </c>
      <c r="K6412" s="25">
        <v>1049.03</v>
      </c>
      <c r="L6412" s="2" t="s">
        <v>705</v>
      </c>
      <c r="M6412" s="14">
        <f>+VLOOKUP(L6412,Customers!$C$3:$D$797,2,FALSE)</f>
        <v>2</v>
      </c>
      <c r="N6412" s="14">
        <f>+INDEX(Customers!$B$2:$D$797,MATCH(TF_Database!L6412,Customers!$C$2:$C$797,0),1)</f>
        <v>11688</v>
      </c>
      <c r="O6412" s="29">
        <f t="shared" si="602"/>
        <v>8</v>
      </c>
      <c r="P6412" s="29">
        <f t="shared" si="603"/>
        <v>13</v>
      </c>
      <c r="Q6412" s="14" t="str">
        <f t="shared" si="604"/>
        <v xml:space="preserve">Ricardo </v>
      </c>
      <c r="R6412" s="14" t="str">
        <f t="shared" si="605"/>
        <v>Block</v>
      </c>
    </row>
    <row r="6413" spans="2:18" x14ac:dyDescent="0.45">
      <c r="B6413" s="14" t="str">
        <f t="shared" si="600"/>
        <v>407172440719</v>
      </c>
      <c r="C6413" s="5">
        <v>40717</v>
      </c>
      <c r="D6413" s="2" t="s">
        <v>811</v>
      </c>
      <c r="E6413" s="14">
        <f t="shared" si="601"/>
        <v>0</v>
      </c>
      <c r="F6413" s="2">
        <v>24</v>
      </c>
      <c r="G6413" s="19">
        <v>376.53</v>
      </c>
      <c r="H6413" s="20">
        <v>0.03</v>
      </c>
      <c r="I6413" s="6"/>
      <c r="J6413" s="5">
        <v>40719</v>
      </c>
      <c r="K6413" s="25">
        <v>3.44</v>
      </c>
      <c r="L6413" s="2" t="s">
        <v>702</v>
      </c>
      <c r="M6413" s="14">
        <f>+VLOOKUP(L6413,Customers!$C$3:$D$797,2,FALSE)</f>
        <v>2</v>
      </c>
      <c r="N6413" s="14">
        <f>+INDEX(Customers!$B$2:$D$797,MATCH(TF_Database!L6413,Customers!$C$2:$C$797,0),1)</f>
        <v>26917</v>
      </c>
      <c r="O6413" s="29">
        <f t="shared" si="602"/>
        <v>6</v>
      </c>
      <c r="P6413" s="29">
        <f t="shared" si="603"/>
        <v>13</v>
      </c>
      <c r="Q6413" s="14" t="str">
        <f t="shared" si="604"/>
        <v xml:space="preserve">Cindy </v>
      </c>
      <c r="R6413" s="14" t="str">
        <f t="shared" si="605"/>
        <v>Stewart</v>
      </c>
    </row>
    <row r="6414" spans="2:18" x14ac:dyDescent="0.45">
      <c r="B6414" s="14" t="str">
        <f t="shared" si="600"/>
        <v>411355041136</v>
      </c>
      <c r="C6414" s="5">
        <v>41135</v>
      </c>
      <c r="D6414" s="2" t="s">
        <v>810</v>
      </c>
      <c r="E6414" s="14">
        <f t="shared" si="601"/>
        <v>0</v>
      </c>
      <c r="F6414" s="2">
        <v>50</v>
      </c>
      <c r="G6414" s="19">
        <v>197.36</v>
      </c>
      <c r="H6414" s="20">
        <v>7.0000000000000007E-2</v>
      </c>
      <c r="I6414" s="6"/>
      <c r="J6414" s="5">
        <v>41136</v>
      </c>
      <c r="K6414" s="25">
        <v>-43.5045</v>
      </c>
      <c r="L6414" s="2" t="s">
        <v>553</v>
      </c>
      <c r="M6414" s="14">
        <f>+VLOOKUP(L6414,Customers!$C$3:$D$797,2,FALSE)</f>
        <v>4</v>
      </c>
      <c r="N6414" s="14">
        <f>+INDEX(Customers!$B$2:$D$797,MATCH(TF_Database!L6414,Customers!$C$2:$C$797,0),1)</f>
        <v>16678</v>
      </c>
      <c r="O6414" s="29">
        <f t="shared" si="602"/>
        <v>7</v>
      </c>
      <c r="P6414" s="29">
        <f t="shared" si="603"/>
        <v>12</v>
      </c>
      <c r="Q6414" s="14" t="str">
        <f t="shared" si="604"/>
        <v xml:space="preserve">Quincy </v>
      </c>
      <c r="R6414" s="14" t="str">
        <f t="shared" si="605"/>
        <v>Jones</v>
      </c>
    </row>
    <row r="6415" spans="2:18" x14ac:dyDescent="0.45">
      <c r="B6415" s="14" t="str">
        <f t="shared" si="600"/>
        <v>40030840031</v>
      </c>
      <c r="C6415" s="5">
        <v>40030</v>
      </c>
      <c r="D6415" s="2" t="s">
        <v>808</v>
      </c>
      <c r="E6415" s="14">
        <f t="shared" si="601"/>
        <v>0</v>
      </c>
      <c r="F6415" s="2">
        <v>8</v>
      </c>
      <c r="G6415" s="19">
        <v>555.20000000000005</v>
      </c>
      <c r="H6415" s="20">
        <v>0.06</v>
      </c>
      <c r="I6415" s="6"/>
      <c r="J6415" s="5">
        <v>40031</v>
      </c>
      <c r="K6415" s="25">
        <v>-267.86</v>
      </c>
      <c r="L6415" s="2" t="s">
        <v>570</v>
      </c>
      <c r="M6415" s="14">
        <f>+VLOOKUP(L6415,Customers!$C$3:$D$797,2,FALSE)</f>
        <v>1</v>
      </c>
      <c r="N6415" s="14">
        <f>+INDEX(Customers!$B$2:$D$797,MATCH(TF_Database!L6415,Customers!$C$2:$C$797,0),1)</f>
        <v>1388</v>
      </c>
      <c r="O6415" s="29">
        <f t="shared" si="602"/>
        <v>3</v>
      </c>
      <c r="P6415" s="29">
        <f t="shared" si="603"/>
        <v>10</v>
      </c>
      <c r="Q6415" s="14" t="str">
        <f t="shared" si="604"/>
        <v xml:space="preserve">Ed </v>
      </c>
      <c r="R6415" s="14" t="str">
        <f t="shared" si="605"/>
        <v>Braxton</v>
      </c>
    </row>
    <row r="6416" spans="2:18" x14ac:dyDescent="0.45">
      <c r="B6416" s="14" t="str">
        <f t="shared" si="600"/>
        <v>399554339957</v>
      </c>
      <c r="C6416" s="5">
        <v>39955</v>
      </c>
      <c r="D6416" s="2" t="s">
        <v>811</v>
      </c>
      <c r="E6416" s="14">
        <f t="shared" si="601"/>
        <v>0</v>
      </c>
      <c r="F6416" s="2">
        <v>43</v>
      </c>
      <c r="G6416" s="19">
        <v>212.28</v>
      </c>
      <c r="H6416" s="20">
        <v>0.06</v>
      </c>
      <c r="I6416" s="6"/>
      <c r="J6416" s="5">
        <v>39957</v>
      </c>
      <c r="K6416" s="25">
        <v>-103.224</v>
      </c>
      <c r="L6416" s="2" t="s">
        <v>553</v>
      </c>
      <c r="M6416" s="14">
        <f>+VLOOKUP(L6416,Customers!$C$3:$D$797,2,FALSE)</f>
        <v>4</v>
      </c>
      <c r="N6416" s="14">
        <f>+INDEX(Customers!$B$2:$D$797,MATCH(TF_Database!L6416,Customers!$C$2:$C$797,0),1)</f>
        <v>16678</v>
      </c>
      <c r="O6416" s="29">
        <f t="shared" si="602"/>
        <v>7</v>
      </c>
      <c r="P6416" s="29">
        <f t="shared" si="603"/>
        <v>12</v>
      </c>
      <c r="Q6416" s="14" t="str">
        <f t="shared" si="604"/>
        <v xml:space="preserve">Quincy </v>
      </c>
      <c r="R6416" s="14" t="str">
        <f t="shared" si="605"/>
        <v>Jones</v>
      </c>
    </row>
    <row r="6417" spans="2:18" x14ac:dyDescent="0.45">
      <c r="B6417" s="14" t="str">
        <f t="shared" si="600"/>
        <v>404255040426</v>
      </c>
      <c r="C6417" s="5">
        <v>40425</v>
      </c>
      <c r="D6417" s="2" t="s">
        <v>806</v>
      </c>
      <c r="E6417" s="14">
        <f t="shared" si="601"/>
        <v>1</v>
      </c>
      <c r="F6417" s="2">
        <v>50</v>
      </c>
      <c r="G6417" s="19">
        <v>2864.1005</v>
      </c>
      <c r="H6417" s="20">
        <v>0.03</v>
      </c>
      <c r="I6417" s="6"/>
      <c r="J6417" s="5">
        <v>40426</v>
      </c>
      <c r="K6417" s="25">
        <v>697.82400000000007</v>
      </c>
      <c r="L6417" s="2" t="s">
        <v>570</v>
      </c>
      <c r="M6417" s="14">
        <f>+VLOOKUP(L6417,Customers!$C$3:$D$797,2,FALSE)</f>
        <v>1</v>
      </c>
      <c r="N6417" s="14">
        <f>+INDEX(Customers!$B$2:$D$797,MATCH(TF_Database!L6417,Customers!$C$2:$C$797,0),1)</f>
        <v>1388</v>
      </c>
      <c r="O6417" s="29">
        <f t="shared" si="602"/>
        <v>3</v>
      </c>
      <c r="P6417" s="29">
        <f t="shared" si="603"/>
        <v>10</v>
      </c>
      <c r="Q6417" s="14" t="str">
        <f t="shared" si="604"/>
        <v xml:space="preserve">Ed </v>
      </c>
      <c r="R6417" s="14" t="str">
        <f t="shared" si="605"/>
        <v>Braxton</v>
      </c>
    </row>
    <row r="6418" spans="2:18" x14ac:dyDescent="0.45">
      <c r="B6418" s="14" t="str">
        <f t="shared" si="600"/>
        <v>410553941057</v>
      </c>
      <c r="C6418" s="5">
        <v>41055</v>
      </c>
      <c r="D6418" s="2" t="s">
        <v>806</v>
      </c>
      <c r="E6418" s="14">
        <f t="shared" si="601"/>
        <v>1</v>
      </c>
      <c r="F6418" s="2">
        <v>39</v>
      </c>
      <c r="G6418" s="19">
        <v>1516.82</v>
      </c>
      <c r="H6418" s="20">
        <v>0.1</v>
      </c>
      <c r="I6418" s="6"/>
      <c r="J6418" s="5">
        <v>41057</v>
      </c>
      <c r="K6418" s="25">
        <v>-83.28</v>
      </c>
      <c r="L6418" s="2" t="s">
        <v>700</v>
      </c>
      <c r="M6418" s="14">
        <f>+VLOOKUP(L6418,Customers!$C$3:$D$797,2,FALSE)</f>
        <v>4</v>
      </c>
      <c r="N6418" s="14">
        <f>+INDEX(Customers!$B$2:$D$797,MATCH(TF_Database!L6418,Customers!$C$2:$C$797,0),1)</f>
        <v>8900</v>
      </c>
      <c r="O6418" s="29">
        <f t="shared" si="602"/>
        <v>9</v>
      </c>
      <c r="P6418" s="29">
        <f t="shared" si="603"/>
        <v>15</v>
      </c>
      <c r="Q6418" s="14" t="str">
        <f t="shared" si="604"/>
        <v xml:space="preserve">Benjamin </v>
      </c>
      <c r="R6418" s="14" t="str">
        <f t="shared" si="605"/>
        <v>Farhat</v>
      </c>
    </row>
    <row r="6419" spans="2:18" x14ac:dyDescent="0.45">
      <c r="B6419" s="14" t="str">
        <f t="shared" si="600"/>
        <v>407312140732</v>
      </c>
      <c r="C6419" s="5">
        <v>40731</v>
      </c>
      <c r="D6419" s="2" t="s">
        <v>808</v>
      </c>
      <c r="E6419" s="14">
        <f t="shared" si="601"/>
        <v>0</v>
      </c>
      <c r="F6419" s="2">
        <v>21</v>
      </c>
      <c r="G6419" s="19">
        <v>423.24</v>
      </c>
      <c r="H6419" s="20">
        <v>0.1</v>
      </c>
      <c r="I6419" s="6"/>
      <c r="J6419" s="5">
        <v>40732</v>
      </c>
      <c r="K6419" s="25">
        <v>128.83449999999999</v>
      </c>
      <c r="L6419" s="2" t="s">
        <v>699</v>
      </c>
      <c r="M6419" s="14">
        <f>+VLOOKUP(L6419,Customers!$C$3:$D$797,2,FALSE)</f>
        <v>2</v>
      </c>
      <c r="N6419" s="14">
        <f>+INDEX(Customers!$B$2:$D$797,MATCH(TF_Database!L6419,Customers!$C$2:$C$797,0),1)</f>
        <v>9575</v>
      </c>
      <c r="O6419" s="29">
        <f t="shared" si="602"/>
        <v>6</v>
      </c>
      <c r="P6419" s="29">
        <f t="shared" si="603"/>
        <v>13</v>
      </c>
      <c r="Q6419" s="14" t="str">
        <f t="shared" si="604"/>
        <v xml:space="preserve">Cindy </v>
      </c>
      <c r="R6419" s="14" t="str">
        <f t="shared" si="605"/>
        <v>Chapman</v>
      </c>
    </row>
    <row r="6420" spans="2:18" x14ac:dyDescent="0.45">
      <c r="B6420" s="14" t="str">
        <f t="shared" si="600"/>
        <v>403374340344</v>
      </c>
      <c r="C6420" s="5">
        <v>40337</v>
      </c>
      <c r="D6420" s="2" t="s">
        <v>804</v>
      </c>
      <c r="E6420" s="14">
        <f t="shared" si="601"/>
        <v>0</v>
      </c>
      <c r="F6420" s="2">
        <v>43</v>
      </c>
      <c r="G6420" s="19">
        <v>5677.87</v>
      </c>
      <c r="H6420" s="20">
        <v>0.04</v>
      </c>
      <c r="I6420" s="6"/>
      <c r="J6420" s="5">
        <v>40344</v>
      </c>
      <c r="K6420" s="25">
        <v>-824.09</v>
      </c>
      <c r="L6420" s="2" t="s">
        <v>570</v>
      </c>
      <c r="M6420" s="14">
        <f>+VLOOKUP(L6420,Customers!$C$3:$D$797,2,FALSE)</f>
        <v>1</v>
      </c>
      <c r="N6420" s="14">
        <f>+INDEX(Customers!$B$2:$D$797,MATCH(TF_Database!L6420,Customers!$C$2:$C$797,0),1)</f>
        <v>1388</v>
      </c>
      <c r="O6420" s="29">
        <f t="shared" si="602"/>
        <v>3</v>
      </c>
      <c r="P6420" s="29">
        <f t="shared" si="603"/>
        <v>10</v>
      </c>
      <c r="Q6420" s="14" t="str">
        <f t="shared" si="604"/>
        <v xml:space="preserve">Ed </v>
      </c>
      <c r="R6420" s="14" t="str">
        <f t="shared" si="605"/>
        <v>Braxton</v>
      </c>
    </row>
    <row r="6421" spans="2:18" x14ac:dyDescent="0.45">
      <c r="B6421" s="14" t="str">
        <f t="shared" si="600"/>
        <v>40337940341</v>
      </c>
      <c r="C6421" s="5">
        <v>40337</v>
      </c>
      <c r="D6421" s="2" t="s">
        <v>804</v>
      </c>
      <c r="E6421" s="14">
        <f t="shared" si="601"/>
        <v>0</v>
      </c>
      <c r="F6421" s="2">
        <v>9</v>
      </c>
      <c r="G6421" s="19">
        <v>732.72</v>
      </c>
      <c r="H6421" s="20">
        <v>0.03</v>
      </c>
      <c r="I6421" s="6"/>
      <c r="J6421" s="5">
        <v>40341</v>
      </c>
      <c r="K6421" s="25">
        <v>8.5999999999999943</v>
      </c>
      <c r="L6421" s="2" t="s">
        <v>570</v>
      </c>
      <c r="M6421" s="14">
        <f>+VLOOKUP(L6421,Customers!$C$3:$D$797,2,FALSE)</f>
        <v>1</v>
      </c>
      <c r="N6421" s="14">
        <f>+INDEX(Customers!$B$2:$D$797,MATCH(TF_Database!L6421,Customers!$C$2:$C$797,0),1)</f>
        <v>1388</v>
      </c>
      <c r="O6421" s="29">
        <f t="shared" si="602"/>
        <v>3</v>
      </c>
      <c r="P6421" s="29">
        <f t="shared" si="603"/>
        <v>10</v>
      </c>
      <c r="Q6421" s="14" t="str">
        <f t="shared" si="604"/>
        <v xml:space="preserve">Ed </v>
      </c>
      <c r="R6421" s="14" t="str">
        <f t="shared" si="605"/>
        <v>Braxton</v>
      </c>
    </row>
    <row r="6422" spans="2:18" x14ac:dyDescent="0.45">
      <c r="B6422" s="14" t="str">
        <f t="shared" si="600"/>
        <v>403373240342</v>
      </c>
      <c r="C6422" s="5">
        <v>40337</v>
      </c>
      <c r="D6422" s="2" t="s">
        <v>804</v>
      </c>
      <c r="E6422" s="14">
        <f t="shared" si="601"/>
        <v>0</v>
      </c>
      <c r="F6422" s="2">
        <v>32</v>
      </c>
      <c r="G6422" s="19">
        <v>687.47</v>
      </c>
      <c r="H6422" s="20">
        <v>0.1</v>
      </c>
      <c r="I6422" s="6"/>
      <c r="J6422" s="5">
        <v>40342</v>
      </c>
      <c r="K6422" s="25">
        <v>-1533.15</v>
      </c>
      <c r="L6422" s="2" t="s">
        <v>570</v>
      </c>
      <c r="M6422" s="14">
        <f>+VLOOKUP(L6422,Customers!$C$3:$D$797,2,FALSE)</f>
        <v>1</v>
      </c>
      <c r="N6422" s="14">
        <f>+INDEX(Customers!$B$2:$D$797,MATCH(TF_Database!L6422,Customers!$C$2:$C$797,0),1)</f>
        <v>1388</v>
      </c>
      <c r="O6422" s="29">
        <f t="shared" si="602"/>
        <v>3</v>
      </c>
      <c r="P6422" s="29">
        <f t="shared" si="603"/>
        <v>10</v>
      </c>
      <c r="Q6422" s="14" t="str">
        <f t="shared" si="604"/>
        <v xml:space="preserve">Ed </v>
      </c>
      <c r="R6422" s="14" t="str">
        <f t="shared" si="605"/>
        <v>Braxton</v>
      </c>
    </row>
    <row r="6423" spans="2:18" x14ac:dyDescent="0.45">
      <c r="B6423" s="14" t="str">
        <f t="shared" si="600"/>
        <v>412684641270</v>
      </c>
      <c r="C6423" s="5">
        <v>41268</v>
      </c>
      <c r="D6423" s="2" t="s">
        <v>808</v>
      </c>
      <c r="E6423" s="14">
        <f t="shared" si="601"/>
        <v>0</v>
      </c>
      <c r="F6423" s="2">
        <v>46</v>
      </c>
      <c r="G6423" s="19">
        <v>304.26</v>
      </c>
      <c r="H6423" s="20">
        <v>0.1</v>
      </c>
      <c r="I6423" s="6"/>
      <c r="J6423" s="5">
        <v>41270</v>
      </c>
      <c r="K6423" s="25">
        <v>28.93</v>
      </c>
      <c r="L6423" s="2" t="s">
        <v>699</v>
      </c>
      <c r="M6423" s="14">
        <f>+VLOOKUP(L6423,Customers!$C$3:$D$797,2,FALSE)</f>
        <v>2</v>
      </c>
      <c r="N6423" s="14">
        <f>+INDEX(Customers!$B$2:$D$797,MATCH(TF_Database!L6423,Customers!$C$2:$C$797,0),1)</f>
        <v>9575</v>
      </c>
      <c r="O6423" s="29">
        <f t="shared" si="602"/>
        <v>6</v>
      </c>
      <c r="P6423" s="29">
        <f t="shared" si="603"/>
        <v>13</v>
      </c>
      <c r="Q6423" s="14" t="str">
        <f t="shared" si="604"/>
        <v xml:space="preserve">Cindy </v>
      </c>
      <c r="R6423" s="14" t="str">
        <f t="shared" si="605"/>
        <v>Chapman</v>
      </c>
    </row>
    <row r="6424" spans="2:18" x14ac:dyDescent="0.45">
      <c r="B6424" s="14" t="str">
        <f t="shared" si="600"/>
        <v>41147941149</v>
      </c>
      <c r="C6424" s="5">
        <v>41147</v>
      </c>
      <c r="D6424" s="2" t="s">
        <v>806</v>
      </c>
      <c r="E6424" s="14">
        <f t="shared" si="601"/>
        <v>1</v>
      </c>
      <c r="F6424" s="2">
        <v>9</v>
      </c>
      <c r="G6424" s="19">
        <v>990.67</v>
      </c>
      <c r="H6424" s="20">
        <v>0.08</v>
      </c>
      <c r="I6424" s="6"/>
      <c r="J6424" s="5">
        <v>41149</v>
      </c>
      <c r="K6424" s="25">
        <v>-365.32</v>
      </c>
      <c r="L6424" s="2" t="s">
        <v>541</v>
      </c>
      <c r="M6424" s="14">
        <f>+VLOOKUP(L6424,Customers!$C$3:$D$797,2,FALSE)</f>
        <v>4</v>
      </c>
      <c r="N6424" s="14">
        <f>+INDEX(Customers!$B$2:$D$797,MATCH(TF_Database!L6424,Customers!$C$2:$C$797,0),1)</f>
        <v>12162</v>
      </c>
      <c r="O6424" s="29">
        <f t="shared" si="602"/>
        <v>9</v>
      </c>
      <c r="P6424" s="29">
        <f t="shared" si="603"/>
        <v>18</v>
      </c>
      <c r="Q6424" s="14" t="str">
        <f t="shared" si="604"/>
        <v xml:space="preserve">Benjamin </v>
      </c>
      <c r="R6424" s="14" t="str">
        <f t="shared" si="605"/>
        <v>Patterson</v>
      </c>
    </row>
    <row r="6425" spans="2:18" x14ac:dyDescent="0.45">
      <c r="B6425" s="14" t="str">
        <f t="shared" si="600"/>
        <v>407191340721</v>
      </c>
      <c r="C6425" s="5">
        <v>40719</v>
      </c>
      <c r="D6425" s="2" t="s">
        <v>806</v>
      </c>
      <c r="E6425" s="14">
        <f t="shared" si="601"/>
        <v>1</v>
      </c>
      <c r="F6425" s="2">
        <v>13</v>
      </c>
      <c r="G6425" s="19">
        <v>1506.8374999999999</v>
      </c>
      <c r="H6425" s="20">
        <v>7.0000000000000007E-2</v>
      </c>
      <c r="I6425" s="6"/>
      <c r="J6425" s="5">
        <v>40721</v>
      </c>
      <c r="K6425" s="25">
        <v>-75.009</v>
      </c>
      <c r="L6425" s="2" t="s">
        <v>626</v>
      </c>
      <c r="M6425" s="14">
        <f>+VLOOKUP(L6425,Customers!$C$3:$D$797,2,FALSE)</f>
        <v>3</v>
      </c>
      <c r="N6425" s="14">
        <f>+INDEX(Customers!$B$2:$D$797,MATCH(TF_Database!L6425,Customers!$C$2:$C$797,0),1)</f>
        <v>32297</v>
      </c>
      <c r="O6425" s="29">
        <f t="shared" si="602"/>
        <v>7</v>
      </c>
      <c r="P6425" s="29">
        <f t="shared" si="603"/>
        <v>13</v>
      </c>
      <c r="Q6425" s="14" t="str">
        <f t="shared" si="604"/>
        <v xml:space="preserve">Ashley </v>
      </c>
      <c r="R6425" s="14" t="str">
        <f t="shared" si="605"/>
        <v>Jarboe</v>
      </c>
    </row>
    <row r="6426" spans="2:18" x14ac:dyDescent="0.45">
      <c r="B6426" s="14" t="str">
        <f t="shared" si="600"/>
        <v>405311340535</v>
      </c>
      <c r="C6426" s="5">
        <v>40531</v>
      </c>
      <c r="D6426" s="2" t="s">
        <v>804</v>
      </c>
      <c r="E6426" s="14">
        <f t="shared" si="601"/>
        <v>0</v>
      </c>
      <c r="F6426" s="2">
        <v>13</v>
      </c>
      <c r="G6426" s="19">
        <v>185.83</v>
      </c>
      <c r="H6426" s="20">
        <v>0.03</v>
      </c>
      <c r="I6426" s="6"/>
      <c r="J6426" s="5">
        <v>40535</v>
      </c>
      <c r="K6426" s="25">
        <v>58.16</v>
      </c>
      <c r="L6426" s="2" t="s">
        <v>626</v>
      </c>
      <c r="M6426" s="14">
        <f>+VLOOKUP(L6426,Customers!$C$3:$D$797,2,FALSE)</f>
        <v>3</v>
      </c>
      <c r="N6426" s="14">
        <f>+INDEX(Customers!$B$2:$D$797,MATCH(TF_Database!L6426,Customers!$C$2:$C$797,0),1)</f>
        <v>32297</v>
      </c>
      <c r="O6426" s="29">
        <f t="shared" si="602"/>
        <v>7</v>
      </c>
      <c r="P6426" s="29">
        <f t="shared" si="603"/>
        <v>13</v>
      </c>
      <c r="Q6426" s="14" t="str">
        <f t="shared" si="604"/>
        <v xml:space="preserve">Ashley </v>
      </c>
      <c r="R6426" s="14" t="str">
        <f t="shared" si="605"/>
        <v>Jarboe</v>
      </c>
    </row>
    <row r="6427" spans="2:18" x14ac:dyDescent="0.45">
      <c r="B6427" s="14" t="str">
        <f t="shared" si="600"/>
        <v>407952640796</v>
      </c>
      <c r="C6427" s="5">
        <v>40795</v>
      </c>
      <c r="D6427" s="2" t="s">
        <v>808</v>
      </c>
      <c r="E6427" s="14">
        <f t="shared" si="601"/>
        <v>0</v>
      </c>
      <c r="F6427" s="2">
        <v>26</v>
      </c>
      <c r="G6427" s="19">
        <v>4097.1445000000003</v>
      </c>
      <c r="H6427" s="20">
        <v>0.1</v>
      </c>
      <c r="I6427" s="6"/>
      <c r="J6427" s="5">
        <v>40796</v>
      </c>
      <c r="K6427" s="25">
        <v>501.54300000000001</v>
      </c>
      <c r="L6427" s="2" t="s">
        <v>341</v>
      </c>
      <c r="M6427" s="14">
        <f>+VLOOKUP(L6427,Customers!$C$3:$D$797,2,FALSE)</f>
        <v>5</v>
      </c>
      <c r="N6427" s="14">
        <f>+INDEX(Customers!$B$2:$D$797,MATCH(TF_Database!L6427,Customers!$C$2:$C$797,0),1)</f>
        <v>5996</v>
      </c>
      <c r="O6427" s="29">
        <f t="shared" si="602"/>
        <v>6</v>
      </c>
      <c r="P6427" s="29">
        <f t="shared" si="603"/>
        <v>12</v>
      </c>
      <c r="Q6427" s="14" t="str">
        <f t="shared" si="604"/>
        <v xml:space="preserve">Craig </v>
      </c>
      <c r="R6427" s="14" t="str">
        <f t="shared" si="605"/>
        <v>Yedwab</v>
      </c>
    </row>
    <row r="6428" spans="2:18" x14ac:dyDescent="0.45">
      <c r="B6428" s="14" t="str">
        <f t="shared" si="600"/>
        <v>412324241234</v>
      </c>
      <c r="C6428" s="5">
        <v>41232</v>
      </c>
      <c r="D6428" s="2" t="s">
        <v>806</v>
      </c>
      <c r="E6428" s="14">
        <f t="shared" si="601"/>
        <v>1</v>
      </c>
      <c r="F6428" s="2">
        <v>42</v>
      </c>
      <c r="G6428" s="19">
        <v>259.43</v>
      </c>
      <c r="H6428" s="20">
        <v>0</v>
      </c>
      <c r="I6428" s="6"/>
      <c r="J6428" s="5">
        <v>41234</v>
      </c>
      <c r="K6428" s="25">
        <v>-52.520499999999998</v>
      </c>
      <c r="L6428" s="2" t="s">
        <v>699</v>
      </c>
      <c r="M6428" s="14">
        <f>+VLOOKUP(L6428,Customers!$C$3:$D$797,2,FALSE)</f>
        <v>2</v>
      </c>
      <c r="N6428" s="14">
        <f>+INDEX(Customers!$B$2:$D$797,MATCH(TF_Database!L6428,Customers!$C$2:$C$797,0),1)</f>
        <v>9575</v>
      </c>
      <c r="O6428" s="29">
        <f t="shared" si="602"/>
        <v>6</v>
      </c>
      <c r="P6428" s="29">
        <f t="shared" si="603"/>
        <v>13</v>
      </c>
      <c r="Q6428" s="14" t="str">
        <f t="shared" si="604"/>
        <v xml:space="preserve">Cindy </v>
      </c>
      <c r="R6428" s="14" t="str">
        <f t="shared" si="605"/>
        <v>Chapman</v>
      </c>
    </row>
    <row r="6429" spans="2:18" x14ac:dyDescent="0.45">
      <c r="B6429" s="14" t="str">
        <f t="shared" si="600"/>
        <v>398491539851</v>
      </c>
      <c r="C6429" s="5">
        <v>39849</v>
      </c>
      <c r="D6429" s="2" t="s">
        <v>810</v>
      </c>
      <c r="E6429" s="14">
        <f t="shared" si="601"/>
        <v>0</v>
      </c>
      <c r="F6429" s="2">
        <v>15</v>
      </c>
      <c r="G6429" s="19">
        <v>150.24</v>
      </c>
      <c r="H6429" s="20">
        <v>0.08</v>
      </c>
      <c r="I6429" s="6"/>
      <c r="J6429" s="5">
        <v>39851</v>
      </c>
      <c r="K6429" s="25">
        <v>-102.93</v>
      </c>
      <c r="L6429" s="2" t="s">
        <v>705</v>
      </c>
      <c r="M6429" s="14">
        <f>+VLOOKUP(L6429,Customers!$C$3:$D$797,2,FALSE)</f>
        <v>2</v>
      </c>
      <c r="N6429" s="14">
        <f>+INDEX(Customers!$B$2:$D$797,MATCH(TF_Database!L6429,Customers!$C$2:$C$797,0),1)</f>
        <v>11688</v>
      </c>
      <c r="O6429" s="29">
        <f t="shared" si="602"/>
        <v>8</v>
      </c>
      <c r="P6429" s="29">
        <f t="shared" si="603"/>
        <v>13</v>
      </c>
      <c r="Q6429" s="14" t="str">
        <f t="shared" si="604"/>
        <v xml:space="preserve">Ricardo </v>
      </c>
      <c r="R6429" s="14" t="str">
        <f t="shared" si="605"/>
        <v>Block</v>
      </c>
    </row>
    <row r="6430" spans="2:18" x14ac:dyDescent="0.45">
      <c r="B6430" s="14" t="str">
        <f t="shared" si="600"/>
        <v>412143741216</v>
      </c>
      <c r="C6430" s="5">
        <v>41214</v>
      </c>
      <c r="D6430" s="2" t="s">
        <v>811</v>
      </c>
      <c r="E6430" s="14">
        <f t="shared" si="601"/>
        <v>0</v>
      </c>
      <c r="F6430" s="2">
        <v>37</v>
      </c>
      <c r="G6430" s="19">
        <v>46.37</v>
      </c>
      <c r="H6430" s="20">
        <v>0.03</v>
      </c>
      <c r="I6430" s="6"/>
      <c r="J6430" s="5">
        <v>41216</v>
      </c>
      <c r="K6430" s="25">
        <v>-19.809999999999999</v>
      </c>
      <c r="L6430" s="2" t="s">
        <v>699</v>
      </c>
      <c r="M6430" s="14">
        <f>+VLOOKUP(L6430,Customers!$C$3:$D$797,2,FALSE)</f>
        <v>2</v>
      </c>
      <c r="N6430" s="14">
        <f>+INDEX(Customers!$B$2:$D$797,MATCH(TF_Database!L6430,Customers!$C$2:$C$797,0),1)</f>
        <v>9575</v>
      </c>
      <c r="O6430" s="29">
        <f t="shared" si="602"/>
        <v>6</v>
      </c>
      <c r="P6430" s="29">
        <f t="shared" si="603"/>
        <v>13</v>
      </c>
      <c r="Q6430" s="14" t="str">
        <f t="shared" si="604"/>
        <v xml:space="preserve">Cindy </v>
      </c>
      <c r="R6430" s="14" t="str">
        <f t="shared" si="605"/>
        <v>Chapman</v>
      </c>
    </row>
    <row r="6431" spans="2:18" x14ac:dyDescent="0.45">
      <c r="B6431" s="14" t="str">
        <f t="shared" si="600"/>
        <v>403273640328</v>
      </c>
      <c r="C6431" s="5">
        <v>40327</v>
      </c>
      <c r="D6431" s="2" t="s">
        <v>806</v>
      </c>
      <c r="E6431" s="14">
        <f t="shared" si="601"/>
        <v>1</v>
      </c>
      <c r="F6431" s="2">
        <v>36</v>
      </c>
      <c r="G6431" s="19">
        <v>173.08</v>
      </c>
      <c r="H6431" s="20">
        <v>0.04</v>
      </c>
      <c r="I6431" s="6"/>
      <c r="J6431" s="5">
        <v>40328</v>
      </c>
      <c r="K6431" s="25">
        <v>81.63</v>
      </c>
      <c r="L6431" s="2" t="s">
        <v>626</v>
      </c>
      <c r="M6431" s="14">
        <f>+VLOOKUP(L6431,Customers!$C$3:$D$797,2,FALSE)</f>
        <v>3</v>
      </c>
      <c r="N6431" s="14">
        <f>+INDEX(Customers!$B$2:$D$797,MATCH(TF_Database!L6431,Customers!$C$2:$C$797,0),1)</f>
        <v>32297</v>
      </c>
      <c r="O6431" s="29">
        <f t="shared" si="602"/>
        <v>7</v>
      </c>
      <c r="P6431" s="29">
        <f t="shared" si="603"/>
        <v>13</v>
      </c>
      <c r="Q6431" s="14" t="str">
        <f t="shared" si="604"/>
        <v xml:space="preserve">Ashley </v>
      </c>
      <c r="R6431" s="14" t="str">
        <f t="shared" si="605"/>
        <v>Jarboe</v>
      </c>
    </row>
    <row r="6432" spans="2:18" x14ac:dyDescent="0.45">
      <c r="B6432" s="14" t="str">
        <f t="shared" si="600"/>
        <v>403274940329</v>
      </c>
      <c r="C6432" s="5">
        <v>40327</v>
      </c>
      <c r="D6432" s="2" t="s">
        <v>806</v>
      </c>
      <c r="E6432" s="14">
        <f t="shared" si="601"/>
        <v>1</v>
      </c>
      <c r="F6432" s="2">
        <v>49</v>
      </c>
      <c r="G6432" s="19">
        <v>3492.6585</v>
      </c>
      <c r="H6432" s="20">
        <v>0.08</v>
      </c>
      <c r="I6432" s="6"/>
      <c r="J6432" s="5">
        <v>40329</v>
      </c>
      <c r="K6432" s="25">
        <v>1181.808</v>
      </c>
      <c r="L6432" s="2" t="s">
        <v>626</v>
      </c>
      <c r="M6432" s="14">
        <f>+VLOOKUP(L6432,Customers!$C$3:$D$797,2,FALSE)</f>
        <v>3</v>
      </c>
      <c r="N6432" s="14">
        <f>+INDEX(Customers!$B$2:$D$797,MATCH(TF_Database!L6432,Customers!$C$2:$C$797,0),1)</f>
        <v>32297</v>
      </c>
      <c r="O6432" s="29">
        <f t="shared" si="602"/>
        <v>7</v>
      </c>
      <c r="P6432" s="29">
        <f t="shared" si="603"/>
        <v>13</v>
      </c>
      <c r="Q6432" s="14" t="str">
        <f t="shared" si="604"/>
        <v xml:space="preserve">Ashley </v>
      </c>
      <c r="R6432" s="14" t="str">
        <f t="shared" si="605"/>
        <v>Jarboe</v>
      </c>
    </row>
    <row r="6433" spans="2:18" x14ac:dyDescent="0.45">
      <c r="B6433" s="14" t="str">
        <f t="shared" si="600"/>
        <v>401521340157</v>
      </c>
      <c r="C6433" s="5">
        <v>40152</v>
      </c>
      <c r="D6433" s="2" t="s">
        <v>804</v>
      </c>
      <c r="E6433" s="14">
        <f t="shared" si="601"/>
        <v>0</v>
      </c>
      <c r="F6433" s="2">
        <v>13</v>
      </c>
      <c r="G6433" s="19">
        <v>453.09</v>
      </c>
      <c r="H6433" s="20">
        <v>0.09</v>
      </c>
      <c r="I6433" s="6"/>
      <c r="J6433" s="5">
        <v>40157</v>
      </c>
      <c r="K6433" s="25">
        <v>107.74</v>
      </c>
      <c r="L6433" s="2" t="s">
        <v>626</v>
      </c>
      <c r="M6433" s="14">
        <f>+VLOOKUP(L6433,Customers!$C$3:$D$797,2,FALSE)</f>
        <v>3</v>
      </c>
      <c r="N6433" s="14">
        <f>+INDEX(Customers!$B$2:$D$797,MATCH(TF_Database!L6433,Customers!$C$2:$C$797,0),1)</f>
        <v>32297</v>
      </c>
      <c r="O6433" s="29">
        <f t="shared" si="602"/>
        <v>7</v>
      </c>
      <c r="P6433" s="29">
        <f t="shared" si="603"/>
        <v>13</v>
      </c>
      <c r="Q6433" s="14" t="str">
        <f t="shared" si="604"/>
        <v xml:space="preserve">Ashley </v>
      </c>
      <c r="R6433" s="14" t="str">
        <f t="shared" si="605"/>
        <v>Jarboe</v>
      </c>
    </row>
    <row r="6434" spans="2:18" x14ac:dyDescent="0.45">
      <c r="B6434" s="14" t="str">
        <f t="shared" si="600"/>
        <v>401521540159</v>
      </c>
      <c r="C6434" s="5">
        <v>40152</v>
      </c>
      <c r="D6434" s="2" t="s">
        <v>804</v>
      </c>
      <c r="E6434" s="14">
        <f t="shared" si="601"/>
        <v>0</v>
      </c>
      <c r="F6434" s="2">
        <v>15</v>
      </c>
      <c r="G6434" s="19">
        <v>2758.22</v>
      </c>
      <c r="H6434" s="20">
        <v>0</v>
      </c>
      <c r="I6434" s="6"/>
      <c r="J6434" s="5">
        <v>40159</v>
      </c>
      <c r="K6434" s="25">
        <v>966.81</v>
      </c>
      <c r="L6434" s="2" t="s">
        <v>626</v>
      </c>
      <c r="M6434" s="14">
        <f>+VLOOKUP(L6434,Customers!$C$3:$D$797,2,FALSE)</f>
        <v>3</v>
      </c>
      <c r="N6434" s="14">
        <f>+INDEX(Customers!$B$2:$D$797,MATCH(TF_Database!L6434,Customers!$C$2:$C$797,0),1)</f>
        <v>32297</v>
      </c>
      <c r="O6434" s="29">
        <f t="shared" si="602"/>
        <v>7</v>
      </c>
      <c r="P6434" s="29">
        <f t="shared" si="603"/>
        <v>13</v>
      </c>
      <c r="Q6434" s="14" t="str">
        <f t="shared" si="604"/>
        <v xml:space="preserve">Ashley </v>
      </c>
      <c r="R6434" s="14" t="str">
        <f t="shared" si="605"/>
        <v>Jarboe</v>
      </c>
    </row>
    <row r="6435" spans="2:18" x14ac:dyDescent="0.45">
      <c r="B6435" s="14" t="str">
        <f t="shared" si="600"/>
        <v>401522040154</v>
      </c>
      <c r="C6435" s="5">
        <v>40152</v>
      </c>
      <c r="D6435" s="2" t="s">
        <v>804</v>
      </c>
      <c r="E6435" s="14">
        <f t="shared" si="601"/>
        <v>0</v>
      </c>
      <c r="F6435" s="2">
        <v>20</v>
      </c>
      <c r="G6435" s="19">
        <v>102.61</v>
      </c>
      <c r="H6435" s="20">
        <v>0.09</v>
      </c>
      <c r="I6435" s="6"/>
      <c r="J6435" s="5">
        <v>40154</v>
      </c>
      <c r="K6435" s="25">
        <v>-92.01</v>
      </c>
      <c r="L6435" s="2" t="s">
        <v>626</v>
      </c>
      <c r="M6435" s="14">
        <f>+VLOOKUP(L6435,Customers!$C$3:$D$797,2,FALSE)</f>
        <v>3</v>
      </c>
      <c r="N6435" s="14">
        <f>+INDEX(Customers!$B$2:$D$797,MATCH(TF_Database!L6435,Customers!$C$2:$C$797,0),1)</f>
        <v>32297</v>
      </c>
      <c r="O6435" s="29">
        <f t="shared" si="602"/>
        <v>7</v>
      </c>
      <c r="P6435" s="29">
        <f t="shared" si="603"/>
        <v>13</v>
      </c>
      <c r="Q6435" s="14" t="str">
        <f t="shared" si="604"/>
        <v xml:space="preserve">Ashley </v>
      </c>
      <c r="R6435" s="14" t="str">
        <f t="shared" si="605"/>
        <v>Jarboe</v>
      </c>
    </row>
    <row r="6436" spans="2:18" x14ac:dyDescent="0.45">
      <c r="B6436" s="14" t="str">
        <f t="shared" si="600"/>
        <v>408651840867</v>
      </c>
      <c r="C6436" s="5">
        <v>40865</v>
      </c>
      <c r="D6436" s="2" t="s">
        <v>808</v>
      </c>
      <c r="E6436" s="14">
        <f t="shared" si="601"/>
        <v>0</v>
      </c>
      <c r="F6436" s="2">
        <v>18</v>
      </c>
      <c r="G6436" s="19">
        <v>416.39</v>
      </c>
      <c r="H6436" s="20">
        <v>0.06</v>
      </c>
      <c r="I6436" s="6"/>
      <c r="J6436" s="5">
        <v>40867</v>
      </c>
      <c r="K6436" s="25">
        <v>119.47</v>
      </c>
      <c r="L6436" s="2" t="s">
        <v>541</v>
      </c>
      <c r="M6436" s="14">
        <f>+VLOOKUP(L6436,Customers!$C$3:$D$797,2,FALSE)</f>
        <v>4</v>
      </c>
      <c r="N6436" s="14">
        <f>+INDEX(Customers!$B$2:$D$797,MATCH(TF_Database!L6436,Customers!$C$2:$C$797,0),1)</f>
        <v>12162</v>
      </c>
      <c r="O6436" s="29">
        <f t="shared" si="602"/>
        <v>9</v>
      </c>
      <c r="P6436" s="29">
        <f t="shared" si="603"/>
        <v>18</v>
      </c>
      <c r="Q6436" s="14" t="str">
        <f t="shared" si="604"/>
        <v xml:space="preserve">Benjamin </v>
      </c>
      <c r="R6436" s="14" t="str">
        <f t="shared" si="605"/>
        <v>Patterson</v>
      </c>
    </row>
    <row r="6437" spans="2:18" x14ac:dyDescent="0.45">
      <c r="B6437" s="14" t="str">
        <f t="shared" si="600"/>
        <v>405624640562</v>
      </c>
      <c r="C6437" s="5">
        <v>40562</v>
      </c>
      <c r="D6437" s="2" t="s">
        <v>808</v>
      </c>
      <c r="E6437" s="14">
        <f t="shared" si="601"/>
        <v>0</v>
      </c>
      <c r="F6437" s="2">
        <v>46</v>
      </c>
      <c r="G6437" s="19">
        <v>180.56</v>
      </c>
      <c r="H6437" s="20">
        <v>0.1</v>
      </c>
      <c r="I6437" s="6"/>
      <c r="J6437" s="5">
        <v>40562</v>
      </c>
      <c r="K6437" s="25">
        <v>-15.79</v>
      </c>
      <c r="L6437" s="2" t="s">
        <v>626</v>
      </c>
      <c r="M6437" s="14">
        <f>+VLOOKUP(L6437,Customers!$C$3:$D$797,2,FALSE)</f>
        <v>3</v>
      </c>
      <c r="N6437" s="14">
        <f>+INDEX(Customers!$B$2:$D$797,MATCH(TF_Database!L6437,Customers!$C$2:$C$797,0),1)</f>
        <v>32297</v>
      </c>
      <c r="O6437" s="29">
        <f t="shared" si="602"/>
        <v>7</v>
      </c>
      <c r="P6437" s="29">
        <f t="shared" si="603"/>
        <v>13</v>
      </c>
      <c r="Q6437" s="14" t="str">
        <f t="shared" si="604"/>
        <v xml:space="preserve">Ashley </v>
      </c>
      <c r="R6437" s="14" t="str">
        <f t="shared" si="605"/>
        <v>Jarboe</v>
      </c>
    </row>
    <row r="6438" spans="2:18" x14ac:dyDescent="0.45">
      <c r="B6438" s="14" t="str">
        <f t="shared" si="600"/>
        <v>40908640909</v>
      </c>
      <c r="C6438" s="5">
        <v>40908</v>
      </c>
      <c r="D6438" s="2" t="s">
        <v>810</v>
      </c>
      <c r="E6438" s="14">
        <f t="shared" si="601"/>
        <v>0</v>
      </c>
      <c r="F6438" s="2">
        <v>6</v>
      </c>
      <c r="G6438" s="19">
        <v>241.85</v>
      </c>
      <c r="H6438" s="20">
        <v>0.01</v>
      </c>
      <c r="I6438" s="6"/>
      <c r="J6438" s="5">
        <v>40909</v>
      </c>
      <c r="K6438" s="25">
        <v>-4.5</v>
      </c>
      <c r="L6438" s="2" t="s">
        <v>570</v>
      </c>
      <c r="M6438" s="14">
        <f>+VLOOKUP(L6438,Customers!$C$3:$D$797,2,FALSE)</f>
        <v>1</v>
      </c>
      <c r="N6438" s="14">
        <f>+INDEX(Customers!$B$2:$D$797,MATCH(TF_Database!L6438,Customers!$C$2:$C$797,0),1)</f>
        <v>1388</v>
      </c>
      <c r="O6438" s="29">
        <f t="shared" si="602"/>
        <v>3</v>
      </c>
      <c r="P6438" s="29">
        <f t="shared" si="603"/>
        <v>10</v>
      </c>
      <c r="Q6438" s="14" t="str">
        <f t="shared" si="604"/>
        <v xml:space="preserve">Ed </v>
      </c>
      <c r="R6438" s="14" t="str">
        <f t="shared" si="605"/>
        <v>Braxton</v>
      </c>
    </row>
    <row r="6439" spans="2:18" x14ac:dyDescent="0.45">
      <c r="B6439" s="14" t="str">
        <f t="shared" si="600"/>
        <v>40749140752</v>
      </c>
      <c r="C6439" s="5">
        <v>40749</v>
      </c>
      <c r="D6439" s="2" t="s">
        <v>810</v>
      </c>
      <c r="E6439" s="14">
        <f t="shared" si="601"/>
        <v>0</v>
      </c>
      <c r="F6439" s="2">
        <v>1</v>
      </c>
      <c r="G6439" s="19">
        <v>182.4</v>
      </c>
      <c r="H6439" s="20">
        <v>0.09</v>
      </c>
      <c r="I6439" s="6"/>
      <c r="J6439" s="5">
        <v>40752</v>
      </c>
      <c r="K6439" s="25">
        <v>-114.22</v>
      </c>
      <c r="L6439" s="2" t="s">
        <v>702</v>
      </c>
      <c r="M6439" s="14">
        <f>+VLOOKUP(L6439,Customers!$C$3:$D$797,2,FALSE)</f>
        <v>2</v>
      </c>
      <c r="N6439" s="14">
        <f>+INDEX(Customers!$B$2:$D$797,MATCH(TF_Database!L6439,Customers!$C$2:$C$797,0),1)</f>
        <v>26917</v>
      </c>
      <c r="O6439" s="29">
        <f t="shared" si="602"/>
        <v>6</v>
      </c>
      <c r="P6439" s="29">
        <f t="shared" si="603"/>
        <v>13</v>
      </c>
      <c r="Q6439" s="14" t="str">
        <f t="shared" si="604"/>
        <v xml:space="preserve">Cindy </v>
      </c>
      <c r="R6439" s="14" t="str">
        <f t="shared" si="605"/>
        <v>Stewart</v>
      </c>
    </row>
    <row r="6440" spans="2:18" x14ac:dyDescent="0.45">
      <c r="B6440" s="14" t="str">
        <f t="shared" si="600"/>
        <v>40495640495</v>
      </c>
      <c r="C6440" s="5">
        <v>40495</v>
      </c>
      <c r="D6440" s="2" t="s">
        <v>808</v>
      </c>
      <c r="E6440" s="14">
        <f t="shared" si="601"/>
        <v>0</v>
      </c>
      <c r="F6440" s="2">
        <v>6</v>
      </c>
      <c r="G6440" s="19">
        <v>627.45299999999997</v>
      </c>
      <c r="H6440" s="20">
        <v>7.0000000000000007E-2</v>
      </c>
      <c r="I6440" s="6"/>
      <c r="J6440" s="5">
        <v>40495</v>
      </c>
      <c r="K6440" s="25">
        <v>-408.25399999999996</v>
      </c>
      <c r="L6440" s="2" t="s">
        <v>570</v>
      </c>
      <c r="M6440" s="14">
        <f>+VLOOKUP(L6440,Customers!$C$3:$D$797,2,FALSE)</f>
        <v>1</v>
      </c>
      <c r="N6440" s="14">
        <f>+INDEX(Customers!$B$2:$D$797,MATCH(TF_Database!L6440,Customers!$C$2:$C$797,0),1)</f>
        <v>1388</v>
      </c>
      <c r="O6440" s="29">
        <f t="shared" si="602"/>
        <v>3</v>
      </c>
      <c r="P6440" s="29">
        <f t="shared" si="603"/>
        <v>10</v>
      </c>
      <c r="Q6440" s="14" t="str">
        <f t="shared" si="604"/>
        <v xml:space="preserve">Ed </v>
      </c>
      <c r="R6440" s="14" t="str">
        <f t="shared" si="605"/>
        <v>Braxton</v>
      </c>
    </row>
    <row r="6441" spans="2:18" x14ac:dyDescent="0.45">
      <c r="B6441" s="14" t="str">
        <f t="shared" si="600"/>
        <v>404955040497</v>
      </c>
      <c r="C6441" s="5">
        <v>40495</v>
      </c>
      <c r="D6441" s="2" t="s">
        <v>808</v>
      </c>
      <c r="E6441" s="14">
        <f t="shared" si="601"/>
        <v>0</v>
      </c>
      <c r="F6441" s="2">
        <v>50</v>
      </c>
      <c r="G6441" s="19">
        <v>3000.88</v>
      </c>
      <c r="H6441" s="20">
        <v>0.01</v>
      </c>
      <c r="I6441" s="6"/>
      <c r="J6441" s="5">
        <v>40497</v>
      </c>
      <c r="K6441" s="25">
        <v>-719.17</v>
      </c>
      <c r="L6441" s="2" t="s">
        <v>570</v>
      </c>
      <c r="M6441" s="14">
        <f>+VLOOKUP(L6441,Customers!$C$3:$D$797,2,FALSE)</f>
        <v>1</v>
      </c>
      <c r="N6441" s="14">
        <f>+INDEX(Customers!$B$2:$D$797,MATCH(TF_Database!L6441,Customers!$C$2:$C$797,0),1)</f>
        <v>1388</v>
      </c>
      <c r="O6441" s="29">
        <f t="shared" si="602"/>
        <v>3</v>
      </c>
      <c r="P6441" s="29">
        <f t="shared" si="603"/>
        <v>10</v>
      </c>
      <c r="Q6441" s="14" t="str">
        <f t="shared" si="604"/>
        <v xml:space="preserve">Ed </v>
      </c>
      <c r="R6441" s="14" t="str">
        <f t="shared" si="605"/>
        <v>Braxton</v>
      </c>
    </row>
    <row r="6442" spans="2:18" x14ac:dyDescent="0.45">
      <c r="B6442" s="14" t="str">
        <f t="shared" si="600"/>
        <v>404953140497</v>
      </c>
      <c r="C6442" s="5">
        <v>40495</v>
      </c>
      <c r="D6442" s="2" t="s">
        <v>808</v>
      </c>
      <c r="E6442" s="14">
        <f t="shared" si="601"/>
        <v>0</v>
      </c>
      <c r="F6442" s="2">
        <v>31</v>
      </c>
      <c r="G6442" s="19">
        <v>6118.38</v>
      </c>
      <c r="H6442" s="20">
        <v>0.09</v>
      </c>
      <c r="I6442" s="6"/>
      <c r="J6442" s="5">
        <v>40497</v>
      </c>
      <c r="K6442" s="25">
        <v>2042.58</v>
      </c>
      <c r="L6442" s="2" t="s">
        <v>570</v>
      </c>
      <c r="M6442" s="14">
        <f>+VLOOKUP(L6442,Customers!$C$3:$D$797,2,FALSE)</f>
        <v>1</v>
      </c>
      <c r="N6442" s="14">
        <f>+INDEX(Customers!$B$2:$D$797,MATCH(TF_Database!L6442,Customers!$C$2:$C$797,0),1)</f>
        <v>1388</v>
      </c>
      <c r="O6442" s="29">
        <f t="shared" si="602"/>
        <v>3</v>
      </c>
      <c r="P6442" s="29">
        <f t="shared" si="603"/>
        <v>10</v>
      </c>
      <c r="Q6442" s="14" t="str">
        <f t="shared" si="604"/>
        <v xml:space="preserve">Ed </v>
      </c>
      <c r="R6442" s="14" t="str">
        <f t="shared" si="605"/>
        <v>Braxton</v>
      </c>
    </row>
    <row r="6443" spans="2:18" x14ac:dyDescent="0.45">
      <c r="B6443" s="14" t="str">
        <f t="shared" si="600"/>
        <v>411333841133</v>
      </c>
      <c r="C6443" s="5">
        <v>41133</v>
      </c>
      <c r="D6443" s="2" t="s">
        <v>804</v>
      </c>
      <c r="E6443" s="14">
        <f t="shared" si="601"/>
        <v>0</v>
      </c>
      <c r="F6443" s="2">
        <v>38</v>
      </c>
      <c r="G6443" s="19">
        <v>456.03</v>
      </c>
      <c r="H6443" s="20">
        <v>0.02</v>
      </c>
      <c r="I6443" s="6"/>
      <c r="J6443" s="5">
        <v>41133</v>
      </c>
      <c r="K6443" s="25">
        <v>-61.61</v>
      </c>
      <c r="L6443" s="2" t="s">
        <v>626</v>
      </c>
      <c r="M6443" s="14">
        <f>+VLOOKUP(L6443,Customers!$C$3:$D$797,2,FALSE)</f>
        <v>3</v>
      </c>
      <c r="N6443" s="14">
        <f>+INDEX(Customers!$B$2:$D$797,MATCH(TF_Database!L6443,Customers!$C$2:$C$797,0),1)</f>
        <v>32297</v>
      </c>
      <c r="O6443" s="29">
        <f t="shared" si="602"/>
        <v>7</v>
      </c>
      <c r="P6443" s="29">
        <f t="shared" si="603"/>
        <v>13</v>
      </c>
      <c r="Q6443" s="14" t="str">
        <f t="shared" si="604"/>
        <v xml:space="preserve">Ashley </v>
      </c>
      <c r="R6443" s="14" t="str">
        <f t="shared" si="605"/>
        <v>Jarboe</v>
      </c>
    </row>
    <row r="6444" spans="2:18" x14ac:dyDescent="0.45">
      <c r="B6444" s="14" t="str">
        <f t="shared" si="600"/>
        <v>411331741137</v>
      </c>
      <c r="C6444" s="5">
        <v>41133</v>
      </c>
      <c r="D6444" s="2" t="s">
        <v>804</v>
      </c>
      <c r="E6444" s="14">
        <f t="shared" si="601"/>
        <v>0</v>
      </c>
      <c r="F6444" s="2">
        <v>17</v>
      </c>
      <c r="G6444" s="19">
        <v>2844.64</v>
      </c>
      <c r="H6444" s="20">
        <v>0.03</v>
      </c>
      <c r="I6444" s="6"/>
      <c r="J6444" s="5">
        <v>41137</v>
      </c>
      <c r="K6444" s="25">
        <v>16.47</v>
      </c>
      <c r="L6444" s="2" t="s">
        <v>626</v>
      </c>
      <c r="M6444" s="14">
        <f>+VLOOKUP(L6444,Customers!$C$3:$D$797,2,FALSE)</f>
        <v>3</v>
      </c>
      <c r="N6444" s="14">
        <f>+INDEX(Customers!$B$2:$D$797,MATCH(TF_Database!L6444,Customers!$C$2:$C$797,0),1)</f>
        <v>32297</v>
      </c>
      <c r="O6444" s="29">
        <f t="shared" si="602"/>
        <v>7</v>
      </c>
      <c r="P6444" s="29">
        <f t="shared" si="603"/>
        <v>13</v>
      </c>
      <c r="Q6444" s="14" t="str">
        <f t="shared" si="604"/>
        <v xml:space="preserve">Ashley </v>
      </c>
      <c r="R6444" s="14" t="str">
        <f t="shared" si="605"/>
        <v>Jarboe</v>
      </c>
    </row>
    <row r="6445" spans="2:18" x14ac:dyDescent="0.45">
      <c r="B6445" s="14" t="str">
        <f t="shared" si="600"/>
        <v>41070541071</v>
      </c>
      <c r="C6445" s="5">
        <v>41070</v>
      </c>
      <c r="D6445" s="2" t="s">
        <v>806</v>
      </c>
      <c r="E6445" s="14">
        <f t="shared" si="601"/>
        <v>1</v>
      </c>
      <c r="F6445" s="2">
        <v>5</v>
      </c>
      <c r="G6445" s="19">
        <v>169.27</v>
      </c>
      <c r="H6445" s="20">
        <v>0.1</v>
      </c>
      <c r="I6445" s="6"/>
      <c r="J6445" s="5">
        <v>41071</v>
      </c>
      <c r="K6445" s="25">
        <v>-41.66</v>
      </c>
      <c r="L6445" s="2" t="s">
        <v>699</v>
      </c>
      <c r="M6445" s="14">
        <f>+VLOOKUP(L6445,Customers!$C$3:$D$797,2,FALSE)</f>
        <v>2</v>
      </c>
      <c r="N6445" s="14">
        <f>+INDEX(Customers!$B$2:$D$797,MATCH(TF_Database!L6445,Customers!$C$2:$C$797,0),1)</f>
        <v>9575</v>
      </c>
      <c r="O6445" s="29">
        <f t="shared" si="602"/>
        <v>6</v>
      </c>
      <c r="P6445" s="29">
        <f t="shared" si="603"/>
        <v>13</v>
      </c>
      <c r="Q6445" s="14" t="str">
        <f t="shared" si="604"/>
        <v xml:space="preserve">Cindy </v>
      </c>
      <c r="R6445" s="14" t="str">
        <f t="shared" si="605"/>
        <v>Chapman</v>
      </c>
    </row>
    <row r="6446" spans="2:18" x14ac:dyDescent="0.45">
      <c r="B6446" s="14" t="str">
        <f t="shared" si="600"/>
        <v>409444640946</v>
      </c>
      <c r="C6446" s="5">
        <v>40944</v>
      </c>
      <c r="D6446" s="2" t="s">
        <v>804</v>
      </c>
      <c r="E6446" s="14">
        <f t="shared" si="601"/>
        <v>0</v>
      </c>
      <c r="F6446" s="2">
        <v>46</v>
      </c>
      <c r="G6446" s="19">
        <v>557.35</v>
      </c>
      <c r="H6446" s="20">
        <v>0</v>
      </c>
      <c r="I6446" s="6"/>
      <c r="J6446" s="5">
        <v>40946</v>
      </c>
      <c r="K6446" s="25">
        <v>-9.1884999999999994</v>
      </c>
      <c r="L6446" s="2" t="s">
        <v>701</v>
      </c>
      <c r="M6446" s="14">
        <f>+VLOOKUP(L6446,Customers!$C$3:$D$797,2,FALSE)</f>
        <v>5</v>
      </c>
      <c r="N6446" s="14">
        <f>+INDEX(Customers!$B$2:$D$797,MATCH(TF_Database!L6446,Customers!$C$2:$C$797,0),1)</f>
        <v>23519</v>
      </c>
      <c r="O6446" s="29">
        <f t="shared" si="602"/>
        <v>7</v>
      </c>
      <c r="P6446" s="29">
        <f t="shared" si="603"/>
        <v>16</v>
      </c>
      <c r="Q6446" s="14" t="str">
        <f t="shared" si="604"/>
        <v xml:space="preserve">Dianna </v>
      </c>
      <c r="R6446" s="14" t="str">
        <f t="shared" si="605"/>
        <v>Vittorini</v>
      </c>
    </row>
    <row r="6447" spans="2:18" x14ac:dyDescent="0.45">
      <c r="B6447" s="14" t="str">
        <f t="shared" si="600"/>
        <v>409445040948</v>
      </c>
      <c r="C6447" s="5">
        <v>40944</v>
      </c>
      <c r="D6447" s="2" t="s">
        <v>804</v>
      </c>
      <c r="E6447" s="14">
        <f t="shared" si="601"/>
        <v>0</v>
      </c>
      <c r="F6447" s="2">
        <v>50</v>
      </c>
      <c r="G6447" s="19">
        <v>490.87</v>
      </c>
      <c r="H6447" s="20">
        <v>0</v>
      </c>
      <c r="I6447" s="6"/>
      <c r="J6447" s="5">
        <v>40948</v>
      </c>
      <c r="K6447" s="25">
        <v>190.93</v>
      </c>
      <c r="L6447" s="2" t="s">
        <v>701</v>
      </c>
      <c r="M6447" s="14">
        <f>+VLOOKUP(L6447,Customers!$C$3:$D$797,2,FALSE)</f>
        <v>5</v>
      </c>
      <c r="N6447" s="14">
        <f>+INDEX(Customers!$B$2:$D$797,MATCH(TF_Database!L6447,Customers!$C$2:$C$797,0),1)</f>
        <v>23519</v>
      </c>
      <c r="O6447" s="29">
        <f t="shared" si="602"/>
        <v>7</v>
      </c>
      <c r="P6447" s="29">
        <f t="shared" si="603"/>
        <v>16</v>
      </c>
      <c r="Q6447" s="14" t="str">
        <f t="shared" si="604"/>
        <v xml:space="preserve">Dianna </v>
      </c>
      <c r="R6447" s="14" t="str">
        <f t="shared" si="605"/>
        <v>Vittorini</v>
      </c>
    </row>
    <row r="6448" spans="2:18" x14ac:dyDescent="0.45">
      <c r="B6448" s="14" t="str">
        <f t="shared" si="600"/>
        <v>40994440997</v>
      </c>
      <c r="C6448" s="5">
        <v>40994</v>
      </c>
      <c r="D6448" s="2" t="s">
        <v>811</v>
      </c>
      <c r="E6448" s="14">
        <f t="shared" si="601"/>
        <v>0</v>
      </c>
      <c r="F6448" s="2">
        <v>4</v>
      </c>
      <c r="G6448" s="19">
        <v>137.54</v>
      </c>
      <c r="H6448" s="20">
        <v>0.08</v>
      </c>
      <c r="I6448" s="6"/>
      <c r="J6448" s="5">
        <v>40997</v>
      </c>
      <c r="K6448" s="25">
        <v>-138.84</v>
      </c>
      <c r="L6448" s="2" t="s">
        <v>698</v>
      </c>
      <c r="M6448" s="14">
        <f>+VLOOKUP(L6448,Customers!$C$3:$D$797,2,FALSE)</f>
        <v>5</v>
      </c>
      <c r="N6448" s="14">
        <f>+INDEX(Customers!$B$2:$D$797,MATCH(TF_Database!L6448,Customers!$C$2:$C$797,0),1)</f>
        <v>31418</v>
      </c>
      <c r="O6448" s="29">
        <f t="shared" si="602"/>
        <v>6</v>
      </c>
      <c r="P6448" s="29">
        <f t="shared" si="603"/>
        <v>12</v>
      </c>
      <c r="Q6448" s="14" t="str">
        <f t="shared" si="604"/>
        <v xml:space="preserve">Dario </v>
      </c>
      <c r="R6448" s="14" t="str">
        <f t="shared" si="605"/>
        <v>Medina</v>
      </c>
    </row>
    <row r="6449" spans="2:18" x14ac:dyDescent="0.45">
      <c r="B6449" s="14" t="str">
        <f t="shared" si="600"/>
        <v>409572140957</v>
      </c>
      <c r="C6449" s="5">
        <v>40957</v>
      </c>
      <c r="D6449" s="2" t="s">
        <v>811</v>
      </c>
      <c r="E6449" s="14">
        <f t="shared" si="601"/>
        <v>0</v>
      </c>
      <c r="F6449" s="2">
        <v>21</v>
      </c>
      <c r="G6449" s="19">
        <v>673.92</v>
      </c>
      <c r="H6449" s="20">
        <v>0.01</v>
      </c>
      <c r="I6449" s="6"/>
      <c r="J6449" s="5">
        <v>40957</v>
      </c>
      <c r="K6449" s="25">
        <v>224.71</v>
      </c>
      <c r="L6449" s="2" t="s">
        <v>570</v>
      </c>
      <c r="M6449" s="14">
        <f>+VLOOKUP(L6449,Customers!$C$3:$D$797,2,FALSE)</f>
        <v>1</v>
      </c>
      <c r="N6449" s="14">
        <f>+INDEX(Customers!$B$2:$D$797,MATCH(TF_Database!L6449,Customers!$C$2:$C$797,0),1)</f>
        <v>1388</v>
      </c>
      <c r="O6449" s="29">
        <f t="shared" si="602"/>
        <v>3</v>
      </c>
      <c r="P6449" s="29">
        <f t="shared" si="603"/>
        <v>10</v>
      </c>
      <c r="Q6449" s="14" t="str">
        <f t="shared" si="604"/>
        <v xml:space="preserve">Ed </v>
      </c>
      <c r="R6449" s="14" t="str">
        <f t="shared" si="605"/>
        <v>Braxton</v>
      </c>
    </row>
    <row r="6450" spans="2:18" x14ac:dyDescent="0.45">
      <c r="B6450" s="14" t="str">
        <f t="shared" si="600"/>
        <v>409571940958</v>
      </c>
      <c r="C6450" s="5">
        <v>40957</v>
      </c>
      <c r="D6450" s="2" t="s">
        <v>811</v>
      </c>
      <c r="E6450" s="14">
        <f t="shared" si="601"/>
        <v>0</v>
      </c>
      <c r="F6450" s="2">
        <v>19</v>
      </c>
      <c r="G6450" s="19">
        <v>540.55999999999995</v>
      </c>
      <c r="H6450" s="20">
        <v>0.02</v>
      </c>
      <c r="I6450" s="6"/>
      <c r="J6450" s="5">
        <v>40958</v>
      </c>
      <c r="K6450" s="25">
        <v>-93.46</v>
      </c>
      <c r="L6450" s="2" t="s">
        <v>570</v>
      </c>
      <c r="M6450" s="14">
        <f>+VLOOKUP(L6450,Customers!$C$3:$D$797,2,FALSE)</f>
        <v>1</v>
      </c>
      <c r="N6450" s="14">
        <f>+INDEX(Customers!$B$2:$D$797,MATCH(TF_Database!L6450,Customers!$C$2:$C$797,0),1)</f>
        <v>1388</v>
      </c>
      <c r="O6450" s="29">
        <f t="shared" si="602"/>
        <v>3</v>
      </c>
      <c r="P6450" s="29">
        <f t="shared" si="603"/>
        <v>10</v>
      </c>
      <c r="Q6450" s="14" t="str">
        <f t="shared" si="604"/>
        <v xml:space="preserve">Ed </v>
      </c>
      <c r="R6450" s="14" t="str">
        <f t="shared" si="605"/>
        <v>Braxton</v>
      </c>
    </row>
    <row r="6451" spans="2:18" x14ac:dyDescent="0.45">
      <c r="B6451" s="14" t="str">
        <f t="shared" si="600"/>
        <v>408542640855</v>
      </c>
      <c r="C6451" s="5">
        <v>40854</v>
      </c>
      <c r="D6451" s="2" t="s">
        <v>811</v>
      </c>
      <c r="E6451" s="14">
        <f t="shared" si="601"/>
        <v>0</v>
      </c>
      <c r="F6451" s="2">
        <v>26</v>
      </c>
      <c r="G6451" s="19">
        <v>13905.88</v>
      </c>
      <c r="H6451" s="20">
        <v>0.05</v>
      </c>
      <c r="I6451" s="6"/>
      <c r="J6451" s="5">
        <v>40855</v>
      </c>
      <c r="K6451" s="25">
        <v>6441.18</v>
      </c>
      <c r="L6451" s="2" t="s">
        <v>570</v>
      </c>
      <c r="M6451" s="14">
        <f>+VLOOKUP(L6451,Customers!$C$3:$D$797,2,FALSE)</f>
        <v>1</v>
      </c>
      <c r="N6451" s="14">
        <f>+INDEX(Customers!$B$2:$D$797,MATCH(TF_Database!L6451,Customers!$C$2:$C$797,0),1)</f>
        <v>1388</v>
      </c>
      <c r="O6451" s="29">
        <f t="shared" si="602"/>
        <v>3</v>
      </c>
      <c r="P6451" s="29">
        <f t="shared" si="603"/>
        <v>10</v>
      </c>
      <c r="Q6451" s="14" t="str">
        <f t="shared" si="604"/>
        <v xml:space="preserve">Ed </v>
      </c>
      <c r="R6451" s="14" t="str">
        <f t="shared" si="605"/>
        <v>Braxton</v>
      </c>
    </row>
    <row r="6452" spans="2:18" x14ac:dyDescent="0.45">
      <c r="B6452" s="14" t="str">
        <f t="shared" si="600"/>
        <v>410174841017</v>
      </c>
      <c r="C6452" s="5">
        <v>41017</v>
      </c>
      <c r="D6452" s="2" t="s">
        <v>811</v>
      </c>
      <c r="E6452" s="14">
        <f t="shared" si="601"/>
        <v>0</v>
      </c>
      <c r="F6452" s="2">
        <v>48</v>
      </c>
      <c r="G6452" s="19">
        <v>1055.98</v>
      </c>
      <c r="H6452" s="20">
        <v>7.0000000000000007E-2</v>
      </c>
      <c r="I6452" s="6"/>
      <c r="J6452" s="5">
        <v>41017</v>
      </c>
      <c r="K6452" s="25">
        <v>204.58</v>
      </c>
      <c r="L6452" s="2" t="s">
        <v>626</v>
      </c>
      <c r="M6452" s="14">
        <f>+VLOOKUP(L6452,Customers!$C$3:$D$797,2,FALSE)</f>
        <v>3</v>
      </c>
      <c r="N6452" s="14">
        <f>+INDEX(Customers!$B$2:$D$797,MATCH(TF_Database!L6452,Customers!$C$2:$C$797,0),1)</f>
        <v>32297</v>
      </c>
      <c r="O6452" s="29">
        <f t="shared" si="602"/>
        <v>7</v>
      </c>
      <c r="P6452" s="29">
        <f t="shared" si="603"/>
        <v>13</v>
      </c>
      <c r="Q6452" s="14" t="str">
        <f t="shared" si="604"/>
        <v xml:space="preserve">Ashley </v>
      </c>
      <c r="R6452" s="14" t="str">
        <f t="shared" si="605"/>
        <v>Jarboe</v>
      </c>
    </row>
    <row r="6453" spans="2:18" x14ac:dyDescent="0.45">
      <c r="B6453" s="14" t="str">
        <f t="shared" si="600"/>
        <v>406882840689</v>
      </c>
      <c r="C6453" s="5">
        <v>40688</v>
      </c>
      <c r="D6453" s="2" t="s">
        <v>810</v>
      </c>
      <c r="E6453" s="14">
        <f t="shared" si="601"/>
        <v>0</v>
      </c>
      <c r="F6453" s="2">
        <v>28</v>
      </c>
      <c r="G6453" s="19">
        <v>17599.39</v>
      </c>
      <c r="H6453" s="20">
        <v>0.03</v>
      </c>
      <c r="I6453" s="6"/>
      <c r="J6453" s="5">
        <v>40689</v>
      </c>
      <c r="K6453" s="25">
        <v>5513.86</v>
      </c>
      <c r="L6453" s="2" t="s">
        <v>698</v>
      </c>
      <c r="M6453" s="14">
        <f>+VLOOKUP(L6453,Customers!$C$3:$D$797,2,FALSE)</f>
        <v>5</v>
      </c>
      <c r="N6453" s="14">
        <f>+INDEX(Customers!$B$2:$D$797,MATCH(TF_Database!L6453,Customers!$C$2:$C$797,0),1)</f>
        <v>31418</v>
      </c>
      <c r="O6453" s="29">
        <f t="shared" si="602"/>
        <v>6</v>
      </c>
      <c r="P6453" s="29">
        <f t="shared" si="603"/>
        <v>12</v>
      </c>
      <c r="Q6453" s="14" t="str">
        <f t="shared" si="604"/>
        <v xml:space="preserve">Dario </v>
      </c>
      <c r="R6453" s="14" t="str">
        <f t="shared" si="605"/>
        <v>Medina</v>
      </c>
    </row>
    <row r="6454" spans="2:18" x14ac:dyDescent="0.45">
      <c r="B6454" s="14" t="str">
        <f t="shared" si="600"/>
        <v>406881640690</v>
      </c>
      <c r="C6454" s="5">
        <v>40688</v>
      </c>
      <c r="D6454" s="2" t="s">
        <v>810</v>
      </c>
      <c r="E6454" s="14">
        <f t="shared" si="601"/>
        <v>0</v>
      </c>
      <c r="F6454" s="2">
        <v>16</v>
      </c>
      <c r="G6454" s="19">
        <v>115.34</v>
      </c>
      <c r="H6454" s="20">
        <v>0.02</v>
      </c>
      <c r="I6454" s="6"/>
      <c r="J6454" s="5">
        <v>40690</v>
      </c>
      <c r="K6454" s="25">
        <v>13.83</v>
      </c>
      <c r="L6454" s="2" t="s">
        <v>698</v>
      </c>
      <c r="M6454" s="14">
        <f>+VLOOKUP(L6454,Customers!$C$3:$D$797,2,FALSE)</f>
        <v>5</v>
      </c>
      <c r="N6454" s="14">
        <f>+INDEX(Customers!$B$2:$D$797,MATCH(TF_Database!L6454,Customers!$C$2:$C$797,0),1)</f>
        <v>31418</v>
      </c>
      <c r="O6454" s="29">
        <f t="shared" si="602"/>
        <v>6</v>
      </c>
      <c r="P6454" s="29">
        <f t="shared" si="603"/>
        <v>12</v>
      </c>
      <c r="Q6454" s="14" t="str">
        <f t="shared" si="604"/>
        <v xml:space="preserve">Dario </v>
      </c>
      <c r="R6454" s="14" t="str">
        <f t="shared" si="605"/>
        <v>Medina</v>
      </c>
    </row>
    <row r="6455" spans="2:18" x14ac:dyDescent="0.45">
      <c r="B6455" s="14" t="str">
        <f t="shared" si="600"/>
        <v>409102740911</v>
      </c>
      <c r="C6455" s="5">
        <v>40910</v>
      </c>
      <c r="D6455" s="2" t="s">
        <v>811</v>
      </c>
      <c r="E6455" s="14">
        <f t="shared" si="601"/>
        <v>0</v>
      </c>
      <c r="F6455" s="2">
        <v>27</v>
      </c>
      <c r="G6455" s="19">
        <v>279.39999999999998</v>
      </c>
      <c r="H6455" s="20">
        <v>0.1</v>
      </c>
      <c r="I6455" s="6"/>
      <c r="J6455" s="5">
        <v>40911</v>
      </c>
      <c r="K6455" s="25">
        <v>-92.25</v>
      </c>
      <c r="L6455" s="2" t="s">
        <v>698</v>
      </c>
      <c r="M6455" s="14">
        <f>+VLOOKUP(L6455,Customers!$C$3:$D$797,2,FALSE)</f>
        <v>5</v>
      </c>
      <c r="N6455" s="14">
        <f>+INDEX(Customers!$B$2:$D$797,MATCH(TF_Database!L6455,Customers!$C$2:$C$797,0),1)</f>
        <v>31418</v>
      </c>
      <c r="O6455" s="29">
        <f t="shared" si="602"/>
        <v>6</v>
      </c>
      <c r="P6455" s="29">
        <f t="shared" si="603"/>
        <v>12</v>
      </c>
      <c r="Q6455" s="14" t="str">
        <f t="shared" si="604"/>
        <v xml:space="preserve">Dario </v>
      </c>
      <c r="R6455" s="14" t="str">
        <f t="shared" si="605"/>
        <v>Medina</v>
      </c>
    </row>
    <row r="6456" spans="2:18" x14ac:dyDescent="0.45">
      <c r="B6456" s="14" t="str">
        <f t="shared" si="600"/>
        <v>404543740458</v>
      </c>
      <c r="C6456" s="5">
        <v>40454</v>
      </c>
      <c r="D6456" s="2" t="s">
        <v>804</v>
      </c>
      <c r="E6456" s="14">
        <f t="shared" si="601"/>
        <v>0</v>
      </c>
      <c r="F6456" s="2">
        <v>37</v>
      </c>
      <c r="G6456" s="19">
        <v>395.37</v>
      </c>
      <c r="H6456" s="20">
        <v>7.0000000000000007E-2</v>
      </c>
      <c r="I6456" s="6"/>
      <c r="J6456" s="5">
        <v>40458</v>
      </c>
      <c r="K6456" s="25">
        <v>17.149999999999999</v>
      </c>
      <c r="L6456" s="2" t="s">
        <v>700</v>
      </c>
      <c r="M6456" s="14">
        <f>+VLOOKUP(L6456,Customers!$C$3:$D$797,2,FALSE)</f>
        <v>4</v>
      </c>
      <c r="N6456" s="14">
        <f>+INDEX(Customers!$B$2:$D$797,MATCH(TF_Database!L6456,Customers!$C$2:$C$797,0),1)</f>
        <v>8900</v>
      </c>
      <c r="O6456" s="29">
        <f t="shared" si="602"/>
        <v>9</v>
      </c>
      <c r="P6456" s="29">
        <f t="shared" si="603"/>
        <v>15</v>
      </c>
      <c r="Q6456" s="14" t="str">
        <f t="shared" si="604"/>
        <v xml:space="preserve">Benjamin </v>
      </c>
      <c r="R6456" s="14" t="str">
        <f t="shared" si="605"/>
        <v>Farhat</v>
      </c>
    </row>
    <row r="6457" spans="2:18" x14ac:dyDescent="0.45">
      <c r="B6457" s="14" t="str">
        <f t="shared" si="600"/>
        <v>402551940256</v>
      </c>
      <c r="C6457" s="5">
        <v>40255</v>
      </c>
      <c r="D6457" s="2" t="s">
        <v>808</v>
      </c>
      <c r="E6457" s="14">
        <f t="shared" si="601"/>
        <v>0</v>
      </c>
      <c r="F6457" s="2">
        <v>19</v>
      </c>
      <c r="G6457" s="19">
        <v>337.38</v>
      </c>
      <c r="H6457" s="20">
        <v>0</v>
      </c>
      <c r="I6457" s="6"/>
      <c r="J6457" s="5">
        <v>40256</v>
      </c>
      <c r="K6457" s="25">
        <v>-409.79</v>
      </c>
      <c r="L6457" s="2" t="s">
        <v>701</v>
      </c>
      <c r="M6457" s="14">
        <f>+VLOOKUP(L6457,Customers!$C$3:$D$797,2,FALSE)</f>
        <v>5</v>
      </c>
      <c r="N6457" s="14">
        <f>+INDEX(Customers!$B$2:$D$797,MATCH(TF_Database!L6457,Customers!$C$2:$C$797,0),1)</f>
        <v>23519</v>
      </c>
      <c r="O6457" s="29">
        <f t="shared" si="602"/>
        <v>7</v>
      </c>
      <c r="P6457" s="29">
        <f t="shared" si="603"/>
        <v>16</v>
      </c>
      <c r="Q6457" s="14" t="str">
        <f t="shared" si="604"/>
        <v xml:space="preserve">Dianna </v>
      </c>
      <c r="R6457" s="14" t="str">
        <f t="shared" si="605"/>
        <v>Vittorini</v>
      </c>
    </row>
    <row r="6458" spans="2:18" x14ac:dyDescent="0.45">
      <c r="B6458" s="14" t="str">
        <f t="shared" si="600"/>
        <v>403222040323</v>
      </c>
      <c r="C6458" s="5">
        <v>40322</v>
      </c>
      <c r="D6458" s="2" t="s">
        <v>806</v>
      </c>
      <c r="E6458" s="14">
        <f t="shared" si="601"/>
        <v>1</v>
      </c>
      <c r="F6458" s="2">
        <v>20</v>
      </c>
      <c r="G6458" s="19">
        <v>116.55</v>
      </c>
      <c r="H6458" s="20">
        <v>0.09</v>
      </c>
      <c r="I6458" s="6"/>
      <c r="J6458" s="5">
        <v>40323</v>
      </c>
      <c r="K6458" s="25">
        <v>-39.67</v>
      </c>
      <c r="L6458" s="2" t="s">
        <v>698</v>
      </c>
      <c r="M6458" s="14">
        <f>+VLOOKUP(L6458,Customers!$C$3:$D$797,2,FALSE)</f>
        <v>5</v>
      </c>
      <c r="N6458" s="14">
        <f>+INDEX(Customers!$B$2:$D$797,MATCH(TF_Database!L6458,Customers!$C$2:$C$797,0),1)</f>
        <v>31418</v>
      </c>
      <c r="O6458" s="29">
        <f t="shared" si="602"/>
        <v>6</v>
      </c>
      <c r="P6458" s="29">
        <f t="shared" si="603"/>
        <v>12</v>
      </c>
      <c r="Q6458" s="14" t="str">
        <f t="shared" si="604"/>
        <v xml:space="preserve">Dario </v>
      </c>
      <c r="R6458" s="14" t="str">
        <f t="shared" si="605"/>
        <v>Medina</v>
      </c>
    </row>
    <row r="6459" spans="2:18" x14ac:dyDescent="0.45">
      <c r="B6459" s="14" t="str">
        <f t="shared" si="600"/>
        <v>40098440105</v>
      </c>
      <c r="C6459" s="5">
        <v>40098</v>
      </c>
      <c r="D6459" s="2" t="s">
        <v>804</v>
      </c>
      <c r="E6459" s="14">
        <f t="shared" si="601"/>
        <v>0</v>
      </c>
      <c r="F6459" s="2">
        <v>4</v>
      </c>
      <c r="G6459" s="19">
        <v>487.72</v>
      </c>
      <c r="H6459" s="20">
        <v>0.06</v>
      </c>
      <c r="I6459" s="6"/>
      <c r="J6459" s="5">
        <v>40105</v>
      </c>
      <c r="K6459" s="25">
        <v>-192.2961</v>
      </c>
      <c r="L6459" s="2" t="s">
        <v>702</v>
      </c>
      <c r="M6459" s="14">
        <f>+VLOOKUP(L6459,Customers!$C$3:$D$797,2,FALSE)</f>
        <v>2</v>
      </c>
      <c r="N6459" s="14">
        <f>+INDEX(Customers!$B$2:$D$797,MATCH(TF_Database!L6459,Customers!$C$2:$C$797,0),1)</f>
        <v>26917</v>
      </c>
      <c r="O6459" s="29">
        <f t="shared" si="602"/>
        <v>6</v>
      </c>
      <c r="P6459" s="29">
        <f t="shared" si="603"/>
        <v>13</v>
      </c>
      <c r="Q6459" s="14" t="str">
        <f t="shared" si="604"/>
        <v xml:space="preserve">Cindy </v>
      </c>
      <c r="R6459" s="14" t="str">
        <f t="shared" si="605"/>
        <v>Stewart</v>
      </c>
    </row>
    <row r="6460" spans="2:18" x14ac:dyDescent="0.45">
      <c r="B6460" s="14" t="str">
        <f t="shared" si="600"/>
        <v>40999441001</v>
      </c>
      <c r="C6460" s="5">
        <v>40999</v>
      </c>
      <c r="D6460" s="2" t="s">
        <v>806</v>
      </c>
      <c r="E6460" s="14">
        <f t="shared" si="601"/>
        <v>1</v>
      </c>
      <c r="F6460" s="2">
        <v>4</v>
      </c>
      <c r="G6460" s="19">
        <v>816.09</v>
      </c>
      <c r="H6460" s="20">
        <v>0.05</v>
      </c>
      <c r="I6460" s="6"/>
      <c r="J6460" s="5">
        <v>41001</v>
      </c>
      <c r="K6460" s="25">
        <v>-150.29</v>
      </c>
      <c r="L6460" s="2" t="s">
        <v>702</v>
      </c>
      <c r="M6460" s="14">
        <f>+VLOOKUP(L6460,Customers!$C$3:$D$797,2,FALSE)</f>
        <v>2</v>
      </c>
      <c r="N6460" s="14">
        <f>+INDEX(Customers!$B$2:$D$797,MATCH(TF_Database!L6460,Customers!$C$2:$C$797,0),1)</f>
        <v>26917</v>
      </c>
      <c r="O6460" s="29">
        <f t="shared" si="602"/>
        <v>6</v>
      </c>
      <c r="P6460" s="29">
        <f t="shared" si="603"/>
        <v>13</v>
      </c>
      <c r="Q6460" s="14" t="str">
        <f t="shared" si="604"/>
        <v xml:space="preserve">Cindy </v>
      </c>
      <c r="R6460" s="14" t="str">
        <f t="shared" si="605"/>
        <v>Stewart</v>
      </c>
    </row>
    <row r="6461" spans="2:18" x14ac:dyDescent="0.45">
      <c r="B6461" s="14" t="str">
        <f t="shared" si="600"/>
        <v>407223940723</v>
      </c>
      <c r="C6461" s="5">
        <v>40722</v>
      </c>
      <c r="D6461" s="2" t="s">
        <v>811</v>
      </c>
      <c r="E6461" s="14">
        <f t="shared" si="601"/>
        <v>0</v>
      </c>
      <c r="F6461" s="2">
        <v>39</v>
      </c>
      <c r="G6461" s="19">
        <v>3063.1</v>
      </c>
      <c r="H6461" s="20">
        <v>0.06</v>
      </c>
      <c r="I6461" s="6"/>
      <c r="J6461" s="5">
        <v>40723</v>
      </c>
      <c r="K6461" s="25">
        <v>-1022.02</v>
      </c>
      <c r="L6461" s="2" t="s">
        <v>536</v>
      </c>
      <c r="M6461" s="14">
        <f>+VLOOKUP(L6461,Customers!$C$3:$D$797,2,FALSE)</f>
        <v>1</v>
      </c>
      <c r="N6461" s="14">
        <f>+INDEX(Customers!$B$2:$D$797,MATCH(TF_Database!L6461,Customers!$C$2:$C$797,0),1)</f>
        <v>30575</v>
      </c>
      <c r="O6461" s="29">
        <f t="shared" si="602"/>
        <v>6</v>
      </c>
      <c r="P6461" s="29">
        <f t="shared" si="603"/>
        <v>16</v>
      </c>
      <c r="Q6461" s="14" t="str">
        <f t="shared" si="604"/>
        <v xml:space="preserve">Bruce </v>
      </c>
      <c r="R6461" s="14" t="str">
        <f t="shared" si="605"/>
        <v>Degenhardt</v>
      </c>
    </row>
    <row r="6462" spans="2:18" x14ac:dyDescent="0.45">
      <c r="B6462" s="14" t="str">
        <f t="shared" si="600"/>
        <v>407221540724</v>
      </c>
      <c r="C6462" s="5">
        <v>40722</v>
      </c>
      <c r="D6462" s="2" t="s">
        <v>811</v>
      </c>
      <c r="E6462" s="14">
        <f t="shared" si="601"/>
        <v>0</v>
      </c>
      <c r="F6462" s="2">
        <v>15</v>
      </c>
      <c r="G6462" s="19">
        <v>229.03</v>
      </c>
      <c r="H6462" s="20">
        <v>0.05</v>
      </c>
      <c r="I6462" s="6"/>
      <c r="J6462" s="5">
        <v>40724</v>
      </c>
      <c r="K6462" s="25">
        <v>-28.58</v>
      </c>
      <c r="L6462" s="2" t="s">
        <v>536</v>
      </c>
      <c r="M6462" s="14">
        <f>+VLOOKUP(L6462,Customers!$C$3:$D$797,2,FALSE)</f>
        <v>1</v>
      </c>
      <c r="N6462" s="14">
        <f>+INDEX(Customers!$B$2:$D$797,MATCH(TF_Database!L6462,Customers!$C$2:$C$797,0),1)</f>
        <v>30575</v>
      </c>
      <c r="O6462" s="29">
        <f t="shared" si="602"/>
        <v>6</v>
      </c>
      <c r="P6462" s="29">
        <f t="shared" si="603"/>
        <v>16</v>
      </c>
      <c r="Q6462" s="14" t="str">
        <f t="shared" si="604"/>
        <v xml:space="preserve">Bruce </v>
      </c>
      <c r="R6462" s="14" t="str">
        <f t="shared" si="605"/>
        <v>Degenhardt</v>
      </c>
    </row>
    <row r="6463" spans="2:18" x14ac:dyDescent="0.45">
      <c r="B6463" s="14" t="str">
        <f t="shared" si="600"/>
        <v>399681139969</v>
      </c>
      <c r="C6463" s="5">
        <v>39968</v>
      </c>
      <c r="D6463" s="2" t="s">
        <v>806</v>
      </c>
      <c r="E6463" s="14">
        <f t="shared" si="601"/>
        <v>1</v>
      </c>
      <c r="F6463" s="2">
        <v>11</v>
      </c>
      <c r="G6463" s="19">
        <v>2489.85</v>
      </c>
      <c r="H6463" s="20">
        <v>0.06</v>
      </c>
      <c r="I6463" s="6"/>
      <c r="J6463" s="5">
        <v>39969</v>
      </c>
      <c r="K6463" s="25">
        <v>-566.5</v>
      </c>
      <c r="L6463" s="2" t="s">
        <v>702</v>
      </c>
      <c r="M6463" s="14">
        <f>+VLOOKUP(L6463,Customers!$C$3:$D$797,2,FALSE)</f>
        <v>2</v>
      </c>
      <c r="N6463" s="14">
        <f>+INDEX(Customers!$B$2:$D$797,MATCH(TF_Database!L6463,Customers!$C$2:$C$797,0),1)</f>
        <v>26917</v>
      </c>
      <c r="O6463" s="29">
        <f t="shared" si="602"/>
        <v>6</v>
      </c>
      <c r="P6463" s="29">
        <f t="shared" si="603"/>
        <v>13</v>
      </c>
      <c r="Q6463" s="14" t="str">
        <f t="shared" si="604"/>
        <v xml:space="preserve">Cindy </v>
      </c>
      <c r="R6463" s="14" t="str">
        <f t="shared" si="605"/>
        <v>Stewart</v>
      </c>
    </row>
    <row r="6464" spans="2:18" x14ac:dyDescent="0.45">
      <c r="B6464" s="14" t="str">
        <f t="shared" si="600"/>
        <v>398563739859</v>
      </c>
      <c r="C6464" s="5">
        <v>39856</v>
      </c>
      <c r="D6464" s="2" t="s">
        <v>810</v>
      </c>
      <c r="E6464" s="14">
        <f t="shared" si="601"/>
        <v>0</v>
      </c>
      <c r="F6464" s="2">
        <v>37</v>
      </c>
      <c r="G6464" s="19">
        <v>240.52</v>
      </c>
      <c r="H6464" s="20">
        <v>0.05</v>
      </c>
      <c r="I6464" s="6"/>
      <c r="J6464" s="5">
        <v>39859</v>
      </c>
      <c r="K6464" s="25">
        <v>-164.18</v>
      </c>
      <c r="L6464" s="2" t="s">
        <v>706</v>
      </c>
      <c r="M6464" s="14">
        <f>+VLOOKUP(L6464,Customers!$C$3:$D$797,2,FALSE)</f>
        <v>4</v>
      </c>
      <c r="N6464" s="14">
        <f>+INDEX(Customers!$B$2:$D$797,MATCH(TF_Database!L6464,Customers!$C$2:$C$797,0),1)</f>
        <v>23124</v>
      </c>
      <c r="O6464" s="29">
        <f t="shared" si="602"/>
        <v>6</v>
      </c>
      <c r="P6464" s="29">
        <f t="shared" si="603"/>
        <v>10</v>
      </c>
      <c r="Q6464" s="14" t="str">
        <f t="shared" si="604"/>
        <v xml:space="preserve">Trudy </v>
      </c>
      <c r="R6464" s="14" t="str">
        <f t="shared" si="605"/>
        <v>Bell</v>
      </c>
    </row>
    <row r="6465" spans="2:18" x14ac:dyDescent="0.45">
      <c r="B6465" s="14" t="str">
        <f t="shared" si="600"/>
        <v>406544940655</v>
      </c>
      <c r="C6465" s="5">
        <v>40654</v>
      </c>
      <c r="D6465" s="2" t="s">
        <v>808</v>
      </c>
      <c r="E6465" s="14">
        <f t="shared" si="601"/>
        <v>0</v>
      </c>
      <c r="F6465" s="2">
        <v>49</v>
      </c>
      <c r="G6465" s="19">
        <v>10261.25</v>
      </c>
      <c r="H6465" s="20">
        <v>0.02</v>
      </c>
      <c r="I6465" s="6"/>
      <c r="J6465" s="5">
        <v>40655</v>
      </c>
      <c r="K6465" s="25">
        <v>611.11</v>
      </c>
      <c r="L6465" s="2" t="s">
        <v>536</v>
      </c>
      <c r="M6465" s="14">
        <f>+VLOOKUP(L6465,Customers!$C$3:$D$797,2,FALSE)</f>
        <v>1</v>
      </c>
      <c r="N6465" s="14">
        <f>+INDEX(Customers!$B$2:$D$797,MATCH(TF_Database!L6465,Customers!$C$2:$C$797,0),1)</f>
        <v>30575</v>
      </c>
      <c r="O6465" s="29">
        <f t="shared" si="602"/>
        <v>6</v>
      </c>
      <c r="P6465" s="29">
        <f t="shared" si="603"/>
        <v>16</v>
      </c>
      <c r="Q6465" s="14" t="str">
        <f t="shared" si="604"/>
        <v xml:space="preserve">Bruce </v>
      </c>
      <c r="R6465" s="14" t="str">
        <f t="shared" si="605"/>
        <v>Degenhardt</v>
      </c>
    </row>
    <row r="6466" spans="2:18" x14ac:dyDescent="0.45">
      <c r="B6466" s="14" t="str">
        <f t="shared" si="600"/>
        <v>403634640363</v>
      </c>
      <c r="C6466" s="5">
        <v>40363</v>
      </c>
      <c r="D6466" s="2" t="s">
        <v>806</v>
      </c>
      <c r="E6466" s="14">
        <f t="shared" si="601"/>
        <v>1</v>
      </c>
      <c r="F6466" s="2">
        <v>46</v>
      </c>
      <c r="G6466" s="19">
        <v>5699.22</v>
      </c>
      <c r="H6466" s="20">
        <v>0.09</v>
      </c>
      <c r="I6466" s="6"/>
      <c r="J6466" s="5">
        <v>40363</v>
      </c>
      <c r="K6466" s="25">
        <v>2812.63</v>
      </c>
      <c r="L6466" s="2" t="s">
        <v>626</v>
      </c>
      <c r="M6466" s="14">
        <f>+VLOOKUP(L6466,Customers!$C$3:$D$797,2,FALSE)</f>
        <v>3</v>
      </c>
      <c r="N6466" s="14">
        <f>+INDEX(Customers!$B$2:$D$797,MATCH(TF_Database!L6466,Customers!$C$2:$C$797,0),1)</f>
        <v>32297</v>
      </c>
      <c r="O6466" s="29">
        <f t="shared" si="602"/>
        <v>7</v>
      </c>
      <c r="P6466" s="29">
        <f t="shared" si="603"/>
        <v>13</v>
      </c>
      <c r="Q6466" s="14" t="str">
        <f t="shared" si="604"/>
        <v xml:space="preserve">Ashley </v>
      </c>
      <c r="R6466" s="14" t="str">
        <f t="shared" si="605"/>
        <v>Jarboe</v>
      </c>
    </row>
    <row r="6467" spans="2:18" x14ac:dyDescent="0.45">
      <c r="B6467" s="14" t="str">
        <f t="shared" si="600"/>
        <v>41046541048</v>
      </c>
      <c r="C6467" s="5">
        <v>41046</v>
      </c>
      <c r="D6467" s="2" t="s">
        <v>808</v>
      </c>
      <c r="E6467" s="14">
        <f t="shared" si="601"/>
        <v>0</v>
      </c>
      <c r="F6467" s="2">
        <v>5</v>
      </c>
      <c r="G6467" s="19">
        <v>22.75</v>
      </c>
      <c r="H6467" s="20">
        <v>0.09</v>
      </c>
      <c r="I6467" s="6"/>
      <c r="J6467" s="5">
        <v>41048</v>
      </c>
      <c r="K6467" s="25">
        <v>-0.44999999999999929</v>
      </c>
      <c r="L6467" s="2" t="s">
        <v>699</v>
      </c>
      <c r="M6467" s="14">
        <f>+VLOOKUP(L6467,Customers!$C$3:$D$797,2,FALSE)</f>
        <v>2</v>
      </c>
      <c r="N6467" s="14">
        <f>+INDEX(Customers!$B$2:$D$797,MATCH(TF_Database!L6467,Customers!$C$2:$C$797,0),1)</f>
        <v>9575</v>
      </c>
      <c r="O6467" s="29">
        <f t="shared" si="602"/>
        <v>6</v>
      </c>
      <c r="P6467" s="29">
        <f t="shared" si="603"/>
        <v>13</v>
      </c>
      <c r="Q6467" s="14" t="str">
        <f t="shared" si="604"/>
        <v xml:space="preserve">Cindy </v>
      </c>
      <c r="R6467" s="14" t="str">
        <f t="shared" si="605"/>
        <v>Chapman</v>
      </c>
    </row>
    <row r="6468" spans="2:18" x14ac:dyDescent="0.45">
      <c r="B6468" s="14" t="str">
        <f t="shared" si="600"/>
        <v>398901839892</v>
      </c>
      <c r="C6468" s="5">
        <v>39890</v>
      </c>
      <c r="D6468" s="2" t="s">
        <v>811</v>
      </c>
      <c r="E6468" s="14">
        <f t="shared" si="601"/>
        <v>0</v>
      </c>
      <c r="F6468" s="2">
        <v>18</v>
      </c>
      <c r="G6468" s="19">
        <v>433.31</v>
      </c>
      <c r="H6468" s="20">
        <v>0.05</v>
      </c>
      <c r="I6468" s="6"/>
      <c r="J6468" s="5">
        <v>39892</v>
      </c>
      <c r="K6468" s="25">
        <v>-815.79</v>
      </c>
      <c r="L6468" s="2" t="s">
        <v>704</v>
      </c>
      <c r="M6468" s="14">
        <f>+VLOOKUP(L6468,Customers!$C$3:$D$797,2,FALSE)</f>
        <v>3</v>
      </c>
      <c r="N6468" s="14">
        <f>+INDEX(Customers!$B$2:$D$797,MATCH(TF_Database!L6468,Customers!$C$2:$C$797,0),1)</f>
        <v>3403</v>
      </c>
      <c r="O6468" s="29">
        <f t="shared" si="602"/>
        <v>5</v>
      </c>
      <c r="P6468" s="29">
        <f t="shared" si="603"/>
        <v>10</v>
      </c>
      <c r="Q6468" s="14" t="str">
        <f t="shared" si="604"/>
        <v xml:space="preserve">Anna </v>
      </c>
      <c r="R6468" s="14" t="str">
        <f t="shared" si="605"/>
        <v>Chung</v>
      </c>
    </row>
    <row r="6469" spans="2:18" x14ac:dyDescent="0.45">
      <c r="B6469" s="14" t="str">
        <f t="shared" si="600"/>
        <v>411311141135</v>
      </c>
      <c r="C6469" s="5">
        <v>41131</v>
      </c>
      <c r="D6469" s="2" t="s">
        <v>804</v>
      </c>
      <c r="E6469" s="14">
        <f t="shared" si="601"/>
        <v>0</v>
      </c>
      <c r="F6469" s="2">
        <v>11</v>
      </c>
      <c r="G6469" s="19">
        <v>73.22</v>
      </c>
      <c r="H6469" s="20">
        <v>0.06</v>
      </c>
      <c r="I6469" s="6"/>
      <c r="J6469" s="5">
        <v>41135</v>
      </c>
      <c r="K6469" s="25">
        <v>-34.53</v>
      </c>
      <c r="L6469" s="2" t="s">
        <v>703</v>
      </c>
      <c r="M6469" s="14">
        <f>+VLOOKUP(L6469,Customers!$C$3:$D$797,2,FALSE)</f>
        <v>1</v>
      </c>
      <c r="N6469" s="14">
        <f>+INDEX(Customers!$B$2:$D$797,MATCH(TF_Database!L6469,Customers!$C$2:$C$797,0),1)</f>
        <v>79</v>
      </c>
      <c r="O6469" s="29">
        <f t="shared" si="602"/>
        <v>4</v>
      </c>
      <c r="P6469" s="29">
        <f t="shared" si="603"/>
        <v>12</v>
      </c>
      <c r="Q6469" s="14" t="str">
        <f t="shared" si="604"/>
        <v xml:space="preserve">Rob </v>
      </c>
      <c r="R6469" s="14" t="str">
        <f t="shared" si="605"/>
        <v>Williams</v>
      </c>
    </row>
    <row r="6470" spans="2:18" x14ac:dyDescent="0.45">
      <c r="B6470" s="14" t="str">
        <f t="shared" si="600"/>
        <v>409982040998</v>
      </c>
      <c r="C6470" s="5">
        <v>40998</v>
      </c>
      <c r="D6470" s="2" t="s">
        <v>804</v>
      </c>
      <c r="E6470" s="14">
        <f t="shared" si="601"/>
        <v>0</v>
      </c>
      <c r="F6470" s="2">
        <v>20</v>
      </c>
      <c r="G6470" s="19">
        <v>22.28</v>
      </c>
      <c r="H6470" s="20">
        <v>0.09</v>
      </c>
      <c r="I6470" s="6"/>
      <c r="J6470" s="5">
        <v>40998</v>
      </c>
      <c r="K6470" s="25">
        <v>-2.66</v>
      </c>
      <c r="L6470" s="2" t="s">
        <v>553</v>
      </c>
      <c r="M6470" s="14">
        <f>+VLOOKUP(L6470,Customers!$C$3:$D$797,2,FALSE)</f>
        <v>4</v>
      </c>
      <c r="N6470" s="14">
        <f>+INDEX(Customers!$B$2:$D$797,MATCH(TF_Database!L6470,Customers!$C$2:$C$797,0),1)</f>
        <v>16678</v>
      </c>
      <c r="O6470" s="29">
        <f t="shared" si="602"/>
        <v>7</v>
      </c>
      <c r="P6470" s="29">
        <f t="shared" si="603"/>
        <v>12</v>
      </c>
      <c r="Q6470" s="14" t="str">
        <f t="shared" si="604"/>
        <v xml:space="preserve">Quincy </v>
      </c>
      <c r="R6470" s="14" t="str">
        <f t="shared" si="605"/>
        <v>Jones</v>
      </c>
    </row>
    <row r="6471" spans="2:18" x14ac:dyDescent="0.45">
      <c r="B6471" s="14" t="str">
        <f t="shared" ref="B6471:B6534" si="606">+CONCATENATE(C6471,F6471,J6471)</f>
        <v>406704340671</v>
      </c>
      <c r="C6471" s="5">
        <v>40670</v>
      </c>
      <c r="D6471" s="2" t="s">
        <v>811</v>
      </c>
      <c r="E6471" s="14">
        <f t="shared" ref="E6471:E6534" si="607">+IF(D6471="High",1,0)</f>
        <v>0</v>
      </c>
      <c r="F6471" s="2">
        <v>43</v>
      </c>
      <c r="G6471" s="19">
        <v>525.77</v>
      </c>
      <c r="H6471" s="20">
        <v>0.08</v>
      </c>
      <c r="I6471" s="6"/>
      <c r="J6471" s="5">
        <v>40671</v>
      </c>
      <c r="K6471" s="25">
        <v>34.630000000000003</v>
      </c>
      <c r="L6471" s="2" t="s">
        <v>698</v>
      </c>
      <c r="M6471" s="14">
        <f>+VLOOKUP(L6471,Customers!$C$3:$D$797,2,FALSE)</f>
        <v>5</v>
      </c>
      <c r="N6471" s="14">
        <f>+INDEX(Customers!$B$2:$D$797,MATCH(TF_Database!L6471,Customers!$C$2:$C$797,0),1)</f>
        <v>31418</v>
      </c>
      <c r="O6471" s="29">
        <f t="shared" ref="O6471:O6534" si="608">+SEARCH(" ",L6471)</f>
        <v>6</v>
      </c>
      <c r="P6471" s="29">
        <f t="shared" ref="P6471:P6534" si="609">+LEN(L6471)</f>
        <v>12</v>
      </c>
      <c r="Q6471" s="14" t="str">
        <f t="shared" ref="Q6471:Q6534" si="610">+LEFT(L6471,O6471)</f>
        <v xml:space="preserve">Dario </v>
      </c>
      <c r="R6471" s="14" t="str">
        <f t="shared" ref="R6471:R6534" si="611">+RIGHT(L6471,P6471-O6471)</f>
        <v>Medina</v>
      </c>
    </row>
    <row r="6472" spans="2:18" x14ac:dyDescent="0.45">
      <c r="B6472" s="14" t="str">
        <f t="shared" si="606"/>
        <v>405083440509</v>
      </c>
      <c r="C6472" s="5">
        <v>40508</v>
      </c>
      <c r="D6472" s="2" t="s">
        <v>810</v>
      </c>
      <c r="E6472" s="14">
        <f t="shared" si="607"/>
        <v>0</v>
      </c>
      <c r="F6472" s="2">
        <v>34</v>
      </c>
      <c r="G6472" s="19">
        <v>15152.55</v>
      </c>
      <c r="H6472" s="20">
        <v>0.05</v>
      </c>
      <c r="I6472" s="6"/>
      <c r="J6472" s="5">
        <v>40509</v>
      </c>
      <c r="K6472" s="25">
        <v>7719.21</v>
      </c>
      <c r="L6472" s="2" t="s">
        <v>700</v>
      </c>
      <c r="M6472" s="14">
        <f>+VLOOKUP(L6472,Customers!$C$3:$D$797,2,FALSE)</f>
        <v>4</v>
      </c>
      <c r="N6472" s="14">
        <f>+INDEX(Customers!$B$2:$D$797,MATCH(TF_Database!L6472,Customers!$C$2:$C$797,0),1)</f>
        <v>8900</v>
      </c>
      <c r="O6472" s="29">
        <f t="shared" si="608"/>
        <v>9</v>
      </c>
      <c r="P6472" s="29">
        <f t="shared" si="609"/>
        <v>15</v>
      </c>
      <c r="Q6472" s="14" t="str">
        <f t="shared" si="610"/>
        <v xml:space="preserve">Benjamin </v>
      </c>
      <c r="R6472" s="14" t="str">
        <f t="shared" si="611"/>
        <v>Farhat</v>
      </c>
    </row>
    <row r="6473" spans="2:18" x14ac:dyDescent="0.45">
      <c r="B6473" s="14" t="str">
        <f t="shared" si="606"/>
        <v>408493040850</v>
      </c>
      <c r="C6473" s="5">
        <v>40849</v>
      </c>
      <c r="D6473" s="2" t="s">
        <v>811</v>
      </c>
      <c r="E6473" s="14">
        <f t="shared" si="607"/>
        <v>0</v>
      </c>
      <c r="F6473" s="2">
        <v>30</v>
      </c>
      <c r="G6473" s="19">
        <v>7497.08</v>
      </c>
      <c r="H6473" s="20">
        <v>0.02</v>
      </c>
      <c r="I6473" s="6"/>
      <c r="J6473" s="5">
        <v>40850</v>
      </c>
      <c r="K6473" s="25">
        <v>698.67</v>
      </c>
      <c r="L6473" s="2" t="s">
        <v>553</v>
      </c>
      <c r="M6473" s="14">
        <f>+VLOOKUP(L6473,Customers!$C$3:$D$797,2,FALSE)</f>
        <v>4</v>
      </c>
      <c r="N6473" s="14">
        <f>+INDEX(Customers!$B$2:$D$797,MATCH(TF_Database!L6473,Customers!$C$2:$C$797,0),1)</f>
        <v>16678</v>
      </c>
      <c r="O6473" s="29">
        <f t="shared" si="608"/>
        <v>7</v>
      </c>
      <c r="P6473" s="29">
        <f t="shared" si="609"/>
        <v>12</v>
      </c>
      <c r="Q6473" s="14" t="str">
        <f t="shared" si="610"/>
        <v xml:space="preserve">Quincy </v>
      </c>
      <c r="R6473" s="14" t="str">
        <f t="shared" si="611"/>
        <v>Jones</v>
      </c>
    </row>
    <row r="6474" spans="2:18" x14ac:dyDescent="0.45">
      <c r="B6474" s="14" t="str">
        <f t="shared" si="606"/>
        <v>405802540585</v>
      </c>
      <c r="C6474" s="5">
        <v>40580</v>
      </c>
      <c r="D6474" s="2" t="s">
        <v>804</v>
      </c>
      <c r="E6474" s="14">
        <f t="shared" si="607"/>
        <v>0</v>
      </c>
      <c r="F6474" s="2">
        <v>25</v>
      </c>
      <c r="G6474" s="19">
        <v>1279.45</v>
      </c>
      <c r="H6474" s="20">
        <v>0.01</v>
      </c>
      <c r="I6474" s="6"/>
      <c r="J6474" s="5">
        <v>40585</v>
      </c>
      <c r="K6474" s="25">
        <v>558.25</v>
      </c>
      <c r="L6474" s="2" t="s">
        <v>706</v>
      </c>
      <c r="M6474" s="14">
        <f>+VLOOKUP(L6474,Customers!$C$3:$D$797,2,FALSE)</f>
        <v>4</v>
      </c>
      <c r="N6474" s="14">
        <f>+INDEX(Customers!$B$2:$D$797,MATCH(TF_Database!L6474,Customers!$C$2:$C$797,0),1)</f>
        <v>23124</v>
      </c>
      <c r="O6474" s="29">
        <f t="shared" si="608"/>
        <v>6</v>
      </c>
      <c r="P6474" s="29">
        <f t="shared" si="609"/>
        <v>10</v>
      </c>
      <c r="Q6474" s="14" t="str">
        <f t="shared" si="610"/>
        <v xml:space="preserve">Trudy </v>
      </c>
      <c r="R6474" s="14" t="str">
        <f t="shared" si="611"/>
        <v>Bell</v>
      </c>
    </row>
    <row r="6475" spans="2:18" x14ac:dyDescent="0.45">
      <c r="B6475" s="14" t="str">
        <f t="shared" si="606"/>
        <v>405111140513</v>
      </c>
      <c r="C6475" s="5">
        <v>40511</v>
      </c>
      <c r="D6475" s="2" t="s">
        <v>810</v>
      </c>
      <c r="E6475" s="14">
        <f t="shared" si="607"/>
        <v>0</v>
      </c>
      <c r="F6475" s="2">
        <v>11</v>
      </c>
      <c r="G6475" s="19">
        <v>455.59</v>
      </c>
      <c r="H6475" s="20">
        <v>0.02</v>
      </c>
      <c r="I6475" s="6"/>
      <c r="J6475" s="5">
        <v>40513</v>
      </c>
      <c r="K6475" s="25">
        <v>98.02</v>
      </c>
      <c r="L6475" s="2" t="s">
        <v>702</v>
      </c>
      <c r="M6475" s="14">
        <f>+VLOOKUP(L6475,Customers!$C$3:$D$797,2,FALSE)</f>
        <v>2</v>
      </c>
      <c r="N6475" s="14">
        <f>+INDEX(Customers!$B$2:$D$797,MATCH(TF_Database!L6475,Customers!$C$2:$C$797,0),1)</f>
        <v>26917</v>
      </c>
      <c r="O6475" s="29">
        <f t="shared" si="608"/>
        <v>6</v>
      </c>
      <c r="P6475" s="29">
        <f t="shared" si="609"/>
        <v>13</v>
      </c>
      <c r="Q6475" s="14" t="str">
        <f t="shared" si="610"/>
        <v xml:space="preserve">Cindy </v>
      </c>
      <c r="R6475" s="14" t="str">
        <f t="shared" si="611"/>
        <v>Stewart</v>
      </c>
    </row>
    <row r="6476" spans="2:18" x14ac:dyDescent="0.45">
      <c r="B6476" s="14" t="str">
        <f t="shared" si="606"/>
        <v>403821240389</v>
      </c>
      <c r="C6476" s="5">
        <v>40382</v>
      </c>
      <c r="D6476" s="2" t="s">
        <v>804</v>
      </c>
      <c r="E6476" s="14">
        <f t="shared" si="607"/>
        <v>0</v>
      </c>
      <c r="F6476" s="2">
        <v>12</v>
      </c>
      <c r="G6476" s="19">
        <v>1171.232</v>
      </c>
      <c r="H6476" s="20">
        <v>0.04</v>
      </c>
      <c r="I6476" s="6"/>
      <c r="J6476" s="5">
        <v>40389</v>
      </c>
      <c r="K6476" s="25">
        <v>-43.252000000000002</v>
      </c>
      <c r="L6476" s="2" t="s">
        <v>703</v>
      </c>
      <c r="M6476" s="14">
        <f>+VLOOKUP(L6476,Customers!$C$3:$D$797,2,FALSE)</f>
        <v>1</v>
      </c>
      <c r="N6476" s="14">
        <f>+INDEX(Customers!$B$2:$D$797,MATCH(TF_Database!L6476,Customers!$C$2:$C$797,0),1)</f>
        <v>79</v>
      </c>
      <c r="O6476" s="29">
        <f t="shared" si="608"/>
        <v>4</v>
      </c>
      <c r="P6476" s="29">
        <f t="shared" si="609"/>
        <v>12</v>
      </c>
      <c r="Q6476" s="14" t="str">
        <f t="shared" si="610"/>
        <v xml:space="preserve">Rob </v>
      </c>
      <c r="R6476" s="14" t="str">
        <f t="shared" si="611"/>
        <v>Williams</v>
      </c>
    </row>
    <row r="6477" spans="2:18" x14ac:dyDescent="0.45">
      <c r="B6477" s="14" t="str">
        <f t="shared" si="606"/>
        <v>402753940279</v>
      </c>
      <c r="C6477" s="5">
        <v>40275</v>
      </c>
      <c r="D6477" s="2" t="s">
        <v>804</v>
      </c>
      <c r="E6477" s="14">
        <f t="shared" si="607"/>
        <v>0</v>
      </c>
      <c r="F6477" s="2">
        <v>39</v>
      </c>
      <c r="G6477" s="19">
        <v>723.3075</v>
      </c>
      <c r="H6477" s="20">
        <v>0.01</v>
      </c>
      <c r="I6477" s="6"/>
      <c r="J6477" s="5">
        <v>40279</v>
      </c>
      <c r="K6477" s="25">
        <v>216.702</v>
      </c>
      <c r="L6477" s="2" t="s">
        <v>706</v>
      </c>
      <c r="M6477" s="14">
        <f>+VLOOKUP(L6477,Customers!$C$3:$D$797,2,FALSE)</f>
        <v>4</v>
      </c>
      <c r="N6477" s="14">
        <f>+INDEX(Customers!$B$2:$D$797,MATCH(TF_Database!L6477,Customers!$C$2:$C$797,0),1)</f>
        <v>23124</v>
      </c>
      <c r="O6477" s="29">
        <f t="shared" si="608"/>
        <v>6</v>
      </c>
      <c r="P6477" s="29">
        <f t="shared" si="609"/>
        <v>10</v>
      </c>
      <c r="Q6477" s="14" t="str">
        <f t="shared" si="610"/>
        <v xml:space="preserve">Trudy </v>
      </c>
      <c r="R6477" s="14" t="str">
        <f t="shared" si="611"/>
        <v>Bell</v>
      </c>
    </row>
    <row r="6478" spans="2:18" x14ac:dyDescent="0.45">
      <c r="B6478" s="14" t="str">
        <f t="shared" si="606"/>
        <v>412254941226</v>
      </c>
      <c r="C6478" s="5">
        <v>41225</v>
      </c>
      <c r="D6478" s="2" t="s">
        <v>811</v>
      </c>
      <c r="E6478" s="14">
        <f t="shared" si="607"/>
        <v>0</v>
      </c>
      <c r="F6478" s="2">
        <v>49</v>
      </c>
      <c r="G6478" s="19">
        <v>103.03</v>
      </c>
      <c r="H6478" s="20">
        <v>7.0000000000000007E-2</v>
      </c>
      <c r="I6478" s="6"/>
      <c r="J6478" s="5">
        <v>41226</v>
      </c>
      <c r="K6478" s="25">
        <v>-82.63</v>
      </c>
      <c r="L6478" s="2" t="s">
        <v>700</v>
      </c>
      <c r="M6478" s="14">
        <f>+VLOOKUP(L6478,Customers!$C$3:$D$797,2,FALSE)</f>
        <v>4</v>
      </c>
      <c r="N6478" s="14">
        <f>+INDEX(Customers!$B$2:$D$797,MATCH(TF_Database!L6478,Customers!$C$2:$C$797,0),1)</f>
        <v>8900</v>
      </c>
      <c r="O6478" s="29">
        <f t="shared" si="608"/>
        <v>9</v>
      </c>
      <c r="P6478" s="29">
        <f t="shared" si="609"/>
        <v>15</v>
      </c>
      <c r="Q6478" s="14" t="str">
        <f t="shared" si="610"/>
        <v xml:space="preserve">Benjamin </v>
      </c>
      <c r="R6478" s="14" t="str">
        <f t="shared" si="611"/>
        <v>Farhat</v>
      </c>
    </row>
    <row r="6479" spans="2:18" x14ac:dyDescent="0.45">
      <c r="B6479" s="14" t="str">
        <f t="shared" si="606"/>
        <v>399581239960</v>
      </c>
      <c r="C6479" s="5">
        <v>39958</v>
      </c>
      <c r="D6479" s="2" t="s">
        <v>808</v>
      </c>
      <c r="E6479" s="14">
        <f t="shared" si="607"/>
        <v>0</v>
      </c>
      <c r="F6479" s="2">
        <v>12</v>
      </c>
      <c r="G6479" s="19">
        <v>78.94</v>
      </c>
      <c r="H6479" s="20">
        <v>0.03</v>
      </c>
      <c r="I6479" s="6"/>
      <c r="J6479" s="5">
        <v>39960</v>
      </c>
      <c r="K6479" s="25">
        <v>-51.704000000000001</v>
      </c>
      <c r="L6479" s="2" t="s">
        <v>701</v>
      </c>
      <c r="M6479" s="14">
        <f>+VLOOKUP(L6479,Customers!$C$3:$D$797,2,FALSE)</f>
        <v>5</v>
      </c>
      <c r="N6479" s="14">
        <f>+INDEX(Customers!$B$2:$D$797,MATCH(TF_Database!L6479,Customers!$C$2:$C$797,0),1)</f>
        <v>23519</v>
      </c>
      <c r="O6479" s="29">
        <f t="shared" si="608"/>
        <v>7</v>
      </c>
      <c r="P6479" s="29">
        <f t="shared" si="609"/>
        <v>16</v>
      </c>
      <c r="Q6479" s="14" t="str">
        <f t="shared" si="610"/>
        <v xml:space="preserve">Dianna </v>
      </c>
      <c r="R6479" s="14" t="str">
        <f t="shared" si="611"/>
        <v>Vittorini</v>
      </c>
    </row>
    <row r="6480" spans="2:18" x14ac:dyDescent="0.45">
      <c r="B6480" s="14" t="str">
        <f t="shared" si="606"/>
        <v>399582239959</v>
      </c>
      <c r="C6480" s="5">
        <v>39958</v>
      </c>
      <c r="D6480" s="2" t="s">
        <v>808</v>
      </c>
      <c r="E6480" s="14">
        <f t="shared" si="607"/>
        <v>0</v>
      </c>
      <c r="F6480" s="2">
        <v>22</v>
      </c>
      <c r="G6480" s="19">
        <v>576.89</v>
      </c>
      <c r="H6480" s="20">
        <v>0.08</v>
      </c>
      <c r="I6480" s="6"/>
      <c r="J6480" s="5">
        <v>39959</v>
      </c>
      <c r="K6480" s="25">
        <v>175.03</v>
      </c>
      <c r="L6480" s="2" t="s">
        <v>701</v>
      </c>
      <c r="M6480" s="14">
        <f>+VLOOKUP(L6480,Customers!$C$3:$D$797,2,FALSE)</f>
        <v>5</v>
      </c>
      <c r="N6480" s="14">
        <f>+INDEX(Customers!$B$2:$D$797,MATCH(TF_Database!L6480,Customers!$C$2:$C$797,0),1)</f>
        <v>23519</v>
      </c>
      <c r="O6480" s="29">
        <f t="shared" si="608"/>
        <v>7</v>
      </c>
      <c r="P6480" s="29">
        <f t="shared" si="609"/>
        <v>16</v>
      </c>
      <c r="Q6480" s="14" t="str">
        <f t="shared" si="610"/>
        <v xml:space="preserve">Dianna </v>
      </c>
      <c r="R6480" s="14" t="str">
        <f t="shared" si="611"/>
        <v>Vittorini</v>
      </c>
    </row>
    <row r="6481" spans="2:18" x14ac:dyDescent="0.45">
      <c r="B6481" s="14" t="str">
        <f t="shared" si="606"/>
        <v>39958239960</v>
      </c>
      <c r="C6481" s="5">
        <v>39958</v>
      </c>
      <c r="D6481" s="2" t="s">
        <v>808</v>
      </c>
      <c r="E6481" s="14">
        <f t="shared" si="607"/>
        <v>0</v>
      </c>
      <c r="F6481" s="2">
        <v>2</v>
      </c>
      <c r="G6481" s="19">
        <v>35.665999999999997</v>
      </c>
      <c r="H6481" s="20">
        <v>0.06</v>
      </c>
      <c r="I6481" s="6"/>
      <c r="J6481" s="5">
        <v>39960</v>
      </c>
      <c r="K6481" s="25">
        <v>-112.18899999999999</v>
      </c>
      <c r="L6481" s="2" t="s">
        <v>701</v>
      </c>
      <c r="M6481" s="14">
        <f>+VLOOKUP(L6481,Customers!$C$3:$D$797,2,FALSE)</f>
        <v>5</v>
      </c>
      <c r="N6481" s="14">
        <f>+INDEX(Customers!$B$2:$D$797,MATCH(TF_Database!L6481,Customers!$C$2:$C$797,0),1)</f>
        <v>23519</v>
      </c>
      <c r="O6481" s="29">
        <f t="shared" si="608"/>
        <v>7</v>
      </c>
      <c r="P6481" s="29">
        <f t="shared" si="609"/>
        <v>16</v>
      </c>
      <c r="Q6481" s="14" t="str">
        <f t="shared" si="610"/>
        <v xml:space="preserve">Dianna </v>
      </c>
      <c r="R6481" s="14" t="str">
        <f t="shared" si="611"/>
        <v>Vittorini</v>
      </c>
    </row>
    <row r="6482" spans="2:18" x14ac:dyDescent="0.45">
      <c r="B6482" s="14" t="str">
        <f t="shared" si="606"/>
        <v>399583839960</v>
      </c>
      <c r="C6482" s="5">
        <v>39958</v>
      </c>
      <c r="D6482" s="2" t="s">
        <v>808</v>
      </c>
      <c r="E6482" s="14">
        <f t="shared" si="607"/>
        <v>0</v>
      </c>
      <c r="F6482" s="2">
        <v>38</v>
      </c>
      <c r="G6482" s="19">
        <v>4191.5625</v>
      </c>
      <c r="H6482" s="20">
        <v>0</v>
      </c>
      <c r="I6482" s="6"/>
      <c r="J6482" s="5">
        <v>39960</v>
      </c>
      <c r="K6482" s="25">
        <v>1286.5319999999999</v>
      </c>
      <c r="L6482" s="2" t="s">
        <v>701</v>
      </c>
      <c r="M6482" s="14">
        <f>+VLOOKUP(L6482,Customers!$C$3:$D$797,2,FALSE)</f>
        <v>5</v>
      </c>
      <c r="N6482" s="14">
        <f>+INDEX(Customers!$B$2:$D$797,MATCH(TF_Database!L6482,Customers!$C$2:$C$797,0),1)</f>
        <v>23519</v>
      </c>
      <c r="O6482" s="29">
        <f t="shared" si="608"/>
        <v>7</v>
      </c>
      <c r="P6482" s="29">
        <f t="shared" si="609"/>
        <v>16</v>
      </c>
      <c r="Q6482" s="14" t="str">
        <f t="shared" si="610"/>
        <v xml:space="preserve">Dianna </v>
      </c>
      <c r="R6482" s="14" t="str">
        <f t="shared" si="611"/>
        <v>Vittorini</v>
      </c>
    </row>
    <row r="6483" spans="2:18" x14ac:dyDescent="0.45">
      <c r="B6483" s="14" t="str">
        <f t="shared" si="606"/>
        <v>405701740572</v>
      </c>
      <c r="C6483" s="5">
        <v>40570</v>
      </c>
      <c r="D6483" s="2" t="s">
        <v>810</v>
      </c>
      <c r="E6483" s="14">
        <f t="shared" si="607"/>
        <v>0</v>
      </c>
      <c r="F6483" s="2">
        <v>17</v>
      </c>
      <c r="G6483" s="19">
        <v>312.03500000000003</v>
      </c>
      <c r="H6483" s="20">
        <v>0.05</v>
      </c>
      <c r="I6483" s="6"/>
      <c r="J6483" s="5">
        <v>40572</v>
      </c>
      <c r="K6483" s="25">
        <v>-55.935000000000002</v>
      </c>
      <c r="L6483" s="2" t="s">
        <v>704</v>
      </c>
      <c r="M6483" s="14">
        <f>+VLOOKUP(L6483,Customers!$C$3:$D$797,2,FALSE)</f>
        <v>3</v>
      </c>
      <c r="N6483" s="14">
        <f>+INDEX(Customers!$B$2:$D$797,MATCH(TF_Database!L6483,Customers!$C$2:$C$797,0),1)</f>
        <v>3403</v>
      </c>
      <c r="O6483" s="29">
        <f t="shared" si="608"/>
        <v>5</v>
      </c>
      <c r="P6483" s="29">
        <f t="shared" si="609"/>
        <v>10</v>
      </c>
      <c r="Q6483" s="14" t="str">
        <f t="shared" si="610"/>
        <v xml:space="preserve">Anna </v>
      </c>
      <c r="R6483" s="14" t="str">
        <f t="shared" si="611"/>
        <v>Chung</v>
      </c>
    </row>
    <row r="6484" spans="2:18" x14ac:dyDescent="0.45">
      <c r="B6484" s="14" t="str">
        <f t="shared" si="606"/>
        <v>404093640414</v>
      </c>
      <c r="C6484" s="5">
        <v>40409</v>
      </c>
      <c r="D6484" s="2" t="s">
        <v>804</v>
      </c>
      <c r="E6484" s="14">
        <f t="shared" si="607"/>
        <v>0</v>
      </c>
      <c r="F6484" s="2">
        <v>36</v>
      </c>
      <c r="G6484" s="19">
        <v>77.430000000000007</v>
      </c>
      <c r="H6484" s="20">
        <v>0.01</v>
      </c>
      <c r="I6484" s="6"/>
      <c r="J6484" s="5">
        <v>40414</v>
      </c>
      <c r="K6484" s="25">
        <v>-60.07</v>
      </c>
      <c r="L6484" s="2" t="s">
        <v>699</v>
      </c>
      <c r="M6484" s="14">
        <f>+VLOOKUP(L6484,Customers!$C$3:$D$797,2,FALSE)</f>
        <v>2</v>
      </c>
      <c r="N6484" s="14">
        <f>+INDEX(Customers!$B$2:$D$797,MATCH(TF_Database!L6484,Customers!$C$2:$C$797,0),1)</f>
        <v>9575</v>
      </c>
      <c r="O6484" s="29">
        <f t="shared" si="608"/>
        <v>6</v>
      </c>
      <c r="P6484" s="29">
        <f t="shared" si="609"/>
        <v>13</v>
      </c>
      <c r="Q6484" s="14" t="str">
        <f t="shared" si="610"/>
        <v xml:space="preserve">Cindy </v>
      </c>
      <c r="R6484" s="14" t="str">
        <f t="shared" si="611"/>
        <v>Chapman</v>
      </c>
    </row>
    <row r="6485" spans="2:18" x14ac:dyDescent="0.45">
      <c r="B6485" s="14" t="str">
        <f t="shared" si="606"/>
        <v>399812539982</v>
      </c>
      <c r="C6485" s="5">
        <v>39981</v>
      </c>
      <c r="D6485" s="2" t="s">
        <v>808</v>
      </c>
      <c r="E6485" s="14">
        <f t="shared" si="607"/>
        <v>0</v>
      </c>
      <c r="F6485" s="2">
        <v>25</v>
      </c>
      <c r="G6485" s="19">
        <v>184.86</v>
      </c>
      <c r="H6485" s="20">
        <v>0.09</v>
      </c>
      <c r="I6485" s="6"/>
      <c r="J6485" s="5">
        <v>39982</v>
      </c>
      <c r="K6485" s="25">
        <v>-33.950000000000003</v>
      </c>
      <c r="L6485" s="2" t="s">
        <v>456</v>
      </c>
      <c r="M6485" s="14">
        <f>+VLOOKUP(L6485,Customers!$C$3:$D$797,2,FALSE)</f>
        <v>3</v>
      </c>
      <c r="N6485" s="14">
        <f>+INDEX(Customers!$B$2:$D$797,MATCH(TF_Database!L6485,Customers!$C$2:$C$797,0),1)</f>
        <v>8203</v>
      </c>
      <c r="O6485" s="29">
        <f t="shared" si="608"/>
        <v>5</v>
      </c>
      <c r="P6485" s="29">
        <f t="shared" si="609"/>
        <v>9</v>
      </c>
      <c r="Q6485" s="14" t="str">
        <f t="shared" si="610"/>
        <v xml:space="preserve">Bart </v>
      </c>
      <c r="R6485" s="14" t="str">
        <f t="shared" si="611"/>
        <v>Folk</v>
      </c>
    </row>
    <row r="6486" spans="2:18" x14ac:dyDescent="0.45">
      <c r="B6486" s="14" t="str">
        <f t="shared" si="606"/>
        <v>399814439982</v>
      </c>
      <c r="C6486" s="5">
        <v>39981</v>
      </c>
      <c r="D6486" s="2" t="s">
        <v>808</v>
      </c>
      <c r="E6486" s="14">
        <f t="shared" si="607"/>
        <v>0</v>
      </c>
      <c r="F6486" s="2">
        <v>44</v>
      </c>
      <c r="G6486" s="19">
        <v>267.85000000000002</v>
      </c>
      <c r="H6486" s="20">
        <v>0.04</v>
      </c>
      <c r="I6486" s="6"/>
      <c r="J6486" s="5">
        <v>39982</v>
      </c>
      <c r="K6486" s="25">
        <v>-65.430000000000007</v>
      </c>
      <c r="L6486" s="2" t="s">
        <v>456</v>
      </c>
      <c r="M6486" s="14">
        <f>+VLOOKUP(L6486,Customers!$C$3:$D$797,2,FALSE)</f>
        <v>3</v>
      </c>
      <c r="N6486" s="14">
        <f>+INDEX(Customers!$B$2:$D$797,MATCH(TF_Database!L6486,Customers!$C$2:$C$797,0),1)</f>
        <v>8203</v>
      </c>
      <c r="O6486" s="29">
        <f t="shared" si="608"/>
        <v>5</v>
      </c>
      <c r="P6486" s="29">
        <f t="shared" si="609"/>
        <v>9</v>
      </c>
      <c r="Q6486" s="14" t="str">
        <f t="shared" si="610"/>
        <v xml:space="preserve">Bart </v>
      </c>
      <c r="R6486" s="14" t="str">
        <f t="shared" si="611"/>
        <v>Folk</v>
      </c>
    </row>
    <row r="6487" spans="2:18" x14ac:dyDescent="0.45">
      <c r="B6487" s="14" t="str">
        <f t="shared" si="606"/>
        <v>399813339982</v>
      </c>
      <c r="C6487" s="5">
        <v>39981</v>
      </c>
      <c r="D6487" s="2" t="s">
        <v>808</v>
      </c>
      <c r="E6487" s="14">
        <f t="shared" si="607"/>
        <v>0</v>
      </c>
      <c r="F6487" s="2">
        <v>33</v>
      </c>
      <c r="G6487" s="19">
        <v>528.5</v>
      </c>
      <c r="H6487" s="20">
        <v>0.04</v>
      </c>
      <c r="I6487" s="6"/>
      <c r="J6487" s="5">
        <v>39982</v>
      </c>
      <c r="K6487" s="25">
        <v>-149.91999999999999</v>
      </c>
      <c r="L6487" s="2" t="s">
        <v>456</v>
      </c>
      <c r="M6487" s="14">
        <f>+VLOOKUP(L6487,Customers!$C$3:$D$797,2,FALSE)</f>
        <v>3</v>
      </c>
      <c r="N6487" s="14">
        <f>+INDEX(Customers!$B$2:$D$797,MATCH(TF_Database!L6487,Customers!$C$2:$C$797,0),1)</f>
        <v>8203</v>
      </c>
      <c r="O6487" s="29">
        <f t="shared" si="608"/>
        <v>5</v>
      </c>
      <c r="P6487" s="29">
        <f t="shared" si="609"/>
        <v>9</v>
      </c>
      <c r="Q6487" s="14" t="str">
        <f t="shared" si="610"/>
        <v xml:space="preserve">Bart </v>
      </c>
      <c r="R6487" s="14" t="str">
        <f t="shared" si="611"/>
        <v>Folk</v>
      </c>
    </row>
    <row r="6488" spans="2:18" x14ac:dyDescent="0.45">
      <c r="B6488" s="14" t="str">
        <f t="shared" si="606"/>
        <v>399492539950</v>
      </c>
      <c r="C6488" s="5">
        <v>39949</v>
      </c>
      <c r="D6488" s="2" t="s">
        <v>806</v>
      </c>
      <c r="E6488" s="14">
        <f t="shared" si="607"/>
        <v>1</v>
      </c>
      <c r="F6488" s="2">
        <v>25</v>
      </c>
      <c r="G6488" s="19">
        <v>136.77000000000001</v>
      </c>
      <c r="H6488" s="20">
        <v>0.09</v>
      </c>
      <c r="I6488" s="6"/>
      <c r="J6488" s="5">
        <v>39950</v>
      </c>
      <c r="K6488" s="25">
        <v>-136.25200000000001</v>
      </c>
      <c r="L6488" s="2" t="s">
        <v>383</v>
      </c>
      <c r="M6488" s="14">
        <f>+VLOOKUP(L6488,Customers!$C$3:$D$797,2,FALSE)</f>
        <v>4</v>
      </c>
      <c r="N6488" s="14">
        <f>+INDEX(Customers!$B$2:$D$797,MATCH(TF_Database!L6488,Customers!$C$2:$C$797,0),1)</f>
        <v>1406</v>
      </c>
      <c r="O6488" s="29">
        <f t="shared" si="608"/>
        <v>5</v>
      </c>
      <c r="P6488" s="29">
        <f t="shared" si="609"/>
        <v>10</v>
      </c>
      <c r="Q6488" s="14" t="str">
        <f t="shared" si="610"/>
        <v xml:space="preserve">Paul </v>
      </c>
      <c r="R6488" s="14" t="str">
        <f t="shared" si="611"/>
        <v>Lucas</v>
      </c>
    </row>
    <row r="6489" spans="2:18" x14ac:dyDescent="0.45">
      <c r="B6489" s="14" t="str">
        <f t="shared" si="606"/>
        <v>405422140634</v>
      </c>
      <c r="C6489" s="5">
        <v>40542</v>
      </c>
      <c r="D6489" s="2" t="s">
        <v>804</v>
      </c>
      <c r="E6489" s="14">
        <f t="shared" si="607"/>
        <v>0</v>
      </c>
      <c r="F6489" s="2">
        <v>21</v>
      </c>
      <c r="G6489" s="19">
        <v>46.94</v>
      </c>
      <c r="H6489" s="20">
        <v>0.02</v>
      </c>
      <c r="I6489" s="6"/>
      <c r="J6489" s="5">
        <v>40634</v>
      </c>
      <c r="K6489" s="25">
        <v>3.88</v>
      </c>
      <c r="L6489" s="2" t="s">
        <v>364</v>
      </c>
      <c r="M6489" s="14">
        <f>+VLOOKUP(L6489,Customers!$C$3:$D$797,2,FALSE)</f>
        <v>4</v>
      </c>
      <c r="N6489" s="14">
        <f>+INDEX(Customers!$B$2:$D$797,MATCH(TF_Database!L6489,Customers!$C$2:$C$797,0),1)</f>
        <v>22309</v>
      </c>
      <c r="O6489" s="29">
        <f t="shared" si="608"/>
        <v>5</v>
      </c>
      <c r="P6489" s="29">
        <f t="shared" si="609"/>
        <v>11</v>
      </c>
      <c r="Q6489" s="14" t="str">
        <f t="shared" si="610"/>
        <v xml:space="preserve">Dean </v>
      </c>
      <c r="R6489" s="14" t="str">
        <f t="shared" si="611"/>
        <v>Percer</v>
      </c>
    </row>
    <row r="6490" spans="2:18" x14ac:dyDescent="0.45">
      <c r="B6490" s="14" t="str">
        <f t="shared" si="606"/>
        <v>398493939850</v>
      </c>
      <c r="C6490" s="5">
        <v>39849</v>
      </c>
      <c r="D6490" s="2" t="s">
        <v>810</v>
      </c>
      <c r="E6490" s="14">
        <f t="shared" si="607"/>
        <v>0</v>
      </c>
      <c r="F6490" s="2">
        <v>39</v>
      </c>
      <c r="G6490" s="19">
        <v>15260.78</v>
      </c>
      <c r="H6490" s="20">
        <v>7.0000000000000007E-2</v>
      </c>
      <c r="I6490" s="6"/>
      <c r="J6490" s="5">
        <v>39850</v>
      </c>
      <c r="K6490" s="25">
        <v>8734.8799999999992</v>
      </c>
      <c r="L6490" s="2" t="s">
        <v>406</v>
      </c>
      <c r="M6490" s="14">
        <f>+VLOOKUP(L6490,Customers!$C$3:$D$797,2,FALSE)</f>
        <v>3</v>
      </c>
      <c r="N6490" s="14">
        <f>+INDEX(Customers!$B$2:$D$797,MATCH(TF_Database!L6490,Customers!$C$2:$C$797,0),1)</f>
        <v>905</v>
      </c>
      <c r="O6490" s="29">
        <f t="shared" si="608"/>
        <v>7</v>
      </c>
      <c r="P6490" s="29">
        <f t="shared" si="609"/>
        <v>14</v>
      </c>
      <c r="Q6490" s="14" t="str">
        <f t="shared" si="610"/>
        <v xml:space="preserve">Robert </v>
      </c>
      <c r="R6490" s="14" t="str">
        <f t="shared" si="611"/>
        <v>Barroso</v>
      </c>
    </row>
    <row r="6491" spans="2:18" x14ac:dyDescent="0.45">
      <c r="B6491" s="14" t="str">
        <f t="shared" si="606"/>
        <v>39849339851</v>
      </c>
      <c r="C6491" s="5">
        <v>39849</v>
      </c>
      <c r="D6491" s="2" t="s">
        <v>810</v>
      </c>
      <c r="E6491" s="14">
        <f t="shared" si="607"/>
        <v>0</v>
      </c>
      <c r="F6491" s="2">
        <v>3</v>
      </c>
      <c r="G6491" s="19">
        <v>540.41</v>
      </c>
      <c r="H6491" s="20">
        <v>0.1</v>
      </c>
      <c r="I6491" s="6"/>
      <c r="J6491" s="5">
        <v>39851</v>
      </c>
      <c r="K6491" s="25">
        <v>-170.98</v>
      </c>
      <c r="L6491" s="2" t="s">
        <v>406</v>
      </c>
      <c r="M6491" s="14">
        <f>+VLOOKUP(L6491,Customers!$C$3:$D$797,2,FALSE)</f>
        <v>3</v>
      </c>
      <c r="N6491" s="14">
        <f>+INDEX(Customers!$B$2:$D$797,MATCH(TF_Database!L6491,Customers!$C$2:$C$797,0),1)</f>
        <v>905</v>
      </c>
      <c r="O6491" s="29">
        <f t="shared" si="608"/>
        <v>7</v>
      </c>
      <c r="P6491" s="29">
        <f t="shared" si="609"/>
        <v>14</v>
      </c>
      <c r="Q6491" s="14" t="str">
        <f t="shared" si="610"/>
        <v xml:space="preserve">Robert </v>
      </c>
      <c r="R6491" s="14" t="str">
        <f t="shared" si="611"/>
        <v>Barroso</v>
      </c>
    </row>
    <row r="6492" spans="2:18" x14ac:dyDescent="0.45">
      <c r="B6492" s="14" t="str">
        <f t="shared" si="606"/>
        <v>407752240777</v>
      </c>
      <c r="C6492" s="5">
        <v>40775</v>
      </c>
      <c r="D6492" s="2" t="s">
        <v>810</v>
      </c>
      <c r="E6492" s="14">
        <f t="shared" si="607"/>
        <v>0</v>
      </c>
      <c r="F6492" s="2">
        <v>22</v>
      </c>
      <c r="G6492" s="19">
        <v>1162.4005</v>
      </c>
      <c r="H6492" s="20">
        <v>0.09</v>
      </c>
      <c r="I6492" s="6"/>
      <c r="J6492" s="5">
        <v>40777</v>
      </c>
      <c r="K6492" s="25">
        <v>-284.625</v>
      </c>
      <c r="L6492" s="2" t="s">
        <v>362</v>
      </c>
      <c r="M6492" s="14">
        <f>+VLOOKUP(L6492,Customers!$C$3:$D$797,2,FALSE)</f>
        <v>1</v>
      </c>
      <c r="N6492" s="14">
        <f>+INDEX(Customers!$B$2:$D$797,MATCH(TF_Database!L6492,Customers!$C$2:$C$797,0),1)</f>
        <v>17675</v>
      </c>
      <c r="O6492" s="29">
        <f t="shared" si="608"/>
        <v>5</v>
      </c>
      <c r="P6492" s="29">
        <f t="shared" si="609"/>
        <v>11</v>
      </c>
      <c r="Q6492" s="14" t="str">
        <f t="shared" si="610"/>
        <v xml:space="preserve">Brad </v>
      </c>
      <c r="R6492" s="14" t="str">
        <f t="shared" si="611"/>
        <v>Thomas</v>
      </c>
    </row>
    <row r="6493" spans="2:18" x14ac:dyDescent="0.45">
      <c r="B6493" s="14" t="str">
        <f t="shared" si="606"/>
        <v>408611740861</v>
      </c>
      <c r="C6493" s="5">
        <v>40861</v>
      </c>
      <c r="D6493" s="2" t="s">
        <v>804</v>
      </c>
      <c r="E6493" s="14">
        <f t="shared" si="607"/>
        <v>0</v>
      </c>
      <c r="F6493" s="2">
        <v>17</v>
      </c>
      <c r="G6493" s="19">
        <v>104.94</v>
      </c>
      <c r="H6493" s="20">
        <v>0.06</v>
      </c>
      <c r="I6493" s="6"/>
      <c r="J6493" s="5">
        <v>40861</v>
      </c>
      <c r="K6493" s="25">
        <v>-34.97</v>
      </c>
      <c r="L6493" s="2" t="s">
        <v>425</v>
      </c>
      <c r="M6493" s="14">
        <f>+VLOOKUP(L6493,Customers!$C$3:$D$797,2,FALSE)</f>
        <v>4</v>
      </c>
      <c r="N6493" s="14">
        <f>+INDEX(Customers!$B$2:$D$797,MATCH(TF_Database!L6493,Customers!$C$2:$C$797,0),1)</f>
        <v>27389</v>
      </c>
      <c r="O6493" s="29">
        <f t="shared" si="608"/>
        <v>6</v>
      </c>
      <c r="P6493" s="29">
        <f t="shared" si="609"/>
        <v>14</v>
      </c>
      <c r="Q6493" s="14" t="str">
        <f t="shared" si="610"/>
        <v xml:space="preserve">David </v>
      </c>
      <c r="R6493" s="14" t="str">
        <f t="shared" si="611"/>
        <v>Kendrick</v>
      </c>
    </row>
    <row r="6494" spans="2:18" x14ac:dyDescent="0.45">
      <c r="B6494" s="14" t="str">
        <f t="shared" si="606"/>
        <v>411832141186</v>
      </c>
      <c r="C6494" s="5">
        <v>41183</v>
      </c>
      <c r="D6494" s="2" t="s">
        <v>806</v>
      </c>
      <c r="E6494" s="14">
        <f t="shared" si="607"/>
        <v>1</v>
      </c>
      <c r="F6494" s="2">
        <v>21</v>
      </c>
      <c r="G6494" s="19">
        <v>227.66</v>
      </c>
      <c r="H6494" s="20">
        <v>0.04</v>
      </c>
      <c r="I6494" s="6"/>
      <c r="J6494" s="5">
        <v>41186</v>
      </c>
      <c r="K6494" s="25">
        <v>-100.16</v>
      </c>
      <c r="L6494" s="2" t="s">
        <v>427</v>
      </c>
      <c r="M6494" s="14">
        <f>+VLOOKUP(L6494,Customers!$C$3:$D$797,2,FALSE)</f>
        <v>1</v>
      </c>
      <c r="N6494" s="14">
        <f>+INDEX(Customers!$B$2:$D$797,MATCH(TF_Database!L6494,Customers!$C$2:$C$797,0),1)</f>
        <v>4880</v>
      </c>
      <c r="O6494" s="29">
        <f t="shared" si="608"/>
        <v>5</v>
      </c>
      <c r="P6494" s="29">
        <f t="shared" si="609"/>
        <v>11</v>
      </c>
      <c r="Q6494" s="14" t="str">
        <f t="shared" si="610"/>
        <v xml:space="preserve">Luke </v>
      </c>
      <c r="R6494" s="14" t="str">
        <f t="shared" si="611"/>
        <v>Foster</v>
      </c>
    </row>
    <row r="6495" spans="2:18" x14ac:dyDescent="0.45">
      <c r="B6495" s="14" t="str">
        <f t="shared" si="606"/>
        <v>411833941185</v>
      </c>
      <c r="C6495" s="5">
        <v>41183</v>
      </c>
      <c r="D6495" s="2" t="s">
        <v>806</v>
      </c>
      <c r="E6495" s="14">
        <f t="shared" si="607"/>
        <v>1</v>
      </c>
      <c r="F6495" s="2">
        <v>39</v>
      </c>
      <c r="G6495" s="19">
        <v>84.33</v>
      </c>
      <c r="H6495" s="20">
        <v>0.04</v>
      </c>
      <c r="I6495" s="6"/>
      <c r="J6495" s="5">
        <v>41185</v>
      </c>
      <c r="K6495" s="25">
        <v>-64.290000000000006</v>
      </c>
      <c r="L6495" s="2" t="s">
        <v>427</v>
      </c>
      <c r="M6495" s="14">
        <f>+VLOOKUP(L6495,Customers!$C$3:$D$797,2,FALSE)</f>
        <v>1</v>
      </c>
      <c r="N6495" s="14">
        <f>+INDEX(Customers!$B$2:$D$797,MATCH(TF_Database!L6495,Customers!$C$2:$C$797,0),1)</f>
        <v>4880</v>
      </c>
      <c r="O6495" s="29">
        <f t="shared" si="608"/>
        <v>5</v>
      </c>
      <c r="P6495" s="29">
        <f t="shared" si="609"/>
        <v>11</v>
      </c>
      <c r="Q6495" s="14" t="str">
        <f t="shared" si="610"/>
        <v xml:space="preserve">Luke </v>
      </c>
      <c r="R6495" s="14" t="str">
        <f t="shared" si="611"/>
        <v>Foster</v>
      </c>
    </row>
    <row r="6496" spans="2:18" x14ac:dyDescent="0.45">
      <c r="B6496" s="14" t="str">
        <f t="shared" si="606"/>
        <v>41080641082</v>
      </c>
      <c r="C6496" s="5">
        <v>41080</v>
      </c>
      <c r="D6496" s="2" t="s">
        <v>810</v>
      </c>
      <c r="E6496" s="14">
        <f t="shared" si="607"/>
        <v>0</v>
      </c>
      <c r="F6496" s="2">
        <v>6</v>
      </c>
      <c r="G6496" s="19">
        <v>90.56</v>
      </c>
      <c r="H6496" s="20">
        <v>0.03</v>
      </c>
      <c r="I6496" s="6"/>
      <c r="J6496" s="5">
        <v>41082</v>
      </c>
      <c r="K6496" s="25">
        <v>-37.584000000000003</v>
      </c>
      <c r="L6496" s="2" t="s">
        <v>369</v>
      </c>
      <c r="M6496" s="14">
        <f>+VLOOKUP(L6496,Customers!$C$3:$D$797,2,FALSE)</f>
        <v>3</v>
      </c>
      <c r="N6496" s="14">
        <f>+INDEX(Customers!$B$2:$D$797,MATCH(TF_Database!L6496,Customers!$C$2:$C$797,0),1)</f>
        <v>27375</v>
      </c>
      <c r="O6496" s="29">
        <f t="shared" si="608"/>
        <v>8</v>
      </c>
      <c r="P6496" s="29">
        <f t="shared" si="609"/>
        <v>17</v>
      </c>
      <c r="Q6496" s="14" t="str">
        <f t="shared" si="610"/>
        <v xml:space="preserve">Maureen </v>
      </c>
      <c r="R6496" s="14" t="str">
        <f t="shared" si="611"/>
        <v>Gastineau</v>
      </c>
    </row>
    <row r="6497" spans="2:18" x14ac:dyDescent="0.45">
      <c r="B6497" s="14" t="str">
        <f t="shared" si="606"/>
        <v>410804241081</v>
      </c>
      <c r="C6497" s="5">
        <v>41080</v>
      </c>
      <c r="D6497" s="2" t="s">
        <v>810</v>
      </c>
      <c r="E6497" s="14">
        <f t="shared" si="607"/>
        <v>0</v>
      </c>
      <c r="F6497" s="2">
        <v>42</v>
      </c>
      <c r="G6497" s="19">
        <v>1634.9</v>
      </c>
      <c r="H6497" s="20">
        <v>0.01</v>
      </c>
      <c r="I6497" s="6"/>
      <c r="J6497" s="5">
        <v>41081</v>
      </c>
      <c r="K6497" s="25">
        <v>502.42</v>
      </c>
      <c r="L6497" s="2" t="s">
        <v>369</v>
      </c>
      <c r="M6497" s="14">
        <f>+VLOOKUP(L6497,Customers!$C$3:$D$797,2,FALSE)</f>
        <v>3</v>
      </c>
      <c r="N6497" s="14">
        <f>+INDEX(Customers!$B$2:$D$797,MATCH(TF_Database!L6497,Customers!$C$2:$C$797,0),1)</f>
        <v>27375</v>
      </c>
      <c r="O6497" s="29">
        <f t="shared" si="608"/>
        <v>8</v>
      </c>
      <c r="P6497" s="29">
        <f t="shared" si="609"/>
        <v>17</v>
      </c>
      <c r="Q6497" s="14" t="str">
        <f t="shared" si="610"/>
        <v xml:space="preserve">Maureen </v>
      </c>
      <c r="R6497" s="14" t="str">
        <f t="shared" si="611"/>
        <v>Gastineau</v>
      </c>
    </row>
    <row r="6498" spans="2:18" x14ac:dyDescent="0.45">
      <c r="B6498" s="14" t="str">
        <f t="shared" si="606"/>
        <v>410804841083</v>
      </c>
      <c r="C6498" s="5">
        <v>41080</v>
      </c>
      <c r="D6498" s="2" t="s">
        <v>810</v>
      </c>
      <c r="E6498" s="14">
        <f t="shared" si="607"/>
        <v>0</v>
      </c>
      <c r="F6498" s="2">
        <v>48</v>
      </c>
      <c r="G6498" s="19">
        <v>11278.18</v>
      </c>
      <c r="H6498" s="20">
        <v>0.01</v>
      </c>
      <c r="I6498" s="6"/>
      <c r="J6498" s="5">
        <v>41083</v>
      </c>
      <c r="K6498" s="25">
        <v>1836.81</v>
      </c>
      <c r="L6498" s="2" t="s">
        <v>369</v>
      </c>
      <c r="M6498" s="14">
        <f>+VLOOKUP(L6498,Customers!$C$3:$D$797,2,FALSE)</f>
        <v>3</v>
      </c>
      <c r="N6498" s="14">
        <f>+INDEX(Customers!$B$2:$D$797,MATCH(TF_Database!L6498,Customers!$C$2:$C$797,0),1)</f>
        <v>27375</v>
      </c>
      <c r="O6498" s="29">
        <f t="shared" si="608"/>
        <v>8</v>
      </c>
      <c r="P6498" s="29">
        <f t="shared" si="609"/>
        <v>17</v>
      </c>
      <c r="Q6498" s="14" t="str">
        <f t="shared" si="610"/>
        <v xml:space="preserve">Maureen </v>
      </c>
      <c r="R6498" s="14" t="str">
        <f t="shared" si="611"/>
        <v>Gastineau</v>
      </c>
    </row>
    <row r="6499" spans="2:18" x14ac:dyDescent="0.45">
      <c r="B6499" s="14" t="str">
        <f t="shared" si="606"/>
        <v>401674740169</v>
      </c>
      <c r="C6499" s="5">
        <v>40167</v>
      </c>
      <c r="D6499" s="2" t="s">
        <v>806</v>
      </c>
      <c r="E6499" s="14">
        <f t="shared" si="607"/>
        <v>1</v>
      </c>
      <c r="F6499" s="2">
        <v>47</v>
      </c>
      <c r="G6499" s="19">
        <v>6717.9324999999999</v>
      </c>
      <c r="H6499" s="20">
        <v>0.09</v>
      </c>
      <c r="I6499" s="6"/>
      <c r="J6499" s="5">
        <v>40169</v>
      </c>
      <c r="K6499" s="25">
        <v>1717.893</v>
      </c>
      <c r="L6499" s="2" t="s">
        <v>333</v>
      </c>
      <c r="M6499" s="14">
        <f>+VLOOKUP(L6499,Customers!$C$3:$D$797,2,FALSE)</f>
        <v>1</v>
      </c>
      <c r="N6499" s="14">
        <f>+INDEX(Customers!$B$2:$D$797,MATCH(TF_Database!L6499,Customers!$C$2:$C$797,0),1)</f>
        <v>11954</v>
      </c>
      <c r="O6499" s="29">
        <f t="shared" si="608"/>
        <v>3</v>
      </c>
      <c r="P6499" s="29">
        <f t="shared" si="609"/>
        <v>9</v>
      </c>
      <c r="Q6499" s="14" t="str">
        <f t="shared" si="610"/>
        <v xml:space="preserve">Ed </v>
      </c>
      <c r="R6499" s="14" t="str">
        <f t="shared" si="611"/>
        <v>Jacobs</v>
      </c>
    </row>
    <row r="6500" spans="2:18" x14ac:dyDescent="0.45">
      <c r="B6500" s="14" t="str">
        <f t="shared" si="606"/>
        <v>407982640800</v>
      </c>
      <c r="C6500" s="5">
        <v>40798</v>
      </c>
      <c r="D6500" s="2" t="s">
        <v>810</v>
      </c>
      <c r="E6500" s="14">
        <f t="shared" si="607"/>
        <v>0</v>
      </c>
      <c r="F6500" s="2">
        <v>26</v>
      </c>
      <c r="G6500" s="19">
        <v>133.65</v>
      </c>
      <c r="H6500" s="20">
        <v>0.05</v>
      </c>
      <c r="I6500" s="6"/>
      <c r="J6500" s="5">
        <v>40800</v>
      </c>
      <c r="K6500" s="25">
        <v>56.28</v>
      </c>
      <c r="L6500" s="2" t="s">
        <v>399</v>
      </c>
      <c r="M6500" s="14">
        <f>+VLOOKUP(L6500,Customers!$C$3:$D$797,2,FALSE)</f>
        <v>2</v>
      </c>
      <c r="N6500" s="14">
        <f>+INDEX(Customers!$B$2:$D$797,MATCH(TF_Database!L6500,Customers!$C$2:$C$797,0),1)</f>
        <v>6891</v>
      </c>
      <c r="O6500" s="29">
        <f t="shared" si="608"/>
        <v>5</v>
      </c>
      <c r="P6500" s="29">
        <f t="shared" si="609"/>
        <v>12</v>
      </c>
      <c r="Q6500" s="14" t="str">
        <f t="shared" si="610"/>
        <v xml:space="preserve">Dave </v>
      </c>
      <c r="R6500" s="14" t="str">
        <f t="shared" si="611"/>
        <v>Poirier</v>
      </c>
    </row>
    <row r="6501" spans="2:18" x14ac:dyDescent="0.45">
      <c r="B6501" s="14" t="str">
        <f t="shared" si="606"/>
        <v>407981040800</v>
      </c>
      <c r="C6501" s="5">
        <v>40798</v>
      </c>
      <c r="D6501" s="2" t="s">
        <v>810</v>
      </c>
      <c r="E6501" s="14">
        <f t="shared" si="607"/>
        <v>0</v>
      </c>
      <c r="F6501" s="2">
        <v>10</v>
      </c>
      <c r="G6501" s="19">
        <v>525.67399999999998</v>
      </c>
      <c r="H6501" s="20">
        <v>0.08</v>
      </c>
      <c r="I6501" s="6"/>
      <c r="J6501" s="5">
        <v>40800</v>
      </c>
      <c r="K6501" s="25">
        <v>-147.01499999999999</v>
      </c>
      <c r="L6501" s="2" t="s">
        <v>399</v>
      </c>
      <c r="M6501" s="14">
        <f>+VLOOKUP(L6501,Customers!$C$3:$D$797,2,FALSE)</f>
        <v>2</v>
      </c>
      <c r="N6501" s="14">
        <f>+INDEX(Customers!$B$2:$D$797,MATCH(TF_Database!L6501,Customers!$C$2:$C$797,0),1)</f>
        <v>6891</v>
      </c>
      <c r="O6501" s="29">
        <f t="shared" si="608"/>
        <v>5</v>
      </c>
      <c r="P6501" s="29">
        <f t="shared" si="609"/>
        <v>12</v>
      </c>
      <c r="Q6501" s="14" t="str">
        <f t="shared" si="610"/>
        <v xml:space="preserve">Dave </v>
      </c>
      <c r="R6501" s="14" t="str">
        <f t="shared" si="611"/>
        <v>Poirier</v>
      </c>
    </row>
    <row r="6502" spans="2:18" x14ac:dyDescent="0.45">
      <c r="B6502" s="14" t="str">
        <f t="shared" si="606"/>
        <v>405813640581</v>
      </c>
      <c r="C6502" s="5">
        <v>40581</v>
      </c>
      <c r="D6502" s="2" t="s">
        <v>808</v>
      </c>
      <c r="E6502" s="14">
        <f t="shared" si="607"/>
        <v>0</v>
      </c>
      <c r="F6502" s="2">
        <v>36</v>
      </c>
      <c r="G6502" s="19">
        <v>1225.52</v>
      </c>
      <c r="H6502" s="20">
        <v>0.1</v>
      </c>
      <c r="I6502" s="6"/>
      <c r="J6502" s="5">
        <v>40581</v>
      </c>
      <c r="K6502" s="25">
        <v>-1191.1300000000001</v>
      </c>
      <c r="L6502" s="2" t="s">
        <v>647</v>
      </c>
      <c r="M6502" s="14">
        <f>+VLOOKUP(L6502,Customers!$C$3:$D$797,2,FALSE)</f>
        <v>3</v>
      </c>
      <c r="N6502" s="14">
        <f>+INDEX(Customers!$B$2:$D$797,MATCH(TF_Database!L6502,Customers!$C$2:$C$797,0),1)</f>
        <v>2848</v>
      </c>
      <c r="O6502" s="29">
        <f t="shared" si="608"/>
        <v>11</v>
      </c>
      <c r="P6502" s="29">
        <f t="shared" si="609"/>
        <v>19</v>
      </c>
      <c r="Q6502" s="14" t="str">
        <f t="shared" si="610"/>
        <v xml:space="preserve">Aleksandra </v>
      </c>
      <c r="R6502" s="14" t="str">
        <f t="shared" si="611"/>
        <v>Gannaway</v>
      </c>
    </row>
    <row r="6503" spans="2:18" x14ac:dyDescent="0.45">
      <c r="B6503" s="14" t="str">
        <f t="shared" si="606"/>
        <v>405811040581</v>
      </c>
      <c r="C6503" s="5">
        <v>40581</v>
      </c>
      <c r="D6503" s="2" t="s">
        <v>808</v>
      </c>
      <c r="E6503" s="14">
        <f t="shared" si="607"/>
        <v>0</v>
      </c>
      <c r="F6503" s="2">
        <v>10</v>
      </c>
      <c r="G6503" s="19">
        <v>1024.29</v>
      </c>
      <c r="H6503" s="20">
        <v>7.0000000000000007E-2</v>
      </c>
      <c r="I6503" s="6"/>
      <c r="J6503" s="5">
        <v>40581</v>
      </c>
      <c r="K6503" s="25">
        <v>-95.52</v>
      </c>
      <c r="L6503" s="2" t="s">
        <v>647</v>
      </c>
      <c r="M6503" s="14">
        <f>+VLOOKUP(L6503,Customers!$C$3:$D$797,2,FALSE)</f>
        <v>3</v>
      </c>
      <c r="N6503" s="14">
        <f>+INDEX(Customers!$B$2:$D$797,MATCH(TF_Database!L6503,Customers!$C$2:$C$797,0),1)</f>
        <v>2848</v>
      </c>
      <c r="O6503" s="29">
        <f t="shared" si="608"/>
        <v>11</v>
      </c>
      <c r="P6503" s="29">
        <f t="shared" si="609"/>
        <v>19</v>
      </c>
      <c r="Q6503" s="14" t="str">
        <f t="shared" si="610"/>
        <v xml:space="preserve">Aleksandra </v>
      </c>
      <c r="R6503" s="14" t="str">
        <f t="shared" si="611"/>
        <v>Gannaway</v>
      </c>
    </row>
    <row r="6504" spans="2:18" x14ac:dyDescent="0.45">
      <c r="B6504" s="14" t="str">
        <f t="shared" si="606"/>
        <v>405814740583</v>
      </c>
      <c r="C6504" s="5">
        <v>40581</v>
      </c>
      <c r="D6504" s="2" t="s">
        <v>808</v>
      </c>
      <c r="E6504" s="14">
        <f t="shared" si="607"/>
        <v>0</v>
      </c>
      <c r="F6504" s="2">
        <v>47</v>
      </c>
      <c r="G6504" s="19">
        <v>1348.57</v>
      </c>
      <c r="H6504" s="20">
        <v>0.08</v>
      </c>
      <c r="I6504" s="6"/>
      <c r="J6504" s="5">
        <v>40583</v>
      </c>
      <c r="K6504" s="25">
        <v>19.57</v>
      </c>
      <c r="L6504" s="2" t="s">
        <v>647</v>
      </c>
      <c r="M6504" s="14">
        <f>+VLOOKUP(L6504,Customers!$C$3:$D$797,2,FALSE)</f>
        <v>3</v>
      </c>
      <c r="N6504" s="14">
        <f>+INDEX(Customers!$B$2:$D$797,MATCH(TF_Database!L6504,Customers!$C$2:$C$797,0),1)</f>
        <v>2848</v>
      </c>
      <c r="O6504" s="29">
        <f t="shared" si="608"/>
        <v>11</v>
      </c>
      <c r="P6504" s="29">
        <f t="shared" si="609"/>
        <v>19</v>
      </c>
      <c r="Q6504" s="14" t="str">
        <f t="shared" si="610"/>
        <v xml:space="preserve">Aleksandra </v>
      </c>
      <c r="R6504" s="14" t="str">
        <f t="shared" si="611"/>
        <v>Gannaway</v>
      </c>
    </row>
    <row r="6505" spans="2:18" x14ac:dyDescent="0.45">
      <c r="B6505" s="14" t="str">
        <f t="shared" si="606"/>
        <v>404813840481</v>
      </c>
      <c r="C6505" s="5">
        <v>40481</v>
      </c>
      <c r="D6505" s="2" t="s">
        <v>808</v>
      </c>
      <c r="E6505" s="14">
        <f t="shared" si="607"/>
        <v>0</v>
      </c>
      <c r="F6505" s="2">
        <v>38</v>
      </c>
      <c r="G6505" s="19">
        <v>1264.46</v>
      </c>
      <c r="H6505" s="20">
        <v>0</v>
      </c>
      <c r="I6505" s="6"/>
      <c r="J6505" s="5">
        <v>40481</v>
      </c>
      <c r="K6505" s="25">
        <v>-1249.3900000000001</v>
      </c>
      <c r="L6505" s="2" t="s">
        <v>546</v>
      </c>
      <c r="M6505" s="14">
        <f>+VLOOKUP(L6505,Customers!$C$3:$D$797,2,FALSE)</f>
        <v>1</v>
      </c>
      <c r="N6505" s="14">
        <f>+INDEX(Customers!$B$2:$D$797,MATCH(TF_Database!L6505,Customers!$C$2:$C$797,0),1)</f>
        <v>22657</v>
      </c>
      <c r="O6505" s="29">
        <f t="shared" si="608"/>
        <v>5</v>
      </c>
      <c r="P6505" s="29">
        <f t="shared" si="609"/>
        <v>13</v>
      </c>
      <c r="Q6505" s="14" t="str">
        <f t="shared" si="610"/>
        <v xml:space="preserve">Kean </v>
      </c>
      <c r="R6505" s="14" t="str">
        <f t="shared" si="611"/>
        <v>Thornton</v>
      </c>
    </row>
    <row r="6506" spans="2:18" x14ac:dyDescent="0.45">
      <c r="B6506" s="14" t="str">
        <f t="shared" si="606"/>
        <v>404813540482</v>
      </c>
      <c r="C6506" s="5">
        <v>40481</v>
      </c>
      <c r="D6506" s="2" t="s">
        <v>808</v>
      </c>
      <c r="E6506" s="14">
        <f t="shared" si="607"/>
        <v>0</v>
      </c>
      <c r="F6506" s="2">
        <v>35</v>
      </c>
      <c r="G6506" s="19">
        <v>158.25</v>
      </c>
      <c r="H6506" s="20">
        <v>0.09</v>
      </c>
      <c r="I6506" s="6"/>
      <c r="J6506" s="5">
        <v>40482</v>
      </c>
      <c r="K6506" s="25">
        <v>-114.7355</v>
      </c>
      <c r="L6506" s="2" t="s">
        <v>546</v>
      </c>
      <c r="M6506" s="14">
        <f>+VLOOKUP(L6506,Customers!$C$3:$D$797,2,FALSE)</f>
        <v>1</v>
      </c>
      <c r="N6506" s="14">
        <f>+INDEX(Customers!$B$2:$D$797,MATCH(TF_Database!L6506,Customers!$C$2:$C$797,0),1)</f>
        <v>22657</v>
      </c>
      <c r="O6506" s="29">
        <f t="shared" si="608"/>
        <v>5</v>
      </c>
      <c r="P6506" s="29">
        <f t="shared" si="609"/>
        <v>13</v>
      </c>
      <c r="Q6506" s="14" t="str">
        <f t="shared" si="610"/>
        <v xml:space="preserve">Kean </v>
      </c>
      <c r="R6506" s="14" t="str">
        <f t="shared" si="611"/>
        <v>Thornton</v>
      </c>
    </row>
    <row r="6507" spans="2:18" x14ac:dyDescent="0.45">
      <c r="B6507" s="14" t="str">
        <f t="shared" si="606"/>
        <v>410112341013</v>
      </c>
      <c r="C6507" s="5">
        <v>41011</v>
      </c>
      <c r="D6507" s="2" t="s">
        <v>806</v>
      </c>
      <c r="E6507" s="14">
        <f t="shared" si="607"/>
        <v>1</v>
      </c>
      <c r="F6507" s="2">
        <v>23</v>
      </c>
      <c r="G6507" s="19">
        <v>107.93</v>
      </c>
      <c r="H6507" s="20">
        <v>0</v>
      </c>
      <c r="I6507" s="6"/>
      <c r="J6507" s="5">
        <v>41013</v>
      </c>
      <c r="K6507" s="25">
        <v>-68.137500000000003</v>
      </c>
      <c r="L6507" s="2" t="s">
        <v>707</v>
      </c>
      <c r="M6507" s="14">
        <f>+VLOOKUP(L6507,Customers!$C$3:$D$797,2,FALSE)</f>
        <v>2</v>
      </c>
      <c r="N6507" s="14">
        <f>+INDEX(Customers!$B$2:$D$797,MATCH(TF_Database!L6507,Customers!$C$2:$C$797,0),1)</f>
        <v>9374</v>
      </c>
      <c r="O6507" s="29">
        <f t="shared" si="608"/>
        <v>4</v>
      </c>
      <c r="P6507" s="29">
        <f t="shared" si="609"/>
        <v>9</v>
      </c>
      <c r="Q6507" s="14" t="str">
        <f t="shared" si="610"/>
        <v xml:space="preserve">Rob </v>
      </c>
      <c r="R6507" s="14" t="str">
        <f t="shared" si="611"/>
        <v>Lucas</v>
      </c>
    </row>
    <row r="6508" spans="2:18" x14ac:dyDescent="0.45">
      <c r="B6508" s="14" t="str">
        <f t="shared" si="606"/>
        <v>40424740426</v>
      </c>
      <c r="C6508" s="5">
        <v>40424</v>
      </c>
      <c r="D6508" s="2" t="s">
        <v>811</v>
      </c>
      <c r="E6508" s="14">
        <f t="shared" si="607"/>
        <v>0</v>
      </c>
      <c r="F6508" s="2">
        <v>7</v>
      </c>
      <c r="G6508" s="19">
        <v>66.41</v>
      </c>
      <c r="H6508" s="20">
        <v>0.05</v>
      </c>
      <c r="I6508" s="6"/>
      <c r="J6508" s="5">
        <v>40426</v>
      </c>
      <c r="K6508" s="25">
        <v>-32.35</v>
      </c>
      <c r="L6508" s="2" t="s">
        <v>347</v>
      </c>
      <c r="M6508" s="14">
        <f>+VLOOKUP(L6508,Customers!$C$3:$D$797,2,FALSE)</f>
        <v>1</v>
      </c>
      <c r="N6508" s="14">
        <f>+INDEX(Customers!$B$2:$D$797,MATCH(TF_Database!L6508,Customers!$C$2:$C$797,0),1)</f>
        <v>8165</v>
      </c>
      <c r="O6508" s="29">
        <f t="shared" si="608"/>
        <v>5</v>
      </c>
      <c r="P6508" s="29">
        <f t="shared" si="609"/>
        <v>10</v>
      </c>
      <c r="Q6508" s="14" t="str">
        <f t="shared" si="610"/>
        <v xml:space="preserve">Nora </v>
      </c>
      <c r="R6508" s="14" t="str">
        <f t="shared" si="611"/>
        <v>Paige</v>
      </c>
    </row>
    <row r="6509" spans="2:18" x14ac:dyDescent="0.45">
      <c r="B6509" s="14" t="str">
        <f t="shared" si="606"/>
        <v>40789740791</v>
      </c>
      <c r="C6509" s="5">
        <v>40789</v>
      </c>
      <c r="D6509" s="2" t="s">
        <v>804</v>
      </c>
      <c r="E6509" s="14">
        <f t="shared" si="607"/>
        <v>0</v>
      </c>
      <c r="F6509" s="2">
        <v>7</v>
      </c>
      <c r="G6509" s="19">
        <v>27.01</v>
      </c>
      <c r="H6509" s="20">
        <v>0.05</v>
      </c>
      <c r="I6509" s="6"/>
      <c r="J6509" s="5">
        <v>40791</v>
      </c>
      <c r="K6509" s="25">
        <v>-1.2994999999999999</v>
      </c>
      <c r="L6509" s="2" t="s">
        <v>339</v>
      </c>
      <c r="M6509" s="14">
        <f>+VLOOKUP(L6509,Customers!$C$3:$D$797,2,FALSE)</f>
        <v>2</v>
      </c>
      <c r="N6509" s="14">
        <f>+INDEX(Customers!$B$2:$D$797,MATCH(TF_Database!L6509,Customers!$C$2:$C$797,0),1)</f>
        <v>19697</v>
      </c>
      <c r="O6509" s="29">
        <f t="shared" si="608"/>
        <v>5</v>
      </c>
      <c r="P6509" s="29">
        <f t="shared" si="609"/>
        <v>12</v>
      </c>
      <c r="Q6509" s="14" t="str">
        <f t="shared" si="610"/>
        <v xml:space="preserve">Eric </v>
      </c>
      <c r="R6509" s="14" t="str">
        <f t="shared" si="611"/>
        <v>Barreto</v>
      </c>
    </row>
    <row r="6510" spans="2:18" x14ac:dyDescent="0.45">
      <c r="B6510" s="14" t="str">
        <f t="shared" si="606"/>
        <v>403272940334</v>
      </c>
      <c r="C6510" s="5">
        <v>40327</v>
      </c>
      <c r="D6510" s="2" t="s">
        <v>804</v>
      </c>
      <c r="E6510" s="14">
        <f t="shared" si="607"/>
        <v>0</v>
      </c>
      <c r="F6510" s="2">
        <v>29</v>
      </c>
      <c r="G6510" s="19">
        <v>157.49</v>
      </c>
      <c r="H6510" s="20">
        <v>0.09</v>
      </c>
      <c r="I6510" s="6"/>
      <c r="J6510" s="5">
        <v>40334</v>
      </c>
      <c r="K6510" s="25">
        <v>-58.25</v>
      </c>
      <c r="L6510" s="2" t="s">
        <v>373</v>
      </c>
      <c r="M6510" s="14">
        <f>+VLOOKUP(L6510,Customers!$C$3:$D$797,2,FALSE)</f>
        <v>4</v>
      </c>
      <c r="N6510" s="14">
        <f>+INDEX(Customers!$B$2:$D$797,MATCH(TF_Database!L6510,Customers!$C$2:$C$797,0),1)</f>
        <v>5249</v>
      </c>
      <c r="O6510" s="29">
        <f t="shared" si="608"/>
        <v>5</v>
      </c>
      <c r="P6510" s="29">
        <f t="shared" si="609"/>
        <v>14</v>
      </c>
      <c r="Q6510" s="14" t="str">
        <f t="shared" si="610"/>
        <v xml:space="preserve">Sara </v>
      </c>
      <c r="R6510" s="14" t="str">
        <f t="shared" si="611"/>
        <v>Luxemburg</v>
      </c>
    </row>
    <row r="6511" spans="2:18" x14ac:dyDescent="0.45">
      <c r="B6511" s="14" t="str">
        <f t="shared" si="606"/>
        <v>407961440799</v>
      </c>
      <c r="C6511" s="5">
        <v>40796</v>
      </c>
      <c r="D6511" s="2" t="s">
        <v>808</v>
      </c>
      <c r="E6511" s="14">
        <f t="shared" si="607"/>
        <v>0</v>
      </c>
      <c r="F6511" s="2">
        <v>14</v>
      </c>
      <c r="G6511" s="19">
        <v>330.21</v>
      </c>
      <c r="H6511" s="20">
        <v>7.0000000000000007E-2</v>
      </c>
      <c r="I6511" s="6"/>
      <c r="J6511" s="5">
        <v>40799</v>
      </c>
      <c r="K6511" s="25">
        <v>83.24</v>
      </c>
      <c r="L6511" s="2" t="s">
        <v>708</v>
      </c>
      <c r="M6511" s="14">
        <f>+VLOOKUP(L6511,Customers!$C$3:$D$797,2,FALSE)</f>
        <v>1</v>
      </c>
      <c r="N6511" s="14">
        <f>+INDEX(Customers!$B$2:$D$797,MATCH(TF_Database!L6511,Customers!$C$2:$C$797,0),1)</f>
        <v>23447</v>
      </c>
      <c r="O6511" s="29">
        <f t="shared" si="608"/>
        <v>5</v>
      </c>
      <c r="P6511" s="29">
        <f t="shared" si="609"/>
        <v>9</v>
      </c>
      <c r="Q6511" s="14" t="str">
        <f t="shared" si="610"/>
        <v xml:space="preserve">Adam </v>
      </c>
      <c r="R6511" s="14" t="str">
        <f t="shared" si="611"/>
        <v>Hart</v>
      </c>
    </row>
    <row r="6512" spans="2:18" x14ac:dyDescent="0.45">
      <c r="B6512" s="14" t="str">
        <f t="shared" si="606"/>
        <v>41135541137</v>
      </c>
      <c r="C6512" s="5">
        <v>41135</v>
      </c>
      <c r="D6512" s="2" t="s">
        <v>806</v>
      </c>
      <c r="E6512" s="14">
        <f t="shared" si="607"/>
        <v>1</v>
      </c>
      <c r="F6512" s="2">
        <v>5</v>
      </c>
      <c r="G6512" s="19">
        <v>22.56</v>
      </c>
      <c r="H6512" s="20">
        <v>0.04</v>
      </c>
      <c r="I6512" s="6"/>
      <c r="J6512" s="5">
        <v>41137</v>
      </c>
      <c r="K6512" s="25">
        <v>-25.564499999999999</v>
      </c>
      <c r="L6512" s="2" t="s">
        <v>410</v>
      </c>
      <c r="M6512" s="14">
        <f>+VLOOKUP(L6512,Customers!$C$3:$D$797,2,FALSE)</f>
        <v>3</v>
      </c>
      <c r="N6512" s="14">
        <f>+INDEX(Customers!$B$2:$D$797,MATCH(TF_Database!L6512,Customers!$C$2:$C$797,0),1)</f>
        <v>25705</v>
      </c>
      <c r="O6512" s="29">
        <f t="shared" si="608"/>
        <v>6</v>
      </c>
      <c r="P6512" s="29">
        <f t="shared" si="609"/>
        <v>11</v>
      </c>
      <c r="Q6512" s="14" t="str">
        <f t="shared" si="610"/>
        <v xml:space="preserve">Bobby </v>
      </c>
      <c r="R6512" s="14" t="str">
        <f t="shared" si="611"/>
        <v>Elias</v>
      </c>
    </row>
    <row r="6513" spans="2:18" x14ac:dyDescent="0.45">
      <c r="B6513" s="14" t="str">
        <f t="shared" si="606"/>
        <v>40322640324</v>
      </c>
      <c r="C6513" s="5">
        <v>40322</v>
      </c>
      <c r="D6513" s="2" t="s">
        <v>804</v>
      </c>
      <c r="E6513" s="14">
        <f t="shared" si="607"/>
        <v>0</v>
      </c>
      <c r="F6513" s="2">
        <v>6</v>
      </c>
      <c r="G6513" s="19">
        <v>82.72</v>
      </c>
      <c r="H6513" s="20">
        <v>0.08</v>
      </c>
      <c r="I6513" s="6"/>
      <c r="J6513" s="5">
        <v>40324</v>
      </c>
      <c r="K6513" s="25">
        <v>-29.71</v>
      </c>
      <c r="L6513" s="2" t="s">
        <v>709</v>
      </c>
      <c r="M6513" s="14">
        <f>+VLOOKUP(L6513,Customers!$C$3:$D$797,2,FALSE)</f>
        <v>1</v>
      </c>
      <c r="N6513" s="14">
        <f>+INDEX(Customers!$B$2:$D$797,MATCH(TF_Database!L6513,Customers!$C$2:$C$797,0),1)</f>
        <v>30866</v>
      </c>
      <c r="O6513" s="29">
        <f t="shared" si="608"/>
        <v>7</v>
      </c>
      <c r="P6513" s="29">
        <f t="shared" si="609"/>
        <v>12</v>
      </c>
      <c r="Q6513" s="14" t="str">
        <f t="shared" si="610"/>
        <v xml:space="preserve">Roland </v>
      </c>
      <c r="R6513" s="14" t="str">
        <f t="shared" si="611"/>
        <v>Fjeld</v>
      </c>
    </row>
    <row r="6514" spans="2:18" x14ac:dyDescent="0.45">
      <c r="B6514" s="14" t="str">
        <f t="shared" si="606"/>
        <v>408083440809</v>
      </c>
      <c r="C6514" s="5">
        <v>40808</v>
      </c>
      <c r="D6514" s="2" t="s">
        <v>810</v>
      </c>
      <c r="E6514" s="14">
        <f t="shared" si="607"/>
        <v>0</v>
      </c>
      <c r="F6514" s="2">
        <v>34</v>
      </c>
      <c r="G6514" s="19">
        <v>229.51</v>
      </c>
      <c r="H6514" s="20">
        <v>0.04</v>
      </c>
      <c r="I6514" s="6"/>
      <c r="J6514" s="5">
        <v>40809</v>
      </c>
      <c r="K6514" s="25">
        <v>-189.33</v>
      </c>
      <c r="L6514" s="2" t="s">
        <v>422</v>
      </c>
      <c r="M6514" s="14">
        <f>+VLOOKUP(L6514,Customers!$C$3:$D$797,2,FALSE)</f>
        <v>4</v>
      </c>
      <c r="N6514" s="14">
        <f>+INDEX(Customers!$B$2:$D$797,MATCH(TF_Database!L6514,Customers!$C$2:$C$797,0),1)</f>
        <v>939</v>
      </c>
      <c r="O6514" s="29">
        <f t="shared" si="608"/>
        <v>5</v>
      </c>
      <c r="P6514" s="29">
        <f t="shared" si="609"/>
        <v>12</v>
      </c>
      <c r="Q6514" s="14" t="str">
        <f t="shared" si="610"/>
        <v xml:space="preserve">Bill </v>
      </c>
      <c r="R6514" s="14" t="str">
        <f t="shared" si="611"/>
        <v>Shonely</v>
      </c>
    </row>
    <row r="6515" spans="2:18" x14ac:dyDescent="0.45">
      <c r="B6515" s="14" t="str">
        <f t="shared" si="606"/>
        <v>408083240808</v>
      </c>
      <c r="C6515" s="5">
        <v>40808</v>
      </c>
      <c r="D6515" s="2" t="s">
        <v>810</v>
      </c>
      <c r="E6515" s="14">
        <f t="shared" si="607"/>
        <v>0</v>
      </c>
      <c r="F6515" s="2">
        <v>32</v>
      </c>
      <c r="G6515" s="19">
        <v>473</v>
      </c>
      <c r="H6515" s="20">
        <v>0.09</v>
      </c>
      <c r="I6515" s="6"/>
      <c r="J6515" s="5">
        <v>40808</v>
      </c>
      <c r="K6515" s="25">
        <v>-185.8</v>
      </c>
      <c r="L6515" s="2" t="s">
        <v>422</v>
      </c>
      <c r="M6515" s="14">
        <f>+VLOOKUP(L6515,Customers!$C$3:$D$797,2,FALSE)</f>
        <v>4</v>
      </c>
      <c r="N6515" s="14">
        <f>+INDEX(Customers!$B$2:$D$797,MATCH(TF_Database!L6515,Customers!$C$2:$C$797,0),1)</f>
        <v>939</v>
      </c>
      <c r="O6515" s="29">
        <f t="shared" si="608"/>
        <v>5</v>
      </c>
      <c r="P6515" s="29">
        <f t="shared" si="609"/>
        <v>12</v>
      </c>
      <c r="Q6515" s="14" t="str">
        <f t="shared" si="610"/>
        <v xml:space="preserve">Bill </v>
      </c>
      <c r="R6515" s="14" t="str">
        <f t="shared" si="611"/>
        <v>Shonely</v>
      </c>
    </row>
    <row r="6516" spans="2:18" x14ac:dyDescent="0.45">
      <c r="B6516" s="14" t="str">
        <f t="shared" si="606"/>
        <v>399533939954</v>
      </c>
      <c r="C6516" s="5">
        <v>39953</v>
      </c>
      <c r="D6516" s="2" t="s">
        <v>808</v>
      </c>
      <c r="E6516" s="14">
        <f t="shared" si="607"/>
        <v>0</v>
      </c>
      <c r="F6516" s="2">
        <v>39</v>
      </c>
      <c r="G6516" s="19">
        <v>2178.431</v>
      </c>
      <c r="H6516" s="20">
        <v>0.01</v>
      </c>
      <c r="I6516" s="6"/>
      <c r="J6516" s="5">
        <v>39954</v>
      </c>
      <c r="K6516" s="25">
        <v>396.97199999999998</v>
      </c>
      <c r="L6516" s="2" t="s">
        <v>399</v>
      </c>
      <c r="M6516" s="14">
        <f>+VLOOKUP(L6516,Customers!$C$3:$D$797,2,FALSE)</f>
        <v>2</v>
      </c>
      <c r="N6516" s="14">
        <f>+INDEX(Customers!$B$2:$D$797,MATCH(TF_Database!L6516,Customers!$C$2:$C$797,0),1)</f>
        <v>6891</v>
      </c>
      <c r="O6516" s="29">
        <f t="shared" si="608"/>
        <v>5</v>
      </c>
      <c r="P6516" s="29">
        <f t="shared" si="609"/>
        <v>12</v>
      </c>
      <c r="Q6516" s="14" t="str">
        <f t="shared" si="610"/>
        <v xml:space="preserve">Dave </v>
      </c>
      <c r="R6516" s="14" t="str">
        <f t="shared" si="611"/>
        <v>Poirier</v>
      </c>
    </row>
    <row r="6517" spans="2:18" x14ac:dyDescent="0.45">
      <c r="B6517" s="14" t="str">
        <f t="shared" si="606"/>
        <v>399202539921</v>
      </c>
      <c r="C6517" s="5">
        <v>39920</v>
      </c>
      <c r="D6517" s="2" t="s">
        <v>811</v>
      </c>
      <c r="E6517" s="14">
        <f t="shared" si="607"/>
        <v>0</v>
      </c>
      <c r="F6517" s="2">
        <v>25</v>
      </c>
      <c r="G6517" s="19">
        <v>1344.88</v>
      </c>
      <c r="H6517" s="20">
        <v>0.06</v>
      </c>
      <c r="I6517" s="6"/>
      <c r="J6517" s="5">
        <v>39921</v>
      </c>
      <c r="K6517" s="25">
        <v>-13.77</v>
      </c>
      <c r="L6517" s="2" t="s">
        <v>710</v>
      </c>
      <c r="M6517" s="14">
        <f>+VLOOKUP(L6517,Customers!$C$3:$D$797,2,FALSE)</f>
        <v>1</v>
      </c>
      <c r="N6517" s="14">
        <f>+INDEX(Customers!$B$2:$D$797,MATCH(TF_Database!L6517,Customers!$C$2:$C$797,0),1)</f>
        <v>5864</v>
      </c>
      <c r="O6517" s="29">
        <f t="shared" si="608"/>
        <v>6</v>
      </c>
      <c r="P6517" s="29">
        <f t="shared" si="609"/>
        <v>12</v>
      </c>
      <c r="Q6517" s="14" t="str">
        <f t="shared" si="610"/>
        <v xml:space="preserve">Denny </v>
      </c>
      <c r="R6517" s="14" t="str">
        <f t="shared" si="611"/>
        <v>Ordway</v>
      </c>
    </row>
    <row r="6518" spans="2:18" x14ac:dyDescent="0.45">
      <c r="B6518" s="14" t="str">
        <f t="shared" si="606"/>
        <v>399204239920</v>
      </c>
      <c r="C6518" s="5">
        <v>39920</v>
      </c>
      <c r="D6518" s="2" t="s">
        <v>811</v>
      </c>
      <c r="E6518" s="14">
        <f t="shared" si="607"/>
        <v>0</v>
      </c>
      <c r="F6518" s="2">
        <v>42</v>
      </c>
      <c r="G6518" s="19">
        <v>248.54</v>
      </c>
      <c r="H6518" s="20">
        <v>7.0000000000000007E-2</v>
      </c>
      <c r="I6518" s="6"/>
      <c r="J6518" s="5">
        <v>39920</v>
      </c>
      <c r="K6518" s="25">
        <v>111.75</v>
      </c>
      <c r="L6518" s="2" t="s">
        <v>710</v>
      </c>
      <c r="M6518" s="14">
        <f>+VLOOKUP(L6518,Customers!$C$3:$D$797,2,FALSE)</f>
        <v>1</v>
      </c>
      <c r="N6518" s="14">
        <f>+INDEX(Customers!$B$2:$D$797,MATCH(TF_Database!L6518,Customers!$C$2:$C$797,0),1)</f>
        <v>5864</v>
      </c>
      <c r="O6518" s="29">
        <f t="shared" si="608"/>
        <v>6</v>
      </c>
      <c r="P6518" s="29">
        <f t="shared" si="609"/>
        <v>12</v>
      </c>
      <c r="Q6518" s="14" t="str">
        <f t="shared" si="610"/>
        <v xml:space="preserve">Denny </v>
      </c>
      <c r="R6518" s="14" t="str">
        <f t="shared" si="611"/>
        <v>Ordway</v>
      </c>
    </row>
    <row r="6519" spans="2:18" x14ac:dyDescent="0.45">
      <c r="B6519" s="14" t="str">
        <f t="shared" si="606"/>
        <v>399372539940</v>
      </c>
      <c r="C6519" s="5">
        <v>39937</v>
      </c>
      <c r="D6519" s="2" t="s">
        <v>806</v>
      </c>
      <c r="E6519" s="14">
        <f t="shared" si="607"/>
        <v>1</v>
      </c>
      <c r="F6519" s="2">
        <v>25</v>
      </c>
      <c r="G6519" s="19">
        <v>4253.6499999999996</v>
      </c>
      <c r="H6519" s="20">
        <v>0.05</v>
      </c>
      <c r="I6519" s="6"/>
      <c r="J6519" s="5">
        <v>39940</v>
      </c>
      <c r="K6519" s="25">
        <v>943</v>
      </c>
      <c r="L6519" s="2" t="s">
        <v>418</v>
      </c>
      <c r="M6519" s="14">
        <f>+VLOOKUP(L6519,Customers!$C$3:$D$797,2,FALSE)</f>
        <v>4</v>
      </c>
      <c r="N6519" s="14">
        <f>+INDEX(Customers!$B$2:$D$797,MATCH(TF_Database!L6519,Customers!$C$2:$C$797,0),1)</f>
        <v>8549</v>
      </c>
      <c r="O6519" s="29">
        <f t="shared" si="608"/>
        <v>5</v>
      </c>
      <c r="P6519" s="29">
        <f t="shared" si="609"/>
        <v>10</v>
      </c>
      <c r="Q6519" s="14" t="str">
        <f t="shared" si="610"/>
        <v xml:space="preserve">Bill </v>
      </c>
      <c r="R6519" s="14" t="str">
        <f t="shared" si="611"/>
        <v>Tyler</v>
      </c>
    </row>
    <row r="6520" spans="2:18" x14ac:dyDescent="0.45">
      <c r="B6520" s="14" t="str">
        <f t="shared" si="606"/>
        <v>40239340240</v>
      </c>
      <c r="C6520" s="5">
        <v>40239</v>
      </c>
      <c r="D6520" s="2" t="s">
        <v>810</v>
      </c>
      <c r="E6520" s="14">
        <f t="shared" si="607"/>
        <v>0</v>
      </c>
      <c r="F6520" s="2">
        <v>3</v>
      </c>
      <c r="G6520" s="19">
        <v>62.88</v>
      </c>
      <c r="H6520" s="20">
        <v>0.09</v>
      </c>
      <c r="I6520" s="6"/>
      <c r="J6520" s="5">
        <v>40240</v>
      </c>
      <c r="K6520" s="25">
        <v>-24.74</v>
      </c>
      <c r="L6520" s="2" t="s">
        <v>369</v>
      </c>
      <c r="M6520" s="14">
        <f>+VLOOKUP(L6520,Customers!$C$3:$D$797,2,FALSE)</f>
        <v>3</v>
      </c>
      <c r="N6520" s="14">
        <f>+INDEX(Customers!$B$2:$D$797,MATCH(TF_Database!L6520,Customers!$C$2:$C$797,0),1)</f>
        <v>27375</v>
      </c>
      <c r="O6520" s="29">
        <f t="shared" si="608"/>
        <v>8</v>
      </c>
      <c r="P6520" s="29">
        <f t="shared" si="609"/>
        <v>17</v>
      </c>
      <c r="Q6520" s="14" t="str">
        <f t="shared" si="610"/>
        <v xml:space="preserve">Maureen </v>
      </c>
      <c r="R6520" s="14" t="str">
        <f t="shared" si="611"/>
        <v>Gastineau</v>
      </c>
    </row>
    <row r="6521" spans="2:18" x14ac:dyDescent="0.45">
      <c r="B6521" s="14" t="str">
        <f t="shared" si="606"/>
        <v>406653440666</v>
      </c>
      <c r="C6521" s="5">
        <v>40665</v>
      </c>
      <c r="D6521" s="2" t="s">
        <v>811</v>
      </c>
      <c r="E6521" s="14">
        <f t="shared" si="607"/>
        <v>0</v>
      </c>
      <c r="F6521" s="2">
        <v>34</v>
      </c>
      <c r="G6521" s="19">
        <v>6264.1854999999996</v>
      </c>
      <c r="H6521" s="20">
        <v>0.01</v>
      </c>
      <c r="I6521" s="6"/>
      <c r="J6521" s="5">
        <v>40666</v>
      </c>
      <c r="K6521" s="25">
        <v>1312.038</v>
      </c>
      <c r="L6521" s="2" t="s">
        <v>544</v>
      </c>
      <c r="M6521" s="14">
        <f>+VLOOKUP(L6521,Customers!$C$3:$D$797,2,FALSE)</f>
        <v>2</v>
      </c>
      <c r="N6521" s="14">
        <f>+INDEX(Customers!$B$2:$D$797,MATCH(TF_Database!L6521,Customers!$C$2:$C$797,0),1)</f>
        <v>22997</v>
      </c>
      <c r="O6521" s="29">
        <f t="shared" si="608"/>
        <v>5</v>
      </c>
      <c r="P6521" s="29">
        <f t="shared" si="609"/>
        <v>17</v>
      </c>
      <c r="Q6521" s="14" t="str">
        <f t="shared" si="610"/>
        <v xml:space="preserve">Alan </v>
      </c>
      <c r="R6521" s="14" t="str">
        <f t="shared" si="611"/>
        <v>Schoenberger</v>
      </c>
    </row>
    <row r="6522" spans="2:18" x14ac:dyDescent="0.45">
      <c r="B6522" s="14" t="str">
        <f t="shared" si="606"/>
        <v>406653640667</v>
      </c>
      <c r="C6522" s="5">
        <v>40665</v>
      </c>
      <c r="D6522" s="2" t="s">
        <v>811</v>
      </c>
      <c r="E6522" s="14">
        <f t="shared" si="607"/>
        <v>0</v>
      </c>
      <c r="F6522" s="2">
        <v>36</v>
      </c>
      <c r="G6522" s="19">
        <v>5410.95</v>
      </c>
      <c r="H6522" s="20">
        <v>0.09</v>
      </c>
      <c r="I6522" s="6"/>
      <c r="J6522" s="5">
        <v>40667</v>
      </c>
      <c r="K6522" s="25">
        <v>2077.91</v>
      </c>
      <c r="L6522" s="2" t="s">
        <v>544</v>
      </c>
      <c r="M6522" s="14">
        <f>+VLOOKUP(L6522,Customers!$C$3:$D$797,2,FALSE)</f>
        <v>2</v>
      </c>
      <c r="N6522" s="14">
        <f>+INDEX(Customers!$B$2:$D$797,MATCH(TF_Database!L6522,Customers!$C$2:$C$797,0),1)</f>
        <v>22997</v>
      </c>
      <c r="O6522" s="29">
        <f t="shared" si="608"/>
        <v>5</v>
      </c>
      <c r="P6522" s="29">
        <f t="shared" si="609"/>
        <v>17</v>
      </c>
      <c r="Q6522" s="14" t="str">
        <f t="shared" si="610"/>
        <v xml:space="preserve">Alan </v>
      </c>
      <c r="R6522" s="14" t="str">
        <f t="shared" si="611"/>
        <v>Schoenberger</v>
      </c>
    </row>
    <row r="6523" spans="2:18" x14ac:dyDescent="0.45">
      <c r="B6523" s="14" t="str">
        <f t="shared" si="606"/>
        <v>408544140855</v>
      </c>
      <c r="C6523" s="5">
        <v>40854</v>
      </c>
      <c r="D6523" s="2" t="s">
        <v>810</v>
      </c>
      <c r="E6523" s="14">
        <f t="shared" si="607"/>
        <v>0</v>
      </c>
      <c r="F6523" s="2">
        <v>41</v>
      </c>
      <c r="G6523" s="19">
        <v>6831.72</v>
      </c>
      <c r="H6523" s="20">
        <v>0.01</v>
      </c>
      <c r="I6523" s="6"/>
      <c r="J6523" s="5">
        <v>40855</v>
      </c>
      <c r="K6523" s="25">
        <v>3081.02</v>
      </c>
      <c r="L6523" s="2" t="s">
        <v>711</v>
      </c>
      <c r="M6523" s="14">
        <f>+VLOOKUP(L6523,Customers!$C$3:$D$797,2,FALSE)</f>
        <v>2</v>
      </c>
      <c r="N6523" s="14">
        <f>+INDEX(Customers!$B$2:$D$797,MATCH(TF_Database!L6523,Customers!$C$2:$C$797,0),1)</f>
        <v>19602</v>
      </c>
      <c r="O6523" s="29">
        <f t="shared" si="608"/>
        <v>8</v>
      </c>
      <c r="P6523" s="29">
        <f t="shared" si="609"/>
        <v>16</v>
      </c>
      <c r="Q6523" s="14" t="str">
        <f t="shared" si="610"/>
        <v xml:space="preserve">Charles </v>
      </c>
      <c r="R6523" s="14" t="str">
        <f t="shared" si="611"/>
        <v>Crestani</v>
      </c>
    </row>
    <row r="6524" spans="2:18" x14ac:dyDescent="0.45">
      <c r="B6524" s="14" t="str">
        <f t="shared" si="606"/>
        <v>401372640138</v>
      </c>
      <c r="C6524" s="5">
        <v>40137</v>
      </c>
      <c r="D6524" s="2" t="s">
        <v>810</v>
      </c>
      <c r="E6524" s="14">
        <f t="shared" si="607"/>
        <v>0</v>
      </c>
      <c r="F6524" s="2">
        <v>26</v>
      </c>
      <c r="G6524" s="19">
        <v>103.87</v>
      </c>
      <c r="H6524" s="20">
        <v>0.1</v>
      </c>
      <c r="I6524" s="6"/>
      <c r="J6524" s="5">
        <v>40138</v>
      </c>
      <c r="K6524" s="25">
        <v>15.42</v>
      </c>
      <c r="L6524" s="2" t="s">
        <v>359</v>
      </c>
      <c r="M6524" s="14">
        <f>+VLOOKUP(L6524,Customers!$C$3:$D$797,2,FALSE)</f>
        <v>2</v>
      </c>
      <c r="N6524" s="14">
        <f>+INDEX(Customers!$B$2:$D$797,MATCH(TF_Database!L6524,Customers!$C$2:$C$797,0),1)</f>
        <v>24790</v>
      </c>
      <c r="O6524" s="29">
        <f t="shared" si="608"/>
        <v>8</v>
      </c>
      <c r="P6524" s="29">
        <f t="shared" si="609"/>
        <v>16</v>
      </c>
      <c r="Q6524" s="14" t="str">
        <f t="shared" si="610"/>
        <v xml:space="preserve">Christy </v>
      </c>
      <c r="R6524" s="14" t="str">
        <f t="shared" si="611"/>
        <v>Brittain</v>
      </c>
    </row>
    <row r="6525" spans="2:18" x14ac:dyDescent="0.45">
      <c r="B6525" s="14" t="str">
        <f t="shared" si="606"/>
        <v>402201240221</v>
      </c>
      <c r="C6525" s="5">
        <v>40220</v>
      </c>
      <c r="D6525" s="2" t="s">
        <v>806</v>
      </c>
      <c r="E6525" s="14">
        <f t="shared" si="607"/>
        <v>1</v>
      </c>
      <c r="F6525" s="2">
        <v>12</v>
      </c>
      <c r="G6525" s="19">
        <v>33.86</v>
      </c>
      <c r="H6525" s="20">
        <v>0.05</v>
      </c>
      <c r="I6525" s="6"/>
      <c r="J6525" s="5">
        <v>40221</v>
      </c>
      <c r="K6525" s="25">
        <v>0.35000000000000053</v>
      </c>
      <c r="L6525" s="2" t="s">
        <v>383</v>
      </c>
      <c r="M6525" s="14">
        <f>+VLOOKUP(L6525,Customers!$C$3:$D$797,2,FALSE)</f>
        <v>4</v>
      </c>
      <c r="N6525" s="14">
        <f>+INDEX(Customers!$B$2:$D$797,MATCH(TF_Database!L6525,Customers!$C$2:$C$797,0),1)</f>
        <v>1406</v>
      </c>
      <c r="O6525" s="29">
        <f t="shared" si="608"/>
        <v>5</v>
      </c>
      <c r="P6525" s="29">
        <f t="shared" si="609"/>
        <v>10</v>
      </c>
      <c r="Q6525" s="14" t="str">
        <f t="shared" si="610"/>
        <v xml:space="preserve">Paul </v>
      </c>
      <c r="R6525" s="14" t="str">
        <f t="shared" si="611"/>
        <v>Lucas</v>
      </c>
    </row>
    <row r="6526" spans="2:18" x14ac:dyDescent="0.45">
      <c r="B6526" s="14" t="str">
        <f t="shared" si="606"/>
        <v>400082340010</v>
      </c>
      <c r="C6526" s="5">
        <v>40008</v>
      </c>
      <c r="D6526" s="2" t="s">
        <v>804</v>
      </c>
      <c r="E6526" s="14">
        <f t="shared" si="607"/>
        <v>0</v>
      </c>
      <c r="F6526" s="2">
        <v>23</v>
      </c>
      <c r="G6526" s="19">
        <v>3553.62</v>
      </c>
      <c r="H6526" s="20">
        <v>7.0000000000000007E-2</v>
      </c>
      <c r="I6526" s="6"/>
      <c r="J6526" s="5">
        <v>40010</v>
      </c>
      <c r="K6526" s="25">
        <v>521.69000000000005</v>
      </c>
      <c r="L6526" s="2" t="s">
        <v>400</v>
      </c>
      <c r="M6526" s="14">
        <f>+VLOOKUP(L6526,Customers!$C$3:$D$797,2,FALSE)</f>
        <v>1</v>
      </c>
      <c r="N6526" s="14">
        <f>+INDEX(Customers!$B$2:$D$797,MATCH(TF_Database!L6526,Customers!$C$2:$C$797,0),1)</f>
        <v>7144</v>
      </c>
      <c r="O6526" s="29">
        <f t="shared" si="608"/>
        <v>8</v>
      </c>
      <c r="P6526" s="29">
        <f t="shared" si="609"/>
        <v>15</v>
      </c>
      <c r="Q6526" s="14" t="str">
        <f t="shared" si="610"/>
        <v xml:space="preserve">Bradley </v>
      </c>
      <c r="R6526" s="14" t="str">
        <f t="shared" si="611"/>
        <v>Drucker</v>
      </c>
    </row>
    <row r="6527" spans="2:18" x14ac:dyDescent="0.45">
      <c r="B6527" s="14" t="str">
        <f t="shared" si="606"/>
        <v>40738640743</v>
      </c>
      <c r="C6527" s="5">
        <v>40738</v>
      </c>
      <c r="D6527" s="2" t="s">
        <v>804</v>
      </c>
      <c r="E6527" s="14">
        <f t="shared" si="607"/>
        <v>0</v>
      </c>
      <c r="F6527" s="2">
        <v>6</v>
      </c>
      <c r="G6527" s="19">
        <v>92.02</v>
      </c>
      <c r="H6527" s="20">
        <v>0.1</v>
      </c>
      <c r="I6527" s="6"/>
      <c r="J6527" s="5">
        <v>40743</v>
      </c>
      <c r="K6527" s="25">
        <v>-47.36</v>
      </c>
      <c r="L6527" s="2" t="s">
        <v>712</v>
      </c>
      <c r="M6527" s="14">
        <f>+VLOOKUP(L6527,Customers!$C$3:$D$797,2,FALSE)</f>
        <v>3</v>
      </c>
      <c r="N6527" s="14">
        <f>+INDEX(Customers!$B$2:$D$797,MATCH(TF_Database!L6527,Customers!$C$2:$C$797,0),1)</f>
        <v>24049</v>
      </c>
      <c r="O6527" s="29">
        <f t="shared" si="608"/>
        <v>6</v>
      </c>
      <c r="P6527" s="29">
        <f t="shared" si="609"/>
        <v>13</v>
      </c>
      <c r="Q6527" s="14" t="str">
        <f t="shared" si="610"/>
        <v xml:space="preserve">Bryan </v>
      </c>
      <c r="R6527" s="14" t="str">
        <f t="shared" si="611"/>
        <v>Spruell</v>
      </c>
    </row>
    <row r="6528" spans="2:18" x14ac:dyDescent="0.45">
      <c r="B6528" s="14" t="str">
        <f t="shared" si="606"/>
        <v>412311241238</v>
      </c>
      <c r="C6528" s="5">
        <v>41231</v>
      </c>
      <c r="D6528" s="2" t="s">
        <v>804</v>
      </c>
      <c r="E6528" s="14">
        <f t="shared" si="607"/>
        <v>0</v>
      </c>
      <c r="F6528" s="2">
        <v>12</v>
      </c>
      <c r="G6528" s="19">
        <v>1736.41</v>
      </c>
      <c r="H6528" s="20">
        <v>0.1</v>
      </c>
      <c r="I6528" s="6"/>
      <c r="J6528" s="5">
        <v>41238</v>
      </c>
      <c r="K6528" s="25">
        <v>-762.44</v>
      </c>
      <c r="L6528" s="2" t="s">
        <v>708</v>
      </c>
      <c r="M6528" s="14">
        <f>+VLOOKUP(L6528,Customers!$C$3:$D$797,2,FALSE)</f>
        <v>1</v>
      </c>
      <c r="N6528" s="14">
        <f>+INDEX(Customers!$B$2:$D$797,MATCH(TF_Database!L6528,Customers!$C$2:$C$797,0),1)</f>
        <v>23447</v>
      </c>
      <c r="O6528" s="29">
        <f t="shared" si="608"/>
        <v>5</v>
      </c>
      <c r="P6528" s="29">
        <f t="shared" si="609"/>
        <v>9</v>
      </c>
      <c r="Q6528" s="14" t="str">
        <f t="shared" si="610"/>
        <v xml:space="preserve">Adam </v>
      </c>
      <c r="R6528" s="14" t="str">
        <f t="shared" si="611"/>
        <v>Hart</v>
      </c>
    </row>
    <row r="6529" spans="2:18" x14ac:dyDescent="0.45">
      <c r="B6529" s="14" t="str">
        <f t="shared" si="606"/>
        <v>408983840900</v>
      </c>
      <c r="C6529" s="5">
        <v>40898</v>
      </c>
      <c r="D6529" s="2" t="s">
        <v>808</v>
      </c>
      <c r="E6529" s="14">
        <f t="shared" si="607"/>
        <v>0</v>
      </c>
      <c r="F6529" s="2">
        <v>38</v>
      </c>
      <c r="G6529" s="19">
        <v>115.43</v>
      </c>
      <c r="H6529" s="20">
        <v>0</v>
      </c>
      <c r="I6529" s="6"/>
      <c r="J6529" s="5">
        <v>40900</v>
      </c>
      <c r="K6529" s="25">
        <v>11.41</v>
      </c>
      <c r="L6529" s="2" t="s">
        <v>712</v>
      </c>
      <c r="M6529" s="14">
        <f>+VLOOKUP(L6529,Customers!$C$3:$D$797,2,FALSE)</f>
        <v>3</v>
      </c>
      <c r="N6529" s="14">
        <f>+INDEX(Customers!$B$2:$D$797,MATCH(TF_Database!L6529,Customers!$C$2:$C$797,0),1)</f>
        <v>24049</v>
      </c>
      <c r="O6529" s="29">
        <f t="shared" si="608"/>
        <v>6</v>
      </c>
      <c r="P6529" s="29">
        <f t="shared" si="609"/>
        <v>13</v>
      </c>
      <c r="Q6529" s="14" t="str">
        <f t="shared" si="610"/>
        <v xml:space="preserve">Bryan </v>
      </c>
      <c r="R6529" s="14" t="str">
        <f t="shared" si="611"/>
        <v>Spruell</v>
      </c>
    </row>
    <row r="6530" spans="2:18" x14ac:dyDescent="0.45">
      <c r="B6530" s="14" t="str">
        <f t="shared" si="606"/>
        <v>406172040619</v>
      </c>
      <c r="C6530" s="5">
        <v>40617</v>
      </c>
      <c r="D6530" s="2" t="s">
        <v>804</v>
      </c>
      <c r="E6530" s="14">
        <f t="shared" si="607"/>
        <v>0</v>
      </c>
      <c r="F6530" s="2">
        <v>20</v>
      </c>
      <c r="G6530" s="19">
        <v>246.06</v>
      </c>
      <c r="H6530" s="20">
        <v>0.08</v>
      </c>
      <c r="I6530" s="6"/>
      <c r="J6530" s="5">
        <v>40619</v>
      </c>
      <c r="K6530" s="25">
        <v>20.67</v>
      </c>
      <c r="L6530" s="2" t="s">
        <v>360</v>
      </c>
      <c r="M6530" s="14">
        <f>+VLOOKUP(L6530,Customers!$C$3:$D$797,2,FALSE)</f>
        <v>2</v>
      </c>
      <c r="N6530" s="14">
        <f>+INDEX(Customers!$B$2:$D$797,MATCH(TF_Database!L6530,Customers!$C$2:$C$797,0),1)</f>
        <v>32391</v>
      </c>
      <c r="O6530" s="29">
        <f t="shared" si="608"/>
        <v>4</v>
      </c>
      <c r="P6530" s="29">
        <f t="shared" si="609"/>
        <v>12</v>
      </c>
      <c r="Q6530" s="14" t="str">
        <f t="shared" si="610"/>
        <v xml:space="preserve">Tom </v>
      </c>
      <c r="R6530" s="14" t="str">
        <f t="shared" si="611"/>
        <v>Prescott</v>
      </c>
    </row>
    <row r="6531" spans="2:18" x14ac:dyDescent="0.45">
      <c r="B6531" s="14" t="str">
        <f t="shared" si="606"/>
        <v>403031440304</v>
      </c>
      <c r="C6531" s="5">
        <v>40303</v>
      </c>
      <c r="D6531" s="2" t="s">
        <v>810</v>
      </c>
      <c r="E6531" s="14">
        <f t="shared" si="607"/>
        <v>0</v>
      </c>
      <c r="F6531" s="2">
        <v>14</v>
      </c>
      <c r="G6531" s="19">
        <v>83.87</v>
      </c>
      <c r="H6531" s="20">
        <v>0.06</v>
      </c>
      <c r="I6531" s="6"/>
      <c r="J6531" s="5">
        <v>40304</v>
      </c>
      <c r="K6531" s="25">
        <v>-28.83</v>
      </c>
      <c r="L6531" s="2" t="s">
        <v>339</v>
      </c>
      <c r="M6531" s="14">
        <f>+VLOOKUP(L6531,Customers!$C$3:$D$797,2,FALSE)</f>
        <v>2</v>
      </c>
      <c r="N6531" s="14">
        <f>+INDEX(Customers!$B$2:$D$797,MATCH(TF_Database!L6531,Customers!$C$2:$C$797,0),1)</f>
        <v>19697</v>
      </c>
      <c r="O6531" s="29">
        <f t="shared" si="608"/>
        <v>5</v>
      </c>
      <c r="P6531" s="29">
        <f t="shared" si="609"/>
        <v>12</v>
      </c>
      <c r="Q6531" s="14" t="str">
        <f t="shared" si="610"/>
        <v xml:space="preserve">Eric </v>
      </c>
      <c r="R6531" s="14" t="str">
        <f t="shared" si="611"/>
        <v>Barreto</v>
      </c>
    </row>
    <row r="6532" spans="2:18" x14ac:dyDescent="0.45">
      <c r="B6532" s="14" t="str">
        <f t="shared" si="606"/>
        <v>39999840004</v>
      </c>
      <c r="C6532" s="5">
        <v>39999</v>
      </c>
      <c r="D6532" s="2" t="s">
        <v>804</v>
      </c>
      <c r="E6532" s="14">
        <f t="shared" si="607"/>
        <v>0</v>
      </c>
      <c r="F6532" s="2">
        <v>8</v>
      </c>
      <c r="G6532" s="19">
        <v>79.42</v>
      </c>
      <c r="H6532" s="20">
        <v>0.01</v>
      </c>
      <c r="I6532" s="6"/>
      <c r="J6532" s="5">
        <v>40004</v>
      </c>
      <c r="K6532" s="25">
        <v>-15.456</v>
      </c>
      <c r="L6532" s="2" t="s">
        <v>362</v>
      </c>
      <c r="M6532" s="14">
        <f>+VLOOKUP(L6532,Customers!$C$3:$D$797,2,FALSE)</f>
        <v>1</v>
      </c>
      <c r="N6532" s="14">
        <f>+INDEX(Customers!$B$2:$D$797,MATCH(TF_Database!L6532,Customers!$C$2:$C$797,0),1)</f>
        <v>17675</v>
      </c>
      <c r="O6532" s="29">
        <f t="shared" si="608"/>
        <v>5</v>
      </c>
      <c r="P6532" s="29">
        <f t="shared" si="609"/>
        <v>11</v>
      </c>
      <c r="Q6532" s="14" t="str">
        <f t="shared" si="610"/>
        <v xml:space="preserve">Brad </v>
      </c>
      <c r="R6532" s="14" t="str">
        <f t="shared" si="611"/>
        <v>Thomas</v>
      </c>
    </row>
    <row r="6533" spans="2:18" x14ac:dyDescent="0.45">
      <c r="B6533" s="14" t="str">
        <f t="shared" si="606"/>
        <v>399992640008</v>
      </c>
      <c r="C6533" s="5">
        <v>39999</v>
      </c>
      <c r="D6533" s="2" t="s">
        <v>804</v>
      </c>
      <c r="E6533" s="14">
        <f t="shared" si="607"/>
        <v>0</v>
      </c>
      <c r="F6533" s="2">
        <v>26</v>
      </c>
      <c r="G6533" s="19">
        <v>75.599999999999994</v>
      </c>
      <c r="H6533" s="20">
        <v>0.06</v>
      </c>
      <c r="I6533" s="6"/>
      <c r="J6533" s="5">
        <v>40008</v>
      </c>
      <c r="K6533" s="25">
        <v>17.14</v>
      </c>
      <c r="L6533" s="2" t="s">
        <v>362</v>
      </c>
      <c r="M6533" s="14">
        <f>+VLOOKUP(L6533,Customers!$C$3:$D$797,2,FALSE)</f>
        <v>1</v>
      </c>
      <c r="N6533" s="14">
        <f>+INDEX(Customers!$B$2:$D$797,MATCH(TF_Database!L6533,Customers!$C$2:$C$797,0),1)</f>
        <v>17675</v>
      </c>
      <c r="O6533" s="29">
        <f t="shared" si="608"/>
        <v>5</v>
      </c>
      <c r="P6533" s="29">
        <f t="shared" si="609"/>
        <v>11</v>
      </c>
      <c r="Q6533" s="14" t="str">
        <f t="shared" si="610"/>
        <v xml:space="preserve">Brad </v>
      </c>
      <c r="R6533" s="14" t="str">
        <f t="shared" si="611"/>
        <v>Thomas</v>
      </c>
    </row>
    <row r="6534" spans="2:18" x14ac:dyDescent="0.45">
      <c r="B6534" s="14" t="str">
        <f t="shared" si="606"/>
        <v>410624141067</v>
      </c>
      <c r="C6534" s="5">
        <v>41062</v>
      </c>
      <c r="D6534" s="2" t="s">
        <v>804</v>
      </c>
      <c r="E6534" s="14">
        <f t="shared" si="607"/>
        <v>0</v>
      </c>
      <c r="F6534" s="2">
        <v>41</v>
      </c>
      <c r="G6534" s="19">
        <v>95.73</v>
      </c>
      <c r="H6534" s="20">
        <v>0</v>
      </c>
      <c r="I6534" s="6"/>
      <c r="J6534" s="5">
        <v>41067</v>
      </c>
      <c r="K6534" s="25">
        <v>-151.15</v>
      </c>
      <c r="L6534" s="2" t="s">
        <v>337</v>
      </c>
      <c r="M6534" s="14">
        <f>+VLOOKUP(L6534,Customers!$C$3:$D$797,2,FALSE)</f>
        <v>3</v>
      </c>
      <c r="N6534" s="14">
        <f>+INDEX(Customers!$B$2:$D$797,MATCH(TF_Database!L6534,Customers!$C$2:$C$797,0),1)</f>
        <v>9635</v>
      </c>
      <c r="O6534" s="29">
        <f t="shared" si="608"/>
        <v>5</v>
      </c>
      <c r="P6534" s="29">
        <f t="shared" si="609"/>
        <v>10</v>
      </c>
      <c r="Q6534" s="14" t="str">
        <f t="shared" si="610"/>
        <v xml:space="preserve">Karl </v>
      </c>
      <c r="R6534" s="14" t="str">
        <f t="shared" si="611"/>
        <v>Brown</v>
      </c>
    </row>
    <row r="6535" spans="2:18" x14ac:dyDescent="0.45">
      <c r="B6535" s="14" t="str">
        <f t="shared" ref="B6535:B6598" si="612">+CONCATENATE(C6535,F6535,J6535)</f>
        <v>405954340601</v>
      </c>
      <c r="C6535" s="5">
        <v>40595</v>
      </c>
      <c r="D6535" s="2" t="s">
        <v>804</v>
      </c>
      <c r="E6535" s="14">
        <f t="shared" ref="E6535:E6598" si="613">+IF(D6535="High",1,0)</f>
        <v>0</v>
      </c>
      <c r="F6535" s="2">
        <v>43</v>
      </c>
      <c r="G6535" s="19">
        <v>1225.4100000000001</v>
      </c>
      <c r="H6535" s="20">
        <v>0.04</v>
      </c>
      <c r="I6535" s="6"/>
      <c r="J6535" s="5">
        <v>40601</v>
      </c>
      <c r="K6535" s="25">
        <v>-138.02000000000001</v>
      </c>
      <c r="L6535" s="2" t="s">
        <v>713</v>
      </c>
      <c r="M6535" s="14">
        <f>+VLOOKUP(L6535,Customers!$C$3:$D$797,2,FALSE)</f>
        <v>2</v>
      </c>
      <c r="N6535" s="14">
        <f>+INDEX(Customers!$B$2:$D$797,MATCH(TF_Database!L6535,Customers!$C$2:$C$797,0),1)</f>
        <v>28731</v>
      </c>
      <c r="O6535" s="29">
        <f t="shared" ref="O6535:O6598" si="614">+SEARCH(" ",L6535)</f>
        <v>7</v>
      </c>
      <c r="P6535" s="29">
        <f t="shared" ref="P6535:P6598" si="615">+LEN(L6535)</f>
        <v>15</v>
      </c>
      <c r="Q6535" s="14" t="str">
        <f t="shared" ref="Q6535:Q6598" si="616">+LEFT(L6535,O6535)</f>
        <v xml:space="preserve">Thomas </v>
      </c>
      <c r="R6535" s="14" t="str">
        <f t="shared" ref="R6535:R6598" si="617">+RIGHT(L6535,P6535-O6535)</f>
        <v>Thornton</v>
      </c>
    </row>
    <row r="6536" spans="2:18" x14ac:dyDescent="0.45">
      <c r="B6536" s="14" t="str">
        <f t="shared" si="612"/>
        <v>406182440618</v>
      </c>
      <c r="C6536" s="5">
        <v>40618</v>
      </c>
      <c r="D6536" s="2" t="s">
        <v>808</v>
      </c>
      <c r="E6536" s="14">
        <f t="shared" si="613"/>
        <v>0</v>
      </c>
      <c r="F6536" s="2">
        <v>24</v>
      </c>
      <c r="G6536" s="19">
        <v>370.72</v>
      </c>
      <c r="H6536" s="20">
        <v>0.1</v>
      </c>
      <c r="I6536" s="6"/>
      <c r="J6536" s="5">
        <v>40618</v>
      </c>
      <c r="K6536" s="25">
        <v>-156.76</v>
      </c>
      <c r="L6536" s="2" t="s">
        <v>410</v>
      </c>
      <c r="M6536" s="14">
        <f>+VLOOKUP(L6536,Customers!$C$3:$D$797,2,FALSE)</f>
        <v>3</v>
      </c>
      <c r="N6536" s="14">
        <f>+INDEX(Customers!$B$2:$D$797,MATCH(TF_Database!L6536,Customers!$C$2:$C$797,0),1)</f>
        <v>25705</v>
      </c>
      <c r="O6536" s="29">
        <f t="shared" si="614"/>
        <v>6</v>
      </c>
      <c r="P6536" s="29">
        <f t="shared" si="615"/>
        <v>11</v>
      </c>
      <c r="Q6536" s="14" t="str">
        <f t="shared" si="616"/>
        <v xml:space="preserve">Bobby </v>
      </c>
      <c r="R6536" s="14" t="str">
        <f t="shared" si="617"/>
        <v>Elias</v>
      </c>
    </row>
    <row r="6537" spans="2:18" x14ac:dyDescent="0.45">
      <c r="B6537" s="14" t="str">
        <f t="shared" si="612"/>
        <v>405544840556</v>
      </c>
      <c r="C6537" s="5">
        <v>40554</v>
      </c>
      <c r="D6537" s="2" t="s">
        <v>811</v>
      </c>
      <c r="E6537" s="14">
        <f t="shared" si="613"/>
        <v>0</v>
      </c>
      <c r="F6537" s="2">
        <v>48</v>
      </c>
      <c r="G6537" s="19">
        <v>6403.39</v>
      </c>
      <c r="H6537" s="20">
        <v>0.01</v>
      </c>
      <c r="I6537" s="6"/>
      <c r="J6537" s="5">
        <v>40556</v>
      </c>
      <c r="K6537" s="25">
        <v>-824.15</v>
      </c>
      <c r="L6537" s="2" t="s">
        <v>397</v>
      </c>
      <c r="M6537" s="14">
        <f>+VLOOKUP(L6537,Customers!$C$3:$D$797,2,FALSE)</f>
        <v>1</v>
      </c>
      <c r="N6537" s="14">
        <f>+INDEX(Customers!$B$2:$D$797,MATCH(TF_Database!L6537,Customers!$C$2:$C$797,0),1)</f>
        <v>11895</v>
      </c>
      <c r="O6537" s="29">
        <f t="shared" si="614"/>
        <v>8</v>
      </c>
      <c r="P6537" s="29">
        <f t="shared" si="615"/>
        <v>17</v>
      </c>
      <c r="Q6537" s="14" t="str">
        <f t="shared" si="616"/>
        <v xml:space="preserve">Anthony </v>
      </c>
      <c r="R6537" s="14" t="str">
        <f t="shared" si="617"/>
        <v>Garverick</v>
      </c>
    </row>
    <row r="6538" spans="2:18" x14ac:dyDescent="0.45">
      <c r="B6538" s="14" t="str">
        <f t="shared" si="612"/>
        <v>405542340554</v>
      </c>
      <c r="C6538" s="5">
        <v>40554</v>
      </c>
      <c r="D6538" s="2" t="s">
        <v>811</v>
      </c>
      <c r="E6538" s="14">
        <f t="shared" si="613"/>
        <v>0</v>
      </c>
      <c r="F6538" s="2">
        <v>23</v>
      </c>
      <c r="G6538" s="19">
        <v>757.91</v>
      </c>
      <c r="H6538" s="20">
        <v>0.02</v>
      </c>
      <c r="I6538" s="6"/>
      <c r="J6538" s="5">
        <v>40554</v>
      </c>
      <c r="K6538" s="25">
        <v>-16.05</v>
      </c>
      <c r="L6538" s="2" t="s">
        <v>397</v>
      </c>
      <c r="M6538" s="14">
        <f>+VLOOKUP(L6538,Customers!$C$3:$D$797,2,FALSE)</f>
        <v>1</v>
      </c>
      <c r="N6538" s="14">
        <f>+INDEX(Customers!$B$2:$D$797,MATCH(TF_Database!L6538,Customers!$C$2:$C$797,0),1)</f>
        <v>11895</v>
      </c>
      <c r="O6538" s="29">
        <f t="shared" si="614"/>
        <v>8</v>
      </c>
      <c r="P6538" s="29">
        <f t="shared" si="615"/>
        <v>17</v>
      </c>
      <c r="Q6538" s="14" t="str">
        <f t="shared" si="616"/>
        <v xml:space="preserve">Anthony </v>
      </c>
      <c r="R6538" s="14" t="str">
        <f t="shared" si="617"/>
        <v>Garverick</v>
      </c>
    </row>
    <row r="6539" spans="2:18" x14ac:dyDescent="0.45">
      <c r="B6539" s="14" t="str">
        <f t="shared" si="612"/>
        <v>409711840972</v>
      </c>
      <c r="C6539" s="5">
        <v>40971</v>
      </c>
      <c r="D6539" s="2" t="s">
        <v>811</v>
      </c>
      <c r="E6539" s="14">
        <f t="shared" si="613"/>
        <v>0</v>
      </c>
      <c r="F6539" s="2">
        <v>18</v>
      </c>
      <c r="G6539" s="19">
        <v>409.16</v>
      </c>
      <c r="H6539" s="20">
        <v>0.05</v>
      </c>
      <c r="I6539" s="6"/>
      <c r="J6539" s="5">
        <v>40972</v>
      </c>
      <c r="K6539" s="25">
        <v>21.96</v>
      </c>
      <c r="L6539" s="2" t="s">
        <v>714</v>
      </c>
      <c r="M6539" s="14">
        <f>+VLOOKUP(L6539,Customers!$C$3:$D$797,2,FALSE)</f>
        <v>3</v>
      </c>
      <c r="N6539" s="14">
        <f>+INDEX(Customers!$B$2:$D$797,MATCH(TF_Database!L6539,Customers!$C$2:$C$797,0),1)</f>
        <v>28926</v>
      </c>
      <c r="O6539" s="29">
        <f t="shared" si="614"/>
        <v>7</v>
      </c>
      <c r="P6539" s="29">
        <f t="shared" si="615"/>
        <v>17</v>
      </c>
      <c r="Q6539" s="14" t="str">
        <f t="shared" si="616"/>
        <v xml:space="preserve">Tamara </v>
      </c>
      <c r="R6539" s="14" t="str">
        <f t="shared" si="617"/>
        <v>Willingham</v>
      </c>
    </row>
    <row r="6540" spans="2:18" x14ac:dyDescent="0.45">
      <c r="B6540" s="14" t="str">
        <f t="shared" si="612"/>
        <v>409714640973</v>
      </c>
      <c r="C6540" s="5">
        <v>40971</v>
      </c>
      <c r="D6540" s="2" t="s">
        <v>811</v>
      </c>
      <c r="E6540" s="14">
        <f t="shared" si="613"/>
        <v>0</v>
      </c>
      <c r="F6540" s="2">
        <v>46</v>
      </c>
      <c r="G6540" s="19">
        <v>2508.3159999999998</v>
      </c>
      <c r="H6540" s="20">
        <v>7.0000000000000007E-2</v>
      </c>
      <c r="I6540" s="6"/>
      <c r="J6540" s="5">
        <v>40973</v>
      </c>
      <c r="K6540" s="25">
        <v>456.81299999999999</v>
      </c>
      <c r="L6540" s="2" t="s">
        <v>714</v>
      </c>
      <c r="M6540" s="14">
        <f>+VLOOKUP(L6540,Customers!$C$3:$D$797,2,FALSE)</f>
        <v>3</v>
      </c>
      <c r="N6540" s="14">
        <f>+INDEX(Customers!$B$2:$D$797,MATCH(TF_Database!L6540,Customers!$C$2:$C$797,0),1)</f>
        <v>28926</v>
      </c>
      <c r="O6540" s="29">
        <f t="shared" si="614"/>
        <v>7</v>
      </c>
      <c r="P6540" s="29">
        <f t="shared" si="615"/>
        <v>17</v>
      </c>
      <c r="Q6540" s="14" t="str">
        <f t="shared" si="616"/>
        <v xml:space="preserve">Tamara </v>
      </c>
      <c r="R6540" s="14" t="str">
        <f t="shared" si="617"/>
        <v>Willingham</v>
      </c>
    </row>
    <row r="6541" spans="2:18" x14ac:dyDescent="0.45">
      <c r="B6541" s="14" t="str">
        <f t="shared" si="612"/>
        <v>407402840742</v>
      </c>
      <c r="C6541" s="5">
        <v>40740</v>
      </c>
      <c r="D6541" s="2" t="s">
        <v>811</v>
      </c>
      <c r="E6541" s="14">
        <f t="shared" si="613"/>
        <v>0</v>
      </c>
      <c r="F6541" s="2">
        <v>28</v>
      </c>
      <c r="G6541" s="19">
        <v>1165.33</v>
      </c>
      <c r="H6541" s="20">
        <v>0.04</v>
      </c>
      <c r="I6541" s="6"/>
      <c r="J6541" s="5">
        <v>40742</v>
      </c>
      <c r="K6541" s="25">
        <v>154.85</v>
      </c>
      <c r="L6541" s="2" t="s">
        <v>350</v>
      </c>
      <c r="M6541" s="14">
        <f>+VLOOKUP(L6541,Customers!$C$3:$D$797,2,FALSE)</f>
        <v>2</v>
      </c>
      <c r="N6541" s="14">
        <f>+INDEX(Customers!$B$2:$D$797,MATCH(TF_Database!L6541,Customers!$C$2:$C$797,0),1)</f>
        <v>6385</v>
      </c>
      <c r="O6541" s="29">
        <f t="shared" si="614"/>
        <v>4</v>
      </c>
      <c r="P6541" s="29">
        <f t="shared" si="615"/>
        <v>12</v>
      </c>
      <c r="Q6541" s="14" t="str">
        <f t="shared" si="616"/>
        <v xml:space="preserve">Dan </v>
      </c>
      <c r="R6541" s="14" t="str">
        <f t="shared" si="617"/>
        <v>Campbell</v>
      </c>
    </row>
    <row r="6542" spans="2:18" x14ac:dyDescent="0.45">
      <c r="B6542" s="14" t="str">
        <f t="shared" si="612"/>
        <v>411552541157</v>
      </c>
      <c r="C6542" s="5">
        <v>41155</v>
      </c>
      <c r="D6542" s="2" t="s">
        <v>808</v>
      </c>
      <c r="E6542" s="14">
        <f t="shared" si="613"/>
        <v>0</v>
      </c>
      <c r="F6542" s="2">
        <v>25</v>
      </c>
      <c r="G6542" s="19">
        <v>2325.42</v>
      </c>
      <c r="H6542" s="20">
        <v>0.02</v>
      </c>
      <c r="I6542" s="6"/>
      <c r="J6542" s="5">
        <v>41157</v>
      </c>
      <c r="K6542" s="25">
        <v>739.91</v>
      </c>
      <c r="L6542" s="2" t="s">
        <v>331</v>
      </c>
      <c r="M6542" s="14">
        <f>+VLOOKUP(L6542,Customers!$C$3:$D$797,2,FALSE)</f>
        <v>3</v>
      </c>
      <c r="N6542" s="14">
        <f>+INDEX(Customers!$B$2:$D$797,MATCH(TF_Database!L6542,Customers!$C$2:$C$797,0),1)</f>
        <v>2686</v>
      </c>
      <c r="O6542" s="29">
        <f t="shared" si="614"/>
        <v>5</v>
      </c>
      <c r="P6542" s="29">
        <f t="shared" si="615"/>
        <v>14</v>
      </c>
      <c r="Q6542" s="14" t="str">
        <f t="shared" si="616"/>
        <v xml:space="preserve">Thea </v>
      </c>
      <c r="R6542" s="14" t="str">
        <f t="shared" si="617"/>
        <v>Hendricks</v>
      </c>
    </row>
    <row r="6543" spans="2:18" x14ac:dyDescent="0.45">
      <c r="B6543" s="14" t="str">
        <f t="shared" si="612"/>
        <v>412713041273</v>
      </c>
      <c r="C6543" s="5">
        <v>41271</v>
      </c>
      <c r="D6543" s="2" t="s">
        <v>808</v>
      </c>
      <c r="E6543" s="14">
        <f t="shared" si="613"/>
        <v>0</v>
      </c>
      <c r="F6543" s="2">
        <v>30</v>
      </c>
      <c r="G6543" s="19">
        <v>2116.6999999999998</v>
      </c>
      <c r="H6543" s="20">
        <v>0.02</v>
      </c>
      <c r="I6543" s="6"/>
      <c r="J6543" s="5">
        <v>41273</v>
      </c>
      <c r="K6543" s="25">
        <v>488.81800000000004</v>
      </c>
      <c r="L6543" s="2" t="s">
        <v>400</v>
      </c>
      <c r="M6543" s="14">
        <f>+VLOOKUP(L6543,Customers!$C$3:$D$797,2,FALSE)</f>
        <v>1</v>
      </c>
      <c r="N6543" s="14">
        <f>+INDEX(Customers!$B$2:$D$797,MATCH(TF_Database!L6543,Customers!$C$2:$C$797,0),1)</f>
        <v>7144</v>
      </c>
      <c r="O6543" s="29">
        <f t="shared" si="614"/>
        <v>8</v>
      </c>
      <c r="P6543" s="29">
        <f t="shared" si="615"/>
        <v>15</v>
      </c>
      <c r="Q6543" s="14" t="str">
        <f t="shared" si="616"/>
        <v xml:space="preserve">Bradley </v>
      </c>
      <c r="R6543" s="14" t="str">
        <f t="shared" si="617"/>
        <v>Drucker</v>
      </c>
    </row>
    <row r="6544" spans="2:18" x14ac:dyDescent="0.45">
      <c r="B6544" s="14" t="str">
        <f t="shared" si="612"/>
        <v>41006241007</v>
      </c>
      <c r="C6544" s="5">
        <v>41006</v>
      </c>
      <c r="D6544" s="2" t="s">
        <v>806</v>
      </c>
      <c r="E6544" s="14">
        <f t="shared" si="613"/>
        <v>1</v>
      </c>
      <c r="F6544" s="2">
        <v>2</v>
      </c>
      <c r="G6544" s="19">
        <v>10.39</v>
      </c>
      <c r="H6544" s="20">
        <v>0.02</v>
      </c>
      <c r="I6544" s="6"/>
      <c r="J6544" s="5">
        <v>41007</v>
      </c>
      <c r="K6544" s="25">
        <v>-7.97</v>
      </c>
      <c r="L6544" s="2" t="s">
        <v>425</v>
      </c>
      <c r="M6544" s="14">
        <f>+VLOOKUP(L6544,Customers!$C$3:$D$797,2,FALSE)</f>
        <v>4</v>
      </c>
      <c r="N6544" s="14">
        <f>+INDEX(Customers!$B$2:$D$797,MATCH(TF_Database!L6544,Customers!$C$2:$C$797,0),1)</f>
        <v>27389</v>
      </c>
      <c r="O6544" s="29">
        <f t="shared" si="614"/>
        <v>6</v>
      </c>
      <c r="P6544" s="29">
        <f t="shared" si="615"/>
        <v>14</v>
      </c>
      <c r="Q6544" s="14" t="str">
        <f t="shared" si="616"/>
        <v xml:space="preserve">David </v>
      </c>
      <c r="R6544" s="14" t="str">
        <f t="shared" si="617"/>
        <v>Kendrick</v>
      </c>
    </row>
    <row r="6545" spans="2:18" x14ac:dyDescent="0.45">
      <c r="B6545" s="14" t="str">
        <f t="shared" si="612"/>
        <v>41256441258</v>
      </c>
      <c r="C6545" s="5">
        <v>41256</v>
      </c>
      <c r="D6545" s="2" t="s">
        <v>811</v>
      </c>
      <c r="E6545" s="14">
        <f t="shared" si="613"/>
        <v>0</v>
      </c>
      <c r="F6545" s="2">
        <v>4</v>
      </c>
      <c r="G6545" s="19">
        <v>135.928</v>
      </c>
      <c r="H6545" s="20">
        <v>0.04</v>
      </c>
      <c r="I6545" s="6"/>
      <c r="J6545" s="5">
        <v>41258</v>
      </c>
      <c r="K6545" s="25">
        <v>-126.47</v>
      </c>
      <c r="L6545" s="2" t="s">
        <v>359</v>
      </c>
      <c r="M6545" s="14">
        <f>+VLOOKUP(L6545,Customers!$C$3:$D$797,2,FALSE)</f>
        <v>2</v>
      </c>
      <c r="N6545" s="14">
        <f>+INDEX(Customers!$B$2:$D$797,MATCH(TF_Database!L6545,Customers!$C$2:$C$797,0),1)</f>
        <v>24790</v>
      </c>
      <c r="O6545" s="29">
        <f t="shared" si="614"/>
        <v>8</v>
      </c>
      <c r="P6545" s="29">
        <f t="shared" si="615"/>
        <v>16</v>
      </c>
      <c r="Q6545" s="14" t="str">
        <f t="shared" si="616"/>
        <v xml:space="preserve">Christy </v>
      </c>
      <c r="R6545" s="14" t="str">
        <f t="shared" si="617"/>
        <v>Brittain</v>
      </c>
    </row>
    <row r="6546" spans="2:18" x14ac:dyDescent="0.45">
      <c r="B6546" s="14" t="str">
        <f t="shared" si="612"/>
        <v>409351340936</v>
      </c>
      <c r="C6546" s="5">
        <v>40935</v>
      </c>
      <c r="D6546" s="2" t="s">
        <v>806</v>
      </c>
      <c r="E6546" s="14">
        <f t="shared" si="613"/>
        <v>1</v>
      </c>
      <c r="F6546" s="2">
        <v>13</v>
      </c>
      <c r="G6546" s="19">
        <v>463.83</v>
      </c>
      <c r="H6546" s="20">
        <v>0</v>
      </c>
      <c r="I6546" s="6"/>
      <c r="J6546" s="5">
        <v>40936</v>
      </c>
      <c r="K6546" s="25">
        <v>103.26</v>
      </c>
      <c r="L6546" s="2" t="s">
        <v>546</v>
      </c>
      <c r="M6546" s="14">
        <f>+VLOOKUP(L6546,Customers!$C$3:$D$797,2,FALSE)</f>
        <v>1</v>
      </c>
      <c r="N6546" s="14">
        <f>+INDEX(Customers!$B$2:$D$797,MATCH(TF_Database!L6546,Customers!$C$2:$C$797,0),1)</f>
        <v>22657</v>
      </c>
      <c r="O6546" s="29">
        <f t="shared" si="614"/>
        <v>5</v>
      </c>
      <c r="P6546" s="29">
        <f t="shared" si="615"/>
        <v>13</v>
      </c>
      <c r="Q6546" s="14" t="str">
        <f t="shared" si="616"/>
        <v xml:space="preserve">Kean </v>
      </c>
      <c r="R6546" s="14" t="str">
        <f t="shared" si="617"/>
        <v>Thornton</v>
      </c>
    </row>
    <row r="6547" spans="2:18" x14ac:dyDescent="0.45">
      <c r="B6547" s="14" t="str">
        <f t="shared" si="612"/>
        <v>401332240133</v>
      </c>
      <c r="C6547" s="5">
        <v>40133</v>
      </c>
      <c r="D6547" s="2" t="s">
        <v>811</v>
      </c>
      <c r="E6547" s="14">
        <f t="shared" si="613"/>
        <v>0</v>
      </c>
      <c r="F6547" s="2">
        <v>22</v>
      </c>
      <c r="G6547" s="19">
        <v>168.31</v>
      </c>
      <c r="H6547" s="20">
        <v>0.1</v>
      </c>
      <c r="I6547" s="6"/>
      <c r="J6547" s="5">
        <v>40133</v>
      </c>
      <c r="K6547" s="25">
        <v>46.49</v>
      </c>
      <c r="L6547" s="2" t="s">
        <v>354</v>
      </c>
      <c r="M6547" s="14">
        <f>+VLOOKUP(L6547,Customers!$C$3:$D$797,2,FALSE)</f>
        <v>1</v>
      </c>
      <c r="N6547" s="14">
        <f>+INDEX(Customers!$B$2:$D$797,MATCH(TF_Database!L6547,Customers!$C$2:$C$797,0),1)</f>
        <v>26284</v>
      </c>
      <c r="O6547" s="29">
        <f t="shared" si="614"/>
        <v>10</v>
      </c>
      <c r="P6547" s="29">
        <f t="shared" si="615"/>
        <v>16</v>
      </c>
      <c r="Q6547" s="14" t="str">
        <f t="shared" si="616"/>
        <v xml:space="preserve">Giulietta </v>
      </c>
      <c r="R6547" s="14" t="str">
        <f t="shared" si="617"/>
        <v>Dortch</v>
      </c>
    </row>
    <row r="6548" spans="2:18" x14ac:dyDescent="0.45">
      <c r="B6548" s="14" t="str">
        <f t="shared" si="612"/>
        <v>401334540135</v>
      </c>
      <c r="C6548" s="5">
        <v>40133</v>
      </c>
      <c r="D6548" s="2" t="s">
        <v>811</v>
      </c>
      <c r="E6548" s="14">
        <f t="shared" si="613"/>
        <v>0</v>
      </c>
      <c r="F6548" s="2">
        <v>45</v>
      </c>
      <c r="G6548" s="19">
        <v>4282.7249999999995</v>
      </c>
      <c r="H6548" s="20">
        <v>0.03</v>
      </c>
      <c r="I6548" s="6"/>
      <c r="J6548" s="5">
        <v>40135</v>
      </c>
      <c r="K6548" s="25">
        <v>1371.7440000000001</v>
      </c>
      <c r="L6548" s="2" t="s">
        <v>354</v>
      </c>
      <c r="M6548" s="14">
        <f>+VLOOKUP(L6548,Customers!$C$3:$D$797,2,FALSE)</f>
        <v>1</v>
      </c>
      <c r="N6548" s="14">
        <f>+INDEX(Customers!$B$2:$D$797,MATCH(TF_Database!L6548,Customers!$C$2:$C$797,0),1)</f>
        <v>26284</v>
      </c>
      <c r="O6548" s="29">
        <f t="shared" si="614"/>
        <v>10</v>
      </c>
      <c r="P6548" s="29">
        <f t="shared" si="615"/>
        <v>16</v>
      </c>
      <c r="Q6548" s="14" t="str">
        <f t="shared" si="616"/>
        <v xml:space="preserve">Giulietta </v>
      </c>
      <c r="R6548" s="14" t="str">
        <f t="shared" si="617"/>
        <v>Dortch</v>
      </c>
    </row>
    <row r="6549" spans="2:18" x14ac:dyDescent="0.45">
      <c r="B6549" s="14" t="str">
        <f t="shared" si="612"/>
        <v>40265240267</v>
      </c>
      <c r="C6549" s="5">
        <v>40265</v>
      </c>
      <c r="D6549" s="2" t="s">
        <v>808</v>
      </c>
      <c r="E6549" s="14">
        <f t="shared" si="613"/>
        <v>0</v>
      </c>
      <c r="F6549" s="2">
        <v>2</v>
      </c>
      <c r="G6549" s="19">
        <v>79.58</v>
      </c>
      <c r="H6549" s="20">
        <v>0.06</v>
      </c>
      <c r="I6549" s="6"/>
      <c r="J6549" s="5">
        <v>40267</v>
      </c>
      <c r="K6549" s="25">
        <v>-38.28</v>
      </c>
      <c r="L6549" s="2" t="s">
        <v>401</v>
      </c>
      <c r="M6549" s="14">
        <f>+VLOOKUP(L6549,Customers!$C$3:$D$797,2,FALSE)</f>
        <v>5</v>
      </c>
      <c r="N6549" s="14">
        <f>+INDEX(Customers!$B$2:$D$797,MATCH(TF_Database!L6549,Customers!$C$2:$C$797,0),1)</f>
        <v>6683</v>
      </c>
      <c r="O6549" s="29">
        <f t="shared" si="614"/>
        <v>5</v>
      </c>
      <c r="P6549" s="29">
        <f t="shared" si="615"/>
        <v>13</v>
      </c>
      <c r="Q6549" s="14" t="str">
        <f t="shared" si="616"/>
        <v xml:space="preserve">Mark </v>
      </c>
      <c r="R6549" s="14" t="str">
        <f t="shared" si="617"/>
        <v>Haberlin</v>
      </c>
    </row>
    <row r="6550" spans="2:18" x14ac:dyDescent="0.45">
      <c r="B6550" s="14" t="str">
        <f t="shared" si="612"/>
        <v>406032440606</v>
      </c>
      <c r="C6550" s="5">
        <v>40603</v>
      </c>
      <c r="D6550" s="2" t="s">
        <v>808</v>
      </c>
      <c r="E6550" s="14">
        <f t="shared" si="613"/>
        <v>0</v>
      </c>
      <c r="F6550" s="2">
        <v>24</v>
      </c>
      <c r="G6550" s="19">
        <v>192.8</v>
      </c>
      <c r="H6550" s="20">
        <v>0.05</v>
      </c>
      <c r="I6550" s="6"/>
      <c r="J6550" s="5">
        <v>40606</v>
      </c>
      <c r="K6550" s="25">
        <v>31</v>
      </c>
      <c r="L6550" s="2" t="s">
        <v>400</v>
      </c>
      <c r="M6550" s="14">
        <f>+VLOOKUP(L6550,Customers!$C$3:$D$797,2,FALSE)</f>
        <v>1</v>
      </c>
      <c r="N6550" s="14">
        <f>+INDEX(Customers!$B$2:$D$797,MATCH(TF_Database!L6550,Customers!$C$2:$C$797,0),1)</f>
        <v>7144</v>
      </c>
      <c r="O6550" s="29">
        <f t="shared" si="614"/>
        <v>8</v>
      </c>
      <c r="P6550" s="29">
        <f t="shared" si="615"/>
        <v>15</v>
      </c>
      <c r="Q6550" s="14" t="str">
        <f t="shared" si="616"/>
        <v xml:space="preserve">Bradley </v>
      </c>
      <c r="R6550" s="14" t="str">
        <f t="shared" si="617"/>
        <v>Drucker</v>
      </c>
    </row>
    <row r="6551" spans="2:18" x14ac:dyDescent="0.45">
      <c r="B6551" s="14" t="str">
        <f t="shared" si="612"/>
        <v>405071240514</v>
      </c>
      <c r="C6551" s="5">
        <v>40507</v>
      </c>
      <c r="D6551" s="2" t="s">
        <v>804</v>
      </c>
      <c r="E6551" s="14">
        <f t="shared" si="613"/>
        <v>0</v>
      </c>
      <c r="F6551" s="2">
        <v>12</v>
      </c>
      <c r="G6551" s="19">
        <v>900.06</v>
      </c>
      <c r="H6551" s="20">
        <v>0.05</v>
      </c>
      <c r="I6551" s="6"/>
      <c r="J6551" s="5">
        <v>40514</v>
      </c>
      <c r="K6551" s="25">
        <v>-221.12</v>
      </c>
      <c r="L6551" s="2" t="s">
        <v>384</v>
      </c>
      <c r="M6551" s="14">
        <f>+VLOOKUP(L6551,Customers!$C$3:$D$797,2,FALSE)</f>
        <v>2</v>
      </c>
      <c r="N6551" s="14">
        <f>+INDEX(Customers!$B$2:$D$797,MATCH(TF_Database!L6551,Customers!$C$2:$C$797,0),1)</f>
        <v>24450</v>
      </c>
      <c r="O6551" s="29">
        <f t="shared" si="614"/>
        <v>5</v>
      </c>
      <c r="P6551" s="29">
        <f t="shared" si="615"/>
        <v>10</v>
      </c>
      <c r="Q6551" s="14" t="str">
        <f t="shared" si="616"/>
        <v xml:space="preserve">Evan </v>
      </c>
      <c r="R6551" s="14" t="str">
        <f t="shared" si="617"/>
        <v>Henry</v>
      </c>
    </row>
    <row r="6552" spans="2:18" x14ac:dyDescent="0.45">
      <c r="B6552" s="14" t="str">
        <f t="shared" si="612"/>
        <v>411102041117</v>
      </c>
      <c r="C6552" s="5">
        <v>41110</v>
      </c>
      <c r="D6552" s="2" t="s">
        <v>804</v>
      </c>
      <c r="E6552" s="14">
        <f t="shared" si="613"/>
        <v>0</v>
      </c>
      <c r="F6552" s="2">
        <v>20</v>
      </c>
      <c r="G6552" s="19">
        <v>88.82</v>
      </c>
      <c r="H6552" s="20">
        <v>0.01</v>
      </c>
      <c r="I6552" s="6"/>
      <c r="J6552" s="5">
        <v>41117</v>
      </c>
      <c r="K6552" s="25">
        <v>38.35</v>
      </c>
      <c r="L6552" s="2" t="s">
        <v>410</v>
      </c>
      <c r="M6552" s="14">
        <f>+VLOOKUP(L6552,Customers!$C$3:$D$797,2,FALSE)</f>
        <v>3</v>
      </c>
      <c r="N6552" s="14">
        <f>+INDEX(Customers!$B$2:$D$797,MATCH(TF_Database!L6552,Customers!$C$2:$C$797,0),1)</f>
        <v>25705</v>
      </c>
      <c r="O6552" s="29">
        <f t="shared" si="614"/>
        <v>6</v>
      </c>
      <c r="P6552" s="29">
        <f t="shared" si="615"/>
        <v>11</v>
      </c>
      <c r="Q6552" s="14" t="str">
        <f t="shared" si="616"/>
        <v xml:space="preserve">Bobby </v>
      </c>
      <c r="R6552" s="14" t="str">
        <f t="shared" si="617"/>
        <v>Elias</v>
      </c>
    </row>
    <row r="6553" spans="2:18" x14ac:dyDescent="0.45">
      <c r="B6553" s="14" t="str">
        <f t="shared" si="612"/>
        <v>411101141119</v>
      </c>
      <c r="C6553" s="5">
        <v>41110</v>
      </c>
      <c r="D6553" s="2" t="s">
        <v>804</v>
      </c>
      <c r="E6553" s="14">
        <f t="shared" si="613"/>
        <v>0</v>
      </c>
      <c r="F6553" s="2">
        <v>11</v>
      </c>
      <c r="G6553" s="19">
        <v>2392.23</v>
      </c>
      <c r="H6553" s="20">
        <v>0.04</v>
      </c>
      <c r="I6553" s="6"/>
      <c r="J6553" s="5">
        <v>41119</v>
      </c>
      <c r="K6553" s="25">
        <v>1216.74</v>
      </c>
      <c r="L6553" s="2" t="s">
        <v>410</v>
      </c>
      <c r="M6553" s="14">
        <f>+VLOOKUP(L6553,Customers!$C$3:$D$797,2,FALSE)</f>
        <v>3</v>
      </c>
      <c r="N6553" s="14">
        <f>+INDEX(Customers!$B$2:$D$797,MATCH(TF_Database!L6553,Customers!$C$2:$C$797,0),1)</f>
        <v>25705</v>
      </c>
      <c r="O6553" s="29">
        <f t="shared" si="614"/>
        <v>6</v>
      </c>
      <c r="P6553" s="29">
        <f t="shared" si="615"/>
        <v>11</v>
      </c>
      <c r="Q6553" s="14" t="str">
        <f t="shared" si="616"/>
        <v xml:space="preserve">Bobby </v>
      </c>
      <c r="R6553" s="14" t="str">
        <f t="shared" si="617"/>
        <v>Elias</v>
      </c>
    </row>
    <row r="6554" spans="2:18" x14ac:dyDescent="0.45">
      <c r="B6554" s="14" t="str">
        <f t="shared" si="612"/>
        <v>402783240280</v>
      </c>
      <c r="C6554" s="5">
        <v>40278</v>
      </c>
      <c r="D6554" s="2" t="s">
        <v>804</v>
      </c>
      <c r="E6554" s="14">
        <f t="shared" si="613"/>
        <v>0</v>
      </c>
      <c r="F6554" s="2">
        <v>32</v>
      </c>
      <c r="G6554" s="19">
        <v>216.08</v>
      </c>
      <c r="H6554" s="20">
        <v>0</v>
      </c>
      <c r="I6554" s="6"/>
      <c r="J6554" s="5">
        <v>40280</v>
      </c>
      <c r="K6554" s="25">
        <v>-84.33</v>
      </c>
      <c r="L6554" s="2" t="s">
        <v>337</v>
      </c>
      <c r="M6554" s="14">
        <f>+VLOOKUP(L6554,Customers!$C$3:$D$797,2,FALSE)</f>
        <v>3</v>
      </c>
      <c r="N6554" s="14">
        <f>+INDEX(Customers!$B$2:$D$797,MATCH(TF_Database!L6554,Customers!$C$2:$C$797,0),1)</f>
        <v>9635</v>
      </c>
      <c r="O6554" s="29">
        <f t="shared" si="614"/>
        <v>5</v>
      </c>
      <c r="P6554" s="29">
        <f t="shared" si="615"/>
        <v>10</v>
      </c>
      <c r="Q6554" s="14" t="str">
        <f t="shared" si="616"/>
        <v xml:space="preserve">Karl </v>
      </c>
      <c r="R6554" s="14" t="str">
        <f t="shared" si="617"/>
        <v>Brown</v>
      </c>
    </row>
    <row r="6555" spans="2:18" x14ac:dyDescent="0.45">
      <c r="B6555" s="14" t="str">
        <f t="shared" si="612"/>
        <v>402782740282</v>
      </c>
      <c r="C6555" s="5">
        <v>40278</v>
      </c>
      <c r="D6555" s="2" t="s">
        <v>804</v>
      </c>
      <c r="E6555" s="14">
        <f t="shared" si="613"/>
        <v>0</v>
      </c>
      <c r="F6555" s="2">
        <v>27</v>
      </c>
      <c r="G6555" s="19">
        <v>339.03</v>
      </c>
      <c r="H6555" s="20">
        <v>0.09</v>
      </c>
      <c r="I6555" s="6"/>
      <c r="J6555" s="5">
        <v>40282</v>
      </c>
      <c r="K6555" s="25">
        <v>-24.44</v>
      </c>
      <c r="L6555" s="2" t="s">
        <v>337</v>
      </c>
      <c r="M6555" s="14">
        <f>+VLOOKUP(L6555,Customers!$C$3:$D$797,2,FALSE)</f>
        <v>3</v>
      </c>
      <c r="N6555" s="14">
        <f>+INDEX(Customers!$B$2:$D$797,MATCH(TF_Database!L6555,Customers!$C$2:$C$797,0),1)</f>
        <v>9635</v>
      </c>
      <c r="O6555" s="29">
        <f t="shared" si="614"/>
        <v>5</v>
      </c>
      <c r="P6555" s="29">
        <f t="shared" si="615"/>
        <v>10</v>
      </c>
      <c r="Q6555" s="14" t="str">
        <f t="shared" si="616"/>
        <v xml:space="preserve">Karl </v>
      </c>
      <c r="R6555" s="14" t="str">
        <f t="shared" si="617"/>
        <v>Brown</v>
      </c>
    </row>
    <row r="6556" spans="2:18" x14ac:dyDescent="0.45">
      <c r="B6556" s="14" t="str">
        <f t="shared" si="612"/>
        <v>402781240280</v>
      </c>
      <c r="C6556" s="5">
        <v>40278</v>
      </c>
      <c r="D6556" s="2" t="s">
        <v>804</v>
      </c>
      <c r="E6556" s="14">
        <f t="shared" si="613"/>
        <v>0</v>
      </c>
      <c r="F6556" s="2">
        <v>12</v>
      </c>
      <c r="G6556" s="19">
        <v>1098.1490000000001</v>
      </c>
      <c r="H6556" s="20">
        <v>0.09</v>
      </c>
      <c r="I6556" s="6"/>
      <c r="J6556" s="5">
        <v>40280</v>
      </c>
      <c r="K6556" s="25">
        <v>-182.97399999999999</v>
      </c>
      <c r="L6556" s="2" t="s">
        <v>337</v>
      </c>
      <c r="M6556" s="14">
        <f>+VLOOKUP(L6556,Customers!$C$3:$D$797,2,FALSE)</f>
        <v>3</v>
      </c>
      <c r="N6556" s="14">
        <f>+INDEX(Customers!$B$2:$D$797,MATCH(TF_Database!L6556,Customers!$C$2:$C$797,0),1)</f>
        <v>9635</v>
      </c>
      <c r="O6556" s="29">
        <f t="shared" si="614"/>
        <v>5</v>
      </c>
      <c r="P6556" s="29">
        <f t="shared" si="615"/>
        <v>10</v>
      </c>
      <c r="Q6556" s="14" t="str">
        <f t="shared" si="616"/>
        <v xml:space="preserve">Karl </v>
      </c>
      <c r="R6556" s="14" t="str">
        <f t="shared" si="617"/>
        <v>Brown</v>
      </c>
    </row>
    <row r="6557" spans="2:18" x14ac:dyDescent="0.45">
      <c r="B6557" s="14" t="str">
        <f t="shared" si="612"/>
        <v>40801340803</v>
      </c>
      <c r="C6557" s="5">
        <v>40801</v>
      </c>
      <c r="D6557" s="2" t="s">
        <v>810</v>
      </c>
      <c r="E6557" s="14">
        <f t="shared" si="613"/>
        <v>0</v>
      </c>
      <c r="F6557" s="2">
        <v>3</v>
      </c>
      <c r="G6557" s="19">
        <v>2036.97</v>
      </c>
      <c r="H6557" s="20">
        <v>0.03</v>
      </c>
      <c r="I6557" s="6"/>
      <c r="J6557" s="5">
        <v>40803</v>
      </c>
      <c r="K6557" s="25">
        <v>-2397.44</v>
      </c>
      <c r="L6557" s="2" t="s">
        <v>354</v>
      </c>
      <c r="M6557" s="14">
        <f>+VLOOKUP(L6557,Customers!$C$3:$D$797,2,FALSE)</f>
        <v>1</v>
      </c>
      <c r="N6557" s="14">
        <f>+INDEX(Customers!$B$2:$D$797,MATCH(TF_Database!L6557,Customers!$C$2:$C$797,0),1)</f>
        <v>26284</v>
      </c>
      <c r="O6557" s="29">
        <f t="shared" si="614"/>
        <v>10</v>
      </c>
      <c r="P6557" s="29">
        <f t="shared" si="615"/>
        <v>16</v>
      </c>
      <c r="Q6557" s="14" t="str">
        <f t="shared" si="616"/>
        <v xml:space="preserve">Giulietta </v>
      </c>
      <c r="R6557" s="14" t="str">
        <f t="shared" si="617"/>
        <v>Dortch</v>
      </c>
    </row>
    <row r="6558" spans="2:18" x14ac:dyDescent="0.45">
      <c r="B6558" s="14" t="str">
        <f t="shared" si="612"/>
        <v>408012140801</v>
      </c>
      <c r="C6558" s="5">
        <v>40801</v>
      </c>
      <c r="D6558" s="2" t="s">
        <v>810</v>
      </c>
      <c r="E6558" s="14">
        <f t="shared" si="613"/>
        <v>0</v>
      </c>
      <c r="F6558" s="2">
        <v>21</v>
      </c>
      <c r="G6558" s="19">
        <v>2629.6640000000002</v>
      </c>
      <c r="H6558" s="20">
        <v>0.09</v>
      </c>
      <c r="I6558" s="6"/>
      <c r="J6558" s="5">
        <v>40801</v>
      </c>
      <c r="K6558" s="25">
        <v>27.74</v>
      </c>
      <c r="L6558" s="2" t="s">
        <v>354</v>
      </c>
      <c r="M6558" s="14">
        <f>+VLOOKUP(L6558,Customers!$C$3:$D$797,2,FALSE)</f>
        <v>1</v>
      </c>
      <c r="N6558" s="14">
        <f>+INDEX(Customers!$B$2:$D$797,MATCH(TF_Database!L6558,Customers!$C$2:$C$797,0),1)</f>
        <v>26284</v>
      </c>
      <c r="O6558" s="29">
        <f t="shared" si="614"/>
        <v>10</v>
      </c>
      <c r="P6558" s="29">
        <f t="shared" si="615"/>
        <v>16</v>
      </c>
      <c r="Q6558" s="14" t="str">
        <f t="shared" si="616"/>
        <v xml:space="preserve">Giulietta </v>
      </c>
      <c r="R6558" s="14" t="str">
        <f t="shared" si="617"/>
        <v>Dortch</v>
      </c>
    </row>
    <row r="6559" spans="2:18" x14ac:dyDescent="0.45">
      <c r="B6559" s="14" t="str">
        <f t="shared" si="612"/>
        <v>399813739986</v>
      </c>
      <c r="C6559" s="5">
        <v>39981</v>
      </c>
      <c r="D6559" s="2" t="s">
        <v>804</v>
      </c>
      <c r="E6559" s="14">
        <f t="shared" si="613"/>
        <v>0</v>
      </c>
      <c r="F6559" s="2">
        <v>37</v>
      </c>
      <c r="G6559" s="19">
        <v>394.62</v>
      </c>
      <c r="H6559" s="20">
        <v>0.06</v>
      </c>
      <c r="I6559" s="6"/>
      <c r="J6559" s="5">
        <v>39986</v>
      </c>
      <c r="K6559" s="25">
        <v>-31.39</v>
      </c>
      <c r="L6559" s="2" t="s">
        <v>339</v>
      </c>
      <c r="M6559" s="14">
        <f>+VLOOKUP(L6559,Customers!$C$3:$D$797,2,FALSE)</f>
        <v>2</v>
      </c>
      <c r="N6559" s="14">
        <f>+INDEX(Customers!$B$2:$D$797,MATCH(TF_Database!L6559,Customers!$C$2:$C$797,0),1)</f>
        <v>19697</v>
      </c>
      <c r="O6559" s="29">
        <f t="shared" si="614"/>
        <v>5</v>
      </c>
      <c r="P6559" s="29">
        <f t="shared" si="615"/>
        <v>12</v>
      </c>
      <c r="Q6559" s="14" t="str">
        <f t="shared" si="616"/>
        <v xml:space="preserve">Eric </v>
      </c>
      <c r="R6559" s="14" t="str">
        <f t="shared" si="617"/>
        <v>Barreto</v>
      </c>
    </row>
    <row r="6560" spans="2:18" x14ac:dyDescent="0.45">
      <c r="B6560" s="14" t="str">
        <f t="shared" si="612"/>
        <v>399811139983</v>
      </c>
      <c r="C6560" s="5">
        <v>39981</v>
      </c>
      <c r="D6560" s="2" t="s">
        <v>804</v>
      </c>
      <c r="E6560" s="14">
        <f t="shared" si="613"/>
        <v>0</v>
      </c>
      <c r="F6560" s="2">
        <v>11</v>
      </c>
      <c r="G6560" s="19">
        <v>96.68</v>
      </c>
      <c r="H6560" s="20">
        <v>0.03</v>
      </c>
      <c r="I6560" s="6"/>
      <c r="J6560" s="5">
        <v>39983</v>
      </c>
      <c r="K6560" s="25">
        <v>22.25</v>
      </c>
      <c r="L6560" s="2" t="s">
        <v>339</v>
      </c>
      <c r="M6560" s="14">
        <f>+VLOOKUP(L6560,Customers!$C$3:$D$797,2,FALSE)</f>
        <v>2</v>
      </c>
      <c r="N6560" s="14">
        <f>+INDEX(Customers!$B$2:$D$797,MATCH(TF_Database!L6560,Customers!$C$2:$C$797,0),1)</f>
        <v>19697</v>
      </c>
      <c r="O6560" s="29">
        <f t="shared" si="614"/>
        <v>5</v>
      </c>
      <c r="P6560" s="29">
        <f t="shared" si="615"/>
        <v>12</v>
      </c>
      <c r="Q6560" s="14" t="str">
        <f t="shared" si="616"/>
        <v xml:space="preserve">Eric </v>
      </c>
      <c r="R6560" s="14" t="str">
        <f t="shared" si="617"/>
        <v>Barreto</v>
      </c>
    </row>
    <row r="6561" spans="2:18" x14ac:dyDescent="0.45">
      <c r="B6561" s="14" t="str">
        <f t="shared" si="612"/>
        <v>40830640832</v>
      </c>
      <c r="C6561" s="5">
        <v>40830</v>
      </c>
      <c r="D6561" s="2" t="s">
        <v>810</v>
      </c>
      <c r="E6561" s="14">
        <f t="shared" si="613"/>
        <v>0</v>
      </c>
      <c r="F6561" s="2">
        <v>6</v>
      </c>
      <c r="G6561" s="19">
        <v>155.47999999999999</v>
      </c>
      <c r="H6561" s="20">
        <v>0.1</v>
      </c>
      <c r="I6561" s="6"/>
      <c r="J6561" s="5">
        <v>40832</v>
      </c>
      <c r="K6561" s="25">
        <v>-6.64</v>
      </c>
      <c r="L6561" s="2" t="s">
        <v>453</v>
      </c>
      <c r="M6561" s="14">
        <f>+VLOOKUP(L6561,Customers!$C$3:$D$797,2,FALSE)</f>
        <v>5</v>
      </c>
      <c r="N6561" s="14">
        <f>+INDEX(Customers!$B$2:$D$797,MATCH(TF_Database!L6561,Customers!$C$2:$C$797,0),1)</f>
        <v>14435</v>
      </c>
      <c r="O6561" s="29">
        <f t="shared" si="614"/>
        <v>6</v>
      </c>
      <c r="P6561" s="29">
        <f t="shared" si="615"/>
        <v>13</v>
      </c>
      <c r="Q6561" s="14" t="str">
        <f t="shared" si="616"/>
        <v xml:space="preserve">Ellis </v>
      </c>
      <c r="R6561" s="14" t="str">
        <f t="shared" si="617"/>
        <v>Ballard</v>
      </c>
    </row>
    <row r="6562" spans="2:18" x14ac:dyDescent="0.45">
      <c r="B6562" s="14" t="str">
        <f t="shared" si="612"/>
        <v>408302140831</v>
      </c>
      <c r="C6562" s="5">
        <v>40830</v>
      </c>
      <c r="D6562" s="2" t="s">
        <v>810</v>
      </c>
      <c r="E6562" s="14">
        <f t="shared" si="613"/>
        <v>0</v>
      </c>
      <c r="F6562" s="2">
        <v>21</v>
      </c>
      <c r="G6562" s="19">
        <v>56.77</v>
      </c>
      <c r="H6562" s="20">
        <v>0.06</v>
      </c>
      <c r="I6562" s="6"/>
      <c r="J6562" s="5">
        <v>40831</v>
      </c>
      <c r="K6562" s="25">
        <v>-3.2</v>
      </c>
      <c r="L6562" s="2" t="s">
        <v>453</v>
      </c>
      <c r="M6562" s="14">
        <f>+VLOOKUP(L6562,Customers!$C$3:$D$797,2,FALSE)</f>
        <v>5</v>
      </c>
      <c r="N6562" s="14">
        <f>+INDEX(Customers!$B$2:$D$797,MATCH(TF_Database!L6562,Customers!$C$2:$C$797,0),1)</f>
        <v>14435</v>
      </c>
      <c r="O6562" s="29">
        <f t="shared" si="614"/>
        <v>6</v>
      </c>
      <c r="P6562" s="29">
        <f t="shared" si="615"/>
        <v>13</v>
      </c>
      <c r="Q6562" s="14" t="str">
        <f t="shared" si="616"/>
        <v xml:space="preserve">Ellis </v>
      </c>
      <c r="R6562" s="14" t="str">
        <f t="shared" si="617"/>
        <v>Ballard</v>
      </c>
    </row>
    <row r="6563" spans="2:18" x14ac:dyDescent="0.45">
      <c r="B6563" s="14" t="str">
        <f t="shared" si="612"/>
        <v>40275940276</v>
      </c>
      <c r="C6563" s="5">
        <v>40275</v>
      </c>
      <c r="D6563" s="2" t="s">
        <v>811</v>
      </c>
      <c r="E6563" s="14">
        <f t="shared" si="613"/>
        <v>0</v>
      </c>
      <c r="F6563" s="2">
        <v>9</v>
      </c>
      <c r="G6563" s="19">
        <v>63.91</v>
      </c>
      <c r="H6563" s="20">
        <v>0.06</v>
      </c>
      <c r="I6563" s="6"/>
      <c r="J6563" s="5">
        <v>40276</v>
      </c>
      <c r="K6563" s="25">
        <v>-27.78</v>
      </c>
      <c r="L6563" s="2" t="s">
        <v>374</v>
      </c>
      <c r="M6563" s="14">
        <f>+VLOOKUP(L6563,Customers!$C$3:$D$797,2,FALSE)</f>
        <v>2</v>
      </c>
      <c r="N6563" s="14">
        <f>+INDEX(Customers!$B$2:$D$797,MATCH(TF_Database!L6563,Customers!$C$2:$C$797,0),1)</f>
        <v>9246</v>
      </c>
      <c r="O6563" s="29">
        <f t="shared" si="614"/>
        <v>5</v>
      </c>
      <c r="P6563" s="29">
        <f t="shared" si="615"/>
        <v>12</v>
      </c>
      <c r="Q6563" s="14" t="str">
        <f t="shared" si="616"/>
        <v xml:space="preserve">Eric </v>
      </c>
      <c r="R6563" s="14" t="str">
        <f t="shared" si="617"/>
        <v>Murdock</v>
      </c>
    </row>
    <row r="6564" spans="2:18" x14ac:dyDescent="0.45">
      <c r="B6564" s="14" t="str">
        <f t="shared" si="612"/>
        <v>40794640796</v>
      </c>
      <c r="C6564" s="5">
        <v>40794</v>
      </c>
      <c r="D6564" s="2" t="s">
        <v>804</v>
      </c>
      <c r="E6564" s="14">
        <f t="shared" si="613"/>
        <v>0</v>
      </c>
      <c r="F6564" s="2">
        <v>6</v>
      </c>
      <c r="G6564" s="19">
        <v>27.32</v>
      </c>
      <c r="H6564" s="20">
        <v>0.05</v>
      </c>
      <c r="I6564" s="6"/>
      <c r="J6564" s="5">
        <v>40796</v>
      </c>
      <c r="K6564" s="25">
        <v>-5.87</v>
      </c>
      <c r="L6564" s="2" t="s">
        <v>647</v>
      </c>
      <c r="M6564" s="14">
        <f>+VLOOKUP(L6564,Customers!$C$3:$D$797,2,FALSE)</f>
        <v>3</v>
      </c>
      <c r="N6564" s="14">
        <f>+INDEX(Customers!$B$2:$D$797,MATCH(TF_Database!L6564,Customers!$C$2:$C$797,0),1)</f>
        <v>2848</v>
      </c>
      <c r="O6564" s="29">
        <f t="shared" si="614"/>
        <v>11</v>
      </c>
      <c r="P6564" s="29">
        <f t="shared" si="615"/>
        <v>19</v>
      </c>
      <c r="Q6564" s="14" t="str">
        <f t="shared" si="616"/>
        <v xml:space="preserve">Aleksandra </v>
      </c>
      <c r="R6564" s="14" t="str">
        <f t="shared" si="617"/>
        <v>Gannaway</v>
      </c>
    </row>
    <row r="6565" spans="2:18" x14ac:dyDescent="0.45">
      <c r="B6565" s="14" t="str">
        <f t="shared" si="612"/>
        <v>407944340799</v>
      </c>
      <c r="C6565" s="5">
        <v>40794</v>
      </c>
      <c r="D6565" s="2" t="s">
        <v>804</v>
      </c>
      <c r="E6565" s="14">
        <f t="shared" si="613"/>
        <v>0</v>
      </c>
      <c r="F6565" s="2">
        <v>43</v>
      </c>
      <c r="G6565" s="19">
        <v>643.30999999999995</v>
      </c>
      <c r="H6565" s="20">
        <v>0.08</v>
      </c>
      <c r="I6565" s="6"/>
      <c r="J6565" s="5">
        <v>40799</v>
      </c>
      <c r="K6565" s="25">
        <v>-231.34</v>
      </c>
      <c r="L6565" s="2" t="s">
        <v>647</v>
      </c>
      <c r="M6565" s="14">
        <f>+VLOOKUP(L6565,Customers!$C$3:$D$797,2,FALSE)</f>
        <v>3</v>
      </c>
      <c r="N6565" s="14">
        <f>+INDEX(Customers!$B$2:$D$797,MATCH(TF_Database!L6565,Customers!$C$2:$C$797,0),1)</f>
        <v>2848</v>
      </c>
      <c r="O6565" s="29">
        <f t="shared" si="614"/>
        <v>11</v>
      </c>
      <c r="P6565" s="29">
        <f t="shared" si="615"/>
        <v>19</v>
      </c>
      <c r="Q6565" s="14" t="str">
        <f t="shared" si="616"/>
        <v xml:space="preserve">Aleksandra </v>
      </c>
      <c r="R6565" s="14" t="str">
        <f t="shared" si="617"/>
        <v>Gannaway</v>
      </c>
    </row>
    <row r="6566" spans="2:18" x14ac:dyDescent="0.45">
      <c r="B6566" s="14" t="str">
        <f t="shared" si="612"/>
        <v>403764240378</v>
      </c>
      <c r="C6566" s="5">
        <v>40376</v>
      </c>
      <c r="D6566" s="2" t="s">
        <v>806</v>
      </c>
      <c r="E6566" s="14">
        <f t="shared" si="613"/>
        <v>1</v>
      </c>
      <c r="F6566" s="2">
        <v>42</v>
      </c>
      <c r="G6566" s="19">
        <v>188.23</v>
      </c>
      <c r="H6566" s="20">
        <v>0.05</v>
      </c>
      <c r="I6566" s="6"/>
      <c r="J6566" s="5">
        <v>40378</v>
      </c>
      <c r="K6566" s="25">
        <v>-145.1</v>
      </c>
      <c r="L6566" s="2" t="s">
        <v>612</v>
      </c>
      <c r="M6566" s="14">
        <f>+VLOOKUP(L6566,Customers!$C$3:$D$797,2,FALSE)</f>
        <v>1</v>
      </c>
      <c r="N6566" s="14">
        <f>+INDEX(Customers!$B$2:$D$797,MATCH(TF_Database!L6566,Customers!$C$2:$C$797,0),1)</f>
        <v>54</v>
      </c>
      <c r="O6566" s="29">
        <f t="shared" si="614"/>
        <v>5</v>
      </c>
      <c r="P6566" s="29">
        <f t="shared" si="615"/>
        <v>10</v>
      </c>
      <c r="Q6566" s="14" t="str">
        <f t="shared" si="616"/>
        <v xml:space="preserve">Jill </v>
      </c>
      <c r="R6566" s="14" t="str">
        <f t="shared" si="617"/>
        <v>Fjeld</v>
      </c>
    </row>
    <row r="6567" spans="2:18" x14ac:dyDescent="0.45">
      <c r="B6567" s="14" t="str">
        <f t="shared" si="612"/>
        <v>403762840378</v>
      </c>
      <c r="C6567" s="5">
        <v>40376</v>
      </c>
      <c r="D6567" s="2" t="s">
        <v>806</v>
      </c>
      <c r="E6567" s="14">
        <f t="shared" si="613"/>
        <v>1</v>
      </c>
      <c r="F6567" s="2">
        <v>28</v>
      </c>
      <c r="G6567" s="19">
        <v>541.95000000000005</v>
      </c>
      <c r="H6567" s="20">
        <v>0.06</v>
      </c>
      <c r="I6567" s="6"/>
      <c r="J6567" s="5">
        <v>40378</v>
      </c>
      <c r="K6567" s="25">
        <v>143.04</v>
      </c>
      <c r="L6567" s="2" t="s">
        <v>612</v>
      </c>
      <c r="M6567" s="14">
        <f>+VLOOKUP(L6567,Customers!$C$3:$D$797,2,FALSE)</f>
        <v>1</v>
      </c>
      <c r="N6567" s="14">
        <f>+INDEX(Customers!$B$2:$D$797,MATCH(TF_Database!L6567,Customers!$C$2:$C$797,0),1)</f>
        <v>54</v>
      </c>
      <c r="O6567" s="29">
        <f t="shared" si="614"/>
        <v>5</v>
      </c>
      <c r="P6567" s="29">
        <f t="shared" si="615"/>
        <v>10</v>
      </c>
      <c r="Q6567" s="14" t="str">
        <f t="shared" si="616"/>
        <v xml:space="preserve">Jill </v>
      </c>
      <c r="R6567" s="14" t="str">
        <f t="shared" si="617"/>
        <v>Fjeld</v>
      </c>
    </row>
    <row r="6568" spans="2:18" x14ac:dyDescent="0.45">
      <c r="B6568" s="14" t="str">
        <f t="shared" si="612"/>
        <v>405642640564</v>
      </c>
      <c r="C6568" s="5">
        <v>40564</v>
      </c>
      <c r="D6568" s="2" t="s">
        <v>804</v>
      </c>
      <c r="E6568" s="14">
        <f t="shared" si="613"/>
        <v>0</v>
      </c>
      <c r="F6568" s="2">
        <v>26</v>
      </c>
      <c r="G6568" s="19">
        <v>448.23</v>
      </c>
      <c r="H6568" s="20">
        <v>0.01</v>
      </c>
      <c r="I6568" s="6"/>
      <c r="J6568" s="5">
        <v>40564</v>
      </c>
      <c r="K6568" s="25">
        <v>110.6</v>
      </c>
      <c r="L6568" s="2" t="s">
        <v>715</v>
      </c>
      <c r="M6568" s="14">
        <f>+VLOOKUP(L6568,Customers!$C$3:$D$797,2,FALSE)</f>
        <v>4</v>
      </c>
      <c r="N6568" s="14">
        <f>+INDEX(Customers!$B$2:$D$797,MATCH(TF_Database!L6568,Customers!$C$2:$C$797,0),1)</f>
        <v>3442</v>
      </c>
      <c r="O6568" s="29">
        <f t="shared" si="614"/>
        <v>5</v>
      </c>
      <c r="P6568" s="29">
        <f t="shared" si="615"/>
        <v>14</v>
      </c>
      <c r="Q6568" s="14" t="str">
        <f t="shared" si="616"/>
        <v xml:space="preserve">Anne </v>
      </c>
      <c r="R6568" s="14" t="str">
        <f t="shared" si="617"/>
        <v>McFarland</v>
      </c>
    </row>
    <row r="6569" spans="2:18" x14ac:dyDescent="0.45">
      <c r="B6569" s="14" t="str">
        <f t="shared" si="612"/>
        <v>406842140684</v>
      </c>
      <c r="C6569" s="5">
        <v>40684</v>
      </c>
      <c r="D6569" s="2" t="s">
        <v>811</v>
      </c>
      <c r="E6569" s="14">
        <f t="shared" si="613"/>
        <v>0</v>
      </c>
      <c r="F6569" s="2">
        <v>21</v>
      </c>
      <c r="G6569" s="19">
        <v>748.83</v>
      </c>
      <c r="H6569" s="20">
        <v>0.01</v>
      </c>
      <c r="I6569" s="6"/>
      <c r="J6569" s="5">
        <v>40684</v>
      </c>
      <c r="K6569" s="25">
        <v>250.01</v>
      </c>
      <c r="L6569" s="2" t="s">
        <v>546</v>
      </c>
      <c r="M6569" s="14">
        <f>+VLOOKUP(L6569,Customers!$C$3:$D$797,2,FALSE)</f>
        <v>1</v>
      </c>
      <c r="N6569" s="14">
        <f>+INDEX(Customers!$B$2:$D$797,MATCH(TF_Database!L6569,Customers!$C$2:$C$797,0),1)</f>
        <v>22657</v>
      </c>
      <c r="O6569" s="29">
        <f t="shared" si="614"/>
        <v>5</v>
      </c>
      <c r="P6569" s="29">
        <f t="shared" si="615"/>
        <v>13</v>
      </c>
      <c r="Q6569" s="14" t="str">
        <f t="shared" si="616"/>
        <v xml:space="preserve">Kean </v>
      </c>
      <c r="R6569" s="14" t="str">
        <f t="shared" si="617"/>
        <v>Thornton</v>
      </c>
    </row>
    <row r="6570" spans="2:18" x14ac:dyDescent="0.45">
      <c r="B6570" s="14" t="str">
        <f t="shared" si="612"/>
        <v>410531641055</v>
      </c>
      <c r="C6570" s="5">
        <v>41053</v>
      </c>
      <c r="D6570" s="2" t="s">
        <v>811</v>
      </c>
      <c r="E6570" s="14">
        <f t="shared" si="613"/>
        <v>0</v>
      </c>
      <c r="F6570" s="2">
        <v>16</v>
      </c>
      <c r="G6570" s="19">
        <v>40.85</v>
      </c>
      <c r="H6570" s="20">
        <v>0.09</v>
      </c>
      <c r="I6570" s="6"/>
      <c r="J6570" s="5">
        <v>41055</v>
      </c>
      <c r="K6570" s="25">
        <v>6.46</v>
      </c>
      <c r="L6570" s="2" t="s">
        <v>353</v>
      </c>
      <c r="M6570" s="14">
        <f>+VLOOKUP(L6570,Customers!$C$3:$D$797,2,FALSE)</f>
        <v>1</v>
      </c>
      <c r="N6570" s="14">
        <f>+INDEX(Customers!$B$2:$D$797,MATCH(TF_Database!L6570,Customers!$C$2:$C$797,0),1)</f>
        <v>23759</v>
      </c>
      <c r="O6570" s="29">
        <f t="shared" si="614"/>
        <v>7</v>
      </c>
      <c r="P6570" s="29">
        <f t="shared" si="615"/>
        <v>12</v>
      </c>
      <c r="Q6570" s="14" t="str">
        <f t="shared" si="616"/>
        <v xml:space="preserve">Astrea </v>
      </c>
      <c r="R6570" s="14" t="str">
        <f t="shared" si="617"/>
        <v>Jones</v>
      </c>
    </row>
    <row r="6571" spans="2:18" x14ac:dyDescent="0.45">
      <c r="B6571" s="14" t="str">
        <f t="shared" si="612"/>
        <v>40447740449</v>
      </c>
      <c r="C6571" s="5">
        <v>40447</v>
      </c>
      <c r="D6571" s="2" t="s">
        <v>804</v>
      </c>
      <c r="E6571" s="14">
        <f t="shared" si="613"/>
        <v>0</v>
      </c>
      <c r="F6571" s="2">
        <v>7</v>
      </c>
      <c r="G6571" s="19">
        <v>53.14</v>
      </c>
      <c r="H6571" s="20">
        <v>0.04</v>
      </c>
      <c r="I6571" s="6"/>
      <c r="J6571" s="5">
        <v>40449</v>
      </c>
      <c r="K6571" s="25">
        <v>14.57</v>
      </c>
      <c r="L6571" s="2" t="s">
        <v>406</v>
      </c>
      <c r="M6571" s="14">
        <f>+VLOOKUP(L6571,Customers!$C$3:$D$797,2,FALSE)</f>
        <v>3</v>
      </c>
      <c r="N6571" s="14">
        <f>+INDEX(Customers!$B$2:$D$797,MATCH(TF_Database!L6571,Customers!$C$2:$C$797,0),1)</f>
        <v>905</v>
      </c>
      <c r="O6571" s="29">
        <f t="shared" si="614"/>
        <v>7</v>
      </c>
      <c r="P6571" s="29">
        <f t="shared" si="615"/>
        <v>14</v>
      </c>
      <c r="Q6571" s="14" t="str">
        <f t="shared" si="616"/>
        <v xml:space="preserve">Robert </v>
      </c>
      <c r="R6571" s="14" t="str">
        <f t="shared" si="617"/>
        <v>Barroso</v>
      </c>
    </row>
    <row r="6572" spans="2:18" x14ac:dyDescent="0.45">
      <c r="B6572" s="14" t="str">
        <f t="shared" si="612"/>
        <v>407594140761</v>
      </c>
      <c r="C6572" s="5">
        <v>40759</v>
      </c>
      <c r="D6572" s="2" t="s">
        <v>808</v>
      </c>
      <c r="E6572" s="14">
        <f t="shared" si="613"/>
        <v>0</v>
      </c>
      <c r="F6572" s="2">
        <v>41</v>
      </c>
      <c r="G6572" s="19">
        <v>127.84</v>
      </c>
      <c r="H6572" s="20">
        <v>0.02</v>
      </c>
      <c r="I6572" s="6"/>
      <c r="J6572" s="5">
        <v>40761</v>
      </c>
      <c r="K6572" s="25">
        <v>12.69</v>
      </c>
      <c r="L6572" s="2" t="s">
        <v>410</v>
      </c>
      <c r="M6572" s="14">
        <f>+VLOOKUP(L6572,Customers!$C$3:$D$797,2,FALSE)</f>
        <v>3</v>
      </c>
      <c r="N6572" s="14">
        <f>+INDEX(Customers!$B$2:$D$797,MATCH(TF_Database!L6572,Customers!$C$2:$C$797,0),1)</f>
        <v>25705</v>
      </c>
      <c r="O6572" s="29">
        <f t="shared" si="614"/>
        <v>6</v>
      </c>
      <c r="P6572" s="29">
        <f t="shared" si="615"/>
        <v>11</v>
      </c>
      <c r="Q6572" s="14" t="str">
        <f t="shared" si="616"/>
        <v xml:space="preserve">Bobby </v>
      </c>
      <c r="R6572" s="14" t="str">
        <f t="shared" si="617"/>
        <v>Elias</v>
      </c>
    </row>
    <row r="6573" spans="2:18" x14ac:dyDescent="0.45">
      <c r="B6573" s="14" t="str">
        <f t="shared" si="612"/>
        <v>40759640760</v>
      </c>
      <c r="C6573" s="5">
        <v>40759</v>
      </c>
      <c r="D6573" s="2" t="s">
        <v>808</v>
      </c>
      <c r="E6573" s="14">
        <f t="shared" si="613"/>
        <v>0</v>
      </c>
      <c r="F6573" s="2">
        <v>6</v>
      </c>
      <c r="G6573" s="19">
        <v>11.15</v>
      </c>
      <c r="H6573" s="20">
        <v>7.0000000000000007E-2</v>
      </c>
      <c r="I6573" s="6"/>
      <c r="J6573" s="5">
        <v>40760</v>
      </c>
      <c r="K6573" s="25">
        <v>-2.62</v>
      </c>
      <c r="L6573" s="2" t="s">
        <v>410</v>
      </c>
      <c r="M6573" s="14">
        <f>+VLOOKUP(L6573,Customers!$C$3:$D$797,2,FALSE)</f>
        <v>3</v>
      </c>
      <c r="N6573" s="14">
        <f>+INDEX(Customers!$B$2:$D$797,MATCH(TF_Database!L6573,Customers!$C$2:$C$797,0),1)</f>
        <v>25705</v>
      </c>
      <c r="O6573" s="29">
        <f t="shared" si="614"/>
        <v>6</v>
      </c>
      <c r="P6573" s="29">
        <f t="shared" si="615"/>
        <v>11</v>
      </c>
      <c r="Q6573" s="14" t="str">
        <f t="shared" si="616"/>
        <v xml:space="preserve">Bobby </v>
      </c>
      <c r="R6573" s="14" t="str">
        <f t="shared" si="617"/>
        <v>Elias</v>
      </c>
    </row>
    <row r="6574" spans="2:18" x14ac:dyDescent="0.45">
      <c r="B6574" s="14" t="str">
        <f t="shared" si="612"/>
        <v>39958539960</v>
      </c>
      <c r="C6574" s="5">
        <v>39958</v>
      </c>
      <c r="D6574" s="2" t="s">
        <v>810</v>
      </c>
      <c r="E6574" s="14">
        <f t="shared" si="613"/>
        <v>0</v>
      </c>
      <c r="F6574" s="2">
        <v>5</v>
      </c>
      <c r="G6574" s="19">
        <v>235.49</v>
      </c>
      <c r="H6574" s="20">
        <v>0.06</v>
      </c>
      <c r="I6574" s="6"/>
      <c r="J6574" s="5">
        <v>39960</v>
      </c>
      <c r="K6574" s="25">
        <v>21.78</v>
      </c>
      <c r="L6574" s="2" t="s">
        <v>118</v>
      </c>
      <c r="M6574" s="14">
        <f>+VLOOKUP(L6574,Customers!$C$3:$D$797,2,FALSE)</f>
        <v>4</v>
      </c>
      <c r="N6574" s="14">
        <f>+INDEX(Customers!$B$2:$D$797,MATCH(TF_Database!L6574,Customers!$C$2:$C$797,0),1)</f>
        <v>19372</v>
      </c>
      <c r="O6574" s="29">
        <f t="shared" si="614"/>
        <v>6</v>
      </c>
      <c r="P6574" s="29">
        <f t="shared" si="615"/>
        <v>12</v>
      </c>
      <c r="Q6574" s="14" t="str">
        <f t="shared" si="616"/>
        <v xml:space="preserve">Peter </v>
      </c>
      <c r="R6574" s="14" t="str">
        <f t="shared" si="617"/>
        <v>Buhler</v>
      </c>
    </row>
    <row r="6575" spans="2:18" x14ac:dyDescent="0.45">
      <c r="B6575" s="14" t="str">
        <f t="shared" si="612"/>
        <v>409274640928</v>
      </c>
      <c r="C6575" s="5">
        <v>40927</v>
      </c>
      <c r="D6575" s="2" t="s">
        <v>806</v>
      </c>
      <c r="E6575" s="14">
        <f t="shared" si="613"/>
        <v>1</v>
      </c>
      <c r="F6575" s="2">
        <v>46</v>
      </c>
      <c r="G6575" s="19">
        <v>8177.07</v>
      </c>
      <c r="H6575" s="20">
        <v>0.08</v>
      </c>
      <c r="I6575" s="6"/>
      <c r="J6575" s="5">
        <v>40928</v>
      </c>
      <c r="K6575" s="25">
        <v>2385.3000000000002</v>
      </c>
      <c r="L6575" s="2" t="s">
        <v>369</v>
      </c>
      <c r="M6575" s="14">
        <f>+VLOOKUP(L6575,Customers!$C$3:$D$797,2,FALSE)</f>
        <v>3</v>
      </c>
      <c r="N6575" s="14">
        <f>+INDEX(Customers!$B$2:$D$797,MATCH(TF_Database!L6575,Customers!$C$2:$C$797,0),1)</f>
        <v>27375</v>
      </c>
      <c r="O6575" s="29">
        <f t="shared" si="614"/>
        <v>8</v>
      </c>
      <c r="P6575" s="29">
        <f t="shared" si="615"/>
        <v>17</v>
      </c>
      <c r="Q6575" s="14" t="str">
        <f t="shared" si="616"/>
        <v xml:space="preserve">Maureen </v>
      </c>
      <c r="R6575" s="14" t="str">
        <f t="shared" si="617"/>
        <v>Gastineau</v>
      </c>
    </row>
    <row r="6576" spans="2:18" x14ac:dyDescent="0.45">
      <c r="B6576" s="14" t="str">
        <f t="shared" si="612"/>
        <v>40916440918</v>
      </c>
      <c r="C6576" s="5">
        <v>40916</v>
      </c>
      <c r="D6576" s="2" t="s">
        <v>810</v>
      </c>
      <c r="E6576" s="14">
        <f t="shared" si="613"/>
        <v>0</v>
      </c>
      <c r="F6576" s="2">
        <v>4</v>
      </c>
      <c r="G6576" s="19">
        <v>1187.864</v>
      </c>
      <c r="H6576" s="20">
        <v>7.0000000000000007E-2</v>
      </c>
      <c r="I6576" s="6"/>
      <c r="J6576" s="5">
        <v>40918</v>
      </c>
      <c r="K6576" s="25">
        <v>-347.16</v>
      </c>
      <c r="L6576" s="2" t="s">
        <v>716</v>
      </c>
      <c r="M6576" s="14">
        <f>+VLOOKUP(L6576,Customers!$C$3:$D$797,2,FALSE)</f>
        <v>3</v>
      </c>
      <c r="N6576" s="14">
        <f>+INDEX(Customers!$B$2:$D$797,MATCH(TF_Database!L6576,Customers!$C$2:$C$797,0),1)</f>
        <v>13893</v>
      </c>
      <c r="O6576" s="29">
        <f t="shared" si="614"/>
        <v>5</v>
      </c>
      <c r="P6576" s="29">
        <f t="shared" si="615"/>
        <v>9</v>
      </c>
      <c r="Q6576" s="14" t="str">
        <f t="shared" si="616"/>
        <v xml:space="preserve">Dean </v>
      </c>
      <c r="R6576" s="14" t="str">
        <f t="shared" si="617"/>
        <v>Katz</v>
      </c>
    </row>
    <row r="6577" spans="2:18" x14ac:dyDescent="0.45">
      <c r="B6577" s="14" t="str">
        <f t="shared" si="612"/>
        <v>39838439839</v>
      </c>
      <c r="C6577" s="5">
        <v>39838</v>
      </c>
      <c r="D6577" s="2" t="s">
        <v>811</v>
      </c>
      <c r="E6577" s="14">
        <f t="shared" si="613"/>
        <v>0</v>
      </c>
      <c r="F6577" s="2">
        <v>4</v>
      </c>
      <c r="G6577" s="19">
        <v>11.08</v>
      </c>
      <c r="H6577" s="20">
        <v>0.06</v>
      </c>
      <c r="I6577" s="6"/>
      <c r="J6577" s="5">
        <v>39839</v>
      </c>
      <c r="K6577" s="25">
        <v>-8.93</v>
      </c>
      <c r="L6577" s="2" t="s">
        <v>354</v>
      </c>
      <c r="M6577" s="14">
        <f>+VLOOKUP(L6577,Customers!$C$3:$D$797,2,FALSE)</f>
        <v>1</v>
      </c>
      <c r="N6577" s="14">
        <f>+INDEX(Customers!$B$2:$D$797,MATCH(TF_Database!L6577,Customers!$C$2:$C$797,0),1)</f>
        <v>26284</v>
      </c>
      <c r="O6577" s="29">
        <f t="shared" si="614"/>
        <v>10</v>
      </c>
      <c r="P6577" s="29">
        <f t="shared" si="615"/>
        <v>16</v>
      </c>
      <c r="Q6577" s="14" t="str">
        <f t="shared" si="616"/>
        <v xml:space="preserve">Giulietta </v>
      </c>
      <c r="R6577" s="14" t="str">
        <f t="shared" si="617"/>
        <v>Dortch</v>
      </c>
    </row>
    <row r="6578" spans="2:18" x14ac:dyDescent="0.45">
      <c r="B6578" s="14" t="str">
        <f t="shared" si="612"/>
        <v>409781040980</v>
      </c>
      <c r="C6578" s="5">
        <v>40978</v>
      </c>
      <c r="D6578" s="2" t="s">
        <v>808</v>
      </c>
      <c r="E6578" s="14">
        <f t="shared" si="613"/>
        <v>0</v>
      </c>
      <c r="F6578" s="2">
        <v>10</v>
      </c>
      <c r="G6578" s="19">
        <v>141.91999999999999</v>
      </c>
      <c r="H6578" s="20">
        <v>0.06</v>
      </c>
      <c r="I6578" s="6"/>
      <c r="J6578" s="5">
        <v>40980</v>
      </c>
      <c r="K6578" s="25">
        <v>12.2</v>
      </c>
      <c r="L6578" s="2" t="s">
        <v>713</v>
      </c>
      <c r="M6578" s="14">
        <f>+VLOOKUP(L6578,Customers!$C$3:$D$797,2,FALSE)</f>
        <v>2</v>
      </c>
      <c r="N6578" s="14">
        <f>+INDEX(Customers!$B$2:$D$797,MATCH(TF_Database!L6578,Customers!$C$2:$C$797,0),1)</f>
        <v>28731</v>
      </c>
      <c r="O6578" s="29">
        <f t="shared" si="614"/>
        <v>7</v>
      </c>
      <c r="P6578" s="29">
        <f t="shared" si="615"/>
        <v>15</v>
      </c>
      <c r="Q6578" s="14" t="str">
        <f t="shared" si="616"/>
        <v xml:space="preserve">Thomas </v>
      </c>
      <c r="R6578" s="14" t="str">
        <f t="shared" si="617"/>
        <v>Thornton</v>
      </c>
    </row>
    <row r="6579" spans="2:18" x14ac:dyDescent="0.45">
      <c r="B6579" s="14" t="str">
        <f t="shared" si="612"/>
        <v>41003941005</v>
      </c>
      <c r="C6579" s="5">
        <v>41003</v>
      </c>
      <c r="D6579" s="2" t="s">
        <v>811</v>
      </c>
      <c r="E6579" s="14">
        <f t="shared" si="613"/>
        <v>0</v>
      </c>
      <c r="F6579" s="2">
        <v>9</v>
      </c>
      <c r="G6579" s="19">
        <v>337.34</v>
      </c>
      <c r="H6579" s="20">
        <v>0.06</v>
      </c>
      <c r="I6579" s="6"/>
      <c r="J6579" s="5">
        <v>41005</v>
      </c>
      <c r="K6579" s="25">
        <v>-69.84</v>
      </c>
      <c r="L6579" s="2" t="s">
        <v>381</v>
      </c>
      <c r="M6579" s="14">
        <f>+VLOOKUP(L6579,Customers!$C$3:$D$797,2,FALSE)</f>
        <v>2</v>
      </c>
      <c r="N6579" s="14">
        <f>+INDEX(Customers!$B$2:$D$797,MATCH(TF_Database!L6579,Customers!$C$2:$C$797,0),1)</f>
        <v>13644</v>
      </c>
      <c r="O6579" s="29">
        <f t="shared" si="614"/>
        <v>6</v>
      </c>
      <c r="P6579" s="29">
        <f t="shared" si="615"/>
        <v>14</v>
      </c>
      <c r="Q6579" s="14" t="str">
        <f t="shared" si="616"/>
        <v xml:space="preserve">Karen </v>
      </c>
      <c r="R6579" s="14" t="str">
        <f t="shared" si="617"/>
        <v>Carlisle</v>
      </c>
    </row>
    <row r="6580" spans="2:18" x14ac:dyDescent="0.45">
      <c r="B6580" s="14" t="str">
        <f t="shared" si="612"/>
        <v>406531740660</v>
      </c>
      <c r="C6580" s="5">
        <v>40653</v>
      </c>
      <c r="D6580" s="2" t="s">
        <v>804</v>
      </c>
      <c r="E6580" s="14">
        <f t="shared" si="613"/>
        <v>0</v>
      </c>
      <c r="F6580" s="2">
        <v>17</v>
      </c>
      <c r="G6580" s="19">
        <v>475.9</v>
      </c>
      <c r="H6580" s="20">
        <v>0.04</v>
      </c>
      <c r="I6580" s="6"/>
      <c r="J6580" s="5">
        <v>40660</v>
      </c>
      <c r="K6580" s="25">
        <v>-5.1799999999999926</v>
      </c>
      <c r="L6580" s="2" t="s">
        <v>337</v>
      </c>
      <c r="M6580" s="14">
        <f>+VLOOKUP(L6580,Customers!$C$3:$D$797,2,FALSE)</f>
        <v>3</v>
      </c>
      <c r="N6580" s="14">
        <f>+INDEX(Customers!$B$2:$D$797,MATCH(TF_Database!L6580,Customers!$C$2:$C$797,0),1)</f>
        <v>9635</v>
      </c>
      <c r="O6580" s="29">
        <f t="shared" si="614"/>
        <v>5</v>
      </c>
      <c r="P6580" s="29">
        <f t="shared" si="615"/>
        <v>10</v>
      </c>
      <c r="Q6580" s="14" t="str">
        <f t="shared" si="616"/>
        <v xml:space="preserve">Karl </v>
      </c>
      <c r="R6580" s="14" t="str">
        <f t="shared" si="617"/>
        <v>Brown</v>
      </c>
    </row>
    <row r="6581" spans="2:18" x14ac:dyDescent="0.45">
      <c r="B6581" s="14" t="str">
        <f t="shared" si="612"/>
        <v>406531240655</v>
      </c>
      <c r="C6581" s="5">
        <v>40653</v>
      </c>
      <c r="D6581" s="2" t="s">
        <v>804</v>
      </c>
      <c r="E6581" s="14">
        <f t="shared" si="613"/>
        <v>0</v>
      </c>
      <c r="F6581" s="2">
        <v>12</v>
      </c>
      <c r="G6581" s="19">
        <v>3635.63</v>
      </c>
      <c r="H6581" s="20">
        <v>0.09</v>
      </c>
      <c r="I6581" s="6"/>
      <c r="J6581" s="5">
        <v>40655</v>
      </c>
      <c r="K6581" s="25">
        <v>104.48</v>
      </c>
      <c r="L6581" s="2" t="s">
        <v>337</v>
      </c>
      <c r="M6581" s="14">
        <f>+VLOOKUP(L6581,Customers!$C$3:$D$797,2,FALSE)</f>
        <v>3</v>
      </c>
      <c r="N6581" s="14">
        <f>+INDEX(Customers!$B$2:$D$797,MATCH(TF_Database!L6581,Customers!$C$2:$C$797,0),1)</f>
        <v>9635</v>
      </c>
      <c r="O6581" s="29">
        <f t="shared" si="614"/>
        <v>5</v>
      </c>
      <c r="P6581" s="29">
        <f t="shared" si="615"/>
        <v>10</v>
      </c>
      <c r="Q6581" s="14" t="str">
        <f t="shared" si="616"/>
        <v xml:space="preserve">Karl </v>
      </c>
      <c r="R6581" s="14" t="str">
        <f t="shared" si="617"/>
        <v>Brown</v>
      </c>
    </row>
    <row r="6582" spans="2:18" x14ac:dyDescent="0.45">
      <c r="B6582" s="14" t="str">
        <f t="shared" si="612"/>
        <v>405513440555</v>
      </c>
      <c r="C6582" s="5">
        <v>40551</v>
      </c>
      <c r="D6582" s="2" t="s">
        <v>804</v>
      </c>
      <c r="E6582" s="14">
        <f t="shared" si="613"/>
        <v>0</v>
      </c>
      <c r="F6582" s="2">
        <v>34</v>
      </c>
      <c r="G6582" s="19">
        <v>157.56</v>
      </c>
      <c r="H6582" s="20">
        <v>0.1</v>
      </c>
      <c r="I6582" s="6"/>
      <c r="J6582" s="5">
        <v>40555</v>
      </c>
      <c r="K6582" s="25">
        <v>-139.35</v>
      </c>
      <c r="L6582" s="2" t="s">
        <v>118</v>
      </c>
      <c r="M6582" s="14">
        <f>+VLOOKUP(L6582,Customers!$C$3:$D$797,2,FALSE)</f>
        <v>4</v>
      </c>
      <c r="N6582" s="14">
        <f>+INDEX(Customers!$B$2:$D$797,MATCH(TF_Database!L6582,Customers!$C$2:$C$797,0),1)</f>
        <v>19372</v>
      </c>
      <c r="O6582" s="29">
        <f t="shared" si="614"/>
        <v>6</v>
      </c>
      <c r="P6582" s="29">
        <f t="shared" si="615"/>
        <v>12</v>
      </c>
      <c r="Q6582" s="14" t="str">
        <f t="shared" si="616"/>
        <v xml:space="preserve">Peter </v>
      </c>
      <c r="R6582" s="14" t="str">
        <f t="shared" si="617"/>
        <v>Buhler</v>
      </c>
    </row>
    <row r="6583" spans="2:18" x14ac:dyDescent="0.45">
      <c r="B6583" s="14" t="str">
        <f t="shared" si="612"/>
        <v>402501640252</v>
      </c>
      <c r="C6583" s="5">
        <v>40250</v>
      </c>
      <c r="D6583" s="2" t="s">
        <v>810</v>
      </c>
      <c r="E6583" s="14">
        <f t="shared" si="613"/>
        <v>0</v>
      </c>
      <c r="F6583" s="2">
        <v>16</v>
      </c>
      <c r="G6583" s="19">
        <v>2026.05</v>
      </c>
      <c r="H6583" s="20">
        <v>0.1</v>
      </c>
      <c r="I6583" s="6"/>
      <c r="J6583" s="5">
        <v>40252</v>
      </c>
      <c r="K6583" s="25">
        <v>-357.65</v>
      </c>
      <c r="L6583" s="2" t="s">
        <v>335</v>
      </c>
      <c r="M6583" s="14">
        <f>+VLOOKUP(L6583,Customers!$C$3:$D$797,2,FALSE)</f>
        <v>4</v>
      </c>
      <c r="N6583" s="14">
        <f>+INDEX(Customers!$B$2:$D$797,MATCH(TF_Database!L6583,Customers!$C$2:$C$797,0),1)</f>
        <v>1155</v>
      </c>
      <c r="O6583" s="29">
        <f t="shared" si="614"/>
        <v>7</v>
      </c>
      <c r="P6583" s="29">
        <f t="shared" si="615"/>
        <v>13</v>
      </c>
      <c r="Q6583" s="14" t="str">
        <f t="shared" si="616"/>
        <v xml:space="preserve">Carlos </v>
      </c>
      <c r="R6583" s="14" t="str">
        <f t="shared" si="617"/>
        <v>Meador</v>
      </c>
    </row>
    <row r="6584" spans="2:18" x14ac:dyDescent="0.45">
      <c r="B6584" s="14" t="str">
        <f t="shared" si="612"/>
        <v>405011540503</v>
      </c>
      <c r="C6584" s="5">
        <v>40501</v>
      </c>
      <c r="D6584" s="2" t="s">
        <v>806</v>
      </c>
      <c r="E6584" s="14">
        <f t="shared" si="613"/>
        <v>1</v>
      </c>
      <c r="F6584" s="2">
        <v>15</v>
      </c>
      <c r="G6584" s="19">
        <v>37.700000000000003</v>
      </c>
      <c r="H6584" s="20">
        <v>0.1</v>
      </c>
      <c r="I6584" s="6"/>
      <c r="J6584" s="5">
        <v>40503</v>
      </c>
      <c r="K6584" s="25">
        <v>-81.08</v>
      </c>
      <c r="L6584" s="2" t="s">
        <v>711</v>
      </c>
      <c r="M6584" s="14">
        <f>+VLOOKUP(L6584,Customers!$C$3:$D$797,2,FALSE)</f>
        <v>2</v>
      </c>
      <c r="N6584" s="14">
        <f>+INDEX(Customers!$B$2:$D$797,MATCH(TF_Database!L6584,Customers!$C$2:$C$797,0),1)</f>
        <v>19602</v>
      </c>
      <c r="O6584" s="29">
        <f t="shared" si="614"/>
        <v>8</v>
      </c>
      <c r="P6584" s="29">
        <f t="shared" si="615"/>
        <v>16</v>
      </c>
      <c r="Q6584" s="14" t="str">
        <f t="shared" si="616"/>
        <v xml:space="preserve">Charles </v>
      </c>
      <c r="R6584" s="14" t="str">
        <f t="shared" si="617"/>
        <v>Crestani</v>
      </c>
    </row>
    <row r="6585" spans="2:18" x14ac:dyDescent="0.45">
      <c r="B6585" s="14" t="str">
        <f t="shared" si="612"/>
        <v>405014740503</v>
      </c>
      <c r="C6585" s="5">
        <v>40501</v>
      </c>
      <c r="D6585" s="2" t="s">
        <v>806</v>
      </c>
      <c r="E6585" s="14">
        <f t="shared" si="613"/>
        <v>1</v>
      </c>
      <c r="F6585" s="2">
        <v>47</v>
      </c>
      <c r="G6585" s="19">
        <v>1059.72</v>
      </c>
      <c r="H6585" s="20">
        <v>0.01</v>
      </c>
      <c r="I6585" s="6"/>
      <c r="J6585" s="5">
        <v>40503</v>
      </c>
      <c r="K6585" s="25">
        <v>112.22</v>
      </c>
      <c r="L6585" s="2" t="s">
        <v>711</v>
      </c>
      <c r="M6585" s="14">
        <f>+VLOOKUP(L6585,Customers!$C$3:$D$797,2,FALSE)</f>
        <v>2</v>
      </c>
      <c r="N6585" s="14">
        <f>+INDEX(Customers!$B$2:$D$797,MATCH(TF_Database!L6585,Customers!$C$2:$C$797,0),1)</f>
        <v>19602</v>
      </c>
      <c r="O6585" s="29">
        <f t="shared" si="614"/>
        <v>8</v>
      </c>
      <c r="P6585" s="29">
        <f t="shared" si="615"/>
        <v>16</v>
      </c>
      <c r="Q6585" s="14" t="str">
        <f t="shared" si="616"/>
        <v xml:space="preserve">Charles </v>
      </c>
      <c r="R6585" s="14" t="str">
        <f t="shared" si="617"/>
        <v>Crestani</v>
      </c>
    </row>
    <row r="6586" spans="2:18" x14ac:dyDescent="0.45">
      <c r="B6586" s="14" t="str">
        <f t="shared" si="612"/>
        <v>402413540243</v>
      </c>
      <c r="C6586" s="5">
        <v>40241</v>
      </c>
      <c r="D6586" s="2" t="s">
        <v>810</v>
      </c>
      <c r="E6586" s="14">
        <f t="shared" si="613"/>
        <v>0</v>
      </c>
      <c r="F6586" s="2">
        <v>35</v>
      </c>
      <c r="G6586" s="19">
        <v>3491.71</v>
      </c>
      <c r="H6586" s="20">
        <v>0.04</v>
      </c>
      <c r="I6586" s="6"/>
      <c r="J6586" s="5">
        <v>40243</v>
      </c>
      <c r="K6586" s="25">
        <v>-1216.6400000000001</v>
      </c>
      <c r="L6586" s="2" t="s">
        <v>369</v>
      </c>
      <c r="M6586" s="14">
        <f>+VLOOKUP(L6586,Customers!$C$3:$D$797,2,FALSE)</f>
        <v>3</v>
      </c>
      <c r="N6586" s="14">
        <f>+INDEX(Customers!$B$2:$D$797,MATCH(TF_Database!L6586,Customers!$C$2:$C$797,0),1)</f>
        <v>27375</v>
      </c>
      <c r="O6586" s="29">
        <f t="shared" si="614"/>
        <v>8</v>
      </c>
      <c r="P6586" s="29">
        <f t="shared" si="615"/>
        <v>17</v>
      </c>
      <c r="Q6586" s="14" t="str">
        <f t="shared" si="616"/>
        <v xml:space="preserve">Maureen </v>
      </c>
      <c r="R6586" s="14" t="str">
        <f t="shared" si="617"/>
        <v>Gastineau</v>
      </c>
    </row>
    <row r="6587" spans="2:18" x14ac:dyDescent="0.45">
      <c r="B6587" s="14" t="str">
        <f t="shared" si="612"/>
        <v>402411540243</v>
      </c>
      <c r="C6587" s="5">
        <v>40241</v>
      </c>
      <c r="D6587" s="2" t="s">
        <v>810</v>
      </c>
      <c r="E6587" s="14">
        <f t="shared" si="613"/>
        <v>0</v>
      </c>
      <c r="F6587" s="2">
        <v>15</v>
      </c>
      <c r="G6587" s="19">
        <v>485.16</v>
      </c>
      <c r="H6587" s="20">
        <v>0.1</v>
      </c>
      <c r="I6587" s="6"/>
      <c r="J6587" s="5">
        <v>40243</v>
      </c>
      <c r="K6587" s="25">
        <v>-9.3199999999999932</v>
      </c>
      <c r="L6587" s="2" t="s">
        <v>369</v>
      </c>
      <c r="M6587" s="14">
        <f>+VLOOKUP(L6587,Customers!$C$3:$D$797,2,FALSE)</f>
        <v>3</v>
      </c>
      <c r="N6587" s="14">
        <f>+INDEX(Customers!$B$2:$D$797,MATCH(TF_Database!L6587,Customers!$C$2:$C$797,0),1)</f>
        <v>27375</v>
      </c>
      <c r="O6587" s="29">
        <f t="shared" si="614"/>
        <v>8</v>
      </c>
      <c r="P6587" s="29">
        <f t="shared" si="615"/>
        <v>17</v>
      </c>
      <c r="Q6587" s="14" t="str">
        <f t="shared" si="616"/>
        <v xml:space="preserve">Maureen </v>
      </c>
      <c r="R6587" s="14" t="str">
        <f t="shared" si="617"/>
        <v>Gastineau</v>
      </c>
    </row>
    <row r="6588" spans="2:18" x14ac:dyDescent="0.45">
      <c r="B6588" s="14" t="str">
        <f t="shared" si="612"/>
        <v>399674539969</v>
      </c>
      <c r="C6588" s="5">
        <v>39967</v>
      </c>
      <c r="D6588" s="2" t="s">
        <v>806</v>
      </c>
      <c r="E6588" s="14">
        <f t="shared" si="613"/>
        <v>1</v>
      </c>
      <c r="F6588" s="2">
        <v>45</v>
      </c>
      <c r="G6588" s="19">
        <v>112.72</v>
      </c>
      <c r="H6588" s="20">
        <v>0.09</v>
      </c>
      <c r="I6588" s="6"/>
      <c r="J6588" s="5">
        <v>39969</v>
      </c>
      <c r="K6588" s="25">
        <v>39.19</v>
      </c>
      <c r="L6588" s="2" t="s">
        <v>354</v>
      </c>
      <c r="M6588" s="14">
        <f>+VLOOKUP(L6588,Customers!$C$3:$D$797,2,FALSE)</f>
        <v>1</v>
      </c>
      <c r="N6588" s="14">
        <f>+INDEX(Customers!$B$2:$D$797,MATCH(TF_Database!L6588,Customers!$C$2:$C$797,0),1)</f>
        <v>26284</v>
      </c>
      <c r="O6588" s="29">
        <f t="shared" si="614"/>
        <v>10</v>
      </c>
      <c r="P6588" s="29">
        <f t="shared" si="615"/>
        <v>16</v>
      </c>
      <c r="Q6588" s="14" t="str">
        <f t="shared" si="616"/>
        <v xml:space="preserve">Giulietta </v>
      </c>
      <c r="R6588" s="14" t="str">
        <f t="shared" si="617"/>
        <v>Dortch</v>
      </c>
    </row>
    <row r="6589" spans="2:18" x14ac:dyDescent="0.45">
      <c r="B6589" s="14" t="str">
        <f t="shared" si="612"/>
        <v>400752240077</v>
      </c>
      <c r="C6589" s="5">
        <v>40075</v>
      </c>
      <c r="D6589" s="2" t="s">
        <v>808</v>
      </c>
      <c r="E6589" s="14">
        <f t="shared" si="613"/>
        <v>0</v>
      </c>
      <c r="F6589" s="2">
        <v>22</v>
      </c>
      <c r="G6589" s="19">
        <v>150.34</v>
      </c>
      <c r="H6589" s="20">
        <v>0.06</v>
      </c>
      <c r="I6589" s="6"/>
      <c r="J6589" s="5">
        <v>40077</v>
      </c>
      <c r="K6589" s="25">
        <v>-28.45</v>
      </c>
      <c r="L6589" s="2" t="s">
        <v>337</v>
      </c>
      <c r="M6589" s="14">
        <f>+VLOOKUP(L6589,Customers!$C$3:$D$797,2,FALSE)</f>
        <v>3</v>
      </c>
      <c r="N6589" s="14">
        <f>+INDEX(Customers!$B$2:$D$797,MATCH(TF_Database!L6589,Customers!$C$2:$C$797,0),1)</f>
        <v>9635</v>
      </c>
      <c r="O6589" s="29">
        <f t="shared" si="614"/>
        <v>5</v>
      </c>
      <c r="P6589" s="29">
        <f t="shared" si="615"/>
        <v>10</v>
      </c>
      <c r="Q6589" s="14" t="str">
        <f t="shared" si="616"/>
        <v xml:space="preserve">Karl </v>
      </c>
      <c r="R6589" s="14" t="str">
        <f t="shared" si="617"/>
        <v>Brown</v>
      </c>
    </row>
    <row r="6590" spans="2:18" x14ac:dyDescent="0.45">
      <c r="B6590" s="14" t="str">
        <f t="shared" si="612"/>
        <v>398272139829</v>
      </c>
      <c r="C6590" s="5">
        <v>39827</v>
      </c>
      <c r="D6590" s="2" t="s">
        <v>811</v>
      </c>
      <c r="E6590" s="14">
        <f t="shared" si="613"/>
        <v>0</v>
      </c>
      <c r="F6590" s="2">
        <v>21</v>
      </c>
      <c r="G6590" s="19">
        <v>2364.29</v>
      </c>
      <c r="H6590" s="20">
        <v>0.08</v>
      </c>
      <c r="I6590" s="6"/>
      <c r="J6590" s="5">
        <v>39829</v>
      </c>
      <c r="K6590" s="25">
        <v>-220.04910000000001</v>
      </c>
      <c r="L6590" s="2" t="s">
        <v>377</v>
      </c>
      <c r="M6590" s="14">
        <f>+VLOOKUP(L6590,Customers!$C$3:$D$797,2,FALSE)</f>
        <v>2</v>
      </c>
      <c r="N6590" s="14">
        <f>+INDEX(Customers!$B$2:$D$797,MATCH(TF_Database!L6590,Customers!$C$2:$C$797,0),1)</f>
        <v>16244</v>
      </c>
      <c r="O6590" s="29">
        <f t="shared" si="614"/>
        <v>9</v>
      </c>
      <c r="P6590" s="29">
        <f t="shared" si="615"/>
        <v>13</v>
      </c>
      <c r="Q6590" s="14" t="str">
        <f t="shared" si="616"/>
        <v xml:space="preserve">Jennifer </v>
      </c>
      <c r="R6590" s="14" t="str">
        <f t="shared" si="617"/>
        <v>Patt</v>
      </c>
    </row>
    <row r="6591" spans="2:18" x14ac:dyDescent="0.45">
      <c r="B6591" s="14" t="str">
        <f t="shared" si="612"/>
        <v>398272739830</v>
      </c>
      <c r="C6591" s="5">
        <v>39827</v>
      </c>
      <c r="D6591" s="2" t="s">
        <v>811</v>
      </c>
      <c r="E6591" s="14">
        <f t="shared" si="613"/>
        <v>0</v>
      </c>
      <c r="F6591" s="2">
        <v>27</v>
      </c>
      <c r="G6591" s="19">
        <v>112.57</v>
      </c>
      <c r="H6591" s="20">
        <v>0.08</v>
      </c>
      <c r="I6591" s="6"/>
      <c r="J6591" s="5">
        <v>39830</v>
      </c>
      <c r="K6591" s="25">
        <v>13.92</v>
      </c>
      <c r="L6591" s="2" t="s">
        <v>377</v>
      </c>
      <c r="M6591" s="14">
        <f>+VLOOKUP(L6591,Customers!$C$3:$D$797,2,FALSE)</f>
        <v>2</v>
      </c>
      <c r="N6591" s="14">
        <f>+INDEX(Customers!$B$2:$D$797,MATCH(TF_Database!L6591,Customers!$C$2:$C$797,0),1)</f>
        <v>16244</v>
      </c>
      <c r="O6591" s="29">
        <f t="shared" si="614"/>
        <v>9</v>
      </c>
      <c r="P6591" s="29">
        <f t="shared" si="615"/>
        <v>13</v>
      </c>
      <c r="Q6591" s="14" t="str">
        <f t="shared" si="616"/>
        <v xml:space="preserve">Jennifer </v>
      </c>
      <c r="R6591" s="14" t="str">
        <f t="shared" si="617"/>
        <v>Patt</v>
      </c>
    </row>
    <row r="6592" spans="2:18" x14ac:dyDescent="0.45">
      <c r="B6592" s="14" t="str">
        <f t="shared" si="612"/>
        <v>398224339824</v>
      </c>
      <c r="C6592" s="5">
        <v>39822</v>
      </c>
      <c r="D6592" s="2" t="s">
        <v>806</v>
      </c>
      <c r="E6592" s="14">
        <f t="shared" si="613"/>
        <v>1</v>
      </c>
      <c r="F6592" s="2">
        <v>43</v>
      </c>
      <c r="G6592" s="19">
        <v>541.45000000000005</v>
      </c>
      <c r="H6592" s="20">
        <v>0</v>
      </c>
      <c r="I6592" s="6"/>
      <c r="J6592" s="5">
        <v>39824</v>
      </c>
      <c r="K6592" s="25">
        <v>-164.25</v>
      </c>
      <c r="L6592" s="2" t="s">
        <v>363</v>
      </c>
      <c r="M6592" s="14">
        <f>+VLOOKUP(L6592,Customers!$C$3:$D$797,2,FALSE)</f>
        <v>5</v>
      </c>
      <c r="N6592" s="14">
        <f>+INDEX(Customers!$B$2:$D$797,MATCH(TF_Database!L6592,Customers!$C$2:$C$797,0),1)</f>
        <v>7348</v>
      </c>
      <c r="O6592" s="29">
        <f t="shared" si="614"/>
        <v>8</v>
      </c>
      <c r="P6592" s="29">
        <f t="shared" si="615"/>
        <v>13</v>
      </c>
      <c r="Q6592" s="14" t="str">
        <f t="shared" si="616"/>
        <v xml:space="preserve">Cynthia </v>
      </c>
      <c r="R6592" s="14" t="str">
        <f t="shared" si="617"/>
        <v>Voltz</v>
      </c>
    </row>
    <row r="6593" spans="2:18" x14ac:dyDescent="0.45">
      <c r="B6593" s="14" t="str">
        <f t="shared" si="612"/>
        <v>405021540502</v>
      </c>
      <c r="C6593" s="5">
        <v>40502</v>
      </c>
      <c r="D6593" s="2" t="s">
        <v>804</v>
      </c>
      <c r="E6593" s="14">
        <f t="shared" si="613"/>
        <v>0</v>
      </c>
      <c r="F6593" s="2">
        <v>15</v>
      </c>
      <c r="G6593" s="19">
        <v>1556.55</v>
      </c>
      <c r="H6593" s="20">
        <v>0.04</v>
      </c>
      <c r="I6593" s="6"/>
      <c r="J6593" s="5">
        <v>40502</v>
      </c>
      <c r="K6593" s="25">
        <v>436.02</v>
      </c>
      <c r="L6593" s="2" t="s">
        <v>425</v>
      </c>
      <c r="M6593" s="14">
        <f>+VLOOKUP(L6593,Customers!$C$3:$D$797,2,FALSE)</f>
        <v>4</v>
      </c>
      <c r="N6593" s="14">
        <f>+INDEX(Customers!$B$2:$D$797,MATCH(TF_Database!L6593,Customers!$C$2:$C$797,0),1)</f>
        <v>27389</v>
      </c>
      <c r="O6593" s="29">
        <f t="shared" si="614"/>
        <v>6</v>
      </c>
      <c r="P6593" s="29">
        <f t="shared" si="615"/>
        <v>14</v>
      </c>
      <c r="Q6593" s="14" t="str">
        <f t="shared" si="616"/>
        <v xml:space="preserve">David </v>
      </c>
      <c r="R6593" s="14" t="str">
        <f t="shared" si="617"/>
        <v>Kendrick</v>
      </c>
    </row>
    <row r="6594" spans="2:18" x14ac:dyDescent="0.45">
      <c r="B6594" s="14" t="str">
        <f t="shared" si="612"/>
        <v>409413940945</v>
      </c>
      <c r="C6594" s="5">
        <v>40941</v>
      </c>
      <c r="D6594" s="2" t="s">
        <v>804</v>
      </c>
      <c r="E6594" s="14">
        <f t="shared" si="613"/>
        <v>0</v>
      </c>
      <c r="F6594" s="2">
        <v>39</v>
      </c>
      <c r="G6594" s="19">
        <v>647.80999999999995</v>
      </c>
      <c r="H6594" s="20">
        <v>0.1</v>
      </c>
      <c r="I6594" s="6"/>
      <c r="J6594" s="5">
        <v>40945</v>
      </c>
      <c r="K6594" s="25">
        <v>8.6500000000000057</v>
      </c>
      <c r="L6594" s="2" t="s">
        <v>354</v>
      </c>
      <c r="M6594" s="14">
        <f>+VLOOKUP(L6594,Customers!$C$3:$D$797,2,FALSE)</f>
        <v>1</v>
      </c>
      <c r="N6594" s="14">
        <f>+INDEX(Customers!$B$2:$D$797,MATCH(TF_Database!L6594,Customers!$C$2:$C$797,0),1)</f>
        <v>26284</v>
      </c>
      <c r="O6594" s="29">
        <f t="shared" si="614"/>
        <v>10</v>
      </c>
      <c r="P6594" s="29">
        <f t="shared" si="615"/>
        <v>16</v>
      </c>
      <c r="Q6594" s="14" t="str">
        <f t="shared" si="616"/>
        <v xml:space="preserve">Giulietta </v>
      </c>
      <c r="R6594" s="14" t="str">
        <f t="shared" si="617"/>
        <v>Dortch</v>
      </c>
    </row>
    <row r="6595" spans="2:18" x14ac:dyDescent="0.45">
      <c r="B6595" s="14" t="str">
        <f t="shared" si="612"/>
        <v>407751540782</v>
      </c>
      <c r="C6595" s="5">
        <v>40775</v>
      </c>
      <c r="D6595" s="2" t="s">
        <v>804</v>
      </c>
      <c r="E6595" s="14">
        <f t="shared" si="613"/>
        <v>0</v>
      </c>
      <c r="F6595" s="2">
        <v>15</v>
      </c>
      <c r="G6595" s="19">
        <v>168.9</v>
      </c>
      <c r="H6595" s="20">
        <v>0.09</v>
      </c>
      <c r="I6595" s="6"/>
      <c r="J6595" s="5">
        <v>40782</v>
      </c>
      <c r="K6595" s="25">
        <v>-16.1907</v>
      </c>
      <c r="L6595" s="2" t="s">
        <v>717</v>
      </c>
      <c r="M6595" s="14">
        <f>+VLOOKUP(L6595,Customers!$C$3:$D$797,2,FALSE)</f>
        <v>1</v>
      </c>
      <c r="N6595" s="14">
        <f>+INDEX(Customers!$B$2:$D$797,MATCH(TF_Database!L6595,Customers!$C$2:$C$797,0),1)</f>
        <v>17300</v>
      </c>
      <c r="O6595" s="29">
        <f t="shared" si="614"/>
        <v>6</v>
      </c>
      <c r="P6595" s="29">
        <f t="shared" si="615"/>
        <v>10</v>
      </c>
      <c r="Q6595" s="14" t="str">
        <f t="shared" si="616"/>
        <v xml:space="preserve">Barry </v>
      </c>
      <c r="R6595" s="14" t="str">
        <f t="shared" si="617"/>
        <v>Pond</v>
      </c>
    </row>
    <row r="6596" spans="2:18" x14ac:dyDescent="0.45">
      <c r="B6596" s="14" t="str">
        <f t="shared" si="612"/>
        <v>399521439954</v>
      </c>
      <c r="C6596" s="5">
        <v>39952</v>
      </c>
      <c r="D6596" s="2" t="s">
        <v>810</v>
      </c>
      <c r="E6596" s="14">
        <f t="shared" si="613"/>
        <v>0</v>
      </c>
      <c r="F6596" s="2">
        <v>14</v>
      </c>
      <c r="G6596" s="19">
        <v>145.86000000000001</v>
      </c>
      <c r="H6596" s="20">
        <v>0.04</v>
      </c>
      <c r="I6596" s="6"/>
      <c r="J6596" s="5">
        <v>39954</v>
      </c>
      <c r="K6596" s="25">
        <v>-92.32</v>
      </c>
      <c r="L6596" s="2" t="s">
        <v>391</v>
      </c>
      <c r="M6596" s="14">
        <f>+VLOOKUP(L6596,Customers!$C$3:$D$797,2,FALSE)</f>
        <v>2</v>
      </c>
      <c r="N6596" s="14">
        <f>+INDEX(Customers!$B$2:$D$797,MATCH(TF_Database!L6596,Customers!$C$2:$C$797,0),1)</f>
        <v>32287</v>
      </c>
      <c r="O6596" s="29">
        <f t="shared" si="614"/>
        <v>5</v>
      </c>
      <c r="P6596" s="29">
        <f t="shared" si="615"/>
        <v>13</v>
      </c>
      <c r="Q6596" s="14" t="str">
        <f t="shared" si="616"/>
        <v xml:space="preserve">Tony </v>
      </c>
      <c r="R6596" s="14" t="str">
        <f t="shared" si="617"/>
        <v>Molinari</v>
      </c>
    </row>
    <row r="6597" spans="2:18" x14ac:dyDescent="0.45">
      <c r="B6597" s="14" t="str">
        <f t="shared" si="612"/>
        <v>399762839978</v>
      </c>
      <c r="C6597" s="5">
        <v>39976</v>
      </c>
      <c r="D6597" s="2" t="s">
        <v>806</v>
      </c>
      <c r="E6597" s="14">
        <f t="shared" si="613"/>
        <v>1</v>
      </c>
      <c r="F6597" s="2">
        <v>28</v>
      </c>
      <c r="G6597" s="19">
        <v>1676.48</v>
      </c>
      <c r="H6597" s="20">
        <v>0</v>
      </c>
      <c r="I6597" s="6"/>
      <c r="J6597" s="5">
        <v>39978</v>
      </c>
      <c r="K6597" s="25">
        <v>590.35</v>
      </c>
      <c r="L6597" s="2" t="s">
        <v>414</v>
      </c>
      <c r="M6597" s="14">
        <f>+VLOOKUP(L6597,Customers!$C$3:$D$797,2,FALSE)</f>
        <v>1</v>
      </c>
      <c r="N6597" s="14">
        <f>+INDEX(Customers!$B$2:$D$797,MATCH(TF_Database!L6597,Customers!$C$2:$C$797,0),1)</f>
        <v>9287</v>
      </c>
      <c r="O6597" s="29">
        <f t="shared" si="614"/>
        <v>6</v>
      </c>
      <c r="P6597" s="29">
        <f t="shared" si="615"/>
        <v>13</v>
      </c>
      <c r="Q6597" s="14" t="str">
        <f t="shared" si="616"/>
        <v xml:space="preserve">Julia </v>
      </c>
      <c r="R6597" s="14" t="str">
        <f t="shared" si="617"/>
        <v>Barnett</v>
      </c>
    </row>
    <row r="6598" spans="2:18" x14ac:dyDescent="0.45">
      <c r="B6598" s="14" t="str">
        <f t="shared" si="612"/>
        <v>404934240494</v>
      </c>
      <c r="C6598" s="5">
        <v>40493</v>
      </c>
      <c r="D6598" s="2" t="s">
        <v>806</v>
      </c>
      <c r="E6598" s="14">
        <f t="shared" si="613"/>
        <v>1</v>
      </c>
      <c r="F6598" s="2">
        <v>42</v>
      </c>
      <c r="G6598" s="19">
        <v>605.77</v>
      </c>
      <c r="H6598" s="20">
        <v>0.05</v>
      </c>
      <c r="I6598" s="6"/>
      <c r="J6598" s="5">
        <v>40494</v>
      </c>
      <c r="K6598" s="25">
        <v>129.33000000000001</v>
      </c>
      <c r="L6598" s="2" t="s">
        <v>708</v>
      </c>
      <c r="M6598" s="14">
        <f>+VLOOKUP(L6598,Customers!$C$3:$D$797,2,FALSE)</f>
        <v>1</v>
      </c>
      <c r="N6598" s="14">
        <f>+INDEX(Customers!$B$2:$D$797,MATCH(TF_Database!L6598,Customers!$C$2:$C$797,0),1)</f>
        <v>23447</v>
      </c>
      <c r="O6598" s="29">
        <f t="shared" si="614"/>
        <v>5</v>
      </c>
      <c r="P6598" s="29">
        <f t="shared" si="615"/>
        <v>9</v>
      </c>
      <c r="Q6598" s="14" t="str">
        <f t="shared" si="616"/>
        <v xml:space="preserve">Adam </v>
      </c>
      <c r="R6598" s="14" t="str">
        <f t="shared" si="617"/>
        <v>Hart</v>
      </c>
    </row>
    <row r="6599" spans="2:18" x14ac:dyDescent="0.45">
      <c r="B6599" s="14" t="str">
        <f t="shared" ref="B6599:B6662" si="618">+CONCATENATE(C6599,F6599,J6599)</f>
        <v>404934440494</v>
      </c>
      <c r="C6599" s="5">
        <v>40493</v>
      </c>
      <c r="D6599" s="2" t="s">
        <v>806</v>
      </c>
      <c r="E6599" s="14">
        <f t="shared" ref="E6599:E6662" si="619">+IF(D6599="High",1,0)</f>
        <v>1</v>
      </c>
      <c r="F6599" s="2">
        <v>44</v>
      </c>
      <c r="G6599" s="19">
        <v>1480.91</v>
      </c>
      <c r="H6599" s="20">
        <v>0</v>
      </c>
      <c r="I6599" s="6"/>
      <c r="J6599" s="5">
        <v>40494</v>
      </c>
      <c r="K6599" s="25">
        <v>489.14</v>
      </c>
      <c r="L6599" s="2" t="s">
        <v>708</v>
      </c>
      <c r="M6599" s="14">
        <f>+VLOOKUP(L6599,Customers!$C$3:$D$797,2,FALSE)</f>
        <v>1</v>
      </c>
      <c r="N6599" s="14">
        <f>+INDEX(Customers!$B$2:$D$797,MATCH(TF_Database!L6599,Customers!$C$2:$C$797,0),1)</f>
        <v>23447</v>
      </c>
      <c r="O6599" s="29">
        <f t="shared" ref="O6599:O6662" si="620">+SEARCH(" ",L6599)</f>
        <v>5</v>
      </c>
      <c r="P6599" s="29">
        <f t="shared" ref="P6599:P6662" si="621">+LEN(L6599)</f>
        <v>9</v>
      </c>
      <c r="Q6599" s="14" t="str">
        <f t="shared" ref="Q6599:Q6662" si="622">+LEFT(L6599,O6599)</f>
        <v xml:space="preserve">Adam </v>
      </c>
      <c r="R6599" s="14" t="str">
        <f t="shared" ref="R6599:R6662" si="623">+RIGHT(L6599,P6599-O6599)</f>
        <v>Hart</v>
      </c>
    </row>
    <row r="6600" spans="2:18" x14ac:dyDescent="0.45">
      <c r="B6600" s="14" t="str">
        <f t="shared" si="618"/>
        <v>400183340019</v>
      </c>
      <c r="C6600" s="5">
        <v>40018</v>
      </c>
      <c r="D6600" s="2" t="s">
        <v>808</v>
      </c>
      <c r="E6600" s="14">
        <f t="shared" si="619"/>
        <v>0</v>
      </c>
      <c r="F6600" s="2">
        <v>33</v>
      </c>
      <c r="G6600" s="19">
        <v>3644.24</v>
      </c>
      <c r="H6600" s="20">
        <v>0</v>
      </c>
      <c r="I6600" s="6"/>
      <c r="J6600" s="5">
        <v>40019</v>
      </c>
      <c r="K6600" s="25">
        <v>-457.73</v>
      </c>
      <c r="L6600" s="2" t="s">
        <v>718</v>
      </c>
      <c r="M6600" s="14">
        <f>+VLOOKUP(L6600,Customers!$C$3:$D$797,2,FALSE)</f>
        <v>5</v>
      </c>
      <c r="N6600" s="14">
        <f>+INDEX(Customers!$B$2:$D$797,MATCH(TF_Database!L6600,Customers!$C$2:$C$797,0),1)</f>
        <v>15967</v>
      </c>
      <c r="O6600" s="29">
        <f t="shared" si="620"/>
        <v>7</v>
      </c>
      <c r="P6600" s="29">
        <f t="shared" si="621"/>
        <v>13</v>
      </c>
      <c r="Q6600" s="14" t="str">
        <f t="shared" si="622"/>
        <v xml:space="preserve">Jeremy </v>
      </c>
      <c r="R6600" s="14" t="str">
        <f t="shared" si="623"/>
        <v>Pistek</v>
      </c>
    </row>
    <row r="6601" spans="2:18" x14ac:dyDescent="0.45">
      <c r="B6601" s="14" t="str">
        <f t="shared" si="618"/>
        <v>40018840019</v>
      </c>
      <c r="C6601" s="5">
        <v>40018</v>
      </c>
      <c r="D6601" s="2" t="s">
        <v>808</v>
      </c>
      <c r="E6601" s="14">
        <f t="shared" si="619"/>
        <v>0</v>
      </c>
      <c r="F6601" s="2">
        <v>8</v>
      </c>
      <c r="G6601" s="19">
        <v>599.20749999999998</v>
      </c>
      <c r="H6601" s="20">
        <v>0.1</v>
      </c>
      <c r="I6601" s="6"/>
      <c r="J6601" s="5">
        <v>40019</v>
      </c>
      <c r="K6601" s="25">
        <v>-268.66399999999999</v>
      </c>
      <c r="L6601" s="2" t="s">
        <v>718</v>
      </c>
      <c r="M6601" s="14">
        <f>+VLOOKUP(L6601,Customers!$C$3:$D$797,2,FALSE)</f>
        <v>5</v>
      </c>
      <c r="N6601" s="14">
        <f>+INDEX(Customers!$B$2:$D$797,MATCH(TF_Database!L6601,Customers!$C$2:$C$797,0),1)</f>
        <v>15967</v>
      </c>
      <c r="O6601" s="29">
        <f t="shared" si="620"/>
        <v>7</v>
      </c>
      <c r="P6601" s="29">
        <f t="shared" si="621"/>
        <v>13</v>
      </c>
      <c r="Q6601" s="14" t="str">
        <f t="shared" si="622"/>
        <v xml:space="preserve">Jeremy </v>
      </c>
      <c r="R6601" s="14" t="str">
        <f t="shared" si="623"/>
        <v>Pistek</v>
      </c>
    </row>
    <row r="6602" spans="2:18" x14ac:dyDescent="0.45">
      <c r="B6602" s="14" t="str">
        <f t="shared" si="618"/>
        <v>408863640886</v>
      </c>
      <c r="C6602" s="5">
        <v>40886</v>
      </c>
      <c r="D6602" s="2" t="s">
        <v>810</v>
      </c>
      <c r="E6602" s="14">
        <f t="shared" si="619"/>
        <v>0</v>
      </c>
      <c r="F6602" s="2">
        <v>36</v>
      </c>
      <c r="G6602" s="19">
        <v>268.55</v>
      </c>
      <c r="H6602" s="20">
        <v>0.1</v>
      </c>
      <c r="I6602" s="6"/>
      <c r="J6602" s="5">
        <v>40886</v>
      </c>
      <c r="K6602" s="25">
        <v>-99.02</v>
      </c>
      <c r="L6602" s="2" t="s">
        <v>719</v>
      </c>
      <c r="M6602" s="14">
        <f>+VLOOKUP(L6602,Customers!$C$3:$D$797,2,FALSE)</f>
        <v>4</v>
      </c>
      <c r="N6602" s="14">
        <f>+INDEX(Customers!$B$2:$D$797,MATCH(TF_Database!L6602,Customers!$C$2:$C$797,0),1)</f>
        <v>7661</v>
      </c>
      <c r="O6602" s="29">
        <f t="shared" si="620"/>
        <v>5</v>
      </c>
      <c r="P6602" s="29">
        <f t="shared" si="621"/>
        <v>11</v>
      </c>
      <c r="Q6602" s="14" t="str">
        <f t="shared" si="622"/>
        <v xml:space="preserve">Cyra </v>
      </c>
      <c r="R6602" s="14" t="str">
        <f t="shared" si="623"/>
        <v>Reiten</v>
      </c>
    </row>
    <row r="6603" spans="2:18" x14ac:dyDescent="0.45">
      <c r="B6603" s="14" t="str">
        <f t="shared" si="618"/>
        <v>404193840421</v>
      </c>
      <c r="C6603" s="5">
        <v>40419</v>
      </c>
      <c r="D6603" s="2" t="s">
        <v>810</v>
      </c>
      <c r="E6603" s="14">
        <f t="shared" si="619"/>
        <v>0</v>
      </c>
      <c r="F6603" s="2">
        <v>38</v>
      </c>
      <c r="G6603" s="19">
        <v>3632.6</v>
      </c>
      <c r="H6603" s="20">
        <v>0</v>
      </c>
      <c r="I6603" s="6"/>
      <c r="J6603" s="5">
        <v>40421</v>
      </c>
      <c r="K6603" s="25">
        <v>-400.33</v>
      </c>
      <c r="L6603" s="2" t="s">
        <v>354</v>
      </c>
      <c r="M6603" s="14">
        <f>+VLOOKUP(L6603,Customers!$C$3:$D$797,2,FALSE)</f>
        <v>1</v>
      </c>
      <c r="N6603" s="14">
        <f>+INDEX(Customers!$B$2:$D$797,MATCH(TF_Database!L6603,Customers!$C$2:$C$797,0),1)</f>
        <v>26284</v>
      </c>
      <c r="O6603" s="29">
        <f t="shared" si="620"/>
        <v>10</v>
      </c>
      <c r="P6603" s="29">
        <f t="shared" si="621"/>
        <v>16</v>
      </c>
      <c r="Q6603" s="14" t="str">
        <f t="shared" si="622"/>
        <v xml:space="preserve">Giulietta </v>
      </c>
      <c r="R6603" s="14" t="str">
        <f t="shared" si="623"/>
        <v>Dortch</v>
      </c>
    </row>
    <row r="6604" spans="2:18" x14ac:dyDescent="0.45">
      <c r="B6604" s="14" t="str">
        <f t="shared" si="618"/>
        <v>408831840885</v>
      </c>
      <c r="C6604" s="5">
        <v>40883</v>
      </c>
      <c r="D6604" s="2" t="s">
        <v>804</v>
      </c>
      <c r="E6604" s="14">
        <f t="shared" si="619"/>
        <v>0</v>
      </c>
      <c r="F6604" s="2">
        <v>18</v>
      </c>
      <c r="G6604" s="19">
        <v>1733.1</v>
      </c>
      <c r="H6604" s="20">
        <v>0.09</v>
      </c>
      <c r="I6604" s="6"/>
      <c r="J6604" s="5">
        <v>40885</v>
      </c>
      <c r="K6604" s="25">
        <v>-505.69</v>
      </c>
      <c r="L6604" s="2" t="s">
        <v>359</v>
      </c>
      <c r="M6604" s="14">
        <f>+VLOOKUP(L6604,Customers!$C$3:$D$797,2,FALSE)</f>
        <v>2</v>
      </c>
      <c r="N6604" s="14">
        <f>+INDEX(Customers!$B$2:$D$797,MATCH(TF_Database!L6604,Customers!$C$2:$C$797,0),1)</f>
        <v>24790</v>
      </c>
      <c r="O6604" s="29">
        <f t="shared" si="620"/>
        <v>8</v>
      </c>
      <c r="P6604" s="29">
        <f t="shared" si="621"/>
        <v>16</v>
      </c>
      <c r="Q6604" s="14" t="str">
        <f t="shared" si="622"/>
        <v xml:space="preserve">Christy </v>
      </c>
      <c r="R6604" s="14" t="str">
        <f t="shared" si="623"/>
        <v>Brittain</v>
      </c>
    </row>
    <row r="6605" spans="2:18" x14ac:dyDescent="0.45">
      <c r="B6605" s="14" t="str">
        <f t="shared" si="618"/>
        <v>408833140883</v>
      </c>
      <c r="C6605" s="5">
        <v>40883</v>
      </c>
      <c r="D6605" s="2" t="s">
        <v>804</v>
      </c>
      <c r="E6605" s="14">
        <f t="shared" si="619"/>
        <v>0</v>
      </c>
      <c r="F6605" s="2">
        <v>31</v>
      </c>
      <c r="G6605" s="19">
        <v>3448.6455000000001</v>
      </c>
      <c r="H6605" s="20">
        <v>0.02</v>
      </c>
      <c r="I6605" s="6"/>
      <c r="J6605" s="5">
        <v>40883</v>
      </c>
      <c r="K6605" s="25">
        <v>900.41399999999999</v>
      </c>
      <c r="L6605" s="2" t="s">
        <v>359</v>
      </c>
      <c r="M6605" s="14">
        <f>+VLOOKUP(L6605,Customers!$C$3:$D$797,2,FALSE)</f>
        <v>2</v>
      </c>
      <c r="N6605" s="14">
        <f>+INDEX(Customers!$B$2:$D$797,MATCH(TF_Database!L6605,Customers!$C$2:$C$797,0),1)</f>
        <v>24790</v>
      </c>
      <c r="O6605" s="29">
        <f t="shared" si="620"/>
        <v>8</v>
      </c>
      <c r="P6605" s="29">
        <f t="shared" si="621"/>
        <v>16</v>
      </c>
      <c r="Q6605" s="14" t="str">
        <f t="shared" si="622"/>
        <v xml:space="preserve">Christy </v>
      </c>
      <c r="R6605" s="14" t="str">
        <f t="shared" si="623"/>
        <v>Brittain</v>
      </c>
    </row>
    <row r="6606" spans="2:18" x14ac:dyDescent="0.45">
      <c r="B6606" s="14" t="str">
        <f t="shared" si="618"/>
        <v>405653940567</v>
      </c>
      <c r="C6606" s="5">
        <v>40565</v>
      </c>
      <c r="D6606" s="2" t="s">
        <v>811</v>
      </c>
      <c r="E6606" s="14">
        <f t="shared" si="619"/>
        <v>0</v>
      </c>
      <c r="F6606" s="2">
        <v>39</v>
      </c>
      <c r="G6606" s="19">
        <v>1939.66</v>
      </c>
      <c r="H6606" s="20">
        <v>0.03</v>
      </c>
      <c r="I6606" s="6"/>
      <c r="J6606" s="5">
        <v>40567</v>
      </c>
      <c r="K6606" s="25">
        <v>540.66999999999996</v>
      </c>
      <c r="L6606" s="2" t="s">
        <v>713</v>
      </c>
      <c r="M6606" s="14">
        <f>+VLOOKUP(L6606,Customers!$C$3:$D$797,2,FALSE)</f>
        <v>2</v>
      </c>
      <c r="N6606" s="14">
        <f>+INDEX(Customers!$B$2:$D$797,MATCH(TF_Database!L6606,Customers!$C$2:$C$797,0),1)</f>
        <v>28731</v>
      </c>
      <c r="O6606" s="29">
        <f t="shared" si="620"/>
        <v>7</v>
      </c>
      <c r="P6606" s="29">
        <f t="shared" si="621"/>
        <v>15</v>
      </c>
      <c r="Q6606" s="14" t="str">
        <f t="shared" si="622"/>
        <v xml:space="preserve">Thomas </v>
      </c>
      <c r="R6606" s="14" t="str">
        <f t="shared" si="623"/>
        <v>Thornton</v>
      </c>
    </row>
    <row r="6607" spans="2:18" x14ac:dyDescent="0.45">
      <c r="B6607" s="14" t="str">
        <f t="shared" si="618"/>
        <v>40565540567</v>
      </c>
      <c r="C6607" s="5">
        <v>40565</v>
      </c>
      <c r="D6607" s="2" t="s">
        <v>811</v>
      </c>
      <c r="E6607" s="14">
        <f t="shared" si="619"/>
        <v>0</v>
      </c>
      <c r="F6607" s="2">
        <v>5</v>
      </c>
      <c r="G6607" s="19">
        <v>21.56</v>
      </c>
      <c r="H6607" s="20">
        <v>0</v>
      </c>
      <c r="I6607" s="6"/>
      <c r="J6607" s="5">
        <v>40567</v>
      </c>
      <c r="K6607" s="25">
        <v>2.75</v>
      </c>
      <c r="L6607" s="2" t="s">
        <v>713</v>
      </c>
      <c r="M6607" s="14">
        <f>+VLOOKUP(L6607,Customers!$C$3:$D$797,2,FALSE)</f>
        <v>2</v>
      </c>
      <c r="N6607" s="14">
        <f>+INDEX(Customers!$B$2:$D$797,MATCH(TF_Database!L6607,Customers!$C$2:$C$797,0),1)</f>
        <v>28731</v>
      </c>
      <c r="O6607" s="29">
        <f t="shared" si="620"/>
        <v>7</v>
      </c>
      <c r="P6607" s="29">
        <f t="shared" si="621"/>
        <v>15</v>
      </c>
      <c r="Q6607" s="14" t="str">
        <f t="shared" si="622"/>
        <v xml:space="preserve">Thomas </v>
      </c>
      <c r="R6607" s="14" t="str">
        <f t="shared" si="623"/>
        <v>Thornton</v>
      </c>
    </row>
    <row r="6608" spans="2:18" x14ac:dyDescent="0.45">
      <c r="B6608" s="14" t="str">
        <f t="shared" si="618"/>
        <v>405654340567</v>
      </c>
      <c r="C6608" s="5">
        <v>40565</v>
      </c>
      <c r="D6608" s="2" t="s">
        <v>811</v>
      </c>
      <c r="E6608" s="14">
        <f t="shared" si="619"/>
        <v>0</v>
      </c>
      <c r="F6608" s="2">
        <v>43</v>
      </c>
      <c r="G6608" s="19">
        <v>115.81</v>
      </c>
      <c r="H6608" s="20">
        <v>0.1</v>
      </c>
      <c r="I6608" s="6"/>
      <c r="J6608" s="5">
        <v>40567</v>
      </c>
      <c r="K6608" s="25">
        <v>-1.49</v>
      </c>
      <c r="L6608" s="2" t="s">
        <v>713</v>
      </c>
      <c r="M6608" s="14">
        <f>+VLOOKUP(L6608,Customers!$C$3:$D$797,2,FALSE)</f>
        <v>2</v>
      </c>
      <c r="N6608" s="14">
        <f>+INDEX(Customers!$B$2:$D$797,MATCH(TF_Database!L6608,Customers!$C$2:$C$797,0),1)</f>
        <v>28731</v>
      </c>
      <c r="O6608" s="29">
        <f t="shared" si="620"/>
        <v>7</v>
      </c>
      <c r="P6608" s="29">
        <f t="shared" si="621"/>
        <v>15</v>
      </c>
      <c r="Q6608" s="14" t="str">
        <f t="shared" si="622"/>
        <v xml:space="preserve">Thomas </v>
      </c>
      <c r="R6608" s="14" t="str">
        <f t="shared" si="623"/>
        <v>Thornton</v>
      </c>
    </row>
    <row r="6609" spans="2:18" x14ac:dyDescent="0.45">
      <c r="B6609" s="14" t="str">
        <f t="shared" si="618"/>
        <v>400631640064</v>
      </c>
      <c r="C6609" s="5">
        <v>40063</v>
      </c>
      <c r="D6609" s="2" t="s">
        <v>808</v>
      </c>
      <c r="E6609" s="14">
        <f t="shared" si="619"/>
        <v>0</v>
      </c>
      <c r="F6609" s="2">
        <v>16</v>
      </c>
      <c r="G6609" s="19">
        <v>95.9</v>
      </c>
      <c r="H6609" s="20">
        <v>7.0000000000000007E-2</v>
      </c>
      <c r="I6609" s="6"/>
      <c r="J6609" s="5">
        <v>40064</v>
      </c>
      <c r="K6609" s="25">
        <v>19.57</v>
      </c>
      <c r="L6609" s="2" t="s">
        <v>350</v>
      </c>
      <c r="M6609" s="14">
        <f>+VLOOKUP(L6609,Customers!$C$3:$D$797,2,FALSE)</f>
        <v>2</v>
      </c>
      <c r="N6609" s="14">
        <f>+INDEX(Customers!$B$2:$D$797,MATCH(TF_Database!L6609,Customers!$C$2:$C$797,0),1)</f>
        <v>6385</v>
      </c>
      <c r="O6609" s="29">
        <f t="shared" si="620"/>
        <v>4</v>
      </c>
      <c r="P6609" s="29">
        <f t="shared" si="621"/>
        <v>12</v>
      </c>
      <c r="Q6609" s="14" t="str">
        <f t="shared" si="622"/>
        <v xml:space="preserve">Dan </v>
      </c>
      <c r="R6609" s="14" t="str">
        <f t="shared" si="623"/>
        <v>Campbell</v>
      </c>
    </row>
    <row r="6610" spans="2:18" x14ac:dyDescent="0.45">
      <c r="B6610" s="14" t="str">
        <f t="shared" si="618"/>
        <v>400632840065</v>
      </c>
      <c r="C6610" s="5">
        <v>40063</v>
      </c>
      <c r="D6610" s="2" t="s">
        <v>808</v>
      </c>
      <c r="E6610" s="14">
        <f t="shared" si="619"/>
        <v>0</v>
      </c>
      <c r="F6610" s="2">
        <v>28</v>
      </c>
      <c r="G6610" s="19">
        <v>517.91</v>
      </c>
      <c r="H6610" s="20">
        <v>0.08</v>
      </c>
      <c r="I6610" s="6"/>
      <c r="J6610" s="5">
        <v>40065</v>
      </c>
      <c r="K6610" s="25">
        <v>107.11</v>
      </c>
      <c r="L6610" s="2" t="s">
        <v>350</v>
      </c>
      <c r="M6610" s="14">
        <f>+VLOOKUP(L6610,Customers!$C$3:$D$797,2,FALSE)</f>
        <v>2</v>
      </c>
      <c r="N6610" s="14">
        <f>+INDEX(Customers!$B$2:$D$797,MATCH(TF_Database!L6610,Customers!$C$2:$C$797,0),1)</f>
        <v>6385</v>
      </c>
      <c r="O6610" s="29">
        <f t="shared" si="620"/>
        <v>4</v>
      </c>
      <c r="P6610" s="29">
        <f t="shared" si="621"/>
        <v>12</v>
      </c>
      <c r="Q6610" s="14" t="str">
        <f t="shared" si="622"/>
        <v xml:space="preserve">Dan </v>
      </c>
      <c r="R6610" s="14" t="str">
        <f t="shared" si="623"/>
        <v>Campbell</v>
      </c>
    </row>
    <row r="6611" spans="2:18" x14ac:dyDescent="0.45">
      <c r="B6611" s="14" t="str">
        <f t="shared" si="618"/>
        <v>400634640065</v>
      </c>
      <c r="C6611" s="5">
        <v>40063</v>
      </c>
      <c r="D6611" s="2" t="s">
        <v>808</v>
      </c>
      <c r="E6611" s="14">
        <f t="shared" si="619"/>
        <v>0</v>
      </c>
      <c r="F6611" s="2">
        <v>46</v>
      </c>
      <c r="G6611" s="19">
        <v>162.28</v>
      </c>
      <c r="H6611" s="20">
        <v>0.02</v>
      </c>
      <c r="I6611" s="6"/>
      <c r="J6611" s="5">
        <v>40065</v>
      </c>
      <c r="K6611" s="25">
        <v>-216.154</v>
      </c>
      <c r="L6611" s="2" t="s">
        <v>350</v>
      </c>
      <c r="M6611" s="14">
        <f>+VLOOKUP(L6611,Customers!$C$3:$D$797,2,FALSE)</f>
        <v>2</v>
      </c>
      <c r="N6611" s="14">
        <f>+INDEX(Customers!$B$2:$D$797,MATCH(TF_Database!L6611,Customers!$C$2:$C$797,0),1)</f>
        <v>6385</v>
      </c>
      <c r="O6611" s="29">
        <f t="shared" si="620"/>
        <v>4</v>
      </c>
      <c r="P6611" s="29">
        <f t="shared" si="621"/>
        <v>12</v>
      </c>
      <c r="Q6611" s="14" t="str">
        <f t="shared" si="622"/>
        <v xml:space="preserve">Dan </v>
      </c>
      <c r="R6611" s="14" t="str">
        <f t="shared" si="623"/>
        <v>Campbell</v>
      </c>
    </row>
    <row r="6612" spans="2:18" x14ac:dyDescent="0.45">
      <c r="B6612" s="14" t="str">
        <f t="shared" si="618"/>
        <v>402212040228</v>
      </c>
      <c r="C6612" s="5">
        <v>40221</v>
      </c>
      <c r="D6612" s="2" t="s">
        <v>804</v>
      </c>
      <c r="E6612" s="14">
        <f t="shared" si="619"/>
        <v>0</v>
      </c>
      <c r="F6612" s="2">
        <v>20</v>
      </c>
      <c r="G6612" s="19">
        <v>637.04</v>
      </c>
      <c r="H6612" s="20">
        <v>0</v>
      </c>
      <c r="I6612" s="6"/>
      <c r="J6612" s="5">
        <v>40228</v>
      </c>
      <c r="K6612" s="25">
        <v>-26.83</v>
      </c>
      <c r="L6612" s="2" t="s">
        <v>451</v>
      </c>
      <c r="M6612" s="14">
        <f>+VLOOKUP(L6612,Customers!$C$3:$D$797,2,FALSE)</f>
        <v>4</v>
      </c>
      <c r="N6612" s="14">
        <f>+INDEX(Customers!$B$2:$D$797,MATCH(TF_Database!L6612,Customers!$C$2:$C$797,0),1)</f>
        <v>28121</v>
      </c>
      <c r="O6612" s="29">
        <f t="shared" si="620"/>
        <v>6</v>
      </c>
      <c r="P6612" s="29">
        <f t="shared" si="621"/>
        <v>14</v>
      </c>
      <c r="Q6612" s="14" t="str">
        <f t="shared" si="622"/>
        <v xml:space="preserve">Grant </v>
      </c>
      <c r="R6612" s="14" t="str">
        <f t="shared" si="623"/>
        <v>Thornton</v>
      </c>
    </row>
    <row r="6613" spans="2:18" x14ac:dyDescent="0.45">
      <c r="B6613" s="14" t="str">
        <f t="shared" si="618"/>
        <v>40498640499</v>
      </c>
      <c r="C6613" s="5">
        <v>40498</v>
      </c>
      <c r="D6613" s="2" t="s">
        <v>810</v>
      </c>
      <c r="E6613" s="14">
        <f t="shared" si="619"/>
        <v>0</v>
      </c>
      <c r="F6613" s="2">
        <v>6</v>
      </c>
      <c r="G6613" s="19">
        <v>64.37</v>
      </c>
      <c r="H6613" s="20">
        <v>7.0000000000000007E-2</v>
      </c>
      <c r="I6613" s="6"/>
      <c r="J6613" s="5">
        <v>40499</v>
      </c>
      <c r="K6613" s="25">
        <v>-6.9574999999999996</v>
      </c>
      <c r="L6613" s="2" t="s">
        <v>294</v>
      </c>
      <c r="M6613" s="14">
        <f>+VLOOKUP(L6613,Customers!$C$3:$D$797,2,FALSE)</f>
        <v>2</v>
      </c>
      <c r="N6613" s="14">
        <f>+INDEX(Customers!$B$2:$D$797,MATCH(TF_Database!L6613,Customers!$C$2:$C$797,0),1)</f>
        <v>2973</v>
      </c>
      <c r="O6613" s="29">
        <f t="shared" si="620"/>
        <v>6</v>
      </c>
      <c r="P6613" s="29">
        <f t="shared" si="621"/>
        <v>13</v>
      </c>
      <c r="Q6613" s="14" t="str">
        <f t="shared" si="622"/>
        <v xml:space="preserve">Brian </v>
      </c>
      <c r="R6613" s="14" t="str">
        <f t="shared" si="623"/>
        <v>Stugart</v>
      </c>
    </row>
    <row r="6614" spans="2:18" x14ac:dyDescent="0.45">
      <c r="B6614" s="14" t="str">
        <f t="shared" si="618"/>
        <v>404981040500</v>
      </c>
      <c r="C6614" s="5">
        <v>40498</v>
      </c>
      <c r="D6614" s="2" t="s">
        <v>810</v>
      </c>
      <c r="E6614" s="14">
        <f t="shared" si="619"/>
        <v>0</v>
      </c>
      <c r="F6614" s="2">
        <v>10</v>
      </c>
      <c r="G6614" s="19">
        <v>4588.55</v>
      </c>
      <c r="H6614" s="20">
        <v>0.01</v>
      </c>
      <c r="I6614" s="6"/>
      <c r="J6614" s="5">
        <v>40500</v>
      </c>
      <c r="K6614" s="25">
        <v>-266.62400000000002</v>
      </c>
      <c r="L6614" s="2" t="s">
        <v>294</v>
      </c>
      <c r="M6614" s="14">
        <f>+VLOOKUP(L6614,Customers!$C$3:$D$797,2,FALSE)</f>
        <v>2</v>
      </c>
      <c r="N6614" s="14">
        <f>+INDEX(Customers!$B$2:$D$797,MATCH(TF_Database!L6614,Customers!$C$2:$C$797,0),1)</f>
        <v>2973</v>
      </c>
      <c r="O6614" s="29">
        <f t="shared" si="620"/>
        <v>6</v>
      </c>
      <c r="P6614" s="29">
        <f t="shared" si="621"/>
        <v>13</v>
      </c>
      <c r="Q6614" s="14" t="str">
        <f t="shared" si="622"/>
        <v xml:space="preserve">Brian </v>
      </c>
      <c r="R6614" s="14" t="str">
        <f t="shared" si="623"/>
        <v>Stugart</v>
      </c>
    </row>
    <row r="6615" spans="2:18" x14ac:dyDescent="0.45">
      <c r="B6615" s="14" t="str">
        <f t="shared" si="618"/>
        <v>399341939939</v>
      </c>
      <c r="C6615" s="5">
        <v>39934</v>
      </c>
      <c r="D6615" s="2" t="s">
        <v>804</v>
      </c>
      <c r="E6615" s="14">
        <f t="shared" si="619"/>
        <v>0</v>
      </c>
      <c r="F6615" s="2">
        <v>19</v>
      </c>
      <c r="G6615" s="19">
        <v>596.21</v>
      </c>
      <c r="H6615" s="20">
        <v>0.1</v>
      </c>
      <c r="I6615" s="6"/>
      <c r="J6615" s="5">
        <v>39939</v>
      </c>
      <c r="K6615" s="25">
        <v>211.59</v>
      </c>
      <c r="L6615" s="2" t="s">
        <v>384</v>
      </c>
      <c r="M6615" s="14">
        <f>+VLOOKUP(L6615,Customers!$C$3:$D$797,2,FALSE)</f>
        <v>2</v>
      </c>
      <c r="N6615" s="14">
        <f>+INDEX(Customers!$B$2:$D$797,MATCH(TF_Database!L6615,Customers!$C$2:$C$797,0),1)</f>
        <v>24450</v>
      </c>
      <c r="O6615" s="29">
        <f t="shared" si="620"/>
        <v>5</v>
      </c>
      <c r="P6615" s="29">
        <f t="shared" si="621"/>
        <v>10</v>
      </c>
      <c r="Q6615" s="14" t="str">
        <f t="shared" si="622"/>
        <v xml:space="preserve">Evan </v>
      </c>
      <c r="R6615" s="14" t="str">
        <f t="shared" si="623"/>
        <v>Henry</v>
      </c>
    </row>
    <row r="6616" spans="2:18" x14ac:dyDescent="0.45">
      <c r="B6616" s="14" t="str">
        <f t="shared" si="618"/>
        <v>405872740588</v>
      </c>
      <c r="C6616" s="5">
        <v>40587</v>
      </c>
      <c r="D6616" s="2" t="s">
        <v>810</v>
      </c>
      <c r="E6616" s="14">
        <f t="shared" si="619"/>
        <v>0</v>
      </c>
      <c r="F6616" s="2">
        <v>27</v>
      </c>
      <c r="G6616" s="19">
        <v>2645.88</v>
      </c>
      <c r="H6616" s="20">
        <v>0.06</v>
      </c>
      <c r="I6616" s="6"/>
      <c r="J6616" s="5">
        <v>40588</v>
      </c>
      <c r="K6616" s="25">
        <v>-1231.98</v>
      </c>
      <c r="L6616" s="2" t="s">
        <v>353</v>
      </c>
      <c r="M6616" s="14">
        <f>+VLOOKUP(L6616,Customers!$C$3:$D$797,2,FALSE)</f>
        <v>1</v>
      </c>
      <c r="N6616" s="14">
        <f>+INDEX(Customers!$B$2:$D$797,MATCH(TF_Database!L6616,Customers!$C$2:$C$797,0),1)</f>
        <v>23759</v>
      </c>
      <c r="O6616" s="29">
        <f t="shared" si="620"/>
        <v>7</v>
      </c>
      <c r="P6616" s="29">
        <f t="shared" si="621"/>
        <v>12</v>
      </c>
      <c r="Q6616" s="14" t="str">
        <f t="shared" si="622"/>
        <v xml:space="preserve">Astrea </v>
      </c>
      <c r="R6616" s="14" t="str">
        <f t="shared" si="623"/>
        <v>Jones</v>
      </c>
    </row>
    <row r="6617" spans="2:18" x14ac:dyDescent="0.45">
      <c r="B6617" s="14" t="str">
        <f t="shared" si="618"/>
        <v>399103639911</v>
      </c>
      <c r="C6617" s="5">
        <v>39910</v>
      </c>
      <c r="D6617" s="2" t="s">
        <v>810</v>
      </c>
      <c r="E6617" s="14">
        <f t="shared" si="619"/>
        <v>0</v>
      </c>
      <c r="F6617" s="2">
        <v>36</v>
      </c>
      <c r="G6617" s="19">
        <v>2144.924</v>
      </c>
      <c r="H6617" s="20">
        <v>0</v>
      </c>
      <c r="I6617" s="6"/>
      <c r="J6617" s="5">
        <v>39911</v>
      </c>
      <c r="K6617" s="25">
        <v>542.25</v>
      </c>
      <c r="L6617" s="2" t="s">
        <v>451</v>
      </c>
      <c r="M6617" s="14">
        <f>+VLOOKUP(L6617,Customers!$C$3:$D$797,2,FALSE)</f>
        <v>4</v>
      </c>
      <c r="N6617" s="14">
        <f>+INDEX(Customers!$B$2:$D$797,MATCH(TF_Database!L6617,Customers!$C$2:$C$797,0),1)</f>
        <v>28121</v>
      </c>
      <c r="O6617" s="29">
        <f t="shared" si="620"/>
        <v>6</v>
      </c>
      <c r="P6617" s="29">
        <f t="shared" si="621"/>
        <v>14</v>
      </c>
      <c r="Q6617" s="14" t="str">
        <f t="shared" si="622"/>
        <v xml:space="preserve">Grant </v>
      </c>
      <c r="R6617" s="14" t="str">
        <f t="shared" si="623"/>
        <v>Thornton</v>
      </c>
    </row>
    <row r="6618" spans="2:18" x14ac:dyDescent="0.45">
      <c r="B6618" s="14" t="str">
        <f t="shared" si="618"/>
        <v>400011240006</v>
      </c>
      <c r="C6618" s="5">
        <v>40001</v>
      </c>
      <c r="D6618" s="2" t="s">
        <v>804</v>
      </c>
      <c r="E6618" s="14">
        <f t="shared" si="619"/>
        <v>0</v>
      </c>
      <c r="F6618" s="2">
        <v>12</v>
      </c>
      <c r="G6618" s="19">
        <v>65.89</v>
      </c>
      <c r="H6618" s="20">
        <v>0.03</v>
      </c>
      <c r="I6618" s="6"/>
      <c r="J6618" s="5">
        <v>40006</v>
      </c>
      <c r="K6618" s="25">
        <v>20.6</v>
      </c>
      <c r="L6618" s="2" t="s">
        <v>414</v>
      </c>
      <c r="M6618" s="14">
        <f>+VLOOKUP(L6618,Customers!$C$3:$D$797,2,FALSE)</f>
        <v>1</v>
      </c>
      <c r="N6618" s="14">
        <f>+INDEX(Customers!$B$2:$D$797,MATCH(TF_Database!L6618,Customers!$C$2:$C$797,0),1)</f>
        <v>9287</v>
      </c>
      <c r="O6618" s="29">
        <f t="shared" si="620"/>
        <v>6</v>
      </c>
      <c r="P6618" s="29">
        <f t="shared" si="621"/>
        <v>13</v>
      </c>
      <c r="Q6618" s="14" t="str">
        <f t="shared" si="622"/>
        <v xml:space="preserve">Julia </v>
      </c>
      <c r="R6618" s="14" t="str">
        <f t="shared" si="623"/>
        <v>Barnett</v>
      </c>
    </row>
    <row r="6619" spans="2:18" x14ac:dyDescent="0.45">
      <c r="B6619" s="14" t="str">
        <f t="shared" si="618"/>
        <v>408274940831</v>
      </c>
      <c r="C6619" s="5">
        <v>40827</v>
      </c>
      <c r="D6619" s="2" t="s">
        <v>804</v>
      </c>
      <c r="E6619" s="14">
        <f t="shared" si="619"/>
        <v>0</v>
      </c>
      <c r="F6619" s="2">
        <v>49</v>
      </c>
      <c r="G6619" s="19">
        <v>9752.25</v>
      </c>
      <c r="H6619" s="20">
        <v>0.09</v>
      </c>
      <c r="I6619" s="6"/>
      <c r="J6619" s="5">
        <v>40831</v>
      </c>
      <c r="K6619" s="25">
        <v>3066.17</v>
      </c>
      <c r="L6619" s="2" t="s">
        <v>400</v>
      </c>
      <c r="M6619" s="14">
        <f>+VLOOKUP(L6619,Customers!$C$3:$D$797,2,FALSE)</f>
        <v>1</v>
      </c>
      <c r="N6619" s="14">
        <f>+INDEX(Customers!$B$2:$D$797,MATCH(TF_Database!L6619,Customers!$C$2:$C$797,0),1)</f>
        <v>7144</v>
      </c>
      <c r="O6619" s="29">
        <f t="shared" si="620"/>
        <v>8</v>
      </c>
      <c r="P6619" s="29">
        <f t="shared" si="621"/>
        <v>15</v>
      </c>
      <c r="Q6619" s="14" t="str">
        <f t="shared" si="622"/>
        <v xml:space="preserve">Bradley </v>
      </c>
      <c r="R6619" s="14" t="str">
        <f t="shared" si="623"/>
        <v>Drucker</v>
      </c>
    </row>
    <row r="6620" spans="2:18" x14ac:dyDescent="0.45">
      <c r="B6620" s="14" t="str">
        <f t="shared" si="618"/>
        <v>412682741269</v>
      </c>
      <c r="C6620" s="5">
        <v>41268</v>
      </c>
      <c r="D6620" s="2" t="s">
        <v>806</v>
      </c>
      <c r="E6620" s="14">
        <f t="shared" si="619"/>
        <v>1</v>
      </c>
      <c r="F6620" s="2">
        <v>27</v>
      </c>
      <c r="G6620" s="19">
        <v>114.86</v>
      </c>
      <c r="H6620" s="20">
        <v>7.0000000000000007E-2</v>
      </c>
      <c r="I6620" s="6"/>
      <c r="J6620" s="5">
        <v>41269</v>
      </c>
      <c r="K6620" s="25">
        <v>16.21</v>
      </c>
      <c r="L6620" s="2" t="s">
        <v>384</v>
      </c>
      <c r="M6620" s="14">
        <f>+VLOOKUP(L6620,Customers!$C$3:$D$797,2,FALSE)</f>
        <v>2</v>
      </c>
      <c r="N6620" s="14">
        <f>+INDEX(Customers!$B$2:$D$797,MATCH(TF_Database!L6620,Customers!$C$2:$C$797,0),1)</f>
        <v>24450</v>
      </c>
      <c r="O6620" s="29">
        <f t="shared" si="620"/>
        <v>5</v>
      </c>
      <c r="P6620" s="29">
        <f t="shared" si="621"/>
        <v>10</v>
      </c>
      <c r="Q6620" s="14" t="str">
        <f t="shared" si="622"/>
        <v xml:space="preserve">Evan </v>
      </c>
      <c r="R6620" s="14" t="str">
        <f t="shared" si="623"/>
        <v>Henry</v>
      </c>
    </row>
    <row r="6621" spans="2:18" x14ac:dyDescent="0.45">
      <c r="B6621" s="14" t="str">
        <f t="shared" si="618"/>
        <v>401281040129</v>
      </c>
      <c r="C6621" s="5">
        <v>40128</v>
      </c>
      <c r="D6621" s="2" t="s">
        <v>808</v>
      </c>
      <c r="E6621" s="14">
        <f t="shared" si="619"/>
        <v>0</v>
      </c>
      <c r="F6621" s="2">
        <v>10</v>
      </c>
      <c r="G6621" s="19">
        <v>994.04</v>
      </c>
      <c r="H6621" s="20">
        <v>0.03</v>
      </c>
      <c r="I6621" s="6"/>
      <c r="J6621" s="5">
        <v>40129</v>
      </c>
      <c r="K6621" s="25">
        <v>-335.06</v>
      </c>
      <c r="L6621" s="2" t="s">
        <v>361</v>
      </c>
      <c r="M6621" s="14">
        <f>+VLOOKUP(L6621,Customers!$C$3:$D$797,2,FALSE)</f>
        <v>3</v>
      </c>
      <c r="N6621" s="14">
        <f>+INDEX(Customers!$B$2:$D$797,MATCH(TF_Database!L6621,Customers!$C$2:$C$797,0),1)</f>
        <v>6605</v>
      </c>
      <c r="O6621" s="29">
        <f t="shared" si="620"/>
        <v>5</v>
      </c>
      <c r="P6621" s="29">
        <f t="shared" si="621"/>
        <v>13</v>
      </c>
      <c r="Q6621" s="14" t="str">
        <f t="shared" si="622"/>
        <v xml:space="preserve">Yana </v>
      </c>
      <c r="R6621" s="14" t="str">
        <f t="shared" si="623"/>
        <v>Sorensen</v>
      </c>
    </row>
    <row r="6622" spans="2:18" x14ac:dyDescent="0.45">
      <c r="B6622" s="14" t="str">
        <f t="shared" si="618"/>
        <v>404503840451</v>
      </c>
      <c r="C6622" s="5">
        <v>40450</v>
      </c>
      <c r="D6622" s="2" t="s">
        <v>811</v>
      </c>
      <c r="E6622" s="14">
        <f t="shared" si="619"/>
        <v>0</v>
      </c>
      <c r="F6622" s="2">
        <v>38</v>
      </c>
      <c r="G6622" s="19">
        <v>10223.19</v>
      </c>
      <c r="H6622" s="20">
        <v>0.08</v>
      </c>
      <c r="I6622" s="6"/>
      <c r="J6622" s="5">
        <v>40451</v>
      </c>
      <c r="K6622" s="25">
        <v>2723.31</v>
      </c>
      <c r="L6622" s="2" t="s">
        <v>414</v>
      </c>
      <c r="M6622" s="14">
        <f>+VLOOKUP(L6622,Customers!$C$3:$D$797,2,FALSE)</f>
        <v>1</v>
      </c>
      <c r="N6622" s="14">
        <f>+INDEX(Customers!$B$2:$D$797,MATCH(TF_Database!L6622,Customers!$C$2:$C$797,0),1)</f>
        <v>9287</v>
      </c>
      <c r="O6622" s="29">
        <f t="shared" si="620"/>
        <v>6</v>
      </c>
      <c r="P6622" s="29">
        <f t="shared" si="621"/>
        <v>13</v>
      </c>
      <c r="Q6622" s="14" t="str">
        <f t="shared" si="622"/>
        <v xml:space="preserve">Julia </v>
      </c>
      <c r="R6622" s="14" t="str">
        <f t="shared" si="623"/>
        <v>Barnett</v>
      </c>
    </row>
    <row r="6623" spans="2:18" x14ac:dyDescent="0.45">
      <c r="B6623" s="14" t="str">
        <f t="shared" si="618"/>
        <v>404505040452</v>
      </c>
      <c r="C6623" s="5">
        <v>40450</v>
      </c>
      <c r="D6623" s="2" t="s">
        <v>811</v>
      </c>
      <c r="E6623" s="14">
        <f t="shared" si="619"/>
        <v>0</v>
      </c>
      <c r="F6623" s="2">
        <v>50</v>
      </c>
      <c r="G6623" s="19">
        <v>312.42</v>
      </c>
      <c r="H6623" s="20">
        <v>0.08</v>
      </c>
      <c r="I6623" s="6"/>
      <c r="J6623" s="5">
        <v>40452</v>
      </c>
      <c r="K6623" s="25">
        <v>-90.42</v>
      </c>
      <c r="L6623" s="2" t="s">
        <v>414</v>
      </c>
      <c r="M6623" s="14">
        <f>+VLOOKUP(L6623,Customers!$C$3:$D$797,2,FALSE)</f>
        <v>1</v>
      </c>
      <c r="N6623" s="14">
        <f>+INDEX(Customers!$B$2:$D$797,MATCH(TF_Database!L6623,Customers!$C$2:$C$797,0),1)</f>
        <v>9287</v>
      </c>
      <c r="O6623" s="29">
        <f t="shared" si="620"/>
        <v>6</v>
      </c>
      <c r="P6623" s="29">
        <f t="shared" si="621"/>
        <v>13</v>
      </c>
      <c r="Q6623" s="14" t="str">
        <f t="shared" si="622"/>
        <v xml:space="preserve">Julia </v>
      </c>
      <c r="R6623" s="14" t="str">
        <f t="shared" si="623"/>
        <v>Barnett</v>
      </c>
    </row>
    <row r="6624" spans="2:18" x14ac:dyDescent="0.45">
      <c r="B6624" s="14" t="str">
        <f t="shared" si="618"/>
        <v>400523140056</v>
      </c>
      <c r="C6624" s="5">
        <v>40052</v>
      </c>
      <c r="D6624" s="2" t="s">
        <v>804</v>
      </c>
      <c r="E6624" s="14">
        <f t="shared" si="619"/>
        <v>0</v>
      </c>
      <c r="F6624" s="2">
        <v>31</v>
      </c>
      <c r="G6624" s="19">
        <v>262.54000000000002</v>
      </c>
      <c r="H6624" s="20">
        <v>0.04</v>
      </c>
      <c r="I6624" s="6"/>
      <c r="J6624" s="5">
        <v>40056</v>
      </c>
      <c r="K6624" s="25">
        <v>29.24</v>
      </c>
      <c r="L6624" s="2" t="s">
        <v>411</v>
      </c>
      <c r="M6624" s="14">
        <f>+VLOOKUP(L6624,Customers!$C$3:$D$797,2,FALSE)</f>
        <v>1</v>
      </c>
      <c r="N6624" s="14">
        <f>+INDEX(Customers!$B$2:$D$797,MATCH(TF_Database!L6624,Customers!$C$2:$C$797,0),1)</f>
        <v>1318</v>
      </c>
      <c r="O6624" s="29">
        <f t="shared" si="620"/>
        <v>5</v>
      </c>
      <c r="P6624" s="29">
        <f t="shared" si="621"/>
        <v>14</v>
      </c>
      <c r="Q6624" s="14" t="str">
        <f t="shared" si="622"/>
        <v xml:space="preserve">Joni </v>
      </c>
      <c r="R6624" s="14" t="str">
        <f t="shared" si="623"/>
        <v>Wasserman</v>
      </c>
    </row>
    <row r="6625" spans="2:18" x14ac:dyDescent="0.45">
      <c r="B6625" s="14" t="str">
        <f t="shared" si="618"/>
        <v>400521240052</v>
      </c>
      <c r="C6625" s="5">
        <v>40052</v>
      </c>
      <c r="D6625" s="2" t="s">
        <v>804</v>
      </c>
      <c r="E6625" s="14">
        <f t="shared" si="619"/>
        <v>0</v>
      </c>
      <c r="F6625" s="2">
        <v>12</v>
      </c>
      <c r="G6625" s="19">
        <v>190.73</v>
      </c>
      <c r="H6625" s="20">
        <v>0.1</v>
      </c>
      <c r="I6625" s="6"/>
      <c r="J6625" s="5">
        <v>40052</v>
      </c>
      <c r="K6625" s="25">
        <v>-69.643500000000003</v>
      </c>
      <c r="L6625" s="2" t="s">
        <v>411</v>
      </c>
      <c r="M6625" s="14">
        <f>+VLOOKUP(L6625,Customers!$C$3:$D$797,2,FALSE)</f>
        <v>1</v>
      </c>
      <c r="N6625" s="14">
        <f>+INDEX(Customers!$B$2:$D$797,MATCH(TF_Database!L6625,Customers!$C$2:$C$797,0),1)</f>
        <v>1318</v>
      </c>
      <c r="O6625" s="29">
        <f t="shared" si="620"/>
        <v>5</v>
      </c>
      <c r="P6625" s="29">
        <f t="shared" si="621"/>
        <v>14</v>
      </c>
      <c r="Q6625" s="14" t="str">
        <f t="shared" si="622"/>
        <v xml:space="preserve">Joni </v>
      </c>
      <c r="R6625" s="14" t="str">
        <f t="shared" si="623"/>
        <v>Wasserman</v>
      </c>
    </row>
    <row r="6626" spans="2:18" x14ac:dyDescent="0.45">
      <c r="B6626" s="14" t="str">
        <f t="shared" si="618"/>
        <v>400521740059</v>
      </c>
      <c r="C6626" s="5">
        <v>40052</v>
      </c>
      <c r="D6626" s="2" t="s">
        <v>804</v>
      </c>
      <c r="E6626" s="14">
        <f t="shared" si="619"/>
        <v>0</v>
      </c>
      <c r="F6626" s="2">
        <v>17</v>
      </c>
      <c r="G6626" s="19">
        <v>1332.97</v>
      </c>
      <c r="H6626" s="20">
        <v>0.09</v>
      </c>
      <c r="I6626" s="6"/>
      <c r="J6626" s="5">
        <v>40059</v>
      </c>
      <c r="K6626" s="25">
        <v>4.7520000000000007</v>
      </c>
      <c r="L6626" s="2" t="s">
        <v>411</v>
      </c>
      <c r="M6626" s="14">
        <f>+VLOOKUP(L6626,Customers!$C$3:$D$797,2,FALSE)</f>
        <v>1</v>
      </c>
      <c r="N6626" s="14">
        <f>+INDEX(Customers!$B$2:$D$797,MATCH(TF_Database!L6626,Customers!$C$2:$C$797,0),1)</f>
        <v>1318</v>
      </c>
      <c r="O6626" s="29">
        <f t="shared" si="620"/>
        <v>5</v>
      </c>
      <c r="P6626" s="29">
        <f t="shared" si="621"/>
        <v>14</v>
      </c>
      <c r="Q6626" s="14" t="str">
        <f t="shared" si="622"/>
        <v xml:space="preserve">Joni </v>
      </c>
      <c r="R6626" s="14" t="str">
        <f t="shared" si="623"/>
        <v>Wasserman</v>
      </c>
    </row>
    <row r="6627" spans="2:18" x14ac:dyDescent="0.45">
      <c r="B6627" s="14" t="str">
        <f t="shared" si="618"/>
        <v>406754540684</v>
      </c>
      <c r="C6627" s="5">
        <v>40675</v>
      </c>
      <c r="D6627" s="2" t="s">
        <v>804</v>
      </c>
      <c r="E6627" s="14">
        <f t="shared" si="619"/>
        <v>0</v>
      </c>
      <c r="F6627" s="2">
        <v>45</v>
      </c>
      <c r="G6627" s="19">
        <v>283.13</v>
      </c>
      <c r="H6627" s="20">
        <v>0.08</v>
      </c>
      <c r="I6627" s="6"/>
      <c r="J6627" s="5">
        <v>40684</v>
      </c>
      <c r="K6627" s="25">
        <v>-141.26</v>
      </c>
      <c r="L6627" s="2" t="s">
        <v>398</v>
      </c>
      <c r="M6627" s="14">
        <f>+VLOOKUP(L6627,Customers!$C$3:$D$797,2,FALSE)</f>
        <v>1</v>
      </c>
      <c r="N6627" s="14">
        <f>+INDEX(Customers!$B$2:$D$797,MATCH(TF_Database!L6627,Customers!$C$2:$C$797,0),1)</f>
        <v>2765</v>
      </c>
      <c r="O6627" s="29">
        <f t="shared" si="620"/>
        <v>6</v>
      </c>
      <c r="P6627" s="29">
        <f t="shared" si="621"/>
        <v>13</v>
      </c>
      <c r="Q6627" s="14" t="str">
        <f t="shared" si="622"/>
        <v xml:space="preserve">Aaron </v>
      </c>
      <c r="R6627" s="14" t="str">
        <f t="shared" si="623"/>
        <v>Hawkins</v>
      </c>
    </row>
    <row r="6628" spans="2:18" x14ac:dyDescent="0.45">
      <c r="B6628" s="14" t="str">
        <f t="shared" si="618"/>
        <v>411345041134</v>
      </c>
      <c r="C6628" s="5">
        <v>41134</v>
      </c>
      <c r="D6628" s="2" t="s">
        <v>810</v>
      </c>
      <c r="E6628" s="14">
        <f t="shared" si="619"/>
        <v>0</v>
      </c>
      <c r="F6628" s="2">
        <v>50</v>
      </c>
      <c r="G6628" s="19">
        <v>193.11</v>
      </c>
      <c r="H6628" s="20">
        <v>0.08</v>
      </c>
      <c r="I6628" s="6"/>
      <c r="J6628" s="5">
        <v>41134</v>
      </c>
      <c r="K6628" s="25">
        <v>-263.76400000000001</v>
      </c>
      <c r="L6628" s="2" t="s">
        <v>350</v>
      </c>
      <c r="M6628" s="14">
        <f>+VLOOKUP(L6628,Customers!$C$3:$D$797,2,FALSE)</f>
        <v>2</v>
      </c>
      <c r="N6628" s="14">
        <f>+INDEX(Customers!$B$2:$D$797,MATCH(TF_Database!L6628,Customers!$C$2:$C$797,0),1)</f>
        <v>6385</v>
      </c>
      <c r="O6628" s="29">
        <f t="shared" si="620"/>
        <v>4</v>
      </c>
      <c r="P6628" s="29">
        <f t="shared" si="621"/>
        <v>12</v>
      </c>
      <c r="Q6628" s="14" t="str">
        <f t="shared" si="622"/>
        <v xml:space="preserve">Dan </v>
      </c>
      <c r="R6628" s="14" t="str">
        <f t="shared" si="623"/>
        <v>Campbell</v>
      </c>
    </row>
    <row r="6629" spans="2:18" x14ac:dyDescent="0.45">
      <c r="B6629" s="14" t="str">
        <f t="shared" si="618"/>
        <v>404281340430</v>
      </c>
      <c r="C6629" s="5">
        <v>40428</v>
      </c>
      <c r="D6629" s="2" t="s">
        <v>806</v>
      </c>
      <c r="E6629" s="14">
        <f t="shared" si="619"/>
        <v>1</v>
      </c>
      <c r="F6629" s="2">
        <v>13</v>
      </c>
      <c r="G6629" s="19">
        <v>158.79</v>
      </c>
      <c r="H6629" s="20">
        <v>0.05</v>
      </c>
      <c r="I6629" s="6"/>
      <c r="J6629" s="5">
        <v>40430</v>
      </c>
      <c r="K6629" s="25">
        <v>1.1560000000000001</v>
      </c>
      <c r="L6629" s="2" t="s">
        <v>720</v>
      </c>
      <c r="M6629" s="14">
        <f>+VLOOKUP(L6629,Customers!$C$3:$D$797,2,FALSE)</f>
        <v>3</v>
      </c>
      <c r="N6629" s="14">
        <f>+INDEX(Customers!$B$2:$D$797,MATCH(TF_Database!L6629,Customers!$C$2:$C$797,0),1)</f>
        <v>21359</v>
      </c>
      <c r="O6629" s="29">
        <f t="shared" si="620"/>
        <v>9</v>
      </c>
      <c r="P6629" s="29">
        <f t="shared" si="621"/>
        <v>16</v>
      </c>
      <c r="Q6629" s="14" t="str">
        <f t="shared" si="622"/>
        <v xml:space="preserve">Victoria </v>
      </c>
      <c r="R6629" s="14" t="str">
        <f t="shared" si="623"/>
        <v>Pisteka</v>
      </c>
    </row>
    <row r="6630" spans="2:18" x14ac:dyDescent="0.45">
      <c r="B6630" s="14" t="str">
        <f t="shared" si="618"/>
        <v>398923039896</v>
      </c>
      <c r="C6630" s="5">
        <v>39892</v>
      </c>
      <c r="D6630" s="2" t="s">
        <v>804</v>
      </c>
      <c r="E6630" s="14">
        <f t="shared" si="619"/>
        <v>0</v>
      </c>
      <c r="F6630" s="2">
        <v>30</v>
      </c>
      <c r="G6630" s="19">
        <v>4620.05</v>
      </c>
      <c r="H6630" s="20">
        <v>0.06</v>
      </c>
      <c r="I6630" s="6"/>
      <c r="J6630" s="5">
        <v>39896</v>
      </c>
      <c r="K6630" s="25">
        <v>-229.68</v>
      </c>
      <c r="L6630" s="2" t="s">
        <v>711</v>
      </c>
      <c r="M6630" s="14">
        <f>+VLOOKUP(L6630,Customers!$C$3:$D$797,2,FALSE)</f>
        <v>2</v>
      </c>
      <c r="N6630" s="14">
        <f>+INDEX(Customers!$B$2:$D$797,MATCH(TF_Database!L6630,Customers!$C$2:$C$797,0),1)</f>
        <v>19602</v>
      </c>
      <c r="O6630" s="29">
        <f t="shared" si="620"/>
        <v>8</v>
      </c>
      <c r="P6630" s="29">
        <f t="shared" si="621"/>
        <v>16</v>
      </c>
      <c r="Q6630" s="14" t="str">
        <f t="shared" si="622"/>
        <v xml:space="preserve">Charles </v>
      </c>
      <c r="R6630" s="14" t="str">
        <f t="shared" si="623"/>
        <v>Crestani</v>
      </c>
    </row>
    <row r="6631" spans="2:18" x14ac:dyDescent="0.45">
      <c r="B6631" s="14" t="str">
        <f t="shared" si="618"/>
        <v>399123039913</v>
      </c>
      <c r="C6631" s="5">
        <v>39912</v>
      </c>
      <c r="D6631" s="2" t="s">
        <v>810</v>
      </c>
      <c r="E6631" s="14">
        <f t="shared" si="619"/>
        <v>0</v>
      </c>
      <c r="F6631" s="2">
        <v>30</v>
      </c>
      <c r="G6631" s="19">
        <v>3197.0029999999997</v>
      </c>
      <c r="H6631" s="20">
        <v>7.0000000000000007E-2</v>
      </c>
      <c r="I6631" s="6"/>
      <c r="J6631" s="5">
        <v>39913</v>
      </c>
      <c r="K6631" s="25">
        <v>603.45899999999995</v>
      </c>
      <c r="L6631" s="2" t="s">
        <v>384</v>
      </c>
      <c r="M6631" s="14">
        <f>+VLOOKUP(L6631,Customers!$C$3:$D$797,2,FALSE)</f>
        <v>2</v>
      </c>
      <c r="N6631" s="14">
        <f>+INDEX(Customers!$B$2:$D$797,MATCH(TF_Database!L6631,Customers!$C$2:$C$797,0),1)</f>
        <v>24450</v>
      </c>
      <c r="O6631" s="29">
        <f t="shared" si="620"/>
        <v>5</v>
      </c>
      <c r="P6631" s="29">
        <f t="shared" si="621"/>
        <v>10</v>
      </c>
      <c r="Q6631" s="14" t="str">
        <f t="shared" si="622"/>
        <v xml:space="preserve">Evan </v>
      </c>
      <c r="R6631" s="14" t="str">
        <f t="shared" si="623"/>
        <v>Henry</v>
      </c>
    </row>
    <row r="6632" spans="2:18" x14ac:dyDescent="0.45">
      <c r="B6632" s="14" t="str">
        <f t="shared" si="618"/>
        <v>404814540481</v>
      </c>
      <c r="C6632" s="5">
        <v>40481</v>
      </c>
      <c r="D6632" s="2" t="s">
        <v>806</v>
      </c>
      <c r="E6632" s="14">
        <f t="shared" si="619"/>
        <v>1</v>
      </c>
      <c r="F6632" s="2">
        <v>45</v>
      </c>
      <c r="G6632" s="19">
        <v>298.57</v>
      </c>
      <c r="H6632" s="20">
        <v>7.0000000000000007E-2</v>
      </c>
      <c r="I6632" s="6"/>
      <c r="J6632" s="5">
        <v>40481</v>
      </c>
      <c r="K6632" s="25">
        <v>74.069999999999993</v>
      </c>
      <c r="L6632" s="2" t="s">
        <v>406</v>
      </c>
      <c r="M6632" s="14">
        <f>+VLOOKUP(L6632,Customers!$C$3:$D$797,2,FALSE)</f>
        <v>3</v>
      </c>
      <c r="N6632" s="14">
        <f>+INDEX(Customers!$B$2:$D$797,MATCH(TF_Database!L6632,Customers!$C$2:$C$797,0),1)</f>
        <v>905</v>
      </c>
      <c r="O6632" s="29">
        <f t="shared" si="620"/>
        <v>7</v>
      </c>
      <c r="P6632" s="29">
        <f t="shared" si="621"/>
        <v>14</v>
      </c>
      <c r="Q6632" s="14" t="str">
        <f t="shared" si="622"/>
        <v xml:space="preserve">Robert </v>
      </c>
      <c r="R6632" s="14" t="str">
        <f t="shared" si="623"/>
        <v>Barroso</v>
      </c>
    </row>
    <row r="6633" spans="2:18" x14ac:dyDescent="0.45">
      <c r="B6633" s="14" t="str">
        <f t="shared" si="618"/>
        <v>404811540481</v>
      </c>
      <c r="C6633" s="5">
        <v>40481</v>
      </c>
      <c r="D6633" s="2" t="s">
        <v>806</v>
      </c>
      <c r="E6633" s="14">
        <f t="shared" si="619"/>
        <v>1</v>
      </c>
      <c r="F6633" s="2">
        <v>15</v>
      </c>
      <c r="G6633" s="19">
        <v>44.32</v>
      </c>
      <c r="H6633" s="20">
        <v>0.01</v>
      </c>
      <c r="I6633" s="6"/>
      <c r="J6633" s="5">
        <v>40481</v>
      </c>
      <c r="K6633" s="25">
        <v>-41.55</v>
      </c>
      <c r="L6633" s="2" t="s">
        <v>406</v>
      </c>
      <c r="M6633" s="14">
        <f>+VLOOKUP(L6633,Customers!$C$3:$D$797,2,FALSE)</f>
        <v>3</v>
      </c>
      <c r="N6633" s="14">
        <f>+INDEX(Customers!$B$2:$D$797,MATCH(TF_Database!L6633,Customers!$C$2:$C$797,0),1)</f>
        <v>905</v>
      </c>
      <c r="O6633" s="29">
        <f t="shared" si="620"/>
        <v>7</v>
      </c>
      <c r="P6633" s="29">
        <f t="shared" si="621"/>
        <v>14</v>
      </c>
      <c r="Q6633" s="14" t="str">
        <f t="shared" si="622"/>
        <v xml:space="preserve">Robert </v>
      </c>
      <c r="R6633" s="14" t="str">
        <f t="shared" si="623"/>
        <v>Barroso</v>
      </c>
    </row>
    <row r="6634" spans="2:18" x14ac:dyDescent="0.45">
      <c r="B6634" s="14" t="str">
        <f t="shared" si="618"/>
        <v>400605040062</v>
      </c>
      <c r="C6634" s="5">
        <v>40060</v>
      </c>
      <c r="D6634" s="2" t="s">
        <v>810</v>
      </c>
      <c r="E6634" s="14">
        <f t="shared" si="619"/>
        <v>0</v>
      </c>
      <c r="F6634" s="2">
        <v>50</v>
      </c>
      <c r="G6634" s="19">
        <v>7312.0314999999991</v>
      </c>
      <c r="H6634" s="20">
        <v>0.06</v>
      </c>
      <c r="I6634" s="6"/>
      <c r="J6634" s="5">
        <v>40062</v>
      </c>
      <c r="K6634" s="25">
        <v>2031.5070000000001</v>
      </c>
      <c r="L6634" s="2" t="s">
        <v>647</v>
      </c>
      <c r="M6634" s="14">
        <f>+VLOOKUP(L6634,Customers!$C$3:$D$797,2,FALSE)</f>
        <v>3</v>
      </c>
      <c r="N6634" s="14">
        <f>+INDEX(Customers!$B$2:$D$797,MATCH(TF_Database!L6634,Customers!$C$2:$C$797,0),1)</f>
        <v>2848</v>
      </c>
      <c r="O6634" s="29">
        <f t="shared" si="620"/>
        <v>11</v>
      </c>
      <c r="P6634" s="29">
        <f t="shared" si="621"/>
        <v>19</v>
      </c>
      <c r="Q6634" s="14" t="str">
        <f t="shared" si="622"/>
        <v xml:space="preserve">Aleksandra </v>
      </c>
      <c r="R6634" s="14" t="str">
        <f t="shared" si="623"/>
        <v>Gannaway</v>
      </c>
    </row>
    <row r="6635" spans="2:18" x14ac:dyDescent="0.45">
      <c r="B6635" s="14" t="str">
        <f t="shared" si="618"/>
        <v>40363540370</v>
      </c>
      <c r="C6635" s="5">
        <v>40363</v>
      </c>
      <c r="D6635" s="2" t="s">
        <v>804</v>
      </c>
      <c r="E6635" s="14">
        <f t="shared" si="619"/>
        <v>0</v>
      </c>
      <c r="F6635" s="2">
        <v>5</v>
      </c>
      <c r="G6635" s="19">
        <v>102.18</v>
      </c>
      <c r="H6635" s="20">
        <v>0.09</v>
      </c>
      <c r="I6635" s="6"/>
      <c r="J6635" s="5">
        <v>40370</v>
      </c>
      <c r="K6635" s="25">
        <v>-65.67</v>
      </c>
      <c r="L6635" s="2" t="s">
        <v>362</v>
      </c>
      <c r="M6635" s="14">
        <f>+VLOOKUP(L6635,Customers!$C$3:$D$797,2,FALSE)</f>
        <v>1</v>
      </c>
      <c r="N6635" s="14">
        <f>+INDEX(Customers!$B$2:$D$797,MATCH(TF_Database!L6635,Customers!$C$2:$C$797,0),1)</f>
        <v>17675</v>
      </c>
      <c r="O6635" s="29">
        <f t="shared" si="620"/>
        <v>5</v>
      </c>
      <c r="P6635" s="29">
        <f t="shared" si="621"/>
        <v>11</v>
      </c>
      <c r="Q6635" s="14" t="str">
        <f t="shared" si="622"/>
        <v xml:space="preserve">Brad </v>
      </c>
      <c r="R6635" s="14" t="str">
        <f t="shared" si="623"/>
        <v>Thomas</v>
      </c>
    </row>
    <row r="6636" spans="2:18" x14ac:dyDescent="0.45">
      <c r="B6636" s="14" t="str">
        <f t="shared" si="618"/>
        <v>40029140030</v>
      </c>
      <c r="C6636" s="5">
        <v>40029</v>
      </c>
      <c r="D6636" s="2" t="s">
        <v>811</v>
      </c>
      <c r="E6636" s="14">
        <f t="shared" si="619"/>
        <v>0</v>
      </c>
      <c r="F6636" s="2">
        <v>1</v>
      </c>
      <c r="G6636" s="19">
        <v>3501.79</v>
      </c>
      <c r="H6636" s="20">
        <v>0.01</v>
      </c>
      <c r="I6636" s="6"/>
      <c r="J6636" s="5">
        <v>40030</v>
      </c>
      <c r="K6636" s="25">
        <v>-7838.3346000000001</v>
      </c>
      <c r="L6636" s="2" t="s">
        <v>714</v>
      </c>
      <c r="M6636" s="14">
        <f>+VLOOKUP(L6636,Customers!$C$3:$D$797,2,FALSE)</f>
        <v>3</v>
      </c>
      <c r="N6636" s="14">
        <f>+INDEX(Customers!$B$2:$D$797,MATCH(TF_Database!L6636,Customers!$C$2:$C$797,0),1)</f>
        <v>28926</v>
      </c>
      <c r="O6636" s="29">
        <f t="shared" si="620"/>
        <v>7</v>
      </c>
      <c r="P6636" s="29">
        <f t="shared" si="621"/>
        <v>17</v>
      </c>
      <c r="Q6636" s="14" t="str">
        <f t="shared" si="622"/>
        <v xml:space="preserve">Tamara </v>
      </c>
      <c r="R6636" s="14" t="str">
        <f t="shared" si="623"/>
        <v>Willingham</v>
      </c>
    </row>
    <row r="6637" spans="2:18" x14ac:dyDescent="0.45">
      <c r="B6637" s="14" t="str">
        <f t="shared" si="618"/>
        <v>40029940030</v>
      </c>
      <c r="C6637" s="5">
        <v>40029</v>
      </c>
      <c r="D6637" s="2" t="s">
        <v>811</v>
      </c>
      <c r="E6637" s="14">
        <f t="shared" si="619"/>
        <v>0</v>
      </c>
      <c r="F6637" s="2">
        <v>9</v>
      </c>
      <c r="G6637" s="19">
        <v>141.83000000000001</v>
      </c>
      <c r="H6637" s="20">
        <v>0.06</v>
      </c>
      <c r="I6637" s="6"/>
      <c r="J6637" s="5">
        <v>40030</v>
      </c>
      <c r="K6637" s="25">
        <v>-35.69</v>
      </c>
      <c r="L6637" s="2" t="s">
        <v>714</v>
      </c>
      <c r="M6637" s="14">
        <f>+VLOOKUP(L6637,Customers!$C$3:$D$797,2,FALSE)</f>
        <v>3</v>
      </c>
      <c r="N6637" s="14">
        <f>+INDEX(Customers!$B$2:$D$797,MATCH(TF_Database!L6637,Customers!$C$2:$C$797,0),1)</f>
        <v>28926</v>
      </c>
      <c r="O6637" s="29">
        <f t="shared" si="620"/>
        <v>7</v>
      </c>
      <c r="P6637" s="29">
        <f t="shared" si="621"/>
        <v>17</v>
      </c>
      <c r="Q6637" s="14" t="str">
        <f t="shared" si="622"/>
        <v xml:space="preserve">Tamara </v>
      </c>
      <c r="R6637" s="14" t="str">
        <f t="shared" si="623"/>
        <v>Willingham</v>
      </c>
    </row>
    <row r="6638" spans="2:18" x14ac:dyDescent="0.45">
      <c r="B6638" s="14" t="str">
        <f t="shared" si="618"/>
        <v>399672339967</v>
      </c>
      <c r="C6638" s="5">
        <v>39967</v>
      </c>
      <c r="D6638" s="2" t="s">
        <v>808</v>
      </c>
      <c r="E6638" s="14">
        <f t="shared" si="619"/>
        <v>0</v>
      </c>
      <c r="F6638" s="2">
        <v>23</v>
      </c>
      <c r="G6638" s="19">
        <v>3503.12</v>
      </c>
      <c r="H6638" s="20">
        <v>0.01</v>
      </c>
      <c r="I6638" s="6"/>
      <c r="J6638" s="5">
        <v>39967</v>
      </c>
      <c r="K6638" s="25">
        <v>-168.14</v>
      </c>
      <c r="L6638" s="2" t="s">
        <v>714</v>
      </c>
      <c r="M6638" s="14">
        <f>+VLOOKUP(L6638,Customers!$C$3:$D$797,2,FALSE)</f>
        <v>3</v>
      </c>
      <c r="N6638" s="14">
        <f>+INDEX(Customers!$B$2:$D$797,MATCH(TF_Database!L6638,Customers!$C$2:$C$797,0),1)</f>
        <v>28926</v>
      </c>
      <c r="O6638" s="29">
        <f t="shared" si="620"/>
        <v>7</v>
      </c>
      <c r="P6638" s="29">
        <f t="shared" si="621"/>
        <v>17</v>
      </c>
      <c r="Q6638" s="14" t="str">
        <f t="shared" si="622"/>
        <v xml:space="preserve">Tamara </v>
      </c>
      <c r="R6638" s="14" t="str">
        <f t="shared" si="623"/>
        <v>Willingham</v>
      </c>
    </row>
    <row r="6639" spans="2:18" x14ac:dyDescent="0.45">
      <c r="B6639" s="14" t="str">
        <f t="shared" si="618"/>
        <v>400834240085</v>
      </c>
      <c r="C6639" s="5">
        <v>40083</v>
      </c>
      <c r="D6639" s="2" t="s">
        <v>808</v>
      </c>
      <c r="E6639" s="14">
        <f t="shared" si="619"/>
        <v>0</v>
      </c>
      <c r="F6639" s="2">
        <v>42</v>
      </c>
      <c r="G6639" s="19">
        <v>152.26</v>
      </c>
      <c r="H6639" s="20">
        <v>0.04</v>
      </c>
      <c r="I6639" s="6"/>
      <c r="J6639" s="5">
        <v>40085</v>
      </c>
      <c r="K6639" s="25">
        <v>64.989999999999995</v>
      </c>
      <c r="L6639" s="2" t="s">
        <v>720</v>
      </c>
      <c r="M6639" s="14">
        <f>+VLOOKUP(L6639,Customers!$C$3:$D$797,2,FALSE)</f>
        <v>3</v>
      </c>
      <c r="N6639" s="14">
        <f>+INDEX(Customers!$B$2:$D$797,MATCH(TF_Database!L6639,Customers!$C$2:$C$797,0),1)</f>
        <v>21359</v>
      </c>
      <c r="O6639" s="29">
        <f t="shared" si="620"/>
        <v>9</v>
      </c>
      <c r="P6639" s="29">
        <f t="shared" si="621"/>
        <v>16</v>
      </c>
      <c r="Q6639" s="14" t="str">
        <f t="shared" si="622"/>
        <v xml:space="preserve">Victoria </v>
      </c>
      <c r="R6639" s="14" t="str">
        <f t="shared" si="623"/>
        <v>Pisteka</v>
      </c>
    </row>
    <row r="6640" spans="2:18" x14ac:dyDescent="0.45">
      <c r="B6640" s="14" t="str">
        <f t="shared" si="618"/>
        <v>403451340347</v>
      </c>
      <c r="C6640" s="5">
        <v>40345</v>
      </c>
      <c r="D6640" s="2" t="s">
        <v>806</v>
      </c>
      <c r="E6640" s="14">
        <f t="shared" si="619"/>
        <v>1</v>
      </c>
      <c r="F6640" s="2">
        <v>13</v>
      </c>
      <c r="G6640" s="19">
        <v>2048.5679999999998</v>
      </c>
      <c r="H6640" s="20">
        <v>0.1</v>
      </c>
      <c r="I6640" s="6"/>
      <c r="J6640" s="5">
        <v>40347</v>
      </c>
      <c r="K6640" s="25">
        <v>-259.98500000000001</v>
      </c>
      <c r="L6640" s="2" t="s">
        <v>335</v>
      </c>
      <c r="M6640" s="14">
        <f>+VLOOKUP(L6640,Customers!$C$3:$D$797,2,FALSE)</f>
        <v>4</v>
      </c>
      <c r="N6640" s="14">
        <f>+INDEX(Customers!$B$2:$D$797,MATCH(TF_Database!L6640,Customers!$C$2:$C$797,0),1)</f>
        <v>1155</v>
      </c>
      <c r="O6640" s="29">
        <f t="shared" si="620"/>
        <v>7</v>
      </c>
      <c r="P6640" s="29">
        <f t="shared" si="621"/>
        <v>13</v>
      </c>
      <c r="Q6640" s="14" t="str">
        <f t="shared" si="622"/>
        <v xml:space="preserve">Carlos </v>
      </c>
      <c r="R6640" s="14" t="str">
        <f t="shared" si="623"/>
        <v>Meador</v>
      </c>
    </row>
    <row r="6641" spans="2:18" x14ac:dyDescent="0.45">
      <c r="B6641" s="14" t="str">
        <f t="shared" si="618"/>
        <v>405802740581</v>
      </c>
      <c r="C6641" s="5">
        <v>40580</v>
      </c>
      <c r="D6641" s="2" t="s">
        <v>810</v>
      </c>
      <c r="E6641" s="14">
        <f t="shared" si="619"/>
        <v>0</v>
      </c>
      <c r="F6641" s="2">
        <v>27</v>
      </c>
      <c r="G6641" s="19">
        <v>4442.049</v>
      </c>
      <c r="H6641" s="20">
        <v>0.1</v>
      </c>
      <c r="I6641" s="6"/>
      <c r="J6641" s="5">
        <v>40581</v>
      </c>
      <c r="K6641" s="25">
        <v>720.95399999999995</v>
      </c>
      <c r="L6641" s="2" t="s">
        <v>710</v>
      </c>
      <c r="M6641" s="14">
        <f>+VLOOKUP(L6641,Customers!$C$3:$D$797,2,FALSE)</f>
        <v>1</v>
      </c>
      <c r="N6641" s="14">
        <f>+INDEX(Customers!$B$2:$D$797,MATCH(TF_Database!L6641,Customers!$C$2:$C$797,0),1)</f>
        <v>5864</v>
      </c>
      <c r="O6641" s="29">
        <f t="shared" si="620"/>
        <v>6</v>
      </c>
      <c r="P6641" s="29">
        <f t="shared" si="621"/>
        <v>12</v>
      </c>
      <c r="Q6641" s="14" t="str">
        <f t="shared" si="622"/>
        <v xml:space="preserve">Denny </v>
      </c>
      <c r="R6641" s="14" t="str">
        <f t="shared" si="623"/>
        <v>Ordway</v>
      </c>
    </row>
    <row r="6642" spans="2:18" x14ac:dyDescent="0.45">
      <c r="B6642" s="14" t="str">
        <f t="shared" si="618"/>
        <v>408874540892</v>
      </c>
      <c r="C6642" s="5">
        <v>40887</v>
      </c>
      <c r="D6642" s="2" t="s">
        <v>804</v>
      </c>
      <c r="E6642" s="14">
        <f t="shared" si="619"/>
        <v>0</v>
      </c>
      <c r="F6642" s="2">
        <v>45</v>
      </c>
      <c r="G6642" s="19">
        <v>1212.9280000000001</v>
      </c>
      <c r="H6642" s="20">
        <v>0.02</v>
      </c>
      <c r="I6642" s="6"/>
      <c r="J6642" s="5">
        <v>40892</v>
      </c>
      <c r="K6642" s="25">
        <v>-1460.77</v>
      </c>
      <c r="L6642" s="2" t="s">
        <v>414</v>
      </c>
      <c r="M6642" s="14">
        <f>+VLOOKUP(L6642,Customers!$C$3:$D$797,2,FALSE)</f>
        <v>1</v>
      </c>
      <c r="N6642" s="14">
        <f>+INDEX(Customers!$B$2:$D$797,MATCH(TF_Database!L6642,Customers!$C$2:$C$797,0),1)</f>
        <v>9287</v>
      </c>
      <c r="O6642" s="29">
        <f t="shared" si="620"/>
        <v>6</v>
      </c>
      <c r="P6642" s="29">
        <f t="shared" si="621"/>
        <v>13</v>
      </c>
      <c r="Q6642" s="14" t="str">
        <f t="shared" si="622"/>
        <v xml:space="preserve">Julia </v>
      </c>
      <c r="R6642" s="14" t="str">
        <f t="shared" si="623"/>
        <v>Barnett</v>
      </c>
    </row>
    <row r="6643" spans="2:18" x14ac:dyDescent="0.45">
      <c r="B6643" s="14" t="str">
        <f t="shared" si="618"/>
        <v>405943140595</v>
      </c>
      <c r="C6643" s="5">
        <v>40594</v>
      </c>
      <c r="D6643" s="2" t="s">
        <v>806</v>
      </c>
      <c r="E6643" s="14">
        <f t="shared" si="619"/>
        <v>1</v>
      </c>
      <c r="F6643" s="2">
        <v>31</v>
      </c>
      <c r="G6643" s="19">
        <v>3081.33</v>
      </c>
      <c r="H6643" s="20">
        <v>0.08</v>
      </c>
      <c r="I6643" s="6"/>
      <c r="J6643" s="5">
        <v>40595</v>
      </c>
      <c r="K6643" s="25">
        <v>-1341.11</v>
      </c>
      <c r="L6643" s="2" t="s">
        <v>721</v>
      </c>
      <c r="M6643" s="14">
        <f>+VLOOKUP(L6643,Customers!$C$3:$D$797,2,FALSE)</f>
        <v>1</v>
      </c>
      <c r="N6643" s="14">
        <f>+INDEX(Customers!$B$2:$D$797,MATCH(TF_Database!L6643,Customers!$C$2:$C$797,0),1)</f>
        <v>21902</v>
      </c>
      <c r="O6643" s="29">
        <f t="shared" si="620"/>
        <v>5</v>
      </c>
      <c r="P6643" s="29">
        <f t="shared" si="621"/>
        <v>9</v>
      </c>
      <c r="Q6643" s="14" t="str">
        <f t="shared" si="622"/>
        <v xml:space="preserve">Dave </v>
      </c>
      <c r="R6643" s="14" t="str">
        <f t="shared" si="623"/>
        <v>Kipp</v>
      </c>
    </row>
    <row r="6644" spans="2:18" x14ac:dyDescent="0.45">
      <c r="B6644" s="14" t="str">
        <f t="shared" si="618"/>
        <v>401915040193</v>
      </c>
      <c r="C6644" s="5">
        <v>40191</v>
      </c>
      <c r="D6644" s="2" t="s">
        <v>804</v>
      </c>
      <c r="E6644" s="14">
        <f t="shared" si="619"/>
        <v>0</v>
      </c>
      <c r="F6644" s="2">
        <v>50</v>
      </c>
      <c r="G6644" s="19">
        <v>8038.08</v>
      </c>
      <c r="H6644" s="20">
        <v>0.1</v>
      </c>
      <c r="I6644" s="6"/>
      <c r="J6644" s="5">
        <v>40193</v>
      </c>
      <c r="K6644" s="25">
        <v>2821.4050000000002</v>
      </c>
      <c r="L6644" s="2" t="s">
        <v>399</v>
      </c>
      <c r="M6644" s="14">
        <f>+VLOOKUP(L6644,Customers!$C$3:$D$797,2,FALSE)</f>
        <v>2</v>
      </c>
      <c r="N6644" s="14">
        <f>+INDEX(Customers!$B$2:$D$797,MATCH(TF_Database!L6644,Customers!$C$2:$C$797,0),1)</f>
        <v>6891</v>
      </c>
      <c r="O6644" s="29">
        <f t="shared" si="620"/>
        <v>5</v>
      </c>
      <c r="P6644" s="29">
        <f t="shared" si="621"/>
        <v>12</v>
      </c>
      <c r="Q6644" s="14" t="str">
        <f t="shared" si="622"/>
        <v xml:space="preserve">Dave </v>
      </c>
      <c r="R6644" s="14" t="str">
        <f t="shared" si="623"/>
        <v>Poirier</v>
      </c>
    </row>
    <row r="6645" spans="2:18" x14ac:dyDescent="0.45">
      <c r="B6645" s="14" t="str">
        <f t="shared" si="618"/>
        <v>405332940533</v>
      </c>
      <c r="C6645" s="5">
        <v>40533</v>
      </c>
      <c r="D6645" s="2" t="s">
        <v>804</v>
      </c>
      <c r="E6645" s="14">
        <f t="shared" si="619"/>
        <v>0</v>
      </c>
      <c r="F6645" s="2">
        <v>29</v>
      </c>
      <c r="G6645" s="19">
        <v>2360.98</v>
      </c>
      <c r="H6645" s="20">
        <v>0.02</v>
      </c>
      <c r="I6645" s="6"/>
      <c r="J6645" s="5">
        <v>40533</v>
      </c>
      <c r="K6645" s="25">
        <v>611.92999999999995</v>
      </c>
      <c r="L6645" s="2" t="s">
        <v>414</v>
      </c>
      <c r="M6645" s="14">
        <f>+VLOOKUP(L6645,Customers!$C$3:$D$797,2,FALSE)</f>
        <v>1</v>
      </c>
      <c r="N6645" s="14">
        <f>+INDEX(Customers!$B$2:$D$797,MATCH(TF_Database!L6645,Customers!$C$2:$C$797,0),1)</f>
        <v>9287</v>
      </c>
      <c r="O6645" s="29">
        <f t="shared" si="620"/>
        <v>6</v>
      </c>
      <c r="P6645" s="29">
        <f t="shared" si="621"/>
        <v>13</v>
      </c>
      <c r="Q6645" s="14" t="str">
        <f t="shared" si="622"/>
        <v xml:space="preserve">Julia </v>
      </c>
      <c r="R6645" s="14" t="str">
        <f t="shared" si="623"/>
        <v>Barnett</v>
      </c>
    </row>
    <row r="6646" spans="2:18" x14ac:dyDescent="0.45">
      <c r="B6646" s="14" t="str">
        <f t="shared" si="618"/>
        <v>405334940538</v>
      </c>
      <c r="C6646" s="5">
        <v>40533</v>
      </c>
      <c r="D6646" s="2" t="s">
        <v>804</v>
      </c>
      <c r="E6646" s="14">
        <f t="shared" si="619"/>
        <v>0</v>
      </c>
      <c r="F6646" s="2">
        <v>49</v>
      </c>
      <c r="G6646" s="19">
        <v>182.2</v>
      </c>
      <c r="H6646" s="20">
        <v>0.09</v>
      </c>
      <c r="I6646" s="6"/>
      <c r="J6646" s="5">
        <v>40538</v>
      </c>
      <c r="K6646" s="25">
        <v>82.21</v>
      </c>
      <c r="L6646" s="2" t="s">
        <v>414</v>
      </c>
      <c r="M6646" s="14">
        <f>+VLOOKUP(L6646,Customers!$C$3:$D$797,2,FALSE)</f>
        <v>1</v>
      </c>
      <c r="N6646" s="14">
        <f>+INDEX(Customers!$B$2:$D$797,MATCH(TF_Database!L6646,Customers!$C$2:$C$797,0),1)</f>
        <v>9287</v>
      </c>
      <c r="O6646" s="29">
        <f t="shared" si="620"/>
        <v>6</v>
      </c>
      <c r="P6646" s="29">
        <f t="shared" si="621"/>
        <v>13</v>
      </c>
      <c r="Q6646" s="14" t="str">
        <f t="shared" si="622"/>
        <v xml:space="preserve">Julia </v>
      </c>
      <c r="R6646" s="14" t="str">
        <f t="shared" si="623"/>
        <v>Barnett</v>
      </c>
    </row>
    <row r="6647" spans="2:18" x14ac:dyDescent="0.45">
      <c r="B6647" s="14" t="str">
        <f t="shared" si="618"/>
        <v>401374640138</v>
      </c>
      <c r="C6647" s="5">
        <v>40137</v>
      </c>
      <c r="D6647" s="2" t="s">
        <v>811</v>
      </c>
      <c r="E6647" s="14">
        <f t="shared" si="619"/>
        <v>0</v>
      </c>
      <c r="F6647" s="2">
        <v>46</v>
      </c>
      <c r="G6647" s="19">
        <v>2494.69</v>
      </c>
      <c r="H6647" s="20">
        <v>0.09</v>
      </c>
      <c r="I6647" s="6"/>
      <c r="J6647" s="5">
        <v>40138</v>
      </c>
      <c r="K6647" s="25">
        <v>-937.06</v>
      </c>
      <c r="L6647" s="2" t="s">
        <v>721</v>
      </c>
      <c r="M6647" s="14">
        <f>+VLOOKUP(L6647,Customers!$C$3:$D$797,2,FALSE)</f>
        <v>1</v>
      </c>
      <c r="N6647" s="14">
        <f>+INDEX(Customers!$B$2:$D$797,MATCH(TF_Database!L6647,Customers!$C$2:$C$797,0),1)</f>
        <v>21902</v>
      </c>
      <c r="O6647" s="29">
        <f t="shared" si="620"/>
        <v>5</v>
      </c>
      <c r="P6647" s="29">
        <f t="shared" si="621"/>
        <v>9</v>
      </c>
      <c r="Q6647" s="14" t="str">
        <f t="shared" si="622"/>
        <v xml:space="preserve">Dave </v>
      </c>
      <c r="R6647" s="14" t="str">
        <f t="shared" si="623"/>
        <v>Kipp</v>
      </c>
    </row>
    <row r="6648" spans="2:18" x14ac:dyDescent="0.45">
      <c r="B6648" s="14" t="str">
        <f t="shared" si="618"/>
        <v>401854440190</v>
      </c>
      <c r="C6648" s="5">
        <v>40185</v>
      </c>
      <c r="D6648" s="2" t="s">
        <v>804</v>
      </c>
      <c r="E6648" s="14">
        <f t="shared" si="619"/>
        <v>0</v>
      </c>
      <c r="F6648" s="2">
        <v>44</v>
      </c>
      <c r="G6648" s="19">
        <v>159.41</v>
      </c>
      <c r="H6648" s="20">
        <v>0</v>
      </c>
      <c r="I6648" s="6"/>
      <c r="J6648" s="5">
        <v>40190</v>
      </c>
      <c r="K6648" s="25">
        <v>34.68</v>
      </c>
      <c r="L6648" s="2" t="s">
        <v>361</v>
      </c>
      <c r="M6648" s="14">
        <f>+VLOOKUP(L6648,Customers!$C$3:$D$797,2,FALSE)</f>
        <v>3</v>
      </c>
      <c r="N6648" s="14">
        <f>+INDEX(Customers!$B$2:$D$797,MATCH(TF_Database!L6648,Customers!$C$2:$C$797,0),1)</f>
        <v>6605</v>
      </c>
      <c r="O6648" s="29">
        <f t="shared" si="620"/>
        <v>5</v>
      </c>
      <c r="P6648" s="29">
        <f t="shared" si="621"/>
        <v>13</v>
      </c>
      <c r="Q6648" s="14" t="str">
        <f t="shared" si="622"/>
        <v xml:space="preserve">Yana </v>
      </c>
      <c r="R6648" s="14" t="str">
        <f t="shared" si="623"/>
        <v>Sorensen</v>
      </c>
    </row>
    <row r="6649" spans="2:18" x14ac:dyDescent="0.45">
      <c r="B6649" s="14" t="str">
        <f t="shared" si="618"/>
        <v>408714940872</v>
      </c>
      <c r="C6649" s="5">
        <v>40871</v>
      </c>
      <c r="D6649" s="2" t="s">
        <v>806</v>
      </c>
      <c r="E6649" s="14">
        <f t="shared" si="619"/>
        <v>1</v>
      </c>
      <c r="F6649" s="2">
        <v>49</v>
      </c>
      <c r="G6649" s="19">
        <v>1147.6400000000001</v>
      </c>
      <c r="H6649" s="20">
        <v>0.06</v>
      </c>
      <c r="I6649" s="6"/>
      <c r="J6649" s="5">
        <v>40872</v>
      </c>
      <c r="K6649" s="25">
        <v>261.87</v>
      </c>
      <c r="L6649" s="2" t="s">
        <v>451</v>
      </c>
      <c r="M6649" s="14">
        <f>+VLOOKUP(L6649,Customers!$C$3:$D$797,2,FALSE)</f>
        <v>4</v>
      </c>
      <c r="N6649" s="14">
        <f>+INDEX(Customers!$B$2:$D$797,MATCH(TF_Database!L6649,Customers!$C$2:$C$797,0),1)</f>
        <v>28121</v>
      </c>
      <c r="O6649" s="29">
        <f t="shared" si="620"/>
        <v>6</v>
      </c>
      <c r="P6649" s="29">
        <f t="shared" si="621"/>
        <v>14</v>
      </c>
      <c r="Q6649" s="14" t="str">
        <f t="shared" si="622"/>
        <v xml:space="preserve">Grant </v>
      </c>
      <c r="R6649" s="14" t="str">
        <f t="shared" si="623"/>
        <v>Thornton</v>
      </c>
    </row>
    <row r="6650" spans="2:18" x14ac:dyDescent="0.45">
      <c r="B6650" s="14" t="str">
        <f t="shared" si="618"/>
        <v>40354740355</v>
      </c>
      <c r="C6650" s="5">
        <v>40354</v>
      </c>
      <c r="D6650" s="2" t="s">
        <v>810</v>
      </c>
      <c r="E6650" s="14">
        <f t="shared" si="619"/>
        <v>0</v>
      </c>
      <c r="F6650" s="2">
        <v>7</v>
      </c>
      <c r="G6650" s="19">
        <v>44.74</v>
      </c>
      <c r="H6650" s="20">
        <v>0.04</v>
      </c>
      <c r="I6650" s="6"/>
      <c r="J6650" s="5">
        <v>40355</v>
      </c>
      <c r="K6650" s="25">
        <v>-20.102</v>
      </c>
      <c r="L6650" s="2" t="s">
        <v>387</v>
      </c>
      <c r="M6650" s="14">
        <f>+VLOOKUP(L6650,Customers!$C$3:$D$797,2,FALSE)</f>
        <v>3</v>
      </c>
      <c r="N6650" s="14">
        <f>+INDEX(Customers!$B$2:$D$797,MATCH(TF_Database!L6650,Customers!$C$2:$C$797,0),1)</f>
        <v>7563</v>
      </c>
      <c r="O6650" s="29">
        <f t="shared" si="620"/>
        <v>8</v>
      </c>
      <c r="P6650" s="29">
        <f t="shared" si="621"/>
        <v>15</v>
      </c>
      <c r="Q6650" s="14" t="str">
        <f t="shared" si="622"/>
        <v xml:space="preserve">Shirley </v>
      </c>
      <c r="R6650" s="14" t="str">
        <f t="shared" si="623"/>
        <v>Jackson</v>
      </c>
    </row>
    <row r="6651" spans="2:18" x14ac:dyDescent="0.45">
      <c r="B6651" s="14" t="str">
        <f t="shared" si="618"/>
        <v>403542140355</v>
      </c>
      <c r="C6651" s="5">
        <v>40354</v>
      </c>
      <c r="D6651" s="2" t="s">
        <v>810</v>
      </c>
      <c r="E6651" s="14">
        <f t="shared" si="619"/>
        <v>0</v>
      </c>
      <c r="F6651" s="2">
        <v>21</v>
      </c>
      <c r="G6651" s="19">
        <v>90.78</v>
      </c>
      <c r="H6651" s="20">
        <v>0.06</v>
      </c>
      <c r="I6651" s="6"/>
      <c r="J6651" s="5">
        <v>40355</v>
      </c>
      <c r="K6651" s="25">
        <v>-71.840499999999992</v>
      </c>
      <c r="L6651" s="2" t="s">
        <v>387</v>
      </c>
      <c r="M6651" s="14">
        <f>+VLOOKUP(L6651,Customers!$C$3:$D$797,2,FALSE)</f>
        <v>3</v>
      </c>
      <c r="N6651" s="14">
        <f>+INDEX(Customers!$B$2:$D$797,MATCH(TF_Database!L6651,Customers!$C$2:$C$797,0),1)</f>
        <v>7563</v>
      </c>
      <c r="O6651" s="29">
        <f t="shared" si="620"/>
        <v>8</v>
      </c>
      <c r="P6651" s="29">
        <f t="shared" si="621"/>
        <v>15</v>
      </c>
      <c r="Q6651" s="14" t="str">
        <f t="shared" si="622"/>
        <v xml:space="preserve">Shirley </v>
      </c>
      <c r="R6651" s="14" t="str">
        <f t="shared" si="623"/>
        <v>Jackson</v>
      </c>
    </row>
    <row r="6652" spans="2:18" x14ac:dyDescent="0.45">
      <c r="B6652" s="14" t="str">
        <f t="shared" si="618"/>
        <v>403851540386</v>
      </c>
      <c r="C6652" s="5">
        <v>40385</v>
      </c>
      <c r="D6652" s="2" t="s">
        <v>808</v>
      </c>
      <c r="E6652" s="14">
        <f t="shared" si="619"/>
        <v>0</v>
      </c>
      <c r="F6652" s="2">
        <v>15</v>
      </c>
      <c r="G6652" s="19">
        <v>150.19999999999999</v>
      </c>
      <c r="H6652" s="20">
        <v>0.02</v>
      </c>
      <c r="I6652" s="6"/>
      <c r="J6652" s="5">
        <v>40386</v>
      </c>
      <c r="K6652" s="25">
        <v>12.97</v>
      </c>
      <c r="L6652" s="2" t="s">
        <v>722</v>
      </c>
      <c r="M6652" s="14">
        <f>+VLOOKUP(L6652,Customers!$C$3:$D$797,2,FALSE)</f>
        <v>1</v>
      </c>
      <c r="N6652" s="14">
        <f>+INDEX(Customers!$B$2:$D$797,MATCH(TF_Database!L6652,Customers!$C$2:$C$797,0),1)</f>
        <v>9195</v>
      </c>
      <c r="O6652" s="29">
        <f t="shared" si="620"/>
        <v>6</v>
      </c>
      <c r="P6652" s="29">
        <f t="shared" si="621"/>
        <v>12</v>
      </c>
      <c r="Q6652" s="14" t="str">
        <f t="shared" si="622"/>
        <v xml:space="preserve">David </v>
      </c>
      <c r="R6652" s="14" t="str">
        <f t="shared" si="623"/>
        <v>Bremer</v>
      </c>
    </row>
    <row r="6653" spans="2:18" x14ac:dyDescent="0.45">
      <c r="B6653" s="14" t="str">
        <f t="shared" si="618"/>
        <v>40950240951</v>
      </c>
      <c r="C6653" s="5">
        <v>40950</v>
      </c>
      <c r="D6653" s="2" t="s">
        <v>810</v>
      </c>
      <c r="E6653" s="14">
        <f t="shared" si="619"/>
        <v>0</v>
      </c>
      <c r="F6653" s="2">
        <v>2</v>
      </c>
      <c r="G6653" s="19">
        <v>38.93</v>
      </c>
      <c r="H6653" s="20">
        <v>7.0000000000000007E-2</v>
      </c>
      <c r="I6653" s="6"/>
      <c r="J6653" s="5">
        <v>40951</v>
      </c>
      <c r="K6653" s="25">
        <v>-102.432</v>
      </c>
      <c r="L6653" s="2" t="s">
        <v>393</v>
      </c>
      <c r="M6653" s="14">
        <f>+VLOOKUP(L6653,Customers!$C$3:$D$797,2,FALSE)</f>
        <v>2</v>
      </c>
      <c r="N6653" s="14">
        <f>+INDEX(Customers!$B$2:$D$797,MATCH(TF_Database!L6653,Customers!$C$2:$C$797,0),1)</f>
        <v>16468</v>
      </c>
      <c r="O6653" s="29">
        <f t="shared" si="620"/>
        <v>7</v>
      </c>
      <c r="P6653" s="29">
        <f t="shared" si="621"/>
        <v>10</v>
      </c>
      <c r="Q6653" s="14" t="str">
        <f t="shared" si="622"/>
        <v xml:space="preserve">Deanra </v>
      </c>
      <c r="R6653" s="14" t="str">
        <f t="shared" si="623"/>
        <v>Eno</v>
      </c>
    </row>
    <row r="6654" spans="2:18" x14ac:dyDescent="0.45">
      <c r="B6654" s="14" t="str">
        <f t="shared" si="618"/>
        <v>399491839950</v>
      </c>
      <c r="C6654" s="5">
        <v>39949</v>
      </c>
      <c r="D6654" s="2" t="s">
        <v>806</v>
      </c>
      <c r="E6654" s="14">
        <f t="shared" si="619"/>
        <v>1</v>
      </c>
      <c r="F6654" s="2">
        <v>18</v>
      </c>
      <c r="G6654" s="19">
        <v>513.08000000000004</v>
      </c>
      <c r="H6654" s="20">
        <v>0.03</v>
      </c>
      <c r="I6654" s="6"/>
      <c r="J6654" s="5">
        <v>39950</v>
      </c>
      <c r="K6654" s="25">
        <v>198.9425</v>
      </c>
      <c r="L6654" s="2" t="s">
        <v>720</v>
      </c>
      <c r="M6654" s="14">
        <f>+VLOOKUP(L6654,Customers!$C$3:$D$797,2,FALSE)</f>
        <v>3</v>
      </c>
      <c r="N6654" s="14">
        <f>+INDEX(Customers!$B$2:$D$797,MATCH(TF_Database!L6654,Customers!$C$2:$C$797,0),1)</f>
        <v>21359</v>
      </c>
      <c r="O6654" s="29">
        <f t="shared" si="620"/>
        <v>9</v>
      </c>
      <c r="P6654" s="29">
        <f t="shared" si="621"/>
        <v>16</v>
      </c>
      <c r="Q6654" s="14" t="str">
        <f t="shared" si="622"/>
        <v xml:space="preserve">Victoria </v>
      </c>
      <c r="R6654" s="14" t="str">
        <f t="shared" si="623"/>
        <v>Pisteka</v>
      </c>
    </row>
    <row r="6655" spans="2:18" x14ac:dyDescent="0.45">
      <c r="B6655" s="14" t="str">
        <f t="shared" si="618"/>
        <v>399491639951</v>
      </c>
      <c r="C6655" s="5">
        <v>39949</v>
      </c>
      <c r="D6655" s="2" t="s">
        <v>806</v>
      </c>
      <c r="E6655" s="14">
        <f t="shared" si="619"/>
        <v>1</v>
      </c>
      <c r="F6655" s="2">
        <v>16</v>
      </c>
      <c r="G6655" s="19">
        <v>98.8</v>
      </c>
      <c r="H6655" s="20">
        <v>7.0000000000000007E-2</v>
      </c>
      <c r="I6655" s="6"/>
      <c r="J6655" s="5">
        <v>39951</v>
      </c>
      <c r="K6655" s="25">
        <v>-62</v>
      </c>
      <c r="L6655" s="2" t="s">
        <v>720</v>
      </c>
      <c r="M6655" s="14">
        <f>+VLOOKUP(L6655,Customers!$C$3:$D$797,2,FALSE)</f>
        <v>3</v>
      </c>
      <c r="N6655" s="14">
        <f>+INDEX(Customers!$B$2:$D$797,MATCH(TF_Database!L6655,Customers!$C$2:$C$797,0),1)</f>
        <v>21359</v>
      </c>
      <c r="O6655" s="29">
        <f t="shared" si="620"/>
        <v>9</v>
      </c>
      <c r="P6655" s="29">
        <f t="shared" si="621"/>
        <v>16</v>
      </c>
      <c r="Q6655" s="14" t="str">
        <f t="shared" si="622"/>
        <v xml:space="preserve">Victoria </v>
      </c>
      <c r="R6655" s="14" t="str">
        <f t="shared" si="623"/>
        <v>Pisteka</v>
      </c>
    </row>
    <row r="6656" spans="2:18" x14ac:dyDescent="0.45">
      <c r="B6656" s="14" t="str">
        <f t="shared" si="618"/>
        <v>399463439948</v>
      </c>
      <c r="C6656" s="5">
        <v>39946</v>
      </c>
      <c r="D6656" s="2" t="s">
        <v>806</v>
      </c>
      <c r="E6656" s="14">
        <f t="shared" si="619"/>
        <v>1</v>
      </c>
      <c r="F6656" s="2">
        <v>34</v>
      </c>
      <c r="G6656" s="19">
        <v>89.4</v>
      </c>
      <c r="H6656" s="20">
        <v>0.08</v>
      </c>
      <c r="I6656" s="6"/>
      <c r="J6656" s="5">
        <v>39948</v>
      </c>
      <c r="K6656" s="25">
        <v>22.22</v>
      </c>
      <c r="L6656" s="2" t="s">
        <v>354</v>
      </c>
      <c r="M6656" s="14">
        <f>+VLOOKUP(L6656,Customers!$C$3:$D$797,2,FALSE)</f>
        <v>1</v>
      </c>
      <c r="N6656" s="14">
        <f>+INDEX(Customers!$B$2:$D$797,MATCH(TF_Database!L6656,Customers!$C$2:$C$797,0),1)</f>
        <v>26284</v>
      </c>
      <c r="O6656" s="29">
        <f t="shared" si="620"/>
        <v>10</v>
      </c>
      <c r="P6656" s="29">
        <f t="shared" si="621"/>
        <v>16</v>
      </c>
      <c r="Q6656" s="14" t="str">
        <f t="shared" si="622"/>
        <v xml:space="preserve">Giulietta </v>
      </c>
      <c r="R6656" s="14" t="str">
        <f t="shared" si="623"/>
        <v>Dortch</v>
      </c>
    </row>
    <row r="6657" spans="2:18" x14ac:dyDescent="0.45">
      <c r="B6657" s="14" t="str">
        <f t="shared" si="618"/>
        <v>400432340045</v>
      </c>
      <c r="C6657" s="5">
        <v>40043</v>
      </c>
      <c r="D6657" s="2" t="s">
        <v>810</v>
      </c>
      <c r="E6657" s="14">
        <f t="shared" si="619"/>
        <v>0</v>
      </c>
      <c r="F6657" s="2">
        <v>23</v>
      </c>
      <c r="G6657" s="19">
        <v>123.15</v>
      </c>
      <c r="H6657" s="20">
        <v>0.05</v>
      </c>
      <c r="I6657" s="6"/>
      <c r="J6657" s="5">
        <v>40045</v>
      </c>
      <c r="K6657" s="25">
        <v>22.98</v>
      </c>
      <c r="L6657" s="2" t="s">
        <v>647</v>
      </c>
      <c r="M6657" s="14">
        <f>+VLOOKUP(L6657,Customers!$C$3:$D$797,2,FALSE)</f>
        <v>3</v>
      </c>
      <c r="N6657" s="14">
        <f>+INDEX(Customers!$B$2:$D$797,MATCH(TF_Database!L6657,Customers!$C$2:$C$797,0),1)</f>
        <v>2848</v>
      </c>
      <c r="O6657" s="29">
        <f t="shared" si="620"/>
        <v>11</v>
      </c>
      <c r="P6657" s="29">
        <f t="shared" si="621"/>
        <v>19</v>
      </c>
      <c r="Q6657" s="14" t="str">
        <f t="shared" si="622"/>
        <v xml:space="preserve">Aleksandra </v>
      </c>
      <c r="R6657" s="14" t="str">
        <f t="shared" si="623"/>
        <v>Gannaway</v>
      </c>
    </row>
    <row r="6658" spans="2:18" x14ac:dyDescent="0.45">
      <c r="B6658" s="14" t="str">
        <f t="shared" si="618"/>
        <v>406431340645</v>
      </c>
      <c r="C6658" s="5">
        <v>40643</v>
      </c>
      <c r="D6658" s="2" t="s">
        <v>811</v>
      </c>
      <c r="E6658" s="14">
        <f t="shared" si="619"/>
        <v>0</v>
      </c>
      <c r="F6658" s="2">
        <v>13</v>
      </c>
      <c r="G6658" s="19">
        <v>563.17999999999995</v>
      </c>
      <c r="H6658" s="20">
        <v>0.02</v>
      </c>
      <c r="I6658" s="6"/>
      <c r="J6658" s="5">
        <v>40645</v>
      </c>
      <c r="K6658" s="25">
        <v>67.98</v>
      </c>
      <c r="L6658" s="2" t="s">
        <v>335</v>
      </c>
      <c r="M6658" s="14">
        <f>+VLOOKUP(L6658,Customers!$C$3:$D$797,2,FALSE)</f>
        <v>4</v>
      </c>
      <c r="N6658" s="14">
        <f>+INDEX(Customers!$B$2:$D$797,MATCH(TF_Database!L6658,Customers!$C$2:$C$797,0),1)</f>
        <v>1155</v>
      </c>
      <c r="O6658" s="29">
        <f t="shared" si="620"/>
        <v>7</v>
      </c>
      <c r="P6658" s="29">
        <f t="shared" si="621"/>
        <v>13</v>
      </c>
      <c r="Q6658" s="14" t="str">
        <f t="shared" si="622"/>
        <v xml:space="preserve">Carlos </v>
      </c>
      <c r="R6658" s="14" t="str">
        <f t="shared" si="623"/>
        <v>Meador</v>
      </c>
    </row>
    <row r="6659" spans="2:18" x14ac:dyDescent="0.45">
      <c r="B6659" s="14" t="str">
        <f t="shared" si="618"/>
        <v>406431640644</v>
      </c>
      <c r="C6659" s="5">
        <v>40643</v>
      </c>
      <c r="D6659" s="2" t="s">
        <v>811</v>
      </c>
      <c r="E6659" s="14">
        <f t="shared" si="619"/>
        <v>0</v>
      </c>
      <c r="F6659" s="2">
        <v>16</v>
      </c>
      <c r="G6659" s="19">
        <v>47.45</v>
      </c>
      <c r="H6659" s="20">
        <v>0.05</v>
      </c>
      <c r="I6659" s="6"/>
      <c r="J6659" s="5">
        <v>40644</v>
      </c>
      <c r="K6659" s="25">
        <v>1.071</v>
      </c>
      <c r="L6659" s="2" t="s">
        <v>335</v>
      </c>
      <c r="M6659" s="14">
        <f>+VLOOKUP(L6659,Customers!$C$3:$D$797,2,FALSE)</f>
        <v>4</v>
      </c>
      <c r="N6659" s="14">
        <f>+INDEX(Customers!$B$2:$D$797,MATCH(TF_Database!L6659,Customers!$C$2:$C$797,0),1)</f>
        <v>1155</v>
      </c>
      <c r="O6659" s="29">
        <f t="shared" si="620"/>
        <v>7</v>
      </c>
      <c r="P6659" s="29">
        <f t="shared" si="621"/>
        <v>13</v>
      </c>
      <c r="Q6659" s="14" t="str">
        <f t="shared" si="622"/>
        <v xml:space="preserve">Carlos </v>
      </c>
      <c r="R6659" s="14" t="str">
        <f t="shared" si="623"/>
        <v>Meador</v>
      </c>
    </row>
    <row r="6660" spans="2:18" x14ac:dyDescent="0.45">
      <c r="B6660" s="14" t="str">
        <f t="shared" si="618"/>
        <v>41245241246</v>
      </c>
      <c r="C6660" s="5">
        <v>41245</v>
      </c>
      <c r="D6660" s="2" t="s">
        <v>808</v>
      </c>
      <c r="E6660" s="14">
        <f t="shared" si="619"/>
        <v>0</v>
      </c>
      <c r="F6660" s="2">
        <v>2</v>
      </c>
      <c r="G6660" s="19">
        <v>16.97</v>
      </c>
      <c r="H6660" s="20">
        <v>0.04</v>
      </c>
      <c r="I6660" s="6"/>
      <c r="J6660" s="5">
        <v>41246</v>
      </c>
      <c r="K6660" s="25">
        <v>-8.8000000000000007</v>
      </c>
      <c r="L6660" s="2" t="s">
        <v>451</v>
      </c>
      <c r="M6660" s="14">
        <f>+VLOOKUP(L6660,Customers!$C$3:$D$797,2,FALSE)</f>
        <v>4</v>
      </c>
      <c r="N6660" s="14">
        <f>+INDEX(Customers!$B$2:$D$797,MATCH(TF_Database!L6660,Customers!$C$2:$C$797,0),1)</f>
        <v>28121</v>
      </c>
      <c r="O6660" s="29">
        <f t="shared" si="620"/>
        <v>6</v>
      </c>
      <c r="P6660" s="29">
        <f t="shared" si="621"/>
        <v>14</v>
      </c>
      <c r="Q6660" s="14" t="str">
        <f t="shared" si="622"/>
        <v xml:space="preserve">Grant </v>
      </c>
      <c r="R6660" s="14" t="str">
        <f t="shared" si="623"/>
        <v>Thornton</v>
      </c>
    </row>
    <row r="6661" spans="2:18" x14ac:dyDescent="0.45">
      <c r="B6661" s="14" t="str">
        <f t="shared" si="618"/>
        <v>412454241245</v>
      </c>
      <c r="C6661" s="5">
        <v>41245</v>
      </c>
      <c r="D6661" s="2" t="s">
        <v>808</v>
      </c>
      <c r="E6661" s="14">
        <f t="shared" si="619"/>
        <v>0</v>
      </c>
      <c r="F6661" s="2">
        <v>42</v>
      </c>
      <c r="G6661" s="19">
        <v>4077.7559999999994</v>
      </c>
      <c r="H6661" s="20">
        <v>0.04</v>
      </c>
      <c r="I6661" s="6"/>
      <c r="J6661" s="5">
        <v>41245</v>
      </c>
      <c r="K6661" s="25">
        <v>1086.9570000000001</v>
      </c>
      <c r="L6661" s="2" t="s">
        <v>451</v>
      </c>
      <c r="M6661" s="14">
        <f>+VLOOKUP(L6661,Customers!$C$3:$D$797,2,FALSE)</f>
        <v>4</v>
      </c>
      <c r="N6661" s="14">
        <f>+INDEX(Customers!$B$2:$D$797,MATCH(TF_Database!L6661,Customers!$C$2:$C$797,0),1)</f>
        <v>28121</v>
      </c>
      <c r="O6661" s="29">
        <f t="shared" si="620"/>
        <v>6</v>
      </c>
      <c r="P6661" s="29">
        <f t="shared" si="621"/>
        <v>14</v>
      </c>
      <c r="Q6661" s="14" t="str">
        <f t="shared" si="622"/>
        <v xml:space="preserve">Grant </v>
      </c>
      <c r="R6661" s="14" t="str">
        <f t="shared" si="623"/>
        <v>Thornton</v>
      </c>
    </row>
    <row r="6662" spans="2:18" x14ac:dyDescent="0.45">
      <c r="B6662" s="14" t="str">
        <f t="shared" si="618"/>
        <v>39826339831</v>
      </c>
      <c r="C6662" s="5">
        <v>39826</v>
      </c>
      <c r="D6662" s="2" t="s">
        <v>804</v>
      </c>
      <c r="E6662" s="14">
        <f t="shared" si="619"/>
        <v>0</v>
      </c>
      <c r="F6662" s="2">
        <v>3</v>
      </c>
      <c r="G6662" s="19">
        <v>445.34</v>
      </c>
      <c r="H6662" s="20">
        <v>0.03</v>
      </c>
      <c r="I6662" s="6"/>
      <c r="J6662" s="5">
        <v>39831</v>
      </c>
      <c r="K6662" s="25">
        <v>-377.90190000000001</v>
      </c>
      <c r="L6662" s="2" t="s">
        <v>294</v>
      </c>
      <c r="M6662" s="14">
        <f>+VLOOKUP(L6662,Customers!$C$3:$D$797,2,FALSE)</f>
        <v>2</v>
      </c>
      <c r="N6662" s="14">
        <f>+INDEX(Customers!$B$2:$D$797,MATCH(TF_Database!L6662,Customers!$C$2:$C$797,0),1)</f>
        <v>2973</v>
      </c>
      <c r="O6662" s="29">
        <f t="shared" si="620"/>
        <v>6</v>
      </c>
      <c r="P6662" s="29">
        <f t="shared" si="621"/>
        <v>13</v>
      </c>
      <c r="Q6662" s="14" t="str">
        <f t="shared" si="622"/>
        <v xml:space="preserve">Brian </v>
      </c>
      <c r="R6662" s="14" t="str">
        <f t="shared" si="623"/>
        <v>Stugart</v>
      </c>
    </row>
    <row r="6663" spans="2:18" x14ac:dyDescent="0.45">
      <c r="B6663" s="14" t="str">
        <f t="shared" ref="B6663:B6726" si="624">+CONCATENATE(C6663,F6663,J6663)</f>
        <v>398261339826</v>
      </c>
      <c r="C6663" s="5">
        <v>39826</v>
      </c>
      <c r="D6663" s="2" t="s">
        <v>804</v>
      </c>
      <c r="E6663" s="14">
        <f t="shared" ref="E6663:E6726" si="625">+IF(D6663="High",1,0)</f>
        <v>0</v>
      </c>
      <c r="F6663" s="2">
        <v>13</v>
      </c>
      <c r="G6663" s="19">
        <v>660.99</v>
      </c>
      <c r="H6663" s="20">
        <v>0.02</v>
      </c>
      <c r="I6663" s="6"/>
      <c r="J6663" s="5">
        <v>39826</v>
      </c>
      <c r="K6663" s="25">
        <v>267.67</v>
      </c>
      <c r="L6663" s="2" t="s">
        <v>294</v>
      </c>
      <c r="M6663" s="14">
        <f>+VLOOKUP(L6663,Customers!$C$3:$D$797,2,FALSE)</f>
        <v>2</v>
      </c>
      <c r="N6663" s="14">
        <f>+INDEX(Customers!$B$2:$D$797,MATCH(TF_Database!L6663,Customers!$C$2:$C$797,0),1)</f>
        <v>2973</v>
      </c>
      <c r="O6663" s="29">
        <f t="shared" ref="O6663:O6726" si="626">+SEARCH(" ",L6663)</f>
        <v>6</v>
      </c>
      <c r="P6663" s="29">
        <f t="shared" ref="P6663:P6726" si="627">+LEN(L6663)</f>
        <v>13</v>
      </c>
      <c r="Q6663" s="14" t="str">
        <f t="shared" ref="Q6663:Q6726" si="628">+LEFT(L6663,O6663)</f>
        <v xml:space="preserve">Brian </v>
      </c>
      <c r="R6663" s="14" t="str">
        <f t="shared" ref="R6663:R6726" si="629">+RIGHT(L6663,P6663-O6663)</f>
        <v>Stugart</v>
      </c>
    </row>
    <row r="6664" spans="2:18" x14ac:dyDescent="0.45">
      <c r="B6664" s="14" t="str">
        <f t="shared" si="624"/>
        <v>409634240965</v>
      </c>
      <c r="C6664" s="5">
        <v>40963</v>
      </c>
      <c r="D6664" s="2" t="s">
        <v>811</v>
      </c>
      <c r="E6664" s="14">
        <f t="shared" si="625"/>
        <v>0</v>
      </c>
      <c r="F6664" s="2">
        <v>42</v>
      </c>
      <c r="G6664" s="19">
        <v>282.61</v>
      </c>
      <c r="H6664" s="20">
        <v>0.02</v>
      </c>
      <c r="I6664" s="6"/>
      <c r="J6664" s="5">
        <v>40965</v>
      </c>
      <c r="K6664" s="25">
        <v>-106.36</v>
      </c>
      <c r="L6664" s="2" t="s">
        <v>612</v>
      </c>
      <c r="M6664" s="14">
        <f>+VLOOKUP(L6664,Customers!$C$3:$D$797,2,FALSE)</f>
        <v>1</v>
      </c>
      <c r="N6664" s="14">
        <f>+INDEX(Customers!$B$2:$D$797,MATCH(TF_Database!L6664,Customers!$C$2:$C$797,0),1)</f>
        <v>54</v>
      </c>
      <c r="O6664" s="29">
        <f t="shared" si="626"/>
        <v>5</v>
      </c>
      <c r="P6664" s="29">
        <f t="shared" si="627"/>
        <v>10</v>
      </c>
      <c r="Q6664" s="14" t="str">
        <f t="shared" si="628"/>
        <v xml:space="preserve">Jill </v>
      </c>
      <c r="R6664" s="14" t="str">
        <f t="shared" si="629"/>
        <v>Fjeld</v>
      </c>
    </row>
    <row r="6665" spans="2:18" x14ac:dyDescent="0.45">
      <c r="B6665" s="14" t="str">
        <f t="shared" si="624"/>
        <v>410982841100</v>
      </c>
      <c r="C6665" s="5">
        <v>41098</v>
      </c>
      <c r="D6665" s="2" t="s">
        <v>806</v>
      </c>
      <c r="E6665" s="14">
        <f t="shared" si="625"/>
        <v>1</v>
      </c>
      <c r="F6665" s="2">
        <v>28</v>
      </c>
      <c r="G6665" s="19">
        <v>4332.3</v>
      </c>
      <c r="H6665" s="20">
        <v>0.08</v>
      </c>
      <c r="I6665" s="6"/>
      <c r="J6665" s="5">
        <v>41100</v>
      </c>
      <c r="K6665" s="25">
        <v>2066.12</v>
      </c>
      <c r="L6665" s="2" t="s">
        <v>570</v>
      </c>
      <c r="M6665" s="14">
        <f>+VLOOKUP(L6665,Customers!$C$3:$D$797,2,FALSE)</f>
        <v>1</v>
      </c>
      <c r="N6665" s="14">
        <f>+INDEX(Customers!$B$2:$D$797,MATCH(TF_Database!L6665,Customers!$C$2:$C$797,0),1)</f>
        <v>1388</v>
      </c>
      <c r="O6665" s="29">
        <f t="shared" si="626"/>
        <v>3</v>
      </c>
      <c r="P6665" s="29">
        <f t="shared" si="627"/>
        <v>10</v>
      </c>
      <c r="Q6665" s="14" t="str">
        <f t="shared" si="628"/>
        <v xml:space="preserve">Ed </v>
      </c>
      <c r="R6665" s="14" t="str">
        <f t="shared" si="629"/>
        <v>Braxton</v>
      </c>
    </row>
    <row r="6666" spans="2:18" x14ac:dyDescent="0.45">
      <c r="B6666" s="14" t="str">
        <f t="shared" si="624"/>
        <v>402011140210</v>
      </c>
      <c r="C6666" s="5">
        <v>40201</v>
      </c>
      <c r="D6666" s="2" t="s">
        <v>804</v>
      </c>
      <c r="E6666" s="14">
        <f t="shared" si="625"/>
        <v>0</v>
      </c>
      <c r="F6666" s="2">
        <v>11</v>
      </c>
      <c r="G6666" s="19">
        <v>808.673</v>
      </c>
      <c r="H6666" s="20">
        <v>0.06</v>
      </c>
      <c r="I6666" s="6"/>
      <c r="J6666" s="5">
        <v>40210</v>
      </c>
      <c r="K6666" s="25">
        <v>-10.67</v>
      </c>
      <c r="L6666" s="2" t="s">
        <v>723</v>
      </c>
      <c r="M6666" s="14">
        <f>+VLOOKUP(L6666,Customers!$C$3:$D$797,2,FALSE)</f>
        <v>4</v>
      </c>
      <c r="N6666" s="14">
        <f>+INDEX(Customers!$B$2:$D$797,MATCH(TF_Database!L6666,Customers!$C$2:$C$797,0),1)</f>
        <v>23762</v>
      </c>
      <c r="O6666" s="29">
        <f t="shared" si="626"/>
        <v>5</v>
      </c>
      <c r="P6666" s="29">
        <f t="shared" si="627"/>
        <v>13</v>
      </c>
      <c r="Q6666" s="14" t="str">
        <f t="shared" si="628"/>
        <v xml:space="preserve">Jill </v>
      </c>
      <c r="R6666" s="14" t="str">
        <f t="shared" si="629"/>
        <v>Matthias</v>
      </c>
    </row>
    <row r="6667" spans="2:18" x14ac:dyDescent="0.45">
      <c r="B6667" s="14" t="str">
        <f t="shared" si="624"/>
        <v>409742440976</v>
      </c>
      <c r="C6667" s="5">
        <v>40974</v>
      </c>
      <c r="D6667" s="2" t="s">
        <v>806</v>
      </c>
      <c r="E6667" s="14">
        <f t="shared" si="625"/>
        <v>1</v>
      </c>
      <c r="F6667" s="2">
        <v>24</v>
      </c>
      <c r="G6667" s="19">
        <v>170.7</v>
      </c>
      <c r="H6667" s="20">
        <v>0</v>
      </c>
      <c r="I6667" s="6"/>
      <c r="J6667" s="5">
        <v>40976</v>
      </c>
      <c r="K6667" s="25">
        <v>-37.880000000000003</v>
      </c>
      <c r="L6667" s="2" t="s">
        <v>363</v>
      </c>
      <c r="M6667" s="14">
        <f>+VLOOKUP(L6667,Customers!$C$3:$D$797,2,FALSE)</f>
        <v>5</v>
      </c>
      <c r="N6667" s="14">
        <f>+INDEX(Customers!$B$2:$D$797,MATCH(TF_Database!L6667,Customers!$C$2:$C$797,0),1)</f>
        <v>7348</v>
      </c>
      <c r="O6667" s="29">
        <f t="shared" si="626"/>
        <v>8</v>
      </c>
      <c r="P6667" s="29">
        <f t="shared" si="627"/>
        <v>13</v>
      </c>
      <c r="Q6667" s="14" t="str">
        <f t="shared" si="628"/>
        <v xml:space="preserve">Cynthia </v>
      </c>
      <c r="R6667" s="14" t="str">
        <f t="shared" si="629"/>
        <v>Voltz</v>
      </c>
    </row>
    <row r="6668" spans="2:18" x14ac:dyDescent="0.45">
      <c r="B6668" s="14" t="str">
        <f t="shared" si="624"/>
        <v>409742140975</v>
      </c>
      <c r="C6668" s="5">
        <v>40974</v>
      </c>
      <c r="D6668" s="2" t="s">
        <v>806</v>
      </c>
      <c r="E6668" s="14">
        <f t="shared" si="625"/>
        <v>1</v>
      </c>
      <c r="F6668" s="2">
        <v>21</v>
      </c>
      <c r="G6668" s="19">
        <v>1839.4480000000001</v>
      </c>
      <c r="H6668" s="20">
        <v>7.0000000000000007E-2</v>
      </c>
      <c r="I6668" s="6"/>
      <c r="J6668" s="5">
        <v>40975</v>
      </c>
      <c r="K6668" s="25">
        <v>-742.88</v>
      </c>
      <c r="L6668" s="2" t="s">
        <v>363</v>
      </c>
      <c r="M6668" s="14">
        <f>+VLOOKUP(L6668,Customers!$C$3:$D$797,2,FALSE)</f>
        <v>5</v>
      </c>
      <c r="N6668" s="14">
        <f>+INDEX(Customers!$B$2:$D$797,MATCH(TF_Database!L6668,Customers!$C$2:$C$797,0),1)</f>
        <v>7348</v>
      </c>
      <c r="O6668" s="29">
        <f t="shared" si="626"/>
        <v>8</v>
      </c>
      <c r="P6668" s="29">
        <f t="shared" si="627"/>
        <v>13</v>
      </c>
      <c r="Q6668" s="14" t="str">
        <f t="shared" si="628"/>
        <v xml:space="preserve">Cynthia </v>
      </c>
      <c r="R6668" s="14" t="str">
        <f t="shared" si="629"/>
        <v>Voltz</v>
      </c>
    </row>
    <row r="6669" spans="2:18" x14ac:dyDescent="0.45">
      <c r="B6669" s="14" t="str">
        <f t="shared" si="624"/>
        <v>403154740315</v>
      </c>
      <c r="C6669" s="5">
        <v>40315</v>
      </c>
      <c r="D6669" s="2" t="s">
        <v>808</v>
      </c>
      <c r="E6669" s="14">
        <f t="shared" si="625"/>
        <v>0</v>
      </c>
      <c r="F6669" s="2">
        <v>47</v>
      </c>
      <c r="G6669" s="19">
        <v>1837.15</v>
      </c>
      <c r="H6669" s="20">
        <v>0.06</v>
      </c>
      <c r="I6669" s="6"/>
      <c r="J6669" s="5">
        <v>40315</v>
      </c>
      <c r="K6669" s="25">
        <v>196.58</v>
      </c>
      <c r="L6669" s="2" t="s">
        <v>347</v>
      </c>
      <c r="M6669" s="14">
        <f>+VLOOKUP(L6669,Customers!$C$3:$D$797,2,FALSE)</f>
        <v>1</v>
      </c>
      <c r="N6669" s="14">
        <f>+INDEX(Customers!$B$2:$D$797,MATCH(TF_Database!L6669,Customers!$C$2:$C$797,0),1)</f>
        <v>8165</v>
      </c>
      <c r="O6669" s="29">
        <f t="shared" si="626"/>
        <v>5</v>
      </c>
      <c r="P6669" s="29">
        <f t="shared" si="627"/>
        <v>10</v>
      </c>
      <c r="Q6669" s="14" t="str">
        <f t="shared" si="628"/>
        <v xml:space="preserve">Nora </v>
      </c>
      <c r="R6669" s="14" t="str">
        <f t="shared" si="629"/>
        <v>Paige</v>
      </c>
    </row>
    <row r="6670" spans="2:18" x14ac:dyDescent="0.45">
      <c r="B6670" s="14" t="str">
        <f t="shared" si="624"/>
        <v>40315540317</v>
      </c>
      <c r="C6670" s="5">
        <v>40315</v>
      </c>
      <c r="D6670" s="2" t="s">
        <v>808</v>
      </c>
      <c r="E6670" s="14">
        <f t="shared" si="625"/>
        <v>0</v>
      </c>
      <c r="F6670" s="2">
        <v>5</v>
      </c>
      <c r="G6670" s="19">
        <v>540.22</v>
      </c>
      <c r="H6670" s="20">
        <v>0.06</v>
      </c>
      <c r="I6670" s="6"/>
      <c r="J6670" s="5">
        <v>40317</v>
      </c>
      <c r="K6670" s="25">
        <v>-253.38</v>
      </c>
      <c r="L6670" s="2" t="s">
        <v>347</v>
      </c>
      <c r="M6670" s="14">
        <f>+VLOOKUP(L6670,Customers!$C$3:$D$797,2,FALSE)</f>
        <v>1</v>
      </c>
      <c r="N6670" s="14">
        <f>+INDEX(Customers!$B$2:$D$797,MATCH(TF_Database!L6670,Customers!$C$2:$C$797,0),1)</f>
        <v>8165</v>
      </c>
      <c r="O6670" s="29">
        <f t="shared" si="626"/>
        <v>5</v>
      </c>
      <c r="P6670" s="29">
        <f t="shared" si="627"/>
        <v>10</v>
      </c>
      <c r="Q6670" s="14" t="str">
        <f t="shared" si="628"/>
        <v xml:space="preserve">Nora </v>
      </c>
      <c r="R6670" s="14" t="str">
        <f t="shared" si="629"/>
        <v>Paige</v>
      </c>
    </row>
    <row r="6671" spans="2:18" x14ac:dyDescent="0.45">
      <c r="B6671" s="14" t="str">
        <f t="shared" si="624"/>
        <v>403154040317</v>
      </c>
      <c r="C6671" s="5">
        <v>40315</v>
      </c>
      <c r="D6671" s="2" t="s">
        <v>808</v>
      </c>
      <c r="E6671" s="14">
        <f t="shared" si="625"/>
        <v>0</v>
      </c>
      <c r="F6671" s="2">
        <v>40</v>
      </c>
      <c r="G6671" s="19">
        <v>2035.3929999999998</v>
      </c>
      <c r="H6671" s="20">
        <v>0.01</v>
      </c>
      <c r="I6671" s="6"/>
      <c r="J6671" s="5">
        <v>40317</v>
      </c>
      <c r="K6671" s="25">
        <v>1152.693</v>
      </c>
      <c r="L6671" s="2" t="s">
        <v>347</v>
      </c>
      <c r="M6671" s="14">
        <f>+VLOOKUP(L6671,Customers!$C$3:$D$797,2,FALSE)</f>
        <v>1</v>
      </c>
      <c r="N6671" s="14">
        <f>+INDEX(Customers!$B$2:$D$797,MATCH(TF_Database!L6671,Customers!$C$2:$C$797,0),1)</f>
        <v>8165</v>
      </c>
      <c r="O6671" s="29">
        <f t="shared" si="626"/>
        <v>5</v>
      </c>
      <c r="P6671" s="29">
        <f t="shared" si="627"/>
        <v>10</v>
      </c>
      <c r="Q6671" s="14" t="str">
        <f t="shared" si="628"/>
        <v xml:space="preserve">Nora </v>
      </c>
      <c r="R6671" s="14" t="str">
        <f t="shared" si="629"/>
        <v>Paige</v>
      </c>
    </row>
    <row r="6672" spans="2:18" x14ac:dyDescent="0.45">
      <c r="B6672" s="14" t="str">
        <f t="shared" si="624"/>
        <v>400263040027</v>
      </c>
      <c r="C6672" s="5">
        <v>40026</v>
      </c>
      <c r="D6672" s="2" t="s">
        <v>811</v>
      </c>
      <c r="E6672" s="14">
        <f t="shared" si="625"/>
        <v>0</v>
      </c>
      <c r="F6672" s="2">
        <v>30</v>
      </c>
      <c r="G6672" s="19">
        <v>192.41</v>
      </c>
      <c r="H6672" s="20">
        <v>0.03</v>
      </c>
      <c r="I6672" s="6"/>
      <c r="J6672" s="5">
        <v>40027</v>
      </c>
      <c r="K6672" s="25">
        <v>-55.947499999999998</v>
      </c>
      <c r="L6672" s="2" t="s">
        <v>294</v>
      </c>
      <c r="M6672" s="14">
        <f>+VLOOKUP(L6672,Customers!$C$3:$D$797,2,FALSE)</f>
        <v>2</v>
      </c>
      <c r="N6672" s="14">
        <f>+INDEX(Customers!$B$2:$D$797,MATCH(TF_Database!L6672,Customers!$C$2:$C$797,0),1)</f>
        <v>2973</v>
      </c>
      <c r="O6672" s="29">
        <f t="shared" si="626"/>
        <v>6</v>
      </c>
      <c r="P6672" s="29">
        <f t="shared" si="627"/>
        <v>13</v>
      </c>
      <c r="Q6672" s="14" t="str">
        <f t="shared" si="628"/>
        <v xml:space="preserve">Brian </v>
      </c>
      <c r="R6672" s="14" t="str">
        <f t="shared" si="629"/>
        <v>Stugart</v>
      </c>
    </row>
    <row r="6673" spans="2:18" x14ac:dyDescent="0.45">
      <c r="B6673" s="14" t="str">
        <f t="shared" si="624"/>
        <v>405893940591</v>
      </c>
      <c r="C6673" s="5">
        <v>40589</v>
      </c>
      <c r="D6673" s="2" t="s">
        <v>808</v>
      </c>
      <c r="E6673" s="14">
        <f t="shared" si="625"/>
        <v>0</v>
      </c>
      <c r="F6673" s="2">
        <v>39</v>
      </c>
      <c r="G6673" s="19">
        <v>4733.88</v>
      </c>
      <c r="H6673" s="20">
        <v>0.02</v>
      </c>
      <c r="I6673" s="6"/>
      <c r="J6673" s="5">
        <v>40591</v>
      </c>
      <c r="K6673" s="25">
        <v>239.41</v>
      </c>
      <c r="L6673" s="2" t="s">
        <v>724</v>
      </c>
      <c r="M6673" s="14">
        <f>+VLOOKUP(L6673,Customers!$C$3:$D$797,2,FALSE)</f>
        <v>5</v>
      </c>
      <c r="N6673" s="14">
        <f>+INDEX(Customers!$B$2:$D$797,MATCH(TF_Database!L6673,Customers!$C$2:$C$797,0),1)</f>
        <v>164</v>
      </c>
      <c r="O6673" s="29">
        <f t="shared" si="626"/>
        <v>4</v>
      </c>
      <c r="P6673" s="29">
        <f t="shared" si="627"/>
        <v>11</v>
      </c>
      <c r="Q6673" s="14" t="str">
        <f t="shared" si="628"/>
        <v xml:space="preserve">Tim </v>
      </c>
      <c r="R6673" s="14" t="str">
        <f t="shared" si="629"/>
        <v>Taslimi</v>
      </c>
    </row>
    <row r="6674" spans="2:18" x14ac:dyDescent="0.45">
      <c r="B6674" s="14" t="str">
        <f t="shared" si="624"/>
        <v>411981741198</v>
      </c>
      <c r="C6674" s="5">
        <v>41198</v>
      </c>
      <c r="D6674" s="2" t="s">
        <v>804</v>
      </c>
      <c r="E6674" s="14">
        <f t="shared" si="625"/>
        <v>0</v>
      </c>
      <c r="F6674" s="2">
        <v>17</v>
      </c>
      <c r="G6674" s="19">
        <v>363.54</v>
      </c>
      <c r="H6674" s="20">
        <v>0.08</v>
      </c>
      <c r="I6674" s="6"/>
      <c r="J6674" s="5">
        <v>41198</v>
      </c>
      <c r="K6674" s="25">
        <v>4.75</v>
      </c>
      <c r="L6674" s="2" t="s">
        <v>343</v>
      </c>
      <c r="M6674" s="14">
        <f>+VLOOKUP(L6674,Customers!$C$3:$D$797,2,FALSE)</f>
        <v>3</v>
      </c>
      <c r="N6674" s="14">
        <f>+INDEX(Customers!$B$2:$D$797,MATCH(TF_Database!L6674,Customers!$C$2:$C$797,0),1)</f>
        <v>2964</v>
      </c>
      <c r="O6674" s="29">
        <f t="shared" si="626"/>
        <v>9</v>
      </c>
      <c r="P6674" s="29">
        <f t="shared" si="627"/>
        <v>12</v>
      </c>
      <c r="Q6674" s="14" t="str">
        <f t="shared" si="628"/>
        <v xml:space="preserve">Muhammed </v>
      </c>
      <c r="R6674" s="14" t="str">
        <f t="shared" si="629"/>
        <v>Lee</v>
      </c>
    </row>
    <row r="6675" spans="2:18" x14ac:dyDescent="0.45">
      <c r="B6675" s="14" t="str">
        <f t="shared" si="624"/>
        <v>41040641041</v>
      </c>
      <c r="C6675" s="5">
        <v>41040</v>
      </c>
      <c r="D6675" s="2" t="s">
        <v>808</v>
      </c>
      <c r="E6675" s="14">
        <f t="shared" si="625"/>
        <v>0</v>
      </c>
      <c r="F6675" s="2">
        <v>6</v>
      </c>
      <c r="G6675" s="19">
        <v>3378.18</v>
      </c>
      <c r="H6675" s="20">
        <v>0.08</v>
      </c>
      <c r="I6675" s="6"/>
      <c r="J6675" s="5">
        <v>41041</v>
      </c>
      <c r="K6675" s="25">
        <v>-1352.68</v>
      </c>
      <c r="L6675" s="2" t="s">
        <v>725</v>
      </c>
      <c r="M6675" s="14">
        <f>+VLOOKUP(L6675,Customers!$C$3:$D$797,2,FALSE)</f>
        <v>2</v>
      </c>
      <c r="N6675" s="14">
        <f>+INDEX(Customers!$B$2:$D$797,MATCH(TF_Database!L6675,Customers!$C$2:$C$797,0),1)</f>
        <v>1743</v>
      </c>
      <c r="O6675" s="29">
        <f t="shared" si="626"/>
        <v>8</v>
      </c>
      <c r="P6675" s="29">
        <f t="shared" si="627"/>
        <v>13</v>
      </c>
      <c r="Q6675" s="14" t="str">
        <f t="shared" si="628"/>
        <v xml:space="preserve">Juliana </v>
      </c>
      <c r="R6675" s="14" t="str">
        <f t="shared" si="629"/>
        <v>Krohn</v>
      </c>
    </row>
    <row r="6676" spans="2:18" x14ac:dyDescent="0.45">
      <c r="B6676" s="14" t="str">
        <f t="shared" si="624"/>
        <v>410402641042</v>
      </c>
      <c r="C6676" s="5">
        <v>41040</v>
      </c>
      <c r="D6676" s="2" t="s">
        <v>808</v>
      </c>
      <c r="E6676" s="14">
        <f t="shared" si="625"/>
        <v>0</v>
      </c>
      <c r="F6676" s="2">
        <v>26</v>
      </c>
      <c r="G6676" s="19">
        <v>1443.2660000000001</v>
      </c>
      <c r="H6676" s="20">
        <v>0.08</v>
      </c>
      <c r="I6676" s="6"/>
      <c r="J6676" s="5">
        <v>41042</v>
      </c>
      <c r="K6676" s="25">
        <v>156.114</v>
      </c>
      <c r="L6676" s="2" t="s">
        <v>725</v>
      </c>
      <c r="M6676" s="14">
        <f>+VLOOKUP(L6676,Customers!$C$3:$D$797,2,FALSE)</f>
        <v>2</v>
      </c>
      <c r="N6676" s="14">
        <f>+INDEX(Customers!$B$2:$D$797,MATCH(TF_Database!L6676,Customers!$C$2:$C$797,0),1)</f>
        <v>1743</v>
      </c>
      <c r="O6676" s="29">
        <f t="shared" si="626"/>
        <v>8</v>
      </c>
      <c r="P6676" s="29">
        <f t="shared" si="627"/>
        <v>13</v>
      </c>
      <c r="Q6676" s="14" t="str">
        <f t="shared" si="628"/>
        <v xml:space="preserve">Juliana </v>
      </c>
      <c r="R6676" s="14" t="str">
        <f t="shared" si="629"/>
        <v>Krohn</v>
      </c>
    </row>
    <row r="6677" spans="2:18" x14ac:dyDescent="0.45">
      <c r="B6677" s="14" t="str">
        <f t="shared" si="624"/>
        <v>404474840447</v>
      </c>
      <c r="C6677" s="5">
        <v>40447</v>
      </c>
      <c r="D6677" s="2" t="s">
        <v>804</v>
      </c>
      <c r="E6677" s="14">
        <f t="shared" si="625"/>
        <v>0</v>
      </c>
      <c r="F6677" s="2">
        <v>48</v>
      </c>
      <c r="G6677" s="19">
        <v>525</v>
      </c>
      <c r="H6677" s="20">
        <v>0.03</v>
      </c>
      <c r="I6677" s="6"/>
      <c r="J6677" s="5">
        <v>40447</v>
      </c>
      <c r="K6677" s="25">
        <v>63.5</v>
      </c>
      <c r="L6677" s="2" t="s">
        <v>354</v>
      </c>
      <c r="M6677" s="14">
        <f>+VLOOKUP(L6677,Customers!$C$3:$D$797,2,FALSE)</f>
        <v>1</v>
      </c>
      <c r="N6677" s="14">
        <f>+INDEX(Customers!$B$2:$D$797,MATCH(TF_Database!L6677,Customers!$C$2:$C$797,0),1)</f>
        <v>26284</v>
      </c>
      <c r="O6677" s="29">
        <f t="shared" si="626"/>
        <v>10</v>
      </c>
      <c r="P6677" s="29">
        <f t="shared" si="627"/>
        <v>16</v>
      </c>
      <c r="Q6677" s="14" t="str">
        <f t="shared" si="628"/>
        <v xml:space="preserve">Giulietta </v>
      </c>
      <c r="R6677" s="14" t="str">
        <f t="shared" si="629"/>
        <v>Dortch</v>
      </c>
    </row>
    <row r="6678" spans="2:18" x14ac:dyDescent="0.45">
      <c r="B6678" s="14" t="str">
        <f t="shared" si="624"/>
        <v>40477840478</v>
      </c>
      <c r="C6678" s="5">
        <v>40477</v>
      </c>
      <c r="D6678" s="2" t="s">
        <v>810</v>
      </c>
      <c r="E6678" s="14">
        <f t="shared" si="625"/>
        <v>0</v>
      </c>
      <c r="F6678" s="2">
        <v>8</v>
      </c>
      <c r="G6678" s="19">
        <v>279.77</v>
      </c>
      <c r="H6678" s="20">
        <v>7.0000000000000007E-2</v>
      </c>
      <c r="I6678" s="6"/>
      <c r="J6678" s="5">
        <v>40478</v>
      </c>
      <c r="K6678" s="25">
        <v>-14.02</v>
      </c>
      <c r="L6678" s="2" t="s">
        <v>570</v>
      </c>
      <c r="M6678" s="14">
        <f>+VLOOKUP(L6678,Customers!$C$3:$D$797,2,FALSE)</f>
        <v>1</v>
      </c>
      <c r="N6678" s="14">
        <f>+INDEX(Customers!$B$2:$D$797,MATCH(TF_Database!L6678,Customers!$C$2:$C$797,0),1)</f>
        <v>1388</v>
      </c>
      <c r="O6678" s="29">
        <f t="shared" si="626"/>
        <v>3</v>
      </c>
      <c r="P6678" s="29">
        <f t="shared" si="627"/>
        <v>10</v>
      </c>
      <c r="Q6678" s="14" t="str">
        <f t="shared" si="628"/>
        <v xml:space="preserve">Ed </v>
      </c>
      <c r="R6678" s="14" t="str">
        <f t="shared" si="629"/>
        <v>Braxton</v>
      </c>
    </row>
    <row r="6679" spans="2:18" x14ac:dyDescent="0.45">
      <c r="B6679" s="14" t="str">
        <f t="shared" si="624"/>
        <v>40477840479</v>
      </c>
      <c r="C6679" s="5">
        <v>40477</v>
      </c>
      <c r="D6679" s="2" t="s">
        <v>810</v>
      </c>
      <c r="E6679" s="14">
        <f t="shared" si="625"/>
        <v>0</v>
      </c>
      <c r="F6679" s="2">
        <v>8</v>
      </c>
      <c r="G6679" s="19">
        <v>154.21</v>
      </c>
      <c r="H6679" s="20">
        <v>0.03</v>
      </c>
      <c r="I6679" s="6"/>
      <c r="J6679" s="5">
        <v>40479</v>
      </c>
      <c r="K6679" s="25">
        <v>-160.38999999999999</v>
      </c>
      <c r="L6679" s="2" t="s">
        <v>570</v>
      </c>
      <c r="M6679" s="14">
        <f>+VLOOKUP(L6679,Customers!$C$3:$D$797,2,FALSE)</f>
        <v>1</v>
      </c>
      <c r="N6679" s="14">
        <f>+INDEX(Customers!$B$2:$D$797,MATCH(TF_Database!L6679,Customers!$C$2:$C$797,0),1)</f>
        <v>1388</v>
      </c>
      <c r="O6679" s="29">
        <f t="shared" si="626"/>
        <v>3</v>
      </c>
      <c r="P6679" s="29">
        <f t="shared" si="627"/>
        <v>10</v>
      </c>
      <c r="Q6679" s="14" t="str">
        <f t="shared" si="628"/>
        <v xml:space="preserve">Ed </v>
      </c>
      <c r="R6679" s="14" t="str">
        <f t="shared" si="629"/>
        <v>Braxton</v>
      </c>
    </row>
    <row r="6680" spans="2:18" x14ac:dyDescent="0.45">
      <c r="B6680" s="14" t="str">
        <f t="shared" si="624"/>
        <v>401203940127</v>
      </c>
      <c r="C6680" s="5">
        <v>40120</v>
      </c>
      <c r="D6680" s="2" t="s">
        <v>804</v>
      </c>
      <c r="E6680" s="14">
        <f t="shared" si="625"/>
        <v>0</v>
      </c>
      <c r="F6680" s="2">
        <v>39</v>
      </c>
      <c r="G6680" s="19">
        <v>460.43</v>
      </c>
      <c r="H6680" s="20">
        <v>7.0000000000000007E-2</v>
      </c>
      <c r="I6680" s="6"/>
      <c r="J6680" s="5">
        <v>40127</v>
      </c>
      <c r="K6680" s="25">
        <v>-76.180000000000007</v>
      </c>
      <c r="L6680" s="2" t="s">
        <v>354</v>
      </c>
      <c r="M6680" s="14">
        <f>+VLOOKUP(L6680,Customers!$C$3:$D$797,2,FALSE)</f>
        <v>1</v>
      </c>
      <c r="N6680" s="14">
        <f>+INDEX(Customers!$B$2:$D$797,MATCH(TF_Database!L6680,Customers!$C$2:$C$797,0),1)</f>
        <v>26284</v>
      </c>
      <c r="O6680" s="29">
        <f t="shared" si="626"/>
        <v>10</v>
      </c>
      <c r="P6680" s="29">
        <f t="shared" si="627"/>
        <v>16</v>
      </c>
      <c r="Q6680" s="14" t="str">
        <f t="shared" si="628"/>
        <v xml:space="preserve">Giulietta </v>
      </c>
      <c r="R6680" s="14" t="str">
        <f t="shared" si="629"/>
        <v>Dortch</v>
      </c>
    </row>
    <row r="6681" spans="2:18" x14ac:dyDescent="0.45">
      <c r="B6681" s="14" t="str">
        <f t="shared" si="624"/>
        <v>401641340166</v>
      </c>
      <c r="C6681" s="5">
        <v>40164</v>
      </c>
      <c r="D6681" s="2" t="s">
        <v>808</v>
      </c>
      <c r="E6681" s="14">
        <f t="shared" si="625"/>
        <v>0</v>
      </c>
      <c r="F6681" s="2">
        <v>13</v>
      </c>
      <c r="G6681" s="19">
        <v>970.47</v>
      </c>
      <c r="H6681" s="20">
        <v>0.1</v>
      </c>
      <c r="I6681" s="6"/>
      <c r="J6681" s="5">
        <v>40166</v>
      </c>
      <c r="K6681" s="25">
        <v>192.38</v>
      </c>
      <c r="L6681" s="2" t="s">
        <v>725</v>
      </c>
      <c r="M6681" s="14">
        <f>+VLOOKUP(L6681,Customers!$C$3:$D$797,2,FALSE)</f>
        <v>2</v>
      </c>
      <c r="N6681" s="14">
        <f>+INDEX(Customers!$B$2:$D$797,MATCH(TF_Database!L6681,Customers!$C$2:$C$797,0),1)</f>
        <v>1743</v>
      </c>
      <c r="O6681" s="29">
        <f t="shared" si="626"/>
        <v>8</v>
      </c>
      <c r="P6681" s="29">
        <f t="shared" si="627"/>
        <v>13</v>
      </c>
      <c r="Q6681" s="14" t="str">
        <f t="shared" si="628"/>
        <v xml:space="preserve">Juliana </v>
      </c>
      <c r="R6681" s="14" t="str">
        <f t="shared" si="629"/>
        <v>Krohn</v>
      </c>
    </row>
    <row r="6682" spans="2:18" x14ac:dyDescent="0.45">
      <c r="B6682" s="14" t="str">
        <f t="shared" si="624"/>
        <v>403683640370</v>
      </c>
      <c r="C6682" s="5">
        <v>40368</v>
      </c>
      <c r="D6682" s="2" t="s">
        <v>806</v>
      </c>
      <c r="E6682" s="14">
        <f t="shared" si="625"/>
        <v>1</v>
      </c>
      <c r="F6682" s="2">
        <v>36</v>
      </c>
      <c r="G6682" s="19">
        <v>1340.93</v>
      </c>
      <c r="H6682" s="20">
        <v>0.09</v>
      </c>
      <c r="I6682" s="6"/>
      <c r="J6682" s="5">
        <v>40370</v>
      </c>
      <c r="K6682" s="25">
        <v>154.16</v>
      </c>
      <c r="L6682" s="2" t="s">
        <v>407</v>
      </c>
      <c r="M6682" s="14">
        <f>+VLOOKUP(L6682,Customers!$C$3:$D$797,2,FALSE)</f>
        <v>3</v>
      </c>
      <c r="N6682" s="14">
        <f>+INDEX(Customers!$B$2:$D$797,MATCH(TF_Database!L6682,Customers!$C$2:$C$797,0),1)</f>
        <v>10252</v>
      </c>
      <c r="O6682" s="29">
        <f t="shared" si="626"/>
        <v>7</v>
      </c>
      <c r="P6682" s="29">
        <f t="shared" si="627"/>
        <v>12</v>
      </c>
      <c r="Q6682" s="14" t="str">
        <f t="shared" si="628"/>
        <v xml:space="preserve">Darrin </v>
      </c>
      <c r="R6682" s="14" t="str">
        <f t="shared" si="629"/>
        <v>Sayre</v>
      </c>
    </row>
    <row r="6683" spans="2:18" x14ac:dyDescent="0.45">
      <c r="B6683" s="14" t="str">
        <f t="shared" si="624"/>
        <v>404863540491</v>
      </c>
      <c r="C6683" s="5">
        <v>40486</v>
      </c>
      <c r="D6683" s="2" t="s">
        <v>804</v>
      </c>
      <c r="E6683" s="14">
        <f t="shared" si="625"/>
        <v>0</v>
      </c>
      <c r="F6683" s="2">
        <v>35</v>
      </c>
      <c r="G6683" s="19">
        <v>5287.16</v>
      </c>
      <c r="H6683" s="20">
        <v>0.05</v>
      </c>
      <c r="I6683" s="6"/>
      <c r="J6683" s="5">
        <v>40491</v>
      </c>
      <c r="K6683" s="25">
        <v>-769.05</v>
      </c>
      <c r="L6683" s="2" t="s">
        <v>707</v>
      </c>
      <c r="M6683" s="14">
        <f>+VLOOKUP(L6683,Customers!$C$3:$D$797,2,FALSE)</f>
        <v>2</v>
      </c>
      <c r="N6683" s="14">
        <f>+INDEX(Customers!$B$2:$D$797,MATCH(TF_Database!L6683,Customers!$C$2:$C$797,0),1)</f>
        <v>9374</v>
      </c>
      <c r="O6683" s="29">
        <f t="shared" si="626"/>
        <v>4</v>
      </c>
      <c r="P6683" s="29">
        <f t="shared" si="627"/>
        <v>9</v>
      </c>
      <c r="Q6683" s="14" t="str">
        <f t="shared" si="628"/>
        <v xml:space="preserve">Rob </v>
      </c>
      <c r="R6683" s="14" t="str">
        <f t="shared" si="629"/>
        <v>Lucas</v>
      </c>
    </row>
    <row r="6684" spans="2:18" x14ac:dyDescent="0.45">
      <c r="B6684" s="14" t="str">
        <f t="shared" si="624"/>
        <v>409911240992</v>
      </c>
      <c r="C6684" s="5">
        <v>40991</v>
      </c>
      <c r="D6684" s="2" t="s">
        <v>811</v>
      </c>
      <c r="E6684" s="14">
        <f t="shared" si="625"/>
        <v>0</v>
      </c>
      <c r="F6684" s="2">
        <v>12</v>
      </c>
      <c r="G6684" s="19">
        <v>386.71</v>
      </c>
      <c r="H6684" s="20">
        <v>0.01</v>
      </c>
      <c r="I6684" s="6"/>
      <c r="J6684" s="5">
        <v>40992</v>
      </c>
      <c r="K6684" s="25">
        <v>-84.12</v>
      </c>
      <c r="L6684" s="2" t="s">
        <v>335</v>
      </c>
      <c r="M6684" s="14">
        <f>+VLOOKUP(L6684,Customers!$C$3:$D$797,2,FALSE)</f>
        <v>4</v>
      </c>
      <c r="N6684" s="14">
        <f>+INDEX(Customers!$B$2:$D$797,MATCH(TF_Database!L6684,Customers!$C$2:$C$797,0),1)</f>
        <v>1155</v>
      </c>
      <c r="O6684" s="29">
        <f t="shared" si="626"/>
        <v>7</v>
      </c>
      <c r="P6684" s="29">
        <f t="shared" si="627"/>
        <v>13</v>
      </c>
      <c r="Q6684" s="14" t="str">
        <f t="shared" si="628"/>
        <v xml:space="preserve">Carlos </v>
      </c>
      <c r="R6684" s="14" t="str">
        <f t="shared" si="629"/>
        <v>Meador</v>
      </c>
    </row>
    <row r="6685" spans="2:18" x14ac:dyDescent="0.45">
      <c r="B6685" s="14" t="str">
        <f t="shared" si="624"/>
        <v>409913440993</v>
      </c>
      <c r="C6685" s="5">
        <v>40991</v>
      </c>
      <c r="D6685" s="2" t="s">
        <v>811</v>
      </c>
      <c r="E6685" s="14">
        <f t="shared" si="625"/>
        <v>0</v>
      </c>
      <c r="F6685" s="2">
        <v>34</v>
      </c>
      <c r="G6685" s="19">
        <v>134.06</v>
      </c>
      <c r="H6685" s="20">
        <v>0.09</v>
      </c>
      <c r="I6685" s="6"/>
      <c r="J6685" s="5">
        <v>40993</v>
      </c>
      <c r="K6685" s="25">
        <v>5.98</v>
      </c>
      <c r="L6685" s="2" t="s">
        <v>335</v>
      </c>
      <c r="M6685" s="14">
        <f>+VLOOKUP(L6685,Customers!$C$3:$D$797,2,FALSE)</f>
        <v>4</v>
      </c>
      <c r="N6685" s="14">
        <f>+INDEX(Customers!$B$2:$D$797,MATCH(TF_Database!L6685,Customers!$C$2:$C$797,0),1)</f>
        <v>1155</v>
      </c>
      <c r="O6685" s="29">
        <f t="shared" si="626"/>
        <v>7</v>
      </c>
      <c r="P6685" s="29">
        <f t="shared" si="627"/>
        <v>13</v>
      </c>
      <c r="Q6685" s="14" t="str">
        <f t="shared" si="628"/>
        <v xml:space="preserve">Carlos </v>
      </c>
      <c r="R6685" s="14" t="str">
        <f t="shared" si="629"/>
        <v>Meador</v>
      </c>
    </row>
    <row r="6686" spans="2:18" x14ac:dyDescent="0.45">
      <c r="B6686" s="14" t="str">
        <f t="shared" si="624"/>
        <v>400882740090</v>
      </c>
      <c r="C6686" s="5">
        <v>40088</v>
      </c>
      <c r="D6686" s="2" t="s">
        <v>808</v>
      </c>
      <c r="E6686" s="14">
        <f t="shared" si="625"/>
        <v>0</v>
      </c>
      <c r="F6686" s="2">
        <v>27</v>
      </c>
      <c r="G6686" s="19">
        <v>7937.59</v>
      </c>
      <c r="H6686" s="20">
        <v>0.03</v>
      </c>
      <c r="I6686" s="6"/>
      <c r="J6686" s="5">
        <v>40090</v>
      </c>
      <c r="K6686" s="25">
        <v>1383.24</v>
      </c>
      <c r="L6686" s="2" t="s">
        <v>726</v>
      </c>
      <c r="M6686" s="14">
        <f>+VLOOKUP(L6686,Customers!$C$3:$D$797,2,FALSE)</f>
        <v>1</v>
      </c>
      <c r="N6686" s="14">
        <f>+INDEX(Customers!$B$2:$D$797,MATCH(TF_Database!L6686,Customers!$C$2:$C$797,0),1)</f>
        <v>11999</v>
      </c>
      <c r="O6686" s="29">
        <f t="shared" si="626"/>
        <v>6</v>
      </c>
      <c r="P6686" s="29">
        <f t="shared" si="627"/>
        <v>12</v>
      </c>
      <c r="Q6686" s="14" t="str">
        <f t="shared" si="628"/>
        <v xml:space="preserve">Duane </v>
      </c>
      <c r="R6686" s="14" t="str">
        <f t="shared" si="629"/>
        <v>Noonan</v>
      </c>
    </row>
    <row r="6687" spans="2:18" x14ac:dyDescent="0.45">
      <c r="B6687" s="14" t="str">
        <f t="shared" si="624"/>
        <v>40088440090</v>
      </c>
      <c r="C6687" s="5">
        <v>40088</v>
      </c>
      <c r="D6687" s="2" t="s">
        <v>808</v>
      </c>
      <c r="E6687" s="14">
        <f t="shared" si="625"/>
        <v>0</v>
      </c>
      <c r="F6687" s="2">
        <v>4</v>
      </c>
      <c r="G6687" s="19">
        <v>9396.41</v>
      </c>
      <c r="H6687" s="20">
        <v>0.02</v>
      </c>
      <c r="I6687" s="6"/>
      <c r="J6687" s="5">
        <v>40090</v>
      </c>
      <c r="K6687" s="25">
        <v>-4991.4249</v>
      </c>
      <c r="L6687" s="2" t="s">
        <v>726</v>
      </c>
      <c r="M6687" s="14">
        <f>+VLOOKUP(L6687,Customers!$C$3:$D$797,2,FALSE)</f>
        <v>1</v>
      </c>
      <c r="N6687" s="14">
        <f>+INDEX(Customers!$B$2:$D$797,MATCH(TF_Database!L6687,Customers!$C$2:$C$797,0),1)</f>
        <v>11999</v>
      </c>
      <c r="O6687" s="29">
        <f t="shared" si="626"/>
        <v>6</v>
      </c>
      <c r="P6687" s="29">
        <f t="shared" si="627"/>
        <v>12</v>
      </c>
      <c r="Q6687" s="14" t="str">
        <f t="shared" si="628"/>
        <v xml:space="preserve">Duane </v>
      </c>
      <c r="R6687" s="14" t="str">
        <f t="shared" si="629"/>
        <v>Noonan</v>
      </c>
    </row>
    <row r="6688" spans="2:18" x14ac:dyDescent="0.45">
      <c r="B6688" s="14" t="str">
        <f t="shared" si="624"/>
        <v>401602540162</v>
      </c>
      <c r="C6688" s="5">
        <v>40160</v>
      </c>
      <c r="D6688" s="2" t="s">
        <v>808</v>
      </c>
      <c r="E6688" s="14">
        <f t="shared" si="625"/>
        <v>0</v>
      </c>
      <c r="F6688" s="2">
        <v>25</v>
      </c>
      <c r="G6688" s="19">
        <v>13255.93</v>
      </c>
      <c r="H6688" s="20">
        <v>0.02</v>
      </c>
      <c r="I6688" s="6"/>
      <c r="J6688" s="5">
        <v>40162</v>
      </c>
      <c r="K6688" s="25">
        <v>4089.27</v>
      </c>
      <c r="L6688" s="2" t="s">
        <v>398</v>
      </c>
      <c r="M6688" s="14">
        <f>+VLOOKUP(L6688,Customers!$C$3:$D$797,2,FALSE)</f>
        <v>1</v>
      </c>
      <c r="N6688" s="14">
        <f>+INDEX(Customers!$B$2:$D$797,MATCH(TF_Database!L6688,Customers!$C$2:$C$797,0),1)</f>
        <v>2765</v>
      </c>
      <c r="O6688" s="29">
        <f t="shared" si="626"/>
        <v>6</v>
      </c>
      <c r="P6688" s="29">
        <f t="shared" si="627"/>
        <v>13</v>
      </c>
      <c r="Q6688" s="14" t="str">
        <f t="shared" si="628"/>
        <v xml:space="preserve">Aaron </v>
      </c>
      <c r="R6688" s="14" t="str">
        <f t="shared" si="629"/>
        <v>Hawkins</v>
      </c>
    </row>
    <row r="6689" spans="2:18" x14ac:dyDescent="0.45">
      <c r="B6689" s="14" t="str">
        <f t="shared" si="624"/>
        <v>399012739902</v>
      </c>
      <c r="C6689" s="5">
        <v>39901</v>
      </c>
      <c r="D6689" s="2" t="s">
        <v>806</v>
      </c>
      <c r="E6689" s="14">
        <f t="shared" si="625"/>
        <v>1</v>
      </c>
      <c r="F6689" s="2">
        <v>27</v>
      </c>
      <c r="G6689" s="19">
        <v>1068.7</v>
      </c>
      <c r="H6689" s="20">
        <v>0.04</v>
      </c>
      <c r="I6689" s="6"/>
      <c r="J6689" s="5">
        <v>39902</v>
      </c>
      <c r="K6689" s="25">
        <v>-89.5</v>
      </c>
      <c r="L6689" s="2" t="s">
        <v>347</v>
      </c>
      <c r="M6689" s="14">
        <f>+VLOOKUP(L6689,Customers!$C$3:$D$797,2,FALSE)</f>
        <v>1</v>
      </c>
      <c r="N6689" s="14">
        <f>+INDEX(Customers!$B$2:$D$797,MATCH(TF_Database!L6689,Customers!$C$2:$C$797,0),1)</f>
        <v>8165</v>
      </c>
      <c r="O6689" s="29">
        <f t="shared" si="626"/>
        <v>5</v>
      </c>
      <c r="P6689" s="29">
        <f t="shared" si="627"/>
        <v>10</v>
      </c>
      <c r="Q6689" s="14" t="str">
        <f t="shared" si="628"/>
        <v xml:space="preserve">Nora </v>
      </c>
      <c r="R6689" s="14" t="str">
        <f t="shared" si="629"/>
        <v>Paige</v>
      </c>
    </row>
    <row r="6690" spans="2:18" x14ac:dyDescent="0.45">
      <c r="B6690" s="14" t="str">
        <f t="shared" si="624"/>
        <v>40757640758</v>
      </c>
      <c r="C6690" s="5">
        <v>40757</v>
      </c>
      <c r="D6690" s="2" t="s">
        <v>811</v>
      </c>
      <c r="E6690" s="14">
        <f t="shared" si="625"/>
        <v>0</v>
      </c>
      <c r="F6690" s="2">
        <v>6</v>
      </c>
      <c r="G6690" s="19">
        <v>157.94</v>
      </c>
      <c r="H6690" s="20">
        <v>0.04</v>
      </c>
      <c r="I6690" s="6"/>
      <c r="J6690" s="5">
        <v>40758</v>
      </c>
      <c r="K6690" s="25">
        <v>9.15</v>
      </c>
      <c r="L6690" s="2" t="s">
        <v>720</v>
      </c>
      <c r="M6690" s="14">
        <f>+VLOOKUP(L6690,Customers!$C$3:$D$797,2,FALSE)</f>
        <v>3</v>
      </c>
      <c r="N6690" s="14">
        <f>+INDEX(Customers!$B$2:$D$797,MATCH(TF_Database!L6690,Customers!$C$2:$C$797,0),1)</f>
        <v>21359</v>
      </c>
      <c r="O6690" s="29">
        <f t="shared" si="626"/>
        <v>9</v>
      </c>
      <c r="P6690" s="29">
        <f t="shared" si="627"/>
        <v>16</v>
      </c>
      <c r="Q6690" s="14" t="str">
        <f t="shared" si="628"/>
        <v xml:space="preserve">Victoria </v>
      </c>
      <c r="R6690" s="14" t="str">
        <f t="shared" si="629"/>
        <v>Pisteka</v>
      </c>
    </row>
    <row r="6691" spans="2:18" x14ac:dyDescent="0.45">
      <c r="B6691" s="14" t="str">
        <f t="shared" si="624"/>
        <v>405925040597</v>
      </c>
      <c r="C6691" s="5">
        <v>40592</v>
      </c>
      <c r="D6691" s="2" t="s">
        <v>804</v>
      </c>
      <c r="E6691" s="14">
        <f t="shared" si="625"/>
        <v>0</v>
      </c>
      <c r="F6691" s="2">
        <v>50</v>
      </c>
      <c r="G6691" s="19">
        <v>3089.06</v>
      </c>
      <c r="H6691" s="20">
        <v>0</v>
      </c>
      <c r="I6691" s="6"/>
      <c r="J6691" s="5">
        <v>40597</v>
      </c>
      <c r="K6691" s="25">
        <v>719.26</v>
      </c>
      <c r="L6691" s="2" t="s">
        <v>727</v>
      </c>
      <c r="M6691" s="14">
        <f>+VLOOKUP(L6691,Customers!$C$3:$D$797,2,FALSE)</f>
        <v>3</v>
      </c>
      <c r="N6691" s="14">
        <f>+INDEX(Customers!$B$2:$D$797,MATCH(TF_Database!L6691,Customers!$C$2:$C$797,0),1)</f>
        <v>21657</v>
      </c>
      <c r="O6691" s="29">
        <f t="shared" si="626"/>
        <v>5</v>
      </c>
      <c r="P6691" s="29">
        <f t="shared" si="627"/>
        <v>13</v>
      </c>
      <c r="Q6691" s="14" t="str">
        <f t="shared" si="628"/>
        <v xml:space="preserve">Paul </v>
      </c>
      <c r="R6691" s="14" t="str">
        <f t="shared" si="629"/>
        <v>Van Hugh</v>
      </c>
    </row>
    <row r="6692" spans="2:18" x14ac:dyDescent="0.45">
      <c r="B6692" s="14" t="str">
        <f t="shared" si="624"/>
        <v>405924740597</v>
      </c>
      <c r="C6692" s="5">
        <v>40592</v>
      </c>
      <c r="D6692" s="2" t="s">
        <v>804</v>
      </c>
      <c r="E6692" s="14">
        <f t="shared" si="625"/>
        <v>0</v>
      </c>
      <c r="F6692" s="2">
        <v>47</v>
      </c>
      <c r="G6692" s="19">
        <v>20265.22</v>
      </c>
      <c r="H6692" s="20">
        <v>0.08</v>
      </c>
      <c r="I6692" s="6"/>
      <c r="J6692" s="5">
        <v>40597</v>
      </c>
      <c r="K6692" s="25">
        <v>6168.64</v>
      </c>
      <c r="L6692" s="2" t="s">
        <v>727</v>
      </c>
      <c r="M6692" s="14">
        <f>+VLOOKUP(L6692,Customers!$C$3:$D$797,2,FALSE)</f>
        <v>3</v>
      </c>
      <c r="N6692" s="14">
        <f>+INDEX(Customers!$B$2:$D$797,MATCH(TF_Database!L6692,Customers!$C$2:$C$797,0),1)</f>
        <v>21657</v>
      </c>
      <c r="O6692" s="29">
        <f t="shared" si="626"/>
        <v>5</v>
      </c>
      <c r="P6692" s="29">
        <f t="shared" si="627"/>
        <v>13</v>
      </c>
      <c r="Q6692" s="14" t="str">
        <f t="shared" si="628"/>
        <v xml:space="preserve">Paul </v>
      </c>
      <c r="R6692" s="14" t="str">
        <f t="shared" si="629"/>
        <v>Van Hugh</v>
      </c>
    </row>
    <row r="6693" spans="2:18" x14ac:dyDescent="0.45">
      <c r="B6693" s="14" t="str">
        <f t="shared" si="624"/>
        <v>403083340309</v>
      </c>
      <c r="C6693" s="5">
        <v>40308</v>
      </c>
      <c r="D6693" s="2" t="s">
        <v>806</v>
      </c>
      <c r="E6693" s="14">
        <f t="shared" si="625"/>
        <v>1</v>
      </c>
      <c r="F6693" s="2">
        <v>33</v>
      </c>
      <c r="G6693" s="19">
        <v>1209.1680000000001</v>
      </c>
      <c r="H6693" s="20">
        <v>0.03</v>
      </c>
      <c r="I6693" s="6"/>
      <c r="J6693" s="5">
        <v>40309</v>
      </c>
      <c r="K6693" s="25">
        <v>-1052.79</v>
      </c>
      <c r="L6693" s="2" t="s">
        <v>712</v>
      </c>
      <c r="M6693" s="14">
        <f>+VLOOKUP(L6693,Customers!$C$3:$D$797,2,FALSE)</f>
        <v>3</v>
      </c>
      <c r="N6693" s="14">
        <f>+INDEX(Customers!$B$2:$D$797,MATCH(TF_Database!L6693,Customers!$C$2:$C$797,0),1)</f>
        <v>24049</v>
      </c>
      <c r="O6693" s="29">
        <f t="shared" si="626"/>
        <v>6</v>
      </c>
      <c r="P6693" s="29">
        <f t="shared" si="627"/>
        <v>13</v>
      </c>
      <c r="Q6693" s="14" t="str">
        <f t="shared" si="628"/>
        <v xml:space="preserve">Bryan </v>
      </c>
      <c r="R6693" s="14" t="str">
        <f t="shared" si="629"/>
        <v>Spruell</v>
      </c>
    </row>
    <row r="6694" spans="2:18" x14ac:dyDescent="0.45">
      <c r="B6694" s="14" t="str">
        <f t="shared" si="624"/>
        <v>406044640606</v>
      </c>
      <c r="C6694" s="5">
        <v>40604</v>
      </c>
      <c r="D6694" s="2" t="s">
        <v>808</v>
      </c>
      <c r="E6694" s="14">
        <f t="shared" si="625"/>
        <v>0</v>
      </c>
      <c r="F6694" s="2">
        <v>46</v>
      </c>
      <c r="G6694" s="19">
        <v>7640.2249999999995</v>
      </c>
      <c r="H6694" s="20">
        <v>7.0000000000000007E-2</v>
      </c>
      <c r="I6694" s="6"/>
      <c r="J6694" s="5">
        <v>40606</v>
      </c>
      <c r="K6694" s="25">
        <v>2027.682</v>
      </c>
      <c r="L6694" s="2" t="s">
        <v>708</v>
      </c>
      <c r="M6694" s="14">
        <f>+VLOOKUP(L6694,Customers!$C$3:$D$797,2,FALSE)</f>
        <v>1</v>
      </c>
      <c r="N6694" s="14">
        <f>+INDEX(Customers!$B$2:$D$797,MATCH(TF_Database!L6694,Customers!$C$2:$C$797,0),1)</f>
        <v>23447</v>
      </c>
      <c r="O6694" s="29">
        <f t="shared" si="626"/>
        <v>5</v>
      </c>
      <c r="P6694" s="29">
        <f t="shared" si="627"/>
        <v>9</v>
      </c>
      <c r="Q6694" s="14" t="str">
        <f t="shared" si="628"/>
        <v xml:space="preserve">Adam </v>
      </c>
      <c r="R6694" s="14" t="str">
        <f t="shared" si="629"/>
        <v>Hart</v>
      </c>
    </row>
    <row r="6695" spans="2:18" x14ac:dyDescent="0.45">
      <c r="B6695" s="14" t="str">
        <f t="shared" si="624"/>
        <v>41188341190</v>
      </c>
      <c r="C6695" s="5">
        <v>41188</v>
      </c>
      <c r="D6695" s="2" t="s">
        <v>806</v>
      </c>
      <c r="E6695" s="14">
        <f t="shared" si="625"/>
        <v>1</v>
      </c>
      <c r="F6695" s="2">
        <v>3</v>
      </c>
      <c r="G6695" s="19">
        <v>24.36</v>
      </c>
      <c r="H6695" s="20">
        <v>7.0000000000000007E-2</v>
      </c>
      <c r="I6695" s="6"/>
      <c r="J6695" s="5">
        <v>41190</v>
      </c>
      <c r="K6695" s="25">
        <v>-13.01</v>
      </c>
      <c r="L6695" s="2" t="s">
        <v>354</v>
      </c>
      <c r="M6695" s="14">
        <f>+VLOOKUP(L6695,Customers!$C$3:$D$797,2,FALSE)</f>
        <v>1</v>
      </c>
      <c r="N6695" s="14">
        <f>+INDEX(Customers!$B$2:$D$797,MATCH(TF_Database!L6695,Customers!$C$2:$C$797,0),1)</f>
        <v>26284</v>
      </c>
      <c r="O6695" s="29">
        <f t="shared" si="626"/>
        <v>10</v>
      </c>
      <c r="P6695" s="29">
        <f t="shared" si="627"/>
        <v>16</v>
      </c>
      <c r="Q6695" s="14" t="str">
        <f t="shared" si="628"/>
        <v xml:space="preserve">Giulietta </v>
      </c>
      <c r="R6695" s="14" t="str">
        <f t="shared" si="629"/>
        <v>Dortch</v>
      </c>
    </row>
    <row r="6696" spans="2:18" x14ac:dyDescent="0.45">
      <c r="B6696" s="14" t="str">
        <f t="shared" si="624"/>
        <v>405241540525</v>
      </c>
      <c r="C6696" s="5">
        <v>40524</v>
      </c>
      <c r="D6696" s="2" t="s">
        <v>806</v>
      </c>
      <c r="E6696" s="14">
        <f t="shared" si="625"/>
        <v>1</v>
      </c>
      <c r="F6696" s="2">
        <v>15</v>
      </c>
      <c r="G6696" s="19">
        <v>126.74</v>
      </c>
      <c r="H6696" s="20">
        <v>0.08</v>
      </c>
      <c r="I6696" s="6"/>
      <c r="J6696" s="5">
        <v>40525</v>
      </c>
      <c r="K6696" s="25">
        <v>-18.53</v>
      </c>
      <c r="L6696" s="2" t="s">
        <v>333</v>
      </c>
      <c r="M6696" s="14">
        <f>+VLOOKUP(L6696,Customers!$C$3:$D$797,2,FALSE)</f>
        <v>1</v>
      </c>
      <c r="N6696" s="14">
        <f>+INDEX(Customers!$B$2:$D$797,MATCH(TF_Database!L6696,Customers!$C$2:$C$797,0),1)</f>
        <v>11954</v>
      </c>
      <c r="O6696" s="29">
        <f t="shared" si="626"/>
        <v>3</v>
      </c>
      <c r="P6696" s="29">
        <f t="shared" si="627"/>
        <v>9</v>
      </c>
      <c r="Q6696" s="14" t="str">
        <f t="shared" si="628"/>
        <v xml:space="preserve">Ed </v>
      </c>
      <c r="R6696" s="14" t="str">
        <f t="shared" si="629"/>
        <v>Jacobs</v>
      </c>
    </row>
    <row r="6697" spans="2:18" x14ac:dyDescent="0.45">
      <c r="B6697" s="14" t="str">
        <f t="shared" si="624"/>
        <v>405304240532</v>
      </c>
      <c r="C6697" s="5">
        <v>40530</v>
      </c>
      <c r="D6697" s="2" t="s">
        <v>808</v>
      </c>
      <c r="E6697" s="14">
        <f t="shared" si="625"/>
        <v>0</v>
      </c>
      <c r="F6697" s="2">
        <v>42</v>
      </c>
      <c r="G6697" s="19">
        <v>48.41</v>
      </c>
      <c r="H6697" s="20">
        <v>0.06</v>
      </c>
      <c r="I6697" s="6"/>
      <c r="J6697" s="5">
        <v>40532</v>
      </c>
      <c r="K6697" s="25">
        <v>-1.46</v>
      </c>
      <c r="L6697" s="2" t="s">
        <v>407</v>
      </c>
      <c r="M6697" s="14">
        <f>+VLOOKUP(L6697,Customers!$C$3:$D$797,2,FALSE)</f>
        <v>3</v>
      </c>
      <c r="N6697" s="14">
        <f>+INDEX(Customers!$B$2:$D$797,MATCH(TF_Database!L6697,Customers!$C$2:$C$797,0),1)</f>
        <v>10252</v>
      </c>
      <c r="O6697" s="29">
        <f t="shared" si="626"/>
        <v>7</v>
      </c>
      <c r="P6697" s="29">
        <f t="shared" si="627"/>
        <v>12</v>
      </c>
      <c r="Q6697" s="14" t="str">
        <f t="shared" si="628"/>
        <v xml:space="preserve">Darrin </v>
      </c>
      <c r="R6697" s="14" t="str">
        <f t="shared" si="629"/>
        <v>Sayre</v>
      </c>
    </row>
    <row r="6698" spans="2:18" x14ac:dyDescent="0.45">
      <c r="B6698" s="14" t="str">
        <f t="shared" si="624"/>
        <v>409505040952</v>
      </c>
      <c r="C6698" s="5">
        <v>40950</v>
      </c>
      <c r="D6698" s="2" t="s">
        <v>808</v>
      </c>
      <c r="E6698" s="14">
        <f t="shared" si="625"/>
        <v>0</v>
      </c>
      <c r="F6698" s="2">
        <v>50</v>
      </c>
      <c r="G6698" s="19">
        <v>4550.0600000000004</v>
      </c>
      <c r="H6698" s="20">
        <v>0.1</v>
      </c>
      <c r="I6698" s="6"/>
      <c r="J6698" s="5">
        <v>40952</v>
      </c>
      <c r="K6698" s="25">
        <v>-1335.32</v>
      </c>
      <c r="L6698" s="2" t="s">
        <v>310</v>
      </c>
      <c r="M6698" s="14">
        <f>+VLOOKUP(L6698,Customers!$C$3:$D$797,2,FALSE)</f>
        <v>5</v>
      </c>
      <c r="N6698" s="14">
        <f>+INDEX(Customers!$B$2:$D$797,MATCH(TF_Database!L6698,Customers!$C$2:$C$797,0),1)</f>
        <v>29106</v>
      </c>
      <c r="O6698" s="29">
        <f t="shared" si="626"/>
        <v>6</v>
      </c>
      <c r="P6698" s="29">
        <f t="shared" si="627"/>
        <v>12</v>
      </c>
      <c r="Q6698" s="14" t="str">
        <f t="shared" si="628"/>
        <v xml:space="preserve">Janet </v>
      </c>
      <c r="R6698" s="14" t="str">
        <f t="shared" si="629"/>
        <v>Martin</v>
      </c>
    </row>
    <row r="6699" spans="2:18" x14ac:dyDescent="0.45">
      <c r="B6699" s="14" t="str">
        <f t="shared" si="624"/>
        <v>412122841213</v>
      </c>
      <c r="C6699" s="5">
        <v>41212</v>
      </c>
      <c r="D6699" s="2" t="s">
        <v>811</v>
      </c>
      <c r="E6699" s="14">
        <f t="shared" si="625"/>
        <v>0</v>
      </c>
      <c r="F6699" s="2">
        <v>28</v>
      </c>
      <c r="G6699" s="19">
        <v>462.12</v>
      </c>
      <c r="H6699" s="20">
        <v>0</v>
      </c>
      <c r="I6699" s="6"/>
      <c r="J6699" s="5">
        <v>41213</v>
      </c>
      <c r="K6699" s="25">
        <v>226.4</v>
      </c>
      <c r="L6699" s="2" t="s">
        <v>710</v>
      </c>
      <c r="M6699" s="14">
        <f>+VLOOKUP(L6699,Customers!$C$3:$D$797,2,FALSE)</f>
        <v>1</v>
      </c>
      <c r="N6699" s="14">
        <f>+INDEX(Customers!$B$2:$D$797,MATCH(TF_Database!L6699,Customers!$C$2:$C$797,0),1)</f>
        <v>5864</v>
      </c>
      <c r="O6699" s="29">
        <f t="shared" si="626"/>
        <v>6</v>
      </c>
      <c r="P6699" s="29">
        <f t="shared" si="627"/>
        <v>12</v>
      </c>
      <c r="Q6699" s="14" t="str">
        <f t="shared" si="628"/>
        <v xml:space="preserve">Denny </v>
      </c>
      <c r="R6699" s="14" t="str">
        <f t="shared" si="629"/>
        <v>Ordway</v>
      </c>
    </row>
    <row r="6700" spans="2:18" x14ac:dyDescent="0.45">
      <c r="B6700" s="14" t="str">
        <f t="shared" si="624"/>
        <v>404213740423</v>
      </c>
      <c r="C6700" s="5">
        <v>40421</v>
      </c>
      <c r="D6700" s="2" t="s">
        <v>804</v>
      </c>
      <c r="E6700" s="14">
        <f t="shared" si="625"/>
        <v>0</v>
      </c>
      <c r="F6700" s="2">
        <v>37</v>
      </c>
      <c r="G6700" s="19">
        <v>105.99</v>
      </c>
      <c r="H6700" s="20">
        <v>0.01</v>
      </c>
      <c r="I6700" s="6"/>
      <c r="J6700" s="5">
        <v>40423</v>
      </c>
      <c r="K6700" s="25">
        <v>43.37</v>
      </c>
      <c r="L6700" s="2" t="s">
        <v>711</v>
      </c>
      <c r="M6700" s="14">
        <f>+VLOOKUP(L6700,Customers!$C$3:$D$797,2,FALSE)</f>
        <v>2</v>
      </c>
      <c r="N6700" s="14">
        <f>+INDEX(Customers!$B$2:$D$797,MATCH(TF_Database!L6700,Customers!$C$2:$C$797,0),1)</f>
        <v>19602</v>
      </c>
      <c r="O6700" s="29">
        <f t="shared" si="626"/>
        <v>8</v>
      </c>
      <c r="P6700" s="29">
        <f t="shared" si="627"/>
        <v>16</v>
      </c>
      <c r="Q6700" s="14" t="str">
        <f t="shared" si="628"/>
        <v xml:space="preserve">Charles </v>
      </c>
      <c r="R6700" s="14" t="str">
        <f t="shared" si="629"/>
        <v>Crestani</v>
      </c>
    </row>
    <row r="6701" spans="2:18" x14ac:dyDescent="0.45">
      <c r="B6701" s="14" t="str">
        <f t="shared" si="624"/>
        <v>404593140460</v>
      </c>
      <c r="C6701" s="5">
        <v>40459</v>
      </c>
      <c r="D6701" s="2" t="s">
        <v>808</v>
      </c>
      <c r="E6701" s="14">
        <f t="shared" si="625"/>
        <v>0</v>
      </c>
      <c r="F6701" s="2">
        <v>31</v>
      </c>
      <c r="G6701" s="19">
        <v>512.87</v>
      </c>
      <c r="H6701" s="20">
        <v>0</v>
      </c>
      <c r="I6701" s="6"/>
      <c r="J6701" s="5">
        <v>40460</v>
      </c>
      <c r="K6701" s="25">
        <v>170.69</v>
      </c>
      <c r="L6701" s="2" t="s">
        <v>362</v>
      </c>
      <c r="M6701" s="14">
        <f>+VLOOKUP(L6701,Customers!$C$3:$D$797,2,FALSE)</f>
        <v>1</v>
      </c>
      <c r="N6701" s="14">
        <f>+INDEX(Customers!$B$2:$D$797,MATCH(TF_Database!L6701,Customers!$C$2:$C$797,0),1)</f>
        <v>17675</v>
      </c>
      <c r="O6701" s="29">
        <f t="shared" si="626"/>
        <v>5</v>
      </c>
      <c r="P6701" s="29">
        <f t="shared" si="627"/>
        <v>11</v>
      </c>
      <c r="Q6701" s="14" t="str">
        <f t="shared" si="628"/>
        <v xml:space="preserve">Brad </v>
      </c>
      <c r="R6701" s="14" t="str">
        <f t="shared" si="629"/>
        <v>Thomas</v>
      </c>
    </row>
    <row r="6702" spans="2:18" x14ac:dyDescent="0.45">
      <c r="B6702" s="14" t="str">
        <f t="shared" si="624"/>
        <v>409833240984</v>
      </c>
      <c r="C6702" s="5">
        <v>40983</v>
      </c>
      <c r="D6702" s="2" t="s">
        <v>808</v>
      </c>
      <c r="E6702" s="14">
        <f t="shared" si="625"/>
        <v>0</v>
      </c>
      <c r="F6702" s="2">
        <v>32</v>
      </c>
      <c r="G6702" s="19">
        <v>102.59</v>
      </c>
      <c r="H6702" s="20">
        <v>0.01</v>
      </c>
      <c r="I6702" s="6"/>
      <c r="J6702" s="5">
        <v>40984</v>
      </c>
      <c r="K6702" s="25">
        <v>8.8800000000000008</v>
      </c>
      <c r="L6702" s="2" t="s">
        <v>713</v>
      </c>
      <c r="M6702" s="14">
        <f>+VLOOKUP(L6702,Customers!$C$3:$D$797,2,FALSE)</f>
        <v>2</v>
      </c>
      <c r="N6702" s="14">
        <f>+INDEX(Customers!$B$2:$D$797,MATCH(TF_Database!L6702,Customers!$C$2:$C$797,0),1)</f>
        <v>28731</v>
      </c>
      <c r="O6702" s="29">
        <f t="shared" si="626"/>
        <v>7</v>
      </c>
      <c r="P6702" s="29">
        <f t="shared" si="627"/>
        <v>15</v>
      </c>
      <c r="Q6702" s="14" t="str">
        <f t="shared" si="628"/>
        <v xml:space="preserve">Thomas </v>
      </c>
      <c r="R6702" s="14" t="str">
        <f t="shared" si="629"/>
        <v>Thornton</v>
      </c>
    </row>
    <row r="6703" spans="2:18" x14ac:dyDescent="0.45">
      <c r="B6703" s="14" t="str">
        <f t="shared" si="624"/>
        <v>409835040985</v>
      </c>
      <c r="C6703" s="5">
        <v>40983</v>
      </c>
      <c r="D6703" s="2" t="s">
        <v>808</v>
      </c>
      <c r="E6703" s="14">
        <f t="shared" si="625"/>
        <v>0</v>
      </c>
      <c r="F6703" s="2">
        <v>50</v>
      </c>
      <c r="G6703" s="19">
        <v>1695.65</v>
      </c>
      <c r="H6703" s="20">
        <v>0.02</v>
      </c>
      <c r="I6703" s="6"/>
      <c r="J6703" s="5">
        <v>40985</v>
      </c>
      <c r="K6703" s="25">
        <v>51.98</v>
      </c>
      <c r="L6703" s="2" t="s">
        <v>713</v>
      </c>
      <c r="M6703" s="14">
        <f>+VLOOKUP(L6703,Customers!$C$3:$D$797,2,FALSE)</f>
        <v>2</v>
      </c>
      <c r="N6703" s="14">
        <f>+INDEX(Customers!$B$2:$D$797,MATCH(TF_Database!L6703,Customers!$C$2:$C$797,0),1)</f>
        <v>28731</v>
      </c>
      <c r="O6703" s="29">
        <f t="shared" si="626"/>
        <v>7</v>
      </c>
      <c r="P6703" s="29">
        <f t="shared" si="627"/>
        <v>15</v>
      </c>
      <c r="Q6703" s="14" t="str">
        <f t="shared" si="628"/>
        <v xml:space="preserve">Thomas </v>
      </c>
      <c r="R6703" s="14" t="str">
        <f t="shared" si="629"/>
        <v>Thornton</v>
      </c>
    </row>
    <row r="6704" spans="2:18" x14ac:dyDescent="0.45">
      <c r="B6704" s="14" t="str">
        <f t="shared" si="624"/>
        <v>39848239852</v>
      </c>
      <c r="C6704" s="5">
        <v>39848</v>
      </c>
      <c r="D6704" s="2" t="s">
        <v>804</v>
      </c>
      <c r="E6704" s="14">
        <f t="shared" si="625"/>
        <v>0</v>
      </c>
      <c r="F6704" s="2">
        <v>2</v>
      </c>
      <c r="G6704" s="19">
        <v>7.01</v>
      </c>
      <c r="H6704" s="20">
        <v>0.03</v>
      </c>
      <c r="I6704" s="6"/>
      <c r="J6704" s="5">
        <v>39852</v>
      </c>
      <c r="K6704" s="25">
        <v>-4.2</v>
      </c>
      <c r="L6704" s="2" t="s">
        <v>716</v>
      </c>
      <c r="M6704" s="14">
        <f>+VLOOKUP(L6704,Customers!$C$3:$D$797,2,FALSE)</f>
        <v>3</v>
      </c>
      <c r="N6704" s="14">
        <f>+INDEX(Customers!$B$2:$D$797,MATCH(TF_Database!L6704,Customers!$C$2:$C$797,0),1)</f>
        <v>13893</v>
      </c>
      <c r="O6704" s="29">
        <f t="shared" si="626"/>
        <v>5</v>
      </c>
      <c r="P6704" s="29">
        <f t="shared" si="627"/>
        <v>9</v>
      </c>
      <c r="Q6704" s="14" t="str">
        <f t="shared" si="628"/>
        <v xml:space="preserve">Dean </v>
      </c>
      <c r="R6704" s="14" t="str">
        <f t="shared" si="629"/>
        <v>Katz</v>
      </c>
    </row>
    <row r="6705" spans="2:18" x14ac:dyDescent="0.45">
      <c r="B6705" s="14" t="str">
        <f t="shared" si="624"/>
        <v>399323239933</v>
      </c>
      <c r="C6705" s="5">
        <v>39932</v>
      </c>
      <c r="D6705" s="2" t="s">
        <v>806</v>
      </c>
      <c r="E6705" s="14">
        <f t="shared" si="625"/>
        <v>1</v>
      </c>
      <c r="F6705" s="2">
        <v>32</v>
      </c>
      <c r="G6705" s="19">
        <v>1116.03</v>
      </c>
      <c r="H6705" s="20">
        <v>0.04</v>
      </c>
      <c r="I6705" s="6"/>
      <c r="J6705" s="5">
        <v>39933</v>
      </c>
      <c r="K6705" s="25">
        <v>203.44</v>
      </c>
      <c r="L6705" s="2" t="s">
        <v>368</v>
      </c>
      <c r="M6705" s="14">
        <f>+VLOOKUP(L6705,Customers!$C$3:$D$797,2,FALSE)</f>
        <v>4</v>
      </c>
      <c r="N6705" s="14">
        <f>+INDEX(Customers!$B$2:$D$797,MATCH(TF_Database!L6705,Customers!$C$2:$C$797,0),1)</f>
        <v>19191</v>
      </c>
      <c r="O6705" s="29">
        <f t="shared" si="626"/>
        <v>6</v>
      </c>
      <c r="P6705" s="29">
        <f t="shared" si="627"/>
        <v>11</v>
      </c>
      <c r="Q6705" s="14" t="str">
        <f t="shared" si="628"/>
        <v xml:space="preserve">Corey </v>
      </c>
      <c r="R6705" s="14" t="str">
        <f t="shared" si="629"/>
        <v>Roper</v>
      </c>
    </row>
    <row r="6706" spans="2:18" x14ac:dyDescent="0.45">
      <c r="B6706" s="14" t="str">
        <f t="shared" si="624"/>
        <v>412092041210</v>
      </c>
      <c r="C6706" s="5">
        <v>41209</v>
      </c>
      <c r="D6706" s="2" t="s">
        <v>811</v>
      </c>
      <c r="E6706" s="14">
        <f t="shared" si="625"/>
        <v>0</v>
      </c>
      <c r="F6706" s="2">
        <v>20</v>
      </c>
      <c r="G6706" s="19">
        <v>2305.75</v>
      </c>
      <c r="H6706" s="20">
        <v>0.03</v>
      </c>
      <c r="I6706" s="6"/>
      <c r="J6706" s="5">
        <v>41210</v>
      </c>
      <c r="K6706" s="25">
        <v>-530.67999999999995</v>
      </c>
      <c r="L6706" s="2" t="s">
        <v>264</v>
      </c>
      <c r="M6706" s="14">
        <f>+VLOOKUP(L6706,Customers!$C$3:$D$797,2,FALSE)</f>
        <v>4</v>
      </c>
      <c r="N6706" s="14">
        <f>+INDEX(Customers!$B$2:$D$797,MATCH(TF_Database!L6706,Customers!$C$2:$C$797,0),1)</f>
        <v>17527</v>
      </c>
      <c r="O6706" s="29">
        <f t="shared" si="626"/>
        <v>7</v>
      </c>
      <c r="P6706" s="29">
        <f t="shared" si="627"/>
        <v>11</v>
      </c>
      <c r="Q6706" s="14" t="str">
        <f t="shared" si="628"/>
        <v xml:space="preserve">Darren </v>
      </c>
      <c r="R6706" s="14" t="str">
        <f t="shared" si="629"/>
        <v>Budd</v>
      </c>
    </row>
    <row r="6707" spans="2:18" x14ac:dyDescent="0.45">
      <c r="B6707" s="14" t="str">
        <f t="shared" si="624"/>
        <v>410502141051</v>
      </c>
      <c r="C6707" s="5">
        <v>41050</v>
      </c>
      <c r="D6707" s="2" t="s">
        <v>811</v>
      </c>
      <c r="E6707" s="14">
        <f t="shared" si="625"/>
        <v>0</v>
      </c>
      <c r="F6707" s="2">
        <v>21</v>
      </c>
      <c r="G6707" s="19">
        <v>80.45</v>
      </c>
      <c r="H6707" s="20">
        <v>0.09</v>
      </c>
      <c r="I6707" s="6"/>
      <c r="J6707" s="5">
        <v>41051</v>
      </c>
      <c r="K6707" s="25">
        <v>-60.961500000000001</v>
      </c>
      <c r="L6707" s="2" t="s">
        <v>362</v>
      </c>
      <c r="M6707" s="14">
        <f>+VLOOKUP(L6707,Customers!$C$3:$D$797,2,FALSE)</f>
        <v>1</v>
      </c>
      <c r="N6707" s="14">
        <f>+INDEX(Customers!$B$2:$D$797,MATCH(TF_Database!L6707,Customers!$C$2:$C$797,0),1)</f>
        <v>17675</v>
      </c>
      <c r="O6707" s="29">
        <f t="shared" si="626"/>
        <v>5</v>
      </c>
      <c r="P6707" s="29">
        <f t="shared" si="627"/>
        <v>11</v>
      </c>
      <c r="Q6707" s="14" t="str">
        <f t="shared" si="628"/>
        <v xml:space="preserve">Brad </v>
      </c>
      <c r="R6707" s="14" t="str">
        <f t="shared" si="629"/>
        <v>Thomas</v>
      </c>
    </row>
    <row r="6708" spans="2:18" x14ac:dyDescent="0.45">
      <c r="B6708" s="14" t="str">
        <f t="shared" si="624"/>
        <v>41172841174</v>
      </c>
      <c r="C6708" s="5">
        <v>41172</v>
      </c>
      <c r="D6708" s="2" t="s">
        <v>810</v>
      </c>
      <c r="E6708" s="14">
        <f t="shared" si="625"/>
        <v>0</v>
      </c>
      <c r="F6708" s="2">
        <v>8</v>
      </c>
      <c r="G6708" s="19">
        <v>149.51</v>
      </c>
      <c r="H6708" s="20">
        <v>0.02</v>
      </c>
      <c r="I6708" s="6"/>
      <c r="J6708" s="5">
        <v>41174</v>
      </c>
      <c r="K6708" s="25">
        <v>-31.11</v>
      </c>
      <c r="L6708" s="2" t="s">
        <v>264</v>
      </c>
      <c r="M6708" s="14">
        <f>+VLOOKUP(L6708,Customers!$C$3:$D$797,2,FALSE)</f>
        <v>4</v>
      </c>
      <c r="N6708" s="14">
        <f>+INDEX(Customers!$B$2:$D$797,MATCH(TF_Database!L6708,Customers!$C$2:$C$797,0),1)</f>
        <v>17527</v>
      </c>
      <c r="O6708" s="29">
        <f t="shared" si="626"/>
        <v>7</v>
      </c>
      <c r="P6708" s="29">
        <f t="shared" si="627"/>
        <v>11</v>
      </c>
      <c r="Q6708" s="14" t="str">
        <f t="shared" si="628"/>
        <v xml:space="preserve">Darren </v>
      </c>
      <c r="R6708" s="14" t="str">
        <f t="shared" si="629"/>
        <v>Budd</v>
      </c>
    </row>
    <row r="6709" spans="2:18" x14ac:dyDescent="0.45">
      <c r="B6709" s="14" t="str">
        <f t="shared" si="624"/>
        <v>409182540922</v>
      </c>
      <c r="C6709" s="5">
        <v>40918</v>
      </c>
      <c r="D6709" s="2" t="s">
        <v>804</v>
      </c>
      <c r="E6709" s="14">
        <f t="shared" si="625"/>
        <v>0</v>
      </c>
      <c r="F6709" s="2">
        <v>25</v>
      </c>
      <c r="G6709" s="19">
        <v>322.73</v>
      </c>
      <c r="H6709" s="20">
        <v>7.0000000000000007E-2</v>
      </c>
      <c r="I6709" s="6"/>
      <c r="J6709" s="5">
        <v>40922</v>
      </c>
      <c r="K6709" s="25">
        <v>101.83</v>
      </c>
      <c r="L6709" s="2" t="s">
        <v>191</v>
      </c>
      <c r="M6709" s="14">
        <f>+VLOOKUP(L6709,Customers!$C$3:$D$797,2,FALSE)</f>
        <v>2</v>
      </c>
      <c r="N6709" s="14">
        <f>+INDEX(Customers!$B$2:$D$797,MATCH(TF_Database!L6709,Customers!$C$2:$C$797,0),1)</f>
        <v>24755</v>
      </c>
      <c r="O6709" s="29">
        <f t="shared" si="626"/>
        <v>6</v>
      </c>
      <c r="P6709" s="29">
        <f t="shared" si="627"/>
        <v>14</v>
      </c>
      <c r="Q6709" s="14" t="str">
        <f t="shared" si="628"/>
        <v xml:space="preserve">Helen </v>
      </c>
      <c r="R6709" s="14" t="str">
        <f t="shared" si="629"/>
        <v>Andreada</v>
      </c>
    </row>
    <row r="6710" spans="2:18" x14ac:dyDescent="0.45">
      <c r="B6710" s="14" t="str">
        <f t="shared" si="624"/>
        <v>39927139927</v>
      </c>
      <c r="C6710" s="5">
        <v>39927</v>
      </c>
      <c r="D6710" s="2" t="s">
        <v>808</v>
      </c>
      <c r="E6710" s="14">
        <f t="shared" si="625"/>
        <v>0</v>
      </c>
      <c r="F6710" s="2">
        <v>1</v>
      </c>
      <c r="G6710" s="19">
        <v>7.96</v>
      </c>
      <c r="H6710" s="20">
        <v>0</v>
      </c>
      <c r="I6710" s="6"/>
      <c r="J6710" s="5">
        <v>39927</v>
      </c>
      <c r="K6710" s="25">
        <v>-0.10999999999999943</v>
      </c>
      <c r="L6710" s="2" t="s">
        <v>354</v>
      </c>
      <c r="M6710" s="14">
        <f>+VLOOKUP(L6710,Customers!$C$3:$D$797,2,FALSE)</f>
        <v>1</v>
      </c>
      <c r="N6710" s="14">
        <f>+INDEX(Customers!$B$2:$D$797,MATCH(TF_Database!L6710,Customers!$C$2:$C$797,0),1)</f>
        <v>26284</v>
      </c>
      <c r="O6710" s="29">
        <f t="shared" si="626"/>
        <v>10</v>
      </c>
      <c r="P6710" s="29">
        <f t="shared" si="627"/>
        <v>16</v>
      </c>
      <c r="Q6710" s="14" t="str">
        <f t="shared" si="628"/>
        <v xml:space="preserve">Giulietta </v>
      </c>
      <c r="R6710" s="14" t="str">
        <f t="shared" si="629"/>
        <v>Dortch</v>
      </c>
    </row>
    <row r="6711" spans="2:18" x14ac:dyDescent="0.45">
      <c r="B6711" s="14" t="str">
        <f t="shared" si="624"/>
        <v>40054540061</v>
      </c>
      <c r="C6711" s="5">
        <v>40054</v>
      </c>
      <c r="D6711" s="2" t="s">
        <v>804</v>
      </c>
      <c r="E6711" s="14">
        <f t="shared" si="625"/>
        <v>0</v>
      </c>
      <c r="F6711" s="2">
        <v>5</v>
      </c>
      <c r="G6711" s="19">
        <v>1548.45</v>
      </c>
      <c r="H6711" s="20">
        <v>0.03</v>
      </c>
      <c r="I6711" s="6"/>
      <c r="J6711" s="5">
        <v>40061</v>
      </c>
      <c r="K6711" s="25">
        <v>-224.2</v>
      </c>
      <c r="L6711" s="2" t="s">
        <v>393</v>
      </c>
      <c r="M6711" s="14">
        <f>+VLOOKUP(L6711,Customers!$C$3:$D$797,2,FALSE)</f>
        <v>2</v>
      </c>
      <c r="N6711" s="14">
        <f>+INDEX(Customers!$B$2:$D$797,MATCH(TF_Database!L6711,Customers!$C$2:$C$797,0),1)</f>
        <v>16468</v>
      </c>
      <c r="O6711" s="29">
        <f t="shared" si="626"/>
        <v>7</v>
      </c>
      <c r="P6711" s="29">
        <f t="shared" si="627"/>
        <v>10</v>
      </c>
      <c r="Q6711" s="14" t="str">
        <f t="shared" si="628"/>
        <v xml:space="preserve">Deanra </v>
      </c>
      <c r="R6711" s="14" t="str">
        <f t="shared" si="629"/>
        <v>Eno</v>
      </c>
    </row>
    <row r="6712" spans="2:18" x14ac:dyDescent="0.45">
      <c r="B6712" s="14" t="str">
        <f t="shared" si="624"/>
        <v>40054340054</v>
      </c>
      <c r="C6712" s="5">
        <v>40054</v>
      </c>
      <c r="D6712" s="2" t="s">
        <v>804</v>
      </c>
      <c r="E6712" s="14">
        <f t="shared" si="625"/>
        <v>0</v>
      </c>
      <c r="F6712" s="2">
        <v>3</v>
      </c>
      <c r="G6712" s="19">
        <v>56.07</v>
      </c>
      <c r="H6712" s="20">
        <v>0</v>
      </c>
      <c r="I6712" s="6"/>
      <c r="J6712" s="5">
        <v>40054</v>
      </c>
      <c r="K6712" s="25">
        <v>10.49</v>
      </c>
      <c r="L6712" s="2" t="s">
        <v>393</v>
      </c>
      <c r="M6712" s="14">
        <f>+VLOOKUP(L6712,Customers!$C$3:$D$797,2,FALSE)</f>
        <v>2</v>
      </c>
      <c r="N6712" s="14">
        <f>+INDEX(Customers!$B$2:$D$797,MATCH(TF_Database!L6712,Customers!$C$2:$C$797,0),1)</f>
        <v>16468</v>
      </c>
      <c r="O6712" s="29">
        <f t="shared" si="626"/>
        <v>7</v>
      </c>
      <c r="P6712" s="29">
        <f t="shared" si="627"/>
        <v>10</v>
      </c>
      <c r="Q6712" s="14" t="str">
        <f t="shared" si="628"/>
        <v xml:space="preserve">Deanra </v>
      </c>
      <c r="R6712" s="14" t="str">
        <f t="shared" si="629"/>
        <v>Eno</v>
      </c>
    </row>
    <row r="6713" spans="2:18" x14ac:dyDescent="0.45">
      <c r="B6713" s="14" t="str">
        <f t="shared" si="624"/>
        <v>410502541059</v>
      </c>
      <c r="C6713" s="5">
        <v>41050</v>
      </c>
      <c r="D6713" s="2" t="s">
        <v>804</v>
      </c>
      <c r="E6713" s="14">
        <f t="shared" si="625"/>
        <v>0</v>
      </c>
      <c r="F6713" s="2">
        <v>25</v>
      </c>
      <c r="G6713" s="19">
        <v>270.16000000000003</v>
      </c>
      <c r="H6713" s="20">
        <v>0.09</v>
      </c>
      <c r="I6713" s="6"/>
      <c r="J6713" s="5">
        <v>41059</v>
      </c>
      <c r="K6713" s="25">
        <v>16.920000000000002</v>
      </c>
      <c r="L6713" s="2" t="s">
        <v>393</v>
      </c>
      <c r="M6713" s="14">
        <f>+VLOOKUP(L6713,Customers!$C$3:$D$797,2,FALSE)</f>
        <v>2</v>
      </c>
      <c r="N6713" s="14">
        <f>+INDEX(Customers!$B$2:$D$797,MATCH(TF_Database!L6713,Customers!$C$2:$C$797,0),1)</f>
        <v>16468</v>
      </c>
      <c r="O6713" s="29">
        <f t="shared" si="626"/>
        <v>7</v>
      </c>
      <c r="P6713" s="29">
        <f t="shared" si="627"/>
        <v>10</v>
      </c>
      <c r="Q6713" s="14" t="str">
        <f t="shared" si="628"/>
        <v xml:space="preserve">Deanra </v>
      </c>
      <c r="R6713" s="14" t="str">
        <f t="shared" si="629"/>
        <v>Eno</v>
      </c>
    </row>
    <row r="6714" spans="2:18" x14ac:dyDescent="0.45">
      <c r="B6714" s="14" t="str">
        <f t="shared" si="624"/>
        <v>410502441050</v>
      </c>
      <c r="C6714" s="5">
        <v>41050</v>
      </c>
      <c r="D6714" s="2" t="s">
        <v>804</v>
      </c>
      <c r="E6714" s="14">
        <f t="shared" si="625"/>
        <v>0</v>
      </c>
      <c r="F6714" s="2">
        <v>24</v>
      </c>
      <c r="G6714" s="19">
        <v>2694.01</v>
      </c>
      <c r="H6714" s="20">
        <v>0.08</v>
      </c>
      <c r="I6714" s="6"/>
      <c r="J6714" s="5">
        <v>41050</v>
      </c>
      <c r="K6714" s="25">
        <v>994.31</v>
      </c>
      <c r="L6714" s="2" t="s">
        <v>393</v>
      </c>
      <c r="M6714" s="14">
        <f>+VLOOKUP(L6714,Customers!$C$3:$D$797,2,FALSE)</f>
        <v>2</v>
      </c>
      <c r="N6714" s="14">
        <f>+INDEX(Customers!$B$2:$D$797,MATCH(TF_Database!L6714,Customers!$C$2:$C$797,0),1)</f>
        <v>16468</v>
      </c>
      <c r="O6714" s="29">
        <f t="shared" si="626"/>
        <v>7</v>
      </c>
      <c r="P6714" s="29">
        <f t="shared" si="627"/>
        <v>10</v>
      </c>
      <c r="Q6714" s="14" t="str">
        <f t="shared" si="628"/>
        <v xml:space="preserve">Deanra </v>
      </c>
      <c r="R6714" s="14" t="str">
        <f t="shared" si="629"/>
        <v>Eno</v>
      </c>
    </row>
    <row r="6715" spans="2:18" x14ac:dyDescent="0.45">
      <c r="B6715" s="14" t="str">
        <f t="shared" si="624"/>
        <v>40543240543</v>
      </c>
      <c r="C6715" s="5">
        <v>40543</v>
      </c>
      <c r="D6715" s="2" t="s">
        <v>808</v>
      </c>
      <c r="E6715" s="14">
        <f t="shared" si="625"/>
        <v>0</v>
      </c>
      <c r="F6715" s="2">
        <v>2</v>
      </c>
      <c r="G6715" s="19">
        <v>56.13</v>
      </c>
      <c r="H6715" s="20">
        <v>0.02</v>
      </c>
      <c r="I6715" s="6"/>
      <c r="J6715" s="5">
        <v>40543</v>
      </c>
      <c r="K6715" s="25">
        <v>48.85</v>
      </c>
      <c r="L6715" s="2" t="s">
        <v>451</v>
      </c>
      <c r="M6715" s="14">
        <f>+VLOOKUP(L6715,Customers!$C$3:$D$797,2,FALSE)</f>
        <v>4</v>
      </c>
      <c r="N6715" s="14">
        <f>+INDEX(Customers!$B$2:$D$797,MATCH(TF_Database!L6715,Customers!$C$2:$C$797,0),1)</f>
        <v>28121</v>
      </c>
      <c r="O6715" s="29">
        <f t="shared" si="626"/>
        <v>6</v>
      </c>
      <c r="P6715" s="29">
        <f t="shared" si="627"/>
        <v>14</v>
      </c>
      <c r="Q6715" s="14" t="str">
        <f t="shared" si="628"/>
        <v xml:space="preserve">Grant </v>
      </c>
      <c r="R6715" s="14" t="str">
        <f t="shared" si="629"/>
        <v>Thornton</v>
      </c>
    </row>
    <row r="6716" spans="2:18" x14ac:dyDescent="0.45">
      <c r="B6716" s="14" t="str">
        <f t="shared" si="624"/>
        <v>405432540545</v>
      </c>
      <c r="C6716" s="5">
        <v>40543</v>
      </c>
      <c r="D6716" s="2" t="s">
        <v>808</v>
      </c>
      <c r="E6716" s="14">
        <f t="shared" si="625"/>
        <v>0</v>
      </c>
      <c r="F6716" s="2">
        <v>25</v>
      </c>
      <c r="G6716" s="19">
        <v>1491.5205000000001</v>
      </c>
      <c r="H6716" s="20">
        <v>0</v>
      </c>
      <c r="I6716" s="6"/>
      <c r="J6716" s="5">
        <v>40545</v>
      </c>
      <c r="K6716" s="25">
        <v>286.36200000000002</v>
      </c>
      <c r="L6716" s="2" t="s">
        <v>451</v>
      </c>
      <c r="M6716" s="14">
        <f>+VLOOKUP(L6716,Customers!$C$3:$D$797,2,FALSE)</f>
        <v>4</v>
      </c>
      <c r="N6716" s="14">
        <f>+INDEX(Customers!$B$2:$D$797,MATCH(TF_Database!L6716,Customers!$C$2:$C$797,0),1)</f>
        <v>28121</v>
      </c>
      <c r="O6716" s="29">
        <f t="shared" si="626"/>
        <v>6</v>
      </c>
      <c r="P6716" s="29">
        <f t="shared" si="627"/>
        <v>14</v>
      </c>
      <c r="Q6716" s="14" t="str">
        <f t="shared" si="628"/>
        <v xml:space="preserve">Grant </v>
      </c>
      <c r="R6716" s="14" t="str">
        <f t="shared" si="629"/>
        <v>Thornton</v>
      </c>
    </row>
    <row r="6717" spans="2:18" x14ac:dyDescent="0.45">
      <c r="B6717" s="14" t="str">
        <f t="shared" si="624"/>
        <v>39855739857</v>
      </c>
      <c r="C6717" s="5">
        <v>39855</v>
      </c>
      <c r="D6717" s="2" t="s">
        <v>806</v>
      </c>
      <c r="E6717" s="14">
        <f t="shared" si="625"/>
        <v>1</v>
      </c>
      <c r="F6717" s="2">
        <v>7</v>
      </c>
      <c r="G6717" s="19">
        <v>13253.93</v>
      </c>
      <c r="H6717" s="20">
        <v>0.01</v>
      </c>
      <c r="I6717" s="6"/>
      <c r="J6717" s="5">
        <v>39857</v>
      </c>
      <c r="K6717" s="25">
        <v>-1596.7457999999999</v>
      </c>
      <c r="L6717" s="2" t="s">
        <v>376</v>
      </c>
      <c r="M6717" s="14">
        <f>+VLOOKUP(L6717,Customers!$C$3:$D$797,2,FALSE)</f>
        <v>3</v>
      </c>
      <c r="N6717" s="14">
        <f>+INDEX(Customers!$B$2:$D$797,MATCH(TF_Database!L6717,Customers!$C$2:$C$797,0),1)</f>
        <v>15448</v>
      </c>
      <c r="O6717" s="29">
        <f t="shared" si="626"/>
        <v>7</v>
      </c>
      <c r="P6717" s="29">
        <f t="shared" si="627"/>
        <v>14</v>
      </c>
      <c r="Q6717" s="14" t="str">
        <f t="shared" si="628"/>
        <v xml:space="preserve">Nicole </v>
      </c>
      <c r="R6717" s="14" t="str">
        <f t="shared" si="629"/>
        <v>Brennan</v>
      </c>
    </row>
    <row r="6718" spans="2:18" x14ac:dyDescent="0.45">
      <c r="B6718" s="14" t="str">
        <f t="shared" si="624"/>
        <v>398692239871</v>
      </c>
      <c r="C6718" s="5">
        <v>39869</v>
      </c>
      <c r="D6718" s="2" t="s">
        <v>804</v>
      </c>
      <c r="E6718" s="14">
        <f t="shared" si="625"/>
        <v>0</v>
      </c>
      <c r="F6718" s="2">
        <v>22</v>
      </c>
      <c r="G6718" s="19">
        <v>1102.3</v>
      </c>
      <c r="H6718" s="20">
        <v>0.1</v>
      </c>
      <c r="I6718" s="6"/>
      <c r="J6718" s="5">
        <v>39871</v>
      </c>
      <c r="K6718" s="25">
        <v>98.12</v>
      </c>
      <c r="L6718" s="2" t="s">
        <v>350</v>
      </c>
      <c r="M6718" s="14">
        <f>+VLOOKUP(L6718,Customers!$C$3:$D$797,2,FALSE)</f>
        <v>2</v>
      </c>
      <c r="N6718" s="14">
        <f>+INDEX(Customers!$B$2:$D$797,MATCH(TF_Database!L6718,Customers!$C$2:$C$797,0),1)</f>
        <v>6385</v>
      </c>
      <c r="O6718" s="29">
        <f t="shared" si="626"/>
        <v>4</v>
      </c>
      <c r="P6718" s="29">
        <f t="shared" si="627"/>
        <v>12</v>
      </c>
      <c r="Q6718" s="14" t="str">
        <f t="shared" si="628"/>
        <v xml:space="preserve">Dan </v>
      </c>
      <c r="R6718" s="14" t="str">
        <f t="shared" si="629"/>
        <v>Campbell</v>
      </c>
    </row>
    <row r="6719" spans="2:18" x14ac:dyDescent="0.45">
      <c r="B6719" s="14" t="str">
        <f t="shared" si="624"/>
        <v>411264341126</v>
      </c>
      <c r="C6719" s="5">
        <v>41126</v>
      </c>
      <c r="D6719" s="2" t="s">
        <v>806</v>
      </c>
      <c r="E6719" s="14">
        <f t="shared" si="625"/>
        <v>1</v>
      </c>
      <c r="F6719" s="2">
        <v>43</v>
      </c>
      <c r="G6719" s="19">
        <v>471.87</v>
      </c>
      <c r="H6719" s="20">
        <v>0.05</v>
      </c>
      <c r="I6719" s="6"/>
      <c r="J6719" s="5">
        <v>41126</v>
      </c>
      <c r="K6719" s="25">
        <v>52.27</v>
      </c>
      <c r="L6719" s="2" t="s">
        <v>393</v>
      </c>
      <c r="M6719" s="14">
        <f>+VLOOKUP(L6719,Customers!$C$3:$D$797,2,FALSE)</f>
        <v>2</v>
      </c>
      <c r="N6719" s="14">
        <f>+INDEX(Customers!$B$2:$D$797,MATCH(TF_Database!L6719,Customers!$C$2:$C$797,0),1)</f>
        <v>16468</v>
      </c>
      <c r="O6719" s="29">
        <f t="shared" si="626"/>
        <v>7</v>
      </c>
      <c r="P6719" s="29">
        <f t="shared" si="627"/>
        <v>10</v>
      </c>
      <c r="Q6719" s="14" t="str">
        <f t="shared" si="628"/>
        <v xml:space="preserve">Deanra </v>
      </c>
      <c r="R6719" s="14" t="str">
        <f t="shared" si="629"/>
        <v>Eno</v>
      </c>
    </row>
    <row r="6720" spans="2:18" x14ac:dyDescent="0.45">
      <c r="B6720" s="14" t="str">
        <f t="shared" si="624"/>
        <v>411263941128</v>
      </c>
      <c r="C6720" s="5">
        <v>41126</v>
      </c>
      <c r="D6720" s="2" t="s">
        <v>806</v>
      </c>
      <c r="E6720" s="14">
        <f t="shared" si="625"/>
        <v>1</v>
      </c>
      <c r="F6720" s="2">
        <v>39</v>
      </c>
      <c r="G6720" s="19">
        <v>539.6</v>
      </c>
      <c r="H6720" s="20">
        <v>0.06</v>
      </c>
      <c r="I6720" s="6"/>
      <c r="J6720" s="5">
        <v>41128</v>
      </c>
      <c r="K6720" s="25">
        <v>-6.5</v>
      </c>
      <c r="L6720" s="2" t="s">
        <v>393</v>
      </c>
      <c r="M6720" s="14">
        <f>+VLOOKUP(L6720,Customers!$C$3:$D$797,2,FALSE)</f>
        <v>2</v>
      </c>
      <c r="N6720" s="14">
        <f>+INDEX(Customers!$B$2:$D$797,MATCH(TF_Database!L6720,Customers!$C$2:$C$797,0),1)</f>
        <v>16468</v>
      </c>
      <c r="O6720" s="29">
        <f t="shared" si="626"/>
        <v>7</v>
      </c>
      <c r="P6720" s="29">
        <f t="shared" si="627"/>
        <v>10</v>
      </c>
      <c r="Q6720" s="14" t="str">
        <f t="shared" si="628"/>
        <v xml:space="preserve">Deanra </v>
      </c>
      <c r="R6720" s="14" t="str">
        <f t="shared" si="629"/>
        <v>Eno</v>
      </c>
    </row>
    <row r="6721" spans="2:18" x14ac:dyDescent="0.45">
      <c r="B6721" s="14" t="str">
        <f t="shared" si="624"/>
        <v>400713140074</v>
      </c>
      <c r="C6721" s="5">
        <v>40071</v>
      </c>
      <c r="D6721" s="2" t="s">
        <v>806</v>
      </c>
      <c r="E6721" s="14">
        <f t="shared" si="625"/>
        <v>1</v>
      </c>
      <c r="F6721" s="2">
        <v>31</v>
      </c>
      <c r="G6721" s="19">
        <v>229.43</v>
      </c>
      <c r="H6721" s="20">
        <v>0.03</v>
      </c>
      <c r="I6721" s="6"/>
      <c r="J6721" s="5">
        <v>40074</v>
      </c>
      <c r="K6721" s="25">
        <v>-127.05200000000001</v>
      </c>
      <c r="L6721" s="2" t="s">
        <v>333</v>
      </c>
      <c r="M6721" s="14">
        <f>+VLOOKUP(L6721,Customers!$C$3:$D$797,2,FALSE)</f>
        <v>1</v>
      </c>
      <c r="N6721" s="14">
        <f>+INDEX(Customers!$B$2:$D$797,MATCH(TF_Database!L6721,Customers!$C$2:$C$797,0),1)</f>
        <v>11954</v>
      </c>
      <c r="O6721" s="29">
        <f t="shared" si="626"/>
        <v>3</v>
      </c>
      <c r="P6721" s="29">
        <f t="shared" si="627"/>
        <v>9</v>
      </c>
      <c r="Q6721" s="14" t="str">
        <f t="shared" si="628"/>
        <v xml:space="preserve">Ed </v>
      </c>
      <c r="R6721" s="14" t="str">
        <f t="shared" si="629"/>
        <v>Jacobs</v>
      </c>
    </row>
    <row r="6722" spans="2:18" x14ac:dyDescent="0.45">
      <c r="B6722" s="14" t="str">
        <f t="shared" si="624"/>
        <v>408961040897</v>
      </c>
      <c r="C6722" s="5">
        <v>40896</v>
      </c>
      <c r="D6722" s="2" t="s">
        <v>806</v>
      </c>
      <c r="E6722" s="14">
        <f t="shared" si="625"/>
        <v>1</v>
      </c>
      <c r="F6722" s="2">
        <v>10</v>
      </c>
      <c r="G6722" s="19">
        <v>211.97</v>
      </c>
      <c r="H6722" s="20">
        <v>0.06</v>
      </c>
      <c r="I6722" s="6"/>
      <c r="J6722" s="5">
        <v>40897</v>
      </c>
      <c r="K6722" s="25">
        <v>-46.83</v>
      </c>
      <c r="L6722" s="2" t="s">
        <v>708</v>
      </c>
      <c r="M6722" s="14">
        <f>+VLOOKUP(L6722,Customers!$C$3:$D$797,2,FALSE)</f>
        <v>1</v>
      </c>
      <c r="N6722" s="14">
        <f>+INDEX(Customers!$B$2:$D$797,MATCH(TF_Database!L6722,Customers!$C$2:$C$797,0),1)</f>
        <v>23447</v>
      </c>
      <c r="O6722" s="29">
        <f t="shared" si="626"/>
        <v>5</v>
      </c>
      <c r="P6722" s="29">
        <f t="shared" si="627"/>
        <v>9</v>
      </c>
      <c r="Q6722" s="14" t="str">
        <f t="shared" si="628"/>
        <v xml:space="preserve">Adam </v>
      </c>
      <c r="R6722" s="14" t="str">
        <f t="shared" si="629"/>
        <v>Hart</v>
      </c>
    </row>
    <row r="6723" spans="2:18" x14ac:dyDescent="0.45">
      <c r="B6723" s="14" t="str">
        <f t="shared" si="624"/>
        <v>40750340754</v>
      </c>
      <c r="C6723" s="5">
        <v>40750</v>
      </c>
      <c r="D6723" s="2" t="s">
        <v>804</v>
      </c>
      <c r="E6723" s="14">
        <f t="shared" si="625"/>
        <v>0</v>
      </c>
      <c r="F6723" s="2">
        <v>3</v>
      </c>
      <c r="G6723" s="19">
        <v>36.06</v>
      </c>
      <c r="H6723" s="20">
        <v>0.08</v>
      </c>
      <c r="I6723" s="6"/>
      <c r="J6723" s="5">
        <v>40754</v>
      </c>
      <c r="K6723" s="25">
        <v>-18.5</v>
      </c>
      <c r="L6723" s="2" t="s">
        <v>451</v>
      </c>
      <c r="M6723" s="14">
        <f>+VLOOKUP(L6723,Customers!$C$3:$D$797,2,FALSE)</f>
        <v>4</v>
      </c>
      <c r="N6723" s="14">
        <f>+INDEX(Customers!$B$2:$D$797,MATCH(TF_Database!L6723,Customers!$C$2:$C$797,0),1)</f>
        <v>28121</v>
      </c>
      <c r="O6723" s="29">
        <f t="shared" si="626"/>
        <v>6</v>
      </c>
      <c r="P6723" s="29">
        <f t="shared" si="627"/>
        <v>14</v>
      </c>
      <c r="Q6723" s="14" t="str">
        <f t="shared" si="628"/>
        <v xml:space="preserve">Grant </v>
      </c>
      <c r="R6723" s="14" t="str">
        <f t="shared" si="629"/>
        <v>Thornton</v>
      </c>
    </row>
    <row r="6724" spans="2:18" x14ac:dyDescent="0.45">
      <c r="B6724" s="14" t="str">
        <f t="shared" si="624"/>
        <v>407504340759</v>
      </c>
      <c r="C6724" s="5">
        <v>40750</v>
      </c>
      <c r="D6724" s="2" t="s">
        <v>804</v>
      </c>
      <c r="E6724" s="14">
        <f t="shared" si="625"/>
        <v>0</v>
      </c>
      <c r="F6724" s="2">
        <v>43</v>
      </c>
      <c r="G6724" s="19">
        <v>1849.8</v>
      </c>
      <c r="H6724" s="20">
        <v>0.04</v>
      </c>
      <c r="I6724" s="6"/>
      <c r="J6724" s="5">
        <v>40759</v>
      </c>
      <c r="K6724" s="25">
        <v>530.22</v>
      </c>
      <c r="L6724" s="2" t="s">
        <v>451</v>
      </c>
      <c r="M6724" s="14">
        <f>+VLOOKUP(L6724,Customers!$C$3:$D$797,2,FALSE)</f>
        <v>4</v>
      </c>
      <c r="N6724" s="14">
        <f>+INDEX(Customers!$B$2:$D$797,MATCH(TF_Database!L6724,Customers!$C$2:$C$797,0),1)</f>
        <v>28121</v>
      </c>
      <c r="O6724" s="29">
        <f t="shared" si="626"/>
        <v>6</v>
      </c>
      <c r="P6724" s="29">
        <f t="shared" si="627"/>
        <v>14</v>
      </c>
      <c r="Q6724" s="14" t="str">
        <f t="shared" si="628"/>
        <v xml:space="preserve">Grant </v>
      </c>
      <c r="R6724" s="14" t="str">
        <f t="shared" si="629"/>
        <v>Thornton</v>
      </c>
    </row>
    <row r="6725" spans="2:18" x14ac:dyDescent="0.45">
      <c r="B6725" s="14" t="str">
        <f t="shared" si="624"/>
        <v>39841139842</v>
      </c>
      <c r="C6725" s="5">
        <v>39841</v>
      </c>
      <c r="D6725" s="2" t="s">
        <v>806</v>
      </c>
      <c r="E6725" s="14">
        <f t="shared" si="625"/>
        <v>1</v>
      </c>
      <c r="F6725" s="2">
        <v>1</v>
      </c>
      <c r="G6725" s="19">
        <v>67.489999999999995</v>
      </c>
      <c r="H6725" s="20">
        <v>0.06</v>
      </c>
      <c r="I6725" s="6"/>
      <c r="J6725" s="5">
        <v>39842</v>
      </c>
      <c r="K6725" s="25">
        <v>-22.82</v>
      </c>
      <c r="L6725" s="2" t="s">
        <v>708</v>
      </c>
      <c r="M6725" s="14">
        <f>+VLOOKUP(L6725,Customers!$C$3:$D$797,2,FALSE)</f>
        <v>1</v>
      </c>
      <c r="N6725" s="14">
        <f>+INDEX(Customers!$B$2:$D$797,MATCH(TF_Database!L6725,Customers!$C$2:$C$797,0),1)</f>
        <v>23447</v>
      </c>
      <c r="O6725" s="29">
        <f t="shared" si="626"/>
        <v>5</v>
      </c>
      <c r="P6725" s="29">
        <f t="shared" si="627"/>
        <v>9</v>
      </c>
      <c r="Q6725" s="14" t="str">
        <f t="shared" si="628"/>
        <v xml:space="preserve">Adam </v>
      </c>
      <c r="R6725" s="14" t="str">
        <f t="shared" si="629"/>
        <v>Hart</v>
      </c>
    </row>
    <row r="6726" spans="2:18" x14ac:dyDescent="0.45">
      <c r="B6726" s="14" t="str">
        <f t="shared" si="624"/>
        <v>39841339843</v>
      </c>
      <c r="C6726" s="5">
        <v>39841</v>
      </c>
      <c r="D6726" s="2" t="s">
        <v>806</v>
      </c>
      <c r="E6726" s="14">
        <f t="shared" si="625"/>
        <v>1</v>
      </c>
      <c r="F6726" s="2">
        <v>3</v>
      </c>
      <c r="G6726" s="19">
        <v>6.76</v>
      </c>
      <c r="H6726" s="20">
        <v>0.02</v>
      </c>
      <c r="I6726" s="6"/>
      <c r="J6726" s="5">
        <v>39843</v>
      </c>
      <c r="K6726" s="25">
        <v>-4.28</v>
      </c>
      <c r="L6726" s="2" t="s">
        <v>708</v>
      </c>
      <c r="M6726" s="14">
        <f>+VLOOKUP(L6726,Customers!$C$3:$D$797,2,FALSE)</f>
        <v>1</v>
      </c>
      <c r="N6726" s="14">
        <f>+INDEX(Customers!$B$2:$D$797,MATCH(TF_Database!L6726,Customers!$C$2:$C$797,0),1)</f>
        <v>23447</v>
      </c>
      <c r="O6726" s="29">
        <f t="shared" si="626"/>
        <v>5</v>
      </c>
      <c r="P6726" s="29">
        <f t="shared" si="627"/>
        <v>9</v>
      </c>
      <c r="Q6726" s="14" t="str">
        <f t="shared" si="628"/>
        <v xml:space="preserve">Adam </v>
      </c>
      <c r="R6726" s="14" t="str">
        <f t="shared" si="629"/>
        <v>Hart</v>
      </c>
    </row>
    <row r="6727" spans="2:18" x14ac:dyDescent="0.45">
      <c r="B6727" s="14" t="str">
        <f t="shared" ref="B6727:B6790" si="630">+CONCATENATE(C6727,F6727,J6727)</f>
        <v>41217341218</v>
      </c>
      <c r="C6727" s="5">
        <v>41217</v>
      </c>
      <c r="D6727" s="2" t="s">
        <v>806</v>
      </c>
      <c r="E6727" s="14">
        <f t="shared" ref="E6727:E6790" si="631">+IF(D6727="High",1,0)</f>
        <v>1</v>
      </c>
      <c r="F6727" s="2">
        <v>3</v>
      </c>
      <c r="G6727" s="19">
        <v>2421.02</v>
      </c>
      <c r="H6727" s="20">
        <v>7.0000000000000007E-2</v>
      </c>
      <c r="I6727" s="6"/>
      <c r="J6727" s="5">
        <v>41218</v>
      </c>
      <c r="K6727" s="25">
        <v>-1943.1711000000003</v>
      </c>
      <c r="L6727" s="2" t="s">
        <v>570</v>
      </c>
      <c r="M6727" s="14">
        <f>+VLOOKUP(L6727,Customers!$C$3:$D$797,2,FALSE)</f>
        <v>1</v>
      </c>
      <c r="N6727" s="14">
        <f>+INDEX(Customers!$B$2:$D$797,MATCH(TF_Database!L6727,Customers!$C$2:$C$797,0),1)</f>
        <v>1388</v>
      </c>
      <c r="O6727" s="29">
        <f t="shared" ref="O6727:O6790" si="632">+SEARCH(" ",L6727)</f>
        <v>3</v>
      </c>
      <c r="P6727" s="29">
        <f t="shared" ref="P6727:P6790" si="633">+LEN(L6727)</f>
        <v>10</v>
      </c>
      <c r="Q6727" s="14" t="str">
        <f t="shared" ref="Q6727:Q6790" si="634">+LEFT(L6727,O6727)</f>
        <v xml:space="preserve">Ed </v>
      </c>
      <c r="R6727" s="14" t="str">
        <f t="shared" ref="R6727:R6790" si="635">+RIGHT(L6727,P6727-O6727)</f>
        <v>Braxton</v>
      </c>
    </row>
    <row r="6728" spans="2:18" x14ac:dyDescent="0.45">
      <c r="B6728" s="14" t="str">
        <f t="shared" si="630"/>
        <v>408154040817</v>
      </c>
      <c r="C6728" s="5">
        <v>40815</v>
      </c>
      <c r="D6728" s="2" t="s">
        <v>806</v>
      </c>
      <c r="E6728" s="14">
        <f t="shared" si="631"/>
        <v>1</v>
      </c>
      <c r="F6728" s="2">
        <v>40</v>
      </c>
      <c r="G6728" s="19">
        <v>161.72</v>
      </c>
      <c r="H6728" s="20">
        <v>0.09</v>
      </c>
      <c r="I6728" s="6"/>
      <c r="J6728" s="5">
        <v>40817</v>
      </c>
      <c r="K6728" s="25">
        <v>-134.71100000000001</v>
      </c>
      <c r="L6728" s="2" t="s">
        <v>170</v>
      </c>
      <c r="M6728" s="14">
        <f>+VLOOKUP(L6728,Customers!$C$3:$D$797,2,FALSE)</f>
        <v>5</v>
      </c>
      <c r="N6728" s="14">
        <f>+INDEX(Customers!$B$2:$D$797,MATCH(TF_Database!L6728,Customers!$C$2:$C$797,0),1)</f>
        <v>4191</v>
      </c>
      <c r="O6728" s="29">
        <f t="shared" si="632"/>
        <v>5</v>
      </c>
      <c r="P6728" s="29">
        <f t="shared" si="633"/>
        <v>11</v>
      </c>
      <c r="Q6728" s="14" t="str">
        <f t="shared" si="634"/>
        <v xml:space="preserve">Ivan </v>
      </c>
      <c r="R6728" s="14" t="str">
        <f t="shared" si="635"/>
        <v>Liston</v>
      </c>
    </row>
    <row r="6729" spans="2:18" x14ac:dyDescent="0.45">
      <c r="B6729" s="14" t="str">
        <f t="shared" si="630"/>
        <v>408152340816</v>
      </c>
      <c r="C6729" s="5">
        <v>40815</v>
      </c>
      <c r="D6729" s="2" t="s">
        <v>806</v>
      </c>
      <c r="E6729" s="14">
        <f t="shared" si="631"/>
        <v>1</v>
      </c>
      <c r="F6729" s="2">
        <v>23</v>
      </c>
      <c r="G6729" s="19">
        <v>107.75</v>
      </c>
      <c r="H6729" s="20">
        <v>7.0000000000000007E-2</v>
      </c>
      <c r="I6729" s="6"/>
      <c r="J6729" s="5">
        <v>40816</v>
      </c>
      <c r="K6729" s="25">
        <v>24.17</v>
      </c>
      <c r="L6729" s="2" t="s">
        <v>170</v>
      </c>
      <c r="M6729" s="14">
        <f>+VLOOKUP(L6729,Customers!$C$3:$D$797,2,FALSE)</f>
        <v>5</v>
      </c>
      <c r="N6729" s="14">
        <f>+INDEX(Customers!$B$2:$D$797,MATCH(TF_Database!L6729,Customers!$C$2:$C$797,0),1)</f>
        <v>4191</v>
      </c>
      <c r="O6729" s="29">
        <f t="shared" si="632"/>
        <v>5</v>
      </c>
      <c r="P6729" s="29">
        <f t="shared" si="633"/>
        <v>11</v>
      </c>
      <c r="Q6729" s="14" t="str">
        <f t="shared" si="634"/>
        <v xml:space="preserve">Ivan </v>
      </c>
      <c r="R6729" s="14" t="str">
        <f t="shared" si="635"/>
        <v>Liston</v>
      </c>
    </row>
    <row r="6730" spans="2:18" x14ac:dyDescent="0.45">
      <c r="B6730" s="14" t="str">
        <f t="shared" si="630"/>
        <v>402784340280</v>
      </c>
      <c r="C6730" s="5">
        <v>40278</v>
      </c>
      <c r="D6730" s="2" t="s">
        <v>806</v>
      </c>
      <c r="E6730" s="14">
        <f t="shared" si="631"/>
        <v>1</v>
      </c>
      <c r="F6730" s="2">
        <v>43</v>
      </c>
      <c r="G6730" s="19">
        <v>75.73</v>
      </c>
      <c r="H6730" s="20">
        <v>0.04</v>
      </c>
      <c r="I6730" s="6"/>
      <c r="J6730" s="5">
        <v>40280</v>
      </c>
      <c r="K6730" s="25">
        <v>-37.76</v>
      </c>
      <c r="L6730" s="2" t="s">
        <v>374</v>
      </c>
      <c r="M6730" s="14">
        <f>+VLOOKUP(L6730,Customers!$C$3:$D$797,2,FALSE)</f>
        <v>2</v>
      </c>
      <c r="N6730" s="14">
        <f>+INDEX(Customers!$B$2:$D$797,MATCH(TF_Database!L6730,Customers!$C$2:$C$797,0),1)</f>
        <v>9246</v>
      </c>
      <c r="O6730" s="29">
        <f t="shared" si="632"/>
        <v>5</v>
      </c>
      <c r="P6730" s="29">
        <f t="shared" si="633"/>
        <v>12</v>
      </c>
      <c r="Q6730" s="14" t="str">
        <f t="shared" si="634"/>
        <v xml:space="preserve">Eric </v>
      </c>
      <c r="R6730" s="14" t="str">
        <f t="shared" si="635"/>
        <v>Murdock</v>
      </c>
    </row>
    <row r="6731" spans="2:18" x14ac:dyDescent="0.45">
      <c r="B6731" s="14" t="str">
        <f t="shared" si="630"/>
        <v>398901039892</v>
      </c>
      <c r="C6731" s="5">
        <v>39890</v>
      </c>
      <c r="D6731" s="2" t="s">
        <v>808</v>
      </c>
      <c r="E6731" s="14">
        <f t="shared" si="631"/>
        <v>0</v>
      </c>
      <c r="F6731" s="2">
        <v>10</v>
      </c>
      <c r="G6731" s="19">
        <v>29.23</v>
      </c>
      <c r="H6731" s="20">
        <v>0.05</v>
      </c>
      <c r="I6731" s="6"/>
      <c r="J6731" s="5">
        <v>39892</v>
      </c>
      <c r="K6731" s="25">
        <v>8.1</v>
      </c>
      <c r="L6731" s="2" t="s">
        <v>402</v>
      </c>
      <c r="M6731" s="14">
        <f>+VLOOKUP(L6731,Customers!$C$3:$D$797,2,FALSE)</f>
        <v>5</v>
      </c>
      <c r="N6731" s="14">
        <f>+INDEX(Customers!$B$2:$D$797,MATCH(TF_Database!L6731,Customers!$C$2:$C$797,0),1)</f>
        <v>29432</v>
      </c>
      <c r="O6731" s="29">
        <f t="shared" si="632"/>
        <v>8</v>
      </c>
      <c r="P6731" s="29">
        <f t="shared" si="633"/>
        <v>13</v>
      </c>
      <c r="Q6731" s="14" t="str">
        <f t="shared" si="634"/>
        <v xml:space="preserve">Brendan </v>
      </c>
      <c r="R6731" s="14" t="str">
        <f t="shared" si="635"/>
        <v>Murry</v>
      </c>
    </row>
    <row r="6732" spans="2:18" x14ac:dyDescent="0.45">
      <c r="B6732" s="14" t="str">
        <f t="shared" si="630"/>
        <v>40049240049</v>
      </c>
      <c r="C6732" s="5">
        <v>40049</v>
      </c>
      <c r="D6732" s="2" t="s">
        <v>808</v>
      </c>
      <c r="E6732" s="14">
        <f t="shared" si="631"/>
        <v>0</v>
      </c>
      <c r="F6732" s="2">
        <v>2</v>
      </c>
      <c r="G6732" s="19">
        <v>240.24</v>
      </c>
      <c r="H6732" s="20">
        <v>0.05</v>
      </c>
      <c r="I6732" s="6"/>
      <c r="J6732" s="5">
        <v>40049</v>
      </c>
      <c r="K6732" s="25">
        <v>-84.93</v>
      </c>
      <c r="L6732" s="2" t="s">
        <v>716</v>
      </c>
      <c r="M6732" s="14">
        <f>+VLOOKUP(L6732,Customers!$C$3:$D$797,2,FALSE)</f>
        <v>3</v>
      </c>
      <c r="N6732" s="14">
        <f>+INDEX(Customers!$B$2:$D$797,MATCH(TF_Database!L6732,Customers!$C$2:$C$797,0),1)</f>
        <v>13893</v>
      </c>
      <c r="O6732" s="29">
        <f t="shared" si="632"/>
        <v>5</v>
      </c>
      <c r="P6732" s="29">
        <f t="shared" si="633"/>
        <v>9</v>
      </c>
      <c r="Q6732" s="14" t="str">
        <f t="shared" si="634"/>
        <v xml:space="preserve">Dean </v>
      </c>
      <c r="R6732" s="14" t="str">
        <f t="shared" si="635"/>
        <v>Katz</v>
      </c>
    </row>
    <row r="6733" spans="2:18" x14ac:dyDescent="0.45">
      <c r="B6733" s="14" t="str">
        <f t="shared" si="630"/>
        <v>404953940497</v>
      </c>
      <c r="C6733" s="5">
        <v>40495</v>
      </c>
      <c r="D6733" s="2" t="s">
        <v>811</v>
      </c>
      <c r="E6733" s="14">
        <f t="shared" si="631"/>
        <v>0</v>
      </c>
      <c r="F6733" s="2">
        <v>39</v>
      </c>
      <c r="G6733" s="19">
        <v>6742.49</v>
      </c>
      <c r="H6733" s="20">
        <v>0.03</v>
      </c>
      <c r="I6733" s="6"/>
      <c r="J6733" s="5">
        <v>40497</v>
      </c>
      <c r="K6733" s="25">
        <v>-502.05</v>
      </c>
      <c r="L6733" s="2" t="s">
        <v>191</v>
      </c>
      <c r="M6733" s="14">
        <f>+VLOOKUP(L6733,Customers!$C$3:$D$797,2,FALSE)</f>
        <v>2</v>
      </c>
      <c r="N6733" s="14">
        <f>+INDEX(Customers!$B$2:$D$797,MATCH(TF_Database!L6733,Customers!$C$2:$C$797,0),1)</f>
        <v>24755</v>
      </c>
      <c r="O6733" s="29">
        <f t="shared" si="632"/>
        <v>6</v>
      </c>
      <c r="P6733" s="29">
        <f t="shared" si="633"/>
        <v>14</v>
      </c>
      <c r="Q6733" s="14" t="str">
        <f t="shared" si="634"/>
        <v xml:space="preserve">Helen </v>
      </c>
      <c r="R6733" s="14" t="str">
        <f t="shared" si="635"/>
        <v>Andreada</v>
      </c>
    </row>
    <row r="6734" spans="2:18" x14ac:dyDescent="0.45">
      <c r="B6734" s="14" t="str">
        <f t="shared" si="630"/>
        <v>40192940193</v>
      </c>
      <c r="C6734" s="5">
        <v>40192</v>
      </c>
      <c r="D6734" s="2" t="s">
        <v>811</v>
      </c>
      <c r="E6734" s="14">
        <f t="shared" si="631"/>
        <v>0</v>
      </c>
      <c r="F6734" s="2">
        <v>9</v>
      </c>
      <c r="G6734" s="19">
        <v>92.02</v>
      </c>
      <c r="H6734" s="20">
        <v>7.0000000000000007E-2</v>
      </c>
      <c r="I6734" s="6"/>
      <c r="J6734" s="5">
        <v>40193</v>
      </c>
      <c r="K6734" s="25">
        <v>-24.88</v>
      </c>
      <c r="L6734" s="2" t="s">
        <v>298</v>
      </c>
      <c r="M6734" s="14">
        <f>+VLOOKUP(L6734,Customers!$C$3:$D$797,2,FALSE)</f>
        <v>3</v>
      </c>
      <c r="N6734" s="14">
        <f>+INDEX(Customers!$B$2:$D$797,MATCH(TF_Database!L6734,Customers!$C$2:$C$797,0),1)</f>
        <v>6677</v>
      </c>
      <c r="O6734" s="29">
        <f t="shared" si="632"/>
        <v>4</v>
      </c>
      <c r="P6734" s="29">
        <f t="shared" si="633"/>
        <v>7</v>
      </c>
      <c r="Q6734" s="14" t="str">
        <f t="shared" si="634"/>
        <v xml:space="preserve">Amy </v>
      </c>
      <c r="R6734" s="14" t="str">
        <f t="shared" si="635"/>
        <v>Cox</v>
      </c>
    </row>
    <row r="6735" spans="2:18" x14ac:dyDescent="0.45">
      <c r="B6735" s="14" t="str">
        <f t="shared" si="630"/>
        <v>405424540559</v>
      </c>
      <c r="C6735" s="5">
        <v>40542</v>
      </c>
      <c r="D6735" s="2" t="s">
        <v>808</v>
      </c>
      <c r="E6735" s="14">
        <f t="shared" si="631"/>
        <v>0</v>
      </c>
      <c r="F6735" s="2">
        <v>45</v>
      </c>
      <c r="G6735" s="19">
        <v>5785.59</v>
      </c>
      <c r="H6735" s="20">
        <v>7.0000000000000007E-2</v>
      </c>
      <c r="I6735" s="6"/>
      <c r="J6735" s="5">
        <v>40559</v>
      </c>
      <c r="K6735" s="25">
        <v>-423.77</v>
      </c>
      <c r="L6735" s="2" t="s">
        <v>711</v>
      </c>
      <c r="M6735" s="14">
        <f>+VLOOKUP(L6735,Customers!$C$3:$D$797,2,FALSE)</f>
        <v>2</v>
      </c>
      <c r="N6735" s="14">
        <f>+INDEX(Customers!$B$2:$D$797,MATCH(TF_Database!L6735,Customers!$C$2:$C$797,0),1)</f>
        <v>19602</v>
      </c>
      <c r="O6735" s="29">
        <f t="shared" si="632"/>
        <v>8</v>
      </c>
      <c r="P6735" s="29">
        <f t="shared" si="633"/>
        <v>16</v>
      </c>
      <c r="Q6735" s="14" t="str">
        <f t="shared" si="634"/>
        <v xml:space="preserve">Charles </v>
      </c>
      <c r="R6735" s="14" t="str">
        <f t="shared" si="635"/>
        <v>Crestani</v>
      </c>
    </row>
    <row r="6736" spans="2:18" x14ac:dyDescent="0.45">
      <c r="B6736" s="14" t="str">
        <f t="shared" si="630"/>
        <v>405422240553</v>
      </c>
      <c r="C6736" s="5">
        <v>40542</v>
      </c>
      <c r="D6736" s="2" t="s">
        <v>808</v>
      </c>
      <c r="E6736" s="14">
        <f t="shared" si="631"/>
        <v>0</v>
      </c>
      <c r="F6736" s="2">
        <v>22</v>
      </c>
      <c r="G6736" s="19">
        <v>1131.93</v>
      </c>
      <c r="H6736" s="20">
        <v>0.09</v>
      </c>
      <c r="I6736" s="6"/>
      <c r="J6736" s="5">
        <v>40553</v>
      </c>
      <c r="K6736" s="25">
        <v>469.69</v>
      </c>
      <c r="L6736" s="2" t="s">
        <v>711</v>
      </c>
      <c r="M6736" s="14">
        <f>+VLOOKUP(L6736,Customers!$C$3:$D$797,2,FALSE)</f>
        <v>2</v>
      </c>
      <c r="N6736" s="14">
        <f>+INDEX(Customers!$B$2:$D$797,MATCH(TF_Database!L6736,Customers!$C$2:$C$797,0),1)</f>
        <v>19602</v>
      </c>
      <c r="O6736" s="29">
        <f t="shared" si="632"/>
        <v>8</v>
      </c>
      <c r="P6736" s="29">
        <f t="shared" si="633"/>
        <v>16</v>
      </c>
      <c r="Q6736" s="14" t="str">
        <f t="shared" si="634"/>
        <v xml:space="preserve">Charles </v>
      </c>
      <c r="R6736" s="14" t="str">
        <f t="shared" si="635"/>
        <v>Crestani</v>
      </c>
    </row>
    <row r="6737" spans="2:18" x14ac:dyDescent="0.45">
      <c r="B6737" s="14" t="str">
        <f t="shared" si="630"/>
        <v>405423540570</v>
      </c>
      <c r="C6737" s="5">
        <v>40542</v>
      </c>
      <c r="D6737" s="2" t="s">
        <v>808</v>
      </c>
      <c r="E6737" s="14">
        <f t="shared" si="631"/>
        <v>0</v>
      </c>
      <c r="F6737" s="2">
        <v>35</v>
      </c>
      <c r="G6737" s="19">
        <v>3238.143</v>
      </c>
      <c r="H6737" s="20">
        <v>0.08</v>
      </c>
      <c r="I6737" s="6"/>
      <c r="J6737" s="5">
        <v>40570</v>
      </c>
      <c r="K6737" s="25">
        <v>727.36199999999997</v>
      </c>
      <c r="L6737" s="2" t="s">
        <v>711</v>
      </c>
      <c r="M6737" s="14">
        <f>+VLOOKUP(L6737,Customers!$C$3:$D$797,2,FALSE)</f>
        <v>2</v>
      </c>
      <c r="N6737" s="14">
        <f>+INDEX(Customers!$B$2:$D$797,MATCH(TF_Database!L6737,Customers!$C$2:$C$797,0),1)</f>
        <v>19602</v>
      </c>
      <c r="O6737" s="29">
        <f t="shared" si="632"/>
        <v>8</v>
      </c>
      <c r="P6737" s="29">
        <f t="shared" si="633"/>
        <v>16</v>
      </c>
      <c r="Q6737" s="14" t="str">
        <f t="shared" si="634"/>
        <v xml:space="preserve">Charles </v>
      </c>
      <c r="R6737" s="14" t="str">
        <f t="shared" si="635"/>
        <v>Crestani</v>
      </c>
    </row>
    <row r="6738" spans="2:18" x14ac:dyDescent="0.45">
      <c r="B6738" s="14" t="str">
        <f t="shared" si="630"/>
        <v>402623340265</v>
      </c>
      <c r="C6738" s="5">
        <v>40262</v>
      </c>
      <c r="D6738" s="2" t="s">
        <v>808</v>
      </c>
      <c r="E6738" s="14">
        <f t="shared" si="631"/>
        <v>0</v>
      </c>
      <c r="F6738" s="2">
        <v>33</v>
      </c>
      <c r="G6738" s="19">
        <v>167.07</v>
      </c>
      <c r="H6738" s="20">
        <v>0.03</v>
      </c>
      <c r="I6738" s="6"/>
      <c r="J6738" s="5">
        <v>40265</v>
      </c>
      <c r="K6738" s="25">
        <v>-102.36</v>
      </c>
      <c r="L6738" s="2" t="s">
        <v>381</v>
      </c>
      <c r="M6738" s="14">
        <f>+VLOOKUP(L6738,Customers!$C$3:$D$797,2,FALSE)</f>
        <v>2</v>
      </c>
      <c r="N6738" s="14">
        <f>+INDEX(Customers!$B$2:$D$797,MATCH(TF_Database!L6738,Customers!$C$2:$C$797,0),1)</f>
        <v>13644</v>
      </c>
      <c r="O6738" s="29">
        <f t="shared" si="632"/>
        <v>6</v>
      </c>
      <c r="P6738" s="29">
        <f t="shared" si="633"/>
        <v>14</v>
      </c>
      <c r="Q6738" s="14" t="str">
        <f t="shared" si="634"/>
        <v xml:space="preserve">Karen </v>
      </c>
      <c r="R6738" s="14" t="str">
        <f t="shared" si="635"/>
        <v>Carlisle</v>
      </c>
    </row>
    <row r="6739" spans="2:18" x14ac:dyDescent="0.45">
      <c r="B6739" s="14" t="str">
        <f t="shared" si="630"/>
        <v>411403541145</v>
      </c>
      <c r="C6739" s="5">
        <v>41140</v>
      </c>
      <c r="D6739" s="2" t="s">
        <v>804</v>
      </c>
      <c r="E6739" s="14">
        <f t="shared" si="631"/>
        <v>0</v>
      </c>
      <c r="F6739" s="2">
        <v>35</v>
      </c>
      <c r="G6739" s="19">
        <v>6116.11</v>
      </c>
      <c r="H6739" s="20">
        <v>0.03</v>
      </c>
      <c r="I6739" s="6"/>
      <c r="J6739" s="5">
        <v>41145</v>
      </c>
      <c r="K6739" s="25">
        <v>91.57</v>
      </c>
      <c r="L6739" s="2" t="s">
        <v>118</v>
      </c>
      <c r="M6739" s="14">
        <f>+VLOOKUP(L6739,Customers!$C$3:$D$797,2,FALSE)</f>
        <v>4</v>
      </c>
      <c r="N6739" s="14">
        <f>+INDEX(Customers!$B$2:$D$797,MATCH(TF_Database!L6739,Customers!$C$2:$C$797,0),1)</f>
        <v>19372</v>
      </c>
      <c r="O6739" s="29">
        <f t="shared" si="632"/>
        <v>6</v>
      </c>
      <c r="P6739" s="29">
        <f t="shared" si="633"/>
        <v>12</v>
      </c>
      <c r="Q6739" s="14" t="str">
        <f t="shared" si="634"/>
        <v xml:space="preserve">Peter </v>
      </c>
      <c r="R6739" s="14" t="str">
        <f t="shared" si="635"/>
        <v>Buhler</v>
      </c>
    </row>
    <row r="6740" spans="2:18" x14ac:dyDescent="0.45">
      <c r="B6740" s="14" t="str">
        <f t="shared" si="630"/>
        <v>403153040322</v>
      </c>
      <c r="C6740" s="5">
        <v>40315</v>
      </c>
      <c r="D6740" s="2" t="s">
        <v>804</v>
      </c>
      <c r="E6740" s="14">
        <f t="shared" si="631"/>
        <v>0</v>
      </c>
      <c r="F6740" s="2">
        <v>30</v>
      </c>
      <c r="G6740" s="19">
        <v>8719.69</v>
      </c>
      <c r="H6740" s="20">
        <v>0.01</v>
      </c>
      <c r="I6740" s="6"/>
      <c r="J6740" s="5">
        <v>40322</v>
      </c>
      <c r="K6740" s="25">
        <v>2241.71</v>
      </c>
      <c r="L6740" s="2" t="s">
        <v>407</v>
      </c>
      <c r="M6740" s="14">
        <f>+VLOOKUP(L6740,Customers!$C$3:$D$797,2,FALSE)</f>
        <v>3</v>
      </c>
      <c r="N6740" s="14">
        <f>+INDEX(Customers!$B$2:$D$797,MATCH(TF_Database!L6740,Customers!$C$2:$C$797,0),1)</f>
        <v>10252</v>
      </c>
      <c r="O6740" s="29">
        <f t="shared" si="632"/>
        <v>7</v>
      </c>
      <c r="P6740" s="29">
        <f t="shared" si="633"/>
        <v>12</v>
      </c>
      <c r="Q6740" s="14" t="str">
        <f t="shared" si="634"/>
        <v xml:space="preserve">Darrin </v>
      </c>
      <c r="R6740" s="14" t="str">
        <f t="shared" si="635"/>
        <v>Sayre</v>
      </c>
    </row>
    <row r="6741" spans="2:18" x14ac:dyDescent="0.45">
      <c r="B6741" s="14" t="str">
        <f t="shared" si="630"/>
        <v>403853340392</v>
      </c>
      <c r="C6741" s="5">
        <v>40385</v>
      </c>
      <c r="D6741" s="2" t="s">
        <v>804</v>
      </c>
      <c r="E6741" s="14">
        <f t="shared" si="631"/>
        <v>0</v>
      </c>
      <c r="F6741" s="2">
        <v>33</v>
      </c>
      <c r="G6741" s="19">
        <v>124.78</v>
      </c>
      <c r="H6741" s="20">
        <v>0.09</v>
      </c>
      <c r="I6741" s="6"/>
      <c r="J6741" s="5">
        <v>40392</v>
      </c>
      <c r="K6741" s="25">
        <v>-122.6705</v>
      </c>
      <c r="L6741" s="2" t="s">
        <v>546</v>
      </c>
      <c r="M6741" s="14">
        <f>+VLOOKUP(L6741,Customers!$C$3:$D$797,2,FALSE)</f>
        <v>1</v>
      </c>
      <c r="N6741" s="14">
        <f>+INDEX(Customers!$B$2:$D$797,MATCH(TF_Database!L6741,Customers!$C$2:$C$797,0),1)</f>
        <v>22657</v>
      </c>
      <c r="O6741" s="29">
        <f t="shared" si="632"/>
        <v>5</v>
      </c>
      <c r="P6741" s="29">
        <f t="shared" si="633"/>
        <v>13</v>
      </c>
      <c r="Q6741" s="14" t="str">
        <f t="shared" si="634"/>
        <v xml:space="preserve">Kean </v>
      </c>
      <c r="R6741" s="14" t="str">
        <f t="shared" si="635"/>
        <v>Thornton</v>
      </c>
    </row>
    <row r="6742" spans="2:18" x14ac:dyDescent="0.45">
      <c r="B6742" s="14" t="str">
        <f t="shared" si="630"/>
        <v>403852240392</v>
      </c>
      <c r="C6742" s="5">
        <v>40385</v>
      </c>
      <c r="D6742" s="2" t="s">
        <v>804</v>
      </c>
      <c r="E6742" s="14">
        <f t="shared" si="631"/>
        <v>0</v>
      </c>
      <c r="F6742" s="2">
        <v>22</v>
      </c>
      <c r="G6742" s="19">
        <v>123.4</v>
      </c>
      <c r="H6742" s="20">
        <v>0.1</v>
      </c>
      <c r="I6742" s="6"/>
      <c r="J6742" s="5">
        <v>40392</v>
      </c>
      <c r="K6742" s="25">
        <v>30.5</v>
      </c>
      <c r="L6742" s="2" t="s">
        <v>546</v>
      </c>
      <c r="M6742" s="14">
        <f>+VLOOKUP(L6742,Customers!$C$3:$D$797,2,FALSE)</f>
        <v>1</v>
      </c>
      <c r="N6742" s="14">
        <f>+INDEX(Customers!$B$2:$D$797,MATCH(TF_Database!L6742,Customers!$C$2:$C$797,0),1)</f>
        <v>22657</v>
      </c>
      <c r="O6742" s="29">
        <f t="shared" si="632"/>
        <v>5</v>
      </c>
      <c r="P6742" s="29">
        <f t="shared" si="633"/>
        <v>13</v>
      </c>
      <c r="Q6742" s="14" t="str">
        <f t="shared" si="634"/>
        <v xml:space="preserve">Kean </v>
      </c>
      <c r="R6742" s="14" t="str">
        <f t="shared" si="635"/>
        <v>Thornton</v>
      </c>
    </row>
    <row r="6743" spans="2:18" x14ac:dyDescent="0.45">
      <c r="B6743" s="14" t="str">
        <f t="shared" si="630"/>
        <v>403623540364</v>
      </c>
      <c r="C6743" s="5">
        <v>40362</v>
      </c>
      <c r="D6743" s="2" t="s">
        <v>811</v>
      </c>
      <c r="E6743" s="14">
        <f t="shared" si="631"/>
        <v>0</v>
      </c>
      <c r="F6743" s="2">
        <v>35</v>
      </c>
      <c r="G6743" s="19">
        <v>4043.29</v>
      </c>
      <c r="H6743" s="20">
        <v>0.06</v>
      </c>
      <c r="I6743" s="6"/>
      <c r="J6743" s="5">
        <v>40364</v>
      </c>
      <c r="K6743" s="25">
        <v>-34.304099999999998</v>
      </c>
      <c r="L6743" s="2" t="s">
        <v>373</v>
      </c>
      <c r="M6743" s="14">
        <f>+VLOOKUP(L6743,Customers!$C$3:$D$797,2,FALSE)</f>
        <v>4</v>
      </c>
      <c r="N6743" s="14">
        <f>+INDEX(Customers!$B$2:$D$797,MATCH(TF_Database!L6743,Customers!$C$2:$C$797,0),1)</f>
        <v>5249</v>
      </c>
      <c r="O6743" s="29">
        <f t="shared" si="632"/>
        <v>5</v>
      </c>
      <c r="P6743" s="29">
        <f t="shared" si="633"/>
        <v>14</v>
      </c>
      <c r="Q6743" s="14" t="str">
        <f t="shared" si="634"/>
        <v xml:space="preserve">Sara </v>
      </c>
      <c r="R6743" s="14" t="str">
        <f t="shared" si="635"/>
        <v>Luxemburg</v>
      </c>
    </row>
    <row r="6744" spans="2:18" x14ac:dyDescent="0.45">
      <c r="B6744" s="14" t="str">
        <f t="shared" si="630"/>
        <v>403622440365</v>
      </c>
      <c r="C6744" s="5">
        <v>40362</v>
      </c>
      <c r="D6744" s="2" t="s">
        <v>811</v>
      </c>
      <c r="E6744" s="14">
        <f t="shared" si="631"/>
        <v>0</v>
      </c>
      <c r="F6744" s="2">
        <v>24</v>
      </c>
      <c r="G6744" s="19">
        <v>870.48</v>
      </c>
      <c r="H6744" s="20">
        <v>7.0000000000000007E-2</v>
      </c>
      <c r="I6744" s="6"/>
      <c r="J6744" s="5">
        <v>40365</v>
      </c>
      <c r="K6744" s="25">
        <v>104.37</v>
      </c>
      <c r="L6744" s="2" t="s">
        <v>373</v>
      </c>
      <c r="M6744" s="14">
        <f>+VLOOKUP(L6744,Customers!$C$3:$D$797,2,FALSE)</f>
        <v>4</v>
      </c>
      <c r="N6744" s="14">
        <f>+INDEX(Customers!$B$2:$D$797,MATCH(TF_Database!L6744,Customers!$C$2:$C$797,0),1)</f>
        <v>5249</v>
      </c>
      <c r="O6744" s="29">
        <f t="shared" si="632"/>
        <v>5</v>
      </c>
      <c r="P6744" s="29">
        <f t="shared" si="633"/>
        <v>14</v>
      </c>
      <c r="Q6744" s="14" t="str">
        <f t="shared" si="634"/>
        <v xml:space="preserve">Sara </v>
      </c>
      <c r="R6744" s="14" t="str">
        <f t="shared" si="635"/>
        <v>Luxemburg</v>
      </c>
    </row>
    <row r="6745" spans="2:18" x14ac:dyDescent="0.45">
      <c r="B6745" s="14" t="str">
        <f t="shared" si="630"/>
        <v>412502641253</v>
      </c>
      <c r="C6745" s="5">
        <v>41250</v>
      </c>
      <c r="D6745" s="2" t="s">
        <v>811</v>
      </c>
      <c r="E6745" s="14">
        <f t="shared" si="631"/>
        <v>0</v>
      </c>
      <c r="F6745" s="2">
        <v>26</v>
      </c>
      <c r="G6745" s="19">
        <v>6878.55</v>
      </c>
      <c r="H6745" s="20">
        <v>0.03</v>
      </c>
      <c r="I6745" s="6"/>
      <c r="J6745" s="5">
        <v>41253</v>
      </c>
      <c r="K6745" s="25">
        <v>506.71</v>
      </c>
      <c r="L6745" s="2" t="s">
        <v>570</v>
      </c>
      <c r="M6745" s="14">
        <f>+VLOOKUP(L6745,Customers!$C$3:$D$797,2,FALSE)</f>
        <v>1</v>
      </c>
      <c r="N6745" s="14">
        <f>+INDEX(Customers!$B$2:$D$797,MATCH(TF_Database!L6745,Customers!$C$2:$C$797,0),1)</f>
        <v>1388</v>
      </c>
      <c r="O6745" s="29">
        <f t="shared" si="632"/>
        <v>3</v>
      </c>
      <c r="P6745" s="29">
        <f t="shared" si="633"/>
        <v>10</v>
      </c>
      <c r="Q6745" s="14" t="str">
        <f t="shared" si="634"/>
        <v xml:space="preserve">Ed </v>
      </c>
      <c r="R6745" s="14" t="str">
        <f t="shared" si="635"/>
        <v>Braxton</v>
      </c>
    </row>
    <row r="6746" spans="2:18" x14ac:dyDescent="0.45">
      <c r="B6746" s="14" t="str">
        <f t="shared" si="630"/>
        <v>39913739914</v>
      </c>
      <c r="C6746" s="5">
        <v>39913</v>
      </c>
      <c r="D6746" s="2" t="s">
        <v>806</v>
      </c>
      <c r="E6746" s="14">
        <f t="shared" si="631"/>
        <v>1</v>
      </c>
      <c r="F6746" s="2">
        <v>7</v>
      </c>
      <c r="G6746" s="19">
        <v>124.19</v>
      </c>
      <c r="H6746" s="20">
        <v>0.03</v>
      </c>
      <c r="I6746" s="6"/>
      <c r="J6746" s="5">
        <v>39914</v>
      </c>
      <c r="K6746" s="25">
        <v>-53.296199999999999</v>
      </c>
      <c r="L6746" s="2" t="s">
        <v>362</v>
      </c>
      <c r="M6746" s="14">
        <f>+VLOOKUP(L6746,Customers!$C$3:$D$797,2,FALSE)</f>
        <v>1</v>
      </c>
      <c r="N6746" s="14">
        <f>+INDEX(Customers!$B$2:$D$797,MATCH(TF_Database!L6746,Customers!$C$2:$C$797,0),1)</f>
        <v>17675</v>
      </c>
      <c r="O6746" s="29">
        <f t="shared" si="632"/>
        <v>5</v>
      </c>
      <c r="P6746" s="29">
        <f t="shared" si="633"/>
        <v>11</v>
      </c>
      <c r="Q6746" s="14" t="str">
        <f t="shared" si="634"/>
        <v xml:space="preserve">Brad </v>
      </c>
      <c r="R6746" s="14" t="str">
        <f t="shared" si="635"/>
        <v>Thomas</v>
      </c>
    </row>
    <row r="6747" spans="2:18" x14ac:dyDescent="0.45">
      <c r="B6747" s="14" t="str">
        <f t="shared" si="630"/>
        <v>404043240404</v>
      </c>
      <c r="C6747" s="5">
        <v>40404</v>
      </c>
      <c r="D6747" s="2" t="s">
        <v>810</v>
      </c>
      <c r="E6747" s="14">
        <f t="shared" si="631"/>
        <v>0</v>
      </c>
      <c r="F6747" s="2">
        <v>32</v>
      </c>
      <c r="G6747" s="19">
        <v>4976.6000000000004</v>
      </c>
      <c r="H6747" s="20">
        <v>0.06</v>
      </c>
      <c r="I6747" s="6"/>
      <c r="J6747" s="5">
        <v>40404</v>
      </c>
      <c r="K6747" s="25">
        <v>601.88</v>
      </c>
      <c r="L6747" s="2" t="s">
        <v>667</v>
      </c>
      <c r="M6747" s="14">
        <f>+VLOOKUP(L6747,Customers!$C$3:$D$797,2,FALSE)</f>
        <v>1</v>
      </c>
      <c r="N6747" s="14">
        <f>+INDEX(Customers!$B$2:$D$797,MATCH(TF_Database!L6747,Customers!$C$2:$C$797,0),1)</f>
        <v>24888</v>
      </c>
      <c r="O6747" s="29">
        <f t="shared" si="632"/>
        <v>6</v>
      </c>
      <c r="P6747" s="29">
        <f t="shared" si="633"/>
        <v>13</v>
      </c>
      <c r="Q6747" s="14" t="str">
        <f t="shared" si="634"/>
        <v xml:space="preserve">Tracy </v>
      </c>
      <c r="R6747" s="14" t="str">
        <f t="shared" si="635"/>
        <v>Hopkins</v>
      </c>
    </row>
    <row r="6748" spans="2:18" x14ac:dyDescent="0.45">
      <c r="B6748" s="14" t="str">
        <f t="shared" si="630"/>
        <v>400064140008</v>
      </c>
      <c r="C6748" s="5">
        <v>40006</v>
      </c>
      <c r="D6748" s="2" t="s">
        <v>806</v>
      </c>
      <c r="E6748" s="14">
        <f t="shared" si="631"/>
        <v>1</v>
      </c>
      <c r="F6748" s="2">
        <v>41</v>
      </c>
      <c r="G6748" s="19">
        <v>5583.27</v>
      </c>
      <c r="H6748" s="20">
        <v>0.04</v>
      </c>
      <c r="I6748" s="6"/>
      <c r="J6748" s="5">
        <v>40008</v>
      </c>
      <c r="K6748" s="25">
        <v>1539.59</v>
      </c>
      <c r="L6748" s="2" t="s">
        <v>377</v>
      </c>
      <c r="M6748" s="14">
        <f>+VLOOKUP(L6748,Customers!$C$3:$D$797,2,FALSE)</f>
        <v>2</v>
      </c>
      <c r="N6748" s="14">
        <f>+INDEX(Customers!$B$2:$D$797,MATCH(TF_Database!L6748,Customers!$C$2:$C$797,0),1)</f>
        <v>16244</v>
      </c>
      <c r="O6748" s="29">
        <f t="shared" si="632"/>
        <v>9</v>
      </c>
      <c r="P6748" s="29">
        <f t="shared" si="633"/>
        <v>13</v>
      </c>
      <c r="Q6748" s="14" t="str">
        <f t="shared" si="634"/>
        <v xml:space="preserve">Jennifer </v>
      </c>
      <c r="R6748" s="14" t="str">
        <f t="shared" si="635"/>
        <v>Patt</v>
      </c>
    </row>
    <row r="6749" spans="2:18" x14ac:dyDescent="0.45">
      <c r="B6749" s="14" t="str">
        <f t="shared" si="630"/>
        <v>408463340848</v>
      </c>
      <c r="C6749" s="5">
        <v>40846</v>
      </c>
      <c r="D6749" s="2" t="s">
        <v>810</v>
      </c>
      <c r="E6749" s="14">
        <f t="shared" si="631"/>
        <v>0</v>
      </c>
      <c r="F6749" s="2">
        <v>33</v>
      </c>
      <c r="G6749" s="19">
        <v>1756.5929999999998</v>
      </c>
      <c r="H6749" s="20">
        <v>0.09</v>
      </c>
      <c r="I6749" s="6"/>
      <c r="J6749" s="5">
        <v>40848</v>
      </c>
      <c r="K6749" s="25">
        <v>298.20599999999996</v>
      </c>
      <c r="L6749" s="2" t="s">
        <v>721</v>
      </c>
      <c r="M6749" s="14">
        <f>+VLOOKUP(L6749,Customers!$C$3:$D$797,2,FALSE)</f>
        <v>1</v>
      </c>
      <c r="N6749" s="14">
        <f>+INDEX(Customers!$B$2:$D$797,MATCH(TF_Database!L6749,Customers!$C$2:$C$797,0),1)</f>
        <v>21902</v>
      </c>
      <c r="O6749" s="29">
        <f t="shared" si="632"/>
        <v>5</v>
      </c>
      <c r="P6749" s="29">
        <f t="shared" si="633"/>
        <v>9</v>
      </c>
      <c r="Q6749" s="14" t="str">
        <f t="shared" si="634"/>
        <v xml:space="preserve">Dave </v>
      </c>
      <c r="R6749" s="14" t="str">
        <f t="shared" si="635"/>
        <v>Kipp</v>
      </c>
    </row>
    <row r="6750" spans="2:18" x14ac:dyDescent="0.45">
      <c r="B6750" s="14" t="str">
        <f t="shared" si="630"/>
        <v>409953740996</v>
      </c>
      <c r="C6750" s="5">
        <v>40995</v>
      </c>
      <c r="D6750" s="2" t="s">
        <v>810</v>
      </c>
      <c r="E6750" s="14">
        <f t="shared" si="631"/>
        <v>0</v>
      </c>
      <c r="F6750" s="2">
        <v>37</v>
      </c>
      <c r="G6750" s="19">
        <v>5817.88</v>
      </c>
      <c r="H6750" s="20">
        <v>0.01</v>
      </c>
      <c r="I6750" s="6"/>
      <c r="J6750" s="5">
        <v>40996</v>
      </c>
      <c r="K6750" s="25">
        <v>-567.14</v>
      </c>
      <c r="L6750" s="2" t="s">
        <v>723</v>
      </c>
      <c r="M6750" s="14">
        <f>+VLOOKUP(L6750,Customers!$C$3:$D$797,2,FALSE)</f>
        <v>4</v>
      </c>
      <c r="N6750" s="14">
        <f>+INDEX(Customers!$B$2:$D$797,MATCH(TF_Database!L6750,Customers!$C$2:$C$797,0),1)</f>
        <v>23762</v>
      </c>
      <c r="O6750" s="29">
        <f t="shared" si="632"/>
        <v>5</v>
      </c>
      <c r="P6750" s="29">
        <f t="shared" si="633"/>
        <v>13</v>
      </c>
      <c r="Q6750" s="14" t="str">
        <f t="shared" si="634"/>
        <v xml:space="preserve">Jill </v>
      </c>
      <c r="R6750" s="14" t="str">
        <f t="shared" si="635"/>
        <v>Matthias</v>
      </c>
    </row>
    <row r="6751" spans="2:18" x14ac:dyDescent="0.45">
      <c r="B6751" s="14" t="str">
        <f t="shared" si="630"/>
        <v>40701540705</v>
      </c>
      <c r="C6751" s="5">
        <v>40701</v>
      </c>
      <c r="D6751" s="2" t="s">
        <v>804</v>
      </c>
      <c r="E6751" s="14">
        <f t="shared" si="631"/>
        <v>0</v>
      </c>
      <c r="F6751" s="2">
        <v>5</v>
      </c>
      <c r="G6751" s="19">
        <v>20.28</v>
      </c>
      <c r="H6751" s="20">
        <v>0.05</v>
      </c>
      <c r="I6751" s="6"/>
      <c r="J6751" s="5">
        <v>40705</v>
      </c>
      <c r="K6751" s="25">
        <v>-4.32</v>
      </c>
      <c r="L6751" s="2" t="s">
        <v>411</v>
      </c>
      <c r="M6751" s="14">
        <f>+VLOOKUP(L6751,Customers!$C$3:$D$797,2,FALSE)</f>
        <v>1</v>
      </c>
      <c r="N6751" s="14">
        <f>+INDEX(Customers!$B$2:$D$797,MATCH(TF_Database!L6751,Customers!$C$2:$C$797,0),1)</f>
        <v>1318</v>
      </c>
      <c r="O6751" s="29">
        <f t="shared" si="632"/>
        <v>5</v>
      </c>
      <c r="P6751" s="29">
        <f t="shared" si="633"/>
        <v>14</v>
      </c>
      <c r="Q6751" s="14" t="str">
        <f t="shared" si="634"/>
        <v xml:space="preserve">Joni </v>
      </c>
      <c r="R6751" s="14" t="str">
        <f t="shared" si="635"/>
        <v>Wasserman</v>
      </c>
    </row>
    <row r="6752" spans="2:18" x14ac:dyDescent="0.45">
      <c r="B6752" s="14" t="str">
        <f t="shared" si="630"/>
        <v>412274841227</v>
      </c>
      <c r="C6752" s="5">
        <v>41227</v>
      </c>
      <c r="D6752" s="2" t="s">
        <v>806</v>
      </c>
      <c r="E6752" s="14">
        <f t="shared" si="631"/>
        <v>1</v>
      </c>
      <c r="F6752" s="2">
        <v>48</v>
      </c>
      <c r="G6752" s="19">
        <v>7235.83</v>
      </c>
      <c r="H6752" s="20">
        <v>0.01</v>
      </c>
      <c r="I6752" s="6"/>
      <c r="J6752" s="5">
        <v>41227</v>
      </c>
      <c r="K6752" s="25">
        <v>3496.37</v>
      </c>
      <c r="L6752" s="2" t="s">
        <v>264</v>
      </c>
      <c r="M6752" s="14">
        <f>+VLOOKUP(L6752,Customers!$C$3:$D$797,2,FALSE)</f>
        <v>4</v>
      </c>
      <c r="N6752" s="14">
        <f>+INDEX(Customers!$B$2:$D$797,MATCH(TF_Database!L6752,Customers!$C$2:$C$797,0),1)</f>
        <v>17527</v>
      </c>
      <c r="O6752" s="29">
        <f t="shared" si="632"/>
        <v>7</v>
      </c>
      <c r="P6752" s="29">
        <f t="shared" si="633"/>
        <v>11</v>
      </c>
      <c r="Q6752" s="14" t="str">
        <f t="shared" si="634"/>
        <v xml:space="preserve">Darren </v>
      </c>
      <c r="R6752" s="14" t="str">
        <f t="shared" si="635"/>
        <v>Budd</v>
      </c>
    </row>
    <row r="6753" spans="2:18" x14ac:dyDescent="0.45">
      <c r="B6753" s="14" t="str">
        <f t="shared" si="630"/>
        <v>399491739950</v>
      </c>
      <c r="C6753" s="5">
        <v>39949</v>
      </c>
      <c r="D6753" s="2" t="s">
        <v>811</v>
      </c>
      <c r="E6753" s="14">
        <f t="shared" si="631"/>
        <v>0</v>
      </c>
      <c r="F6753" s="2">
        <v>17</v>
      </c>
      <c r="G6753" s="19">
        <v>280.39</v>
      </c>
      <c r="H6753" s="20">
        <v>0</v>
      </c>
      <c r="I6753" s="6"/>
      <c r="J6753" s="5">
        <v>39950</v>
      </c>
      <c r="K6753" s="25">
        <v>9.33</v>
      </c>
      <c r="L6753" s="2" t="s">
        <v>710</v>
      </c>
      <c r="M6753" s="14">
        <f>+VLOOKUP(L6753,Customers!$C$3:$D$797,2,FALSE)</f>
        <v>1</v>
      </c>
      <c r="N6753" s="14">
        <f>+INDEX(Customers!$B$2:$D$797,MATCH(TF_Database!L6753,Customers!$C$2:$C$797,0),1)</f>
        <v>5864</v>
      </c>
      <c r="O6753" s="29">
        <f t="shared" si="632"/>
        <v>6</v>
      </c>
      <c r="P6753" s="29">
        <f t="shared" si="633"/>
        <v>12</v>
      </c>
      <c r="Q6753" s="14" t="str">
        <f t="shared" si="634"/>
        <v xml:space="preserve">Denny </v>
      </c>
      <c r="R6753" s="14" t="str">
        <f t="shared" si="635"/>
        <v>Ordway</v>
      </c>
    </row>
    <row r="6754" spans="2:18" x14ac:dyDescent="0.45">
      <c r="B6754" s="14" t="str">
        <f t="shared" si="630"/>
        <v>407014640701</v>
      </c>
      <c r="C6754" s="5">
        <v>40701</v>
      </c>
      <c r="D6754" s="2" t="s">
        <v>806</v>
      </c>
      <c r="E6754" s="14">
        <f t="shared" si="631"/>
        <v>1</v>
      </c>
      <c r="F6754" s="2">
        <v>46</v>
      </c>
      <c r="G6754" s="19">
        <v>400.49</v>
      </c>
      <c r="H6754" s="20">
        <v>0.09</v>
      </c>
      <c r="I6754" s="6"/>
      <c r="J6754" s="5">
        <v>40701</v>
      </c>
      <c r="K6754" s="25">
        <v>-237.89</v>
      </c>
      <c r="L6754" s="2" t="s">
        <v>411</v>
      </c>
      <c r="M6754" s="14">
        <f>+VLOOKUP(L6754,Customers!$C$3:$D$797,2,FALSE)</f>
        <v>1</v>
      </c>
      <c r="N6754" s="14">
        <f>+INDEX(Customers!$B$2:$D$797,MATCH(TF_Database!L6754,Customers!$C$2:$C$797,0),1)</f>
        <v>1318</v>
      </c>
      <c r="O6754" s="29">
        <f t="shared" si="632"/>
        <v>5</v>
      </c>
      <c r="P6754" s="29">
        <f t="shared" si="633"/>
        <v>14</v>
      </c>
      <c r="Q6754" s="14" t="str">
        <f t="shared" si="634"/>
        <v xml:space="preserve">Joni </v>
      </c>
      <c r="R6754" s="14" t="str">
        <f t="shared" si="635"/>
        <v>Wasserman</v>
      </c>
    </row>
    <row r="6755" spans="2:18" x14ac:dyDescent="0.45">
      <c r="B6755" s="14" t="str">
        <f t="shared" si="630"/>
        <v>405943940596</v>
      </c>
      <c r="C6755" s="5">
        <v>40594</v>
      </c>
      <c r="D6755" s="2" t="s">
        <v>811</v>
      </c>
      <c r="E6755" s="14">
        <f t="shared" si="631"/>
        <v>0</v>
      </c>
      <c r="F6755" s="2">
        <v>39</v>
      </c>
      <c r="G6755" s="19">
        <v>538.14</v>
      </c>
      <c r="H6755" s="20">
        <v>0.06</v>
      </c>
      <c r="I6755" s="6"/>
      <c r="J6755" s="5">
        <v>40596</v>
      </c>
      <c r="K6755" s="25">
        <v>111.42</v>
      </c>
      <c r="L6755" s="2" t="s">
        <v>354</v>
      </c>
      <c r="M6755" s="14">
        <f>+VLOOKUP(L6755,Customers!$C$3:$D$797,2,FALSE)</f>
        <v>1</v>
      </c>
      <c r="N6755" s="14">
        <f>+INDEX(Customers!$B$2:$D$797,MATCH(TF_Database!L6755,Customers!$C$2:$C$797,0),1)</f>
        <v>26284</v>
      </c>
      <c r="O6755" s="29">
        <f t="shared" si="632"/>
        <v>10</v>
      </c>
      <c r="P6755" s="29">
        <f t="shared" si="633"/>
        <v>16</v>
      </c>
      <c r="Q6755" s="14" t="str">
        <f t="shared" si="634"/>
        <v xml:space="preserve">Giulietta </v>
      </c>
      <c r="R6755" s="14" t="str">
        <f t="shared" si="635"/>
        <v>Dortch</v>
      </c>
    </row>
    <row r="6756" spans="2:18" x14ac:dyDescent="0.45">
      <c r="B6756" s="14" t="str">
        <f t="shared" si="630"/>
        <v>405941540595</v>
      </c>
      <c r="C6756" s="5">
        <v>40594</v>
      </c>
      <c r="D6756" s="2" t="s">
        <v>811</v>
      </c>
      <c r="E6756" s="14">
        <f t="shared" si="631"/>
        <v>0</v>
      </c>
      <c r="F6756" s="2">
        <v>15</v>
      </c>
      <c r="G6756" s="19">
        <v>4956.7839999999997</v>
      </c>
      <c r="H6756" s="20">
        <v>0.06</v>
      </c>
      <c r="I6756" s="6"/>
      <c r="J6756" s="5">
        <v>40595</v>
      </c>
      <c r="K6756" s="25">
        <v>-296.06</v>
      </c>
      <c r="L6756" s="2" t="s">
        <v>354</v>
      </c>
      <c r="M6756" s="14">
        <f>+VLOOKUP(L6756,Customers!$C$3:$D$797,2,FALSE)</f>
        <v>1</v>
      </c>
      <c r="N6756" s="14">
        <f>+INDEX(Customers!$B$2:$D$797,MATCH(TF_Database!L6756,Customers!$C$2:$C$797,0),1)</f>
        <v>26284</v>
      </c>
      <c r="O6756" s="29">
        <f t="shared" si="632"/>
        <v>10</v>
      </c>
      <c r="P6756" s="29">
        <f t="shared" si="633"/>
        <v>16</v>
      </c>
      <c r="Q6756" s="14" t="str">
        <f t="shared" si="634"/>
        <v xml:space="preserve">Giulietta </v>
      </c>
      <c r="R6756" s="14" t="str">
        <f t="shared" si="635"/>
        <v>Dortch</v>
      </c>
    </row>
    <row r="6757" spans="2:18" x14ac:dyDescent="0.45">
      <c r="B6757" s="14" t="str">
        <f t="shared" si="630"/>
        <v>403681840369</v>
      </c>
      <c r="C6757" s="5">
        <v>40368</v>
      </c>
      <c r="D6757" s="2" t="s">
        <v>810</v>
      </c>
      <c r="E6757" s="14">
        <f t="shared" si="631"/>
        <v>0</v>
      </c>
      <c r="F6757" s="2">
        <v>18</v>
      </c>
      <c r="G6757" s="19">
        <v>388.13</v>
      </c>
      <c r="H6757" s="20">
        <v>0.04</v>
      </c>
      <c r="I6757" s="6"/>
      <c r="J6757" s="5">
        <v>40369</v>
      </c>
      <c r="K6757" s="25">
        <v>40.11</v>
      </c>
      <c r="L6757" s="2" t="s">
        <v>359</v>
      </c>
      <c r="M6757" s="14">
        <f>+VLOOKUP(L6757,Customers!$C$3:$D$797,2,FALSE)</f>
        <v>2</v>
      </c>
      <c r="N6757" s="14">
        <f>+INDEX(Customers!$B$2:$D$797,MATCH(TF_Database!L6757,Customers!$C$2:$C$797,0),1)</f>
        <v>24790</v>
      </c>
      <c r="O6757" s="29">
        <f t="shared" si="632"/>
        <v>8</v>
      </c>
      <c r="P6757" s="29">
        <f t="shared" si="633"/>
        <v>16</v>
      </c>
      <c r="Q6757" s="14" t="str">
        <f t="shared" si="634"/>
        <v xml:space="preserve">Christy </v>
      </c>
      <c r="R6757" s="14" t="str">
        <f t="shared" si="635"/>
        <v>Brittain</v>
      </c>
    </row>
    <row r="6758" spans="2:18" x14ac:dyDescent="0.45">
      <c r="B6758" s="14" t="str">
        <f t="shared" si="630"/>
        <v>403683940368</v>
      </c>
      <c r="C6758" s="5">
        <v>40368</v>
      </c>
      <c r="D6758" s="2" t="s">
        <v>810</v>
      </c>
      <c r="E6758" s="14">
        <f t="shared" si="631"/>
        <v>0</v>
      </c>
      <c r="F6758" s="2">
        <v>39</v>
      </c>
      <c r="G6758" s="19">
        <v>2339.84</v>
      </c>
      <c r="H6758" s="20">
        <v>0.05</v>
      </c>
      <c r="I6758" s="6"/>
      <c r="J6758" s="5">
        <v>40368</v>
      </c>
      <c r="K6758" s="25">
        <v>-1730.3</v>
      </c>
      <c r="L6758" s="2" t="s">
        <v>359</v>
      </c>
      <c r="M6758" s="14">
        <f>+VLOOKUP(L6758,Customers!$C$3:$D$797,2,FALSE)</f>
        <v>2</v>
      </c>
      <c r="N6758" s="14">
        <f>+INDEX(Customers!$B$2:$D$797,MATCH(TF_Database!L6758,Customers!$C$2:$C$797,0),1)</f>
        <v>24790</v>
      </c>
      <c r="O6758" s="29">
        <f t="shared" si="632"/>
        <v>8</v>
      </c>
      <c r="P6758" s="29">
        <f t="shared" si="633"/>
        <v>16</v>
      </c>
      <c r="Q6758" s="14" t="str">
        <f t="shared" si="634"/>
        <v xml:space="preserve">Christy </v>
      </c>
      <c r="R6758" s="14" t="str">
        <f t="shared" si="635"/>
        <v>Brittain</v>
      </c>
    </row>
    <row r="6759" spans="2:18" x14ac:dyDescent="0.45">
      <c r="B6759" s="14" t="str">
        <f t="shared" si="630"/>
        <v>405762440578</v>
      </c>
      <c r="C6759" s="5">
        <v>40576</v>
      </c>
      <c r="D6759" s="2" t="s">
        <v>808</v>
      </c>
      <c r="E6759" s="14">
        <f t="shared" si="631"/>
        <v>0</v>
      </c>
      <c r="F6759" s="2">
        <v>24</v>
      </c>
      <c r="G6759" s="19">
        <v>145.15</v>
      </c>
      <c r="H6759" s="20">
        <v>7.0000000000000007E-2</v>
      </c>
      <c r="I6759" s="6"/>
      <c r="J6759" s="5">
        <v>40578</v>
      </c>
      <c r="K6759" s="25">
        <v>-169.16499999999999</v>
      </c>
      <c r="L6759" s="2" t="s">
        <v>728</v>
      </c>
      <c r="M6759" s="14">
        <f>+VLOOKUP(L6759,Customers!$C$3:$D$797,2,FALSE)</f>
        <v>1</v>
      </c>
      <c r="N6759" s="14">
        <f>+INDEX(Customers!$B$2:$D$797,MATCH(TF_Database!L6759,Customers!$C$2:$C$797,0),1)</f>
        <v>17170</v>
      </c>
      <c r="O6759" s="29">
        <f t="shared" si="632"/>
        <v>4</v>
      </c>
      <c r="P6759" s="29">
        <f t="shared" si="633"/>
        <v>12</v>
      </c>
      <c r="Q6759" s="14" t="str">
        <f t="shared" si="634"/>
        <v xml:space="preserve">Tom </v>
      </c>
      <c r="R6759" s="14" t="str">
        <f t="shared" si="635"/>
        <v>Ashbrook</v>
      </c>
    </row>
    <row r="6760" spans="2:18" x14ac:dyDescent="0.45">
      <c r="B6760" s="14" t="str">
        <f t="shared" si="630"/>
        <v>40576340577</v>
      </c>
      <c r="C6760" s="5">
        <v>40576</v>
      </c>
      <c r="D6760" s="2" t="s">
        <v>808</v>
      </c>
      <c r="E6760" s="14">
        <f t="shared" si="631"/>
        <v>0</v>
      </c>
      <c r="F6760" s="2">
        <v>3</v>
      </c>
      <c r="G6760" s="19">
        <v>131.5</v>
      </c>
      <c r="H6760" s="20">
        <v>0.01</v>
      </c>
      <c r="I6760" s="6"/>
      <c r="J6760" s="5">
        <v>40577</v>
      </c>
      <c r="K6760" s="25">
        <v>105.9</v>
      </c>
      <c r="L6760" s="2" t="s">
        <v>728</v>
      </c>
      <c r="M6760" s="14">
        <f>+VLOOKUP(L6760,Customers!$C$3:$D$797,2,FALSE)</f>
        <v>1</v>
      </c>
      <c r="N6760" s="14">
        <f>+INDEX(Customers!$B$2:$D$797,MATCH(TF_Database!L6760,Customers!$C$2:$C$797,0),1)</f>
        <v>17170</v>
      </c>
      <c r="O6760" s="29">
        <f t="shared" si="632"/>
        <v>4</v>
      </c>
      <c r="P6760" s="29">
        <f t="shared" si="633"/>
        <v>12</v>
      </c>
      <c r="Q6760" s="14" t="str">
        <f t="shared" si="634"/>
        <v xml:space="preserve">Tom </v>
      </c>
      <c r="R6760" s="14" t="str">
        <f t="shared" si="635"/>
        <v>Ashbrook</v>
      </c>
    </row>
    <row r="6761" spans="2:18" x14ac:dyDescent="0.45">
      <c r="B6761" s="14" t="str">
        <f t="shared" si="630"/>
        <v>405763840576</v>
      </c>
      <c r="C6761" s="5">
        <v>40576</v>
      </c>
      <c r="D6761" s="2" t="s">
        <v>808</v>
      </c>
      <c r="E6761" s="14">
        <f t="shared" si="631"/>
        <v>0</v>
      </c>
      <c r="F6761" s="2">
        <v>38</v>
      </c>
      <c r="G6761" s="19">
        <v>7814.59</v>
      </c>
      <c r="H6761" s="20">
        <v>0.02</v>
      </c>
      <c r="I6761" s="6"/>
      <c r="J6761" s="5">
        <v>40576</v>
      </c>
      <c r="K6761" s="25">
        <v>3408.46</v>
      </c>
      <c r="L6761" s="2" t="s">
        <v>728</v>
      </c>
      <c r="M6761" s="14">
        <f>+VLOOKUP(L6761,Customers!$C$3:$D$797,2,FALSE)</f>
        <v>1</v>
      </c>
      <c r="N6761" s="14">
        <f>+INDEX(Customers!$B$2:$D$797,MATCH(TF_Database!L6761,Customers!$C$2:$C$797,0),1)</f>
        <v>17170</v>
      </c>
      <c r="O6761" s="29">
        <f t="shared" si="632"/>
        <v>4</v>
      </c>
      <c r="P6761" s="29">
        <f t="shared" si="633"/>
        <v>12</v>
      </c>
      <c r="Q6761" s="14" t="str">
        <f t="shared" si="634"/>
        <v xml:space="preserve">Tom </v>
      </c>
      <c r="R6761" s="14" t="str">
        <f t="shared" si="635"/>
        <v>Ashbrook</v>
      </c>
    </row>
    <row r="6762" spans="2:18" x14ac:dyDescent="0.45">
      <c r="B6762" s="14" t="str">
        <f t="shared" si="630"/>
        <v>405762340576</v>
      </c>
      <c r="C6762" s="5">
        <v>40576</v>
      </c>
      <c r="D6762" s="2" t="s">
        <v>808</v>
      </c>
      <c r="E6762" s="14">
        <f t="shared" si="631"/>
        <v>0</v>
      </c>
      <c r="F6762" s="2">
        <v>23</v>
      </c>
      <c r="G6762" s="19">
        <v>158.99</v>
      </c>
      <c r="H6762" s="20">
        <v>7.0000000000000007E-2</v>
      </c>
      <c r="I6762" s="6"/>
      <c r="J6762" s="5">
        <v>40576</v>
      </c>
      <c r="K6762" s="25">
        <v>-197.13</v>
      </c>
      <c r="L6762" s="2" t="s">
        <v>728</v>
      </c>
      <c r="M6762" s="14">
        <f>+VLOOKUP(L6762,Customers!$C$3:$D$797,2,FALSE)</f>
        <v>1</v>
      </c>
      <c r="N6762" s="14">
        <f>+INDEX(Customers!$B$2:$D$797,MATCH(TF_Database!L6762,Customers!$C$2:$C$797,0),1)</f>
        <v>17170</v>
      </c>
      <c r="O6762" s="29">
        <f t="shared" si="632"/>
        <v>4</v>
      </c>
      <c r="P6762" s="29">
        <f t="shared" si="633"/>
        <v>12</v>
      </c>
      <c r="Q6762" s="14" t="str">
        <f t="shared" si="634"/>
        <v xml:space="preserve">Tom </v>
      </c>
      <c r="R6762" s="14" t="str">
        <f t="shared" si="635"/>
        <v>Ashbrook</v>
      </c>
    </row>
    <row r="6763" spans="2:18" x14ac:dyDescent="0.45">
      <c r="B6763" s="14" t="str">
        <f t="shared" si="630"/>
        <v>40573940574</v>
      </c>
      <c r="C6763" s="5">
        <v>40573</v>
      </c>
      <c r="D6763" s="2" t="s">
        <v>808</v>
      </c>
      <c r="E6763" s="14">
        <f t="shared" si="631"/>
        <v>0</v>
      </c>
      <c r="F6763" s="2">
        <v>9</v>
      </c>
      <c r="G6763" s="19">
        <v>71.2</v>
      </c>
      <c r="H6763" s="20">
        <v>0.08</v>
      </c>
      <c r="I6763" s="6"/>
      <c r="J6763" s="5">
        <v>40574</v>
      </c>
      <c r="K6763" s="25">
        <v>1.87</v>
      </c>
      <c r="L6763" s="2" t="s">
        <v>376</v>
      </c>
      <c r="M6763" s="14">
        <f>+VLOOKUP(L6763,Customers!$C$3:$D$797,2,FALSE)</f>
        <v>3</v>
      </c>
      <c r="N6763" s="14">
        <f>+INDEX(Customers!$B$2:$D$797,MATCH(TF_Database!L6763,Customers!$C$2:$C$797,0),1)</f>
        <v>15448</v>
      </c>
      <c r="O6763" s="29">
        <f t="shared" si="632"/>
        <v>7</v>
      </c>
      <c r="P6763" s="29">
        <f t="shared" si="633"/>
        <v>14</v>
      </c>
      <c r="Q6763" s="14" t="str">
        <f t="shared" si="634"/>
        <v xml:space="preserve">Nicole </v>
      </c>
      <c r="R6763" s="14" t="str">
        <f t="shared" si="635"/>
        <v>Brennan</v>
      </c>
    </row>
    <row r="6764" spans="2:18" x14ac:dyDescent="0.45">
      <c r="B6764" s="14" t="str">
        <f t="shared" si="630"/>
        <v>412222541224</v>
      </c>
      <c r="C6764" s="5">
        <v>41222</v>
      </c>
      <c r="D6764" s="2" t="s">
        <v>808</v>
      </c>
      <c r="E6764" s="14">
        <f t="shared" si="631"/>
        <v>0</v>
      </c>
      <c r="F6764" s="2">
        <v>25</v>
      </c>
      <c r="G6764" s="19">
        <v>1351.78</v>
      </c>
      <c r="H6764" s="20">
        <v>0.06</v>
      </c>
      <c r="I6764" s="6"/>
      <c r="J6764" s="5">
        <v>41224</v>
      </c>
      <c r="K6764" s="25">
        <v>109.92</v>
      </c>
      <c r="L6764" s="2" t="s">
        <v>393</v>
      </c>
      <c r="M6764" s="14">
        <f>+VLOOKUP(L6764,Customers!$C$3:$D$797,2,FALSE)</f>
        <v>2</v>
      </c>
      <c r="N6764" s="14">
        <f>+INDEX(Customers!$B$2:$D$797,MATCH(TF_Database!L6764,Customers!$C$2:$C$797,0),1)</f>
        <v>16468</v>
      </c>
      <c r="O6764" s="29">
        <f t="shared" si="632"/>
        <v>7</v>
      </c>
      <c r="P6764" s="29">
        <f t="shared" si="633"/>
        <v>10</v>
      </c>
      <c r="Q6764" s="14" t="str">
        <f t="shared" si="634"/>
        <v xml:space="preserve">Deanra </v>
      </c>
      <c r="R6764" s="14" t="str">
        <f t="shared" si="635"/>
        <v>Eno</v>
      </c>
    </row>
    <row r="6765" spans="2:18" x14ac:dyDescent="0.45">
      <c r="B6765" s="14" t="str">
        <f t="shared" si="630"/>
        <v>412222141223</v>
      </c>
      <c r="C6765" s="5">
        <v>41222</v>
      </c>
      <c r="D6765" s="2" t="s">
        <v>808</v>
      </c>
      <c r="E6765" s="14">
        <f t="shared" si="631"/>
        <v>0</v>
      </c>
      <c r="F6765" s="2">
        <v>21</v>
      </c>
      <c r="G6765" s="19">
        <v>1560.96</v>
      </c>
      <c r="H6765" s="20">
        <v>7.0000000000000007E-2</v>
      </c>
      <c r="I6765" s="6"/>
      <c r="J6765" s="5">
        <v>41223</v>
      </c>
      <c r="K6765" s="25">
        <v>-120.27</v>
      </c>
      <c r="L6765" s="2" t="s">
        <v>393</v>
      </c>
      <c r="M6765" s="14">
        <f>+VLOOKUP(L6765,Customers!$C$3:$D$797,2,FALSE)</f>
        <v>2</v>
      </c>
      <c r="N6765" s="14">
        <f>+INDEX(Customers!$B$2:$D$797,MATCH(TF_Database!L6765,Customers!$C$2:$C$797,0),1)</f>
        <v>16468</v>
      </c>
      <c r="O6765" s="29">
        <f t="shared" si="632"/>
        <v>7</v>
      </c>
      <c r="P6765" s="29">
        <f t="shared" si="633"/>
        <v>10</v>
      </c>
      <c r="Q6765" s="14" t="str">
        <f t="shared" si="634"/>
        <v xml:space="preserve">Deanra </v>
      </c>
      <c r="R6765" s="14" t="str">
        <f t="shared" si="635"/>
        <v>Eno</v>
      </c>
    </row>
    <row r="6766" spans="2:18" x14ac:dyDescent="0.45">
      <c r="B6766" s="14" t="str">
        <f t="shared" si="630"/>
        <v>405674440569</v>
      </c>
      <c r="C6766" s="5">
        <v>40567</v>
      </c>
      <c r="D6766" s="2" t="s">
        <v>808</v>
      </c>
      <c r="E6766" s="14">
        <f t="shared" si="631"/>
        <v>0</v>
      </c>
      <c r="F6766" s="2">
        <v>44</v>
      </c>
      <c r="G6766" s="19">
        <v>495.5</v>
      </c>
      <c r="H6766" s="20">
        <v>0.06</v>
      </c>
      <c r="I6766" s="6"/>
      <c r="J6766" s="5">
        <v>40569</v>
      </c>
      <c r="K6766" s="25">
        <v>-12.67</v>
      </c>
      <c r="L6766" s="2" t="s">
        <v>298</v>
      </c>
      <c r="M6766" s="14">
        <f>+VLOOKUP(L6766,Customers!$C$3:$D$797,2,FALSE)</f>
        <v>3</v>
      </c>
      <c r="N6766" s="14">
        <f>+INDEX(Customers!$B$2:$D$797,MATCH(TF_Database!L6766,Customers!$C$2:$C$797,0),1)</f>
        <v>6677</v>
      </c>
      <c r="O6766" s="29">
        <f t="shared" si="632"/>
        <v>4</v>
      </c>
      <c r="P6766" s="29">
        <f t="shared" si="633"/>
        <v>7</v>
      </c>
      <c r="Q6766" s="14" t="str">
        <f t="shared" si="634"/>
        <v xml:space="preserve">Amy </v>
      </c>
      <c r="R6766" s="14" t="str">
        <f t="shared" si="635"/>
        <v>Cox</v>
      </c>
    </row>
    <row r="6767" spans="2:18" x14ac:dyDescent="0.45">
      <c r="B6767" s="14" t="str">
        <f t="shared" si="630"/>
        <v>408872340888</v>
      </c>
      <c r="C6767" s="5">
        <v>40887</v>
      </c>
      <c r="D6767" s="2" t="s">
        <v>806</v>
      </c>
      <c r="E6767" s="14">
        <f t="shared" si="631"/>
        <v>1</v>
      </c>
      <c r="F6767" s="2">
        <v>23</v>
      </c>
      <c r="G6767" s="19">
        <v>8225.24</v>
      </c>
      <c r="H6767" s="20">
        <v>0.06</v>
      </c>
      <c r="I6767" s="6"/>
      <c r="J6767" s="5">
        <v>40888</v>
      </c>
      <c r="K6767" s="25">
        <v>1909.03</v>
      </c>
      <c r="L6767" s="2" t="s">
        <v>381</v>
      </c>
      <c r="M6767" s="14">
        <f>+VLOOKUP(L6767,Customers!$C$3:$D$797,2,FALSE)</f>
        <v>2</v>
      </c>
      <c r="N6767" s="14">
        <f>+INDEX(Customers!$B$2:$D$797,MATCH(TF_Database!L6767,Customers!$C$2:$C$797,0),1)</f>
        <v>13644</v>
      </c>
      <c r="O6767" s="29">
        <f t="shared" si="632"/>
        <v>6</v>
      </c>
      <c r="P6767" s="29">
        <f t="shared" si="633"/>
        <v>14</v>
      </c>
      <c r="Q6767" s="14" t="str">
        <f t="shared" si="634"/>
        <v xml:space="preserve">Karen </v>
      </c>
      <c r="R6767" s="14" t="str">
        <f t="shared" si="635"/>
        <v>Carlisle</v>
      </c>
    </row>
    <row r="6768" spans="2:18" x14ac:dyDescent="0.45">
      <c r="B6768" s="14" t="str">
        <f t="shared" si="630"/>
        <v>40265440267</v>
      </c>
      <c r="C6768" s="5">
        <v>40265</v>
      </c>
      <c r="D6768" s="2" t="s">
        <v>810</v>
      </c>
      <c r="E6768" s="14">
        <f t="shared" si="631"/>
        <v>0</v>
      </c>
      <c r="F6768" s="2">
        <v>4</v>
      </c>
      <c r="G6768" s="19">
        <v>1337.19</v>
      </c>
      <c r="H6768" s="20">
        <v>0.06</v>
      </c>
      <c r="I6768" s="6"/>
      <c r="J6768" s="5">
        <v>40267</v>
      </c>
      <c r="K6768" s="25">
        <v>-431.45</v>
      </c>
      <c r="L6768" s="2" t="s">
        <v>718</v>
      </c>
      <c r="M6768" s="14">
        <f>+VLOOKUP(L6768,Customers!$C$3:$D$797,2,FALSE)</f>
        <v>5</v>
      </c>
      <c r="N6768" s="14">
        <f>+INDEX(Customers!$B$2:$D$797,MATCH(TF_Database!L6768,Customers!$C$2:$C$797,0),1)</f>
        <v>15967</v>
      </c>
      <c r="O6768" s="29">
        <f t="shared" si="632"/>
        <v>7</v>
      </c>
      <c r="P6768" s="29">
        <f t="shared" si="633"/>
        <v>13</v>
      </c>
      <c r="Q6768" s="14" t="str">
        <f t="shared" si="634"/>
        <v xml:space="preserve">Jeremy </v>
      </c>
      <c r="R6768" s="14" t="str">
        <f t="shared" si="635"/>
        <v>Pistek</v>
      </c>
    </row>
    <row r="6769" spans="2:18" x14ac:dyDescent="0.45">
      <c r="B6769" s="14" t="str">
        <f t="shared" si="630"/>
        <v>39861239863</v>
      </c>
      <c r="C6769" s="5">
        <v>39861</v>
      </c>
      <c r="D6769" s="2" t="s">
        <v>811</v>
      </c>
      <c r="E6769" s="14">
        <f t="shared" si="631"/>
        <v>0</v>
      </c>
      <c r="F6769" s="2">
        <v>2</v>
      </c>
      <c r="G6769" s="19">
        <v>16.809999999999999</v>
      </c>
      <c r="H6769" s="20">
        <v>0.05</v>
      </c>
      <c r="I6769" s="6"/>
      <c r="J6769" s="5">
        <v>39863</v>
      </c>
      <c r="K6769" s="25">
        <v>-4.1399999999999997</v>
      </c>
      <c r="L6769" s="2" t="s">
        <v>722</v>
      </c>
      <c r="M6769" s="14">
        <f>+VLOOKUP(L6769,Customers!$C$3:$D$797,2,FALSE)</f>
        <v>1</v>
      </c>
      <c r="N6769" s="14">
        <f>+INDEX(Customers!$B$2:$D$797,MATCH(TF_Database!L6769,Customers!$C$2:$C$797,0),1)</f>
        <v>9195</v>
      </c>
      <c r="O6769" s="29">
        <f t="shared" si="632"/>
        <v>6</v>
      </c>
      <c r="P6769" s="29">
        <f t="shared" si="633"/>
        <v>12</v>
      </c>
      <c r="Q6769" s="14" t="str">
        <f t="shared" si="634"/>
        <v xml:space="preserve">David </v>
      </c>
      <c r="R6769" s="14" t="str">
        <f t="shared" si="635"/>
        <v>Bremer</v>
      </c>
    </row>
    <row r="6770" spans="2:18" x14ac:dyDescent="0.45">
      <c r="B6770" s="14" t="str">
        <f t="shared" si="630"/>
        <v>399603339961</v>
      </c>
      <c r="C6770" s="5">
        <v>39960</v>
      </c>
      <c r="D6770" s="2" t="s">
        <v>811</v>
      </c>
      <c r="E6770" s="14">
        <f t="shared" si="631"/>
        <v>0</v>
      </c>
      <c r="F6770" s="2">
        <v>33</v>
      </c>
      <c r="G6770" s="19">
        <v>1194.3399999999999</v>
      </c>
      <c r="H6770" s="20">
        <v>0.04</v>
      </c>
      <c r="I6770" s="6"/>
      <c r="J6770" s="5">
        <v>39961</v>
      </c>
      <c r="K6770" s="25">
        <v>497.11400000000003</v>
      </c>
      <c r="L6770" s="2" t="s">
        <v>362</v>
      </c>
      <c r="M6770" s="14">
        <f>+VLOOKUP(L6770,Customers!$C$3:$D$797,2,FALSE)</f>
        <v>1</v>
      </c>
      <c r="N6770" s="14">
        <f>+INDEX(Customers!$B$2:$D$797,MATCH(TF_Database!L6770,Customers!$C$2:$C$797,0),1)</f>
        <v>17675</v>
      </c>
      <c r="O6770" s="29">
        <f t="shared" si="632"/>
        <v>5</v>
      </c>
      <c r="P6770" s="29">
        <f t="shared" si="633"/>
        <v>11</v>
      </c>
      <c r="Q6770" s="14" t="str">
        <f t="shared" si="634"/>
        <v xml:space="preserve">Brad </v>
      </c>
      <c r="R6770" s="14" t="str">
        <f t="shared" si="635"/>
        <v>Thomas</v>
      </c>
    </row>
    <row r="6771" spans="2:18" x14ac:dyDescent="0.45">
      <c r="B6771" s="14" t="str">
        <f t="shared" si="630"/>
        <v>39960139961</v>
      </c>
      <c r="C6771" s="5">
        <v>39960</v>
      </c>
      <c r="D6771" s="2" t="s">
        <v>811</v>
      </c>
      <c r="E6771" s="14">
        <f t="shared" si="631"/>
        <v>0</v>
      </c>
      <c r="F6771" s="2">
        <v>1</v>
      </c>
      <c r="G6771" s="19">
        <v>51.832999999999998</v>
      </c>
      <c r="H6771" s="20">
        <v>0.01</v>
      </c>
      <c r="I6771" s="6"/>
      <c r="J6771" s="5">
        <v>39961</v>
      </c>
      <c r="K6771" s="25">
        <v>-235.89500000000001</v>
      </c>
      <c r="L6771" s="2" t="s">
        <v>362</v>
      </c>
      <c r="M6771" s="14">
        <f>+VLOOKUP(L6771,Customers!$C$3:$D$797,2,FALSE)</f>
        <v>1</v>
      </c>
      <c r="N6771" s="14">
        <f>+INDEX(Customers!$B$2:$D$797,MATCH(TF_Database!L6771,Customers!$C$2:$C$797,0),1)</f>
        <v>17675</v>
      </c>
      <c r="O6771" s="29">
        <f t="shared" si="632"/>
        <v>5</v>
      </c>
      <c r="P6771" s="29">
        <f t="shared" si="633"/>
        <v>11</v>
      </c>
      <c r="Q6771" s="14" t="str">
        <f t="shared" si="634"/>
        <v xml:space="preserve">Brad </v>
      </c>
      <c r="R6771" s="14" t="str">
        <f t="shared" si="635"/>
        <v>Thomas</v>
      </c>
    </row>
    <row r="6772" spans="2:18" x14ac:dyDescent="0.45">
      <c r="B6772" s="14" t="str">
        <f t="shared" si="630"/>
        <v>406054440607</v>
      </c>
      <c r="C6772" s="5">
        <v>40605</v>
      </c>
      <c r="D6772" s="2" t="s">
        <v>811</v>
      </c>
      <c r="E6772" s="14">
        <f t="shared" si="631"/>
        <v>0</v>
      </c>
      <c r="F6772" s="2">
        <v>44</v>
      </c>
      <c r="G6772" s="19">
        <v>797.98</v>
      </c>
      <c r="H6772" s="20">
        <v>0.05</v>
      </c>
      <c r="I6772" s="6"/>
      <c r="J6772" s="5">
        <v>40607</v>
      </c>
      <c r="K6772" s="25">
        <v>237.47400000000002</v>
      </c>
      <c r="L6772" s="2" t="s">
        <v>712</v>
      </c>
      <c r="M6772" s="14">
        <f>+VLOOKUP(L6772,Customers!$C$3:$D$797,2,FALSE)</f>
        <v>3</v>
      </c>
      <c r="N6772" s="14">
        <f>+INDEX(Customers!$B$2:$D$797,MATCH(TF_Database!L6772,Customers!$C$2:$C$797,0),1)</f>
        <v>24049</v>
      </c>
      <c r="O6772" s="29">
        <f t="shared" si="632"/>
        <v>6</v>
      </c>
      <c r="P6772" s="29">
        <f t="shared" si="633"/>
        <v>13</v>
      </c>
      <c r="Q6772" s="14" t="str">
        <f t="shared" si="634"/>
        <v xml:space="preserve">Bryan </v>
      </c>
      <c r="R6772" s="14" t="str">
        <f t="shared" si="635"/>
        <v>Spruell</v>
      </c>
    </row>
    <row r="6773" spans="2:18" x14ac:dyDescent="0.45">
      <c r="B6773" s="14" t="str">
        <f t="shared" si="630"/>
        <v>41111441112</v>
      </c>
      <c r="C6773" s="5">
        <v>41111</v>
      </c>
      <c r="D6773" s="2" t="s">
        <v>808</v>
      </c>
      <c r="E6773" s="14">
        <f t="shared" si="631"/>
        <v>0</v>
      </c>
      <c r="F6773" s="2">
        <v>4</v>
      </c>
      <c r="G6773" s="19">
        <v>1121.78</v>
      </c>
      <c r="H6773" s="20">
        <v>0.04</v>
      </c>
      <c r="I6773" s="6"/>
      <c r="J6773" s="5">
        <v>41112</v>
      </c>
      <c r="K6773" s="25">
        <v>-454.8</v>
      </c>
      <c r="L6773" s="2" t="s">
        <v>331</v>
      </c>
      <c r="M6773" s="14">
        <f>+VLOOKUP(L6773,Customers!$C$3:$D$797,2,FALSE)</f>
        <v>3</v>
      </c>
      <c r="N6773" s="14">
        <f>+INDEX(Customers!$B$2:$D$797,MATCH(TF_Database!L6773,Customers!$C$2:$C$797,0),1)</f>
        <v>2686</v>
      </c>
      <c r="O6773" s="29">
        <f t="shared" si="632"/>
        <v>5</v>
      </c>
      <c r="P6773" s="29">
        <f t="shared" si="633"/>
        <v>14</v>
      </c>
      <c r="Q6773" s="14" t="str">
        <f t="shared" si="634"/>
        <v xml:space="preserve">Thea </v>
      </c>
      <c r="R6773" s="14" t="str">
        <f t="shared" si="635"/>
        <v>Hendricks</v>
      </c>
    </row>
    <row r="6774" spans="2:18" x14ac:dyDescent="0.45">
      <c r="B6774" s="14" t="str">
        <f t="shared" si="630"/>
        <v>409963141003</v>
      </c>
      <c r="C6774" s="5">
        <v>40996</v>
      </c>
      <c r="D6774" s="2" t="s">
        <v>804</v>
      </c>
      <c r="E6774" s="14">
        <f t="shared" si="631"/>
        <v>0</v>
      </c>
      <c r="F6774" s="2">
        <v>31</v>
      </c>
      <c r="G6774" s="19">
        <v>5404.18</v>
      </c>
      <c r="H6774" s="20">
        <v>7.0000000000000007E-2</v>
      </c>
      <c r="I6774" s="6"/>
      <c r="J6774" s="5">
        <v>41003</v>
      </c>
      <c r="K6774" s="25">
        <v>241.06</v>
      </c>
      <c r="L6774" s="2" t="s">
        <v>714</v>
      </c>
      <c r="M6774" s="14">
        <f>+VLOOKUP(L6774,Customers!$C$3:$D$797,2,FALSE)</f>
        <v>3</v>
      </c>
      <c r="N6774" s="14">
        <f>+INDEX(Customers!$B$2:$D$797,MATCH(TF_Database!L6774,Customers!$C$2:$C$797,0),1)</f>
        <v>28926</v>
      </c>
      <c r="O6774" s="29">
        <f t="shared" si="632"/>
        <v>7</v>
      </c>
      <c r="P6774" s="29">
        <f t="shared" si="633"/>
        <v>17</v>
      </c>
      <c r="Q6774" s="14" t="str">
        <f t="shared" si="634"/>
        <v xml:space="preserve">Tamara </v>
      </c>
      <c r="R6774" s="14" t="str">
        <f t="shared" si="635"/>
        <v>Willingham</v>
      </c>
    </row>
    <row r="6775" spans="2:18" x14ac:dyDescent="0.45">
      <c r="B6775" s="14" t="str">
        <f t="shared" si="630"/>
        <v>409964041003</v>
      </c>
      <c r="C6775" s="5">
        <v>40996</v>
      </c>
      <c r="D6775" s="2" t="s">
        <v>804</v>
      </c>
      <c r="E6775" s="14">
        <f t="shared" si="631"/>
        <v>0</v>
      </c>
      <c r="F6775" s="2">
        <v>40</v>
      </c>
      <c r="G6775" s="19">
        <v>430.19</v>
      </c>
      <c r="H6775" s="20">
        <v>0.02</v>
      </c>
      <c r="I6775" s="6"/>
      <c r="J6775" s="5">
        <v>41003</v>
      </c>
      <c r="K6775" s="25">
        <v>181.26</v>
      </c>
      <c r="L6775" s="2" t="s">
        <v>714</v>
      </c>
      <c r="M6775" s="14">
        <f>+VLOOKUP(L6775,Customers!$C$3:$D$797,2,FALSE)</f>
        <v>3</v>
      </c>
      <c r="N6775" s="14">
        <f>+INDEX(Customers!$B$2:$D$797,MATCH(TF_Database!L6775,Customers!$C$2:$C$797,0),1)</f>
        <v>28926</v>
      </c>
      <c r="O6775" s="29">
        <f t="shared" si="632"/>
        <v>7</v>
      </c>
      <c r="P6775" s="29">
        <f t="shared" si="633"/>
        <v>17</v>
      </c>
      <c r="Q6775" s="14" t="str">
        <f t="shared" si="634"/>
        <v xml:space="preserve">Tamara </v>
      </c>
      <c r="R6775" s="14" t="str">
        <f t="shared" si="635"/>
        <v>Willingham</v>
      </c>
    </row>
    <row r="6776" spans="2:18" x14ac:dyDescent="0.45">
      <c r="B6776" s="14" t="str">
        <f t="shared" si="630"/>
        <v>402714640271</v>
      </c>
      <c r="C6776" s="5">
        <v>40271</v>
      </c>
      <c r="D6776" s="2" t="s">
        <v>804</v>
      </c>
      <c r="E6776" s="14">
        <f t="shared" si="631"/>
        <v>0</v>
      </c>
      <c r="F6776" s="2">
        <v>46</v>
      </c>
      <c r="G6776" s="19">
        <v>6803</v>
      </c>
      <c r="H6776" s="20">
        <v>0.03</v>
      </c>
      <c r="I6776" s="6"/>
      <c r="J6776" s="5">
        <v>40271</v>
      </c>
      <c r="K6776" s="25">
        <v>-1061.68</v>
      </c>
      <c r="L6776" s="2" t="s">
        <v>422</v>
      </c>
      <c r="M6776" s="14">
        <f>+VLOOKUP(L6776,Customers!$C$3:$D$797,2,FALSE)</f>
        <v>4</v>
      </c>
      <c r="N6776" s="14">
        <f>+INDEX(Customers!$B$2:$D$797,MATCH(TF_Database!L6776,Customers!$C$2:$C$797,0),1)</f>
        <v>939</v>
      </c>
      <c r="O6776" s="29">
        <f t="shared" si="632"/>
        <v>5</v>
      </c>
      <c r="P6776" s="29">
        <f t="shared" si="633"/>
        <v>12</v>
      </c>
      <c r="Q6776" s="14" t="str">
        <f t="shared" si="634"/>
        <v xml:space="preserve">Bill </v>
      </c>
      <c r="R6776" s="14" t="str">
        <f t="shared" si="635"/>
        <v>Shonely</v>
      </c>
    </row>
    <row r="6777" spans="2:18" x14ac:dyDescent="0.45">
      <c r="B6777" s="14" t="str">
        <f t="shared" si="630"/>
        <v>41250241255</v>
      </c>
      <c r="C6777" s="5">
        <v>41250</v>
      </c>
      <c r="D6777" s="2" t="s">
        <v>804</v>
      </c>
      <c r="E6777" s="14">
        <f t="shared" si="631"/>
        <v>0</v>
      </c>
      <c r="F6777" s="2">
        <v>2</v>
      </c>
      <c r="G6777" s="19">
        <v>238.76</v>
      </c>
      <c r="H6777" s="20">
        <v>0.1</v>
      </c>
      <c r="I6777" s="6"/>
      <c r="J6777" s="5">
        <v>41255</v>
      </c>
      <c r="K6777" s="25">
        <v>-235.21</v>
      </c>
      <c r="L6777" s="2" t="s">
        <v>34</v>
      </c>
      <c r="M6777" s="14">
        <f>+VLOOKUP(L6777,Customers!$C$3:$D$797,2,FALSE)</f>
        <v>3</v>
      </c>
      <c r="N6777" s="14">
        <f>+INDEX(Customers!$B$2:$D$797,MATCH(TF_Database!L6777,Customers!$C$2:$C$797,0),1)</f>
        <v>7978</v>
      </c>
      <c r="O6777" s="29">
        <f t="shared" si="632"/>
        <v>6</v>
      </c>
      <c r="P6777" s="29">
        <f t="shared" si="633"/>
        <v>13</v>
      </c>
      <c r="Q6777" s="14" t="str">
        <f t="shared" si="634"/>
        <v xml:space="preserve">Barry </v>
      </c>
      <c r="R6777" s="14" t="str">
        <f t="shared" si="635"/>
        <v>Weirich</v>
      </c>
    </row>
    <row r="6778" spans="2:18" x14ac:dyDescent="0.45">
      <c r="B6778" s="14" t="str">
        <f t="shared" si="630"/>
        <v>408872040888</v>
      </c>
      <c r="C6778" s="5">
        <v>40887</v>
      </c>
      <c r="D6778" s="2" t="s">
        <v>808</v>
      </c>
      <c r="E6778" s="14">
        <f t="shared" si="631"/>
        <v>0</v>
      </c>
      <c r="F6778" s="2">
        <v>20</v>
      </c>
      <c r="G6778" s="19">
        <v>140.37</v>
      </c>
      <c r="H6778" s="20">
        <v>0.01</v>
      </c>
      <c r="I6778" s="6"/>
      <c r="J6778" s="5">
        <v>40888</v>
      </c>
      <c r="K6778" s="25">
        <v>-893.39</v>
      </c>
      <c r="L6778" s="2" t="s">
        <v>376</v>
      </c>
      <c r="M6778" s="14">
        <f>+VLOOKUP(L6778,Customers!$C$3:$D$797,2,FALSE)</f>
        <v>3</v>
      </c>
      <c r="N6778" s="14">
        <f>+INDEX(Customers!$B$2:$D$797,MATCH(TF_Database!L6778,Customers!$C$2:$C$797,0),1)</f>
        <v>15448</v>
      </c>
      <c r="O6778" s="29">
        <f t="shared" si="632"/>
        <v>7</v>
      </c>
      <c r="P6778" s="29">
        <f t="shared" si="633"/>
        <v>14</v>
      </c>
      <c r="Q6778" s="14" t="str">
        <f t="shared" si="634"/>
        <v xml:space="preserve">Nicole </v>
      </c>
      <c r="R6778" s="14" t="str">
        <f t="shared" si="635"/>
        <v>Brennan</v>
      </c>
    </row>
    <row r="6779" spans="2:18" x14ac:dyDescent="0.45">
      <c r="B6779" s="14" t="str">
        <f t="shared" si="630"/>
        <v>408874540889</v>
      </c>
      <c r="C6779" s="5">
        <v>40887</v>
      </c>
      <c r="D6779" s="2" t="s">
        <v>808</v>
      </c>
      <c r="E6779" s="14">
        <f t="shared" si="631"/>
        <v>0</v>
      </c>
      <c r="F6779" s="2">
        <v>45</v>
      </c>
      <c r="G6779" s="19">
        <v>5921.74</v>
      </c>
      <c r="H6779" s="20">
        <v>0.02</v>
      </c>
      <c r="I6779" s="6"/>
      <c r="J6779" s="5">
        <v>40889</v>
      </c>
      <c r="K6779" s="25">
        <v>-287.62</v>
      </c>
      <c r="L6779" s="2" t="s">
        <v>376</v>
      </c>
      <c r="M6779" s="14">
        <f>+VLOOKUP(L6779,Customers!$C$3:$D$797,2,FALSE)</f>
        <v>3</v>
      </c>
      <c r="N6779" s="14">
        <f>+INDEX(Customers!$B$2:$D$797,MATCH(TF_Database!L6779,Customers!$C$2:$C$797,0),1)</f>
        <v>15448</v>
      </c>
      <c r="O6779" s="29">
        <f t="shared" si="632"/>
        <v>7</v>
      </c>
      <c r="P6779" s="29">
        <f t="shared" si="633"/>
        <v>14</v>
      </c>
      <c r="Q6779" s="14" t="str">
        <f t="shared" si="634"/>
        <v xml:space="preserve">Nicole </v>
      </c>
      <c r="R6779" s="14" t="str">
        <f t="shared" si="635"/>
        <v>Brennan</v>
      </c>
    </row>
    <row r="6780" spans="2:18" x14ac:dyDescent="0.45">
      <c r="B6780" s="14" t="str">
        <f t="shared" si="630"/>
        <v>40887440889</v>
      </c>
      <c r="C6780" s="5">
        <v>40887</v>
      </c>
      <c r="D6780" s="2" t="s">
        <v>808</v>
      </c>
      <c r="E6780" s="14">
        <f t="shared" si="631"/>
        <v>0</v>
      </c>
      <c r="F6780" s="2">
        <v>4</v>
      </c>
      <c r="G6780" s="19">
        <v>68.16</v>
      </c>
      <c r="H6780" s="20">
        <v>0.09</v>
      </c>
      <c r="I6780" s="6"/>
      <c r="J6780" s="5">
        <v>40889</v>
      </c>
      <c r="K6780" s="25">
        <v>-52.44</v>
      </c>
      <c r="L6780" s="2" t="s">
        <v>376</v>
      </c>
      <c r="M6780" s="14">
        <f>+VLOOKUP(L6780,Customers!$C$3:$D$797,2,FALSE)</f>
        <v>3</v>
      </c>
      <c r="N6780" s="14">
        <f>+INDEX(Customers!$B$2:$D$797,MATCH(TF_Database!L6780,Customers!$C$2:$C$797,0),1)</f>
        <v>15448</v>
      </c>
      <c r="O6780" s="29">
        <f t="shared" si="632"/>
        <v>7</v>
      </c>
      <c r="P6780" s="29">
        <f t="shared" si="633"/>
        <v>14</v>
      </c>
      <c r="Q6780" s="14" t="str">
        <f t="shared" si="634"/>
        <v xml:space="preserve">Nicole </v>
      </c>
      <c r="R6780" s="14" t="str">
        <f t="shared" si="635"/>
        <v>Brennan</v>
      </c>
    </row>
    <row r="6781" spans="2:18" x14ac:dyDescent="0.45">
      <c r="B6781" s="14" t="str">
        <f t="shared" si="630"/>
        <v>40663440664</v>
      </c>
      <c r="C6781" s="5">
        <v>40663</v>
      </c>
      <c r="D6781" s="2" t="s">
        <v>810</v>
      </c>
      <c r="E6781" s="14">
        <f t="shared" si="631"/>
        <v>0</v>
      </c>
      <c r="F6781" s="2">
        <v>4</v>
      </c>
      <c r="G6781" s="19">
        <v>105.13</v>
      </c>
      <c r="H6781" s="20">
        <v>0.08</v>
      </c>
      <c r="I6781" s="6"/>
      <c r="J6781" s="5">
        <v>40664</v>
      </c>
      <c r="K6781" s="25">
        <v>-103.23</v>
      </c>
      <c r="L6781" s="2" t="s">
        <v>695</v>
      </c>
      <c r="M6781" s="14">
        <f>+VLOOKUP(L6781,Customers!$C$3:$D$797,2,FALSE)</f>
        <v>3</v>
      </c>
      <c r="N6781" s="14">
        <f>+INDEX(Customers!$B$2:$D$797,MATCH(TF_Database!L6781,Customers!$C$2:$C$797,0),1)</f>
        <v>9447</v>
      </c>
      <c r="O6781" s="29">
        <f t="shared" si="632"/>
        <v>6</v>
      </c>
      <c r="P6781" s="29">
        <f t="shared" si="633"/>
        <v>12</v>
      </c>
      <c r="Q6781" s="14" t="str">
        <f t="shared" si="634"/>
        <v xml:space="preserve">Allen </v>
      </c>
      <c r="R6781" s="14" t="str">
        <f t="shared" si="635"/>
        <v>Armold</v>
      </c>
    </row>
    <row r="6782" spans="2:18" x14ac:dyDescent="0.45">
      <c r="B6782" s="14" t="str">
        <f t="shared" si="630"/>
        <v>404673340471</v>
      </c>
      <c r="C6782" s="5">
        <v>40467</v>
      </c>
      <c r="D6782" s="2" t="s">
        <v>804</v>
      </c>
      <c r="E6782" s="14">
        <f t="shared" si="631"/>
        <v>0</v>
      </c>
      <c r="F6782" s="2">
        <v>33</v>
      </c>
      <c r="G6782" s="19">
        <v>10168.23</v>
      </c>
      <c r="H6782" s="20">
        <v>0.03</v>
      </c>
      <c r="I6782" s="6"/>
      <c r="J6782" s="5">
        <v>40471</v>
      </c>
      <c r="K6782" s="25">
        <v>4141.8035</v>
      </c>
      <c r="L6782" s="2" t="s">
        <v>725</v>
      </c>
      <c r="M6782" s="14">
        <f>+VLOOKUP(L6782,Customers!$C$3:$D$797,2,FALSE)</f>
        <v>2</v>
      </c>
      <c r="N6782" s="14">
        <f>+INDEX(Customers!$B$2:$D$797,MATCH(TF_Database!L6782,Customers!$C$2:$C$797,0),1)</f>
        <v>1743</v>
      </c>
      <c r="O6782" s="29">
        <f t="shared" si="632"/>
        <v>8</v>
      </c>
      <c r="P6782" s="29">
        <f t="shared" si="633"/>
        <v>13</v>
      </c>
      <c r="Q6782" s="14" t="str">
        <f t="shared" si="634"/>
        <v xml:space="preserve">Juliana </v>
      </c>
      <c r="R6782" s="14" t="str">
        <f t="shared" si="635"/>
        <v>Krohn</v>
      </c>
    </row>
    <row r="6783" spans="2:18" x14ac:dyDescent="0.45">
      <c r="B6783" s="14" t="str">
        <f t="shared" si="630"/>
        <v>403543240355</v>
      </c>
      <c r="C6783" s="5">
        <v>40354</v>
      </c>
      <c r="D6783" s="2" t="s">
        <v>811</v>
      </c>
      <c r="E6783" s="14">
        <f t="shared" si="631"/>
        <v>0</v>
      </c>
      <c r="F6783" s="2">
        <v>32</v>
      </c>
      <c r="G6783" s="19">
        <v>176.77</v>
      </c>
      <c r="H6783" s="20">
        <v>0.06</v>
      </c>
      <c r="I6783" s="6"/>
      <c r="J6783" s="5">
        <v>40355</v>
      </c>
      <c r="K6783" s="25">
        <v>-41.6</v>
      </c>
      <c r="L6783" s="2" t="s">
        <v>354</v>
      </c>
      <c r="M6783" s="14">
        <f>+VLOOKUP(L6783,Customers!$C$3:$D$797,2,FALSE)</f>
        <v>1</v>
      </c>
      <c r="N6783" s="14">
        <f>+INDEX(Customers!$B$2:$D$797,MATCH(TF_Database!L6783,Customers!$C$2:$C$797,0),1)</f>
        <v>26284</v>
      </c>
      <c r="O6783" s="29">
        <f t="shared" si="632"/>
        <v>10</v>
      </c>
      <c r="P6783" s="29">
        <f t="shared" si="633"/>
        <v>16</v>
      </c>
      <c r="Q6783" s="14" t="str">
        <f t="shared" si="634"/>
        <v xml:space="preserve">Giulietta </v>
      </c>
      <c r="R6783" s="14" t="str">
        <f t="shared" si="635"/>
        <v>Dortch</v>
      </c>
    </row>
    <row r="6784" spans="2:18" x14ac:dyDescent="0.45">
      <c r="B6784" s="14" t="str">
        <f t="shared" si="630"/>
        <v>403542440357</v>
      </c>
      <c r="C6784" s="5">
        <v>40354</v>
      </c>
      <c r="D6784" s="2" t="s">
        <v>811</v>
      </c>
      <c r="E6784" s="14">
        <f t="shared" si="631"/>
        <v>0</v>
      </c>
      <c r="F6784" s="2">
        <v>24</v>
      </c>
      <c r="G6784" s="19">
        <v>6568.0240000000013</v>
      </c>
      <c r="H6784" s="20">
        <v>0.06</v>
      </c>
      <c r="I6784" s="6"/>
      <c r="J6784" s="5">
        <v>40357</v>
      </c>
      <c r="K6784" s="25">
        <v>1715.9</v>
      </c>
      <c r="L6784" s="2" t="s">
        <v>354</v>
      </c>
      <c r="M6784" s="14">
        <f>+VLOOKUP(L6784,Customers!$C$3:$D$797,2,FALSE)</f>
        <v>1</v>
      </c>
      <c r="N6784" s="14">
        <f>+INDEX(Customers!$B$2:$D$797,MATCH(TF_Database!L6784,Customers!$C$2:$C$797,0),1)</f>
        <v>26284</v>
      </c>
      <c r="O6784" s="29">
        <f t="shared" si="632"/>
        <v>10</v>
      </c>
      <c r="P6784" s="29">
        <f t="shared" si="633"/>
        <v>16</v>
      </c>
      <c r="Q6784" s="14" t="str">
        <f t="shared" si="634"/>
        <v xml:space="preserve">Giulietta </v>
      </c>
      <c r="R6784" s="14" t="str">
        <f t="shared" si="635"/>
        <v>Dortch</v>
      </c>
    </row>
    <row r="6785" spans="2:18" x14ac:dyDescent="0.45">
      <c r="B6785" s="14" t="str">
        <f t="shared" si="630"/>
        <v>403545040355</v>
      </c>
      <c r="C6785" s="5">
        <v>40354</v>
      </c>
      <c r="D6785" s="2" t="s">
        <v>811</v>
      </c>
      <c r="E6785" s="14">
        <f t="shared" si="631"/>
        <v>0</v>
      </c>
      <c r="F6785" s="2">
        <v>50</v>
      </c>
      <c r="G6785" s="19">
        <v>1579.028</v>
      </c>
      <c r="H6785" s="20">
        <v>0.02</v>
      </c>
      <c r="I6785" s="6"/>
      <c r="J6785" s="5">
        <v>40355</v>
      </c>
      <c r="K6785" s="25">
        <v>624.97799999999995</v>
      </c>
      <c r="L6785" s="2" t="s">
        <v>354</v>
      </c>
      <c r="M6785" s="14">
        <f>+VLOOKUP(L6785,Customers!$C$3:$D$797,2,FALSE)</f>
        <v>1</v>
      </c>
      <c r="N6785" s="14">
        <f>+INDEX(Customers!$B$2:$D$797,MATCH(TF_Database!L6785,Customers!$C$2:$C$797,0),1)</f>
        <v>26284</v>
      </c>
      <c r="O6785" s="29">
        <f t="shared" si="632"/>
        <v>10</v>
      </c>
      <c r="P6785" s="29">
        <f t="shared" si="633"/>
        <v>16</v>
      </c>
      <c r="Q6785" s="14" t="str">
        <f t="shared" si="634"/>
        <v xml:space="preserve">Giulietta </v>
      </c>
      <c r="R6785" s="14" t="str">
        <f t="shared" si="635"/>
        <v>Dortch</v>
      </c>
    </row>
    <row r="6786" spans="2:18" x14ac:dyDescent="0.45">
      <c r="B6786" s="14" t="str">
        <f t="shared" si="630"/>
        <v>409213040922</v>
      </c>
      <c r="C6786" s="5">
        <v>40921</v>
      </c>
      <c r="D6786" s="2" t="s">
        <v>811</v>
      </c>
      <c r="E6786" s="14">
        <f t="shared" si="631"/>
        <v>0</v>
      </c>
      <c r="F6786" s="2">
        <v>30</v>
      </c>
      <c r="G6786" s="19">
        <v>336.65</v>
      </c>
      <c r="H6786" s="20">
        <v>7.0000000000000007E-2</v>
      </c>
      <c r="I6786" s="6"/>
      <c r="J6786" s="5">
        <v>40922</v>
      </c>
      <c r="K6786" s="25">
        <v>-71.05</v>
      </c>
      <c r="L6786" s="2" t="s">
        <v>708</v>
      </c>
      <c r="M6786" s="14">
        <f>+VLOOKUP(L6786,Customers!$C$3:$D$797,2,FALSE)</f>
        <v>1</v>
      </c>
      <c r="N6786" s="14">
        <f>+INDEX(Customers!$B$2:$D$797,MATCH(TF_Database!L6786,Customers!$C$2:$C$797,0),1)</f>
        <v>23447</v>
      </c>
      <c r="O6786" s="29">
        <f t="shared" si="632"/>
        <v>5</v>
      </c>
      <c r="P6786" s="29">
        <f t="shared" si="633"/>
        <v>9</v>
      </c>
      <c r="Q6786" s="14" t="str">
        <f t="shared" si="634"/>
        <v xml:space="preserve">Adam </v>
      </c>
      <c r="R6786" s="14" t="str">
        <f t="shared" si="635"/>
        <v>Hart</v>
      </c>
    </row>
    <row r="6787" spans="2:18" x14ac:dyDescent="0.45">
      <c r="B6787" s="14" t="str">
        <f t="shared" si="630"/>
        <v>399292039930</v>
      </c>
      <c r="C6787" s="5">
        <v>39929</v>
      </c>
      <c r="D6787" s="2" t="s">
        <v>810</v>
      </c>
      <c r="E6787" s="14">
        <f t="shared" si="631"/>
        <v>0</v>
      </c>
      <c r="F6787" s="2">
        <v>20</v>
      </c>
      <c r="G6787" s="19">
        <v>8048.45</v>
      </c>
      <c r="H6787" s="20">
        <v>0.04</v>
      </c>
      <c r="I6787" s="6"/>
      <c r="J6787" s="5">
        <v>39930</v>
      </c>
      <c r="K6787" s="25">
        <v>1947.67</v>
      </c>
      <c r="L6787" s="2" t="s">
        <v>376</v>
      </c>
      <c r="M6787" s="14">
        <f>+VLOOKUP(L6787,Customers!$C$3:$D$797,2,FALSE)</f>
        <v>3</v>
      </c>
      <c r="N6787" s="14">
        <f>+INDEX(Customers!$B$2:$D$797,MATCH(TF_Database!L6787,Customers!$C$2:$C$797,0),1)</f>
        <v>15448</v>
      </c>
      <c r="O6787" s="29">
        <f t="shared" si="632"/>
        <v>7</v>
      </c>
      <c r="P6787" s="29">
        <f t="shared" si="633"/>
        <v>14</v>
      </c>
      <c r="Q6787" s="14" t="str">
        <f t="shared" si="634"/>
        <v xml:space="preserve">Nicole </v>
      </c>
      <c r="R6787" s="14" t="str">
        <f t="shared" si="635"/>
        <v>Brennan</v>
      </c>
    </row>
    <row r="6788" spans="2:18" x14ac:dyDescent="0.45">
      <c r="B6788" s="14" t="str">
        <f t="shared" si="630"/>
        <v>404364640443</v>
      </c>
      <c r="C6788" s="5">
        <v>40436</v>
      </c>
      <c r="D6788" s="2" t="s">
        <v>804</v>
      </c>
      <c r="E6788" s="14">
        <f t="shared" si="631"/>
        <v>0</v>
      </c>
      <c r="F6788" s="2">
        <v>46</v>
      </c>
      <c r="G6788" s="19">
        <v>23949.51</v>
      </c>
      <c r="H6788" s="20">
        <v>0</v>
      </c>
      <c r="I6788" s="6"/>
      <c r="J6788" s="5">
        <v>40443</v>
      </c>
      <c r="K6788" s="25">
        <v>-1312.84</v>
      </c>
      <c r="L6788" s="2" t="s">
        <v>264</v>
      </c>
      <c r="M6788" s="14">
        <f>+VLOOKUP(L6788,Customers!$C$3:$D$797,2,FALSE)</f>
        <v>4</v>
      </c>
      <c r="N6788" s="14">
        <f>+INDEX(Customers!$B$2:$D$797,MATCH(TF_Database!L6788,Customers!$C$2:$C$797,0),1)</f>
        <v>17527</v>
      </c>
      <c r="O6788" s="29">
        <f t="shared" si="632"/>
        <v>7</v>
      </c>
      <c r="P6788" s="29">
        <f t="shared" si="633"/>
        <v>11</v>
      </c>
      <c r="Q6788" s="14" t="str">
        <f t="shared" si="634"/>
        <v xml:space="preserve">Darren </v>
      </c>
      <c r="R6788" s="14" t="str">
        <f t="shared" si="635"/>
        <v>Budd</v>
      </c>
    </row>
    <row r="6789" spans="2:18" x14ac:dyDescent="0.45">
      <c r="B6789" s="14" t="str">
        <f t="shared" si="630"/>
        <v>40729640731</v>
      </c>
      <c r="C6789" s="5">
        <v>40729</v>
      </c>
      <c r="D6789" s="2" t="s">
        <v>806</v>
      </c>
      <c r="E6789" s="14">
        <f t="shared" si="631"/>
        <v>1</v>
      </c>
      <c r="F6789" s="2">
        <v>6</v>
      </c>
      <c r="G6789" s="19">
        <v>17.43</v>
      </c>
      <c r="H6789" s="20">
        <v>0.02</v>
      </c>
      <c r="I6789" s="6"/>
      <c r="J6789" s="5">
        <v>40731</v>
      </c>
      <c r="K6789" s="25">
        <v>2.4500000000000002</v>
      </c>
      <c r="L6789" s="2" t="s">
        <v>264</v>
      </c>
      <c r="M6789" s="14">
        <f>+VLOOKUP(L6789,Customers!$C$3:$D$797,2,FALSE)</f>
        <v>4</v>
      </c>
      <c r="N6789" s="14">
        <f>+INDEX(Customers!$B$2:$D$797,MATCH(TF_Database!L6789,Customers!$C$2:$C$797,0),1)</f>
        <v>17527</v>
      </c>
      <c r="O6789" s="29">
        <f t="shared" si="632"/>
        <v>7</v>
      </c>
      <c r="P6789" s="29">
        <f t="shared" si="633"/>
        <v>11</v>
      </c>
      <c r="Q6789" s="14" t="str">
        <f t="shared" si="634"/>
        <v xml:space="preserve">Darren </v>
      </c>
      <c r="R6789" s="14" t="str">
        <f t="shared" si="635"/>
        <v>Budd</v>
      </c>
    </row>
    <row r="6790" spans="2:18" x14ac:dyDescent="0.45">
      <c r="B6790" s="14" t="str">
        <f t="shared" si="630"/>
        <v>402682540270</v>
      </c>
      <c r="C6790" s="5">
        <v>40268</v>
      </c>
      <c r="D6790" s="2" t="s">
        <v>808</v>
      </c>
      <c r="E6790" s="14">
        <f t="shared" si="631"/>
        <v>0</v>
      </c>
      <c r="F6790" s="2">
        <v>25</v>
      </c>
      <c r="G6790" s="19">
        <v>2976.19</v>
      </c>
      <c r="H6790" s="20">
        <v>0.05</v>
      </c>
      <c r="I6790" s="6"/>
      <c r="J6790" s="5">
        <v>40270</v>
      </c>
      <c r="K6790" s="25">
        <v>-44.517900000000004</v>
      </c>
      <c r="L6790" s="2" t="s">
        <v>400</v>
      </c>
      <c r="M6790" s="14">
        <f>+VLOOKUP(L6790,Customers!$C$3:$D$797,2,FALSE)</f>
        <v>1</v>
      </c>
      <c r="N6790" s="14">
        <f>+INDEX(Customers!$B$2:$D$797,MATCH(TF_Database!L6790,Customers!$C$2:$C$797,0),1)</f>
        <v>7144</v>
      </c>
      <c r="O6790" s="29">
        <f t="shared" si="632"/>
        <v>8</v>
      </c>
      <c r="P6790" s="29">
        <f t="shared" si="633"/>
        <v>15</v>
      </c>
      <c r="Q6790" s="14" t="str">
        <f t="shared" si="634"/>
        <v xml:space="preserve">Bradley </v>
      </c>
      <c r="R6790" s="14" t="str">
        <f t="shared" si="635"/>
        <v>Drucker</v>
      </c>
    </row>
    <row r="6791" spans="2:18" x14ac:dyDescent="0.45">
      <c r="B6791" s="14" t="str">
        <f t="shared" ref="B6791:B6854" si="636">+CONCATENATE(C6791,F6791,J6791)</f>
        <v>410922041094</v>
      </c>
      <c r="C6791" s="5">
        <v>41092</v>
      </c>
      <c r="D6791" s="2" t="s">
        <v>811</v>
      </c>
      <c r="E6791" s="14">
        <f t="shared" ref="E6791:E6854" si="637">+IF(D6791="High",1,0)</f>
        <v>0</v>
      </c>
      <c r="F6791" s="2">
        <v>20</v>
      </c>
      <c r="G6791" s="19">
        <v>498.68</v>
      </c>
      <c r="H6791" s="20">
        <v>0.06</v>
      </c>
      <c r="I6791" s="6"/>
      <c r="J6791" s="5">
        <v>41094</v>
      </c>
      <c r="K6791" s="25">
        <v>79.52</v>
      </c>
      <c r="L6791" s="2" t="s">
        <v>708</v>
      </c>
      <c r="M6791" s="14">
        <f>+VLOOKUP(L6791,Customers!$C$3:$D$797,2,FALSE)</f>
        <v>1</v>
      </c>
      <c r="N6791" s="14">
        <f>+INDEX(Customers!$B$2:$D$797,MATCH(TF_Database!L6791,Customers!$C$2:$C$797,0),1)</f>
        <v>23447</v>
      </c>
      <c r="O6791" s="29">
        <f t="shared" ref="O6791:O6854" si="638">+SEARCH(" ",L6791)</f>
        <v>5</v>
      </c>
      <c r="P6791" s="29">
        <f t="shared" ref="P6791:P6854" si="639">+LEN(L6791)</f>
        <v>9</v>
      </c>
      <c r="Q6791" s="14" t="str">
        <f t="shared" ref="Q6791:Q6854" si="640">+LEFT(L6791,O6791)</f>
        <v xml:space="preserve">Adam </v>
      </c>
      <c r="R6791" s="14" t="str">
        <f t="shared" ref="R6791:R6854" si="641">+RIGHT(L6791,P6791-O6791)</f>
        <v>Hart</v>
      </c>
    </row>
    <row r="6792" spans="2:18" x14ac:dyDescent="0.45">
      <c r="B6792" s="14" t="str">
        <f t="shared" si="636"/>
        <v>410923441094</v>
      </c>
      <c r="C6792" s="5">
        <v>41092</v>
      </c>
      <c r="D6792" s="2" t="s">
        <v>811</v>
      </c>
      <c r="E6792" s="14">
        <f t="shared" si="637"/>
        <v>0</v>
      </c>
      <c r="F6792" s="2">
        <v>34</v>
      </c>
      <c r="G6792" s="19">
        <v>5208.78</v>
      </c>
      <c r="H6792" s="20">
        <v>0.05</v>
      </c>
      <c r="I6792" s="6"/>
      <c r="J6792" s="5">
        <v>41094</v>
      </c>
      <c r="K6792" s="25">
        <v>1547.78</v>
      </c>
      <c r="L6792" s="2" t="s">
        <v>708</v>
      </c>
      <c r="M6792" s="14">
        <f>+VLOOKUP(L6792,Customers!$C$3:$D$797,2,FALSE)</f>
        <v>1</v>
      </c>
      <c r="N6792" s="14">
        <f>+INDEX(Customers!$B$2:$D$797,MATCH(TF_Database!L6792,Customers!$C$2:$C$797,0),1)</f>
        <v>23447</v>
      </c>
      <c r="O6792" s="29">
        <f t="shared" si="638"/>
        <v>5</v>
      </c>
      <c r="P6792" s="29">
        <f t="shared" si="639"/>
        <v>9</v>
      </c>
      <c r="Q6792" s="14" t="str">
        <f t="shared" si="640"/>
        <v xml:space="preserve">Adam </v>
      </c>
      <c r="R6792" s="14" t="str">
        <f t="shared" si="641"/>
        <v>Hart</v>
      </c>
    </row>
    <row r="6793" spans="2:18" x14ac:dyDescent="0.45">
      <c r="B6793" s="14" t="str">
        <f t="shared" si="636"/>
        <v>40651340653</v>
      </c>
      <c r="C6793" s="5">
        <v>40651</v>
      </c>
      <c r="D6793" s="2" t="s">
        <v>806</v>
      </c>
      <c r="E6793" s="14">
        <f t="shared" si="637"/>
        <v>1</v>
      </c>
      <c r="F6793" s="2">
        <v>3</v>
      </c>
      <c r="G6793" s="19">
        <v>23.44</v>
      </c>
      <c r="H6793" s="20">
        <v>0.05</v>
      </c>
      <c r="I6793" s="6"/>
      <c r="J6793" s="5">
        <v>40653</v>
      </c>
      <c r="K6793" s="25">
        <v>-10.58</v>
      </c>
      <c r="L6793" s="2" t="s">
        <v>708</v>
      </c>
      <c r="M6793" s="14">
        <f>+VLOOKUP(L6793,Customers!$C$3:$D$797,2,FALSE)</f>
        <v>1</v>
      </c>
      <c r="N6793" s="14">
        <f>+INDEX(Customers!$B$2:$D$797,MATCH(TF_Database!L6793,Customers!$C$2:$C$797,0),1)</f>
        <v>23447</v>
      </c>
      <c r="O6793" s="29">
        <f t="shared" si="638"/>
        <v>5</v>
      </c>
      <c r="P6793" s="29">
        <f t="shared" si="639"/>
        <v>9</v>
      </c>
      <c r="Q6793" s="14" t="str">
        <f t="shared" si="640"/>
        <v xml:space="preserve">Adam </v>
      </c>
      <c r="R6793" s="14" t="str">
        <f t="shared" si="641"/>
        <v>Hart</v>
      </c>
    </row>
    <row r="6794" spans="2:18" x14ac:dyDescent="0.45">
      <c r="B6794" s="14" t="str">
        <f t="shared" si="636"/>
        <v>40538440562</v>
      </c>
      <c r="C6794" s="5">
        <v>40538</v>
      </c>
      <c r="D6794" s="2" t="s">
        <v>804</v>
      </c>
      <c r="E6794" s="14">
        <f t="shared" si="637"/>
        <v>0</v>
      </c>
      <c r="F6794" s="2">
        <v>4</v>
      </c>
      <c r="G6794" s="19">
        <v>31.118499999999997</v>
      </c>
      <c r="H6794" s="20">
        <v>0.05</v>
      </c>
      <c r="I6794" s="6"/>
      <c r="J6794" s="5">
        <v>40562</v>
      </c>
      <c r="K6794" s="25">
        <v>-46.904000000000003</v>
      </c>
      <c r="L6794" s="2" t="s">
        <v>729</v>
      </c>
      <c r="M6794" s="14">
        <f>+VLOOKUP(L6794,Customers!$C$3:$D$797,2,FALSE)</f>
        <v>3</v>
      </c>
      <c r="N6794" s="14">
        <f>+INDEX(Customers!$B$2:$D$797,MATCH(TF_Database!L6794,Customers!$C$2:$C$797,0),1)</f>
        <v>18949</v>
      </c>
      <c r="O6794" s="29">
        <f t="shared" si="638"/>
        <v>6</v>
      </c>
      <c r="P6794" s="29">
        <f t="shared" si="639"/>
        <v>12</v>
      </c>
      <c r="Q6794" s="14" t="str">
        <f t="shared" si="640"/>
        <v xml:space="preserve">Maris </v>
      </c>
      <c r="R6794" s="14" t="str">
        <f t="shared" si="641"/>
        <v>LaWare</v>
      </c>
    </row>
    <row r="6795" spans="2:18" x14ac:dyDescent="0.45">
      <c r="B6795" s="14" t="str">
        <f t="shared" si="636"/>
        <v>405384740542</v>
      </c>
      <c r="C6795" s="5">
        <v>40538</v>
      </c>
      <c r="D6795" s="2" t="s">
        <v>804</v>
      </c>
      <c r="E6795" s="14">
        <f t="shared" si="637"/>
        <v>0</v>
      </c>
      <c r="F6795" s="2">
        <v>47</v>
      </c>
      <c r="G6795" s="19">
        <v>4829.4534999999996</v>
      </c>
      <c r="H6795" s="20">
        <v>0.05</v>
      </c>
      <c r="I6795" s="6"/>
      <c r="J6795" s="5">
        <v>40542</v>
      </c>
      <c r="K6795" s="25">
        <v>1235.1510000000001</v>
      </c>
      <c r="L6795" s="2" t="s">
        <v>729</v>
      </c>
      <c r="M6795" s="14">
        <f>+VLOOKUP(L6795,Customers!$C$3:$D$797,2,FALSE)</f>
        <v>3</v>
      </c>
      <c r="N6795" s="14">
        <f>+INDEX(Customers!$B$2:$D$797,MATCH(TF_Database!L6795,Customers!$C$2:$C$797,0),1)</f>
        <v>18949</v>
      </c>
      <c r="O6795" s="29">
        <f t="shared" si="638"/>
        <v>6</v>
      </c>
      <c r="P6795" s="29">
        <f t="shared" si="639"/>
        <v>12</v>
      </c>
      <c r="Q6795" s="14" t="str">
        <f t="shared" si="640"/>
        <v xml:space="preserve">Maris </v>
      </c>
      <c r="R6795" s="14" t="str">
        <f t="shared" si="641"/>
        <v>LaWare</v>
      </c>
    </row>
    <row r="6796" spans="2:18" x14ac:dyDescent="0.45">
      <c r="B6796" s="14" t="str">
        <f t="shared" si="636"/>
        <v>405011240503</v>
      </c>
      <c r="C6796" s="5">
        <v>40501</v>
      </c>
      <c r="D6796" s="2" t="s">
        <v>808</v>
      </c>
      <c r="E6796" s="14">
        <f t="shared" si="637"/>
        <v>0</v>
      </c>
      <c r="F6796" s="2">
        <v>12</v>
      </c>
      <c r="G6796" s="19">
        <v>136.1</v>
      </c>
      <c r="H6796" s="20">
        <v>0.06</v>
      </c>
      <c r="I6796" s="6"/>
      <c r="J6796" s="5">
        <v>40503</v>
      </c>
      <c r="K6796" s="25">
        <v>-3.78</v>
      </c>
      <c r="L6796" s="2" t="s">
        <v>724</v>
      </c>
      <c r="M6796" s="14">
        <f>+VLOOKUP(L6796,Customers!$C$3:$D$797,2,FALSE)</f>
        <v>5</v>
      </c>
      <c r="N6796" s="14">
        <f>+INDEX(Customers!$B$2:$D$797,MATCH(TF_Database!L6796,Customers!$C$2:$C$797,0),1)</f>
        <v>164</v>
      </c>
      <c r="O6796" s="29">
        <f t="shared" si="638"/>
        <v>4</v>
      </c>
      <c r="P6796" s="29">
        <f t="shared" si="639"/>
        <v>11</v>
      </c>
      <c r="Q6796" s="14" t="str">
        <f t="shared" si="640"/>
        <v xml:space="preserve">Tim </v>
      </c>
      <c r="R6796" s="14" t="str">
        <f t="shared" si="641"/>
        <v>Taslimi</v>
      </c>
    </row>
    <row r="6797" spans="2:18" x14ac:dyDescent="0.45">
      <c r="B6797" s="14" t="str">
        <f t="shared" si="636"/>
        <v>40501540501</v>
      </c>
      <c r="C6797" s="5">
        <v>40501</v>
      </c>
      <c r="D6797" s="2" t="s">
        <v>808</v>
      </c>
      <c r="E6797" s="14">
        <f t="shared" si="637"/>
        <v>0</v>
      </c>
      <c r="F6797" s="2">
        <v>5</v>
      </c>
      <c r="G6797" s="19">
        <v>297.85000000000002</v>
      </c>
      <c r="H6797" s="20">
        <v>0.04</v>
      </c>
      <c r="I6797" s="6"/>
      <c r="J6797" s="5">
        <v>40501</v>
      </c>
      <c r="K6797" s="25">
        <v>-69.89</v>
      </c>
      <c r="L6797" s="2" t="s">
        <v>724</v>
      </c>
      <c r="M6797" s="14">
        <f>+VLOOKUP(L6797,Customers!$C$3:$D$797,2,FALSE)</f>
        <v>5</v>
      </c>
      <c r="N6797" s="14">
        <f>+INDEX(Customers!$B$2:$D$797,MATCH(TF_Database!L6797,Customers!$C$2:$C$797,0),1)</f>
        <v>164</v>
      </c>
      <c r="O6797" s="29">
        <f t="shared" si="638"/>
        <v>4</v>
      </c>
      <c r="P6797" s="29">
        <f t="shared" si="639"/>
        <v>11</v>
      </c>
      <c r="Q6797" s="14" t="str">
        <f t="shared" si="640"/>
        <v xml:space="preserve">Tim </v>
      </c>
      <c r="R6797" s="14" t="str">
        <f t="shared" si="641"/>
        <v>Taslimi</v>
      </c>
    </row>
    <row r="6798" spans="2:18" x14ac:dyDescent="0.45">
      <c r="B6798" s="14" t="str">
        <f t="shared" si="636"/>
        <v>412093141211</v>
      </c>
      <c r="C6798" s="5">
        <v>41209</v>
      </c>
      <c r="D6798" s="2" t="s">
        <v>810</v>
      </c>
      <c r="E6798" s="14">
        <f t="shared" si="637"/>
        <v>0</v>
      </c>
      <c r="F6798" s="2">
        <v>31</v>
      </c>
      <c r="G6798" s="19">
        <v>1296.46</v>
      </c>
      <c r="H6798" s="20">
        <v>0.01</v>
      </c>
      <c r="I6798" s="6"/>
      <c r="J6798" s="5">
        <v>41211</v>
      </c>
      <c r="K6798" s="25">
        <v>376.47</v>
      </c>
      <c r="L6798" s="2" t="s">
        <v>310</v>
      </c>
      <c r="M6798" s="14">
        <f>+VLOOKUP(L6798,Customers!$C$3:$D$797,2,FALSE)</f>
        <v>5</v>
      </c>
      <c r="N6798" s="14">
        <f>+INDEX(Customers!$B$2:$D$797,MATCH(TF_Database!L6798,Customers!$C$2:$C$797,0),1)</f>
        <v>29106</v>
      </c>
      <c r="O6798" s="29">
        <f t="shared" si="638"/>
        <v>6</v>
      </c>
      <c r="P6798" s="29">
        <f t="shared" si="639"/>
        <v>12</v>
      </c>
      <c r="Q6798" s="14" t="str">
        <f t="shared" si="640"/>
        <v xml:space="preserve">Janet </v>
      </c>
      <c r="R6798" s="14" t="str">
        <f t="shared" si="641"/>
        <v>Martin</v>
      </c>
    </row>
    <row r="6799" spans="2:18" x14ac:dyDescent="0.45">
      <c r="B6799" s="14" t="str">
        <f t="shared" si="636"/>
        <v>398192939821</v>
      </c>
      <c r="C6799" s="5">
        <v>39819</v>
      </c>
      <c r="D6799" s="2" t="s">
        <v>806</v>
      </c>
      <c r="E6799" s="14">
        <f t="shared" si="637"/>
        <v>1</v>
      </c>
      <c r="F6799" s="2">
        <v>29</v>
      </c>
      <c r="G6799" s="19">
        <v>101.77</v>
      </c>
      <c r="H6799" s="20">
        <v>0.03</v>
      </c>
      <c r="I6799" s="6"/>
      <c r="J6799" s="5">
        <v>39821</v>
      </c>
      <c r="K6799" s="25">
        <v>-73.19</v>
      </c>
      <c r="L6799" s="2" t="s">
        <v>414</v>
      </c>
      <c r="M6799" s="14">
        <f>+VLOOKUP(L6799,Customers!$C$3:$D$797,2,FALSE)</f>
        <v>1</v>
      </c>
      <c r="N6799" s="14">
        <f>+INDEX(Customers!$B$2:$D$797,MATCH(TF_Database!L6799,Customers!$C$2:$C$797,0),1)</f>
        <v>9287</v>
      </c>
      <c r="O6799" s="29">
        <f t="shared" si="638"/>
        <v>6</v>
      </c>
      <c r="P6799" s="29">
        <f t="shared" si="639"/>
        <v>13</v>
      </c>
      <c r="Q6799" s="14" t="str">
        <f t="shared" si="640"/>
        <v xml:space="preserve">Julia </v>
      </c>
      <c r="R6799" s="14" t="str">
        <f t="shared" si="641"/>
        <v>Barnett</v>
      </c>
    </row>
    <row r="6800" spans="2:18" x14ac:dyDescent="0.45">
      <c r="B6800" s="14" t="str">
        <f t="shared" si="636"/>
        <v>412542941255</v>
      </c>
      <c r="C6800" s="5">
        <v>41254</v>
      </c>
      <c r="D6800" s="2" t="s">
        <v>806</v>
      </c>
      <c r="E6800" s="14">
        <f t="shared" si="637"/>
        <v>1</v>
      </c>
      <c r="F6800" s="2">
        <v>29</v>
      </c>
      <c r="G6800" s="19">
        <v>104.7</v>
      </c>
      <c r="H6800" s="20">
        <v>0.09</v>
      </c>
      <c r="I6800" s="6"/>
      <c r="J6800" s="5">
        <v>41255</v>
      </c>
      <c r="K6800" s="25">
        <v>42.16</v>
      </c>
      <c r="L6800" s="2" t="s">
        <v>708</v>
      </c>
      <c r="M6800" s="14">
        <f>+VLOOKUP(L6800,Customers!$C$3:$D$797,2,FALSE)</f>
        <v>1</v>
      </c>
      <c r="N6800" s="14">
        <f>+INDEX(Customers!$B$2:$D$797,MATCH(TF_Database!L6800,Customers!$C$2:$C$797,0),1)</f>
        <v>23447</v>
      </c>
      <c r="O6800" s="29">
        <f t="shared" si="638"/>
        <v>5</v>
      </c>
      <c r="P6800" s="29">
        <f t="shared" si="639"/>
        <v>9</v>
      </c>
      <c r="Q6800" s="14" t="str">
        <f t="shared" si="640"/>
        <v xml:space="preserve">Adam </v>
      </c>
      <c r="R6800" s="14" t="str">
        <f t="shared" si="641"/>
        <v>Hart</v>
      </c>
    </row>
    <row r="6801" spans="2:18" x14ac:dyDescent="0.45">
      <c r="B6801" s="14" t="str">
        <f t="shared" si="636"/>
        <v>41254541255</v>
      </c>
      <c r="C6801" s="5">
        <v>41254</v>
      </c>
      <c r="D6801" s="2" t="s">
        <v>806</v>
      </c>
      <c r="E6801" s="14">
        <f t="shared" si="637"/>
        <v>1</v>
      </c>
      <c r="F6801" s="2">
        <v>5</v>
      </c>
      <c r="G6801" s="19">
        <v>284.45249999999999</v>
      </c>
      <c r="H6801" s="20">
        <v>0.06</v>
      </c>
      <c r="I6801" s="6"/>
      <c r="J6801" s="5">
        <v>41255</v>
      </c>
      <c r="K6801" s="25">
        <v>-254.78200000000001</v>
      </c>
      <c r="L6801" s="2" t="s">
        <v>708</v>
      </c>
      <c r="M6801" s="14">
        <f>+VLOOKUP(L6801,Customers!$C$3:$D$797,2,FALSE)</f>
        <v>1</v>
      </c>
      <c r="N6801" s="14">
        <f>+INDEX(Customers!$B$2:$D$797,MATCH(TF_Database!L6801,Customers!$C$2:$C$797,0),1)</f>
        <v>23447</v>
      </c>
      <c r="O6801" s="29">
        <f t="shared" si="638"/>
        <v>5</v>
      </c>
      <c r="P6801" s="29">
        <f t="shared" si="639"/>
        <v>9</v>
      </c>
      <c r="Q6801" s="14" t="str">
        <f t="shared" si="640"/>
        <v xml:space="preserve">Adam </v>
      </c>
      <c r="R6801" s="14" t="str">
        <f t="shared" si="641"/>
        <v>Hart</v>
      </c>
    </row>
    <row r="6802" spans="2:18" x14ac:dyDescent="0.45">
      <c r="B6802" s="14" t="str">
        <f t="shared" si="636"/>
        <v>40668640670</v>
      </c>
      <c r="C6802" s="5">
        <v>40668</v>
      </c>
      <c r="D6802" s="2" t="s">
        <v>808</v>
      </c>
      <c r="E6802" s="14">
        <f t="shared" si="637"/>
        <v>0</v>
      </c>
      <c r="F6802" s="2">
        <v>6</v>
      </c>
      <c r="G6802" s="19">
        <v>247.34</v>
      </c>
      <c r="H6802" s="20">
        <v>0.04</v>
      </c>
      <c r="I6802" s="6"/>
      <c r="J6802" s="5">
        <v>40670</v>
      </c>
      <c r="K6802" s="25">
        <v>63.605499999999999</v>
      </c>
      <c r="L6802" s="2" t="s">
        <v>359</v>
      </c>
      <c r="M6802" s="14">
        <f>+VLOOKUP(L6802,Customers!$C$3:$D$797,2,FALSE)</f>
        <v>2</v>
      </c>
      <c r="N6802" s="14">
        <f>+INDEX(Customers!$B$2:$D$797,MATCH(TF_Database!L6802,Customers!$C$2:$C$797,0),1)</f>
        <v>24790</v>
      </c>
      <c r="O6802" s="29">
        <f t="shared" si="638"/>
        <v>8</v>
      </c>
      <c r="P6802" s="29">
        <f t="shared" si="639"/>
        <v>16</v>
      </c>
      <c r="Q6802" s="14" t="str">
        <f t="shared" si="640"/>
        <v xml:space="preserve">Christy </v>
      </c>
      <c r="R6802" s="14" t="str">
        <f t="shared" si="641"/>
        <v>Brittain</v>
      </c>
    </row>
    <row r="6803" spans="2:18" x14ac:dyDescent="0.45">
      <c r="B6803" s="14" t="str">
        <f t="shared" si="636"/>
        <v>400552740055</v>
      </c>
      <c r="C6803" s="5">
        <v>40055</v>
      </c>
      <c r="D6803" s="2" t="s">
        <v>808</v>
      </c>
      <c r="E6803" s="14">
        <f t="shared" si="637"/>
        <v>0</v>
      </c>
      <c r="F6803" s="2">
        <v>27</v>
      </c>
      <c r="G6803" s="19">
        <v>305.48</v>
      </c>
      <c r="H6803" s="20">
        <v>0.1</v>
      </c>
      <c r="I6803" s="6"/>
      <c r="J6803" s="5">
        <v>40055</v>
      </c>
      <c r="K6803" s="25">
        <v>47.14</v>
      </c>
      <c r="L6803" s="2" t="s">
        <v>373</v>
      </c>
      <c r="M6803" s="14">
        <f>+VLOOKUP(L6803,Customers!$C$3:$D$797,2,FALSE)</f>
        <v>4</v>
      </c>
      <c r="N6803" s="14">
        <f>+INDEX(Customers!$B$2:$D$797,MATCH(TF_Database!L6803,Customers!$C$2:$C$797,0),1)</f>
        <v>5249</v>
      </c>
      <c r="O6803" s="29">
        <f t="shared" si="638"/>
        <v>5</v>
      </c>
      <c r="P6803" s="29">
        <f t="shared" si="639"/>
        <v>14</v>
      </c>
      <c r="Q6803" s="14" t="str">
        <f t="shared" si="640"/>
        <v xml:space="preserve">Sara </v>
      </c>
      <c r="R6803" s="14" t="str">
        <f t="shared" si="641"/>
        <v>Luxemburg</v>
      </c>
    </row>
    <row r="6804" spans="2:18" x14ac:dyDescent="0.45">
      <c r="B6804" s="14" t="str">
        <f t="shared" si="636"/>
        <v>40488840489</v>
      </c>
      <c r="C6804" s="5">
        <v>40488</v>
      </c>
      <c r="D6804" s="2" t="s">
        <v>808</v>
      </c>
      <c r="E6804" s="14">
        <f t="shared" si="637"/>
        <v>0</v>
      </c>
      <c r="F6804" s="2">
        <v>8</v>
      </c>
      <c r="G6804" s="19">
        <v>2029.4960000000001</v>
      </c>
      <c r="H6804" s="20">
        <v>0.1</v>
      </c>
      <c r="I6804" s="6"/>
      <c r="J6804" s="5">
        <v>40489</v>
      </c>
      <c r="K6804" s="25">
        <v>251.64</v>
      </c>
      <c r="L6804" s="2" t="s">
        <v>170</v>
      </c>
      <c r="M6804" s="14">
        <f>+VLOOKUP(L6804,Customers!$C$3:$D$797,2,FALSE)</f>
        <v>5</v>
      </c>
      <c r="N6804" s="14">
        <f>+INDEX(Customers!$B$2:$D$797,MATCH(TF_Database!L6804,Customers!$C$2:$C$797,0),1)</f>
        <v>4191</v>
      </c>
      <c r="O6804" s="29">
        <f t="shared" si="638"/>
        <v>5</v>
      </c>
      <c r="P6804" s="29">
        <f t="shared" si="639"/>
        <v>11</v>
      </c>
      <c r="Q6804" s="14" t="str">
        <f t="shared" si="640"/>
        <v xml:space="preserve">Ivan </v>
      </c>
      <c r="R6804" s="14" t="str">
        <f t="shared" si="641"/>
        <v>Liston</v>
      </c>
    </row>
    <row r="6805" spans="2:18" x14ac:dyDescent="0.45">
      <c r="B6805" s="14" t="str">
        <f t="shared" si="636"/>
        <v>403841740386</v>
      </c>
      <c r="C6805" s="5">
        <v>40384</v>
      </c>
      <c r="D6805" s="2" t="s">
        <v>811</v>
      </c>
      <c r="E6805" s="14">
        <f t="shared" si="637"/>
        <v>0</v>
      </c>
      <c r="F6805" s="2">
        <v>17</v>
      </c>
      <c r="G6805" s="19">
        <v>122.74</v>
      </c>
      <c r="H6805" s="20">
        <v>0.08</v>
      </c>
      <c r="I6805" s="6"/>
      <c r="J6805" s="5">
        <v>40386</v>
      </c>
      <c r="K6805" s="25">
        <v>-28.13</v>
      </c>
      <c r="L6805" s="2" t="s">
        <v>294</v>
      </c>
      <c r="M6805" s="14">
        <f>+VLOOKUP(L6805,Customers!$C$3:$D$797,2,FALSE)</f>
        <v>2</v>
      </c>
      <c r="N6805" s="14">
        <f>+INDEX(Customers!$B$2:$D$797,MATCH(TF_Database!L6805,Customers!$C$2:$C$797,0),1)</f>
        <v>2973</v>
      </c>
      <c r="O6805" s="29">
        <f t="shared" si="638"/>
        <v>6</v>
      </c>
      <c r="P6805" s="29">
        <f t="shared" si="639"/>
        <v>13</v>
      </c>
      <c r="Q6805" s="14" t="str">
        <f t="shared" si="640"/>
        <v xml:space="preserve">Brian </v>
      </c>
      <c r="R6805" s="14" t="str">
        <f t="shared" si="641"/>
        <v>Stugart</v>
      </c>
    </row>
    <row r="6806" spans="2:18" x14ac:dyDescent="0.45">
      <c r="B6806" s="14" t="str">
        <f t="shared" si="636"/>
        <v>400071340011</v>
      </c>
      <c r="C6806" s="5">
        <v>40007</v>
      </c>
      <c r="D6806" s="2" t="s">
        <v>804</v>
      </c>
      <c r="E6806" s="14">
        <f t="shared" si="637"/>
        <v>0</v>
      </c>
      <c r="F6806" s="2">
        <v>13</v>
      </c>
      <c r="G6806" s="19">
        <v>105.94</v>
      </c>
      <c r="H6806" s="20">
        <v>0.06</v>
      </c>
      <c r="I6806" s="6"/>
      <c r="J6806" s="5">
        <v>40011</v>
      </c>
      <c r="K6806" s="25">
        <v>-566</v>
      </c>
      <c r="L6806" s="2" t="s">
        <v>335</v>
      </c>
      <c r="M6806" s="14">
        <f>+VLOOKUP(L6806,Customers!$C$3:$D$797,2,FALSE)</f>
        <v>4</v>
      </c>
      <c r="N6806" s="14">
        <f>+INDEX(Customers!$B$2:$D$797,MATCH(TF_Database!L6806,Customers!$C$2:$C$797,0),1)</f>
        <v>1155</v>
      </c>
      <c r="O6806" s="29">
        <f t="shared" si="638"/>
        <v>7</v>
      </c>
      <c r="P6806" s="29">
        <f t="shared" si="639"/>
        <v>13</v>
      </c>
      <c r="Q6806" s="14" t="str">
        <f t="shared" si="640"/>
        <v xml:space="preserve">Carlos </v>
      </c>
      <c r="R6806" s="14" t="str">
        <f t="shared" si="641"/>
        <v>Meador</v>
      </c>
    </row>
    <row r="6807" spans="2:18" x14ac:dyDescent="0.45">
      <c r="B6807" s="14" t="str">
        <f t="shared" si="636"/>
        <v>398513039858</v>
      </c>
      <c r="C6807" s="5">
        <v>39851</v>
      </c>
      <c r="D6807" s="2" t="s">
        <v>804</v>
      </c>
      <c r="E6807" s="14">
        <f t="shared" si="637"/>
        <v>0</v>
      </c>
      <c r="F6807" s="2">
        <v>30</v>
      </c>
      <c r="G6807" s="19">
        <v>630.14</v>
      </c>
      <c r="H6807" s="20">
        <v>0.04</v>
      </c>
      <c r="I6807" s="6"/>
      <c r="J6807" s="5">
        <v>39858</v>
      </c>
      <c r="K6807" s="25">
        <v>108</v>
      </c>
      <c r="L6807" s="2" t="s">
        <v>570</v>
      </c>
      <c r="M6807" s="14">
        <f>+VLOOKUP(L6807,Customers!$C$3:$D$797,2,FALSE)</f>
        <v>1</v>
      </c>
      <c r="N6807" s="14">
        <f>+INDEX(Customers!$B$2:$D$797,MATCH(TF_Database!L6807,Customers!$C$2:$C$797,0),1)</f>
        <v>1388</v>
      </c>
      <c r="O6807" s="29">
        <f t="shared" si="638"/>
        <v>3</v>
      </c>
      <c r="P6807" s="29">
        <f t="shared" si="639"/>
        <v>10</v>
      </c>
      <c r="Q6807" s="14" t="str">
        <f t="shared" si="640"/>
        <v xml:space="preserve">Ed </v>
      </c>
      <c r="R6807" s="14" t="str">
        <f t="shared" si="641"/>
        <v>Braxton</v>
      </c>
    </row>
    <row r="6808" spans="2:18" x14ac:dyDescent="0.45">
      <c r="B6808" s="14" t="str">
        <f t="shared" si="636"/>
        <v>398512839853</v>
      </c>
      <c r="C6808" s="5">
        <v>39851</v>
      </c>
      <c r="D6808" s="2" t="s">
        <v>804</v>
      </c>
      <c r="E6808" s="14">
        <f t="shared" si="637"/>
        <v>0</v>
      </c>
      <c r="F6808" s="2">
        <v>28</v>
      </c>
      <c r="G6808" s="19">
        <v>2813.8484999999996</v>
      </c>
      <c r="H6808" s="20">
        <v>0.08</v>
      </c>
      <c r="I6808" s="6"/>
      <c r="J6808" s="5">
        <v>39853</v>
      </c>
      <c r="K6808" s="25">
        <v>377.154</v>
      </c>
      <c r="L6808" s="2" t="s">
        <v>570</v>
      </c>
      <c r="M6808" s="14">
        <f>+VLOOKUP(L6808,Customers!$C$3:$D$797,2,FALSE)</f>
        <v>1</v>
      </c>
      <c r="N6808" s="14">
        <f>+INDEX(Customers!$B$2:$D$797,MATCH(TF_Database!L6808,Customers!$C$2:$C$797,0),1)</f>
        <v>1388</v>
      </c>
      <c r="O6808" s="29">
        <f t="shared" si="638"/>
        <v>3</v>
      </c>
      <c r="P6808" s="29">
        <f t="shared" si="639"/>
        <v>10</v>
      </c>
      <c r="Q6808" s="14" t="str">
        <f t="shared" si="640"/>
        <v xml:space="preserve">Ed </v>
      </c>
      <c r="R6808" s="14" t="str">
        <f t="shared" si="641"/>
        <v>Braxton</v>
      </c>
    </row>
    <row r="6809" spans="2:18" x14ac:dyDescent="0.45">
      <c r="B6809" s="14" t="str">
        <f t="shared" si="636"/>
        <v>400063140006</v>
      </c>
      <c r="C6809" s="5">
        <v>40006</v>
      </c>
      <c r="D6809" s="2" t="s">
        <v>808</v>
      </c>
      <c r="E6809" s="14">
        <f t="shared" si="637"/>
        <v>0</v>
      </c>
      <c r="F6809" s="2">
        <v>31</v>
      </c>
      <c r="G6809" s="19">
        <v>1624.5964999999999</v>
      </c>
      <c r="H6809" s="20">
        <v>7.0000000000000007E-2</v>
      </c>
      <c r="I6809" s="6"/>
      <c r="J6809" s="5">
        <v>40006</v>
      </c>
      <c r="K6809" s="25">
        <v>109.83600000000001</v>
      </c>
      <c r="L6809" s="2" t="s">
        <v>376</v>
      </c>
      <c r="M6809" s="14">
        <f>+VLOOKUP(L6809,Customers!$C$3:$D$797,2,FALSE)</f>
        <v>3</v>
      </c>
      <c r="N6809" s="14">
        <f>+INDEX(Customers!$B$2:$D$797,MATCH(TF_Database!L6809,Customers!$C$2:$C$797,0),1)</f>
        <v>15448</v>
      </c>
      <c r="O6809" s="29">
        <f t="shared" si="638"/>
        <v>7</v>
      </c>
      <c r="P6809" s="29">
        <f t="shared" si="639"/>
        <v>14</v>
      </c>
      <c r="Q6809" s="14" t="str">
        <f t="shared" si="640"/>
        <v xml:space="preserve">Nicole </v>
      </c>
      <c r="R6809" s="14" t="str">
        <f t="shared" si="641"/>
        <v>Brennan</v>
      </c>
    </row>
    <row r="6810" spans="2:18" x14ac:dyDescent="0.45">
      <c r="B6810" s="14" t="str">
        <f t="shared" si="636"/>
        <v>400063540008</v>
      </c>
      <c r="C6810" s="5">
        <v>40006</v>
      </c>
      <c r="D6810" s="2" t="s">
        <v>808</v>
      </c>
      <c r="E6810" s="14">
        <f t="shared" si="637"/>
        <v>0</v>
      </c>
      <c r="F6810" s="2">
        <v>35</v>
      </c>
      <c r="G6810" s="19">
        <v>381.36</v>
      </c>
      <c r="H6810" s="20">
        <v>0</v>
      </c>
      <c r="I6810" s="6"/>
      <c r="J6810" s="5">
        <v>40008</v>
      </c>
      <c r="K6810" s="25">
        <v>128.03</v>
      </c>
      <c r="L6810" s="2" t="s">
        <v>376</v>
      </c>
      <c r="M6810" s="14">
        <f>+VLOOKUP(L6810,Customers!$C$3:$D$797,2,FALSE)</f>
        <v>3</v>
      </c>
      <c r="N6810" s="14">
        <f>+INDEX(Customers!$B$2:$D$797,MATCH(TF_Database!L6810,Customers!$C$2:$C$797,0),1)</f>
        <v>15448</v>
      </c>
      <c r="O6810" s="29">
        <f t="shared" si="638"/>
        <v>7</v>
      </c>
      <c r="P6810" s="29">
        <f t="shared" si="639"/>
        <v>14</v>
      </c>
      <c r="Q6810" s="14" t="str">
        <f t="shared" si="640"/>
        <v xml:space="preserve">Nicole </v>
      </c>
      <c r="R6810" s="14" t="str">
        <f t="shared" si="641"/>
        <v>Brennan</v>
      </c>
    </row>
    <row r="6811" spans="2:18" x14ac:dyDescent="0.45">
      <c r="B6811" s="14" t="str">
        <f t="shared" si="636"/>
        <v>40117940117</v>
      </c>
      <c r="C6811" s="5">
        <v>40117</v>
      </c>
      <c r="D6811" s="2" t="s">
        <v>811</v>
      </c>
      <c r="E6811" s="14">
        <f t="shared" si="637"/>
        <v>0</v>
      </c>
      <c r="F6811" s="2">
        <v>9</v>
      </c>
      <c r="G6811" s="19">
        <v>11.89</v>
      </c>
      <c r="H6811" s="20">
        <v>0.06</v>
      </c>
      <c r="I6811" s="6"/>
      <c r="J6811" s="5">
        <v>40117</v>
      </c>
      <c r="K6811" s="25">
        <v>-6.12</v>
      </c>
      <c r="L6811" s="2" t="s">
        <v>350</v>
      </c>
      <c r="M6811" s="14">
        <f>+VLOOKUP(L6811,Customers!$C$3:$D$797,2,FALSE)</f>
        <v>2</v>
      </c>
      <c r="N6811" s="14">
        <f>+INDEX(Customers!$B$2:$D$797,MATCH(TF_Database!L6811,Customers!$C$2:$C$797,0),1)</f>
        <v>6385</v>
      </c>
      <c r="O6811" s="29">
        <f t="shared" si="638"/>
        <v>4</v>
      </c>
      <c r="P6811" s="29">
        <f t="shared" si="639"/>
        <v>12</v>
      </c>
      <c r="Q6811" s="14" t="str">
        <f t="shared" si="640"/>
        <v xml:space="preserve">Dan </v>
      </c>
      <c r="R6811" s="14" t="str">
        <f t="shared" si="641"/>
        <v>Campbell</v>
      </c>
    </row>
    <row r="6812" spans="2:18" x14ac:dyDescent="0.45">
      <c r="B6812" s="14" t="str">
        <f t="shared" si="636"/>
        <v>406163240617</v>
      </c>
      <c r="C6812" s="5">
        <v>40616</v>
      </c>
      <c r="D6812" s="2" t="s">
        <v>806</v>
      </c>
      <c r="E6812" s="14">
        <f t="shared" si="637"/>
        <v>1</v>
      </c>
      <c r="F6812" s="2">
        <v>32</v>
      </c>
      <c r="G6812" s="19">
        <v>269.3</v>
      </c>
      <c r="H6812" s="20">
        <v>0.04</v>
      </c>
      <c r="I6812" s="6"/>
      <c r="J6812" s="5">
        <v>40617</v>
      </c>
      <c r="K6812" s="25">
        <v>22.38</v>
      </c>
      <c r="L6812" s="2" t="s">
        <v>393</v>
      </c>
      <c r="M6812" s="14">
        <f>+VLOOKUP(L6812,Customers!$C$3:$D$797,2,FALSE)</f>
        <v>2</v>
      </c>
      <c r="N6812" s="14">
        <f>+INDEX(Customers!$B$2:$D$797,MATCH(TF_Database!L6812,Customers!$C$2:$C$797,0),1)</f>
        <v>16468</v>
      </c>
      <c r="O6812" s="29">
        <f t="shared" si="638"/>
        <v>7</v>
      </c>
      <c r="P6812" s="29">
        <f t="shared" si="639"/>
        <v>10</v>
      </c>
      <c r="Q6812" s="14" t="str">
        <f t="shared" si="640"/>
        <v xml:space="preserve">Deanra </v>
      </c>
      <c r="R6812" s="14" t="str">
        <f t="shared" si="641"/>
        <v>Eno</v>
      </c>
    </row>
    <row r="6813" spans="2:18" x14ac:dyDescent="0.45">
      <c r="B6813" s="14" t="str">
        <f t="shared" si="636"/>
        <v>40196440198</v>
      </c>
      <c r="C6813" s="5">
        <v>40196</v>
      </c>
      <c r="D6813" s="2" t="s">
        <v>808</v>
      </c>
      <c r="E6813" s="14">
        <f t="shared" si="637"/>
        <v>0</v>
      </c>
      <c r="F6813" s="2">
        <v>4</v>
      </c>
      <c r="G6813" s="19">
        <v>883.31</v>
      </c>
      <c r="H6813" s="20">
        <v>0.01</v>
      </c>
      <c r="I6813" s="6"/>
      <c r="J6813" s="5">
        <v>40198</v>
      </c>
      <c r="K6813" s="25">
        <v>-79.959999999999994</v>
      </c>
      <c r="L6813" s="2" t="s">
        <v>716</v>
      </c>
      <c r="M6813" s="14">
        <f>+VLOOKUP(L6813,Customers!$C$3:$D$797,2,FALSE)</f>
        <v>3</v>
      </c>
      <c r="N6813" s="14">
        <f>+INDEX(Customers!$B$2:$D$797,MATCH(TF_Database!L6813,Customers!$C$2:$C$797,0),1)</f>
        <v>13893</v>
      </c>
      <c r="O6813" s="29">
        <f t="shared" si="638"/>
        <v>5</v>
      </c>
      <c r="P6813" s="29">
        <f t="shared" si="639"/>
        <v>9</v>
      </c>
      <c r="Q6813" s="14" t="str">
        <f t="shared" si="640"/>
        <v xml:space="preserve">Dean </v>
      </c>
      <c r="R6813" s="14" t="str">
        <f t="shared" si="641"/>
        <v>Katz</v>
      </c>
    </row>
    <row r="6814" spans="2:18" x14ac:dyDescent="0.45">
      <c r="B6814" s="14" t="str">
        <f t="shared" si="636"/>
        <v>409734440975</v>
      </c>
      <c r="C6814" s="5">
        <v>40973</v>
      </c>
      <c r="D6814" s="2" t="s">
        <v>804</v>
      </c>
      <c r="E6814" s="14">
        <f t="shared" si="637"/>
        <v>0</v>
      </c>
      <c r="F6814" s="2">
        <v>44</v>
      </c>
      <c r="G6814" s="19">
        <v>364.4</v>
      </c>
      <c r="H6814" s="20">
        <v>0.05</v>
      </c>
      <c r="I6814" s="6"/>
      <c r="J6814" s="5">
        <v>40975</v>
      </c>
      <c r="K6814" s="25">
        <v>51.08</v>
      </c>
      <c r="L6814" s="2" t="s">
        <v>411</v>
      </c>
      <c r="M6814" s="14">
        <f>+VLOOKUP(L6814,Customers!$C$3:$D$797,2,FALSE)</f>
        <v>1</v>
      </c>
      <c r="N6814" s="14">
        <f>+INDEX(Customers!$B$2:$D$797,MATCH(TF_Database!L6814,Customers!$C$2:$C$797,0),1)</f>
        <v>1318</v>
      </c>
      <c r="O6814" s="29">
        <f t="shared" si="638"/>
        <v>5</v>
      </c>
      <c r="P6814" s="29">
        <f t="shared" si="639"/>
        <v>14</v>
      </c>
      <c r="Q6814" s="14" t="str">
        <f t="shared" si="640"/>
        <v xml:space="preserve">Joni </v>
      </c>
      <c r="R6814" s="14" t="str">
        <f t="shared" si="641"/>
        <v>Wasserman</v>
      </c>
    </row>
    <row r="6815" spans="2:18" x14ac:dyDescent="0.45">
      <c r="B6815" s="14" t="str">
        <f t="shared" si="636"/>
        <v>401632540165</v>
      </c>
      <c r="C6815" s="5">
        <v>40163</v>
      </c>
      <c r="D6815" s="2" t="s">
        <v>810</v>
      </c>
      <c r="E6815" s="14">
        <f t="shared" si="637"/>
        <v>0</v>
      </c>
      <c r="F6815" s="2">
        <v>25</v>
      </c>
      <c r="G6815" s="19">
        <v>3585.91</v>
      </c>
      <c r="H6815" s="20">
        <v>0.06</v>
      </c>
      <c r="I6815" s="6"/>
      <c r="J6815" s="5">
        <v>40165</v>
      </c>
      <c r="K6815" s="25">
        <v>-178.54</v>
      </c>
      <c r="L6815" s="2" t="s">
        <v>730</v>
      </c>
      <c r="M6815" s="14">
        <f>+VLOOKUP(L6815,Customers!$C$3:$D$797,2,FALSE)</f>
        <v>4</v>
      </c>
      <c r="N6815" s="14">
        <f>+INDEX(Customers!$B$2:$D$797,MATCH(TF_Database!L6815,Customers!$C$2:$C$797,0),1)</f>
        <v>904</v>
      </c>
      <c r="O6815" s="29">
        <f t="shared" si="638"/>
        <v>5</v>
      </c>
      <c r="P6815" s="29">
        <f t="shared" si="639"/>
        <v>10</v>
      </c>
      <c r="Q6815" s="14" t="str">
        <f t="shared" si="640"/>
        <v xml:space="preserve">Mick </v>
      </c>
      <c r="R6815" s="14" t="str">
        <f t="shared" si="641"/>
        <v>Brown</v>
      </c>
    </row>
    <row r="6816" spans="2:18" x14ac:dyDescent="0.45">
      <c r="B6816" s="14" t="str">
        <f t="shared" si="636"/>
        <v>403232440325</v>
      </c>
      <c r="C6816" s="5">
        <v>40323</v>
      </c>
      <c r="D6816" s="2" t="s">
        <v>808</v>
      </c>
      <c r="E6816" s="14">
        <f t="shared" si="637"/>
        <v>0</v>
      </c>
      <c r="F6816" s="2">
        <v>24</v>
      </c>
      <c r="G6816" s="19">
        <v>545.38</v>
      </c>
      <c r="H6816" s="20">
        <v>0.02</v>
      </c>
      <c r="I6816" s="6"/>
      <c r="J6816" s="5">
        <v>40325</v>
      </c>
      <c r="K6816" s="25">
        <v>89.6</v>
      </c>
      <c r="L6816" s="2" t="s">
        <v>391</v>
      </c>
      <c r="M6816" s="14">
        <f>+VLOOKUP(L6816,Customers!$C$3:$D$797,2,FALSE)</f>
        <v>2</v>
      </c>
      <c r="N6816" s="14">
        <f>+INDEX(Customers!$B$2:$D$797,MATCH(TF_Database!L6816,Customers!$C$2:$C$797,0),1)</f>
        <v>32287</v>
      </c>
      <c r="O6816" s="29">
        <f t="shared" si="638"/>
        <v>5</v>
      </c>
      <c r="P6816" s="29">
        <f t="shared" si="639"/>
        <v>13</v>
      </c>
      <c r="Q6816" s="14" t="str">
        <f t="shared" si="640"/>
        <v xml:space="preserve">Tony </v>
      </c>
      <c r="R6816" s="14" t="str">
        <f t="shared" si="641"/>
        <v>Molinari</v>
      </c>
    </row>
    <row r="6817" spans="2:18" x14ac:dyDescent="0.45">
      <c r="B6817" s="14" t="str">
        <f t="shared" si="636"/>
        <v>408954840897</v>
      </c>
      <c r="C6817" s="5">
        <v>40895</v>
      </c>
      <c r="D6817" s="2" t="s">
        <v>808</v>
      </c>
      <c r="E6817" s="14">
        <f t="shared" si="637"/>
        <v>0</v>
      </c>
      <c r="F6817" s="2">
        <v>48</v>
      </c>
      <c r="G6817" s="19">
        <v>3713.0124999999998</v>
      </c>
      <c r="H6817" s="20">
        <v>0.09</v>
      </c>
      <c r="I6817" s="6"/>
      <c r="J6817" s="5">
        <v>40897</v>
      </c>
      <c r="K6817" s="25">
        <v>803.601</v>
      </c>
      <c r="L6817" s="2" t="s">
        <v>724</v>
      </c>
      <c r="M6817" s="14">
        <f>+VLOOKUP(L6817,Customers!$C$3:$D$797,2,FALSE)</f>
        <v>5</v>
      </c>
      <c r="N6817" s="14">
        <f>+INDEX(Customers!$B$2:$D$797,MATCH(TF_Database!L6817,Customers!$C$2:$C$797,0),1)</f>
        <v>164</v>
      </c>
      <c r="O6817" s="29">
        <f t="shared" si="638"/>
        <v>4</v>
      </c>
      <c r="P6817" s="29">
        <f t="shared" si="639"/>
        <v>11</v>
      </c>
      <c r="Q6817" s="14" t="str">
        <f t="shared" si="640"/>
        <v xml:space="preserve">Tim </v>
      </c>
      <c r="R6817" s="14" t="str">
        <f t="shared" si="641"/>
        <v>Taslimi</v>
      </c>
    </row>
    <row r="6818" spans="2:18" x14ac:dyDescent="0.45">
      <c r="B6818" s="14" t="str">
        <f t="shared" si="636"/>
        <v>399584839960</v>
      </c>
      <c r="C6818" s="5">
        <v>39958</v>
      </c>
      <c r="D6818" s="2" t="s">
        <v>804</v>
      </c>
      <c r="E6818" s="14">
        <f t="shared" si="637"/>
        <v>0</v>
      </c>
      <c r="F6818" s="2">
        <v>48</v>
      </c>
      <c r="G6818" s="19">
        <v>1444</v>
      </c>
      <c r="H6818" s="20">
        <v>0.08</v>
      </c>
      <c r="I6818" s="6"/>
      <c r="J6818" s="5">
        <v>39960</v>
      </c>
      <c r="K6818" s="25">
        <v>617.0575</v>
      </c>
      <c r="L6818" s="2" t="s">
        <v>667</v>
      </c>
      <c r="M6818" s="14">
        <f>+VLOOKUP(L6818,Customers!$C$3:$D$797,2,FALSE)</f>
        <v>1</v>
      </c>
      <c r="N6818" s="14">
        <f>+INDEX(Customers!$B$2:$D$797,MATCH(TF_Database!L6818,Customers!$C$2:$C$797,0),1)</f>
        <v>24888</v>
      </c>
      <c r="O6818" s="29">
        <f t="shared" si="638"/>
        <v>6</v>
      </c>
      <c r="P6818" s="29">
        <f t="shared" si="639"/>
        <v>13</v>
      </c>
      <c r="Q6818" s="14" t="str">
        <f t="shared" si="640"/>
        <v xml:space="preserve">Tracy </v>
      </c>
      <c r="R6818" s="14" t="str">
        <f t="shared" si="641"/>
        <v>Hopkins</v>
      </c>
    </row>
    <row r="6819" spans="2:18" x14ac:dyDescent="0.45">
      <c r="B6819" s="14" t="str">
        <f t="shared" si="636"/>
        <v>411842141186</v>
      </c>
      <c r="C6819" s="5">
        <v>41184</v>
      </c>
      <c r="D6819" s="2" t="s">
        <v>808</v>
      </c>
      <c r="E6819" s="14">
        <f t="shared" si="637"/>
        <v>0</v>
      </c>
      <c r="F6819" s="2">
        <v>21</v>
      </c>
      <c r="G6819" s="19">
        <v>676.69</v>
      </c>
      <c r="H6819" s="20">
        <v>0.09</v>
      </c>
      <c r="I6819" s="6"/>
      <c r="J6819" s="5">
        <v>41186</v>
      </c>
      <c r="K6819" s="25">
        <v>138.1</v>
      </c>
      <c r="L6819" s="2" t="s">
        <v>719</v>
      </c>
      <c r="M6819" s="14">
        <f>+VLOOKUP(L6819,Customers!$C$3:$D$797,2,FALSE)</f>
        <v>4</v>
      </c>
      <c r="N6819" s="14">
        <f>+INDEX(Customers!$B$2:$D$797,MATCH(TF_Database!L6819,Customers!$C$2:$C$797,0),1)</f>
        <v>7661</v>
      </c>
      <c r="O6819" s="29">
        <f t="shared" si="638"/>
        <v>5</v>
      </c>
      <c r="P6819" s="29">
        <f t="shared" si="639"/>
        <v>11</v>
      </c>
      <c r="Q6819" s="14" t="str">
        <f t="shared" si="640"/>
        <v xml:space="preserve">Cyra </v>
      </c>
      <c r="R6819" s="14" t="str">
        <f t="shared" si="641"/>
        <v>Reiten</v>
      </c>
    </row>
    <row r="6820" spans="2:18" x14ac:dyDescent="0.45">
      <c r="B6820" s="14" t="str">
        <f t="shared" si="636"/>
        <v>41184441185</v>
      </c>
      <c r="C6820" s="5">
        <v>41184</v>
      </c>
      <c r="D6820" s="2" t="s">
        <v>808</v>
      </c>
      <c r="E6820" s="14">
        <f t="shared" si="637"/>
        <v>0</v>
      </c>
      <c r="F6820" s="2">
        <v>4</v>
      </c>
      <c r="G6820" s="19">
        <v>13698.96</v>
      </c>
      <c r="H6820" s="20">
        <v>0.05</v>
      </c>
      <c r="I6820" s="6"/>
      <c r="J6820" s="5">
        <v>41185</v>
      </c>
      <c r="K6820" s="25">
        <v>-9078.94</v>
      </c>
      <c r="L6820" s="2" t="s">
        <v>719</v>
      </c>
      <c r="M6820" s="14">
        <f>+VLOOKUP(L6820,Customers!$C$3:$D$797,2,FALSE)</f>
        <v>4</v>
      </c>
      <c r="N6820" s="14">
        <f>+INDEX(Customers!$B$2:$D$797,MATCH(TF_Database!L6820,Customers!$C$2:$C$797,0),1)</f>
        <v>7661</v>
      </c>
      <c r="O6820" s="29">
        <f t="shared" si="638"/>
        <v>5</v>
      </c>
      <c r="P6820" s="29">
        <f t="shared" si="639"/>
        <v>11</v>
      </c>
      <c r="Q6820" s="14" t="str">
        <f t="shared" si="640"/>
        <v xml:space="preserve">Cyra </v>
      </c>
      <c r="R6820" s="14" t="str">
        <f t="shared" si="641"/>
        <v>Reiten</v>
      </c>
    </row>
    <row r="6821" spans="2:18" x14ac:dyDescent="0.45">
      <c r="B6821" s="14" t="str">
        <f t="shared" si="636"/>
        <v>411532841155</v>
      </c>
      <c r="C6821" s="5">
        <v>41153</v>
      </c>
      <c r="D6821" s="2" t="s">
        <v>808</v>
      </c>
      <c r="E6821" s="14">
        <f t="shared" si="637"/>
        <v>0</v>
      </c>
      <c r="F6821" s="2">
        <v>28</v>
      </c>
      <c r="G6821" s="19">
        <v>925.43</v>
      </c>
      <c r="H6821" s="20">
        <v>0</v>
      </c>
      <c r="I6821" s="6"/>
      <c r="J6821" s="5">
        <v>41155</v>
      </c>
      <c r="K6821" s="25">
        <v>368.86</v>
      </c>
      <c r="L6821" s="2" t="s">
        <v>709</v>
      </c>
      <c r="M6821" s="14">
        <f>+VLOOKUP(L6821,Customers!$C$3:$D$797,2,FALSE)</f>
        <v>1</v>
      </c>
      <c r="N6821" s="14">
        <f>+INDEX(Customers!$B$2:$D$797,MATCH(TF_Database!L6821,Customers!$C$2:$C$797,0),1)</f>
        <v>30866</v>
      </c>
      <c r="O6821" s="29">
        <f t="shared" si="638"/>
        <v>7</v>
      </c>
      <c r="P6821" s="29">
        <f t="shared" si="639"/>
        <v>12</v>
      </c>
      <c r="Q6821" s="14" t="str">
        <f t="shared" si="640"/>
        <v xml:space="preserve">Roland </v>
      </c>
      <c r="R6821" s="14" t="str">
        <f t="shared" si="641"/>
        <v>Fjeld</v>
      </c>
    </row>
    <row r="6822" spans="2:18" x14ac:dyDescent="0.45">
      <c r="B6822" s="14" t="str">
        <f t="shared" si="636"/>
        <v>403372340339</v>
      </c>
      <c r="C6822" s="5">
        <v>40337</v>
      </c>
      <c r="D6822" s="2" t="s">
        <v>804</v>
      </c>
      <c r="E6822" s="14">
        <f t="shared" si="637"/>
        <v>0</v>
      </c>
      <c r="F6822" s="2">
        <v>23</v>
      </c>
      <c r="G6822" s="19">
        <v>321.63</v>
      </c>
      <c r="H6822" s="20">
        <v>0.04</v>
      </c>
      <c r="I6822" s="6"/>
      <c r="J6822" s="5">
        <v>40339</v>
      </c>
      <c r="K6822" s="25">
        <v>73.7</v>
      </c>
      <c r="L6822" s="2" t="s">
        <v>731</v>
      </c>
      <c r="M6822" s="14">
        <f>+VLOOKUP(L6822,Customers!$C$3:$D$797,2,FALSE)</f>
        <v>1</v>
      </c>
      <c r="N6822" s="14">
        <f>+INDEX(Customers!$B$2:$D$797,MATCH(TF_Database!L6822,Customers!$C$2:$C$797,0),1)</f>
        <v>22874</v>
      </c>
      <c r="O6822" s="29">
        <f t="shared" si="638"/>
        <v>6</v>
      </c>
      <c r="P6822" s="29">
        <f t="shared" si="639"/>
        <v>12</v>
      </c>
      <c r="Q6822" s="14" t="str">
        <f t="shared" si="640"/>
        <v xml:space="preserve">Chris </v>
      </c>
      <c r="R6822" s="14" t="str">
        <f t="shared" si="641"/>
        <v>McAfee</v>
      </c>
    </row>
    <row r="6823" spans="2:18" x14ac:dyDescent="0.45">
      <c r="B6823" s="14" t="str">
        <f t="shared" si="636"/>
        <v>410824841083</v>
      </c>
      <c r="C6823" s="5">
        <v>41082</v>
      </c>
      <c r="D6823" s="2" t="s">
        <v>810</v>
      </c>
      <c r="E6823" s="14">
        <f t="shared" si="637"/>
        <v>0</v>
      </c>
      <c r="F6823" s="2">
        <v>48</v>
      </c>
      <c r="G6823" s="19">
        <v>278.07</v>
      </c>
      <c r="H6823" s="20">
        <v>0.08</v>
      </c>
      <c r="I6823" s="6"/>
      <c r="J6823" s="5">
        <v>41083</v>
      </c>
      <c r="K6823" s="25">
        <v>-71.45</v>
      </c>
      <c r="L6823" s="2" t="s">
        <v>717</v>
      </c>
      <c r="M6823" s="14">
        <f>+VLOOKUP(L6823,Customers!$C$3:$D$797,2,FALSE)</f>
        <v>1</v>
      </c>
      <c r="N6823" s="14">
        <f>+INDEX(Customers!$B$2:$D$797,MATCH(TF_Database!L6823,Customers!$C$2:$C$797,0),1)</f>
        <v>17300</v>
      </c>
      <c r="O6823" s="29">
        <f t="shared" si="638"/>
        <v>6</v>
      </c>
      <c r="P6823" s="29">
        <f t="shared" si="639"/>
        <v>10</v>
      </c>
      <c r="Q6823" s="14" t="str">
        <f t="shared" si="640"/>
        <v xml:space="preserve">Barry </v>
      </c>
      <c r="R6823" s="14" t="str">
        <f t="shared" si="641"/>
        <v>Pond</v>
      </c>
    </row>
    <row r="6824" spans="2:18" x14ac:dyDescent="0.45">
      <c r="B6824" s="14" t="str">
        <f t="shared" si="636"/>
        <v>411661741168</v>
      </c>
      <c r="C6824" s="5">
        <v>41166</v>
      </c>
      <c r="D6824" s="2" t="s">
        <v>811</v>
      </c>
      <c r="E6824" s="14">
        <f t="shared" si="637"/>
        <v>0</v>
      </c>
      <c r="F6824" s="2">
        <v>17</v>
      </c>
      <c r="G6824" s="19">
        <v>328.62700000000001</v>
      </c>
      <c r="H6824" s="20">
        <v>0</v>
      </c>
      <c r="I6824" s="6"/>
      <c r="J6824" s="5">
        <v>41168</v>
      </c>
      <c r="K6824" s="25">
        <v>-7.766</v>
      </c>
      <c r="L6824" s="2" t="s">
        <v>376</v>
      </c>
      <c r="M6824" s="14">
        <f>+VLOOKUP(L6824,Customers!$C$3:$D$797,2,FALSE)</f>
        <v>3</v>
      </c>
      <c r="N6824" s="14">
        <f>+INDEX(Customers!$B$2:$D$797,MATCH(TF_Database!L6824,Customers!$C$2:$C$797,0),1)</f>
        <v>15448</v>
      </c>
      <c r="O6824" s="29">
        <f t="shared" si="638"/>
        <v>7</v>
      </c>
      <c r="P6824" s="29">
        <f t="shared" si="639"/>
        <v>14</v>
      </c>
      <c r="Q6824" s="14" t="str">
        <f t="shared" si="640"/>
        <v xml:space="preserve">Nicole </v>
      </c>
      <c r="R6824" s="14" t="str">
        <f t="shared" si="641"/>
        <v>Brennan</v>
      </c>
    </row>
    <row r="6825" spans="2:18" x14ac:dyDescent="0.45">
      <c r="B6825" s="14" t="str">
        <f t="shared" si="636"/>
        <v>412384641239</v>
      </c>
      <c r="C6825" s="5">
        <v>41238</v>
      </c>
      <c r="D6825" s="2" t="s">
        <v>808</v>
      </c>
      <c r="E6825" s="14">
        <f t="shared" si="637"/>
        <v>0</v>
      </c>
      <c r="F6825" s="2">
        <v>46</v>
      </c>
      <c r="G6825" s="19">
        <v>6733.52</v>
      </c>
      <c r="H6825" s="20">
        <v>0.04</v>
      </c>
      <c r="I6825" s="6"/>
      <c r="J6825" s="5">
        <v>41239</v>
      </c>
      <c r="K6825" s="25">
        <v>246</v>
      </c>
      <c r="L6825" s="2" t="s">
        <v>414</v>
      </c>
      <c r="M6825" s="14">
        <f>+VLOOKUP(L6825,Customers!$C$3:$D$797,2,FALSE)</f>
        <v>1</v>
      </c>
      <c r="N6825" s="14">
        <f>+INDEX(Customers!$B$2:$D$797,MATCH(TF_Database!L6825,Customers!$C$2:$C$797,0),1)</f>
        <v>9287</v>
      </c>
      <c r="O6825" s="29">
        <f t="shared" si="638"/>
        <v>6</v>
      </c>
      <c r="P6825" s="29">
        <f t="shared" si="639"/>
        <v>13</v>
      </c>
      <c r="Q6825" s="14" t="str">
        <f t="shared" si="640"/>
        <v xml:space="preserve">Julia </v>
      </c>
      <c r="R6825" s="14" t="str">
        <f t="shared" si="641"/>
        <v>Barnett</v>
      </c>
    </row>
    <row r="6826" spans="2:18" x14ac:dyDescent="0.45">
      <c r="B6826" s="14" t="str">
        <f t="shared" si="636"/>
        <v>410724141073</v>
      </c>
      <c r="C6826" s="5">
        <v>41072</v>
      </c>
      <c r="D6826" s="2" t="s">
        <v>808</v>
      </c>
      <c r="E6826" s="14">
        <f t="shared" si="637"/>
        <v>0</v>
      </c>
      <c r="F6826" s="2">
        <v>41</v>
      </c>
      <c r="G6826" s="19">
        <v>377.83</v>
      </c>
      <c r="H6826" s="20">
        <v>0.06</v>
      </c>
      <c r="I6826" s="6"/>
      <c r="J6826" s="5">
        <v>41073</v>
      </c>
      <c r="K6826" s="25">
        <v>122.06</v>
      </c>
      <c r="L6826" s="2" t="s">
        <v>544</v>
      </c>
      <c r="M6826" s="14">
        <f>+VLOOKUP(L6826,Customers!$C$3:$D$797,2,FALSE)</f>
        <v>2</v>
      </c>
      <c r="N6826" s="14">
        <f>+INDEX(Customers!$B$2:$D$797,MATCH(TF_Database!L6826,Customers!$C$2:$C$797,0),1)</f>
        <v>22997</v>
      </c>
      <c r="O6826" s="29">
        <f t="shared" si="638"/>
        <v>5</v>
      </c>
      <c r="P6826" s="29">
        <f t="shared" si="639"/>
        <v>17</v>
      </c>
      <c r="Q6826" s="14" t="str">
        <f t="shared" si="640"/>
        <v xml:space="preserve">Alan </v>
      </c>
      <c r="R6826" s="14" t="str">
        <f t="shared" si="641"/>
        <v>Schoenberger</v>
      </c>
    </row>
    <row r="6827" spans="2:18" x14ac:dyDescent="0.45">
      <c r="B6827" s="14" t="str">
        <f t="shared" si="636"/>
        <v>412123941216</v>
      </c>
      <c r="C6827" s="5">
        <v>41212</v>
      </c>
      <c r="D6827" s="2" t="s">
        <v>804</v>
      </c>
      <c r="E6827" s="14">
        <f t="shared" si="637"/>
        <v>0</v>
      </c>
      <c r="F6827" s="2">
        <v>39</v>
      </c>
      <c r="G6827" s="19">
        <v>7725.66</v>
      </c>
      <c r="H6827" s="20">
        <v>0.05</v>
      </c>
      <c r="I6827" s="6"/>
      <c r="J6827" s="5">
        <v>41216</v>
      </c>
      <c r="K6827" s="25">
        <v>-737.41</v>
      </c>
      <c r="L6827" s="2" t="s">
        <v>402</v>
      </c>
      <c r="M6827" s="14">
        <f>+VLOOKUP(L6827,Customers!$C$3:$D$797,2,FALSE)</f>
        <v>5</v>
      </c>
      <c r="N6827" s="14">
        <f>+INDEX(Customers!$B$2:$D$797,MATCH(TF_Database!L6827,Customers!$C$2:$C$797,0),1)</f>
        <v>29432</v>
      </c>
      <c r="O6827" s="29">
        <f t="shared" si="638"/>
        <v>8</v>
      </c>
      <c r="P6827" s="29">
        <f t="shared" si="639"/>
        <v>13</v>
      </c>
      <c r="Q6827" s="14" t="str">
        <f t="shared" si="640"/>
        <v xml:space="preserve">Brendan </v>
      </c>
      <c r="R6827" s="14" t="str">
        <f t="shared" si="641"/>
        <v>Murry</v>
      </c>
    </row>
    <row r="6828" spans="2:18" x14ac:dyDescent="0.45">
      <c r="B6828" s="14" t="str">
        <f t="shared" si="636"/>
        <v>40875440876</v>
      </c>
      <c r="C6828" s="5">
        <v>40875</v>
      </c>
      <c r="D6828" s="2" t="s">
        <v>811</v>
      </c>
      <c r="E6828" s="14">
        <f t="shared" si="637"/>
        <v>0</v>
      </c>
      <c r="F6828" s="2">
        <v>4</v>
      </c>
      <c r="G6828" s="19">
        <v>52.43</v>
      </c>
      <c r="H6828" s="20">
        <v>0.03</v>
      </c>
      <c r="I6828" s="6"/>
      <c r="J6828" s="5">
        <v>40876</v>
      </c>
      <c r="K6828" s="25">
        <v>-12.98</v>
      </c>
      <c r="L6828" s="2" t="s">
        <v>373</v>
      </c>
      <c r="M6828" s="14">
        <f>+VLOOKUP(L6828,Customers!$C$3:$D$797,2,FALSE)</f>
        <v>4</v>
      </c>
      <c r="N6828" s="14">
        <f>+INDEX(Customers!$B$2:$D$797,MATCH(TF_Database!L6828,Customers!$C$2:$C$797,0),1)</f>
        <v>5249</v>
      </c>
      <c r="O6828" s="29">
        <f t="shared" si="638"/>
        <v>5</v>
      </c>
      <c r="P6828" s="29">
        <f t="shared" si="639"/>
        <v>14</v>
      </c>
      <c r="Q6828" s="14" t="str">
        <f t="shared" si="640"/>
        <v xml:space="preserve">Sara </v>
      </c>
      <c r="R6828" s="14" t="str">
        <f t="shared" si="641"/>
        <v>Luxemburg</v>
      </c>
    </row>
    <row r="6829" spans="2:18" x14ac:dyDescent="0.45">
      <c r="B6829" s="14" t="str">
        <f t="shared" si="636"/>
        <v>408754840877</v>
      </c>
      <c r="C6829" s="5">
        <v>40875</v>
      </c>
      <c r="D6829" s="2" t="s">
        <v>811</v>
      </c>
      <c r="E6829" s="14">
        <f t="shared" si="637"/>
        <v>0</v>
      </c>
      <c r="F6829" s="2">
        <v>48</v>
      </c>
      <c r="G6829" s="19">
        <v>254.51</v>
      </c>
      <c r="H6829" s="20">
        <v>0.08</v>
      </c>
      <c r="I6829" s="6"/>
      <c r="J6829" s="5">
        <v>40877</v>
      </c>
      <c r="K6829" s="25">
        <v>49.05</v>
      </c>
      <c r="L6829" s="2" t="s">
        <v>373</v>
      </c>
      <c r="M6829" s="14">
        <f>+VLOOKUP(L6829,Customers!$C$3:$D$797,2,FALSE)</f>
        <v>4</v>
      </c>
      <c r="N6829" s="14">
        <f>+INDEX(Customers!$B$2:$D$797,MATCH(TF_Database!L6829,Customers!$C$2:$C$797,0),1)</f>
        <v>5249</v>
      </c>
      <c r="O6829" s="29">
        <f t="shared" si="638"/>
        <v>5</v>
      </c>
      <c r="P6829" s="29">
        <f t="shared" si="639"/>
        <v>14</v>
      </c>
      <c r="Q6829" s="14" t="str">
        <f t="shared" si="640"/>
        <v xml:space="preserve">Sara </v>
      </c>
      <c r="R6829" s="14" t="str">
        <f t="shared" si="641"/>
        <v>Luxemburg</v>
      </c>
    </row>
    <row r="6830" spans="2:18" x14ac:dyDescent="0.45">
      <c r="B6830" s="14" t="str">
        <f t="shared" si="636"/>
        <v>408882540888</v>
      </c>
      <c r="C6830" s="5">
        <v>40888</v>
      </c>
      <c r="D6830" s="2" t="s">
        <v>806</v>
      </c>
      <c r="E6830" s="14">
        <f t="shared" si="637"/>
        <v>1</v>
      </c>
      <c r="F6830" s="2">
        <v>25</v>
      </c>
      <c r="G6830" s="19">
        <v>268.58</v>
      </c>
      <c r="H6830" s="20">
        <v>0.03</v>
      </c>
      <c r="I6830" s="6"/>
      <c r="J6830" s="5">
        <v>40888</v>
      </c>
      <c r="K6830" s="25">
        <v>-26.33</v>
      </c>
      <c r="L6830" s="2" t="s">
        <v>714</v>
      </c>
      <c r="M6830" s="14">
        <f>+VLOOKUP(L6830,Customers!$C$3:$D$797,2,FALSE)</f>
        <v>3</v>
      </c>
      <c r="N6830" s="14">
        <f>+INDEX(Customers!$B$2:$D$797,MATCH(TF_Database!L6830,Customers!$C$2:$C$797,0),1)</f>
        <v>28926</v>
      </c>
      <c r="O6830" s="29">
        <f t="shared" si="638"/>
        <v>7</v>
      </c>
      <c r="P6830" s="29">
        <f t="shared" si="639"/>
        <v>17</v>
      </c>
      <c r="Q6830" s="14" t="str">
        <f t="shared" si="640"/>
        <v xml:space="preserve">Tamara </v>
      </c>
      <c r="R6830" s="14" t="str">
        <f t="shared" si="641"/>
        <v>Willingham</v>
      </c>
    </row>
    <row r="6831" spans="2:18" x14ac:dyDescent="0.45">
      <c r="B6831" s="14" t="str">
        <f t="shared" si="636"/>
        <v>408882640889</v>
      </c>
      <c r="C6831" s="5">
        <v>40888</v>
      </c>
      <c r="D6831" s="2" t="s">
        <v>806</v>
      </c>
      <c r="E6831" s="14">
        <f t="shared" si="637"/>
        <v>1</v>
      </c>
      <c r="F6831" s="2">
        <v>26</v>
      </c>
      <c r="G6831" s="19">
        <v>1280.6500000000001</v>
      </c>
      <c r="H6831" s="20">
        <v>0.06</v>
      </c>
      <c r="I6831" s="6"/>
      <c r="J6831" s="5">
        <v>40889</v>
      </c>
      <c r="K6831" s="25">
        <v>75.36</v>
      </c>
      <c r="L6831" s="2" t="s">
        <v>714</v>
      </c>
      <c r="M6831" s="14">
        <f>+VLOOKUP(L6831,Customers!$C$3:$D$797,2,FALSE)</f>
        <v>3</v>
      </c>
      <c r="N6831" s="14">
        <f>+INDEX(Customers!$B$2:$D$797,MATCH(TF_Database!L6831,Customers!$C$2:$C$797,0),1)</f>
        <v>28926</v>
      </c>
      <c r="O6831" s="29">
        <f t="shared" si="638"/>
        <v>7</v>
      </c>
      <c r="P6831" s="29">
        <f t="shared" si="639"/>
        <v>17</v>
      </c>
      <c r="Q6831" s="14" t="str">
        <f t="shared" si="640"/>
        <v xml:space="preserve">Tamara </v>
      </c>
      <c r="R6831" s="14" t="str">
        <f t="shared" si="641"/>
        <v>Willingham</v>
      </c>
    </row>
    <row r="6832" spans="2:18" x14ac:dyDescent="0.45">
      <c r="B6832" s="14" t="str">
        <f t="shared" si="636"/>
        <v>404833740483</v>
      </c>
      <c r="C6832" s="5">
        <v>40483</v>
      </c>
      <c r="D6832" s="2" t="s">
        <v>811</v>
      </c>
      <c r="E6832" s="14">
        <f t="shared" si="637"/>
        <v>0</v>
      </c>
      <c r="F6832" s="2">
        <v>37</v>
      </c>
      <c r="G6832" s="19">
        <v>231.65</v>
      </c>
      <c r="H6832" s="20">
        <v>0</v>
      </c>
      <c r="I6832" s="6"/>
      <c r="J6832" s="5">
        <v>40483</v>
      </c>
      <c r="K6832" s="25">
        <v>-241.28</v>
      </c>
      <c r="L6832" s="2" t="s">
        <v>718</v>
      </c>
      <c r="M6832" s="14">
        <f>+VLOOKUP(L6832,Customers!$C$3:$D$797,2,FALSE)</f>
        <v>5</v>
      </c>
      <c r="N6832" s="14">
        <f>+INDEX(Customers!$B$2:$D$797,MATCH(TF_Database!L6832,Customers!$C$2:$C$797,0),1)</f>
        <v>15967</v>
      </c>
      <c r="O6832" s="29">
        <f t="shared" si="638"/>
        <v>7</v>
      </c>
      <c r="P6832" s="29">
        <f t="shared" si="639"/>
        <v>13</v>
      </c>
      <c r="Q6832" s="14" t="str">
        <f t="shared" si="640"/>
        <v xml:space="preserve">Jeremy </v>
      </c>
      <c r="R6832" s="14" t="str">
        <f t="shared" si="641"/>
        <v>Pistek</v>
      </c>
    </row>
    <row r="6833" spans="2:18" x14ac:dyDescent="0.45">
      <c r="B6833" s="14" t="str">
        <f t="shared" si="636"/>
        <v>40085240088</v>
      </c>
      <c r="C6833" s="5">
        <v>40085</v>
      </c>
      <c r="D6833" s="2" t="s">
        <v>806</v>
      </c>
      <c r="E6833" s="14">
        <f t="shared" si="637"/>
        <v>1</v>
      </c>
      <c r="F6833" s="2">
        <v>2</v>
      </c>
      <c r="G6833" s="19">
        <v>198.44</v>
      </c>
      <c r="H6833" s="20">
        <v>0.01</v>
      </c>
      <c r="I6833" s="6"/>
      <c r="J6833" s="5">
        <v>40088</v>
      </c>
      <c r="K6833" s="25">
        <v>-87.46</v>
      </c>
      <c r="L6833" s="2" t="s">
        <v>714</v>
      </c>
      <c r="M6833" s="14">
        <f>+VLOOKUP(L6833,Customers!$C$3:$D$797,2,FALSE)</f>
        <v>3</v>
      </c>
      <c r="N6833" s="14">
        <f>+INDEX(Customers!$B$2:$D$797,MATCH(TF_Database!L6833,Customers!$C$2:$C$797,0),1)</f>
        <v>28926</v>
      </c>
      <c r="O6833" s="29">
        <f t="shared" si="638"/>
        <v>7</v>
      </c>
      <c r="P6833" s="29">
        <f t="shared" si="639"/>
        <v>17</v>
      </c>
      <c r="Q6833" s="14" t="str">
        <f t="shared" si="640"/>
        <v xml:space="preserve">Tamara </v>
      </c>
      <c r="R6833" s="14" t="str">
        <f t="shared" si="641"/>
        <v>Willingham</v>
      </c>
    </row>
    <row r="6834" spans="2:18" x14ac:dyDescent="0.45">
      <c r="B6834" s="14" t="str">
        <f t="shared" si="636"/>
        <v>402752940276</v>
      </c>
      <c r="C6834" s="5">
        <v>40275</v>
      </c>
      <c r="D6834" s="2" t="s">
        <v>810</v>
      </c>
      <c r="E6834" s="14">
        <f t="shared" si="637"/>
        <v>0</v>
      </c>
      <c r="F6834" s="2">
        <v>29</v>
      </c>
      <c r="G6834" s="19">
        <v>296.94</v>
      </c>
      <c r="H6834" s="20">
        <v>0.08</v>
      </c>
      <c r="I6834" s="6"/>
      <c r="J6834" s="5">
        <v>40276</v>
      </c>
      <c r="K6834" s="25">
        <v>-25.41</v>
      </c>
      <c r="L6834" s="2" t="s">
        <v>384</v>
      </c>
      <c r="M6834" s="14">
        <f>+VLOOKUP(L6834,Customers!$C$3:$D$797,2,FALSE)</f>
        <v>2</v>
      </c>
      <c r="N6834" s="14">
        <f>+INDEX(Customers!$B$2:$D$797,MATCH(TF_Database!L6834,Customers!$C$2:$C$797,0),1)</f>
        <v>24450</v>
      </c>
      <c r="O6834" s="29">
        <f t="shared" si="638"/>
        <v>5</v>
      </c>
      <c r="P6834" s="29">
        <f t="shared" si="639"/>
        <v>10</v>
      </c>
      <c r="Q6834" s="14" t="str">
        <f t="shared" si="640"/>
        <v xml:space="preserve">Evan </v>
      </c>
      <c r="R6834" s="14" t="str">
        <f t="shared" si="641"/>
        <v>Henry</v>
      </c>
    </row>
    <row r="6835" spans="2:18" x14ac:dyDescent="0.45">
      <c r="B6835" s="14" t="str">
        <f t="shared" si="636"/>
        <v>406834440684</v>
      </c>
      <c r="C6835" s="5">
        <v>40683</v>
      </c>
      <c r="D6835" s="2" t="s">
        <v>808</v>
      </c>
      <c r="E6835" s="14">
        <f t="shared" si="637"/>
        <v>0</v>
      </c>
      <c r="F6835" s="2">
        <v>44</v>
      </c>
      <c r="G6835" s="19">
        <v>729.75</v>
      </c>
      <c r="H6835" s="20">
        <v>0.02</v>
      </c>
      <c r="I6835" s="6"/>
      <c r="J6835" s="5">
        <v>40684</v>
      </c>
      <c r="K6835" s="25">
        <v>375.25</v>
      </c>
      <c r="L6835" s="2" t="s">
        <v>331</v>
      </c>
      <c r="M6835" s="14">
        <f>+VLOOKUP(L6835,Customers!$C$3:$D$797,2,FALSE)</f>
        <v>3</v>
      </c>
      <c r="N6835" s="14">
        <f>+INDEX(Customers!$B$2:$D$797,MATCH(TF_Database!L6835,Customers!$C$2:$C$797,0),1)</f>
        <v>2686</v>
      </c>
      <c r="O6835" s="29">
        <f t="shared" si="638"/>
        <v>5</v>
      </c>
      <c r="P6835" s="29">
        <f t="shared" si="639"/>
        <v>14</v>
      </c>
      <c r="Q6835" s="14" t="str">
        <f t="shared" si="640"/>
        <v xml:space="preserve">Thea </v>
      </c>
      <c r="R6835" s="14" t="str">
        <f t="shared" si="641"/>
        <v>Hendricks</v>
      </c>
    </row>
    <row r="6836" spans="2:18" x14ac:dyDescent="0.45">
      <c r="B6836" s="14" t="str">
        <f t="shared" si="636"/>
        <v>406832840685</v>
      </c>
      <c r="C6836" s="5">
        <v>40683</v>
      </c>
      <c r="D6836" s="2" t="s">
        <v>808</v>
      </c>
      <c r="E6836" s="14">
        <f t="shared" si="637"/>
        <v>0</v>
      </c>
      <c r="F6836" s="2">
        <v>28</v>
      </c>
      <c r="G6836" s="19">
        <v>1417.21</v>
      </c>
      <c r="H6836" s="20">
        <v>7.0000000000000007E-2</v>
      </c>
      <c r="I6836" s="6"/>
      <c r="J6836" s="5">
        <v>40685</v>
      </c>
      <c r="K6836" s="25">
        <v>63.88</v>
      </c>
      <c r="L6836" s="2" t="s">
        <v>331</v>
      </c>
      <c r="M6836" s="14">
        <f>+VLOOKUP(L6836,Customers!$C$3:$D$797,2,FALSE)</f>
        <v>3</v>
      </c>
      <c r="N6836" s="14">
        <f>+INDEX(Customers!$B$2:$D$797,MATCH(TF_Database!L6836,Customers!$C$2:$C$797,0),1)</f>
        <v>2686</v>
      </c>
      <c r="O6836" s="29">
        <f t="shared" si="638"/>
        <v>5</v>
      </c>
      <c r="P6836" s="29">
        <f t="shared" si="639"/>
        <v>14</v>
      </c>
      <c r="Q6836" s="14" t="str">
        <f t="shared" si="640"/>
        <v xml:space="preserve">Thea </v>
      </c>
      <c r="R6836" s="14" t="str">
        <f t="shared" si="641"/>
        <v>Hendricks</v>
      </c>
    </row>
    <row r="6837" spans="2:18" x14ac:dyDescent="0.45">
      <c r="B6837" s="14" t="str">
        <f t="shared" si="636"/>
        <v>406831140684</v>
      </c>
      <c r="C6837" s="5">
        <v>40683</v>
      </c>
      <c r="D6837" s="2" t="s">
        <v>808</v>
      </c>
      <c r="E6837" s="14">
        <f t="shared" si="637"/>
        <v>0</v>
      </c>
      <c r="F6837" s="2">
        <v>11</v>
      </c>
      <c r="G6837" s="19">
        <v>1154.9375</v>
      </c>
      <c r="H6837" s="20">
        <v>0.04</v>
      </c>
      <c r="I6837" s="6"/>
      <c r="J6837" s="5">
        <v>40684</v>
      </c>
      <c r="K6837" s="25">
        <v>-176.05500000000001</v>
      </c>
      <c r="L6837" s="2" t="s">
        <v>331</v>
      </c>
      <c r="M6837" s="14">
        <f>+VLOOKUP(L6837,Customers!$C$3:$D$797,2,FALSE)</f>
        <v>3</v>
      </c>
      <c r="N6837" s="14">
        <f>+INDEX(Customers!$B$2:$D$797,MATCH(TF_Database!L6837,Customers!$C$2:$C$797,0),1)</f>
        <v>2686</v>
      </c>
      <c r="O6837" s="29">
        <f t="shared" si="638"/>
        <v>5</v>
      </c>
      <c r="P6837" s="29">
        <f t="shared" si="639"/>
        <v>14</v>
      </c>
      <c r="Q6837" s="14" t="str">
        <f t="shared" si="640"/>
        <v xml:space="preserve">Thea </v>
      </c>
      <c r="R6837" s="14" t="str">
        <f t="shared" si="641"/>
        <v>Hendricks</v>
      </c>
    </row>
    <row r="6838" spans="2:18" x14ac:dyDescent="0.45">
      <c r="B6838" s="14" t="str">
        <f t="shared" si="636"/>
        <v>407971640798</v>
      </c>
      <c r="C6838" s="5">
        <v>40797</v>
      </c>
      <c r="D6838" s="2" t="s">
        <v>808</v>
      </c>
      <c r="E6838" s="14">
        <f t="shared" si="637"/>
        <v>0</v>
      </c>
      <c r="F6838" s="2">
        <v>16</v>
      </c>
      <c r="G6838" s="19">
        <v>109.9</v>
      </c>
      <c r="H6838" s="20">
        <v>0.01</v>
      </c>
      <c r="I6838" s="6"/>
      <c r="J6838" s="5">
        <v>40798</v>
      </c>
      <c r="K6838" s="25">
        <v>-28.945500000000003</v>
      </c>
      <c r="L6838" s="2" t="s">
        <v>191</v>
      </c>
      <c r="M6838" s="14">
        <f>+VLOOKUP(L6838,Customers!$C$3:$D$797,2,FALSE)</f>
        <v>2</v>
      </c>
      <c r="N6838" s="14">
        <f>+INDEX(Customers!$B$2:$D$797,MATCH(TF_Database!L6838,Customers!$C$2:$C$797,0),1)</f>
        <v>24755</v>
      </c>
      <c r="O6838" s="29">
        <f t="shared" si="638"/>
        <v>6</v>
      </c>
      <c r="P6838" s="29">
        <f t="shared" si="639"/>
        <v>14</v>
      </c>
      <c r="Q6838" s="14" t="str">
        <f t="shared" si="640"/>
        <v xml:space="preserve">Helen </v>
      </c>
      <c r="R6838" s="14" t="str">
        <f t="shared" si="641"/>
        <v>Andreada</v>
      </c>
    </row>
    <row r="6839" spans="2:18" x14ac:dyDescent="0.45">
      <c r="B6839" s="14" t="str">
        <f t="shared" si="636"/>
        <v>40834640836</v>
      </c>
      <c r="C6839" s="5">
        <v>40834</v>
      </c>
      <c r="D6839" s="2" t="s">
        <v>810</v>
      </c>
      <c r="E6839" s="14">
        <f t="shared" si="637"/>
        <v>0</v>
      </c>
      <c r="F6839" s="2">
        <v>6</v>
      </c>
      <c r="G6839" s="19">
        <v>646.14</v>
      </c>
      <c r="H6839" s="20">
        <v>7.0000000000000007E-2</v>
      </c>
      <c r="I6839" s="6"/>
      <c r="J6839" s="5">
        <v>40836</v>
      </c>
      <c r="K6839" s="25">
        <v>-265.62</v>
      </c>
      <c r="L6839" s="2" t="s">
        <v>405</v>
      </c>
      <c r="M6839" s="14">
        <f>+VLOOKUP(L6839,Customers!$C$3:$D$797,2,FALSE)</f>
        <v>5</v>
      </c>
      <c r="N6839" s="14">
        <f>+INDEX(Customers!$B$2:$D$797,MATCH(TF_Database!L6839,Customers!$C$2:$C$797,0),1)</f>
        <v>16684</v>
      </c>
      <c r="O6839" s="29">
        <f t="shared" si="638"/>
        <v>8</v>
      </c>
      <c r="P6839" s="29">
        <f t="shared" si="639"/>
        <v>17</v>
      </c>
      <c r="Q6839" s="14" t="str">
        <f t="shared" si="640"/>
        <v xml:space="preserve">Deborah </v>
      </c>
      <c r="R6839" s="14" t="str">
        <f t="shared" si="641"/>
        <v>Brumfield</v>
      </c>
    </row>
    <row r="6840" spans="2:18" x14ac:dyDescent="0.45">
      <c r="B6840" s="14" t="str">
        <f t="shared" si="636"/>
        <v>402105040212</v>
      </c>
      <c r="C6840" s="5">
        <v>40210</v>
      </c>
      <c r="D6840" s="2" t="s">
        <v>808</v>
      </c>
      <c r="E6840" s="14">
        <f t="shared" si="637"/>
        <v>0</v>
      </c>
      <c r="F6840" s="2">
        <v>50</v>
      </c>
      <c r="G6840" s="19">
        <v>343.94</v>
      </c>
      <c r="H6840" s="20">
        <v>0.02</v>
      </c>
      <c r="I6840" s="6"/>
      <c r="J6840" s="5">
        <v>40212</v>
      </c>
      <c r="K6840" s="25">
        <v>-157.4</v>
      </c>
      <c r="L6840" s="2" t="s">
        <v>349</v>
      </c>
      <c r="M6840" s="14">
        <f>+VLOOKUP(L6840,Customers!$C$3:$D$797,2,FALSE)</f>
        <v>4</v>
      </c>
      <c r="N6840" s="14">
        <f>+INDEX(Customers!$B$2:$D$797,MATCH(TF_Database!L6840,Customers!$C$2:$C$797,0),1)</f>
        <v>1462</v>
      </c>
      <c r="O6840" s="29">
        <f t="shared" si="638"/>
        <v>4</v>
      </c>
      <c r="P6840" s="29">
        <f t="shared" si="639"/>
        <v>8</v>
      </c>
      <c r="Q6840" s="14" t="str">
        <f t="shared" si="640"/>
        <v xml:space="preserve">Jay </v>
      </c>
      <c r="R6840" s="14" t="str">
        <f t="shared" si="641"/>
        <v>Fine</v>
      </c>
    </row>
    <row r="6841" spans="2:18" x14ac:dyDescent="0.45">
      <c r="B6841" s="14" t="str">
        <f t="shared" si="636"/>
        <v>406124540614</v>
      </c>
      <c r="C6841" s="5">
        <v>40612</v>
      </c>
      <c r="D6841" s="2" t="s">
        <v>811</v>
      </c>
      <c r="E6841" s="14">
        <f t="shared" si="637"/>
        <v>0</v>
      </c>
      <c r="F6841" s="2">
        <v>45</v>
      </c>
      <c r="G6841" s="19">
        <v>12685.544000000002</v>
      </c>
      <c r="H6841" s="20">
        <v>0.02</v>
      </c>
      <c r="I6841" s="6"/>
      <c r="J6841" s="5">
        <v>40614</v>
      </c>
      <c r="K6841" s="25">
        <v>3985.11</v>
      </c>
      <c r="L6841" s="2" t="s">
        <v>421</v>
      </c>
      <c r="M6841" s="14">
        <f>+VLOOKUP(L6841,Customers!$C$3:$D$797,2,FALSE)</f>
        <v>3</v>
      </c>
      <c r="N6841" s="14">
        <f>+INDEX(Customers!$B$2:$D$797,MATCH(TF_Database!L6841,Customers!$C$2:$C$797,0),1)</f>
        <v>28315</v>
      </c>
      <c r="O6841" s="29">
        <f t="shared" si="638"/>
        <v>9</v>
      </c>
      <c r="P6841" s="29">
        <f t="shared" si="639"/>
        <v>15</v>
      </c>
      <c r="Q6841" s="14" t="str">
        <f t="shared" si="640"/>
        <v xml:space="preserve">Benjamin </v>
      </c>
      <c r="R6841" s="14" t="str">
        <f t="shared" si="641"/>
        <v>Venier</v>
      </c>
    </row>
    <row r="6842" spans="2:18" x14ac:dyDescent="0.45">
      <c r="B6842" s="14" t="str">
        <f t="shared" si="636"/>
        <v>402412040248</v>
      </c>
      <c r="C6842" s="5">
        <v>40241</v>
      </c>
      <c r="D6842" s="2" t="s">
        <v>804</v>
      </c>
      <c r="E6842" s="14">
        <f t="shared" si="637"/>
        <v>0</v>
      </c>
      <c r="F6842" s="2">
        <v>20</v>
      </c>
      <c r="G6842" s="19">
        <v>246.63</v>
      </c>
      <c r="H6842" s="20">
        <v>0.08</v>
      </c>
      <c r="I6842" s="6"/>
      <c r="J6842" s="5">
        <v>40248</v>
      </c>
      <c r="K6842" s="25">
        <v>31.54</v>
      </c>
      <c r="L6842" s="2" t="s">
        <v>452</v>
      </c>
      <c r="M6842" s="14">
        <f>+VLOOKUP(L6842,Customers!$C$3:$D$797,2,FALSE)</f>
        <v>4</v>
      </c>
      <c r="N6842" s="14">
        <f>+INDEX(Customers!$B$2:$D$797,MATCH(TF_Database!L6842,Customers!$C$2:$C$797,0),1)</f>
        <v>20677</v>
      </c>
      <c r="O6842" s="29">
        <f t="shared" si="638"/>
        <v>7</v>
      </c>
      <c r="P6842" s="29">
        <f t="shared" si="639"/>
        <v>16</v>
      </c>
      <c r="Q6842" s="14" t="str">
        <f t="shared" si="640"/>
        <v xml:space="preserve">Speros </v>
      </c>
      <c r="R6842" s="14" t="str">
        <f t="shared" si="641"/>
        <v>Goranitis</v>
      </c>
    </row>
    <row r="6843" spans="2:18" x14ac:dyDescent="0.45">
      <c r="B6843" s="14" t="str">
        <f t="shared" si="636"/>
        <v>408051240807</v>
      </c>
      <c r="C6843" s="5">
        <v>40805</v>
      </c>
      <c r="D6843" s="2" t="s">
        <v>806</v>
      </c>
      <c r="E6843" s="14">
        <f t="shared" si="637"/>
        <v>1</v>
      </c>
      <c r="F6843" s="2">
        <v>12</v>
      </c>
      <c r="G6843" s="19">
        <v>94.52</v>
      </c>
      <c r="H6843" s="20">
        <v>0.06</v>
      </c>
      <c r="I6843" s="6"/>
      <c r="J6843" s="5">
        <v>40807</v>
      </c>
      <c r="K6843" s="25">
        <v>-36.225000000000001</v>
      </c>
      <c r="L6843" s="2" t="s">
        <v>407</v>
      </c>
      <c r="M6843" s="14">
        <f>+VLOOKUP(L6843,Customers!$C$3:$D$797,2,FALSE)</f>
        <v>3</v>
      </c>
      <c r="N6843" s="14">
        <f>+INDEX(Customers!$B$2:$D$797,MATCH(TF_Database!L6843,Customers!$C$2:$C$797,0),1)</f>
        <v>10252</v>
      </c>
      <c r="O6843" s="29">
        <f t="shared" si="638"/>
        <v>7</v>
      </c>
      <c r="P6843" s="29">
        <f t="shared" si="639"/>
        <v>12</v>
      </c>
      <c r="Q6843" s="14" t="str">
        <f t="shared" si="640"/>
        <v xml:space="preserve">Darrin </v>
      </c>
      <c r="R6843" s="14" t="str">
        <f t="shared" si="641"/>
        <v>Sayre</v>
      </c>
    </row>
    <row r="6844" spans="2:18" x14ac:dyDescent="0.45">
      <c r="B6844" s="14" t="str">
        <f t="shared" si="636"/>
        <v>403932240394</v>
      </c>
      <c r="C6844" s="5">
        <v>40393</v>
      </c>
      <c r="D6844" s="2" t="s">
        <v>811</v>
      </c>
      <c r="E6844" s="14">
        <f t="shared" si="637"/>
        <v>0</v>
      </c>
      <c r="F6844" s="2">
        <v>22</v>
      </c>
      <c r="G6844" s="19">
        <v>106.69</v>
      </c>
      <c r="H6844" s="20">
        <v>0.01</v>
      </c>
      <c r="I6844" s="6"/>
      <c r="J6844" s="5">
        <v>40394</v>
      </c>
      <c r="K6844" s="25">
        <v>-76.601500000000001</v>
      </c>
      <c r="L6844" s="2" t="s">
        <v>732</v>
      </c>
      <c r="M6844" s="14">
        <f>+VLOOKUP(L6844,Customers!$C$3:$D$797,2,FALSE)</f>
        <v>5</v>
      </c>
      <c r="N6844" s="14">
        <f>+INDEX(Customers!$B$2:$D$797,MATCH(TF_Database!L6844,Customers!$C$2:$C$797,0),1)</f>
        <v>23471</v>
      </c>
      <c r="O6844" s="29">
        <f t="shared" si="638"/>
        <v>5</v>
      </c>
      <c r="P6844" s="29">
        <f t="shared" si="639"/>
        <v>9</v>
      </c>
      <c r="Q6844" s="14" t="str">
        <f t="shared" si="640"/>
        <v xml:space="preserve">Pete </v>
      </c>
      <c r="R6844" s="14" t="str">
        <f t="shared" si="641"/>
        <v>Kriz</v>
      </c>
    </row>
    <row r="6845" spans="2:18" x14ac:dyDescent="0.45">
      <c r="B6845" s="14" t="str">
        <f t="shared" si="636"/>
        <v>404414140445</v>
      </c>
      <c r="C6845" s="5">
        <v>40441</v>
      </c>
      <c r="D6845" s="2" t="s">
        <v>804</v>
      </c>
      <c r="E6845" s="14">
        <f t="shared" si="637"/>
        <v>0</v>
      </c>
      <c r="F6845" s="2">
        <v>41</v>
      </c>
      <c r="G6845" s="19">
        <v>6126.93</v>
      </c>
      <c r="H6845" s="20">
        <v>0.01</v>
      </c>
      <c r="I6845" s="6"/>
      <c r="J6845" s="5">
        <v>40445</v>
      </c>
      <c r="K6845" s="25">
        <v>-1704.89</v>
      </c>
      <c r="L6845" s="2" t="s">
        <v>362</v>
      </c>
      <c r="M6845" s="14">
        <f>+VLOOKUP(L6845,Customers!$C$3:$D$797,2,FALSE)</f>
        <v>1</v>
      </c>
      <c r="N6845" s="14">
        <f>+INDEX(Customers!$B$2:$D$797,MATCH(TF_Database!L6845,Customers!$C$2:$C$797,0),1)</f>
        <v>17675</v>
      </c>
      <c r="O6845" s="29">
        <f t="shared" si="638"/>
        <v>5</v>
      </c>
      <c r="P6845" s="29">
        <f t="shared" si="639"/>
        <v>11</v>
      </c>
      <c r="Q6845" s="14" t="str">
        <f t="shared" si="640"/>
        <v xml:space="preserve">Brad </v>
      </c>
      <c r="R6845" s="14" t="str">
        <f t="shared" si="641"/>
        <v>Thomas</v>
      </c>
    </row>
    <row r="6846" spans="2:18" x14ac:dyDescent="0.45">
      <c r="B6846" s="14" t="str">
        <f t="shared" si="636"/>
        <v>40731340733</v>
      </c>
      <c r="C6846" s="5">
        <v>40731</v>
      </c>
      <c r="D6846" s="2" t="s">
        <v>806</v>
      </c>
      <c r="E6846" s="14">
        <f t="shared" si="637"/>
        <v>1</v>
      </c>
      <c r="F6846" s="2">
        <v>3</v>
      </c>
      <c r="G6846" s="19">
        <v>9172.32</v>
      </c>
      <c r="H6846" s="20">
        <v>0.06</v>
      </c>
      <c r="I6846" s="6"/>
      <c r="J6846" s="5">
        <v>40733</v>
      </c>
      <c r="K6846" s="25">
        <v>-8570.4483</v>
      </c>
      <c r="L6846" s="2" t="s">
        <v>585</v>
      </c>
      <c r="M6846" s="14">
        <f>+VLOOKUP(L6846,Customers!$C$3:$D$797,2,FALSE)</f>
        <v>5</v>
      </c>
      <c r="N6846" s="14">
        <f>+INDEX(Customers!$B$2:$D$797,MATCH(TF_Database!L6846,Customers!$C$2:$C$797,0),1)</f>
        <v>8329</v>
      </c>
      <c r="O6846" s="29">
        <f t="shared" si="638"/>
        <v>6</v>
      </c>
      <c r="P6846" s="29">
        <f t="shared" si="639"/>
        <v>12</v>
      </c>
      <c r="Q6846" s="14" t="str">
        <f t="shared" si="640"/>
        <v xml:space="preserve">Irene </v>
      </c>
      <c r="R6846" s="14" t="str">
        <f t="shared" si="641"/>
        <v>Maddox</v>
      </c>
    </row>
    <row r="6847" spans="2:18" x14ac:dyDescent="0.45">
      <c r="B6847" s="14" t="str">
        <f t="shared" si="636"/>
        <v>402762340277</v>
      </c>
      <c r="C6847" s="5">
        <v>40276</v>
      </c>
      <c r="D6847" s="2" t="s">
        <v>808</v>
      </c>
      <c r="E6847" s="14">
        <f t="shared" si="637"/>
        <v>0</v>
      </c>
      <c r="F6847" s="2">
        <v>23</v>
      </c>
      <c r="G6847" s="19">
        <v>128.97</v>
      </c>
      <c r="H6847" s="20">
        <v>0.03</v>
      </c>
      <c r="I6847" s="6"/>
      <c r="J6847" s="5">
        <v>40277</v>
      </c>
      <c r="K6847" s="25">
        <v>-1045.25</v>
      </c>
      <c r="L6847" s="2" t="s">
        <v>405</v>
      </c>
      <c r="M6847" s="14">
        <f>+VLOOKUP(L6847,Customers!$C$3:$D$797,2,FALSE)</f>
        <v>5</v>
      </c>
      <c r="N6847" s="14">
        <f>+INDEX(Customers!$B$2:$D$797,MATCH(TF_Database!L6847,Customers!$C$2:$C$797,0),1)</f>
        <v>16684</v>
      </c>
      <c r="O6847" s="29">
        <f t="shared" si="638"/>
        <v>8</v>
      </c>
      <c r="P6847" s="29">
        <f t="shared" si="639"/>
        <v>17</v>
      </c>
      <c r="Q6847" s="14" t="str">
        <f t="shared" si="640"/>
        <v xml:space="preserve">Deborah </v>
      </c>
      <c r="R6847" s="14" t="str">
        <f t="shared" si="641"/>
        <v>Brumfield</v>
      </c>
    </row>
    <row r="6848" spans="2:18" x14ac:dyDescent="0.45">
      <c r="B6848" s="14" t="str">
        <f t="shared" si="636"/>
        <v>402762040277</v>
      </c>
      <c r="C6848" s="5">
        <v>40276</v>
      </c>
      <c r="D6848" s="2" t="s">
        <v>808</v>
      </c>
      <c r="E6848" s="14">
        <f t="shared" si="637"/>
        <v>0</v>
      </c>
      <c r="F6848" s="2">
        <v>20</v>
      </c>
      <c r="G6848" s="19">
        <v>238.77</v>
      </c>
      <c r="H6848" s="20">
        <v>0.02</v>
      </c>
      <c r="I6848" s="6"/>
      <c r="J6848" s="5">
        <v>40277</v>
      </c>
      <c r="K6848" s="25">
        <v>-78.81</v>
      </c>
      <c r="L6848" s="2" t="s">
        <v>405</v>
      </c>
      <c r="M6848" s="14">
        <f>+VLOOKUP(L6848,Customers!$C$3:$D$797,2,FALSE)</f>
        <v>5</v>
      </c>
      <c r="N6848" s="14">
        <f>+INDEX(Customers!$B$2:$D$797,MATCH(TF_Database!L6848,Customers!$C$2:$C$797,0),1)</f>
        <v>16684</v>
      </c>
      <c r="O6848" s="29">
        <f t="shared" si="638"/>
        <v>8</v>
      </c>
      <c r="P6848" s="29">
        <f t="shared" si="639"/>
        <v>17</v>
      </c>
      <c r="Q6848" s="14" t="str">
        <f t="shared" si="640"/>
        <v xml:space="preserve">Deborah </v>
      </c>
      <c r="R6848" s="14" t="str">
        <f t="shared" si="641"/>
        <v>Brumfield</v>
      </c>
    </row>
    <row r="6849" spans="2:18" x14ac:dyDescent="0.45">
      <c r="B6849" s="14" t="str">
        <f t="shared" si="636"/>
        <v>40934540935</v>
      </c>
      <c r="C6849" s="5">
        <v>40934</v>
      </c>
      <c r="D6849" s="2" t="s">
        <v>810</v>
      </c>
      <c r="E6849" s="14">
        <f t="shared" si="637"/>
        <v>0</v>
      </c>
      <c r="F6849" s="2">
        <v>5</v>
      </c>
      <c r="G6849" s="19">
        <v>107.41</v>
      </c>
      <c r="H6849" s="20">
        <v>0.05</v>
      </c>
      <c r="I6849" s="6"/>
      <c r="J6849" s="5">
        <v>40935</v>
      </c>
      <c r="K6849" s="25">
        <v>0.18999999999999773</v>
      </c>
      <c r="L6849" s="2" t="s">
        <v>347</v>
      </c>
      <c r="M6849" s="14">
        <f>+VLOOKUP(L6849,Customers!$C$3:$D$797,2,FALSE)</f>
        <v>1</v>
      </c>
      <c r="N6849" s="14">
        <f>+INDEX(Customers!$B$2:$D$797,MATCH(TF_Database!L6849,Customers!$C$2:$C$797,0),1)</f>
        <v>8165</v>
      </c>
      <c r="O6849" s="29">
        <f t="shared" si="638"/>
        <v>5</v>
      </c>
      <c r="P6849" s="29">
        <f t="shared" si="639"/>
        <v>10</v>
      </c>
      <c r="Q6849" s="14" t="str">
        <f t="shared" si="640"/>
        <v xml:space="preserve">Nora </v>
      </c>
      <c r="R6849" s="14" t="str">
        <f t="shared" si="641"/>
        <v>Paige</v>
      </c>
    </row>
    <row r="6850" spans="2:18" x14ac:dyDescent="0.45">
      <c r="B6850" s="14" t="str">
        <f t="shared" si="636"/>
        <v>412622541263</v>
      </c>
      <c r="C6850" s="5">
        <v>41262</v>
      </c>
      <c r="D6850" s="2" t="s">
        <v>811</v>
      </c>
      <c r="E6850" s="14">
        <f t="shared" si="637"/>
        <v>0</v>
      </c>
      <c r="F6850" s="2">
        <v>25</v>
      </c>
      <c r="G6850" s="19">
        <v>163.41</v>
      </c>
      <c r="H6850" s="20">
        <v>7.0000000000000007E-2</v>
      </c>
      <c r="I6850" s="6"/>
      <c r="J6850" s="5">
        <v>41263</v>
      </c>
      <c r="K6850" s="25">
        <v>-91.275500000000008</v>
      </c>
      <c r="L6850" s="2" t="s">
        <v>546</v>
      </c>
      <c r="M6850" s="14">
        <f>+VLOOKUP(L6850,Customers!$C$3:$D$797,2,FALSE)</f>
        <v>1</v>
      </c>
      <c r="N6850" s="14">
        <f>+INDEX(Customers!$B$2:$D$797,MATCH(TF_Database!L6850,Customers!$C$2:$C$797,0),1)</f>
        <v>22657</v>
      </c>
      <c r="O6850" s="29">
        <f t="shared" si="638"/>
        <v>5</v>
      </c>
      <c r="P6850" s="29">
        <f t="shared" si="639"/>
        <v>13</v>
      </c>
      <c r="Q6850" s="14" t="str">
        <f t="shared" si="640"/>
        <v xml:space="preserve">Kean </v>
      </c>
      <c r="R6850" s="14" t="str">
        <f t="shared" si="641"/>
        <v>Thornton</v>
      </c>
    </row>
    <row r="6851" spans="2:18" x14ac:dyDescent="0.45">
      <c r="B6851" s="14" t="str">
        <f t="shared" si="636"/>
        <v>398993439904</v>
      </c>
      <c r="C6851" s="5">
        <v>39899</v>
      </c>
      <c r="D6851" s="2" t="s">
        <v>804</v>
      </c>
      <c r="E6851" s="14">
        <f t="shared" si="637"/>
        <v>0</v>
      </c>
      <c r="F6851" s="2">
        <v>34</v>
      </c>
      <c r="G6851" s="19">
        <v>507.66</v>
      </c>
      <c r="H6851" s="20">
        <v>0.1</v>
      </c>
      <c r="I6851" s="6"/>
      <c r="J6851" s="5">
        <v>39904</v>
      </c>
      <c r="K6851" s="25">
        <v>106.71</v>
      </c>
      <c r="L6851" s="2" t="s">
        <v>721</v>
      </c>
      <c r="M6851" s="14">
        <f>+VLOOKUP(L6851,Customers!$C$3:$D$797,2,FALSE)</f>
        <v>1</v>
      </c>
      <c r="N6851" s="14">
        <f>+INDEX(Customers!$B$2:$D$797,MATCH(TF_Database!L6851,Customers!$C$2:$C$797,0),1)</f>
        <v>21902</v>
      </c>
      <c r="O6851" s="29">
        <f t="shared" si="638"/>
        <v>5</v>
      </c>
      <c r="P6851" s="29">
        <f t="shared" si="639"/>
        <v>9</v>
      </c>
      <c r="Q6851" s="14" t="str">
        <f t="shared" si="640"/>
        <v xml:space="preserve">Dave </v>
      </c>
      <c r="R6851" s="14" t="str">
        <f t="shared" si="641"/>
        <v>Kipp</v>
      </c>
    </row>
    <row r="6852" spans="2:18" x14ac:dyDescent="0.45">
      <c r="B6852" s="14" t="str">
        <f t="shared" si="636"/>
        <v>410893741090</v>
      </c>
      <c r="C6852" s="5">
        <v>41089</v>
      </c>
      <c r="D6852" s="2" t="s">
        <v>808</v>
      </c>
      <c r="E6852" s="14">
        <f t="shared" si="637"/>
        <v>0</v>
      </c>
      <c r="F6852" s="2">
        <v>37</v>
      </c>
      <c r="G6852" s="19">
        <v>3212.97</v>
      </c>
      <c r="H6852" s="20">
        <v>0.03</v>
      </c>
      <c r="I6852" s="6"/>
      <c r="J6852" s="5">
        <v>41090</v>
      </c>
      <c r="K6852" s="25">
        <v>1125.42</v>
      </c>
      <c r="L6852" s="2" t="s">
        <v>369</v>
      </c>
      <c r="M6852" s="14">
        <f>+VLOOKUP(L6852,Customers!$C$3:$D$797,2,FALSE)</f>
        <v>3</v>
      </c>
      <c r="N6852" s="14">
        <f>+INDEX(Customers!$B$2:$D$797,MATCH(TF_Database!L6852,Customers!$C$2:$C$797,0),1)</f>
        <v>27375</v>
      </c>
      <c r="O6852" s="29">
        <f t="shared" si="638"/>
        <v>8</v>
      </c>
      <c r="P6852" s="29">
        <f t="shared" si="639"/>
        <v>17</v>
      </c>
      <c r="Q6852" s="14" t="str">
        <f t="shared" si="640"/>
        <v xml:space="preserve">Maureen </v>
      </c>
      <c r="R6852" s="14" t="str">
        <f t="shared" si="641"/>
        <v>Gastineau</v>
      </c>
    </row>
    <row r="6853" spans="2:18" x14ac:dyDescent="0.45">
      <c r="B6853" s="14" t="str">
        <f t="shared" si="636"/>
        <v>410891341090</v>
      </c>
      <c r="C6853" s="5">
        <v>41089</v>
      </c>
      <c r="D6853" s="2" t="s">
        <v>808</v>
      </c>
      <c r="E6853" s="14">
        <f t="shared" si="637"/>
        <v>0</v>
      </c>
      <c r="F6853" s="2">
        <v>13</v>
      </c>
      <c r="G6853" s="19">
        <v>292.95</v>
      </c>
      <c r="H6853" s="20">
        <v>0.06</v>
      </c>
      <c r="I6853" s="6"/>
      <c r="J6853" s="5">
        <v>41090</v>
      </c>
      <c r="K6853" s="25">
        <v>60.36</v>
      </c>
      <c r="L6853" s="2" t="s">
        <v>369</v>
      </c>
      <c r="M6853" s="14">
        <f>+VLOOKUP(L6853,Customers!$C$3:$D$797,2,FALSE)</f>
        <v>3</v>
      </c>
      <c r="N6853" s="14">
        <f>+INDEX(Customers!$B$2:$D$797,MATCH(TF_Database!L6853,Customers!$C$2:$C$797,0),1)</f>
        <v>27375</v>
      </c>
      <c r="O6853" s="29">
        <f t="shared" si="638"/>
        <v>8</v>
      </c>
      <c r="P6853" s="29">
        <f t="shared" si="639"/>
        <v>17</v>
      </c>
      <c r="Q6853" s="14" t="str">
        <f t="shared" si="640"/>
        <v xml:space="preserve">Maureen </v>
      </c>
      <c r="R6853" s="14" t="str">
        <f t="shared" si="641"/>
        <v>Gastineau</v>
      </c>
    </row>
    <row r="6854" spans="2:18" x14ac:dyDescent="0.45">
      <c r="B6854" s="14" t="str">
        <f t="shared" si="636"/>
        <v>409201240920</v>
      </c>
      <c r="C6854" s="5">
        <v>40920</v>
      </c>
      <c r="D6854" s="2" t="s">
        <v>806</v>
      </c>
      <c r="E6854" s="14">
        <f t="shared" si="637"/>
        <v>1</v>
      </c>
      <c r="F6854" s="2">
        <v>12</v>
      </c>
      <c r="G6854" s="19">
        <v>49.18</v>
      </c>
      <c r="H6854" s="20">
        <v>7.0000000000000007E-2</v>
      </c>
      <c r="I6854" s="6"/>
      <c r="J6854" s="5">
        <v>40920</v>
      </c>
      <c r="K6854" s="25">
        <v>0.57999999999999996</v>
      </c>
      <c r="L6854" s="2" t="s">
        <v>354</v>
      </c>
      <c r="M6854" s="14">
        <f>+VLOOKUP(L6854,Customers!$C$3:$D$797,2,FALSE)</f>
        <v>1</v>
      </c>
      <c r="N6854" s="14">
        <f>+INDEX(Customers!$B$2:$D$797,MATCH(TF_Database!L6854,Customers!$C$2:$C$797,0),1)</f>
        <v>26284</v>
      </c>
      <c r="O6854" s="29">
        <f t="shared" si="638"/>
        <v>10</v>
      </c>
      <c r="P6854" s="29">
        <f t="shared" si="639"/>
        <v>16</v>
      </c>
      <c r="Q6854" s="14" t="str">
        <f t="shared" si="640"/>
        <v xml:space="preserve">Giulietta </v>
      </c>
      <c r="R6854" s="14" t="str">
        <f t="shared" si="641"/>
        <v>Dortch</v>
      </c>
    </row>
    <row r="6855" spans="2:18" x14ac:dyDescent="0.45">
      <c r="B6855" s="14" t="str">
        <f t="shared" ref="B6855:B6918" si="642">+CONCATENATE(C6855,F6855,J6855)</f>
        <v>402951640296</v>
      </c>
      <c r="C6855" s="5">
        <v>40295</v>
      </c>
      <c r="D6855" s="2" t="s">
        <v>808</v>
      </c>
      <c r="E6855" s="14">
        <f t="shared" ref="E6855:E6918" si="643">+IF(D6855="High",1,0)</f>
        <v>0</v>
      </c>
      <c r="F6855" s="2">
        <v>16</v>
      </c>
      <c r="G6855" s="19">
        <v>659.5</v>
      </c>
      <c r="H6855" s="20">
        <v>0.09</v>
      </c>
      <c r="I6855" s="6"/>
      <c r="J6855" s="5">
        <v>40296</v>
      </c>
      <c r="K6855" s="25">
        <v>248.98200000000003</v>
      </c>
      <c r="L6855" s="2" t="s">
        <v>713</v>
      </c>
      <c r="M6855" s="14">
        <f>+VLOOKUP(L6855,Customers!$C$3:$D$797,2,FALSE)</f>
        <v>2</v>
      </c>
      <c r="N6855" s="14">
        <f>+INDEX(Customers!$B$2:$D$797,MATCH(TF_Database!L6855,Customers!$C$2:$C$797,0),1)</f>
        <v>28731</v>
      </c>
      <c r="O6855" s="29">
        <f t="shared" ref="O6855:O6918" si="644">+SEARCH(" ",L6855)</f>
        <v>7</v>
      </c>
      <c r="P6855" s="29">
        <f t="shared" ref="P6855:P6918" si="645">+LEN(L6855)</f>
        <v>15</v>
      </c>
      <c r="Q6855" s="14" t="str">
        <f t="shared" ref="Q6855:Q6918" si="646">+LEFT(L6855,O6855)</f>
        <v xml:space="preserve">Thomas </v>
      </c>
      <c r="R6855" s="14" t="str">
        <f t="shared" ref="R6855:R6918" si="647">+RIGHT(L6855,P6855-O6855)</f>
        <v>Thornton</v>
      </c>
    </row>
    <row r="6856" spans="2:18" x14ac:dyDescent="0.45">
      <c r="B6856" s="14" t="str">
        <f t="shared" si="642"/>
        <v>408195040821</v>
      </c>
      <c r="C6856" s="5">
        <v>40819</v>
      </c>
      <c r="D6856" s="2" t="s">
        <v>811</v>
      </c>
      <c r="E6856" s="14">
        <f t="shared" si="643"/>
        <v>0</v>
      </c>
      <c r="F6856" s="2">
        <v>50</v>
      </c>
      <c r="G6856" s="19">
        <v>413.37</v>
      </c>
      <c r="H6856" s="20">
        <v>0.04</v>
      </c>
      <c r="I6856" s="6"/>
      <c r="J6856" s="5">
        <v>40821</v>
      </c>
      <c r="K6856" s="25">
        <v>-224.41</v>
      </c>
      <c r="L6856" s="2" t="s">
        <v>362</v>
      </c>
      <c r="M6856" s="14">
        <f>+VLOOKUP(L6856,Customers!$C$3:$D$797,2,FALSE)</f>
        <v>1</v>
      </c>
      <c r="N6856" s="14">
        <f>+INDEX(Customers!$B$2:$D$797,MATCH(TF_Database!L6856,Customers!$C$2:$C$797,0),1)</f>
        <v>17675</v>
      </c>
      <c r="O6856" s="29">
        <f t="shared" si="644"/>
        <v>5</v>
      </c>
      <c r="P6856" s="29">
        <f t="shared" si="645"/>
        <v>11</v>
      </c>
      <c r="Q6856" s="14" t="str">
        <f t="shared" si="646"/>
        <v xml:space="preserve">Brad </v>
      </c>
      <c r="R6856" s="14" t="str">
        <f t="shared" si="647"/>
        <v>Thomas</v>
      </c>
    </row>
    <row r="6857" spans="2:18" x14ac:dyDescent="0.45">
      <c r="B6857" s="14" t="str">
        <f t="shared" si="642"/>
        <v>40633940634</v>
      </c>
      <c r="C6857" s="5">
        <v>40633</v>
      </c>
      <c r="D6857" s="2" t="s">
        <v>806</v>
      </c>
      <c r="E6857" s="14">
        <f t="shared" si="643"/>
        <v>1</v>
      </c>
      <c r="F6857" s="2">
        <v>9</v>
      </c>
      <c r="G6857" s="19">
        <v>59.35</v>
      </c>
      <c r="H6857" s="20">
        <v>0.02</v>
      </c>
      <c r="I6857" s="6"/>
      <c r="J6857" s="5">
        <v>40634</v>
      </c>
      <c r="K6857" s="25">
        <v>-42.61</v>
      </c>
      <c r="L6857" s="2" t="s">
        <v>271</v>
      </c>
      <c r="M6857" s="14">
        <f>+VLOOKUP(L6857,Customers!$C$3:$D$797,2,FALSE)</f>
        <v>1</v>
      </c>
      <c r="N6857" s="14">
        <f>+INDEX(Customers!$B$2:$D$797,MATCH(TF_Database!L6857,Customers!$C$2:$C$797,0),1)</f>
        <v>27997</v>
      </c>
      <c r="O6857" s="29">
        <f t="shared" si="644"/>
        <v>8</v>
      </c>
      <c r="P6857" s="29">
        <f t="shared" si="645"/>
        <v>15</v>
      </c>
      <c r="Q6857" s="14" t="str">
        <f t="shared" si="646"/>
        <v xml:space="preserve">Patrick </v>
      </c>
      <c r="R6857" s="14" t="str">
        <f t="shared" si="647"/>
        <v>Bzostek</v>
      </c>
    </row>
    <row r="6858" spans="2:18" x14ac:dyDescent="0.45">
      <c r="B6858" s="14" t="str">
        <f t="shared" si="642"/>
        <v>404454640446</v>
      </c>
      <c r="C6858" s="5">
        <v>40445</v>
      </c>
      <c r="D6858" s="2" t="s">
        <v>810</v>
      </c>
      <c r="E6858" s="14">
        <f t="shared" si="643"/>
        <v>0</v>
      </c>
      <c r="F6858" s="2">
        <v>46</v>
      </c>
      <c r="G6858" s="19">
        <v>1500.84</v>
      </c>
      <c r="H6858" s="20">
        <v>0.1</v>
      </c>
      <c r="I6858" s="6"/>
      <c r="J6858" s="5">
        <v>40446</v>
      </c>
      <c r="K6858" s="25">
        <v>91.56</v>
      </c>
      <c r="L6858" s="2" t="s">
        <v>721</v>
      </c>
      <c r="M6858" s="14">
        <f>+VLOOKUP(L6858,Customers!$C$3:$D$797,2,FALSE)</f>
        <v>1</v>
      </c>
      <c r="N6858" s="14">
        <f>+INDEX(Customers!$B$2:$D$797,MATCH(TF_Database!L6858,Customers!$C$2:$C$797,0),1)</f>
        <v>21902</v>
      </c>
      <c r="O6858" s="29">
        <f t="shared" si="644"/>
        <v>5</v>
      </c>
      <c r="P6858" s="29">
        <f t="shared" si="645"/>
        <v>9</v>
      </c>
      <c r="Q6858" s="14" t="str">
        <f t="shared" si="646"/>
        <v xml:space="preserve">Dave </v>
      </c>
      <c r="R6858" s="14" t="str">
        <f t="shared" si="647"/>
        <v>Kipp</v>
      </c>
    </row>
    <row r="6859" spans="2:18" x14ac:dyDescent="0.45">
      <c r="B6859" s="14" t="str">
        <f t="shared" si="642"/>
        <v>404454540447</v>
      </c>
      <c r="C6859" s="5">
        <v>40445</v>
      </c>
      <c r="D6859" s="2" t="s">
        <v>810</v>
      </c>
      <c r="E6859" s="14">
        <f t="shared" si="643"/>
        <v>0</v>
      </c>
      <c r="F6859" s="2">
        <v>45</v>
      </c>
      <c r="G6859" s="19">
        <v>98.64</v>
      </c>
      <c r="H6859" s="20">
        <v>0.03</v>
      </c>
      <c r="I6859" s="6"/>
      <c r="J6859" s="5">
        <v>40447</v>
      </c>
      <c r="K6859" s="25">
        <v>-9.3610000000000007</v>
      </c>
      <c r="L6859" s="2" t="s">
        <v>721</v>
      </c>
      <c r="M6859" s="14">
        <f>+VLOOKUP(L6859,Customers!$C$3:$D$797,2,FALSE)</f>
        <v>1</v>
      </c>
      <c r="N6859" s="14">
        <f>+INDEX(Customers!$B$2:$D$797,MATCH(TF_Database!L6859,Customers!$C$2:$C$797,0),1)</f>
        <v>21902</v>
      </c>
      <c r="O6859" s="29">
        <f t="shared" si="644"/>
        <v>5</v>
      </c>
      <c r="P6859" s="29">
        <f t="shared" si="645"/>
        <v>9</v>
      </c>
      <c r="Q6859" s="14" t="str">
        <f t="shared" si="646"/>
        <v xml:space="preserve">Dave </v>
      </c>
      <c r="R6859" s="14" t="str">
        <f t="shared" si="647"/>
        <v>Kipp</v>
      </c>
    </row>
    <row r="6860" spans="2:18" x14ac:dyDescent="0.45">
      <c r="B6860" s="14" t="str">
        <f t="shared" si="642"/>
        <v>40003140004</v>
      </c>
      <c r="C6860" s="5">
        <v>40003</v>
      </c>
      <c r="D6860" s="2" t="s">
        <v>811</v>
      </c>
      <c r="E6860" s="14">
        <f t="shared" si="643"/>
        <v>0</v>
      </c>
      <c r="F6860" s="2">
        <v>1</v>
      </c>
      <c r="G6860" s="19">
        <v>11.16</v>
      </c>
      <c r="H6860" s="20">
        <v>0.01</v>
      </c>
      <c r="I6860" s="6"/>
      <c r="J6860" s="5">
        <v>40004</v>
      </c>
      <c r="K6860" s="25">
        <v>-7.25</v>
      </c>
      <c r="L6860" s="2" t="s">
        <v>387</v>
      </c>
      <c r="M6860" s="14">
        <f>+VLOOKUP(L6860,Customers!$C$3:$D$797,2,FALSE)</f>
        <v>3</v>
      </c>
      <c r="N6860" s="14">
        <f>+INDEX(Customers!$B$2:$D$797,MATCH(TF_Database!L6860,Customers!$C$2:$C$797,0),1)</f>
        <v>7563</v>
      </c>
      <c r="O6860" s="29">
        <f t="shared" si="644"/>
        <v>8</v>
      </c>
      <c r="P6860" s="29">
        <f t="shared" si="645"/>
        <v>15</v>
      </c>
      <c r="Q6860" s="14" t="str">
        <f t="shared" si="646"/>
        <v xml:space="preserve">Shirley </v>
      </c>
      <c r="R6860" s="14" t="str">
        <f t="shared" si="647"/>
        <v>Jackson</v>
      </c>
    </row>
    <row r="6861" spans="2:18" x14ac:dyDescent="0.45">
      <c r="B6861" s="14" t="str">
        <f t="shared" si="642"/>
        <v>400033840004</v>
      </c>
      <c r="C6861" s="5">
        <v>40003</v>
      </c>
      <c r="D6861" s="2" t="s">
        <v>811</v>
      </c>
      <c r="E6861" s="14">
        <f t="shared" si="643"/>
        <v>0</v>
      </c>
      <c r="F6861" s="2">
        <v>38</v>
      </c>
      <c r="G6861" s="19">
        <v>156.19999999999999</v>
      </c>
      <c r="H6861" s="20">
        <v>0.03</v>
      </c>
      <c r="I6861" s="6"/>
      <c r="J6861" s="5">
        <v>40004</v>
      </c>
      <c r="K6861" s="25">
        <v>43</v>
      </c>
      <c r="L6861" s="2" t="s">
        <v>387</v>
      </c>
      <c r="M6861" s="14">
        <f>+VLOOKUP(L6861,Customers!$C$3:$D$797,2,FALSE)</f>
        <v>3</v>
      </c>
      <c r="N6861" s="14">
        <f>+INDEX(Customers!$B$2:$D$797,MATCH(TF_Database!L6861,Customers!$C$2:$C$797,0),1)</f>
        <v>7563</v>
      </c>
      <c r="O6861" s="29">
        <f t="shared" si="644"/>
        <v>8</v>
      </c>
      <c r="P6861" s="29">
        <f t="shared" si="645"/>
        <v>15</v>
      </c>
      <c r="Q6861" s="14" t="str">
        <f t="shared" si="646"/>
        <v xml:space="preserve">Shirley </v>
      </c>
      <c r="R6861" s="14" t="str">
        <f t="shared" si="647"/>
        <v>Jackson</v>
      </c>
    </row>
    <row r="6862" spans="2:18" x14ac:dyDescent="0.45">
      <c r="B6862" s="14" t="str">
        <f t="shared" si="642"/>
        <v>409242440925</v>
      </c>
      <c r="C6862" s="5">
        <v>40924</v>
      </c>
      <c r="D6862" s="2" t="s">
        <v>810</v>
      </c>
      <c r="E6862" s="14">
        <f t="shared" si="643"/>
        <v>0</v>
      </c>
      <c r="F6862" s="2">
        <v>24</v>
      </c>
      <c r="G6862" s="19">
        <v>99.1</v>
      </c>
      <c r="H6862" s="20">
        <v>0.02</v>
      </c>
      <c r="I6862" s="6"/>
      <c r="J6862" s="5">
        <v>40925</v>
      </c>
      <c r="K6862" s="25">
        <v>28.42</v>
      </c>
      <c r="L6862" s="2" t="s">
        <v>343</v>
      </c>
      <c r="M6862" s="14">
        <f>+VLOOKUP(L6862,Customers!$C$3:$D$797,2,FALSE)</f>
        <v>3</v>
      </c>
      <c r="N6862" s="14">
        <f>+INDEX(Customers!$B$2:$D$797,MATCH(TF_Database!L6862,Customers!$C$2:$C$797,0),1)</f>
        <v>2964</v>
      </c>
      <c r="O6862" s="29">
        <f t="shared" si="644"/>
        <v>9</v>
      </c>
      <c r="P6862" s="29">
        <f t="shared" si="645"/>
        <v>12</v>
      </c>
      <c r="Q6862" s="14" t="str">
        <f t="shared" si="646"/>
        <v xml:space="preserve">Muhammed </v>
      </c>
      <c r="R6862" s="14" t="str">
        <f t="shared" si="647"/>
        <v>Lee</v>
      </c>
    </row>
    <row r="6863" spans="2:18" x14ac:dyDescent="0.45">
      <c r="B6863" s="14" t="str">
        <f t="shared" si="642"/>
        <v>409243640924</v>
      </c>
      <c r="C6863" s="5">
        <v>40924</v>
      </c>
      <c r="D6863" s="2" t="s">
        <v>810</v>
      </c>
      <c r="E6863" s="14">
        <f t="shared" si="643"/>
        <v>0</v>
      </c>
      <c r="F6863" s="2">
        <v>36</v>
      </c>
      <c r="G6863" s="19">
        <v>380.34</v>
      </c>
      <c r="H6863" s="20">
        <v>0.02</v>
      </c>
      <c r="I6863" s="6"/>
      <c r="J6863" s="5">
        <v>40924</v>
      </c>
      <c r="K6863" s="25">
        <v>-108.2</v>
      </c>
      <c r="L6863" s="2" t="s">
        <v>343</v>
      </c>
      <c r="M6863" s="14">
        <f>+VLOOKUP(L6863,Customers!$C$3:$D$797,2,FALSE)</f>
        <v>3</v>
      </c>
      <c r="N6863" s="14">
        <f>+INDEX(Customers!$B$2:$D$797,MATCH(TF_Database!L6863,Customers!$C$2:$C$797,0),1)</f>
        <v>2964</v>
      </c>
      <c r="O6863" s="29">
        <f t="shared" si="644"/>
        <v>9</v>
      </c>
      <c r="P6863" s="29">
        <f t="shared" si="645"/>
        <v>12</v>
      </c>
      <c r="Q6863" s="14" t="str">
        <f t="shared" si="646"/>
        <v xml:space="preserve">Muhammed </v>
      </c>
      <c r="R6863" s="14" t="str">
        <f t="shared" si="647"/>
        <v>Lee</v>
      </c>
    </row>
    <row r="6864" spans="2:18" x14ac:dyDescent="0.45">
      <c r="B6864" s="14" t="str">
        <f t="shared" si="642"/>
        <v>410584141061</v>
      </c>
      <c r="C6864" s="5">
        <v>41058</v>
      </c>
      <c r="D6864" s="2" t="s">
        <v>806</v>
      </c>
      <c r="E6864" s="14">
        <f t="shared" si="643"/>
        <v>1</v>
      </c>
      <c r="F6864" s="2">
        <v>41</v>
      </c>
      <c r="G6864" s="19">
        <v>325.33</v>
      </c>
      <c r="H6864" s="20">
        <v>0</v>
      </c>
      <c r="I6864" s="6"/>
      <c r="J6864" s="5">
        <v>41061</v>
      </c>
      <c r="K6864" s="25">
        <v>-41.75</v>
      </c>
      <c r="L6864" s="2" t="s">
        <v>349</v>
      </c>
      <c r="M6864" s="14">
        <f>+VLOOKUP(L6864,Customers!$C$3:$D$797,2,FALSE)</f>
        <v>4</v>
      </c>
      <c r="N6864" s="14">
        <f>+INDEX(Customers!$B$2:$D$797,MATCH(TF_Database!L6864,Customers!$C$2:$C$797,0),1)</f>
        <v>1462</v>
      </c>
      <c r="O6864" s="29">
        <f t="shared" si="644"/>
        <v>4</v>
      </c>
      <c r="P6864" s="29">
        <f t="shared" si="645"/>
        <v>8</v>
      </c>
      <c r="Q6864" s="14" t="str">
        <f t="shared" si="646"/>
        <v xml:space="preserve">Jay </v>
      </c>
      <c r="R6864" s="14" t="str">
        <f t="shared" si="647"/>
        <v>Fine</v>
      </c>
    </row>
    <row r="6865" spans="2:18" x14ac:dyDescent="0.45">
      <c r="B6865" s="14" t="str">
        <f t="shared" si="642"/>
        <v>399132039915</v>
      </c>
      <c r="C6865" s="5">
        <v>39913</v>
      </c>
      <c r="D6865" s="2" t="s">
        <v>810</v>
      </c>
      <c r="E6865" s="14">
        <f t="shared" si="643"/>
        <v>0</v>
      </c>
      <c r="F6865" s="2">
        <v>20</v>
      </c>
      <c r="G6865" s="19">
        <v>6449.0560000000005</v>
      </c>
      <c r="H6865" s="20">
        <v>0.01</v>
      </c>
      <c r="I6865" s="6"/>
      <c r="J6865" s="5">
        <v>39915</v>
      </c>
      <c r="K6865" s="25">
        <v>1116.02</v>
      </c>
      <c r="L6865" s="2" t="s">
        <v>425</v>
      </c>
      <c r="M6865" s="14">
        <f>+VLOOKUP(L6865,Customers!$C$3:$D$797,2,FALSE)</f>
        <v>4</v>
      </c>
      <c r="N6865" s="14">
        <f>+INDEX(Customers!$B$2:$D$797,MATCH(TF_Database!L6865,Customers!$C$2:$C$797,0),1)</f>
        <v>27389</v>
      </c>
      <c r="O6865" s="29">
        <f t="shared" si="644"/>
        <v>6</v>
      </c>
      <c r="P6865" s="29">
        <f t="shared" si="645"/>
        <v>14</v>
      </c>
      <c r="Q6865" s="14" t="str">
        <f t="shared" si="646"/>
        <v xml:space="preserve">David </v>
      </c>
      <c r="R6865" s="14" t="str">
        <f t="shared" si="647"/>
        <v>Kendrick</v>
      </c>
    </row>
    <row r="6866" spans="2:18" x14ac:dyDescent="0.45">
      <c r="B6866" s="14" t="str">
        <f t="shared" si="642"/>
        <v>412702241271</v>
      </c>
      <c r="C6866" s="5">
        <v>41270</v>
      </c>
      <c r="D6866" s="2" t="s">
        <v>810</v>
      </c>
      <c r="E6866" s="14">
        <f t="shared" si="643"/>
        <v>0</v>
      </c>
      <c r="F6866" s="2">
        <v>22</v>
      </c>
      <c r="G6866" s="19">
        <v>45.21</v>
      </c>
      <c r="H6866" s="20">
        <v>0.02</v>
      </c>
      <c r="I6866" s="6"/>
      <c r="J6866" s="5">
        <v>41271</v>
      </c>
      <c r="K6866" s="25">
        <v>4.6100000000000003</v>
      </c>
      <c r="L6866" s="2" t="s">
        <v>362</v>
      </c>
      <c r="M6866" s="14">
        <f>+VLOOKUP(L6866,Customers!$C$3:$D$797,2,FALSE)</f>
        <v>1</v>
      </c>
      <c r="N6866" s="14">
        <f>+INDEX(Customers!$B$2:$D$797,MATCH(TF_Database!L6866,Customers!$C$2:$C$797,0),1)</f>
        <v>17675</v>
      </c>
      <c r="O6866" s="29">
        <f t="shared" si="644"/>
        <v>5</v>
      </c>
      <c r="P6866" s="29">
        <f t="shared" si="645"/>
        <v>11</v>
      </c>
      <c r="Q6866" s="14" t="str">
        <f t="shared" si="646"/>
        <v xml:space="preserve">Brad </v>
      </c>
      <c r="R6866" s="14" t="str">
        <f t="shared" si="647"/>
        <v>Thomas</v>
      </c>
    </row>
    <row r="6867" spans="2:18" x14ac:dyDescent="0.45">
      <c r="B6867" s="14" t="str">
        <f t="shared" si="642"/>
        <v>409972940998</v>
      </c>
      <c r="C6867" s="5">
        <v>40997</v>
      </c>
      <c r="D6867" s="2" t="s">
        <v>811</v>
      </c>
      <c r="E6867" s="14">
        <f t="shared" si="643"/>
        <v>0</v>
      </c>
      <c r="F6867" s="2">
        <v>29</v>
      </c>
      <c r="G6867" s="19">
        <v>2175.2199999999998</v>
      </c>
      <c r="H6867" s="20">
        <v>0</v>
      </c>
      <c r="I6867" s="6"/>
      <c r="J6867" s="5">
        <v>40998</v>
      </c>
      <c r="K6867" s="25">
        <v>-520.54999999999995</v>
      </c>
      <c r="L6867" s="2" t="s">
        <v>373</v>
      </c>
      <c r="M6867" s="14">
        <f>+VLOOKUP(L6867,Customers!$C$3:$D$797,2,FALSE)</f>
        <v>4</v>
      </c>
      <c r="N6867" s="14">
        <f>+INDEX(Customers!$B$2:$D$797,MATCH(TF_Database!L6867,Customers!$C$2:$C$797,0),1)</f>
        <v>5249</v>
      </c>
      <c r="O6867" s="29">
        <f t="shared" si="644"/>
        <v>5</v>
      </c>
      <c r="P6867" s="29">
        <f t="shared" si="645"/>
        <v>14</v>
      </c>
      <c r="Q6867" s="14" t="str">
        <f t="shared" si="646"/>
        <v xml:space="preserve">Sara </v>
      </c>
      <c r="R6867" s="14" t="str">
        <f t="shared" si="647"/>
        <v>Luxemburg</v>
      </c>
    </row>
    <row r="6868" spans="2:18" x14ac:dyDescent="0.45">
      <c r="B6868" s="14" t="str">
        <f t="shared" si="642"/>
        <v>41179541186</v>
      </c>
      <c r="C6868" s="5">
        <v>41179</v>
      </c>
      <c r="D6868" s="2" t="s">
        <v>804</v>
      </c>
      <c r="E6868" s="14">
        <f t="shared" si="643"/>
        <v>0</v>
      </c>
      <c r="F6868" s="2">
        <v>5</v>
      </c>
      <c r="G6868" s="19">
        <v>32.770000000000003</v>
      </c>
      <c r="H6868" s="20">
        <v>7.0000000000000007E-2</v>
      </c>
      <c r="I6868" s="6"/>
      <c r="J6868" s="5">
        <v>41186</v>
      </c>
      <c r="K6868" s="25">
        <v>-17.192499999999999</v>
      </c>
      <c r="L6868" s="2" t="s">
        <v>422</v>
      </c>
      <c r="M6868" s="14">
        <f>+VLOOKUP(L6868,Customers!$C$3:$D$797,2,FALSE)</f>
        <v>4</v>
      </c>
      <c r="N6868" s="14">
        <f>+INDEX(Customers!$B$2:$D$797,MATCH(TF_Database!L6868,Customers!$C$2:$C$797,0),1)</f>
        <v>939</v>
      </c>
      <c r="O6868" s="29">
        <f t="shared" si="644"/>
        <v>5</v>
      </c>
      <c r="P6868" s="29">
        <f t="shared" si="645"/>
        <v>12</v>
      </c>
      <c r="Q6868" s="14" t="str">
        <f t="shared" si="646"/>
        <v xml:space="preserve">Bill </v>
      </c>
      <c r="R6868" s="14" t="str">
        <f t="shared" si="647"/>
        <v>Shonely</v>
      </c>
    </row>
    <row r="6869" spans="2:18" x14ac:dyDescent="0.45">
      <c r="B6869" s="14" t="str">
        <f t="shared" si="642"/>
        <v>411793741186</v>
      </c>
      <c r="C6869" s="5">
        <v>41179</v>
      </c>
      <c r="D6869" s="2" t="s">
        <v>804</v>
      </c>
      <c r="E6869" s="14">
        <f t="shared" si="643"/>
        <v>0</v>
      </c>
      <c r="F6869" s="2">
        <v>37</v>
      </c>
      <c r="G6869" s="19">
        <v>1701.53</v>
      </c>
      <c r="H6869" s="20">
        <v>0.01</v>
      </c>
      <c r="I6869" s="6"/>
      <c r="J6869" s="5">
        <v>41186</v>
      </c>
      <c r="K6869" s="25">
        <v>735.99</v>
      </c>
      <c r="L6869" s="2" t="s">
        <v>422</v>
      </c>
      <c r="M6869" s="14">
        <f>+VLOOKUP(L6869,Customers!$C$3:$D$797,2,FALSE)</f>
        <v>4</v>
      </c>
      <c r="N6869" s="14">
        <f>+INDEX(Customers!$B$2:$D$797,MATCH(TF_Database!L6869,Customers!$C$2:$C$797,0),1)</f>
        <v>939</v>
      </c>
      <c r="O6869" s="29">
        <f t="shared" si="644"/>
        <v>5</v>
      </c>
      <c r="P6869" s="29">
        <f t="shared" si="645"/>
        <v>12</v>
      </c>
      <c r="Q6869" s="14" t="str">
        <f t="shared" si="646"/>
        <v xml:space="preserve">Bill </v>
      </c>
      <c r="R6869" s="14" t="str">
        <f t="shared" si="647"/>
        <v>Shonely</v>
      </c>
    </row>
    <row r="6870" spans="2:18" x14ac:dyDescent="0.45">
      <c r="B6870" s="14" t="str">
        <f t="shared" si="642"/>
        <v>39941239943</v>
      </c>
      <c r="C6870" s="5">
        <v>39941</v>
      </c>
      <c r="D6870" s="2" t="s">
        <v>808</v>
      </c>
      <c r="E6870" s="14">
        <f t="shared" si="643"/>
        <v>0</v>
      </c>
      <c r="F6870" s="2">
        <v>2</v>
      </c>
      <c r="G6870" s="19">
        <v>64.790000000000006</v>
      </c>
      <c r="H6870" s="20">
        <v>0.03</v>
      </c>
      <c r="I6870" s="6"/>
      <c r="J6870" s="5">
        <v>39943</v>
      </c>
      <c r="K6870" s="25">
        <v>-41.32</v>
      </c>
      <c r="L6870" s="2" t="s">
        <v>362</v>
      </c>
      <c r="M6870" s="14">
        <f>+VLOOKUP(L6870,Customers!$C$3:$D$797,2,FALSE)</f>
        <v>1</v>
      </c>
      <c r="N6870" s="14">
        <f>+INDEX(Customers!$B$2:$D$797,MATCH(TF_Database!L6870,Customers!$C$2:$C$797,0),1)</f>
        <v>17675</v>
      </c>
      <c r="O6870" s="29">
        <f t="shared" si="644"/>
        <v>5</v>
      </c>
      <c r="P6870" s="29">
        <f t="shared" si="645"/>
        <v>11</v>
      </c>
      <c r="Q6870" s="14" t="str">
        <f t="shared" si="646"/>
        <v xml:space="preserve">Brad </v>
      </c>
      <c r="R6870" s="14" t="str">
        <f t="shared" si="647"/>
        <v>Thomas</v>
      </c>
    </row>
    <row r="6871" spans="2:18" x14ac:dyDescent="0.45">
      <c r="B6871" s="14" t="str">
        <f t="shared" si="642"/>
        <v>406641340666</v>
      </c>
      <c r="C6871" s="5">
        <v>40664</v>
      </c>
      <c r="D6871" s="2" t="s">
        <v>810</v>
      </c>
      <c r="E6871" s="14">
        <f t="shared" si="643"/>
        <v>0</v>
      </c>
      <c r="F6871" s="2">
        <v>13</v>
      </c>
      <c r="G6871" s="19">
        <v>4324.29</v>
      </c>
      <c r="H6871" s="20">
        <v>0.09</v>
      </c>
      <c r="I6871" s="6"/>
      <c r="J6871" s="5">
        <v>40666</v>
      </c>
      <c r="K6871" s="25">
        <v>298.83</v>
      </c>
      <c r="L6871" s="2" t="s">
        <v>452</v>
      </c>
      <c r="M6871" s="14">
        <f>+VLOOKUP(L6871,Customers!$C$3:$D$797,2,FALSE)</f>
        <v>4</v>
      </c>
      <c r="N6871" s="14">
        <f>+INDEX(Customers!$B$2:$D$797,MATCH(TF_Database!L6871,Customers!$C$2:$C$797,0),1)</f>
        <v>20677</v>
      </c>
      <c r="O6871" s="29">
        <f t="shared" si="644"/>
        <v>7</v>
      </c>
      <c r="P6871" s="29">
        <f t="shared" si="645"/>
        <v>16</v>
      </c>
      <c r="Q6871" s="14" t="str">
        <f t="shared" si="646"/>
        <v xml:space="preserve">Speros </v>
      </c>
      <c r="R6871" s="14" t="str">
        <f t="shared" si="647"/>
        <v>Goranitis</v>
      </c>
    </row>
    <row r="6872" spans="2:18" x14ac:dyDescent="0.45">
      <c r="B6872" s="14" t="str">
        <f t="shared" si="642"/>
        <v>403502440351</v>
      </c>
      <c r="C6872" s="5">
        <v>40350</v>
      </c>
      <c r="D6872" s="2" t="s">
        <v>806</v>
      </c>
      <c r="E6872" s="14">
        <f t="shared" si="643"/>
        <v>1</v>
      </c>
      <c r="F6872" s="2">
        <v>24</v>
      </c>
      <c r="G6872" s="19">
        <v>234.24</v>
      </c>
      <c r="H6872" s="20">
        <v>0.09</v>
      </c>
      <c r="I6872" s="6"/>
      <c r="J6872" s="5">
        <v>40351</v>
      </c>
      <c r="K6872" s="25">
        <v>-151.80000000000001</v>
      </c>
      <c r="L6872" s="2" t="s">
        <v>720</v>
      </c>
      <c r="M6872" s="14">
        <f>+VLOOKUP(L6872,Customers!$C$3:$D$797,2,FALSE)</f>
        <v>3</v>
      </c>
      <c r="N6872" s="14">
        <f>+INDEX(Customers!$B$2:$D$797,MATCH(TF_Database!L6872,Customers!$C$2:$C$797,0),1)</f>
        <v>21359</v>
      </c>
      <c r="O6872" s="29">
        <f t="shared" si="644"/>
        <v>9</v>
      </c>
      <c r="P6872" s="29">
        <f t="shared" si="645"/>
        <v>16</v>
      </c>
      <c r="Q6872" s="14" t="str">
        <f t="shared" si="646"/>
        <v xml:space="preserve">Victoria </v>
      </c>
      <c r="R6872" s="14" t="str">
        <f t="shared" si="647"/>
        <v>Pisteka</v>
      </c>
    </row>
    <row r="6873" spans="2:18" x14ac:dyDescent="0.45">
      <c r="B6873" s="14" t="str">
        <f t="shared" si="642"/>
        <v>403664440366</v>
      </c>
      <c r="C6873" s="5">
        <v>40366</v>
      </c>
      <c r="D6873" s="2" t="s">
        <v>811</v>
      </c>
      <c r="E6873" s="14">
        <f t="shared" si="643"/>
        <v>0</v>
      </c>
      <c r="F6873" s="2">
        <v>44</v>
      </c>
      <c r="G6873" s="19">
        <v>4357.1170000000002</v>
      </c>
      <c r="H6873" s="20">
        <v>7.0000000000000007E-2</v>
      </c>
      <c r="I6873" s="6"/>
      <c r="J6873" s="5">
        <v>40366</v>
      </c>
      <c r="K6873" s="25">
        <v>1192.9769999999999</v>
      </c>
      <c r="L6873" s="2" t="s">
        <v>362</v>
      </c>
      <c r="M6873" s="14">
        <f>+VLOOKUP(L6873,Customers!$C$3:$D$797,2,FALSE)</f>
        <v>1</v>
      </c>
      <c r="N6873" s="14">
        <f>+INDEX(Customers!$B$2:$D$797,MATCH(TF_Database!L6873,Customers!$C$2:$C$797,0),1)</f>
        <v>17675</v>
      </c>
      <c r="O6873" s="29">
        <f t="shared" si="644"/>
        <v>5</v>
      </c>
      <c r="P6873" s="29">
        <f t="shared" si="645"/>
        <v>11</v>
      </c>
      <c r="Q6873" s="14" t="str">
        <f t="shared" si="646"/>
        <v xml:space="preserve">Brad </v>
      </c>
      <c r="R6873" s="14" t="str">
        <f t="shared" si="647"/>
        <v>Thomas</v>
      </c>
    </row>
    <row r="6874" spans="2:18" x14ac:dyDescent="0.45">
      <c r="B6874" s="14" t="str">
        <f t="shared" si="642"/>
        <v>408104140814</v>
      </c>
      <c r="C6874" s="5">
        <v>40810</v>
      </c>
      <c r="D6874" s="2" t="s">
        <v>804</v>
      </c>
      <c r="E6874" s="14">
        <f t="shared" si="643"/>
        <v>0</v>
      </c>
      <c r="F6874" s="2">
        <v>41</v>
      </c>
      <c r="G6874" s="19">
        <v>1298.29</v>
      </c>
      <c r="H6874" s="20">
        <v>0.06</v>
      </c>
      <c r="I6874" s="6"/>
      <c r="J6874" s="5">
        <v>40814</v>
      </c>
      <c r="K6874" s="25">
        <v>542.33000000000004</v>
      </c>
      <c r="L6874" s="2" t="s">
        <v>362</v>
      </c>
      <c r="M6874" s="14">
        <f>+VLOOKUP(L6874,Customers!$C$3:$D$797,2,FALSE)</f>
        <v>1</v>
      </c>
      <c r="N6874" s="14">
        <f>+INDEX(Customers!$B$2:$D$797,MATCH(TF_Database!L6874,Customers!$C$2:$C$797,0),1)</f>
        <v>17675</v>
      </c>
      <c r="O6874" s="29">
        <f t="shared" si="644"/>
        <v>5</v>
      </c>
      <c r="P6874" s="29">
        <f t="shared" si="645"/>
        <v>11</v>
      </c>
      <c r="Q6874" s="14" t="str">
        <f t="shared" si="646"/>
        <v xml:space="preserve">Brad </v>
      </c>
      <c r="R6874" s="14" t="str">
        <f t="shared" si="647"/>
        <v>Thomas</v>
      </c>
    </row>
    <row r="6875" spans="2:18" x14ac:dyDescent="0.45">
      <c r="B6875" s="14" t="str">
        <f t="shared" si="642"/>
        <v>40810340812</v>
      </c>
      <c r="C6875" s="5">
        <v>40810</v>
      </c>
      <c r="D6875" s="2" t="s">
        <v>804</v>
      </c>
      <c r="E6875" s="14">
        <f t="shared" si="643"/>
        <v>0</v>
      </c>
      <c r="F6875" s="2">
        <v>3</v>
      </c>
      <c r="G6875" s="19">
        <v>19.34</v>
      </c>
      <c r="H6875" s="20">
        <v>0.06</v>
      </c>
      <c r="I6875" s="6"/>
      <c r="J6875" s="5">
        <v>40812</v>
      </c>
      <c r="K6875" s="25">
        <v>-11.36</v>
      </c>
      <c r="L6875" s="2" t="s">
        <v>362</v>
      </c>
      <c r="M6875" s="14">
        <f>+VLOOKUP(L6875,Customers!$C$3:$D$797,2,FALSE)</f>
        <v>1</v>
      </c>
      <c r="N6875" s="14">
        <f>+INDEX(Customers!$B$2:$D$797,MATCH(TF_Database!L6875,Customers!$C$2:$C$797,0),1)</f>
        <v>17675</v>
      </c>
      <c r="O6875" s="29">
        <f t="shared" si="644"/>
        <v>5</v>
      </c>
      <c r="P6875" s="29">
        <f t="shared" si="645"/>
        <v>11</v>
      </c>
      <c r="Q6875" s="14" t="str">
        <f t="shared" si="646"/>
        <v xml:space="preserve">Brad </v>
      </c>
      <c r="R6875" s="14" t="str">
        <f t="shared" si="647"/>
        <v>Thomas</v>
      </c>
    </row>
    <row r="6876" spans="2:18" x14ac:dyDescent="0.45">
      <c r="B6876" s="14" t="str">
        <f t="shared" si="642"/>
        <v>408103540814</v>
      </c>
      <c r="C6876" s="5">
        <v>40810</v>
      </c>
      <c r="D6876" s="2" t="s">
        <v>804</v>
      </c>
      <c r="E6876" s="14">
        <f t="shared" si="643"/>
        <v>0</v>
      </c>
      <c r="F6876" s="2">
        <v>35</v>
      </c>
      <c r="G6876" s="19">
        <v>590.32000000000005</v>
      </c>
      <c r="H6876" s="20">
        <v>0.06</v>
      </c>
      <c r="I6876" s="6"/>
      <c r="J6876" s="5">
        <v>40814</v>
      </c>
      <c r="K6876" s="25">
        <v>-91.31</v>
      </c>
      <c r="L6876" s="2" t="s">
        <v>362</v>
      </c>
      <c r="M6876" s="14">
        <f>+VLOOKUP(L6876,Customers!$C$3:$D$797,2,FALSE)</f>
        <v>1</v>
      </c>
      <c r="N6876" s="14">
        <f>+INDEX(Customers!$B$2:$D$797,MATCH(TF_Database!L6876,Customers!$C$2:$C$797,0),1)</f>
        <v>17675</v>
      </c>
      <c r="O6876" s="29">
        <f t="shared" si="644"/>
        <v>5</v>
      </c>
      <c r="P6876" s="29">
        <f t="shared" si="645"/>
        <v>11</v>
      </c>
      <c r="Q6876" s="14" t="str">
        <f t="shared" si="646"/>
        <v xml:space="preserve">Brad </v>
      </c>
      <c r="R6876" s="14" t="str">
        <f t="shared" si="647"/>
        <v>Thomas</v>
      </c>
    </row>
    <row r="6877" spans="2:18" x14ac:dyDescent="0.45">
      <c r="B6877" s="14" t="str">
        <f t="shared" si="642"/>
        <v>408101940819</v>
      </c>
      <c r="C6877" s="5">
        <v>40810</v>
      </c>
      <c r="D6877" s="2" t="s">
        <v>804</v>
      </c>
      <c r="E6877" s="14">
        <f t="shared" si="643"/>
        <v>0</v>
      </c>
      <c r="F6877" s="2">
        <v>19</v>
      </c>
      <c r="G6877" s="19">
        <v>4245.93</v>
      </c>
      <c r="H6877" s="20">
        <v>0</v>
      </c>
      <c r="I6877" s="6"/>
      <c r="J6877" s="5">
        <v>40819</v>
      </c>
      <c r="K6877" s="25">
        <v>-626.45000000000005</v>
      </c>
      <c r="L6877" s="2" t="s">
        <v>362</v>
      </c>
      <c r="M6877" s="14">
        <f>+VLOOKUP(L6877,Customers!$C$3:$D$797,2,FALSE)</f>
        <v>1</v>
      </c>
      <c r="N6877" s="14">
        <f>+INDEX(Customers!$B$2:$D$797,MATCH(TF_Database!L6877,Customers!$C$2:$C$797,0),1)</f>
        <v>17675</v>
      </c>
      <c r="O6877" s="29">
        <f t="shared" si="644"/>
        <v>5</v>
      </c>
      <c r="P6877" s="29">
        <f t="shared" si="645"/>
        <v>11</v>
      </c>
      <c r="Q6877" s="14" t="str">
        <f t="shared" si="646"/>
        <v xml:space="preserve">Brad </v>
      </c>
      <c r="R6877" s="14" t="str">
        <f t="shared" si="647"/>
        <v>Thomas</v>
      </c>
    </row>
    <row r="6878" spans="2:18" x14ac:dyDescent="0.45">
      <c r="B6878" s="14" t="str">
        <f t="shared" si="642"/>
        <v>407212640723</v>
      </c>
      <c r="C6878" s="5">
        <v>40721</v>
      </c>
      <c r="D6878" s="2" t="s">
        <v>810</v>
      </c>
      <c r="E6878" s="14">
        <f t="shared" si="643"/>
        <v>0</v>
      </c>
      <c r="F6878" s="2">
        <v>26</v>
      </c>
      <c r="G6878" s="19">
        <v>1463.42</v>
      </c>
      <c r="H6878" s="20">
        <v>0.08</v>
      </c>
      <c r="I6878" s="6"/>
      <c r="J6878" s="5">
        <v>40723</v>
      </c>
      <c r="K6878" s="25">
        <v>350.82</v>
      </c>
      <c r="L6878" s="2" t="s">
        <v>708</v>
      </c>
      <c r="M6878" s="14">
        <f>+VLOOKUP(L6878,Customers!$C$3:$D$797,2,FALSE)</f>
        <v>1</v>
      </c>
      <c r="N6878" s="14">
        <f>+INDEX(Customers!$B$2:$D$797,MATCH(TF_Database!L6878,Customers!$C$2:$C$797,0),1)</f>
        <v>23447</v>
      </c>
      <c r="O6878" s="29">
        <f t="shared" si="644"/>
        <v>5</v>
      </c>
      <c r="P6878" s="29">
        <f t="shared" si="645"/>
        <v>9</v>
      </c>
      <c r="Q6878" s="14" t="str">
        <f t="shared" si="646"/>
        <v xml:space="preserve">Adam </v>
      </c>
      <c r="R6878" s="14" t="str">
        <f t="shared" si="647"/>
        <v>Hart</v>
      </c>
    </row>
    <row r="6879" spans="2:18" x14ac:dyDescent="0.45">
      <c r="B6879" s="14" t="str">
        <f t="shared" si="642"/>
        <v>407201040722</v>
      </c>
      <c r="C6879" s="5">
        <v>40720</v>
      </c>
      <c r="D6879" s="2" t="s">
        <v>804</v>
      </c>
      <c r="E6879" s="14">
        <f t="shared" si="643"/>
        <v>0</v>
      </c>
      <c r="F6879" s="2">
        <v>10</v>
      </c>
      <c r="G6879" s="19">
        <v>1025.8800000000001</v>
      </c>
      <c r="H6879" s="20">
        <v>0.08</v>
      </c>
      <c r="I6879" s="6"/>
      <c r="J6879" s="5">
        <v>40722</v>
      </c>
      <c r="K6879" s="25">
        <v>-211.33</v>
      </c>
      <c r="L6879" s="2" t="s">
        <v>333</v>
      </c>
      <c r="M6879" s="14">
        <f>+VLOOKUP(L6879,Customers!$C$3:$D$797,2,FALSE)</f>
        <v>1</v>
      </c>
      <c r="N6879" s="14">
        <f>+INDEX(Customers!$B$2:$D$797,MATCH(TF_Database!L6879,Customers!$C$2:$C$797,0),1)</f>
        <v>11954</v>
      </c>
      <c r="O6879" s="29">
        <f t="shared" si="644"/>
        <v>3</v>
      </c>
      <c r="P6879" s="29">
        <f t="shared" si="645"/>
        <v>9</v>
      </c>
      <c r="Q6879" s="14" t="str">
        <f t="shared" si="646"/>
        <v xml:space="preserve">Ed </v>
      </c>
      <c r="R6879" s="14" t="str">
        <f t="shared" si="647"/>
        <v>Jacobs</v>
      </c>
    </row>
    <row r="6880" spans="2:18" x14ac:dyDescent="0.45">
      <c r="B6880" s="14" t="str">
        <f t="shared" si="642"/>
        <v>40334540335</v>
      </c>
      <c r="C6880" s="5">
        <v>40334</v>
      </c>
      <c r="D6880" s="2" t="s">
        <v>811</v>
      </c>
      <c r="E6880" s="14">
        <f t="shared" si="643"/>
        <v>0</v>
      </c>
      <c r="F6880" s="2">
        <v>5</v>
      </c>
      <c r="G6880" s="19">
        <v>43.49</v>
      </c>
      <c r="H6880" s="20">
        <v>0.06</v>
      </c>
      <c r="I6880" s="6"/>
      <c r="J6880" s="5">
        <v>40335</v>
      </c>
      <c r="K6880" s="25">
        <v>-21.44</v>
      </c>
      <c r="L6880" s="2" t="s">
        <v>427</v>
      </c>
      <c r="M6880" s="14">
        <f>+VLOOKUP(L6880,Customers!$C$3:$D$797,2,FALSE)</f>
        <v>1</v>
      </c>
      <c r="N6880" s="14">
        <f>+INDEX(Customers!$B$2:$D$797,MATCH(TF_Database!L6880,Customers!$C$2:$C$797,0),1)</f>
        <v>4880</v>
      </c>
      <c r="O6880" s="29">
        <f t="shared" si="644"/>
        <v>5</v>
      </c>
      <c r="P6880" s="29">
        <f t="shared" si="645"/>
        <v>11</v>
      </c>
      <c r="Q6880" s="14" t="str">
        <f t="shared" si="646"/>
        <v xml:space="preserve">Luke </v>
      </c>
      <c r="R6880" s="14" t="str">
        <f t="shared" si="647"/>
        <v>Foster</v>
      </c>
    </row>
    <row r="6881" spans="2:18" x14ac:dyDescent="0.45">
      <c r="B6881" s="14" t="str">
        <f t="shared" si="642"/>
        <v>403342740336</v>
      </c>
      <c r="C6881" s="5">
        <v>40334</v>
      </c>
      <c r="D6881" s="2" t="s">
        <v>811</v>
      </c>
      <c r="E6881" s="14">
        <f t="shared" si="643"/>
        <v>0</v>
      </c>
      <c r="F6881" s="2">
        <v>27</v>
      </c>
      <c r="G6881" s="19">
        <v>2854.76</v>
      </c>
      <c r="H6881" s="20">
        <v>0.06</v>
      </c>
      <c r="I6881" s="6"/>
      <c r="J6881" s="5">
        <v>40336</v>
      </c>
      <c r="K6881" s="25">
        <v>61.13</v>
      </c>
      <c r="L6881" s="2" t="s">
        <v>427</v>
      </c>
      <c r="M6881" s="14">
        <f>+VLOOKUP(L6881,Customers!$C$3:$D$797,2,FALSE)</f>
        <v>1</v>
      </c>
      <c r="N6881" s="14">
        <f>+INDEX(Customers!$B$2:$D$797,MATCH(TF_Database!L6881,Customers!$C$2:$C$797,0),1)</f>
        <v>4880</v>
      </c>
      <c r="O6881" s="29">
        <f t="shared" si="644"/>
        <v>5</v>
      </c>
      <c r="P6881" s="29">
        <f t="shared" si="645"/>
        <v>11</v>
      </c>
      <c r="Q6881" s="14" t="str">
        <f t="shared" si="646"/>
        <v xml:space="preserve">Luke </v>
      </c>
      <c r="R6881" s="14" t="str">
        <f t="shared" si="647"/>
        <v>Foster</v>
      </c>
    </row>
    <row r="6882" spans="2:18" x14ac:dyDescent="0.45">
      <c r="B6882" s="14" t="str">
        <f t="shared" si="642"/>
        <v>400731140080</v>
      </c>
      <c r="C6882" s="5">
        <v>40073</v>
      </c>
      <c r="D6882" s="2" t="s">
        <v>804</v>
      </c>
      <c r="E6882" s="14">
        <f t="shared" si="643"/>
        <v>0</v>
      </c>
      <c r="F6882" s="2">
        <v>11</v>
      </c>
      <c r="G6882" s="19">
        <v>114.87</v>
      </c>
      <c r="H6882" s="20">
        <v>0.1</v>
      </c>
      <c r="I6882" s="6"/>
      <c r="J6882" s="5">
        <v>40080</v>
      </c>
      <c r="K6882" s="25">
        <v>-21.03</v>
      </c>
      <c r="L6882" s="2" t="s">
        <v>732</v>
      </c>
      <c r="M6882" s="14">
        <f>+VLOOKUP(L6882,Customers!$C$3:$D$797,2,FALSE)</f>
        <v>5</v>
      </c>
      <c r="N6882" s="14">
        <f>+INDEX(Customers!$B$2:$D$797,MATCH(TF_Database!L6882,Customers!$C$2:$C$797,0),1)</f>
        <v>23471</v>
      </c>
      <c r="O6882" s="29">
        <f t="shared" si="644"/>
        <v>5</v>
      </c>
      <c r="P6882" s="29">
        <f t="shared" si="645"/>
        <v>9</v>
      </c>
      <c r="Q6882" s="14" t="str">
        <f t="shared" si="646"/>
        <v xml:space="preserve">Pete </v>
      </c>
      <c r="R6882" s="14" t="str">
        <f t="shared" si="647"/>
        <v>Kriz</v>
      </c>
    </row>
    <row r="6883" spans="2:18" x14ac:dyDescent="0.45">
      <c r="B6883" s="14" t="str">
        <f t="shared" si="642"/>
        <v>40073940075</v>
      </c>
      <c r="C6883" s="5">
        <v>40073</v>
      </c>
      <c r="D6883" s="2" t="s">
        <v>804</v>
      </c>
      <c r="E6883" s="14">
        <f t="shared" si="643"/>
        <v>0</v>
      </c>
      <c r="F6883" s="2">
        <v>9</v>
      </c>
      <c r="G6883" s="19">
        <v>383.23</v>
      </c>
      <c r="H6883" s="20">
        <v>0.01</v>
      </c>
      <c r="I6883" s="6"/>
      <c r="J6883" s="5">
        <v>40075</v>
      </c>
      <c r="K6883" s="25">
        <v>146.51</v>
      </c>
      <c r="L6883" s="2" t="s">
        <v>732</v>
      </c>
      <c r="M6883" s="14">
        <f>+VLOOKUP(L6883,Customers!$C$3:$D$797,2,FALSE)</f>
        <v>5</v>
      </c>
      <c r="N6883" s="14">
        <f>+INDEX(Customers!$B$2:$D$797,MATCH(TF_Database!L6883,Customers!$C$2:$C$797,0),1)</f>
        <v>23471</v>
      </c>
      <c r="O6883" s="29">
        <f t="shared" si="644"/>
        <v>5</v>
      </c>
      <c r="P6883" s="29">
        <f t="shared" si="645"/>
        <v>9</v>
      </c>
      <c r="Q6883" s="14" t="str">
        <f t="shared" si="646"/>
        <v xml:space="preserve">Pete </v>
      </c>
      <c r="R6883" s="14" t="str">
        <f t="shared" si="647"/>
        <v>Kriz</v>
      </c>
    </row>
    <row r="6884" spans="2:18" x14ac:dyDescent="0.45">
      <c r="B6884" s="14" t="str">
        <f t="shared" si="642"/>
        <v>398221139823</v>
      </c>
      <c r="C6884" s="5">
        <v>39822</v>
      </c>
      <c r="D6884" s="2" t="s">
        <v>808</v>
      </c>
      <c r="E6884" s="14">
        <f t="shared" si="643"/>
        <v>0</v>
      </c>
      <c r="F6884" s="2">
        <v>11</v>
      </c>
      <c r="G6884" s="19">
        <v>68.5</v>
      </c>
      <c r="H6884" s="20">
        <v>0.01</v>
      </c>
      <c r="I6884" s="6"/>
      <c r="J6884" s="5">
        <v>39823</v>
      </c>
      <c r="K6884" s="25">
        <v>-53.854500000000002</v>
      </c>
      <c r="L6884" s="2" t="s">
        <v>401</v>
      </c>
      <c r="M6884" s="14">
        <f>+VLOOKUP(L6884,Customers!$C$3:$D$797,2,FALSE)</f>
        <v>5</v>
      </c>
      <c r="N6884" s="14">
        <f>+INDEX(Customers!$B$2:$D$797,MATCH(TF_Database!L6884,Customers!$C$2:$C$797,0),1)</f>
        <v>6683</v>
      </c>
      <c r="O6884" s="29">
        <f t="shared" si="644"/>
        <v>5</v>
      </c>
      <c r="P6884" s="29">
        <f t="shared" si="645"/>
        <v>13</v>
      </c>
      <c r="Q6884" s="14" t="str">
        <f t="shared" si="646"/>
        <v xml:space="preserve">Mark </v>
      </c>
      <c r="R6884" s="14" t="str">
        <f t="shared" si="647"/>
        <v>Haberlin</v>
      </c>
    </row>
    <row r="6885" spans="2:18" x14ac:dyDescent="0.45">
      <c r="B6885" s="14" t="str">
        <f t="shared" si="642"/>
        <v>398224439822</v>
      </c>
      <c r="C6885" s="5">
        <v>39822</v>
      </c>
      <c r="D6885" s="2" t="s">
        <v>808</v>
      </c>
      <c r="E6885" s="14">
        <f t="shared" si="643"/>
        <v>0</v>
      </c>
      <c r="F6885" s="2">
        <v>44</v>
      </c>
      <c r="G6885" s="19">
        <v>145.19</v>
      </c>
      <c r="H6885" s="20">
        <v>0.05</v>
      </c>
      <c r="I6885" s="6"/>
      <c r="J6885" s="5">
        <v>39822</v>
      </c>
      <c r="K6885" s="25">
        <v>-116.87</v>
      </c>
      <c r="L6885" s="2" t="s">
        <v>401</v>
      </c>
      <c r="M6885" s="14">
        <f>+VLOOKUP(L6885,Customers!$C$3:$D$797,2,FALSE)</f>
        <v>5</v>
      </c>
      <c r="N6885" s="14">
        <f>+INDEX(Customers!$B$2:$D$797,MATCH(TF_Database!L6885,Customers!$C$2:$C$797,0),1)</f>
        <v>6683</v>
      </c>
      <c r="O6885" s="29">
        <f t="shared" si="644"/>
        <v>5</v>
      </c>
      <c r="P6885" s="29">
        <f t="shared" si="645"/>
        <v>13</v>
      </c>
      <c r="Q6885" s="14" t="str">
        <f t="shared" si="646"/>
        <v xml:space="preserve">Mark </v>
      </c>
      <c r="R6885" s="14" t="str">
        <f t="shared" si="647"/>
        <v>Haberlin</v>
      </c>
    </row>
    <row r="6886" spans="2:18" x14ac:dyDescent="0.45">
      <c r="B6886" s="14" t="str">
        <f t="shared" si="642"/>
        <v>403034140303</v>
      </c>
      <c r="C6886" s="5">
        <v>40303</v>
      </c>
      <c r="D6886" s="2" t="s">
        <v>808</v>
      </c>
      <c r="E6886" s="14">
        <f t="shared" si="643"/>
        <v>0</v>
      </c>
      <c r="F6886" s="2">
        <v>41</v>
      </c>
      <c r="G6886" s="19">
        <v>506.73</v>
      </c>
      <c r="H6886" s="20">
        <v>0.08</v>
      </c>
      <c r="I6886" s="6"/>
      <c r="J6886" s="5">
        <v>40303</v>
      </c>
      <c r="K6886" s="25">
        <v>25.58</v>
      </c>
      <c r="L6886" s="2" t="s">
        <v>403</v>
      </c>
      <c r="M6886" s="14">
        <f>+VLOOKUP(L6886,Customers!$C$3:$D$797,2,FALSE)</f>
        <v>2</v>
      </c>
      <c r="N6886" s="14">
        <f>+INDEX(Customers!$B$2:$D$797,MATCH(TF_Database!L6886,Customers!$C$2:$C$797,0),1)</f>
        <v>16870</v>
      </c>
      <c r="O6886" s="29">
        <f t="shared" si="644"/>
        <v>6</v>
      </c>
      <c r="P6886" s="29">
        <f t="shared" si="645"/>
        <v>11</v>
      </c>
      <c r="Q6886" s="14" t="str">
        <f t="shared" si="646"/>
        <v xml:space="preserve">Emily </v>
      </c>
      <c r="R6886" s="14" t="str">
        <f t="shared" si="647"/>
        <v>Burns</v>
      </c>
    </row>
    <row r="6887" spans="2:18" x14ac:dyDescent="0.45">
      <c r="B6887" s="14" t="str">
        <f t="shared" si="642"/>
        <v>407262040727</v>
      </c>
      <c r="C6887" s="5">
        <v>40726</v>
      </c>
      <c r="D6887" s="2" t="s">
        <v>811</v>
      </c>
      <c r="E6887" s="14">
        <f t="shared" si="643"/>
        <v>0</v>
      </c>
      <c r="F6887" s="2">
        <v>20</v>
      </c>
      <c r="G6887" s="19">
        <v>129.27000000000001</v>
      </c>
      <c r="H6887" s="20">
        <v>7.0000000000000007E-2</v>
      </c>
      <c r="I6887" s="6"/>
      <c r="J6887" s="5">
        <v>40727</v>
      </c>
      <c r="K6887" s="25">
        <v>-105.15</v>
      </c>
      <c r="L6887" s="2" t="s">
        <v>721</v>
      </c>
      <c r="M6887" s="14">
        <f>+VLOOKUP(L6887,Customers!$C$3:$D$797,2,FALSE)</f>
        <v>1</v>
      </c>
      <c r="N6887" s="14">
        <f>+INDEX(Customers!$B$2:$D$797,MATCH(TF_Database!L6887,Customers!$C$2:$C$797,0),1)</f>
        <v>21902</v>
      </c>
      <c r="O6887" s="29">
        <f t="shared" si="644"/>
        <v>5</v>
      </c>
      <c r="P6887" s="29">
        <f t="shared" si="645"/>
        <v>9</v>
      </c>
      <c r="Q6887" s="14" t="str">
        <f t="shared" si="646"/>
        <v xml:space="preserve">Dave </v>
      </c>
      <c r="R6887" s="14" t="str">
        <f t="shared" si="647"/>
        <v>Kipp</v>
      </c>
    </row>
    <row r="6888" spans="2:18" x14ac:dyDescent="0.45">
      <c r="B6888" s="14" t="str">
        <f t="shared" si="642"/>
        <v>40726440728</v>
      </c>
      <c r="C6888" s="5">
        <v>40726</v>
      </c>
      <c r="D6888" s="2" t="s">
        <v>811</v>
      </c>
      <c r="E6888" s="14">
        <f t="shared" si="643"/>
        <v>0</v>
      </c>
      <c r="F6888" s="2">
        <v>4</v>
      </c>
      <c r="G6888" s="19">
        <v>8467.68</v>
      </c>
      <c r="H6888" s="20">
        <v>0.01</v>
      </c>
      <c r="I6888" s="6"/>
      <c r="J6888" s="5">
        <v>40728</v>
      </c>
      <c r="K6888" s="25">
        <v>-3669.0509999999999</v>
      </c>
      <c r="L6888" s="2" t="s">
        <v>721</v>
      </c>
      <c r="M6888" s="14">
        <f>+VLOOKUP(L6888,Customers!$C$3:$D$797,2,FALSE)</f>
        <v>1</v>
      </c>
      <c r="N6888" s="14">
        <f>+INDEX(Customers!$B$2:$D$797,MATCH(TF_Database!L6888,Customers!$C$2:$C$797,0),1)</f>
        <v>21902</v>
      </c>
      <c r="O6888" s="29">
        <f t="shared" si="644"/>
        <v>5</v>
      </c>
      <c r="P6888" s="29">
        <f t="shared" si="645"/>
        <v>9</v>
      </c>
      <c r="Q6888" s="14" t="str">
        <f t="shared" si="646"/>
        <v xml:space="preserve">Dave </v>
      </c>
      <c r="R6888" s="14" t="str">
        <f t="shared" si="647"/>
        <v>Kipp</v>
      </c>
    </row>
    <row r="6889" spans="2:18" x14ac:dyDescent="0.45">
      <c r="B6889" s="14" t="str">
        <f t="shared" si="642"/>
        <v>401221340122</v>
      </c>
      <c r="C6889" s="5">
        <v>40122</v>
      </c>
      <c r="D6889" s="2" t="s">
        <v>810</v>
      </c>
      <c r="E6889" s="14">
        <f t="shared" si="643"/>
        <v>0</v>
      </c>
      <c r="F6889" s="2">
        <v>13</v>
      </c>
      <c r="G6889" s="19">
        <v>183.22</v>
      </c>
      <c r="H6889" s="20">
        <v>0.01</v>
      </c>
      <c r="I6889" s="6"/>
      <c r="J6889" s="5">
        <v>40122</v>
      </c>
      <c r="K6889" s="25">
        <v>-100.89</v>
      </c>
      <c r="L6889" s="2" t="s">
        <v>210</v>
      </c>
      <c r="M6889" s="14">
        <f>+VLOOKUP(L6889,Customers!$C$3:$D$797,2,FALSE)</f>
        <v>5</v>
      </c>
      <c r="N6889" s="14">
        <f>+INDEX(Customers!$B$2:$D$797,MATCH(TF_Database!L6889,Customers!$C$2:$C$797,0),1)</f>
        <v>11580</v>
      </c>
      <c r="O6889" s="29">
        <f t="shared" si="644"/>
        <v>5</v>
      </c>
      <c r="P6889" s="29">
        <f t="shared" si="645"/>
        <v>14</v>
      </c>
      <c r="Q6889" s="14" t="str">
        <f t="shared" si="646"/>
        <v xml:space="preserve">Doug </v>
      </c>
      <c r="R6889" s="14" t="str">
        <f t="shared" si="647"/>
        <v>O'Connell</v>
      </c>
    </row>
    <row r="6890" spans="2:18" x14ac:dyDescent="0.45">
      <c r="B6890" s="14" t="str">
        <f t="shared" si="642"/>
        <v>40122440123</v>
      </c>
      <c r="C6890" s="5">
        <v>40122</v>
      </c>
      <c r="D6890" s="2" t="s">
        <v>810</v>
      </c>
      <c r="E6890" s="14">
        <f t="shared" si="643"/>
        <v>0</v>
      </c>
      <c r="F6890" s="2">
        <v>4</v>
      </c>
      <c r="G6890" s="19">
        <v>68.03</v>
      </c>
      <c r="H6890" s="20">
        <v>0.02</v>
      </c>
      <c r="I6890" s="6"/>
      <c r="J6890" s="5">
        <v>40123</v>
      </c>
      <c r="K6890" s="25">
        <v>-29.42</v>
      </c>
      <c r="L6890" s="2" t="s">
        <v>210</v>
      </c>
      <c r="M6890" s="14">
        <f>+VLOOKUP(L6890,Customers!$C$3:$D$797,2,FALSE)</f>
        <v>5</v>
      </c>
      <c r="N6890" s="14">
        <f>+INDEX(Customers!$B$2:$D$797,MATCH(TF_Database!L6890,Customers!$C$2:$C$797,0),1)</f>
        <v>11580</v>
      </c>
      <c r="O6890" s="29">
        <f t="shared" si="644"/>
        <v>5</v>
      </c>
      <c r="P6890" s="29">
        <f t="shared" si="645"/>
        <v>14</v>
      </c>
      <c r="Q6890" s="14" t="str">
        <f t="shared" si="646"/>
        <v xml:space="preserve">Doug </v>
      </c>
      <c r="R6890" s="14" t="str">
        <f t="shared" si="647"/>
        <v>O'Connell</v>
      </c>
    </row>
    <row r="6891" spans="2:18" x14ac:dyDescent="0.45">
      <c r="B6891" s="14" t="str">
        <f t="shared" si="642"/>
        <v>409712340973</v>
      </c>
      <c r="C6891" s="5">
        <v>40971</v>
      </c>
      <c r="D6891" s="2" t="s">
        <v>806</v>
      </c>
      <c r="E6891" s="14">
        <f t="shared" si="643"/>
        <v>1</v>
      </c>
      <c r="F6891" s="2">
        <v>23</v>
      </c>
      <c r="G6891" s="19">
        <v>1638.67</v>
      </c>
      <c r="H6891" s="20">
        <v>0.05</v>
      </c>
      <c r="I6891" s="6"/>
      <c r="J6891" s="5">
        <v>40973</v>
      </c>
      <c r="K6891" s="25">
        <v>-527.83000000000004</v>
      </c>
      <c r="L6891" s="2" t="s">
        <v>455</v>
      </c>
      <c r="M6891" s="14">
        <f>+VLOOKUP(L6891,Customers!$C$3:$D$797,2,FALSE)</f>
        <v>5</v>
      </c>
      <c r="N6891" s="14">
        <f>+INDEX(Customers!$B$2:$D$797,MATCH(TF_Database!L6891,Customers!$C$2:$C$797,0),1)</f>
        <v>16528</v>
      </c>
      <c r="O6891" s="29">
        <f t="shared" si="644"/>
        <v>6</v>
      </c>
      <c r="P6891" s="29">
        <f t="shared" si="645"/>
        <v>10</v>
      </c>
      <c r="Q6891" s="14" t="str">
        <f t="shared" si="646"/>
        <v xml:space="preserve">Corey </v>
      </c>
      <c r="R6891" s="14" t="str">
        <f t="shared" si="647"/>
        <v>Lock</v>
      </c>
    </row>
    <row r="6892" spans="2:18" x14ac:dyDescent="0.45">
      <c r="B6892" s="14" t="str">
        <f t="shared" si="642"/>
        <v>40971840973</v>
      </c>
      <c r="C6892" s="5">
        <v>40971</v>
      </c>
      <c r="D6892" s="2" t="s">
        <v>806</v>
      </c>
      <c r="E6892" s="14">
        <f t="shared" si="643"/>
        <v>1</v>
      </c>
      <c r="F6892" s="2">
        <v>8</v>
      </c>
      <c r="G6892" s="19">
        <v>64.099999999999994</v>
      </c>
      <c r="H6892" s="20">
        <v>0.03</v>
      </c>
      <c r="I6892" s="6"/>
      <c r="J6892" s="5">
        <v>40973</v>
      </c>
      <c r="K6892" s="25">
        <v>-48.28</v>
      </c>
      <c r="L6892" s="2" t="s">
        <v>455</v>
      </c>
      <c r="M6892" s="14">
        <f>+VLOOKUP(L6892,Customers!$C$3:$D$797,2,FALSE)</f>
        <v>5</v>
      </c>
      <c r="N6892" s="14">
        <f>+INDEX(Customers!$B$2:$D$797,MATCH(TF_Database!L6892,Customers!$C$2:$C$797,0),1)</f>
        <v>16528</v>
      </c>
      <c r="O6892" s="29">
        <f t="shared" si="644"/>
        <v>6</v>
      </c>
      <c r="P6892" s="29">
        <f t="shared" si="645"/>
        <v>10</v>
      </c>
      <c r="Q6892" s="14" t="str">
        <f t="shared" si="646"/>
        <v xml:space="preserve">Corey </v>
      </c>
      <c r="R6892" s="14" t="str">
        <f t="shared" si="647"/>
        <v>Lock</v>
      </c>
    </row>
    <row r="6893" spans="2:18" x14ac:dyDescent="0.45">
      <c r="B6893" s="14" t="str">
        <f t="shared" si="642"/>
        <v>401874940191</v>
      </c>
      <c r="C6893" s="5">
        <v>40187</v>
      </c>
      <c r="D6893" s="2" t="s">
        <v>804</v>
      </c>
      <c r="E6893" s="14">
        <f t="shared" si="643"/>
        <v>0</v>
      </c>
      <c r="F6893" s="2">
        <v>49</v>
      </c>
      <c r="G6893" s="19">
        <v>29884.6</v>
      </c>
      <c r="H6893" s="20">
        <v>0.05</v>
      </c>
      <c r="I6893" s="6"/>
      <c r="J6893" s="5">
        <v>40191</v>
      </c>
      <c r="K6893" s="25">
        <v>12748.86</v>
      </c>
      <c r="L6893" s="2" t="s">
        <v>381</v>
      </c>
      <c r="M6893" s="14">
        <f>+VLOOKUP(L6893,Customers!$C$3:$D$797,2,FALSE)</f>
        <v>2</v>
      </c>
      <c r="N6893" s="14">
        <f>+INDEX(Customers!$B$2:$D$797,MATCH(TF_Database!L6893,Customers!$C$2:$C$797,0),1)</f>
        <v>13644</v>
      </c>
      <c r="O6893" s="29">
        <f t="shared" si="644"/>
        <v>6</v>
      </c>
      <c r="P6893" s="29">
        <f t="shared" si="645"/>
        <v>14</v>
      </c>
      <c r="Q6893" s="14" t="str">
        <f t="shared" si="646"/>
        <v xml:space="preserve">Karen </v>
      </c>
      <c r="R6893" s="14" t="str">
        <f t="shared" si="647"/>
        <v>Carlisle</v>
      </c>
    </row>
    <row r="6894" spans="2:18" x14ac:dyDescent="0.45">
      <c r="B6894" s="14" t="str">
        <f t="shared" si="642"/>
        <v>398593039861</v>
      </c>
      <c r="C6894" s="5">
        <v>39859</v>
      </c>
      <c r="D6894" s="2" t="s">
        <v>808</v>
      </c>
      <c r="E6894" s="14">
        <f t="shared" si="643"/>
        <v>0</v>
      </c>
      <c r="F6894" s="2">
        <v>30</v>
      </c>
      <c r="G6894" s="19">
        <v>4846.74</v>
      </c>
      <c r="H6894" s="20">
        <v>0.01</v>
      </c>
      <c r="I6894" s="6"/>
      <c r="J6894" s="5">
        <v>39861</v>
      </c>
      <c r="K6894" s="25">
        <v>1689.93</v>
      </c>
      <c r="L6894" s="2" t="s">
        <v>730</v>
      </c>
      <c r="M6894" s="14">
        <f>+VLOOKUP(L6894,Customers!$C$3:$D$797,2,FALSE)</f>
        <v>4</v>
      </c>
      <c r="N6894" s="14">
        <f>+INDEX(Customers!$B$2:$D$797,MATCH(TF_Database!L6894,Customers!$C$2:$C$797,0),1)</f>
        <v>904</v>
      </c>
      <c r="O6894" s="29">
        <f t="shared" si="644"/>
        <v>5</v>
      </c>
      <c r="P6894" s="29">
        <f t="shared" si="645"/>
        <v>10</v>
      </c>
      <c r="Q6894" s="14" t="str">
        <f t="shared" si="646"/>
        <v xml:space="preserve">Mick </v>
      </c>
      <c r="R6894" s="14" t="str">
        <f t="shared" si="647"/>
        <v>Brown</v>
      </c>
    </row>
    <row r="6895" spans="2:18" x14ac:dyDescent="0.45">
      <c r="B6895" s="14" t="str">
        <f t="shared" si="642"/>
        <v>398593439860</v>
      </c>
      <c r="C6895" s="5">
        <v>39859</v>
      </c>
      <c r="D6895" s="2" t="s">
        <v>808</v>
      </c>
      <c r="E6895" s="14">
        <f t="shared" si="643"/>
        <v>0</v>
      </c>
      <c r="F6895" s="2">
        <v>34</v>
      </c>
      <c r="G6895" s="19">
        <v>2548.3000000000002</v>
      </c>
      <c r="H6895" s="20">
        <v>0.1</v>
      </c>
      <c r="I6895" s="6"/>
      <c r="J6895" s="5">
        <v>39860</v>
      </c>
      <c r="K6895" s="25">
        <v>875.57</v>
      </c>
      <c r="L6895" s="2" t="s">
        <v>730</v>
      </c>
      <c r="M6895" s="14">
        <f>+VLOOKUP(L6895,Customers!$C$3:$D$797,2,FALSE)</f>
        <v>4</v>
      </c>
      <c r="N6895" s="14">
        <f>+INDEX(Customers!$B$2:$D$797,MATCH(TF_Database!L6895,Customers!$C$2:$C$797,0),1)</f>
        <v>904</v>
      </c>
      <c r="O6895" s="29">
        <f t="shared" si="644"/>
        <v>5</v>
      </c>
      <c r="P6895" s="29">
        <f t="shared" si="645"/>
        <v>10</v>
      </c>
      <c r="Q6895" s="14" t="str">
        <f t="shared" si="646"/>
        <v xml:space="preserve">Mick </v>
      </c>
      <c r="R6895" s="14" t="str">
        <f t="shared" si="647"/>
        <v>Brown</v>
      </c>
    </row>
    <row r="6896" spans="2:18" x14ac:dyDescent="0.45">
      <c r="B6896" s="14" t="str">
        <f t="shared" si="642"/>
        <v>408594640860</v>
      </c>
      <c r="C6896" s="5">
        <v>40859</v>
      </c>
      <c r="D6896" s="2" t="s">
        <v>811</v>
      </c>
      <c r="E6896" s="14">
        <f t="shared" si="643"/>
        <v>0</v>
      </c>
      <c r="F6896" s="2">
        <v>46</v>
      </c>
      <c r="G6896" s="19">
        <v>5979.84</v>
      </c>
      <c r="H6896" s="20">
        <v>0.01</v>
      </c>
      <c r="I6896" s="6"/>
      <c r="J6896" s="5">
        <v>40860</v>
      </c>
      <c r="K6896" s="25">
        <v>1779.01</v>
      </c>
      <c r="L6896" s="2" t="s">
        <v>405</v>
      </c>
      <c r="M6896" s="14">
        <f>+VLOOKUP(L6896,Customers!$C$3:$D$797,2,FALSE)</f>
        <v>5</v>
      </c>
      <c r="N6896" s="14">
        <f>+INDEX(Customers!$B$2:$D$797,MATCH(TF_Database!L6896,Customers!$C$2:$C$797,0),1)</f>
        <v>16684</v>
      </c>
      <c r="O6896" s="29">
        <f t="shared" si="644"/>
        <v>8</v>
      </c>
      <c r="P6896" s="29">
        <f t="shared" si="645"/>
        <v>17</v>
      </c>
      <c r="Q6896" s="14" t="str">
        <f t="shared" si="646"/>
        <v xml:space="preserve">Deborah </v>
      </c>
      <c r="R6896" s="14" t="str">
        <f t="shared" si="647"/>
        <v>Brumfield</v>
      </c>
    </row>
    <row r="6897" spans="2:18" x14ac:dyDescent="0.45">
      <c r="B6897" s="14" t="str">
        <f t="shared" si="642"/>
        <v>408592840861</v>
      </c>
      <c r="C6897" s="5">
        <v>40859</v>
      </c>
      <c r="D6897" s="2" t="s">
        <v>811</v>
      </c>
      <c r="E6897" s="14">
        <f t="shared" si="643"/>
        <v>0</v>
      </c>
      <c r="F6897" s="2">
        <v>28</v>
      </c>
      <c r="G6897" s="19">
        <v>175.76</v>
      </c>
      <c r="H6897" s="20">
        <v>0.06</v>
      </c>
      <c r="I6897" s="6"/>
      <c r="J6897" s="5">
        <v>40861</v>
      </c>
      <c r="K6897" s="25">
        <v>80.36</v>
      </c>
      <c r="L6897" s="2" t="s">
        <v>405</v>
      </c>
      <c r="M6897" s="14">
        <f>+VLOOKUP(L6897,Customers!$C$3:$D$797,2,FALSE)</f>
        <v>5</v>
      </c>
      <c r="N6897" s="14">
        <f>+INDEX(Customers!$B$2:$D$797,MATCH(TF_Database!L6897,Customers!$C$2:$C$797,0),1)</f>
        <v>16684</v>
      </c>
      <c r="O6897" s="29">
        <f t="shared" si="644"/>
        <v>8</v>
      </c>
      <c r="P6897" s="29">
        <f t="shared" si="645"/>
        <v>17</v>
      </c>
      <c r="Q6897" s="14" t="str">
        <f t="shared" si="646"/>
        <v xml:space="preserve">Deborah </v>
      </c>
      <c r="R6897" s="14" t="str">
        <f t="shared" si="647"/>
        <v>Brumfield</v>
      </c>
    </row>
    <row r="6898" spans="2:18" x14ac:dyDescent="0.45">
      <c r="B6898" s="14" t="str">
        <f t="shared" si="642"/>
        <v>410791841081</v>
      </c>
      <c r="C6898" s="5">
        <v>41079</v>
      </c>
      <c r="D6898" s="2" t="s">
        <v>810</v>
      </c>
      <c r="E6898" s="14">
        <f t="shared" si="643"/>
        <v>0</v>
      </c>
      <c r="F6898" s="2">
        <v>18</v>
      </c>
      <c r="G6898" s="19">
        <v>420.76</v>
      </c>
      <c r="H6898" s="20">
        <v>0.05</v>
      </c>
      <c r="I6898" s="6"/>
      <c r="J6898" s="5">
        <v>41081</v>
      </c>
      <c r="K6898" s="25">
        <v>-56.212000000000003</v>
      </c>
      <c r="L6898" s="2" t="s">
        <v>376</v>
      </c>
      <c r="M6898" s="14">
        <f>+VLOOKUP(L6898,Customers!$C$3:$D$797,2,FALSE)</f>
        <v>3</v>
      </c>
      <c r="N6898" s="14">
        <f>+INDEX(Customers!$B$2:$D$797,MATCH(TF_Database!L6898,Customers!$C$2:$C$797,0),1)</f>
        <v>15448</v>
      </c>
      <c r="O6898" s="29">
        <f t="shared" si="644"/>
        <v>7</v>
      </c>
      <c r="P6898" s="29">
        <f t="shared" si="645"/>
        <v>14</v>
      </c>
      <c r="Q6898" s="14" t="str">
        <f t="shared" si="646"/>
        <v xml:space="preserve">Nicole </v>
      </c>
      <c r="R6898" s="14" t="str">
        <f t="shared" si="647"/>
        <v>Brennan</v>
      </c>
    </row>
    <row r="6899" spans="2:18" x14ac:dyDescent="0.45">
      <c r="B6899" s="14" t="str">
        <f t="shared" si="642"/>
        <v>410794841081</v>
      </c>
      <c r="C6899" s="5">
        <v>41079</v>
      </c>
      <c r="D6899" s="2" t="s">
        <v>810</v>
      </c>
      <c r="E6899" s="14">
        <f t="shared" si="643"/>
        <v>0</v>
      </c>
      <c r="F6899" s="2">
        <v>48</v>
      </c>
      <c r="G6899" s="19">
        <v>145.66</v>
      </c>
      <c r="H6899" s="20">
        <v>0.02</v>
      </c>
      <c r="I6899" s="6"/>
      <c r="J6899" s="5">
        <v>41081</v>
      </c>
      <c r="K6899" s="25">
        <v>28.89</v>
      </c>
      <c r="L6899" s="2" t="s">
        <v>376</v>
      </c>
      <c r="M6899" s="14">
        <f>+VLOOKUP(L6899,Customers!$C$3:$D$797,2,FALSE)</f>
        <v>3</v>
      </c>
      <c r="N6899" s="14">
        <f>+INDEX(Customers!$B$2:$D$797,MATCH(TF_Database!L6899,Customers!$C$2:$C$797,0),1)</f>
        <v>15448</v>
      </c>
      <c r="O6899" s="29">
        <f t="shared" si="644"/>
        <v>7</v>
      </c>
      <c r="P6899" s="29">
        <f t="shared" si="645"/>
        <v>14</v>
      </c>
      <c r="Q6899" s="14" t="str">
        <f t="shared" si="646"/>
        <v xml:space="preserve">Nicole </v>
      </c>
      <c r="R6899" s="14" t="str">
        <f t="shared" si="647"/>
        <v>Brennan</v>
      </c>
    </row>
    <row r="6900" spans="2:18" x14ac:dyDescent="0.45">
      <c r="B6900" s="14" t="str">
        <f t="shared" si="642"/>
        <v>399443539946</v>
      </c>
      <c r="C6900" s="5">
        <v>39944</v>
      </c>
      <c r="D6900" s="2" t="s">
        <v>806</v>
      </c>
      <c r="E6900" s="14">
        <f t="shared" si="643"/>
        <v>1</v>
      </c>
      <c r="F6900" s="2">
        <v>35</v>
      </c>
      <c r="G6900" s="19">
        <v>203.35</v>
      </c>
      <c r="H6900" s="20">
        <v>0.08</v>
      </c>
      <c r="I6900" s="6"/>
      <c r="J6900" s="5">
        <v>39946</v>
      </c>
      <c r="K6900" s="25">
        <v>-1605.73</v>
      </c>
      <c r="L6900" s="2" t="s">
        <v>349</v>
      </c>
      <c r="M6900" s="14">
        <f>+VLOOKUP(L6900,Customers!$C$3:$D$797,2,FALSE)</f>
        <v>4</v>
      </c>
      <c r="N6900" s="14">
        <f>+INDEX(Customers!$B$2:$D$797,MATCH(TF_Database!L6900,Customers!$C$2:$C$797,0),1)</f>
        <v>1462</v>
      </c>
      <c r="O6900" s="29">
        <f t="shared" si="644"/>
        <v>4</v>
      </c>
      <c r="P6900" s="29">
        <f t="shared" si="645"/>
        <v>8</v>
      </c>
      <c r="Q6900" s="14" t="str">
        <f t="shared" si="646"/>
        <v xml:space="preserve">Jay </v>
      </c>
      <c r="R6900" s="14" t="str">
        <f t="shared" si="647"/>
        <v>Fine</v>
      </c>
    </row>
    <row r="6901" spans="2:18" x14ac:dyDescent="0.45">
      <c r="B6901" s="14" t="str">
        <f t="shared" si="642"/>
        <v>399441839945</v>
      </c>
      <c r="C6901" s="5">
        <v>39944</v>
      </c>
      <c r="D6901" s="2" t="s">
        <v>806</v>
      </c>
      <c r="E6901" s="14">
        <f t="shared" si="643"/>
        <v>1</v>
      </c>
      <c r="F6901" s="2">
        <v>18</v>
      </c>
      <c r="G6901" s="19">
        <v>44.52</v>
      </c>
      <c r="H6901" s="20">
        <v>0.03</v>
      </c>
      <c r="I6901" s="6"/>
      <c r="J6901" s="5">
        <v>39945</v>
      </c>
      <c r="K6901" s="25">
        <v>-90.585499999999996</v>
      </c>
      <c r="L6901" s="2" t="s">
        <v>349</v>
      </c>
      <c r="M6901" s="14">
        <f>+VLOOKUP(L6901,Customers!$C$3:$D$797,2,FALSE)</f>
        <v>4</v>
      </c>
      <c r="N6901" s="14">
        <f>+INDEX(Customers!$B$2:$D$797,MATCH(TF_Database!L6901,Customers!$C$2:$C$797,0),1)</f>
        <v>1462</v>
      </c>
      <c r="O6901" s="29">
        <f t="shared" si="644"/>
        <v>4</v>
      </c>
      <c r="P6901" s="29">
        <f t="shared" si="645"/>
        <v>8</v>
      </c>
      <c r="Q6901" s="14" t="str">
        <f t="shared" si="646"/>
        <v xml:space="preserve">Jay </v>
      </c>
      <c r="R6901" s="14" t="str">
        <f t="shared" si="647"/>
        <v>Fine</v>
      </c>
    </row>
    <row r="6902" spans="2:18" x14ac:dyDescent="0.45">
      <c r="B6902" s="14" t="str">
        <f t="shared" si="642"/>
        <v>39944539944</v>
      </c>
      <c r="C6902" s="5">
        <v>39944</v>
      </c>
      <c r="D6902" s="2" t="s">
        <v>806</v>
      </c>
      <c r="E6902" s="14">
        <f t="shared" si="643"/>
        <v>1</v>
      </c>
      <c r="F6902" s="2">
        <v>5</v>
      </c>
      <c r="G6902" s="19">
        <v>58.9</v>
      </c>
      <c r="H6902" s="20">
        <v>0.03</v>
      </c>
      <c r="I6902" s="6"/>
      <c r="J6902" s="5">
        <v>39944</v>
      </c>
      <c r="K6902" s="25">
        <v>-36.9</v>
      </c>
      <c r="L6902" s="2" t="s">
        <v>349</v>
      </c>
      <c r="M6902" s="14">
        <f>+VLOOKUP(L6902,Customers!$C$3:$D$797,2,FALSE)</f>
        <v>4</v>
      </c>
      <c r="N6902" s="14">
        <f>+INDEX(Customers!$B$2:$D$797,MATCH(TF_Database!L6902,Customers!$C$2:$C$797,0),1)</f>
        <v>1462</v>
      </c>
      <c r="O6902" s="29">
        <f t="shared" si="644"/>
        <v>4</v>
      </c>
      <c r="P6902" s="29">
        <f t="shared" si="645"/>
        <v>8</v>
      </c>
      <c r="Q6902" s="14" t="str">
        <f t="shared" si="646"/>
        <v xml:space="preserve">Jay </v>
      </c>
      <c r="R6902" s="14" t="str">
        <f t="shared" si="647"/>
        <v>Fine</v>
      </c>
    </row>
    <row r="6903" spans="2:18" x14ac:dyDescent="0.45">
      <c r="B6903" s="14" t="str">
        <f t="shared" si="642"/>
        <v>399441339946</v>
      </c>
      <c r="C6903" s="5">
        <v>39944</v>
      </c>
      <c r="D6903" s="2" t="s">
        <v>806</v>
      </c>
      <c r="E6903" s="14">
        <f t="shared" si="643"/>
        <v>1</v>
      </c>
      <c r="F6903" s="2">
        <v>13</v>
      </c>
      <c r="G6903" s="19">
        <v>602.42049999999995</v>
      </c>
      <c r="H6903" s="20">
        <v>0.09</v>
      </c>
      <c r="I6903" s="6"/>
      <c r="J6903" s="5">
        <v>39946</v>
      </c>
      <c r="K6903" s="25">
        <v>10.979999999999945</v>
      </c>
      <c r="L6903" s="2" t="s">
        <v>349</v>
      </c>
      <c r="M6903" s="14">
        <f>+VLOOKUP(L6903,Customers!$C$3:$D$797,2,FALSE)</f>
        <v>4</v>
      </c>
      <c r="N6903" s="14">
        <f>+INDEX(Customers!$B$2:$D$797,MATCH(TF_Database!L6903,Customers!$C$2:$C$797,0),1)</f>
        <v>1462</v>
      </c>
      <c r="O6903" s="29">
        <f t="shared" si="644"/>
        <v>4</v>
      </c>
      <c r="P6903" s="29">
        <f t="shared" si="645"/>
        <v>8</v>
      </c>
      <c r="Q6903" s="14" t="str">
        <f t="shared" si="646"/>
        <v xml:space="preserve">Jay </v>
      </c>
      <c r="R6903" s="14" t="str">
        <f t="shared" si="647"/>
        <v>Fine</v>
      </c>
    </row>
    <row r="6904" spans="2:18" x14ac:dyDescent="0.45">
      <c r="B6904" s="14" t="str">
        <f t="shared" si="642"/>
        <v>411231841128</v>
      </c>
      <c r="C6904" s="5">
        <v>41123</v>
      </c>
      <c r="D6904" s="2" t="s">
        <v>804</v>
      </c>
      <c r="E6904" s="14">
        <f t="shared" si="643"/>
        <v>0</v>
      </c>
      <c r="F6904" s="2">
        <v>18</v>
      </c>
      <c r="G6904" s="19">
        <v>1776.96</v>
      </c>
      <c r="H6904" s="20">
        <v>7.0000000000000007E-2</v>
      </c>
      <c r="I6904" s="6"/>
      <c r="J6904" s="5">
        <v>41128</v>
      </c>
      <c r="K6904" s="25">
        <v>-197.06</v>
      </c>
      <c r="L6904" s="2" t="s">
        <v>725</v>
      </c>
      <c r="M6904" s="14">
        <f>+VLOOKUP(L6904,Customers!$C$3:$D$797,2,FALSE)</f>
        <v>2</v>
      </c>
      <c r="N6904" s="14">
        <f>+INDEX(Customers!$B$2:$D$797,MATCH(TF_Database!L6904,Customers!$C$2:$C$797,0),1)</f>
        <v>1743</v>
      </c>
      <c r="O6904" s="29">
        <f t="shared" si="644"/>
        <v>8</v>
      </c>
      <c r="P6904" s="29">
        <f t="shared" si="645"/>
        <v>13</v>
      </c>
      <c r="Q6904" s="14" t="str">
        <f t="shared" si="646"/>
        <v xml:space="preserve">Juliana </v>
      </c>
      <c r="R6904" s="14" t="str">
        <f t="shared" si="647"/>
        <v>Krohn</v>
      </c>
    </row>
    <row r="6905" spans="2:18" x14ac:dyDescent="0.45">
      <c r="B6905" s="14" t="str">
        <f t="shared" si="642"/>
        <v>411234941128</v>
      </c>
      <c r="C6905" s="5">
        <v>41123</v>
      </c>
      <c r="D6905" s="2" t="s">
        <v>804</v>
      </c>
      <c r="E6905" s="14">
        <f t="shared" si="643"/>
        <v>0</v>
      </c>
      <c r="F6905" s="2">
        <v>49</v>
      </c>
      <c r="G6905" s="19">
        <v>3642.14</v>
      </c>
      <c r="H6905" s="20">
        <v>0.01</v>
      </c>
      <c r="I6905" s="6"/>
      <c r="J6905" s="5">
        <v>41128</v>
      </c>
      <c r="K6905" s="25">
        <v>103.11</v>
      </c>
      <c r="L6905" s="2" t="s">
        <v>725</v>
      </c>
      <c r="M6905" s="14">
        <f>+VLOOKUP(L6905,Customers!$C$3:$D$797,2,FALSE)</f>
        <v>2</v>
      </c>
      <c r="N6905" s="14">
        <f>+INDEX(Customers!$B$2:$D$797,MATCH(TF_Database!L6905,Customers!$C$2:$C$797,0),1)</f>
        <v>1743</v>
      </c>
      <c r="O6905" s="29">
        <f t="shared" si="644"/>
        <v>8</v>
      </c>
      <c r="P6905" s="29">
        <f t="shared" si="645"/>
        <v>13</v>
      </c>
      <c r="Q6905" s="14" t="str">
        <f t="shared" si="646"/>
        <v xml:space="preserve">Juliana </v>
      </c>
      <c r="R6905" s="14" t="str">
        <f t="shared" si="647"/>
        <v>Krohn</v>
      </c>
    </row>
    <row r="6906" spans="2:18" x14ac:dyDescent="0.45">
      <c r="B6906" s="14" t="str">
        <f t="shared" si="642"/>
        <v>411231641125</v>
      </c>
      <c r="C6906" s="5">
        <v>41123</v>
      </c>
      <c r="D6906" s="2" t="s">
        <v>804</v>
      </c>
      <c r="E6906" s="14">
        <f t="shared" si="643"/>
        <v>0</v>
      </c>
      <c r="F6906" s="2">
        <v>16</v>
      </c>
      <c r="G6906" s="19">
        <v>2982.5</v>
      </c>
      <c r="H6906" s="20">
        <v>0.05</v>
      </c>
      <c r="I6906" s="6"/>
      <c r="J6906" s="5">
        <v>41125</v>
      </c>
      <c r="K6906" s="25">
        <v>-589.58000000000004</v>
      </c>
      <c r="L6906" s="2" t="s">
        <v>725</v>
      </c>
      <c r="M6906" s="14">
        <f>+VLOOKUP(L6906,Customers!$C$3:$D$797,2,FALSE)</f>
        <v>2</v>
      </c>
      <c r="N6906" s="14">
        <f>+INDEX(Customers!$B$2:$D$797,MATCH(TF_Database!L6906,Customers!$C$2:$C$797,0),1)</f>
        <v>1743</v>
      </c>
      <c r="O6906" s="29">
        <f t="shared" si="644"/>
        <v>8</v>
      </c>
      <c r="P6906" s="29">
        <f t="shared" si="645"/>
        <v>13</v>
      </c>
      <c r="Q6906" s="14" t="str">
        <f t="shared" si="646"/>
        <v xml:space="preserve">Juliana </v>
      </c>
      <c r="R6906" s="14" t="str">
        <f t="shared" si="647"/>
        <v>Krohn</v>
      </c>
    </row>
    <row r="6907" spans="2:18" x14ac:dyDescent="0.45">
      <c r="B6907" s="14" t="str">
        <f t="shared" si="642"/>
        <v>407731040775</v>
      </c>
      <c r="C6907" s="5">
        <v>40773</v>
      </c>
      <c r="D6907" s="2" t="s">
        <v>806</v>
      </c>
      <c r="E6907" s="14">
        <f t="shared" si="643"/>
        <v>1</v>
      </c>
      <c r="F6907" s="2">
        <v>10</v>
      </c>
      <c r="G6907" s="19">
        <v>59.62</v>
      </c>
      <c r="H6907" s="20">
        <v>0.04</v>
      </c>
      <c r="I6907" s="6"/>
      <c r="J6907" s="5">
        <v>40775</v>
      </c>
      <c r="K6907" s="25">
        <v>-56.304000000000002</v>
      </c>
      <c r="L6907" s="2" t="s">
        <v>361</v>
      </c>
      <c r="M6907" s="14">
        <f>+VLOOKUP(L6907,Customers!$C$3:$D$797,2,FALSE)</f>
        <v>3</v>
      </c>
      <c r="N6907" s="14">
        <f>+INDEX(Customers!$B$2:$D$797,MATCH(TF_Database!L6907,Customers!$C$2:$C$797,0),1)</f>
        <v>6605</v>
      </c>
      <c r="O6907" s="29">
        <f t="shared" si="644"/>
        <v>5</v>
      </c>
      <c r="P6907" s="29">
        <f t="shared" si="645"/>
        <v>13</v>
      </c>
      <c r="Q6907" s="14" t="str">
        <f t="shared" si="646"/>
        <v xml:space="preserve">Yana </v>
      </c>
      <c r="R6907" s="14" t="str">
        <f t="shared" si="647"/>
        <v>Sorensen</v>
      </c>
    </row>
    <row r="6908" spans="2:18" x14ac:dyDescent="0.45">
      <c r="B6908" s="14" t="str">
        <f t="shared" si="642"/>
        <v>39940239942</v>
      </c>
      <c r="C6908" s="5">
        <v>39940</v>
      </c>
      <c r="D6908" s="2" t="s">
        <v>806</v>
      </c>
      <c r="E6908" s="14">
        <f t="shared" si="643"/>
        <v>1</v>
      </c>
      <c r="F6908" s="2">
        <v>2</v>
      </c>
      <c r="G6908" s="19">
        <v>57.73</v>
      </c>
      <c r="H6908" s="20">
        <v>0.06</v>
      </c>
      <c r="I6908" s="6"/>
      <c r="J6908" s="5">
        <v>39942</v>
      </c>
      <c r="K6908" s="25">
        <v>-101.41</v>
      </c>
      <c r="L6908" s="2" t="s">
        <v>400</v>
      </c>
      <c r="M6908" s="14">
        <f>+VLOOKUP(L6908,Customers!$C$3:$D$797,2,FALSE)</f>
        <v>1</v>
      </c>
      <c r="N6908" s="14">
        <f>+INDEX(Customers!$B$2:$D$797,MATCH(TF_Database!L6908,Customers!$C$2:$C$797,0),1)</f>
        <v>7144</v>
      </c>
      <c r="O6908" s="29">
        <f t="shared" si="644"/>
        <v>8</v>
      </c>
      <c r="P6908" s="29">
        <f t="shared" si="645"/>
        <v>15</v>
      </c>
      <c r="Q6908" s="14" t="str">
        <f t="shared" si="646"/>
        <v xml:space="preserve">Bradley </v>
      </c>
      <c r="R6908" s="14" t="str">
        <f t="shared" si="647"/>
        <v>Drucker</v>
      </c>
    </row>
    <row r="6909" spans="2:18" x14ac:dyDescent="0.45">
      <c r="B6909" s="14" t="str">
        <f t="shared" si="642"/>
        <v>411541441155</v>
      </c>
      <c r="C6909" s="5">
        <v>41154</v>
      </c>
      <c r="D6909" s="2" t="s">
        <v>808</v>
      </c>
      <c r="E6909" s="14">
        <f t="shared" si="643"/>
        <v>0</v>
      </c>
      <c r="F6909" s="2">
        <v>14</v>
      </c>
      <c r="G6909" s="19">
        <v>56.26</v>
      </c>
      <c r="H6909" s="20">
        <v>0</v>
      </c>
      <c r="I6909" s="6"/>
      <c r="J6909" s="5">
        <v>41155</v>
      </c>
      <c r="K6909" s="25">
        <v>28.11</v>
      </c>
      <c r="L6909" s="2" t="s">
        <v>708</v>
      </c>
      <c r="M6909" s="14">
        <f>+VLOOKUP(L6909,Customers!$C$3:$D$797,2,FALSE)</f>
        <v>1</v>
      </c>
      <c r="N6909" s="14">
        <f>+INDEX(Customers!$B$2:$D$797,MATCH(TF_Database!L6909,Customers!$C$2:$C$797,0),1)</f>
        <v>23447</v>
      </c>
      <c r="O6909" s="29">
        <f t="shared" si="644"/>
        <v>5</v>
      </c>
      <c r="P6909" s="29">
        <f t="shared" si="645"/>
        <v>9</v>
      </c>
      <c r="Q6909" s="14" t="str">
        <f t="shared" si="646"/>
        <v xml:space="preserve">Adam </v>
      </c>
      <c r="R6909" s="14" t="str">
        <f t="shared" si="647"/>
        <v>Hart</v>
      </c>
    </row>
    <row r="6910" spans="2:18" x14ac:dyDescent="0.45">
      <c r="B6910" s="14" t="str">
        <f t="shared" si="642"/>
        <v>398203439824</v>
      </c>
      <c r="C6910" s="5">
        <v>39820</v>
      </c>
      <c r="D6910" s="2" t="s">
        <v>804</v>
      </c>
      <c r="E6910" s="14">
        <f t="shared" si="643"/>
        <v>0</v>
      </c>
      <c r="F6910" s="2">
        <v>34</v>
      </c>
      <c r="G6910" s="19">
        <v>1961.7914999999998</v>
      </c>
      <c r="H6910" s="20">
        <v>0.05</v>
      </c>
      <c r="I6910" s="6"/>
      <c r="J6910" s="5">
        <v>39824</v>
      </c>
      <c r="K6910" s="25">
        <v>425.75400000000002</v>
      </c>
      <c r="L6910" s="2" t="s">
        <v>421</v>
      </c>
      <c r="M6910" s="14">
        <f>+VLOOKUP(L6910,Customers!$C$3:$D$797,2,FALSE)</f>
        <v>3</v>
      </c>
      <c r="N6910" s="14">
        <f>+INDEX(Customers!$B$2:$D$797,MATCH(TF_Database!L6910,Customers!$C$2:$C$797,0),1)</f>
        <v>28315</v>
      </c>
      <c r="O6910" s="29">
        <f t="shared" si="644"/>
        <v>9</v>
      </c>
      <c r="P6910" s="29">
        <f t="shared" si="645"/>
        <v>15</v>
      </c>
      <c r="Q6910" s="14" t="str">
        <f t="shared" si="646"/>
        <v xml:space="preserve">Benjamin </v>
      </c>
      <c r="R6910" s="14" t="str">
        <f t="shared" si="647"/>
        <v>Venier</v>
      </c>
    </row>
    <row r="6911" spans="2:18" x14ac:dyDescent="0.45">
      <c r="B6911" s="14" t="str">
        <f t="shared" si="642"/>
        <v>412001241202</v>
      </c>
      <c r="C6911" s="5">
        <v>41200</v>
      </c>
      <c r="D6911" s="2" t="s">
        <v>808</v>
      </c>
      <c r="E6911" s="14">
        <f t="shared" si="643"/>
        <v>0</v>
      </c>
      <c r="F6911" s="2">
        <v>12</v>
      </c>
      <c r="G6911" s="19">
        <v>6168.07</v>
      </c>
      <c r="H6911" s="20">
        <v>0.05</v>
      </c>
      <c r="I6911" s="6"/>
      <c r="J6911" s="5">
        <v>41202</v>
      </c>
      <c r="K6911" s="25">
        <v>1542</v>
      </c>
      <c r="L6911" s="2" t="s">
        <v>170</v>
      </c>
      <c r="M6911" s="14">
        <f>+VLOOKUP(L6911,Customers!$C$3:$D$797,2,FALSE)</f>
        <v>5</v>
      </c>
      <c r="N6911" s="14">
        <f>+INDEX(Customers!$B$2:$D$797,MATCH(TF_Database!L6911,Customers!$C$2:$C$797,0),1)</f>
        <v>4191</v>
      </c>
      <c r="O6911" s="29">
        <f t="shared" si="644"/>
        <v>5</v>
      </c>
      <c r="P6911" s="29">
        <f t="shared" si="645"/>
        <v>11</v>
      </c>
      <c r="Q6911" s="14" t="str">
        <f t="shared" si="646"/>
        <v xml:space="preserve">Ivan </v>
      </c>
      <c r="R6911" s="14" t="str">
        <f t="shared" si="647"/>
        <v>Liston</v>
      </c>
    </row>
    <row r="6912" spans="2:18" x14ac:dyDescent="0.45">
      <c r="B6912" s="14" t="str">
        <f t="shared" si="642"/>
        <v>408412740842</v>
      </c>
      <c r="C6912" s="5">
        <v>40841</v>
      </c>
      <c r="D6912" s="2" t="s">
        <v>806</v>
      </c>
      <c r="E6912" s="14">
        <f t="shared" si="643"/>
        <v>1</v>
      </c>
      <c r="F6912" s="2">
        <v>27</v>
      </c>
      <c r="G6912" s="19">
        <v>1521.1344999999999</v>
      </c>
      <c r="H6912" s="20">
        <v>7.0000000000000007E-2</v>
      </c>
      <c r="I6912" s="6"/>
      <c r="J6912" s="5">
        <v>40842</v>
      </c>
      <c r="K6912" s="25">
        <v>270.60300000000001</v>
      </c>
      <c r="L6912" s="2" t="s">
        <v>373</v>
      </c>
      <c r="M6912" s="14">
        <f>+VLOOKUP(L6912,Customers!$C$3:$D$797,2,FALSE)</f>
        <v>4</v>
      </c>
      <c r="N6912" s="14">
        <f>+INDEX(Customers!$B$2:$D$797,MATCH(TF_Database!L6912,Customers!$C$2:$C$797,0),1)</f>
        <v>5249</v>
      </c>
      <c r="O6912" s="29">
        <f t="shared" si="644"/>
        <v>5</v>
      </c>
      <c r="P6912" s="29">
        <f t="shared" si="645"/>
        <v>14</v>
      </c>
      <c r="Q6912" s="14" t="str">
        <f t="shared" si="646"/>
        <v xml:space="preserve">Sara </v>
      </c>
      <c r="R6912" s="14" t="str">
        <f t="shared" si="647"/>
        <v>Luxemburg</v>
      </c>
    </row>
    <row r="6913" spans="2:18" x14ac:dyDescent="0.45">
      <c r="B6913" s="14" t="str">
        <f t="shared" si="642"/>
        <v>405851040587</v>
      </c>
      <c r="C6913" s="5">
        <v>40585</v>
      </c>
      <c r="D6913" s="2" t="s">
        <v>806</v>
      </c>
      <c r="E6913" s="14">
        <f t="shared" si="643"/>
        <v>1</v>
      </c>
      <c r="F6913" s="2">
        <v>10</v>
      </c>
      <c r="G6913" s="19">
        <v>89.04</v>
      </c>
      <c r="H6913" s="20">
        <v>0.08</v>
      </c>
      <c r="I6913" s="6"/>
      <c r="J6913" s="5">
        <v>40587</v>
      </c>
      <c r="K6913" s="25">
        <v>-16.489999999999998</v>
      </c>
      <c r="L6913" s="2" t="s">
        <v>728</v>
      </c>
      <c r="M6913" s="14">
        <f>+VLOOKUP(L6913,Customers!$C$3:$D$797,2,FALSE)</f>
        <v>1</v>
      </c>
      <c r="N6913" s="14">
        <f>+INDEX(Customers!$B$2:$D$797,MATCH(TF_Database!L6913,Customers!$C$2:$C$797,0),1)</f>
        <v>17170</v>
      </c>
      <c r="O6913" s="29">
        <f t="shared" si="644"/>
        <v>4</v>
      </c>
      <c r="P6913" s="29">
        <f t="shared" si="645"/>
        <v>12</v>
      </c>
      <c r="Q6913" s="14" t="str">
        <f t="shared" si="646"/>
        <v xml:space="preserve">Tom </v>
      </c>
      <c r="R6913" s="14" t="str">
        <f t="shared" si="647"/>
        <v>Ashbrook</v>
      </c>
    </row>
    <row r="6914" spans="2:18" x14ac:dyDescent="0.45">
      <c r="B6914" s="14" t="str">
        <f t="shared" si="642"/>
        <v>405854040586</v>
      </c>
      <c r="C6914" s="5">
        <v>40585</v>
      </c>
      <c r="D6914" s="2" t="s">
        <v>806</v>
      </c>
      <c r="E6914" s="14">
        <f t="shared" si="643"/>
        <v>1</v>
      </c>
      <c r="F6914" s="2">
        <v>40</v>
      </c>
      <c r="G6914" s="19">
        <v>297.33999999999997</v>
      </c>
      <c r="H6914" s="20">
        <v>0.04</v>
      </c>
      <c r="I6914" s="6"/>
      <c r="J6914" s="5">
        <v>40586</v>
      </c>
      <c r="K6914" s="25">
        <v>-270.95999999999998</v>
      </c>
      <c r="L6914" s="2" t="s">
        <v>728</v>
      </c>
      <c r="M6914" s="14">
        <f>+VLOOKUP(L6914,Customers!$C$3:$D$797,2,FALSE)</f>
        <v>1</v>
      </c>
      <c r="N6914" s="14">
        <f>+INDEX(Customers!$B$2:$D$797,MATCH(TF_Database!L6914,Customers!$C$2:$C$797,0),1)</f>
        <v>17170</v>
      </c>
      <c r="O6914" s="29">
        <f t="shared" si="644"/>
        <v>4</v>
      </c>
      <c r="P6914" s="29">
        <f t="shared" si="645"/>
        <v>12</v>
      </c>
      <c r="Q6914" s="14" t="str">
        <f t="shared" si="646"/>
        <v xml:space="preserve">Tom </v>
      </c>
      <c r="R6914" s="14" t="str">
        <f t="shared" si="647"/>
        <v>Ashbrook</v>
      </c>
    </row>
    <row r="6915" spans="2:18" x14ac:dyDescent="0.45">
      <c r="B6915" s="14" t="str">
        <f t="shared" si="642"/>
        <v>405853540587</v>
      </c>
      <c r="C6915" s="5">
        <v>40585</v>
      </c>
      <c r="D6915" s="2" t="s">
        <v>806</v>
      </c>
      <c r="E6915" s="14">
        <f t="shared" si="643"/>
        <v>1</v>
      </c>
      <c r="F6915" s="2">
        <v>35</v>
      </c>
      <c r="G6915" s="19">
        <v>1264.1300000000001</v>
      </c>
      <c r="H6915" s="20">
        <v>0.02</v>
      </c>
      <c r="I6915" s="6"/>
      <c r="J6915" s="5">
        <v>40587</v>
      </c>
      <c r="K6915" s="25">
        <v>-1087.3599999999999</v>
      </c>
      <c r="L6915" s="2" t="s">
        <v>728</v>
      </c>
      <c r="M6915" s="14">
        <f>+VLOOKUP(L6915,Customers!$C$3:$D$797,2,FALSE)</f>
        <v>1</v>
      </c>
      <c r="N6915" s="14">
        <f>+INDEX(Customers!$B$2:$D$797,MATCH(TF_Database!L6915,Customers!$C$2:$C$797,0),1)</f>
        <v>17170</v>
      </c>
      <c r="O6915" s="29">
        <f t="shared" si="644"/>
        <v>4</v>
      </c>
      <c r="P6915" s="29">
        <f t="shared" si="645"/>
        <v>12</v>
      </c>
      <c r="Q6915" s="14" t="str">
        <f t="shared" si="646"/>
        <v xml:space="preserve">Tom </v>
      </c>
      <c r="R6915" s="14" t="str">
        <f t="shared" si="647"/>
        <v>Ashbrook</v>
      </c>
    </row>
    <row r="6916" spans="2:18" x14ac:dyDescent="0.45">
      <c r="B6916" s="14" t="str">
        <f t="shared" si="642"/>
        <v>40996340998</v>
      </c>
      <c r="C6916" s="5">
        <v>40996</v>
      </c>
      <c r="D6916" s="2" t="s">
        <v>808</v>
      </c>
      <c r="E6916" s="14">
        <f t="shared" si="643"/>
        <v>0</v>
      </c>
      <c r="F6916" s="2">
        <v>3</v>
      </c>
      <c r="G6916" s="19">
        <v>840.55200000000013</v>
      </c>
      <c r="H6916" s="20">
        <v>0.1</v>
      </c>
      <c r="I6916" s="6"/>
      <c r="J6916" s="5">
        <v>40998</v>
      </c>
      <c r="K6916" s="25">
        <v>7.5500000000000114</v>
      </c>
      <c r="L6916" s="2" t="s">
        <v>411</v>
      </c>
      <c r="M6916" s="14">
        <f>+VLOOKUP(L6916,Customers!$C$3:$D$797,2,FALSE)</f>
        <v>1</v>
      </c>
      <c r="N6916" s="14">
        <f>+INDEX(Customers!$B$2:$D$797,MATCH(TF_Database!L6916,Customers!$C$2:$C$797,0),1)</f>
        <v>1318</v>
      </c>
      <c r="O6916" s="29">
        <f t="shared" si="644"/>
        <v>5</v>
      </c>
      <c r="P6916" s="29">
        <f t="shared" si="645"/>
        <v>14</v>
      </c>
      <c r="Q6916" s="14" t="str">
        <f t="shared" si="646"/>
        <v xml:space="preserve">Joni </v>
      </c>
      <c r="R6916" s="14" t="str">
        <f t="shared" si="647"/>
        <v>Wasserman</v>
      </c>
    </row>
    <row r="6917" spans="2:18" x14ac:dyDescent="0.45">
      <c r="B6917" s="14" t="str">
        <f t="shared" si="642"/>
        <v>411802941181</v>
      </c>
      <c r="C6917" s="5">
        <v>41180</v>
      </c>
      <c r="D6917" s="2" t="s">
        <v>810</v>
      </c>
      <c r="E6917" s="14">
        <f t="shared" si="643"/>
        <v>0</v>
      </c>
      <c r="F6917" s="2">
        <v>29</v>
      </c>
      <c r="G6917" s="19">
        <v>142.59</v>
      </c>
      <c r="H6917" s="20">
        <v>0.02</v>
      </c>
      <c r="I6917" s="6"/>
      <c r="J6917" s="5">
        <v>41181</v>
      </c>
      <c r="K6917" s="25">
        <v>-3.23</v>
      </c>
      <c r="L6917" s="2" t="s">
        <v>374</v>
      </c>
      <c r="M6917" s="14">
        <f>+VLOOKUP(L6917,Customers!$C$3:$D$797,2,FALSE)</f>
        <v>2</v>
      </c>
      <c r="N6917" s="14">
        <f>+INDEX(Customers!$B$2:$D$797,MATCH(TF_Database!L6917,Customers!$C$2:$C$797,0),1)</f>
        <v>9246</v>
      </c>
      <c r="O6917" s="29">
        <f t="shared" si="644"/>
        <v>5</v>
      </c>
      <c r="P6917" s="29">
        <f t="shared" si="645"/>
        <v>12</v>
      </c>
      <c r="Q6917" s="14" t="str">
        <f t="shared" si="646"/>
        <v xml:space="preserve">Eric </v>
      </c>
      <c r="R6917" s="14" t="str">
        <f t="shared" si="647"/>
        <v>Murdock</v>
      </c>
    </row>
    <row r="6918" spans="2:18" x14ac:dyDescent="0.45">
      <c r="B6918" s="14" t="str">
        <f t="shared" si="642"/>
        <v>40528840530</v>
      </c>
      <c r="C6918" s="5">
        <v>40528</v>
      </c>
      <c r="D6918" s="2" t="s">
        <v>810</v>
      </c>
      <c r="E6918" s="14">
        <f t="shared" si="643"/>
        <v>0</v>
      </c>
      <c r="F6918" s="2">
        <v>8</v>
      </c>
      <c r="G6918" s="19">
        <v>849.33699999999999</v>
      </c>
      <c r="H6918" s="20">
        <v>7.0000000000000007E-2</v>
      </c>
      <c r="I6918" s="6"/>
      <c r="J6918" s="5">
        <v>40530</v>
      </c>
      <c r="K6918" s="25">
        <v>-258.85199999999998</v>
      </c>
      <c r="L6918" s="2" t="s">
        <v>362</v>
      </c>
      <c r="M6918" s="14">
        <f>+VLOOKUP(L6918,Customers!$C$3:$D$797,2,FALSE)</f>
        <v>1</v>
      </c>
      <c r="N6918" s="14">
        <f>+INDEX(Customers!$B$2:$D$797,MATCH(TF_Database!L6918,Customers!$C$2:$C$797,0),1)</f>
        <v>17675</v>
      </c>
      <c r="O6918" s="29">
        <f t="shared" si="644"/>
        <v>5</v>
      </c>
      <c r="P6918" s="29">
        <f t="shared" si="645"/>
        <v>11</v>
      </c>
      <c r="Q6918" s="14" t="str">
        <f t="shared" si="646"/>
        <v xml:space="preserve">Brad </v>
      </c>
      <c r="R6918" s="14" t="str">
        <f t="shared" si="647"/>
        <v>Thomas</v>
      </c>
    </row>
    <row r="6919" spans="2:18" x14ac:dyDescent="0.45">
      <c r="B6919" s="14" t="str">
        <f t="shared" ref="B6919:B6982" si="648">+CONCATENATE(C6919,F6919,J6919)</f>
        <v>40392740394</v>
      </c>
      <c r="C6919" s="5">
        <v>40392</v>
      </c>
      <c r="D6919" s="2" t="s">
        <v>808</v>
      </c>
      <c r="E6919" s="14">
        <f t="shared" ref="E6919:E6982" si="649">+IF(D6919="High",1,0)</f>
        <v>0</v>
      </c>
      <c r="F6919" s="2">
        <v>7</v>
      </c>
      <c r="G6919" s="19">
        <v>140.77000000000001</v>
      </c>
      <c r="H6919" s="20">
        <v>0.01</v>
      </c>
      <c r="I6919" s="6"/>
      <c r="J6919" s="5">
        <v>40394</v>
      </c>
      <c r="K6919" s="25">
        <v>100.77</v>
      </c>
      <c r="L6919" s="2" t="s">
        <v>720</v>
      </c>
      <c r="M6919" s="14">
        <f>+VLOOKUP(L6919,Customers!$C$3:$D$797,2,FALSE)</f>
        <v>3</v>
      </c>
      <c r="N6919" s="14">
        <f>+INDEX(Customers!$B$2:$D$797,MATCH(TF_Database!L6919,Customers!$C$2:$C$797,0),1)</f>
        <v>21359</v>
      </c>
      <c r="O6919" s="29">
        <f t="shared" ref="O6919:O6982" si="650">+SEARCH(" ",L6919)</f>
        <v>9</v>
      </c>
      <c r="P6919" s="29">
        <f t="shared" ref="P6919:P6982" si="651">+LEN(L6919)</f>
        <v>16</v>
      </c>
      <c r="Q6919" s="14" t="str">
        <f t="shared" ref="Q6919:Q6982" si="652">+LEFT(L6919,O6919)</f>
        <v xml:space="preserve">Victoria </v>
      </c>
      <c r="R6919" s="14" t="str">
        <f t="shared" ref="R6919:R6982" si="653">+RIGHT(L6919,P6919-O6919)</f>
        <v>Pisteka</v>
      </c>
    </row>
    <row r="6920" spans="2:18" x14ac:dyDescent="0.45">
      <c r="B6920" s="14" t="str">
        <f t="shared" si="648"/>
        <v>403922540394</v>
      </c>
      <c r="C6920" s="5">
        <v>40392</v>
      </c>
      <c r="D6920" s="2" t="s">
        <v>808</v>
      </c>
      <c r="E6920" s="14">
        <f t="shared" si="649"/>
        <v>0</v>
      </c>
      <c r="F6920" s="2">
        <v>25</v>
      </c>
      <c r="G6920" s="19">
        <v>848.19</v>
      </c>
      <c r="H6920" s="20">
        <v>0.06</v>
      </c>
      <c r="I6920" s="6"/>
      <c r="J6920" s="5">
        <v>40394</v>
      </c>
      <c r="K6920" s="25">
        <v>120.02</v>
      </c>
      <c r="L6920" s="2" t="s">
        <v>720</v>
      </c>
      <c r="M6920" s="14">
        <f>+VLOOKUP(L6920,Customers!$C$3:$D$797,2,FALSE)</f>
        <v>3</v>
      </c>
      <c r="N6920" s="14">
        <f>+INDEX(Customers!$B$2:$D$797,MATCH(TF_Database!L6920,Customers!$C$2:$C$797,0),1)</f>
        <v>21359</v>
      </c>
      <c r="O6920" s="29">
        <f t="shared" si="650"/>
        <v>9</v>
      </c>
      <c r="P6920" s="29">
        <f t="shared" si="651"/>
        <v>16</v>
      </c>
      <c r="Q6920" s="14" t="str">
        <f t="shared" si="652"/>
        <v xml:space="preserve">Victoria </v>
      </c>
      <c r="R6920" s="14" t="str">
        <f t="shared" si="653"/>
        <v>Pisteka</v>
      </c>
    </row>
    <row r="6921" spans="2:18" x14ac:dyDescent="0.45">
      <c r="B6921" s="14" t="str">
        <f t="shared" si="648"/>
        <v>403921240394</v>
      </c>
      <c r="C6921" s="5">
        <v>40392</v>
      </c>
      <c r="D6921" s="2" t="s">
        <v>808</v>
      </c>
      <c r="E6921" s="14">
        <f t="shared" si="649"/>
        <v>0</v>
      </c>
      <c r="F6921" s="2">
        <v>12</v>
      </c>
      <c r="G6921" s="19">
        <v>562.15</v>
      </c>
      <c r="H6921" s="20">
        <v>0.01</v>
      </c>
      <c r="I6921" s="6"/>
      <c r="J6921" s="5">
        <v>40394</v>
      </c>
      <c r="K6921" s="25">
        <v>148.34</v>
      </c>
      <c r="L6921" s="2" t="s">
        <v>720</v>
      </c>
      <c r="M6921" s="14">
        <f>+VLOOKUP(L6921,Customers!$C$3:$D$797,2,FALSE)</f>
        <v>3</v>
      </c>
      <c r="N6921" s="14">
        <f>+INDEX(Customers!$B$2:$D$797,MATCH(TF_Database!L6921,Customers!$C$2:$C$797,0),1)</f>
        <v>21359</v>
      </c>
      <c r="O6921" s="29">
        <f t="shared" si="650"/>
        <v>9</v>
      </c>
      <c r="P6921" s="29">
        <f t="shared" si="651"/>
        <v>16</v>
      </c>
      <c r="Q6921" s="14" t="str">
        <f t="shared" si="652"/>
        <v xml:space="preserve">Victoria </v>
      </c>
      <c r="R6921" s="14" t="str">
        <f t="shared" si="653"/>
        <v>Pisteka</v>
      </c>
    </row>
    <row r="6922" spans="2:18" x14ac:dyDescent="0.45">
      <c r="B6922" s="14" t="str">
        <f t="shared" si="648"/>
        <v>399094039910</v>
      </c>
      <c r="C6922" s="5">
        <v>39909</v>
      </c>
      <c r="D6922" s="2" t="s">
        <v>810</v>
      </c>
      <c r="E6922" s="14">
        <f t="shared" si="649"/>
        <v>0</v>
      </c>
      <c r="F6922" s="2">
        <v>40</v>
      </c>
      <c r="G6922" s="19">
        <v>746.93</v>
      </c>
      <c r="H6922" s="20">
        <v>0.09</v>
      </c>
      <c r="I6922" s="6"/>
      <c r="J6922" s="5">
        <v>39910</v>
      </c>
      <c r="K6922" s="25">
        <v>67.03</v>
      </c>
      <c r="L6922" s="2" t="s">
        <v>455</v>
      </c>
      <c r="M6922" s="14">
        <f>+VLOOKUP(L6922,Customers!$C$3:$D$797,2,FALSE)</f>
        <v>5</v>
      </c>
      <c r="N6922" s="14">
        <f>+INDEX(Customers!$B$2:$D$797,MATCH(TF_Database!L6922,Customers!$C$2:$C$797,0),1)</f>
        <v>16528</v>
      </c>
      <c r="O6922" s="29">
        <f t="shared" si="650"/>
        <v>6</v>
      </c>
      <c r="P6922" s="29">
        <f t="shared" si="651"/>
        <v>10</v>
      </c>
      <c r="Q6922" s="14" t="str">
        <f t="shared" si="652"/>
        <v xml:space="preserve">Corey </v>
      </c>
      <c r="R6922" s="14" t="str">
        <f t="shared" si="653"/>
        <v>Lock</v>
      </c>
    </row>
    <row r="6923" spans="2:18" x14ac:dyDescent="0.45">
      <c r="B6923" s="14" t="str">
        <f t="shared" si="648"/>
        <v>399093739910</v>
      </c>
      <c r="C6923" s="5">
        <v>39909</v>
      </c>
      <c r="D6923" s="2" t="s">
        <v>810</v>
      </c>
      <c r="E6923" s="14">
        <f t="shared" si="649"/>
        <v>0</v>
      </c>
      <c r="F6923" s="2">
        <v>37</v>
      </c>
      <c r="G6923" s="19">
        <v>313.39999999999998</v>
      </c>
      <c r="H6923" s="20">
        <v>0</v>
      </c>
      <c r="I6923" s="6"/>
      <c r="J6923" s="5">
        <v>39910</v>
      </c>
      <c r="K6923" s="25">
        <v>-5.05</v>
      </c>
      <c r="L6923" s="2" t="s">
        <v>455</v>
      </c>
      <c r="M6923" s="14">
        <f>+VLOOKUP(L6923,Customers!$C$3:$D$797,2,FALSE)</f>
        <v>5</v>
      </c>
      <c r="N6923" s="14">
        <f>+INDEX(Customers!$B$2:$D$797,MATCH(TF_Database!L6923,Customers!$C$2:$C$797,0),1)</f>
        <v>16528</v>
      </c>
      <c r="O6923" s="29">
        <f t="shared" si="650"/>
        <v>6</v>
      </c>
      <c r="P6923" s="29">
        <f t="shared" si="651"/>
        <v>10</v>
      </c>
      <c r="Q6923" s="14" t="str">
        <f t="shared" si="652"/>
        <v xml:space="preserve">Corey </v>
      </c>
      <c r="R6923" s="14" t="str">
        <f t="shared" si="653"/>
        <v>Lock</v>
      </c>
    </row>
    <row r="6924" spans="2:18" x14ac:dyDescent="0.45">
      <c r="B6924" s="14" t="str">
        <f t="shared" si="648"/>
        <v>408574340858</v>
      </c>
      <c r="C6924" s="5">
        <v>40857</v>
      </c>
      <c r="D6924" s="2" t="s">
        <v>811</v>
      </c>
      <c r="E6924" s="14">
        <f t="shared" si="649"/>
        <v>0</v>
      </c>
      <c r="F6924" s="2">
        <v>43</v>
      </c>
      <c r="G6924" s="19">
        <v>208.77</v>
      </c>
      <c r="H6924" s="20">
        <v>0.03</v>
      </c>
      <c r="I6924" s="6"/>
      <c r="J6924" s="5">
        <v>40858</v>
      </c>
      <c r="K6924" s="25">
        <v>-144.24</v>
      </c>
      <c r="L6924" s="2" t="s">
        <v>717</v>
      </c>
      <c r="M6924" s="14">
        <f>+VLOOKUP(L6924,Customers!$C$3:$D$797,2,FALSE)</f>
        <v>1</v>
      </c>
      <c r="N6924" s="14">
        <f>+INDEX(Customers!$B$2:$D$797,MATCH(TF_Database!L6924,Customers!$C$2:$C$797,0),1)</f>
        <v>17300</v>
      </c>
      <c r="O6924" s="29">
        <f t="shared" si="650"/>
        <v>6</v>
      </c>
      <c r="P6924" s="29">
        <f t="shared" si="651"/>
        <v>10</v>
      </c>
      <c r="Q6924" s="14" t="str">
        <f t="shared" si="652"/>
        <v xml:space="preserve">Barry </v>
      </c>
      <c r="R6924" s="14" t="str">
        <f t="shared" si="653"/>
        <v>Pond</v>
      </c>
    </row>
    <row r="6925" spans="2:18" x14ac:dyDescent="0.45">
      <c r="B6925" s="14" t="str">
        <f t="shared" si="648"/>
        <v>40560640562</v>
      </c>
      <c r="C6925" s="5">
        <v>40560</v>
      </c>
      <c r="D6925" s="2" t="s">
        <v>810</v>
      </c>
      <c r="E6925" s="14">
        <f t="shared" si="649"/>
        <v>0</v>
      </c>
      <c r="F6925" s="2">
        <v>6</v>
      </c>
      <c r="G6925" s="19">
        <v>28.55</v>
      </c>
      <c r="H6925" s="20">
        <v>0.01</v>
      </c>
      <c r="I6925" s="6"/>
      <c r="J6925" s="5">
        <v>40562</v>
      </c>
      <c r="K6925" s="25">
        <v>-4.5</v>
      </c>
      <c r="L6925" s="2" t="s">
        <v>731</v>
      </c>
      <c r="M6925" s="14">
        <f>+VLOOKUP(L6925,Customers!$C$3:$D$797,2,FALSE)</f>
        <v>1</v>
      </c>
      <c r="N6925" s="14">
        <f>+INDEX(Customers!$B$2:$D$797,MATCH(TF_Database!L6925,Customers!$C$2:$C$797,0),1)</f>
        <v>22874</v>
      </c>
      <c r="O6925" s="29">
        <f t="shared" si="650"/>
        <v>6</v>
      </c>
      <c r="P6925" s="29">
        <f t="shared" si="651"/>
        <v>12</v>
      </c>
      <c r="Q6925" s="14" t="str">
        <f t="shared" si="652"/>
        <v xml:space="preserve">Chris </v>
      </c>
      <c r="R6925" s="14" t="str">
        <f t="shared" si="653"/>
        <v>McAfee</v>
      </c>
    </row>
    <row r="6926" spans="2:18" x14ac:dyDescent="0.45">
      <c r="B6926" s="14" t="str">
        <f t="shared" si="648"/>
        <v>409951140996</v>
      </c>
      <c r="C6926" s="5">
        <v>40995</v>
      </c>
      <c r="D6926" s="2" t="s">
        <v>806</v>
      </c>
      <c r="E6926" s="14">
        <f t="shared" si="649"/>
        <v>1</v>
      </c>
      <c r="F6926" s="2">
        <v>11</v>
      </c>
      <c r="G6926" s="19">
        <v>324.52</v>
      </c>
      <c r="H6926" s="20">
        <v>0.08</v>
      </c>
      <c r="I6926" s="6"/>
      <c r="J6926" s="5">
        <v>40996</v>
      </c>
      <c r="K6926" s="25">
        <v>154.02000000000001</v>
      </c>
      <c r="L6926" s="2" t="s">
        <v>381</v>
      </c>
      <c r="M6926" s="14">
        <f>+VLOOKUP(L6926,Customers!$C$3:$D$797,2,FALSE)</f>
        <v>2</v>
      </c>
      <c r="N6926" s="14">
        <f>+INDEX(Customers!$B$2:$D$797,MATCH(TF_Database!L6926,Customers!$C$2:$C$797,0),1)</f>
        <v>13644</v>
      </c>
      <c r="O6926" s="29">
        <f t="shared" si="650"/>
        <v>6</v>
      </c>
      <c r="P6926" s="29">
        <f t="shared" si="651"/>
        <v>14</v>
      </c>
      <c r="Q6926" s="14" t="str">
        <f t="shared" si="652"/>
        <v xml:space="preserve">Karen </v>
      </c>
      <c r="R6926" s="14" t="str">
        <f t="shared" si="653"/>
        <v>Carlisle</v>
      </c>
    </row>
    <row r="6927" spans="2:18" x14ac:dyDescent="0.45">
      <c r="B6927" s="14" t="str">
        <f t="shared" si="648"/>
        <v>41230641232</v>
      </c>
      <c r="C6927" s="5">
        <v>41230</v>
      </c>
      <c r="D6927" s="2" t="s">
        <v>808</v>
      </c>
      <c r="E6927" s="14">
        <f t="shared" si="649"/>
        <v>0</v>
      </c>
      <c r="F6927" s="2">
        <v>6</v>
      </c>
      <c r="G6927" s="19">
        <v>1770.7</v>
      </c>
      <c r="H6927" s="20">
        <v>0.05</v>
      </c>
      <c r="I6927" s="6"/>
      <c r="J6927" s="5">
        <v>41232</v>
      </c>
      <c r="K6927" s="25">
        <v>-448.25</v>
      </c>
      <c r="L6927" s="2" t="s">
        <v>456</v>
      </c>
      <c r="M6927" s="14">
        <f>+VLOOKUP(L6927,Customers!$C$3:$D$797,2,FALSE)</f>
        <v>3</v>
      </c>
      <c r="N6927" s="14">
        <f>+INDEX(Customers!$B$2:$D$797,MATCH(TF_Database!L6927,Customers!$C$2:$C$797,0),1)</f>
        <v>8203</v>
      </c>
      <c r="O6927" s="29">
        <f t="shared" si="650"/>
        <v>5</v>
      </c>
      <c r="P6927" s="29">
        <f t="shared" si="651"/>
        <v>9</v>
      </c>
      <c r="Q6927" s="14" t="str">
        <f t="shared" si="652"/>
        <v xml:space="preserve">Bart </v>
      </c>
      <c r="R6927" s="14" t="str">
        <f t="shared" si="653"/>
        <v>Folk</v>
      </c>
    </row>
    <row r="6928" spans="2:18" x14ac:dyDescent="0.45">
      <c r="B6928" s="14" t="str">
        <f t="shared" si="648"/>
        <v>412304841231</v>
      </c>
      <c r="C6928" s="5">
        <v>41230</v>
      </c>
      <c r="D6928" s="2" t="s">
        <v>808</v>
      </c>
      <c r="E6928" s="14">
        <f t="shared" si="649"/>
        <v>0</v>
      </c>
      <c r="F6928" s="2">
        <v>48</v>
      </c>
      <c r="G6928" s="19">
        <v>628.33000000000004</v>
      </c>
      <c r="H6928" s="20">
        <v>0.09</v>
      </c>
      <c r="I6928" s="6"/>
      <c r="J6928" s="5">
        <v>41231</v>
      </c>
      <c r="K6928" s="25">
        <v>-226.62</v>
      </c>
      <c r="L6928" s="2" t="s">
        <v>456</v>
      </c>
      <c r="M6928" s="14">
        <f>+VLOOKUP(L6928,Customers!$C$3:$D$797,2,FALSE)</f>
        <v>3</v>
      </c>
      <c r="N6928" s="14">
        <f>+INDEX(Customers!$B$2:$D$797,MATCH(TF_Database!L6928,Customers!$C$2:$C$797,0),1)</f>
        <v>8203</v>
      </c>
      <c r="O6928" s="29">
        <f t="shared" si="650"/>
        <v>5</v>
      </c>
      <c r="P6928" s="29">
        <f t="shared" si="651"/>
        <v>9</v>
      </c>
      <c r="Q6928" s="14" t="str">
        <f t="shared" si="652"/>
        <v xml:space="preserve">Bart </v>
      </c>
      <c r="R6928" s="14" t="str">
        <f t="shared" si="653"/>
        <v>Folk</v>
      </c>
    </row>
    <row r="6929" spans="2:18" x14ac:dyDescent="0.45">
      <c r="B6929" s="14" t="str">
        <f t="shared" si="648"/>
        <v>409712140973</v>
      </c>
      <c r="C6929" s="5">
        <v>40971</v>
      </c>
      <c r="D6929" s="2" t="s">
        <v>808</v>
      </c>
      <c r="E6929" s="14">
        <f t="shared" si="649"/>
        <v>0</v>
      </c>
      <c r="F6929" s="2">
        <v>21</v>
      </c>
      <c r="G6929" s="19">
        <v>141.19999999999999</v>
      </c>
      <c r="H6929" s="20">
        <v>0.05</v>
      </c>
      <c r="I6929" s="6"/>
      <c r="J6929" s="5">
        <v>40973</v>
      </c>
      <c r="K6929" s="25">
        <v>-74.43950000000001</v>
      </c>
      <c r="L6929" s="2" t="s">
        <v>34</v>
      </c>
      <c r="M6929" s="14">
        <f>+VLOOKUP(L6929,Customers!$C$3:$D$797,2,FALSE)</f>
        <v>3</v>
      </c>
      <c r="N6929" s="14">
        <f>+INDEX(Customers!$B$2:$D$797,MATCH(TF_Database!L6929,Customers!$C$2:$C$797,0),1)</f>
        <v>7978</v>
      </c>
      <c r="O6929" s="29">
        <f t="shared" si="650"/>
        <v>6</v>
      </c>
      <c r="P6929" s="29">
        <f t="shared" si="651"/>
        <v>13</v>
      </c>
      <c r="Q6929" s="14" t="str">
        <f t="shared" si="652"/>
        <v xml:space="preserve">Barry </v>
      </c>
      <c r="R6929" s="14" t="str">
        <f t="shared" si="653"/>
        <v>Weirich</v>
      </c>
    </row>
    <row r="6930" spans="2:18" x14ac:dyDescent="0.45">
      <c r="B6930" s="14" t="str">
        <f t="shared" si="648"/>
        <v>401661540166</v>
      </c>
      <c r="C6930" s="5">
        <v>40166</v>
      </c>
      <c r="D6930" s="2" t="s">
        <v>808</v>
      </c>
      <c r="E6930" s="14">
        <f t="shared" si="649"/>
        <v>0</v>
      </c>
      <c r="F6930" s="2">
        <v>15</v>
      </c>
      <c r="G6930" s="19">
        <v>83.02</v>
      </c>
      <c r="H6930" s="20">
        <v>0.06</v>
      </c>
      <c r="I6930" s="6"/>
      <c r="J6930" s="5">
        <v>40166</v>
      </c>
      <c r="K6930" s="25">
        <v>-54.01</v>
      </c>
      <c r="L6930" s="2" t="s">
        <v>386</v>
      </c>
      <c r="M6930" s="14">
        <f>+VLOOKUP(L6930,Customers!$C$3:$D$797,2,FALSE)</f>
        <v>2</v>
      </c>
      <c r="N6930" s="14">
        <f>+INDEX(Customers!$B$2:$D$797,MATCH(TF_Database!L6930,Customers!$C$2:$C$797,0),1)</f>
        <v>2078</v>
      </c>
      <c r="O6930" s="29">
        <f t="shared" si="650"/>
        <v>8</v>
      </c>
      <c r="P6930" s="29">
        <f t="shared" si="651"/>
        <v>15</v>
      </c>
      <c r="Q6930" s="14" t="str">
        <f t="shared" si="652"/>
        <v xml:space="preserve">Michael </v>
      </c>
      <c r="R6930" s="14" t="str">
        <f t="shared" si="653"/>
        <v>Stewart</v>
      </c>
    </row>
    <row r="6931" spans="2:18" x14ac:dyDescent="0.45">
      <c r="B6931" s="14" t="str">
        <f t="shared" si="648"/>
        <v>399983740000</v>
      </c>
      <c r="C6931" s="5">
        <v>39998</v>
      </c>
      <c r="D6931" s="2" t="s">
        <v>806</v>
      </c>
      <c r="E6931" s="14">
        <f t="shared" si="649"/>
        <v>1</v>
      </c>
      <c r="F6931" s="2">
        <v>37</v>
      </c>
      <c r="G6931" s="19">
        <v>6176.29</v>
      </c>
      <c r="H6931" s="20">
        <v>0.04</v>
      </c>
      <c r="I6931" s="6"/>
      <c r="J6931" s="5">
        <v>40000</v>
      </c>
      <c r="K6931" s="25">
        <v>1499.94</v>
      </c>
      <c r="L6931" s="2" t="s">
        <v>399</v>
      </c>
      <c r="M6931" s="14">
        <f>+VLOOKUP(L6931,Customers!$C$3:$D$797,2,FALSE)</f>
        <v>2</v>
      </c>
      <c r="N6931" s="14">
        <f>+INDEX(Customers!$B$2:$D$797,MATCH(TF_Database!L6931,Customers!$C$2:$C$797,0),1)</f>
        <v>6891</v>
      </c>
      <c r="O6931" s="29">
        <f t="shared" si="650"/>
        <v>5</v>
      </c>
      <c r="P6931" s="29">
        <f t="shared" si="651"/>
        <v>12</v>
      </c>
      <c r="Q6931" s="14" t="str">
        <f t="shared" si="652"/>
        <v xml:space="preserve">Dave </v>
      </c>
      <c r="R6931" s="14" t="str">
        <f t="shared" si="653"/>
        <v>Poirier</v>
      </c>
    </row>
    <row r="6932" spans="2:18" x14ac:dyDescent="0.45">
      <c r="B6932" s="14" t="str">
        <f t="shared" si="648"/>
        <v>412351241242</v>
      </c>
      <c r="C6932" s="5">
        <v>41235</v>
      </c>
      <c r="D6932" s="2" t="s">
        <v>804</v>
      </c>
      <c r="E6932" s="14">
        <f t="shared" si="649"/>
        <v>0</v>
      </c>
      <c r="F6932" s="2">
        <v>12</v>
      </c>
      <c r="G6932" s="19">
        <v>2218.8910000000001</v>
      </c>
      <c r="H6932" s="20">
        <v>0</v>
      </c>
      <c r="I6932" s="6"/>
      <c r="J6932" s="5">
        <v>41242</v>
      </c>
      <c r="K6932" s="25">
        <v>79.542000000000002</v>
      </c>
      <c r="L6932" s="2" t="s">
        <v>712</v>
      </c>
      <c r="M6932" s="14">
        <f>+VLOOKUP(L6932,Customers!$C$3:$D$797,2,FALSE)</f>
        <v>3</v>
      </c>
      <c r="N6932" s="14">
        <f>+INDEX(Customers!$B$2:$D$797,MATCH(TF_Database!L6932,Customers!$C$2:$C$797,0),1)</f>
        <v>24049</v>
      </c>
      <c r="O6932" s="29">
        <f t="shared" si="650"/>
        <v>6</v>
      </c>
      <c r="P6932" s="29">
        <f t="shared" si="651"/>
        <v>13</v>
      </c>
      <c r="Q6932" s="14" t="str">
        <f t="shared" si="652"/>
        <v xml:space="preserve">Bryan </v>
      </c>
      <c r="R6932" s="14" t="str">
        <f t="shared" si="653"/>
        <v>Spruell</v>
      </c>
    </row>
    <row r="6933" spans="2:18" x14ac:dyDescent="0.45">
      <c r="B6933" s="14" t="str">
        <f t="shared" si="648"/>
        <v>40761740763</v>
      </c>
      <c r="C6933" s="5">
        <v>40761</v>
      </c>
      <c r="D6933" s="2" t="s">
        <v>808</v>
      </c>
      <c r="E6933" s="14">
        <f t="shared" si="649"/>
        <v>0</v>
      </c>
      <c r="F6933" s="2">
        <v>7</v>
      </c>
      <c r="G6933" s="19">
        <v>39.01</v>
      </c>
      <c r="H6933" s="20">
        <v>7.0000000000000007E-2</v>
      </c>
      <c r="I6933" s="6"/>
      <c r="J6933" s="5">
        <v>40763</v>
      </c>
      <c r="K6933" s="25">
        <v>-38.44</v>
      </c>
      <c r="L6933" s="2" t="s">
        <v>359</v>
      </c>
      <c r="M6933" s="14">
        <f>+VLOOKUP(L6933,Customers!$C$3:$D$797,2,FALSE)</f>
        <v>2</v>
      </c>
      <c r="N6933" s="14">
        <f>+INDEX(Customers!$B$2:$D$797,MATCH(TF_Database!L6933,Customers!$C$2:$C$797,0),1)</f>
        <v>24790</v>
      </c>
      <c r="O6933" s="29">
        <f t="shared" si="650"/>
        <v>8</v>
      </c>
      <c r="P6933" s="29">
        <f t="shared" si="651"/>
        <v>16</v>
      </c>
      <c r="Q6933" s="14" t="str">
        <f t="shared" si="652"/>
        <v xml:space="preserve">Christy </v>
      </c>
      <c r="R6933" s="14" t="str">
        <f t="shared" si="653"/>
        <v>Brittain</v>
      </c>
    </row>
    <row r="6934" spans="2:18" x14ac:dyDescent="0.45">
      <c r="B6934" s="14" t="str">
        <f t="shared" si="648"/>
        <v>409024540904</v>
      </c>
      <c r="C6934" s="5">
        <v>40902</v>
      </c>
      <c r="D6934" s="2" t="s">
        <v>810</v>
      </c>
      <c r="E6934" s="14">
        <f t="shared" si="649"/>
        <v>0</v>
      </c>
      <c r="F6934" s="2">
        <v>45</v>
      </c>
      <c r="G6934" s="19">
        <v>4768.59</v>
      </c>
      <c r="H6934" s="20">
        <v>0.01</v>
      </c>
      <c r="I6934" s="6"/>
      <c r="J6934" s="5">
        <v>40904</v>
      </c>
      <c r="K6934" s="25">
        <v>-593.79999999999995</v>
      </c>
      <c r="L6934" s="2" t="s">
        <v>359</v>
      </c>
      <c r="M6934" s="14">
        <f>+VLOOKUP(L6934,Customers!$C$3:$D$797,2,FALSE)</f>
        <v>2</v>
      </c>
      <c r="N6934" s="14">
        <f>+INDEX(Customers!$B$2:$D$797,MATCH(TF_Database!L6934,Customers!$C$2:$C$797,0),1)</f>
        <v>24790</v>
      </c>
      <c r="O6934" s="29">
        <f t="shared" si="650"/>
        <v>8</v>
      </c>
      <c r="P6934" s="29">
        <f t="shared" si="651"/>
        <v>16</v>
      </c>
      <c r="Q6934" s="14" t="str">
        <f t="shared" si="652"/>
        <v xml:space="preserve">Christy </v>
      </c>
      <c r="R6934" s="14" t="str">
        <f t="shared" si="653"/>
        <v>Brittain</v>
      </c>
    </row>
    <row r="6935" spans="2:18" x14ac:dyDescent="0.45">
      <c r="B6935" s="14" t="str">
        <f t="shared" si="648"/>
        <v>409023340904</v>
      </c>
      <c r="C6935" s="5">
        <v>40902</v>
      </c>
      <c r="D6935" s="2" t="s">
        <v>810</v>
      </c>
      <c r="E6935" s="14">
        <f t="shared" si="649"/>
        <v>0</v>
      </c>
      <c r="F6935" s="2">
        <v>33</v>
      </c>
      <c r="G6935" s="19">
        <v>117.77</v>
      </c>
      <c r="H6935" s="20">
        <v>0.08</v>
      </c>
      <c r="I6935" s="6"/>
      <c r="J6935" s="5">
        <v>40904</v>
      </c>
      <c r="K6935" s="25">
        <v>47.98</v>
      </c>
      <c r="L6935" s="2" t="s">
        <v>359</v>
      </c>
      <c r="M6935" s="14">
        <f>+VLOOKUP(L6935,Customers!$C$3:$D$797,2,FALSE)</f>
        <v>2</v>
      </c>
      <c r="N6935" s="14">
        <f>+INDEX(Customers!$B$2:$D$797,MATCH(TF_Database!L6935,Customers!$C$2:$C$797,0),1)</f>
        <v>24790</v>
      </c>
      <c r="O6935" s="29">
        <f t="shared" si="650"/>
        <v>8</v>
      </c>
      <c r="P6935" s="29">
        <f t="shared" si="651"/>
        <v>16</v>
      </c>
      <c r="Q6935" s="14" t="str">
        <f t="shared" si="652"/>
        <v xml:space="preserve">Christy </v>
      </c>
      <c r="R6935" s="14" t="str">
        <f t="shared" si="653"/>
        <v>Brittain</v>
      </c>
    </row>
    <row r="6936" spans="2:18" x14ac:dyDescent="0.45">
      <c r="B6936" s="14" t="str">
        <f t="shared" si="648"/>
        <v>399942139995</v>
      </c>
      <c r="C6936" s="5">
        <v>39994</v>
      </c>
      <c r="D6936" s="2" t="s">
        <v>806</v>
      </c>
      <c r="E6936" s="14">
        <f t="shared" si="649"/>
        <v>1</v>
      </c>
      <c r="F6936" s="2">
        <v>21</v>
      </c>
      <c r="G6936" s="19">
        <v>179.98</v>
      </c>
      <c r="H6936" s="20">
        <v>0.01</v>
      </c>
      <c r="I6936" s="6"/>
      <c r="J6936" s="5">
        <v>39995</v>
      </c>
      <c r="K6936" s="25">
        <v>38.700000000000003</v>
      </c>
      <c r="L6936" s="2" t="s">
        <v>359</v>
      </c>
      <c r="M6936" s="14">
        <f>+VLOOKUP(L6936,Customers!$C$3:$D$797,2,FALSE)</f>
        <v>2</v>
      </c>
      <c r="N6936" s="14">
        <f>+INDEX(Customers!$B$2:$D$797,MATCH(TF_Database!L6936,Customers!$C$2:$C$797,0),1)</f>
        <v>24790</v>
      </c>
      <c r="O6936" s="29">
        <f t="shared" si="650"/>
        <v>8</v>
      </c>
      <c r="P6936" s="29">
        <f t="shared" si="651"/>
        <v>16</v>
      </c>
      <c r="Q6936" s="14" t="str">
        <f t="shared" si="652"/>
        <v xml:space="preserve">Christy </v>
      </c>
      <c r="R6936" s="14" t="str">
        <f t="shared" si="653"/>
        <v>Brittain</v>
      </c>
    </row>
    <row r="6937" spans="2:18" x14ac:dyDescent="0.45">
      <c r="B6937" s="14" t="str">
        <f t="shared" si="648"/>
        <v>399941639995</v>
      </c>
      <c r="C6937" s="5">
        <v>39994</v>
      </c>
      <c r="D6937" s="2" t="s">
        <v>806</v>
      </c>
      <c r="E6937" s="14">
        <f t="shared" si="649"/>
        <v>1</v>
      </c>
      <c r="F6937" s="2">
        <v>16</v>
      </c>
      <c r="G6937" s="19">
        <v>55.44</v>
      </c>
      <c r="H6937" s="20">
        <v>0.09</v>
      </c>
      <c r="I6937" s="6"/>
      <c r="J6937" s="5">
        <v>39995</v>
      </c>
      <c r="K6937" s="25">
        <v>-21.91</v>
      </c>
      <c r="L6937" s="2" t="s">
        <v>359</v>
      </c>
      <c r="M6937" s="14">
        <f>+VLOOKUP(L6937,Customers!$C$3:$D$797,2,FALSE)</f>
        <v>2</v>
      </c>
      <c r="N6937" s="14">
        <f>+INDEX(Customers!$B$2:$D$797,MATCH(TF_Database!L6937,Customers!$C$2:$C$797,0),1)</f>
        <v>24790</v>
      </c>
      <c r="O6937" s="29">
        <f t="shared" si="650"/>
        <v>8</v>
      </c>
      <c r="P6937" s="29">
        <f t="shared" si="651"/>
        <v>16</v>
      </c>
      <c r="Q6937" s="14" t="str">
        <f t="shared" si="652"/>
        <v xml:space="preserve">Christy </v>
      </c>
      <c r="R6937" s="14" t="str">
        <f t="shared" si="653"/>
        <v>Brittain</v>
      </c>
    </row>
    <row r="6938" spans="2:18" x14ac:dyDescent="0.45">
      <c r="B6938" s="14" t="str">
        <f t="shared" si="648"/>
        <v>399941839997</v>
      </c>
      <c r="C6938" s="5">
        <v>39994</v>
      </c>
      <c r="D6938" s="2" t="s">
        <v>806</v>
      </c>
      <c r="E6938" s="14">
        <f t="shared" si="649"/>
        <v>1</v>
      </c>
      <c r="F6938" s="2">
        <v>18</v>
      </c>
      <c r="G6938" s="19">
        <v>174.62</v>
      </c>
      <c r="H6938" s="20">
        <v>0.1</v>
      </c>
      <c r="I6938" s="6"/>
      <c r="J6938" s="5">
        <v>39997</v>
      </c>
      <c r="K6938" s="25">
        <v>-119.77</v>
      </c>
      <c r="L6938" s="2" t="s">
        <v>359</v>
      </c>
      <c r="M6938" s="14">
        <f>+VLOOKUP(L6938,Customers!$C$3:$D$797,2,FALSE)</f>
        <v>2</v>
      </c>
      <c r="N6938" s="14">
        <f>+INDEX(Customers!$B$2:$D$797,MATCH(TF_Database!L6938,Customers!$C$2:$C$797,0),1)</f>
        <v>24790</v>
      </c>
      <c r="O6938" s="29">
        <f t="shared" si="650"/>
        <v>8</v>
      </c>
      <c r="P6938" s="29">
        <f t="shared" si="651"/>
        <v>16</v>
      </c>
      <c r="Q6938" s="14" t="str">
        <f t="shared" si="652"/>
        <v xml:space="preserve">Christy </v>
      </c>
      <c r="R6938" s="14" t="str">
        <f t="shared" si="653"/>
        <v>Brittain</v>
      </c>
    </row>
    <row r="6939" spans="2:18" x14ac:dyDescent="0.45">
      <c r="B6939" s="14" t="str">
        <f t="shared" si="648"/>
        <v>402521040253</v>
      </c>
      <c r="C6939" s="5">
        <v>40252</v>
      </c>
      <c r="D6939" s="2" t="s">
        <v>808</v>
      </c>
      <c r="E6939" s="14">
        <f t="shared" si="649"/>
        <v>0</v>
      </c>
      <c r="F6939" s="2">
        <v>10</v>
      </c>
      <c r="G6939" s="19">
        <v>999.89</v>
      </c>
      <c r="H6939" s="20">
        <v>0.02</v>
      </c>
      <c r="I6939" s="6"/>
      <c r="J6939" s="5">
        <v>40253</v>
      </c>
      <c r="K6939" s="25">
        <v>-119.92</v>
      </c>
      <c r="L6939" s="2" t="s">
        <v>348</v>
      </c>
      <c r="M6939" s="14">
        <f>+VLOOKUP(L6939,Customers!$C$3:$D$797,2,FALSE)</f>
        <v>4</v>
      </c>
      <c r="N6939" s="14">
        <f>+INDEX(Customers!$B$2:$D$797,MATCH(TF_Database!L6939,Customers!$C$2:$C$797,0),1)</f>
        <v>9686</v>
      </c>
      <c r="O6939" s="29">
        <f t="shared" si="650"/>
        <v>7</v>
      </c>
      <c r="P6939" s="29">
        <f t="shared" si="651"/>
        <v>13</v>
      </c>
      <c r="Q6939" s="14" t="str">
        <f t="shared" si="652"/>
        <v xml:space="preserve">Harold </v>
      </c>
      <c r="R6939" s="14" t="str">
        <f t="shared" si="653"/>
        <v>Dahlen</v>
      </c>
    </row>
    <row r="6940" spans="2:18" x14ac:dyDescent="0.45">
      <c r="B6940" s="14" t="str">
        <f t="shared" si="648"/>
        <v>410614341068</v>
      </c>
      <c r="C6940" s="5">
        <v>41061</v>
      </c>
      <c r="D6940" s="2" t="s">
        <v>804</v>
      </c>
      <c r="E6940" s="14">
        <f t="shared" si="649"/>
        <v>0</v>
      </c>
      <c r="F6940" s="2">
        <v>43</v>
      </c>
      <c r="G6940" s="19">
        <v>532.89</v>
      </c>
      <c r="H6940" s="20">
        <v>0.09</v>
      </c>
      <c r="I6940" s="6"/>
      <c r="J6940" s="5">
        <v>41068</v>
      </c>
      <c r="K6940" s="25">
        <v>210.52800000000002</v>
      </c>
      <c r="L6940" s="2" t="s">
        <v>344</v>
      </c>
      <c r="M6940" s="14">
        <f>+VLOOKUP(L6940,Customers!$C$3:$D$797,2,FALSE)</f>
        <v>2</v>
      </c>
      <c r="N6940" s="14">
        <f>+INDEX(Customers!$B$2:$D$797,MATCH(TF_Database!L6940,Customers!$C$2:$C$797,0),1)</f>
        <v>730</v>
      </c>
      <c r="O6940" s="29">
        <f t="shared" si="650"/>
        <v>6</v>
      </c>
      <c r="P6940" s="29">
        <f t="shared" si="651"/>
        <v>13</v>
      </c>
      <c r="Q6940" s="14" t="str">
        <f t="shared" si="652"/>
        <v xml:space="preserve">Bobby </v>
      </c>
      <c r="R6940" s="14" t="str">
        <f t="shared" si="653"/>
        <v>Trafton</v>
      </c>
    </row>
    <row r="6941" spans="2:18" x14ac:dyDescent="0.45">
      <c r="B6941" s="14" t="str">
        <f t="shared" si="648"/>
        <v>410612441066</v>
      </c>
      <c r="C6941" s="5">
        <v>41061</v>
      </c>
      <c r="D6941" s="2" t="s">
        <v>804</v>
      </c>
      <c r="E6941" s="14">
        <f t="shared" si="649"/>
        <v>0</v>
      </c>
      <c r="F6941" s="2">
        <v>24</v>
      </c>
      <c r="G6941" s="19">
        <v>60.69</v>
      </c>
      <c r="H6941" s="20">
        <v>0.06</v>
      </c>
      <c r="I6941" s="6"/>
      <c r="J6941" s="5">
        <v>41066</v>
      </c>
      <c r="K6941" s="25">
        <v>-25.65</v>
      </c>
      <c r="L6941" s="2" t="s">
        <v>344</v>
      </c>
      <c r="M6941" s="14">
        <f>+VLOOKUP(L6941,Customers!$C$3:$D$797,2,FALSE)</f>
        <v>2</v>
      </c>
      <c r="N6941" s="14">
        <f>+INDEX(Customers!$B$2:$D$797,MATCH(TF_Database!L6941,Customers!$C$2:$C$797,0),1)</f>
        <v>730</v>
      </c>
      <c r="O6941" s="29">
        <f t="shared" si="650"/>
        <v>6</v>
      </c>
      <c r="P6941" s="29">
        <f t="shared" si="651"/>
        <v>13</v>
      </c>
      <c r="Q6941" s="14" t="str">
        <f t="shared" si="652"/>
        <v xml:space="preserve">Bobby </v>
      </c>
      <c r="R6941" s="14" t="str">
        <f t="shared" si="653"/>
        <v>Trafton</v>
      </c>
    </row>
    <row r="6942" spans="2:18" x14ac:dyDescent="0.45">
      <c r="B6942" s="14" t="str">
        <f t="shared" si="648"/>
        <v>402354340238</v>
      </c>
      <c r="C6942" s="5">
        <v>40235</v>
      </c>
      <c r="D6942" s="2" t="s">
        <v>810</v>
      </c>
      <c r="E6942" s="14">
        <f t="shared" si="649"/>
        <v>0</v>
      </c>
      <c r="F6942" s="2">
        <v>43</v>
      </c>
      <c r="G6942" s="19">
        <v>16116.33</v>
      </c>
      <c r="H6942" s="20">
        <v>0.08</v>
      </c>
      <c r="I6942" s="6"/>
      <c r="J6942" s="5">
        <v>40238</v>
      </c>
      <c r="K6942" s="25">
        <v>6919.8670000000002</v>
      </c>
      <c r="L6942" s="2" t="s">
        <v>381</v>
      </c>
      <c r="M6942" s="14">
        <f>+VLOOKUP(L6942,Customers!$C$3:$D$797,2,FALSE)</f>
        <v>2</v>
      </c>
      <c r="N6942" s="14">
        <f>+INDEX(Customers!$B$2:$D$797,MATCH(TF_Database!L6942,Customers!$C$2:$C$797,0),1)</f>
        <v>13644</v>
      </c>
      <c r="O6942" s="29">
        <f t="shared" si="650"/>
        <v>6</v>
      </c>
      <c r="P6942" s="29">
        <f t="shared" si="651"/>
        <v>14</v>
      </c>
      <c r="Q6942" s="14" t="str">
        <f t="shared" si="652"/>
        <v xml:space="preserve">Karen </v>
      </c>
      <c r="R6942" s="14" t="str">
        <f t="shared" si="653"/>
        <v>Carlisle</v>
      </c>
    </row>
    <row r="6943" spans="2:18" x14ac:dyDescent="0.45">
      <c r="B6943" s="14" t="str">
        <f t="shared" si="648"/>
        <v>400612140063</v>
      </c>
      <c r="C6943" s="5">
        <v>40061</v>
      </c>
      <c r="D6943" s="2" t="s">
        <v>806</v>
      </c>
      <c r="E6943" s="14">
        <f t="shared" si="649"/>
        <v>1</v>
      </c>
      <c r="F6943" s="2">
        <v>21</v>
      </c>
      <c r="G6943" s="19">
        <v>5482.18</v>
      </c>
      <c r="H6943" s="20">
        <v>0.06</v>
      </c>
      <c r="I6943" s="6"/>
      <c r="J6943" s="5">
        <v>40063</v>
      </c>
      <c r="K6943" s="25">
        <v>1167.3800000000001</v>
      </c>
      <c r="L6943" s="2" t="s">
        <v>452</v>
      </c>
      <c r="M6943" s="14">
        <f>+VLOOKUP(L6943,Customers!$C$3:$D$797,2,FALSE)</f>
        <v>4</v>
      </c>
      <c r="N6943" s="14">
        <f>+INDEX(Customers!$B$2:$D$797,MATCH(TF_Database!L6943,Customers!$C$2:$C$797,0),1)</f>
        <v>20677</v>
      </c>
      <c r="O6943" s="29">
        <f t="shared" si="650"/>
        <v>7</v>
      </c>
      <c r="P6943" s="29">
        <f t="shared" si="651"/>
        <v>16</v>
      </c>
      <c r="Q6943" s="14" t="str">
        <f t="shared" si="652"/>
        <v xml:space="preserve">Speros </v>
      </c>
      <c r="R6943" s="14" t="str">
        <f t="shared" si="653"/>
        <v>Goranitis</v>
      </c>
    </row>
    <row r="6944" spans="2:18" x14ac:dyDescent="0.45">
      <c r="B6944" s="14" t="str">
        <f t="shared" si="648"/>
        <v>400611640063</v>
      </c>
      <c r="C6944" s="5">
        <v>40061</v>
      </c>
      <c r="D6944" s="2" t="s">
        <v>806</v>
      </c>
      <c r="E6944" s="14">
        <f t="shared" si="649"/>
        <v>1</v>
      </c>
      <c r="F6944" s="2">
        <v>16</v>
      </c>
      <c r="G6944" s="19">
        <v>45.57</v>
      </c>
      <c r="H6944" s="20">
        <v>0.09</v>
      </c>
      <c r="I6944" s="6"/>
      <c r="J6944" s="5">
        <v>40063</v>
      </c>
      <c r="K6944" s="25">
        <v>2.81</v>
      </c>
      <c r="L6944" s="2" t="s">
        <v>452</v>
      </c>
      <c r="M6944" s="14">
        <f>+VLOOKUP(L6944,Customers!$C$3:$D$797,2,FALSE)</f>
        <v>4</v>
      </c>
      <c r="N6944" s="14">
        <f>+INDEX(Customers!$B$2:$D$797,MATCH(TF_Database!L6944,Customers!$C$2:$C$797,0),1)</f>
        <v>20677</v>
      </c>
      <c r="O6944" s="29">
        <f t="shared" si="650"/>
        <v>7</v>
      </c>
      <c r="P6944" s="29">
        <f t="shared" si="651"/>
        <v>16</v>
      </c>
      <c r="Q6944" s="14" t="str">
        <f t="shared" si="652"/>
        <v xml:space="preserve">Speros </v>
      </c>
      <c r="R6944" s="14" t="str">
        <f t="shared" si="653"/>
        <v>Goranitis</v>
      </c>
    </row>
    <row r="6945" spans="2:18" x14ac:dyDescent="0.45">
      <c r="B6945" s="14" t="str">
        <f t="shared" si="648"/>
        <v>401921340193</v>
      </c>
      <c r="C6945" s="5">
        <v>40192</v>
      </c>
      <c r="D6945" s="2" t="s">
        <v>806</v>
      </c>
      <c r="E6945" s="14">
        <f t="shared" si="649"/>
        <v>1</v>
      </c>
      <c r="F6945" s="2">
        <v>13</v>
      </c>
      <c r="G6945" s="19">
        <v>473.46</v>
      </c>
      <c r="H6945" s="20">
        <v>0.03</v>
      </c>
      <c r="I6945" s="6"/>
      <c r="J6945" s="5">
        <v>40193</v>
      </c>
      <c r="K6945" s="25">
        <v>128.11000000000001</v>
      </c>
      <c r="L6945" s="2" t="s">
        <v>451</v>
      </c>
      <c r="M6945" s="14">
        <f>+VLOOKUP(L6945,Customers!$C$3:$D$797,2,FALSE)</f>
        <v>4</v>
      </c>
      <c r="N6945" s="14">
        <f>+INDEX(Customers!$B$2:$D$797,MATCH(TF_Database!L6945,Customers!$C$2:$C$797,0),1)</f>
        <v>28121</v>
      </c>
      <c r="O6945" s="29">
        <f t="shared" si="650"/>
        <v>6</v>
      </c>
      <c r="P6945" s="29">
        <f t="shared" si="651"/>
        <v>14</v>
      </c>
      <c r="Q6945" s="14" t="str">
        <f t="shared" si="652"/>
        <v xml:space="preserve">Grant </v>
      </c>
      <c r="R6945" s="14" t="str">
        <f t="shared" si="653"/>
        <v>Thornton</v>
      </c>
    </row>
    <row r="6946" spans="2:18" x14ac:dyDescent="0.45">
      <c r="B6946" s="14" t="str">
        <f t="shared" si="648"/>
        <v>400874240091</v>
      </c>
      <c r="C6946" s="5">
        <v>40087</v>
      </c>
      <c r="D6946" s="2" t="s">
        <v>804</v>
      </c>
      <c r="E6946" s="14">
        <f t="shared" si="649"/>
        <v>0</v>
      </c>
      <c r="F6946" s="2">
        <v>42</v>
      </c>
      <c r="G6946" s="19">
        <v>88.23</v>
      </c>
      <c r="H6946" s="20">
        <v>0.1</v>
      </c>
      <c r="I6946" s="6"/>
      <c r="J6946" s="5">
        <v>40091</v>
      </c>
      <c r="K6946" s="25">
        <v>-195.93</v>
      </c>
      <c r="L6946" s="2" t="s">
        <v>360</v>
      </c>
      <c r="M6946" s="14">
        <f>+VLOOKUP(L6946,Customers!$C$3:$D$797,2,FALSE)</f>
        <v>2</v>
      </c>
      <c r="N6946" s="14">
        <f>+INDEX(Customers!$B$2:$D$797,MATCH(TF_Database!L6946,Customers!$C$2:$C$797,0),1)</f>
        <v>32391</v>
      </c>
      <c r="O6946" s="29">
        <f t="shared" si="650"/>
        <v>4</v>
      </c>
      <c r="P6946" s="29">
        <f t="shared" si="651"/>
        <v>12</v>
      </c>
      <c r="Q6946" s="14" t="str">
        <f t="shared" si="652"/>
        <v xml:space="preserve">Tom </v>
      </c>
      <c r="R6946" s="14" t="str">
        <f t="shared" si="653"/>
        <v>Prescott</v>
      </c>
    </row>
    <row r="6947" spans="2:18" x14ac:dyDescent="0.45">
      <c r="B6947" s="14" t="str">
        <f t="shared" si="648"/>
        <v>40697140699</v>
      </c>
      <c r="C6947" s="5">
        <v>40697</v>
      </c>
      <c r="D6947" s="2" t="s">
        <v>804</v>
      </c>
      <c r="E6947" s="14">
        <f t="shared" si="649"/>
        <v>0</v>
      </c>
      <c r="F6947" s="2">
        <v>1</v>
      </c>
      <c r="G6947" s="19">
        <v>29.19</v>
      </c>
      <c r="H6947" s="20">
        <v>0.03</v>
      </c>
      <c r="I6947" s="6"/>
      <c r="J6947" s="5">
        <v>40699</v>
      </c>
      <c r="K6947" s="25">
        <v>-23.1</v>
      </c>
      <c r="L6947" s="2" t="s">
        <v>712</v>
      </c>
      <c r="M6947" s="14">
        <f>+VLOOKUP(L6947,Customers!$C$3:$D$797,2,FALSE)</f>
        <v>3</v>
      </c>
      <c r="N6947" s="14">
        <f>+INDEX(Customers!$B$2:$D$797,MATCH(TF_Database!L6947,Customers!$C$2:$C$797,0),1)</f>
        <v>24049</v>
      </c>
      <c r="O6947" s="29">
        <f t="shared" si="650"/>
        <v>6</v>
      </c>
      <c r="P6947" s="29">
        <f t="shared" si="651"/>
        <v>13</v>
      </c>
      <c r="Q6947" s="14" t="str">
        <f t="shared" si="652"/>
        <v xml:space="preserve">Bryan </v>
      </c>
      <c r="R6947" s="14" t="str">
        <f t="shared" si="653"/>
        <v>Spruell</v>
      </c>
    </row>
    <row r="6948" spans="2:18" x14ac:dyDescent="0.45">
      <c r="B6948" s="14" t="str">
        <f t="shared" si="648"/>
        <v>40697940699</v>
      </c>
      <c r="C6948" s="5">
        <v>40697</v>
      </c>
      <c r="D6948" s="2" t="s">
        <v>804</v>
      </c>
      <c r="E6948" s="14">
        <f t="shared" si="649"/>
        <v>0</v>
      </c>
      <c r="F6948" s="2">
        <v>9</v>
      </c>
      <c r="G6948" s="19">
        <v>2007.24</v>
      </c>
      <c r="H6948" s="20">
        <v>0.03</v>
      </c>
      <c r="I6948" s="6"/>
      <c r="J6948" s="5">
        <v>40699</v>
      </c>
      <c r="K6948" s="25">
        <v>600.4</v>
      </c>
      <c r="L6948" s="2" t="s">
        <v>712</v>
      </c>
      <c r="M6948" s="14">
        <f>+VLOOKUP(L6948,Customers!$C$3:$D$797,2,FALSE)</f>
        <v>3</v>
      </c>
      <c r="N6948" s="14">
        <f>+INDEX(Customers!$B$2:$D$797,MATCH(TF_Database!L6948,Customers!$C$2:$C$797,0),1)</f>
        <v>24049</v>
      </c>
      <c r="O6948" s="29">
        <f t="shared" si="650"/>
        <v>6</v>
      </c>
      <c r="P6948" s="29">
        <f t="shared" si="651"/>
        <v>13</v>
      </c>
      <c r="Q6948" s="14" t="str">
        <f t="shared" si="652"/>
        <v xml:space="preserve">Bryan </v>
      </c>
      <c r="R6948" s="14" t="str">
        <f t="shared" si="653"/>
        <v>Spruell</v>
      </c>
    </row>
    <row r="6949" spans="2:18" x14ac:dyDescent="0.45">
      <c r="B6949" s="14" t="str">
        <f t="shared" si="648"/>
        <v>406974240702</v>
      </c>
      <c r="C6949" s="5">
        <v>40697</v>
      </c>
      <c r="D6949" s="2" t="s">
        <v>804</v>
      </c>
      <c r="E6949" s="14">
        <f t="shared" si="649"/>
        <v>0</v>
      </c>
      <c r="F6949" s="2">
        <v>42</v>
      </c>
      <c r="G6949" s="19">
        <v>384.41</v>
      </c>
      <c r="H6949" s="20">
        <v>0.05</v>
      </c>
      <c r="I6949" s="6"/>
      <c r="J6949" s="5">
        <v>40702</v>
      </c>
      <c r="K6949" s="25">
        <v>-44.300400000000003</v>
      </c>
      <c r="L6949" s="2" t="s">
        <v>712</v>
      </c>
      <c r="M6949" s="14">
        <f>+VLOOKUP(L6949,Customers!$C$3:$D$797,2,FALSE)</f>
        <v>3</v>
      </c>
      <c r="N6949" s="14">
        <f>+INDEX(Customers!$B$2:$D$797,MATCH(TF_Database!L6949,Customers!$C$2:$C$797,0),1)</f>
        <v>24049</v>
      </c>
      <c r="O6949" s="29">
        <f t="shared" si="650"/>
        <v>6</v>
      </c>
      <c r="P6949" s="29">
        <f t="shared" si="651"/>
        <v>13</v>
      </c>
      <c r="Q6949" s="14" t="str">
        <f t="shared" si="652"/>
        <v xml:space="preserve">Bryan </v>
      </c>
      <c r="R6949" s="14" t="str">
        <f t="shared" si="653"/>
        <v>Spruell</v>
      </c>
    </row>
    <row r="6950" spans="2:18" x14ac:dyDescent="0.45">
      <c r="B6950" s="14" t="str">
        <f t="shared" si="648"/>
        <v>39815439815</v>
      </c>
      <c r="C6950" s="5">
        <v>39815</v>
      </c>
      <c r="D6950" s="2" t="s">
        <v>804</v>
      </c>
      <c r="E6950" s="14">
        <f t="shared" si="649"/>
        <v>0</v>
      </c>
      <c r="F6950" s="2">
        <v>4</v>
      </c>
      <c r="G6950" s="19">
        <v>1239.06</v>
      </c>
      <c r="H6950" s="20">
        <v>0</v>
      </c>
      <c r="I6950" s="6"/>
      <c r="J6950" s="5">
        <v>39815</v>
      </c>
      <c r="K6950" s="25">
        <v>-193.08</v>
      </c>
      <c r="L6950" s="2" t="s">
        <v>544</v>
      </c>
      <c r="M6950" s="14">
        <f>+VLOOKUP(L6950,Customers!$C$3:$D$797,2,FALSE)</f>
        <v>2</v>
      </c>
      <c r="N6950" s="14">
        <f>+INDEX(Customers!$B$2:$D$797,MATCH(TF_Database!L6950,Customers!$C$2:$C$797,0),1)</f>
        <v>22997</v>
      </c>
      <c r="O6950" s="29">
        <f t="shared" si="650"/>
        <v>5</v>
      </c>
      <c r="P6950" s="29">
        <f t="shared" si="651"/>
        <v>17</v>
      </c>
      <c r="Q6950" s="14" t="str">
        <f t="shared" si="652"/>
        <v xml:space="preserve">Alan </v>
      </c>
      <c r="R6950" s="14" t="str">
        <f t="shared" si="653"/>
        <v>Schoenberger</v>
      </c>
    </row>
    <row r="6951" spans="2:18" x14ac:dyDescent="0.45">
      <c r="B6951" s="14" t="str">
        <f t="shared" si="648"/>
        <v>398154339817</v>
      </c>
      <c r="C6951" s="5">
        <v>39815</v>
      </c>
      <c r="D6951" s="2" t="s">
        <v>804</v>
      </c>
      <c r="E6951" s="14">
        <f t="shared" si="649"/>
        <v>0</v>
      </c>
      <c r="F6951" s="2">
        <v>43</v>
      </c>
      <c r="G6951" s="19">
        <v>4083.19</v>
      </c>
      <c r="H6951" s="20">
        <v>7.0000000000000007E-2</v>
      </c>
      <c r="I6951" s="6"/>
      <c r="J6951" s="5">
        <v>39817</v>
      </c>
      <c r="K6951" s="25">
        <v>-1049.8499999999999</v>
      </c>
      <c r="L6951" s="2" t="s">
        <v>544</v>
      </c>
      <c r="M6951" s="14">
        <f>+VLOOKUP(L6951,Customers!$C$3:$D$797,2,FALSE)</f>
        <v>2</v>
      </c>
      <c r="N6951" s="14">
        <f>+INDEX(Customers!$B$2:$D$797,MATCH(TF_Database!L6951,Customers!$C$2:$C$797,0),1)</f>
        <v>22997</v>
      </c>
      <c r="O6951" s="29">
        <f t="shared" si="650"/>
        <v>5</v>
      </c>
      <c r="P6951" s="29">
        <f t="shared" si="651"/>
        <v>17</v>
      </c>
      <c r="Q6951" s="14" t="str">
        <f t="shared" si="652"/>
        <v xml:space="preserve">Alan </v>
      </c>
      <c r="R6951" s="14" t="str">
        <f t="shared" si="653"/>
        <v>Schoenberger</v>
      </c>
    </row>
    <row r="6952" spans="2:18" x14ac:dyDescent="0.45">
      <c r="B6952" s="14" t="str">
        <f t="shared" si="648"/>
        <v>398153239822</v>
      </c>
      <c r="C6952" s="5">
        <v>39815</v>
      </c>
      <c r="D6952" s="2" t="s">
        <v>804</v>
      </c>
      <c r="E6952" s="14">
        <f t="shared" si="649"/>
        <v>0</v>
      </c>
      <c r="F6952" s="2">
        <v>32</v>
      </c>
      <c r="G6952" s="19">
        <v>4902.38</v>
      </c>
      <c r="H6952" s="20">
        <v>0.05</v>
      </c>
      <c r="I6952" s="6"/>
      <c r="J6952" s="5">
        <v>39822</v>
      </c>
      <c r="K6952" s="25">
        <v>1438.49</v>
      </c>
      <c r="L6952" s="2" t="s">
        <v>544</v>
      </c>
      <c r="M6952" s="14">
        <f>+VLOOKUP(L6952,Customers!$C$3:$D$797,2,FALSE)</f>
        <v>2</v>
      </c>
      <c r="N6952" s="14">
        <f>+INDEX(Customers!$B$2:$D$797,MATCH(TF_Database!L6952,Customers!$C$2:$C$797,0),1)</f>
        <v>22997</v>
      </c>
      <c r="O6952" s="29">
        <f t="shared" si="650"/>
        <v>5</v>
      </c>
      <c r="P6952" s="29">
        <f t="shared" si="651"/>
        <v>17</v>
      </c>
      <c r="Q6952" s="14" t="str">
        <f t="shared" si="652"/>
        <v xml:space="preserve">Alan </v>
      </c>
      <c r="R6952" s="14" t="str">
        <f t="shared" si="653"/>
        <v>Schoenberger</v>
      </c>
    </row>
    <row r="6953" spans="2:18" x14ac:dyDescent="0.45">
      <c r="B6953" s="14" t="str">
        <f t="shared" si="648"/>
        <v>40231140232</v>
      </c>
      <c r="C6953" s="5">
        <v>40231</v>
      </c>
      <c r="D6953" s="2" t="s">
        <v>811</v>
      </c>
      <c r="E6953" s="14">
        <f t="shared" si="649"/>
        <v>0</v>
      </c>
      <c r="F6953" s="2">
        <v>1</v>
      </c>
      <c r="G6953" s="19">
        <v>19.96</v>
      </c>
      <c r="H6953" s="20">
        <v>0.05</v>
      </c>
      <c r="I6953" s="6"/>
      <c r="J6953" s="5">
        <v>40232</v>
      </c>
      <c r="K6953" s="25">
        <v>3.25</v>
      </c>
      <c r="L6953" s="2" t="s">
        <v>271</v>
      </c>
      <c r="M6953" s="14">
        <f>+VLOOKUP(L6953,Customers!$C$3:$D$797,2,FALSE)</f>
        <v>1</v>
      </c>
      <c r="N6953" s="14">
        <f>+INDEX(Customers!$B$2:$D$797,MATCH(TF_Database!L6953,Customers!$C$2:$C$797,0),1)</f>
        <v>27997</v>
      </c>
      <c r="O6953" s="29">
        <f t="shared" si="650"/>
        <v>8</v>
      </c>
      <c r="P6953" s="29">
        <f t="shared" si="651"/>
        <v>15</v>
      </c>
      <c r="Q6953" s="14" t="str">
        <f t="shared" si="652"/>
        <v xml:space="preserve">Patrick </v>
      </c>
      <c r="R6953" s="14" t="str">
        <f t="shared" si="653"/>
        <v>Bzostek</v>
      </c>
    </row>
    <row r="6954" spans="2:18" x14ac:dyDescent="0.45">
      <c r="B6954" s="14" t="str">
        <f t="shared" si="648"/>
        <v>402314140233</v>
      </c>
      <c r="C6954" s="5">
        <v>40231</v>
      </c>
      <c r="D6954" s="2" t="s">
        <v>811</v>
      </c>
      <c r="E6954" s="14">
        <f t="shared" si="649"/>
        <v>0</v>
      </c>
      <c r="F6954" s="2">
        <v>41</v>
      </c>
      <c r="G6954" s="19">
        <v>148.99</v>
      </c>
      <c r="H6954" s="20">
        <v>0.03</v>
      </c>
      <c r="I6954" s="6"/>
      <c r="J6954" s="5">
        <v>40233</v>
      </c>
      <c r="K6954" s="25">
        <v>-115.48</v>
      </c>
      <c r="L6954" s="2" t="s">
        <v>271</v>
      </c>
      <c r="M6954" s="14">
        <f>+VLOOKUP(L6954,Customers!$C$3:$D$797,2,FALSE)</f>
        <v>1</v>
      </c>
      <c r="N6954" s="14">
        <f>+INDEX(Customers!$B$2:$D$797,MATCH(TF_Database!L6954,Customers!$C$2:$C$797,0),1)</f>
        <v>27997</v>
      </c>
      <c r="O6954" s="29">
        <f t="shared" si="650"/>
        <v>8</v>
      </c>
      <c r="P6954" s="29">
        <f t="shared" si="651"/>
        <v>15</v>
      </c>
      <c r="Q6954" s="14" t="str">
        <f t="shared" si="652"/>
        <v xml:space="preserve">Patrick </v>
      </c>
      <c r="R6954" s="14" t="str">
        <f t="shared" si="653"/>
        <v>Bzostek</v>
      </c>
    </row>
    <row r="6955" spans="2:18" x14ac:dyDescent="0.45">
      <c r="B6955" s="14" t="str">
        <f t="shared" si="648"/>
        <v>402312140233</v>
      </c>
      <c r="C6955" s="5">
        <v>40231</v>
      </c>
      <c r="D6955" s="2" t="s">
        <v>811</v>
      </c>
      <c r="E6955" s="14">
        <f t="shared" si="649"/>
        <v>0</v>
      </c>
      <c r="F6955" s="2">
        <v>21</v>
      </c>
      <c r="G6955" s="19">
        <v>70.66</v>
      </c>
      <c r="H6955" s="20">
        <v>0.06</v>
      </c>
      <c r="I6955" s="6"/>
      <c r="J6955" s="5">
        <v>40233</v>
      </c>
      <c r="K6955" s="25">
        <v>-57.84</v>
      </c>
      <c r="L6955" s="2" t="s">
        <v>271</v>
      </c>
      <c r="M6955" s="14">
        <f>+VLOOKUP(L6955,Customers!$C$3:$D$797,2,FALSE)</f>
        <v>1</v>
      </c>
      <c r="N6955" s="14">
        <f>+INDEX(Customers!$B$2:$D$797,MATCH(TF_Database!L6955,Customers!$C$2:$C$797,0),1)</f>
        <v>27997</v>
      </c>
      <c r="O6955" s="29">
        <f t="shared" si="650"/>
        <v>8</v>
      </c>
      <c r="P6955" s="29">
        <f t="shared" si="651"/>
        <v>15</v>
      </c>
      <c r="Q6955" s="14" t="str">
        <f t="shared" si="652"/>
        <v xml:space="preserve">Patrick </v>
      </c>
      <c r="R6955" s="14" t="str">
        <f t="shared" si="653"/>
        <v>Bzostek</v>
      </c>
    </row>
    <row r="6956" spans="2:18" x14ac:dyDescent="0.45">
      <c r="B6956" s="14" t="str">
        <f t="shared" si="648"/>
        <v>401863340186</v>
      </c>
      <c r="C6956" s="5">
        <v>40186</v>
      </c>
      <c r="D6956" s="2" t="s">
        <v>804</v>
      </c>
      <c r="E6956" s="14">
        <f t="shared" si="649"/>
        <v>0</v>
      </c>
      <c r="F6956" s="2">
        <v>33</v>
      </c>
      <c r="G6956" s="19">
        <v>478.27</v>
      </c>
      <c r="H6956" s="20">
        <v>0.01</v>
      </c>
      <c r="I6956" s="6"/>
      <c r="J6956" s="5">
        <v>40186</v>
      </c>
      <c r="K6956" s="25">
        <v>-4.8459000000000003</v>
      </c>
      <c r="L6956" s="2" t="s">
        <v>720</v>
      </c>
      <c r="M6956" s="14">
        <f>+VLOOKUP(L6956,Customers!$C$3:$D$797,2,FALSE)</f>
        <v>3</v>
      </c>
      <c r="N6956" s="14">
        <f>+INDEX(Customers!$B$2:$D$797,MATCH(TF_Database!L6956,Customers!$C$2:$C$797,0),1)</f>
        <v>21359</v>
      </c>
      <c r="O6956" s="29">
        <f t="shared" si="650"/>
        <v>9</v>
      </c>
      <c r="P6956" s="29">
        <f t="shared" si="651"/>
        <v>16</v>
      </c>
      <c r="Q6956" s="14" t="str">
        <f t="shared" si="652"/>
        <v xml:space="preserve">Victoria </v>
      </c>
      <c r="R6956" s="14" t="str">
        <f t="shared" si="653"/>
        <v>Pisteka</v>
      </c>
    </row>
    <row r="6957" spans="2:18" x14ac:dyDescent="0.45">
      <c r="B6957" s="14" t="str">
        <f t="shared" si="648"/>
        <v>400413940043</v>
      </c>
      <c r="C6957" s="5">
        <v>40041</v>
      </c>
      <c r="D6957" s="2" t="s">
        <v>808</v>
      </c>
      <c r="E6957" s="14">
        <f t="shared" si="649"/>
        <v>0</v>
      </c>
      <c r="F6957" s="2">
        <v>39</v>
      </c>
      <c r="G6957" s="19">
        <v>977.92</v>
      </c>
      <c r="H6957" s="20">
        <v>0.05</v>
      </c>
      <c r="I6957" s="6"/>
      <c r="J6957" s="5">
        <v>40043</v>
      </c>
      <c r="K6957" s="25">
        <v>148.88999999999999</v>
      </c>
      <c r="L6957" s="2" t="s">
        <v>714</v>
      </c>
      <c r="M6957" s="14">
        <f>+VLOOKUP(L6957,Customers!$C$3:$D$797,2,FALSE)</f>
        <v>3</v>
      </c>
      <c r="N6957" s="14">
        <f>+INDEX(Customers!$B$2:$D$797,MATCH(TF_Database!L6957,Customers!$C$2:$C$797,0),1)</f>
        <v>28926</v>
      </c>
      <c r="O6957" s="29">
        <f t="shared" si="650"/>
        <v>7</v>
      </c>
      <c r="P6957" s="29">
        <f t="shared" si="651"/>
        <v>17</v>
      </c>
      <c r="Q6957" s="14" t="str">
        <f t="shared" si="652"/>
        <v xml:space="preserve">Tamara </v>
      </c>
      <c r="R6957" s="14" t="str">
        <f t="shared" si="653"/>
        <v>Willingham</v>
      </c>
    </row>
    <row r="6958" spans="2:18" x14ac:dyDescent="0.45">
      <c r="B6958" s="14" t="str">
        <f t="shared" si="648"/>
        <v>404873140488</v>
      </c>
      <c r="C6958" s="5">
        <v>40487</v>
      </c>
      <c r="D6958" s="2" t="s">
        <v>808</v>
      </c>
      <c r="E6958" s="14">
        <f t="shared" si="649"/>
        <v>0</v>
      </c>
      <c r="F6958" s="2">
        <v>31</v>
      </c>
      <c r="G6958" s="19">
        <v>229.26</v>
      </c>
      <c r="H6958" s="20">
        <v>0</v>
      </c>
      <c r="I6958" s="6"/>
      <c r="J6958" s="5">
        <v>40488</v>
      </c>
      <c r="K6958" s="25">
        <v>-37.202500000000001</v>
      </c>
      <c r="L6958" s="2" t="s">
        <v>344</v>
      </c>
      <c r="M6958" s="14">
        <f>+VLOOKUP(L6958,Customers!$C$3:$D$797,2,FALSE)</f>
        <v>2</v>
      </c>
      <c r="N6958" s="14">
        <f>+INDEX(Customers!$B$2:$D$797,MATCH(TF_Database!L6958,Customers!$C$2:$C$797,0),1)</f>
        <v>730</v>
      </c>
      <c r="O6958" s="29">
        <f t="shared" si="650"/>
        <v>6</v>
      </c>
      <c r="P6958" s="29">
        <f t="shared" si="651"/>
        <v>13</v>
      </c>
      <c r="Q6958" s="14" t="str">
        <f t="shared" si="652"/>
        <v xml:space="preserve">Bobby </v>
      </c>
      <c r="R6958" s="14" t="str">
        <f t="shared" si="653"/>
        <v>Trafton</v>
      </c>
    </row>
    <row r="6959" spans="2:18" x14ac:dyDescent="0.45">
      <c r="B6959" s="14" t="str">
        <f t="shared" si="648"/>
        <v>405141240515</v>
      </c>
      <c r="C6959" s="5">
        <v>40514</v>
      </c>
      <c r="D6959" s="2" t="s">
        <v>810</v>
      </c>
      <c r="E6959" s="14">
        <f t="shared" si="649"/>
        <v>0</v>
      </c>
      <c r="F6959" s="2">
        <v>12</v>
      </c>
      <c r="G6959" s="19">
        <v>754.94</v>
      </c>
      <c r="H6959" s="20">
        <v>0.01</v>
      </c>
      <c r="I6959" s="6"/>
      <c r="J6959" s="5">
        <v>40515</v>
      </c>
      <c r="K6959" s="25">
        <v>-226.24</v>
      </c>
      <c r="L6959" s="2" t="s">
        <v>710</v>
      </c>
      <c r="M6959" s="14">
        <f>+VLOOKUP(L6959,Customers!$C$3:$D$797,2,FALSE)</f>
        <v>1</v>
      </c>
      <c r="N6959" s="14">
        <f>+INDEX(Customers!$B$2:$D$797,MATCH(TF_Database!L6959,Customers!$C$2:$C$797,0),1)</f>
        <v>5864</v>
      </c>
      <c r="O6959" s="29">
        <f t="shared" si="650"/>
        <v>6</v>
      </c>
      <c r="P6959" s="29">
        <f t="shared" si="651"/>
        <v>12</v>
      </c>
      <c r="Q6959" s="14" t="str">
        <f t="shared" si="652"/>
        <v xml:space="preserve">Denny </v>
      </c>
      <c r="R6959" s="14" t="str">
        <f t="shared" si="653"/>
        <v>Ordway</v>
      </c>
    </row>
    <row r="6960" spans="2:18" x14ac:dyDescent="0.45">
      <c r="B6960" s="14" t="str">
        <f t="shared" si="648"/>
        <v>401482640149</v>
      </c>
      <c r="C6960" s="5">
        <v>40148</v>
      </c>
      <c r="D6960" s="2" t="s">
        <v>810</v>
      </c>
      <c r="E6960" s="14">
        <f t="shared" si="649"/>
        <v>0</v>
      </c>
      <c r="F6960" s="2">
        <v>26</v>
      </c>
      <c r="G6960" s="19">
        <v>1011.9</v>
      </c>
      <c r="H6960" s="20">
        <v>7.0000000000000007E-2</v>
      </c>
      <c r="I6960" s="6"/>
      <c r="J6960" s="5">
        <v>40149</v>
      </c>
      <c r="K6960" s="25">
        <v>247.94</v>
      </c>
      <c r="L6960" s="2" t="s">
        <v>709</v>
      </c>
      <c r="M6960" s="14">
        <f>+VLOOKUP(L6960,Customers!$C$3:$D$797,2,FALSE)</f>
        <v>1</v>
      </c>
      <c r="N6960" s="14">
        <f>+INDEX(Customers!$B$2:$D$797,MATCH(TF_Database!L6960,Customers!$C$2:$C$797,0),1)</f>
        <v>30866</v>
      </c>
      <c r="O6960" s="29">
        <f t="shared" si="650"/>
        <v>7</v>
      </c>
      <c r="P6960" s="29">
        <f t="shared" si="651"/>
        <v>12</v>
      </c>
      <c r="Q6960" s="14" t="str">
        <f t="shared" si="652"/>
        <v xml:space="preserve">Roland </v>
      </c>
      <c r="R6960" s="14" t="str">
        <f t="shared" si="653"/>
        <v>Fjeld</v>
      </c>
    </row>
    <row r="6961" spans="2:18" x14ac:dyDescent="0.45">
      <c r="B6961" s="14" t="str">
        <f t="shared" si="648"/>
        <v>403263840327</v>
      </c>
      <c r="C6961" s="5">
        <v>40326</v>
      </c>
      <c r="D6961" s="2" t="s">
        <v>808</v>
      </c>
      <c r="E6961" s="14">
        <f t="shared" si="649"/>
        <v>0</v>
      </c>
      <c r="F6961" s="2">
        <v>38</v>
      </c>
      <c r="G6961" s="19">
        <v>1279.25</v>
      </c>
      <c r="H6961" s="20">
        <v>0.01</v>
      </c>
      <c r="I6961" s="6"/>
      <c r="J6961" s="5">
        <v>40327</v>
      </c>
      <c r="K6961" s="25">
        <v>569.29999999999995</v>
      </c>
      <c r="L6961" s="2" t="s">
        <v>392</v>
      </c>
      <c r="M6961" s="14">
        <f>+VLOOKUP(L6961,Customers!$C$3:$D$797,2,FALSE)</f>
        <v>1</v>
      </c>
      <c r="N6961" s="14">
        <f>+INDEX(Customers!$B$2:$D$797,MATCH(TF_Database!L6961,Customers!$C$2:$C$797,0),1)</f>
        <v>3446</v>
      </c>
      <c r="O6961" s="29">
        <f t="shared" si="650"/>
        <v>10</v>
      </c>
      <c r="P6961" s="29">
        <f t="shared" si="651"/>
        <v>17</v>
      </c>
      <c r="Q6961" s="14" t="str">
        <f t="shared" si="652"/>
        <v xml:space="preserve">Elizabeth </v>
      </c>
      <c r="R6961" s="14" t="str">
        <f t="shared" si="653"/>
        <v>Moffitt</v>
      </c>
    </row>
    <row r="6962" spans="2:18" x14ac:dyDescent="0.45">
      <c r="B6962" s="14" t="str">
        <f t="shared" si="648"/>
        <v>402973440299</v>
      </c>
      <c r="C6962" s="5">
        <v>40297</v>
      </c>
      <c r="D6962" s="2" t="s">
        <v>810</v>
      </c>
      <c r="E6962" s="14">
        <f t="shared" si="649"/>
        <v>0</v>
      </c>
      <c r="F6962" s="2">
        <v>34</v>
      </c>
      <c r="G6962" s="19">
        <v>12570.74</v>
      </c>
      <c r="H6962" s="20">
        <v>0.02</v>
      </c>
      <c r="I6962" s="6"/>
      <c r="J6962" s="5">
        <v>40299</v>
      </c>
      <c r="K6962" s="25">
        <v>-4560.43</v>
      </c>
      <c r="L6962" s="2" t="s">
        <v>455</v>
      </c>
      <c r="M6962" s="14">
        <f>+VLOOKUP(L6962,Customers!$C$3:$D$797,2,FALSE)</f>
        <v>5</v>
      </c>
      <c r="N6962" s="14">
        <f>+INDEX(Customers!$B$2:$D$797,MATCH(TF_Database!L6962,Customers!$C$2:$C$797,0),1)</f>
        <v>16528</v>
      </c>
      <c r="O6962" s="29">
        <f t="shared" si="650"/>
        <v>6</v>
      </c>
      <c r="P6962" s="29">
        <f t="shared" si="651"/>
        <v>10</v>
      </c>
      <c r="Q6962" s="14" t="str">
        <f t="shared" si="652"/>
        <v xml:space="preserve">Corey </v>
      </c>
      <c r="R6962" s="14" t="str">
        <f t="shared" si="653"/>
        <v>Lock</v>
      </c>
    </row>
    <row r="6963" spans="2:18" x14ac:dyDescent="0.45">
      <c r="B6963" s="14" t="str">
        <f t="shared" si="648"/>
        <v>40062740062</v>
      </c>
      <c r="C6963" s="5">
        <v>40062</v>
      </c>
      <c r="D6963" s="2" t="s">
        <v>808</v>
      </c>
      <c r="E6963" s="14">
        <f t="shared" si="649"/>
        <v>0</v>
      </c>
      <c r="F6963" s="2">
        <v>7</v>
      </c>
      <c r="G6963" s="19">
        <v>230.29</v>
      </c>
      <c r="H6963" s="20">
        <v>0.03</v>
      </c>
      <c r="I6963" s="6"/>
      <c r="J6963" s="5">
        <v>40062</v>
      </c>
      <c r="K6963" s="25">
        <v>-4.3009999999999939</v>
      </c>
      <c r="L6963" s="2" t="s">
        <v>425</v>
      </c>
      <c r="M6963" s="14">
        <f>+VLOOKUP(L6963,Customers!$C$3:$D$797,2,FALSE)</f>
        <v>4</v>
      </c>
      <c r="N6963" s="14">
        <f>+INDEX(Customers!$B$2:$D$797,MATCH(TF_Database!L6963,Customers!$C$2:$C$797,0),1)</f>
        <v>27389</v>
      </c>
      <c r="O6963" s="29">
        <f t="shared" si="650"/>
        <v>6</v>
      </c>
      <c r="P6963" s="29">
        <f t="shared" si="651"/>
        <v>14</v>
      </c>
      <c r="Q6963" s="14" t="str">
        <f t="shared" si="652"/>
        <v xml:space="preserve">David </v>
      </c>
      <c r="R6963" s="14" t="str">
        <f t="shared" si="653"/>
        <v>Kendrick</v>
      </c>
    </row>
    <row r="6964" spans="2:18" x14ac:dyDescent="0.45">
      <c r="B6964" s="14" t="str">
        <f t="shared" si="648"/>
        <v>40699940700</v>
      </c>
      <c r="C6964" s="5">
        <v>40699</v>
      </c>
      <c r="D6964" s="2" t="s">
        <v>808</v>
      </c>
      <c r="E6964" s="14">
        <f t="shared" si="649"/>
        <v>0</v>
      </c>
      <c r="F6964" s="2">
        <v>9</v>
      </c>
      <c r="G6964" s="19">
        <v>1394.28</v>
      </c>
      <c r="H6964" s="20">
        <v>0.03</v>
      </c>
      <c r="I6964" s="6"/>
      <c r="J6964" s="5">
        <v>40700</v>
      </c>
      <c r="K6964" s="25">
        <v>197.16</v>
      </c>
      <c r="L6964" s="2" t="s">
        <v>414</v>
      </c>
      <c r="M6964" s="14">
        <f>+VLOOKUP(L6964,Customers!$C$3:$D$797,2,FALSE)</f>
        <v>1</v>
      </c>
      <c r="N6964" s="14">
        <f>+INDEX(Customers!$B$2:$D$797,MATCH(TF_Database!L6964,Customers!$C$2:$C$797,0),1)</f>
        <v>9287</v>
      </c>
      <c r="O6964" s="29">
        <f t="shared" si="650"/>
        <v>6</v>
      </c>
      <c r="P6964" s="29">
        <f t="shared" si="651"/>
        <v>13</v>
      </c>
      <c r="Q6964" s="14" t="str">
        <f t="shared" si="652"/>
        <v xml:space="preserve">Julia </v>
      </c>
      <c r="R6964" s="14" t="str">
        <f t="shared" si="653"/>
        <v>Barnett</v>
      </c>
    </row>
    <row r="6965" spans="2:18" x14ac:dyDescent="0.45">
      <c r="B6965" s="14" t="str">
        <f t="shared" si="648"/>
        <v>406994440700</v>
      </c>
      <c r="C6965" s="5">
        <v>40699</v>
      </c>
      <c r="D6965" s="2" t="s">
        <v>808</v>
      </c>
      <c r="E6965" s="14">
        <f t="shared" si="649"/>
        <v>0</v>
      </c>
      <c r="F6965" s="2">
        <v>44</v>
      </c>
      <c r="G6965" s="19">
        <v>6862.2370000000001</v>
      </c>
      <c r="H6965" s="20">
        <v>0.05</v>
      </c>
      <c r="I6965" s="6"/>
      <c r="J6965" s="5">
        <v>40700</v>
      </c>
      <c r="K6965" s="25">
        <v>1839.204</v>
      </c>
      <c r="L6965" s="2" t="s">
        <v>414</v>
      </c>
      <c r="M6965" s="14">
        <f>+VLOOKUP(L6965,Customers!$C$3:$D$797,2,FALSE)</f>
        <v>1</v>
      </c>
      <c r="N6965" s="14">
        <f>+INDEX(Customers!$B$2:$D$797,MATCH(TF_Database!L6965,Customers!$C$2:$C$797,0),1)</f>
        <v>9287</v>
      </c>
      <c r="O6965" s="29">
        <f t="shared" si="650"/>
        <v>6</v>
      </c>
      <c r="P6965" s="29">
        <f t="shared" si="651"/>
        <v>13</v>
      </c>
      <c r="Q6965" s="14" t="str">
        <f t="shared" si="652"/>
        <v xml:space="preserve">Julia </v>
      </c>
      <c r="R6965" s="14" t="str">
        <f t="shared" si="653"/>
        <v>Barnett</v>
      </c>
    </row>
    <row r="6966" spans="2:18" x14ac:dyDescent="0.45">
      <c r="B6966" s="14" t="str">
        <f t="shared" si="648"/>
        <v>408424740842</v>
      </c>
      <c r="C6966" s="5">
        <v>40842</v>
      </c>
      <c r="D6966" s="2" t="s">
        <v>811</v>
      </c>
      <c r="E6966" s="14">
        <f t="shared" si="649"/>
        <v>0</v>
      </c>
      <c r="F6966" s="2">
        <v>47</v>
      </c>
      <c r="G6966" s="19">
        <v>418.03</v>
      </c>
      <c r="H6966" s="20">
        <v>0</v>
      </c>
      <c r="I6966" s="6"/>
      <c r="J6966" s="5">
        <v>40842</v>
      </c>
      <c r="K6966" s="25">
        <v>-158.58000000000001</v>
      </c>
      <c r="L6966" s="2" t="s">
        <v>708</v>
      </c>
      <c r="M6966" s="14">
        <f>+VLOOKUP(L6966,Customers!$C$3:$D$797,2,FALSE)</f>
        <v>1</v>
      </c>
      <c r="N6966" s="14">
        <f>+INDEX(Customers!$B$2:$D$797,MATCH(TF_Database!L6966,Customers!$C$2:$C$797,0),1)</f>
        <v>23447</v>
      </c>
      <c r="O6966" s="29">
        <f t="shared" si="650"/>
        <v>5</v>
      </c>
      <c r="P6966" s="29">
        <f t="shared" si="651"/>
        <v>9</v>
      </c>
      <c r="Q6966" s="14" t="str">
        <f t="shared" si="652"/>
        <v xml:space="preserve">Adam </v>
      </c>
      <c r="R6966" s="14" t="str">
        <f t="shared" si="653"/>
        <v>Hart</v>
      </c>
    </row>
    <row r="6967" spans="2:18" x14ac:dyDescent="0.45">
      <c r="B6967" s="14" t="str">
        <f t="shared" si="648"/>
        <v>408422340844</v>
      </c>
      <c r="C6967" s="5">
        <v>40842</v>
      </c>
      <c r="D6967" s="2" t="s">
        <v>811</v>
      </c>
      <c r="E6967" s="14">
        <f t="shared" si="649"/>
        <v>0</v>
      </c>
      <c r="F6967" s="2">
        <v>23</v>
      </c>
      <c r="G6967" s="19">
        <v>336.86</v>
      </c>
      <c r="H6967" s="20">
        <v>0.06</v>
      </c>
      <c r="I6967" s="6"/>
      <c r="J6967" s="5">
        <v>40844</v>
      </c>
      <c r="K6967" s="25">
        <v>36.32</v>
      </c>
      <c r="L6967" s="2" t="s">
        <v>708</v>
      </c>
      <c r="M6967" s="14">
        <f>+VLOOKUP(L6967,Customers!$C$3:$D$797,2,FALSE)</f>
        <v>1</v>
      </c>
      <c r="N6967" s="14">
        <f>+INDEX(Customers!$B$2:$D$797,MATCH(TF_Database!L6967,Customers!$C$2:$C$797,0),1)</f>
        <v>23447</v>
      </c>
      <c r="O6967" s="29">
        <f t="shared" si="650"/>
        <v>5</v>
      </c>
      <c r="P6967" s="29">
        <f t="shared" si="651"/>
        <v>9</v>
      </c>
      <c r="Q6967" s="14" t="str">
        <f t="shared" si="652"/>
        <v xml:space="preserve">Adam </v>
      </c>
      <c r="R6967" s="14" t="str">
        <f t="shared" si="653"/>
        <v>Hart</v>
      </c>
    </row>
    <row r="6968" spans="2:18" x14ac:dyDescent="0.45">
      <c r="B6968" s="14" t="str">
        <f t="shared" si="648"/>
        <v>399884939990</v>
      </c>
      <c r="C6968" s="5">
        <v>39988</v>
      </c>
      <c r="D6968" s="2" t="s">
        <v>806</v>
      </c>
      <c r="E6968" s="14">
        <f t="shared" si="649"/>
        <v>1</v>
      </c>
      <c r="F6968" s="2">
        <v>49</v>
      </c>
      <c r="G6968" s="19">
        <v>2693.5140000000001</v>
      </c>
      <c r="H6968" s="20">
        <v>0.02</v>
      </c>
      <c r="I6968" s="6"/>
      <c r="J6968" s="5">
        <v>39990</v>
      </c>
      <c r="K6968" s="25">
        <v>662.04899999999998</v>
      </c>
      <c r="L6968" s="2" t="s">
        <v>387</v>
      </c>
      <c r="M6968" s="14">
        <f>+VLOOKUP(L6968,Customers!$C$3:$D$797,2,FALSE)</f>
        <v>3</v>
      </c>
      <c r="N6968" s="14">
        <f>+INDEX(Customers!$B$2:$D$797,MATCH(TF_Database!L6968,Customers!$C$2:$C$797,0),1)</f>
        <v>7563</v>
      </c>
      <c r="O6968" s="29">
        <f t="shared" si="650"/>
        <v>8</v>
      </c>
      <c r="P6968" s="29">
        <f t="shared" si="651"/>
        <v>15</v>
      </c>
      <c r="Q6968" s="14" t="str">
        <f t="shared" si="652"/>
        <v xml:space="preserve">Shirley </v>
      </c>
      <c r="R6968" s="14" t="str">
        <f t="shared" si="653"/>
        <v>Jackson</v>
      </c>
    </row>
    <row r="6969" spans="2:18" x14ac:dyDescent="0.45">
      <c r="B6969" s="14" t="str">
        <f t="shared" si="648"/>
        <v>407361140738</v>
      </c>
      <c r="C6969" s="5">
        <v>40736</v>
      </c>
      <c r="D6969" s="2" t="s">
        <v>804</v>
      </c>
      <c r="E6969" s="14">
        <f t="shared" si="649"/>
        <v>0</v>
      </c>
      <c r="F6969" s="2">
        <v>11</v>
      </c>
      <c r="G6969" s="19">
        <v>391.9</v>
      </c>
      <c r="H6969" s="20">
        <v>0.1</v>
      </c>
      <c r="I6969" s="6"/>
      <c r="J6969" s="5">
        <v>40738</v>
      </c>
      <c r="K6969" s="25">
        <v>-47.01</v>
      </c>
      <c r="L6969" s="2" t="s">
        <v>708</v>
      </c>
      <c r="M6969" s="14">
        <f>+VLOOKUP(L6969,Customers!$C$3:$D$797,2,FALSE)</f>
        <v>1</v>
      </c>
      <c r="N6969" s="14">
        <f>+INDEX(Customers!$B$2:$D$797,MATCH(TF_Database!L6969,Customers!$C$2:$C$797,0),1)</f>
        <v>23447</v>
      </c>
      <c r="O6969" s="29">
        <f t="shared" si="650"/>
        <v>5</v>
      </c>
      <c r="P6969" s="29">
        <f t="shared" si="651"/>
        <v>9</v>
      </c>
      <c r="Q6969" s="14" t="str">
        <f t="shared" si="652"/>
        <v xml:space="preserve">Adam </v>
      </c>
      <c r="R6969" s="14" t="str">
        <f t="shared" si="653"/>
        <v>Hart</v>
      </c>
    </row>
    <row r="6970" spans="2:18" x14ac:dyDescent="0.45">
      <c r="B6970" s="14" t="str">
        <f t="shared" si="648"/>
        <v>407362640741</v>
      </c>
      <c r="C6970" s="5">
        <v>40736</v>
      </c>
      <c r="D6970" s="2" t="s">
        <v>804</v>
      </c>
      <c r="E6970" s="14">
        <f t="shared" si="649"/>
        <v>0</v>
      </c>
      <c r="F6970" s="2">
        <v>26</v>
      </c>
      <c r="G6970" s="19">
        <v>1451.59</v>
      </c>
      <c r="H6970" s="20">
        <v>0.06</v>
      </c>
      <c r="I6970" s="6"/>
      <c r="J6970" s="5">
        <v>40741</v>
      </c>
      <c r="K6970" s="25">
        <v>435.11</v>
      </c>
      <c r="L6970" s="2" t="s">
        <v>708</v>
      </c>
      <c r="M6970" s="14">
        <f>+VLOOKUP(L6970,Customers!$C$3:$D$797,2,FALSE)</f>
        <v>1</v>
      </c>
      <c r="N6970" s="14">
        <f>+INDEX(Customers!$B$2:$D$797,MATCH(TF_Database!L6970,Customers!$C$2:$C$797,0),1)</f>
        <v>23447</v>
      </c>
      <c r="O6970" s="29">
        <f t="shared" si="650"/>
        <v>5</v>
      </c>
      <c r="P6970" s="29">
        <f t="shared" si="651"/>
        <v>9</v>
      </c>
      <c r="Q6970" s="14" t="str">
        <f t="shared" si="652"/>
        <v xml:space="preserve">Adam </v>
      </c>
      <c r="R6970" s="14" t="str">
        <f t="shared" si="653"/>
        <v>Hart</v>
      </c>
    </row>
    <row r="6971" spans="2:18" x14ac:dyDescent="0.45">
      <c r="B6971" s="14" t="str">
        <f t="shared" si="648"/>
        <v>408943340896</v>
      </c>
      <c r="C6971" s="5">
        <v>40894</v>
      </c>
      <c r="D6971" s="2" t="s">
        <v>808</v>
      </c>
      <c r="E6971" s="14">
        <f t="shared" si="649"/>
        <v>0</v>
      </c>
      <c r="F6971" s="2">
        <v>33</v>
      </c>
      <c r="G6971" s="19">
        <v>1283.68</v>
      </c>
      <c r="H6971" s="20">
        <v>0.08</v>
      </c>
      <c r="I6971" s="6"/>
      <c r="J6971" s="5">
        <v>40896</v>
      </c>
      <c r="K6971" s="25">
        <v>202.47</v>
      </c>
      <c r="L6971" s="2" t="s">
        <v>400</v>
      </c>
      <c r="M6971" s="14">
        <f>+VLOOKUP(L6971,Customers!$C$3:$D$797,2,FALSE)</f>
        <v>1</v>
      </c>
      <c r="N6971" s="14">
        <f>+INDEX(Customers!$B$2:$D$797,MATCH(TF_Database!L6971,Customers!$C$2:$C$797,0),1)</f>
        <v>7144</v>
      </c>
      <c r="O6971" s="29">
        <f t="shared" si="650"/>
        <v>8</v>
      </c>
      <c r="P6971" s="29">
        <f t="shared" si="651"/>
        <v>15</v>
      </c>
      <c r="Q6971" s="14" t="str">
        <f t="shared" si="652"/>
        <v xml:space="preserve">Bradley </v>
      </c>
      <c r="R6971" s="14" t="str">
        <f t="shared" si="653"/>
        <v>Drucker</v>
      </c>
    </row>
    <row r="6972" spans="2:18" x14ac:dyDescent="0.45">
      <c r="B6972" s="14" t="str">
        <f t="shared" si="648"/>
        <v>408942840896</v>
      </c>
      <c r="C6972" s="5">
        <v>40894</v>
      </c>
      <c r="D6972" s="2" t="s">
        <v>808</v>
      </c>
      <c r="E6972" s="14">
        <f t="shared" si="649"/>
        <v>0</v>
      </c>
      <c r="F6972" s="2">
        <v>28</v>
      </c>
      <c r="G6972" s="19">
        <v>169.46</v>
      </c>
      <c r="H6972" s="20">
        <v>0.02</v>
      </c>
      <c r="I6972" s="6"/>
      <c r="J6972" s="5">
        <v>40896</v>
      </c>
      <c r="K6972" s="25">
        <v>34.24</v>
      </c>
      <c r="L6972" s="2" t="s">
        <v>400</v>
      </c>
      <c r="M6972" s="14">
        <f>+VLOOKUP(L6972,Customers!$C$3:$D$797,2,FALSE)</f>
        <v>1</v>
      </c>
      <c r="N6972" s="14">
        <f>+INDEX(Customers!$B$2:$D$797,MATCH(TF_Database!L6972,Customers!$C$2:$C$797,0),1)</f>
        <v>7144</v>
      </c>
      <c r="O6972" s="29">
        <f t="shared" si="650"/>
        <v>8</v>
      </c>
      <c r="P6972" s="29">
        <f t="shared" si="651"/>
        <v>15</v>
      </c>
      <c r="Q6972" s="14" t="str">
        <f t="shared" si="652"/>
        <v xml:space="preserve">Bradley </v>
      </c>
      <c r="R6972" s="14" t="str">
        <f t="shared" si="653"/>
        <v>Drucker</v>
      </c>
    </row>
    <row r="6973" spans="2:18" x14ac:dyDescent="0.45">
      <c r="B6973" s="14" t="str">
        <f t="shared" si="648"/>
        <v>401051040106</v>
      </c>
      <c r="C6973" s="5">
        <v>40105</v>
      </c>
      <c r="D6973" s="2" t="s">
        <v>806</v>
      </c>
      <c r="E6973" s="14">
        <f t="shared" si="649"/>
        <v>1</v>
      </c>
      <c r="F6973" s="2">
        <v>10</v>
      </c>
      <c r="G6973" s="19">
        <v>1351.653</v>
      </c>
      <c r="H6973" s="20">
        <v>0.01</v>
      </c>
      <c r="I6973" s="6"/>
      <c r="J6973" s="5">
        <v>40106</v>
      </c>
      <c r="K6973" s="25">
        <v>-202.851</v>
      </c>
      <c r="L6973" s="2" t="s">
        <v>381</v>
      </c>
      <c r="M6973" s="14">
        <f>+VLOOKUP(L6973,Customers!$C$3:$D$797,2,FALSE)</f>
        <v>2</v>
      </c>
      <c r="N6973" s="14">
        <f>+INDEX(Customers!$B$2:$D$797,MATCH(TF_Database!L6973,Customers!$C$2:$C$797,0),1)</f>
        <v>13644</v>
      </c>
      <c r="O6973" s="29">
        <f t="shared" si="650"/>
        <v>6</v>
      </c>
      <c r="P6973" s="29">
        <f t="shared" si="651"/>
        <v>14</v>
      </c>
      <c r="Q6973" s="14" t="str">
        <f t="shared" si="652"/>
        <v xml:space="preserve">Karen </v>
      </c>
      <c r="R6973" s="14" t="str">
        <f t="shared" si="653"/>
        <v>Carlisle</v>
      </c>
    </row>
    <row r="6974" spans="2:18" x14ac:dyDescent="0.45">
      <c r="B6974" s="14" t="str">
        <f t="shared" si="648"/>
        <v>40105940107</v>
      </c>
      <c r="C6974" s="5">
        <v>40105</v>
      </c>
      <c r="D6974" s="2" t="s">
        <v>806</v>
      </c>
      <c r="E6974" s="14">
        <f t="shared" si="649"/>
        <v>1</v>
      </c>
      <c r="F6974" s="2">
        <v>9</v>
      </c>
      <c r="G6974" s="19">
        <v>63</v>
      </c>
      <c r="H6974" s="20">
        <v>0.01</v>
      </c>
      <c r="I6974" s="6"/>
      <c r="J6974" s="5">
        <v>40107</v>
      </c>
      <c r="K6974" s="25">
        <v>-17.48</v>
      </c>
      <c r="L6974" s="2" t="s">
        <v>381</v>
      </c>
      <c r="M6974" s="14">
        <f>+VLOOKUP(L6974,Customers!$C$3:$D$797,2,FALSE)</f>
        <v>2</v>
      </c>
      <c r="N6974" s="14">
        <f>+INDEX(Customers!$B$2:$D$797,MATCH(TF_Database!L6974,Customers!$C$2:$C$797,0),1)</f>
        <v>13644</v>
      </c>
      <c r="O6974" s="29">
        <f t="shared" si="650"/>
        <v>6</v>
      </c>
      <c r="P6974" s="29">
        <f t="shared" si="651"/>
        <v>14</v>
      </c>
      <c r="Q6974" s="14" t="str">
        <f t="shared" si="652"/>
        <v xml:space="preserve">Karen </v>
      </c>
      <c r="R6974" s="14" t="str">
        <f t="shared" si="653"/>
        <v>Carlisle</v>
      </c>
    </row>
    <row r="6975" spans="2:18" x14ac:dyDescent="0.45">
      <c r="B6975" s="14" t="str">
        <f t="shared" si="648"/>
        <v>411823941183</v>
      </c>
      <c r="C6975" s="5">
        <v>41182</v>
      </c>
      <c r="D6975" s="2" t="s">
        <v>810</v>
      </c>
      <c r="E6975" s="14">
        <f t="shared" si="649"/>
        <v>0</v>
      </c>
      <c r="F6975" s="2">
        <v>39</v>
      </c>
      <c r="G6975" s="19">
        <v>856.15</v>
      </c>
      <c r="H6975" s="20">
        <v>0.03</v>
      </c>
      <c r="I6975" s="6"/>
      <c r="J6975" s="5">
        <v>41183</v>
      </c>
      <c r="K6975" s="25">
        <v>330.02949999999998</v>
      </c>
      <c r="L6975" s="2" t="s">
        <v>451</v>
      </c>
      <c r="M6975" s="14">
        <f>+VLOOKUP(L6975,Customers!$C$3:$D$797,2,FALSE)</f>
        <v>4</v>
      </c>
      <c r="N6975" s="14">
        <f>+INDEX(Customers!$B$2:$D$797,MATCH(TF_Database!L6975,Customers!$C$2:$C$797,0),1)</f>
        <v>28121</v>
      </c>
      <c r="O6975" s="29">
        <f t="shared" si="650"/>
        <v>6</v>
      </c>
      <c r="P6975" s="29">
        <f t="shared" si="651"/>
        <v>14</v>
      </c>
      <c r="Q6975" s="14" t="str">
        <f t="shared" si="652"/>
        <v xml:space="preserve">Grant </v>
      </c>
      <c r="R6975" s="14" t="str">
        <f t="shared" si="653"/>
        <v>Thornton</v>
      </c>
    </row>
    <row r="6976" spans="2:18" x14ac:dyDescent="0.45">
      <c r="B6976" s="14" t="str">
        <f t="shared" si="648"/>
        <v>411545041161</v>
      </c>
      <c r="C6976" s="5">
        <v>41154</v>
      </c>
      <c r="D6976" s="2" t="s">
        <v>804</v>
      </c>
      <c r="E6976" s="14">
        <f t="shared" si="649"/>
        <v>0</v>
      </c>
      <c r="F6976" s="2">
        <v>50</v>
      </c>
      <c r="G6976" s="19">
        <v>2026.42</v>
      </c>
      <c r="H6976" s="20">
        <v>0.03</v>
      </c>
      <c r="I6976" s="6"/>
      <c r="J6976" s="5">
        <v>41161</v>
      </c>
      <c r="K6976" s="25">
        <v>655.36</v>
      </c>
      <c r="L6976" s="2" t="s">
        <v>402</v>
      </c>
      <c r="M6976" s="14">
        <f>+VLOOKUP(L6976,Customers!$C$3:$D$797,2,FALSE)</f>
        <v>5</v>
      </c>
      <c r="N6976" s="14">
        <f>+INDEX(Customers!$B$2:$D$797,MATCH(TF_Database!L6976,Customers!$C$2:$C$797,0),1)</f>
        <v>29432</v>
      </c>
      <c r="O6976" s="29">
        <f t="shared" si="650"/>
        <v>8</v>
      </c>
      <c r="P6976" s="29">
        <f t="shared" si="651"/>
        <v>13</v>
      </c>
      <c r="Q6976" s="14" t="str">
        <f t="shared" si="652"/>
        <v xml:space="preserve">Brendan </v>
      </c>
      <c r="R6976" s="14" t="str">
        <f t="shared" si="653"/>
        <v>Murry</v>
      </c>
    </row>
    <row r="6977" spans="2:18" x14ac:dyDescent="0.45">
      <c r="B6977" s="14" t="str">
        <f t="shared" si="648"/>
        <v>411543141158</v>
      </c>
      <c r="C6977" s="5">
        <v>41154</v>
      </c>
      <c r="D6977" s="2" t="s">
        <v>804</v>
      </c>
      <c r="E6977" s="14">
        <f t="shared" si="649"/>
        <v>0</v>
      </c>
      <c r="F6977" s="2">
        <v>31</v>
      </c>
      <c r="G6977" s="19">
        <v>3413.4555</v>
      </c>
      <c r="H6977" s="20">
        <v>0.03</v>
      </c>
      <c r="I6977" s="6"/>
      <c r="J6977" s="5">
        <v>41158</v>
      </c>
      <c r="K6977" s="25">
        <v>868.47299999999996</v>
      </c>
      <c r="L6977" s="2" t="s">
        <v>402</v>
      </c>
      <c r="M6977" s="14">
        <f>+VLOOKUP(L6977,Customers!$C$3:$D$797,2,FALSE)</f>
        <v>5</v>
      </c>
      <c r="N6977" s="14">
        <f>+INDEX(Customers!$B$2:$D$797,MATCH(TF_Database!L6977,Customers!$C$2:$C$797,0),1)</f>
        <v>29432</v>
      </c>
      <c r="O6977" s="29">
        <f t="shared" si="650"/>
        <v>8</v>
      </c>
      <c r="P6977" s="29">
        <f t="shared" si="651"/>
        <v>13</v>
      </c>
      <c r="Q6977" s="14" t="str">
        <f t="shared" si="652"/>
        <v xml:space="preserve">Brendan </v>
      </c>
      <c r="R6977" s="14" t="str">
        <f t="shared" si="653"/>
        <v>Murry</v>
      </c>
    </row>
    <row r="6978" spans="2:18" x14ac:dyDescent="0.45">
      <c r="B6978" s="14" t="str">
        <f t="shared" si="648"/>
        <v>401794340181</v>
      </c>
      <c r="C6978" s="5">
        <v>40179</v>
      </c>
      <c r="D6978" s="2" t="s">
        <v>810</v>
      </c>
      <c r="E6978" s="14">
        <f t="shared" si="649"/>
        <v>0</v>
      </c>
      <c r="F6978" s="2">
        <v>43</v>
      </c>
      <c r="G6978" s="19">
        <v>294.13</v>
      </c>
      <c r="H6978" s="20">
        <v>0.01</v>
      </c>
      <c r="I6978" s="6"/>
      <c r="J6978" s="5">
        <v>40181</v>
      </c>
      <c r="K6978" s="25">
        <v>-123.07</v>
      </c>
      <c r="L6978" s="2" t="s">
        <v>421</v>
      </c>
      <c r="M6978" s="14">
        <f>+VLOOKUP(L6978,Customers!$C$3:$D$797,2,FALSE)</f>
        <v>3</v>
      </c>
      <c r="N6978" s="14">
        <f>+INDEX(Customers!$B$2:$D$797,MATCH(TF_Database!L6978,Customers!$C$2:$C$797,0),1)</f>
        <v>28315</v>
      </c>
      <c r="O6978" s="29">
        <f t="shared" si="650"/>
        <v>9</v>
      </c>
      <c r="P6978" s="29">
        <f t="shared" si="651"/>
        <v>15</v>
      </c>
      <c r="Q6978" s="14" t="str">
        <f t="shared" si="652"/>
        <v xml:space="preserve">Benjamin </v>
      </c>
      <c r="R6978" s="14" t="str">
        <f t="shared" si="653"/>
        <v>Venier</v>
      </c>
    </row>
    <row r="6979" spans="2:18" x14ac:dyDescent="0.45">
      <c r="B6979" s="14" t="str">
        <f t="shared" si="648"/>
        <v>402722940273</v>
      </c>
      <c r="C6979" s="5">
        <v>40272</v>
      </c>
      <c r="D6979" s="2" t="s">
        <v>808</v>
      </c>
      <c r="E6979" s="14">
        <f t="shared" si="649"/>
        <v>0</v>
      </c>
      <c r="F6979" s="2">
        <v>29</v>
      </c>
      <c r="G6979" s="19">
        <v>125.41</v>
      </c>
      <c r="H6979" s="20">
        <v>0.08</v>
      </c>
      <c r="I6979" s="6"/>
      <c r="J6979" s="5">
        <v>40273</v>
      </c>
      <c r="K6979" s="25">
        <v>-127.006</v>
      </c>
      <c r="L6979" s="2" t="s">
        <v>377</v>
      </c>
      <c r="M6979" s="14">
        <f>+VLOOKUP(L6979,Customers!$C$3:$D$797,2,FALSE)</f>
        <v>2</v>
      </c>
      <c r="N6979" s="14">
        <f>+INDEX(Customers!$B$2:$D$797,MATCH(TF_Database!L6979,Customers!$C$2:$C$797,0),1)</f>
        <v>16244</v>
      </c>
      <c r="O6979" s="29">
        <f t="shared" si="650"/>
        <v>9</v>
      </c>
      <c r="P6979" s="29">
        <f t="shared" si="651"/>
        <v>13</v>
      </c>
      <c r="Q6979" s="14" t="str">
        <f t="shared" si="652"/>
        <v xml:space="preserve">Jennifer </v>
      </c>
      <c r="R6979" s="14" t="str">
        <f t="shared" si="653"/>
        <v>Patt</v>
      </c>
    </row>
    <row r="6980" spans="2:18" x14ac:dyDescent="0.45">
      <c r="B6980" s="14" t="str">
        <f t="shared" si="648"/>
        <v>402724940273</v>
      </c>
      <c r="C6980" s="5">
        <v>40272</v>
      </c>
      <c r="D6980" s="2" t="s">
        <v>808</v>
      </c>
      <c r="E6980" s="14">
        <f t="shared" si="649"/>
        <v>0</v>
      </c>
      <c r="F6980" s="2">
        <v>49</v>
      </c>
      <c r="G6980" s="19">
        <v>3170.52</v>
      </c>
      <c r="H6980" s="20">
        <v>0.08</v>
      </c>
      <c r="I6980" s="6"/>
      <c r="J6980" s="5">
        <v>40273</v>
      </c>
      <c r="K6980" s="25">
        <v>379.11</v>
      </c>
      <c r="L6980" s="2" t="s">
        <v>377</v>
      </c>
      <c r="M6980" s="14">
        <f>+VLOOKUP(L6980,Customers!$C$3:$D$797,2,FALSE)</f>
        <v>2</v>
      </c>
      <c r="N6980" s="14">
        <f>+INDEX(Customers!$B$2:$D$797,MATCH(TF_Database!L6980,Customers!$C$2:$C$797,0),1)</f>
        <v>16244</v>
      </c>
      <c r="O6980" s="29">
        <f t="shared" si="650"/>
        <v>9</v>
      </c>
      <c r="P6980" s="29">
        <f t="shared" si="651"/>
        <v>13</v>
      </c>
      <c r="Q6980" s="14" t="str">
        <f t="shared" si="652"/>
        <v xml:space="preserve">Jennifer </v>
      </c>
      <c r="R6980" s="14" t="str">
        <f t="shared" si="653"/>
        <v>Patt</v>
      </c>
    </row>
    <row r="6981" spans="2:18" x14ac:dyDescent="0.45">
      <c r="B6981" s="14" t="str">
        <f t="shared" si="648"/>
        <v>402722040274</v>
      </c>
      <c r="C6981" s="5">
        <v>40272</v>
      </c>
      <c r="D6981" s="2" t="s">
        <v>808</v>
      </c>
      <c r="E6981" s="14">
        <f t="shared" si="649"/>
        <v>0</v>
      </c>
      <c r="F6981" s="2">
        <v>20</v>
      </c>
      <c r="G6981" s="19">
        <v>2488.4769999999999</v>
      </c>
      <c r="H6981" s="20">
        <v>0.08</v>
      </c>
      <c r="I6981" s="6"/>
      <c r="J6981" s="5">
        <v>40274</v>
      </c>
      <c r="K6981" s="25">
        <v>142.55099999999999</v>
      </c>
      <c r="L6981" s="2" t="s">
        <v>377</v>
      </c>
      <c r="M6981" s="14">
        <f>+VLOOKUP(L6981,Customers!$C$3:$D$797,2,FALSE)</f>
        <v>2</v>
      </c>
      <c r="N6981" s="14">
        <f>+INDEX(Customers!$B$2:$D$797,MATCH(TF_Database!L6981,Customers!$C$2:$C$797,0),1)</f>
        <v>16244</v>
      </c>
      <c r="O6981" s="29">
        <f t="shared" si="650"/>
        <v>9</v>
      </c>
      <c r="P6981" s="29">
        <f t="shared" si="651"/>
        <v>13</v>
      </c>
      <c r="Q6981" s="14" t="str">
        <f t="shared" si="652"/>
        <v xml:space="preserve">Jennifer </v>
      </c>
      <c r="R6981" s="14" t="str">
        <f t="shared" si="653"/>
        <v>Patt</v>
      </c>
    </row>
    <row r="6982" spans="2:18" x14ac:dyDescent="0.45">
      <c r="B6982" s="14" t="str">
        <f t="shared" si="648"/>
        <v>404191240428</v>
      </c>
      <c r="C6982" s="5">
        <v>40419</v>
      </c>
      <c r="D6982" s="2" t="s">
        <v>804</v>
      </c>
      <c r="E6982" s="14">
        <f t="shared" si="649"/>
        <v>0</v>
      </c>
      <c r="F6982" s="2">
        <v>12</v>
      </c>
      <c r="G6982" s="19">
        <v>378.84</v>
      </c>
      <c r="H6982" s="20">
        <v>0.05</v>
      </c>
      <c r="I6982" s="6"/>
      <c r="J6982" s="5">
        <v>40428</v>
      </c>
      <c r="K6982" s="25">
        <v>-99.38</v>
      </c>
      <c r="L6982" s="2" t="s">
        <v>377</v>
      </c>
      <c r="M6982" s="14">
        <f>+VLOOKUP(L6982,Customers!$C$3:$D$797,2,FALSE)</f>
        <v>2</v>
      </c>
      <c r="N6982" s="14">
        <f>+INDEX(Customers!$B$2:$D$797,MATCH(TF_Database!L6982,Customers!$C$2:$C$797,0),1)</f>
        <v>16244</v>
      </c>
      <c r="O6982" s="29">
        <f t="shared" si="650"/>
        <v>9</v>
      </c>
      <c r="P6982" s="29">
        <f t="shared" si="651"/>
        <v>13</v>
      </c>
      <c r="Q6982" s="14" t="str">
        <f t="shared" si="652"/>
        <v xml:space="preserve">Jennifer </v>
      </c>
      <c r="R6982" s="14" t="str">
        <f t="shared" si="653"/>
        <v>Patt</v>
      </c>
    </row>
    <row r="6983" spans="2:18" x14ac:dyDescent="0.45">
      <c r="B6983" s="14" t="str">
        <f t="shared" ref="B6983:B7046" si="654">+CONCATENATE(C6983,F6983,J6983)</f>
        <v>40288140290</v>
      </c>
      <c r="C6983" s="5">
        <v>40288</v>
      </c>
      <c r="D6983" s="2" t="s">
        <v>804</v>
      </c>
      <c r="E6983" s="14">
        <f t="shared" ref="E6983:E7046" si="655">+IF(D6983="High",1,0)</f>
        <v>0</v>
      </c>
      <c r="F6983" s="2">
        <v>1</v>
      </c>
      <c r="G6983" s="19">
        <v>200.38</v>
      </c>
      <c r="H6983" s="20">
        <v>0.02</v>
      </c>
      <c r="I6983" s="6"/>
      <c r="J6983" s="5">
        <v>40290</v>
      </c>
      <c r="K6983" s="25">
        <v>-90.41</v>
      </c>
      <c r="L6983" s="2" t="s">
        <v>377</v>
      </c>
      <c r="M6983" s="14">
        <f>+VLOOKUP(L6983,Customers!$C$3:$D$797,2,FALSE)</f>
        <v>2</v>
      </c>
      <c r="N6983" s="14">
        <f>+INDEX(Customers!$B$2:$D$797,MATCH(TF_Database!L6983,Customers!$C$2:$C$797,0),1)</f>
        <v>16244</v>
      </c>
      <c r="O6983" s="29">
        <f t="shared" ref="O6983:O7046" si="656">+SEARCH(" ",L6983)</f>
        <v>9</v>
      </c>
      <c r="P6983" s="29">
        <f t="shared" ref="P6983:P7046" si="657">+LEN(L6983)</f>
        <v>13</v>
      </c>
      <c r="Q6983" s="14" t="str">
        <f t="shared" ref="Q6983:Q7046" si="658">+LEFT(L6983,O6983)</f>
        <v xml:space="preserve">Jennifer </v>
      </c>
      <c r="R6983" s="14" t="str">
        <f t="shared" ref="R6983:R7046" si="659">+RIGHT(L6983,P6983-O6983)</f>
        <v>Patt</v>
      </c>
    </row>
    <row r="6984" spans="2:18" x14ac:dyDescent="0.45">
      <c r="B6984" s="14" t="str">
        <f t="shared" si="654"/>
        <v>40288240292</v>
      </c>
      <c r="C6984" s="5">
        <v>40288</v>
      </c>
      <c r="D6984" s="2" t="s">
        <v>804</v>
      </c>
      <c r="E6984" s="14">
        <f t="shared" si="655"/>
        <v>0</v>
      </c>
      <c r="F6984" s="2">
        <v>2</v>
      </c>
      <c r="G6984" s="19">
        <v>128.52000000000001</v>
      </c>
      <c r="H6984" s="20">
        <v>0.1</v>
      </c>
      <c r="I6984" s="6"/>
      <c r="J6984" s="5">
        <v>40292</v>
      </c>
      <c r="K6984" s="25">
        <v>-110.07</v>
      </c>
      <c r="L6984" s="2" t="s">
        <v>377</v>
      </c>
      <c r="M6984" s="14">
        <f>+VLOOKUP(L6984,Customers!$C$3:$D$797,2,FALSE)</f>
        <v>2</v>
      </c>
      <c r="N6984" s="14">
        <f>+INDEX(Customers!$B$2:$D$797,MATCH(TF_Database!L6984,Customers!$C$2:$C$797,0),1)</f>
        <v>16244</v>
      </c>
      <c r="O6984" s="29">
        <f t="shared" si="656"/>
        <v>9</v>
      </c>
      <c r="P6984" s="29">
        <f t="shared" si="657"/>
        <v>13</v>
      </c>
      <c r="Q6984" s="14" t="str">
        <f t="shared" si="658"/>
        <v xml:space="preserve">Jennifer </v>
      </c>
      <c r="R6984" s="14" t="str">
        <f t="shared" si="659"/>
        <v>Patt</v>
      </c>
    </row>
    <row r="6985" spans="2:18" x14ac:dyDescent="0.45">
      <c r="B6985" s="14" t="str">
        <f t="shared" si="654"/>
        <v>402882440288</v>
      </c>
      <c r="C6985" s="5">
        <v>40288</v>
      </c>
      <c r="D6985" s="2" t="s">
        <v>804</v>
      </c>
      <c r="E6985" s="14">
        <f t="shared" si="655"/>
        <v>0</v>
      </c>
      <c r="F6985" s="2">
        <v>24</v>
      </c>
      <c r="G6985" s="19">
        <v>6717.7839999999997</v>
      </c>
      <c r="H6985" s="20">
        <v>0</v>
      </c>
      <c r="I6985" s="6"/>
      <c r="J6985" s="5">
        <v>40288</v>
      </c>
      <c r="K6985" s="25">
        <v>1903.1</v>
      </c>
      <c r="L6985" s="2" t="s">
        <v>377</v>
      </c>
      <c r="M6985" s="14">
        <f>+VLOOKUP(L6985,Customers!$C$3:$D$797,2,FALSE)</f>
        <v>2</v>
      </c>
      <c r="N6985" s="14">
        <f>+INDEX(Customers!$B$2:$D$797,MATCH(TF_Database!L6985,Customers!$C$2:$C$797,0),1)</f>
        <v>16244</v>
      </c>
      <c r="O6985" s="29">
        <f t="shared" si="656"/>
        <v>9</v>
      </c>
      <c r="P6985" s="29">
        <f t="shared" si="657"/>
        <v>13</v>
      </c>
      <c r="Q6985" s="14" t="str">
        <f t="shared" si="658"/>
        <v xml:space="preserve">Jennifer </v>
      </c>
      <c r="R6985" s="14" t="str">
        <f t="shared" si="659"/>
        <v>Patt</v>
      </c>
    </row>
    <row r="6986" spans="2:18" x14ac:dyDescent="0.45">
      <c r="B6986" s="14" t="str">
        <f t="shared" si="654"/>
        <v>405532240555</v>
      </c>
      <c r="C6986" s="5">
        <v>40553</v>
      </c>
      <c r="D6986" s="2" t="s">
        <v>806</v>
      </c>
      <c r="E6986" s="14">
        <f t="shared" si="655"/>
        <v>1</v>
      </c>
      <c r="F6986" s="2">
        <v>22</v>
      </c>
      <c r="G6986" s="19">
        <v>59.08</v>
      </c>
      <c r="H6986" s="20">
        <v>0.1</v>
      </c>
      <c r="I6986" s="6"/>
      <c r="J6986" s="5">
        <v>40555</v>
      </c>
      <c r="K6986" s="25">
        <v>-2.6105</v>
      </c>
      <c r="L6986" s="2" t="s">
        <v>718</v>
      </c>
      <c r="M6986" s="14">
        <f>+VLOOKUP(L6986,Customers!$C$3:$D$797,2,FALSE)</f>
        <v>5</v>
      </c>
      <c r="N6986" s="14">
        <f>+INDEX(Customers!$B$2:$D$797,MATCH(TF_Database!L6986,Customers!$C$2:$C$797,0),1)</f>
        <v>15967</v>
      </c>
      <c r="O6986" s="29">
        <f t="shared" si="656"/>
        <v>7</v>
      </c>
      <c r="P6986" s="29">
        <f t="shared" si="657"/>
        <v>13</v>
      </c>
      <c r="Q6986" s="14" t="str">
        <f t="shared" si="658"/>
        <v xml:space="preserve">Jeremy </v>
      </c>
      <c r="R6986" s="14" t="str">
        <f t="shared" si="659"/>
        <v>Pistek</v>
      </c>
    </row>
    <row r="6987" spans="2:18" x14ac:dyDescent="0.45">
      <c r="B6987" s="14" t="str">
        <f t="shared" si="654"/>
        <v>405535040555</v>
      </c>
      <c r="C6987" s="5">
        <v>40553</v>
      </c>
      <c r="D6987" s="2" t="s">
        <v>806</v>
      </c>
      <c r="E6987" s="14">
        <f t="shared" si="655"/>
        <v>1</v>
      </c>
      <c r="F6987" s="2">
        <v>50</v>
      </c>
      <c r="G6987" s="19">
        <v>886.36299999999994</v>
      </c>
      <c r="H6987" s="20">
        <v>0.08</v>
      </c>
      <c r="I6987" s="6"/>
      <c r="J6987" s="5">
        <v>40555</v>
      </c>
      <c r="K6987" s="25">
        <v>450.01799999999997</v>
      </c>
      <c r="L6987" s="2" t="s">
        <v>718</v>
      </c>
      <c r="M6987" s="14">
        <f>+VLOOKUP(L6987,Customers!$C$3:$D$797,2,FALSE)</f>
        <v>5</v>
      </c>
      <c r="N6987" s="14">
        <f>+INDEX(Customers!$B$2:$D$797,MATCH(TF_Database!L6987,Customers!$C$2:$C$797,0),1)</f>
        <v>15967</v>
      </c>
      <c r="O6987" s="29">
        <f t="shared" si="656"/>
        <v>7</v>
      </c>
      <c r="P6987" s="29">
        <f t="shared" si="657"/>
        <v>13</v>
      </c>
      <c r="Q6987" s="14" t="str">
        <f t="shared" si="658"/>
        <v xml:space="preserve">Jeremy </v>
      </c>
      <c r="R6987" s="14" t="str">
        <f t="shared" si="659"/>
        <v>Pistek</v>
      </c>
    </row>
    <row r="6988" spans="2:18" x14ac:dyDescent="0.45">
      <c r="B6988" s="14" t="str">
        <f t="shared" si="654"/>
        <v>401743640174</v>
      </c>
      <c r="C6988" s="5">
        <v>40174</v>
      </c>
      <c r="D6988" s="2" t="s">
        <v>808</v>
      </c>
      <c r="E6988" s="14">
        <f t="shared" si="655"/>
        <v>0</v>
      </c>
      <c r="F6988" s="2">
        <v>36</v>
      </c>
      <c r="G6988" s="19">
        <v>222.25</v>
      </c>
      <c r="H6988" s="20">
        <v>0.05</v>
      </c>
      <c r="I6988" s="6"/>
      <c r="J6988" s="5">
        <v>40174</v>
      </c>
      <c r="K6988" s="25">
        <v>-63.77</v>
      </c>
      <c r="L6988" s="2" t="s">
        <v>722</v>
      </c>
      <c r="M6988" s="14">
        <f>+VLOOKUP(L6988,Customers!$C$3:$D$797,2,FALSE)</f>
        <v>1</v>
      </c>
      <c r="N6988" s="14">
        <f>+INDEX(Customers!$B$2:$D$797,MATCH(TF_Database!L6988,Customers!$C$2:$C$797,0),1)</f>
        <v>9195</v>
      </c>
      <c r="O6988" s="29">
        <f t="shared" si="656"/>
        <v>6</v>
      </c>
      <c r="P6988" s="29">
        <f t="shared" si="657"/>
        <v>12</v>
      </c>
      <c r="Q6988" s="14" t="str">
        <f t="shared" si="658"/>
        <v xml:space="preserve">David </v>
      </c>
      <c r="R6988" s="14" t="str">
        <f t="shared" si="659"/>
        <v>Bremer</v>
      </c>
    </row>
    <row r="6989" spans="2:18" x14ac:dyDescent="0.45">
      <c r="B6989" s="14" t="str">
        <f t="shared" si="654"/>
        <v>40174740175</v>
      </c>
      <c r="C6989" s="5">
        <v>40174</v>
      </c>
      <c r="D6989" s="2" t="s">
        <v>808</v>
      </c>
      <c r="E6989" s="14">
        <f t="shared" si="655"/>
        <v>0</v>
      </c>
      <c r="F6989" s="2">
        <v>7</v>
      </c>
      <c r="G6989" s="19">
        <v>388.71350000000001</v>
      </c>
      <c r="H6989" s="20">
        <v>0.01</v>
      </c>
      <c r="I6989" s="6"/>
      <c r="J6989" s="5">
        <v>40175</v>
      </c>
      <c r="K6989" s="25">
        <v>-190.42100000000002</v>
      </c>
      <c r="L6989" s="2" t="s">
        <v>722</v>
      </c>
      <c r="M6989" s="14">
        <f>+VLOOKUP(L6989,Customers!$C$3:$D$797,2,FALSE)</f>
        <v>1</v>
      </c>
      <c r="N6989" s="14">
        <f>+INDEX(Customers!$B$2:$D$797,MATCH(TF_Database!L6989,Customers!$C$2:$C$797,0),1)</f>
        <v>9195</v>
      </c>
      <c r="O6989" s="29">
        <f t="shared" si="656"/>
        <v>6</v>
      </c>
      <c r="P6989" s="29">
        <f t="shared" si="657"/>
        <v>12</v>
      </c>
      <c r="Q6989" s="14" t="str">
        <f t="shared" si="658"/>
        <v xml:space="preserve">David </v>
      </c>
      <c r="R6989" s="14" t="str">
        <f t="shared" si="659"/>
        <v>Bremer</v>
      </c>
    </row>
    <row r="6990" spans="2:18" x14ac:dyDescent="0.45">
      <c r="B6990" s="14" t="str">
        <f t="shared" si="654"/>
        <v>399354339936</v>
      </c>
      <c r="C6990" s="5">
        <v>39935</v>
      </c>
      <c r="D6990" s="2" t="s">
        <v>810</v>
      </c>
      <c r="E6990" s="14">
        <f t="shared" si="655"/>
        <v>0</v>
      </c>
      <c r="F6990" s="2">
        <v>43</v>
      </c>
      <c r="G6990" s="19">
        <v>1233.22</v>
      </c>
      <c r="H6990" s="20">
        <v>0.05</v>
      </c>
      <c r="I6990" s="6"/>
      <c r="J6990" s="5">
        <v>39936</v>
      </c>
      <c r="K6990" s="25">
        <v>385.46</v>
      </c>
      <c r="L6990" s="2" t="s">
        <v>347</v>
      </c>
      <c r="M6990" s="14">
        <f>+VLOOKUP(L6990,Customers!$C$3:$D$797,2,FALSE)</f>
        <v>1</v>
      </c>
      <c r="N6990" s="14">
        <f>+INDEX(Customers!$B$2:$D$797,MATCH(TF_Database!L6990,Customers!$C$2:$C$797,0),1)</f>
        <v>8165</v>
      </c>
      <c r="O6990" s="29">
        <f t="shared" si="656"/>
        <v>5</v>
      </c>
      <c r="P6990" s="29">
        <f t="shared" si="657"/>
        <v>10</v>
      </c>
      <c r="Q6990" s="14" t="str">
        <f t="shared" si="658"/>
        <v xml:space="preserve">Nora </v>
      </c>
      <c r="R6990" s="14" t="str">
        <f t="shared" si="659"/>
        <v>Paige</v>
      </c>
    </row>
    <row r="6991" spans="2:18" x14ac:dyDescent="0.45">
      <c r="B6991" s="14" t="str">
        <f t="shared" si="654"/>
        <v>399353939937</v>
      </c>
      <c r="C6991" s="5">
        <v>39935</v>
      </c>
      <c r="D6991" s="2" t="s">
        <v>810</v>
      </c>
      <c r="E6991" s="14">
        <f t="shared" si="655"/>
        <v>0</v>
      </c>
      <c r="F6991" s="2">
        <v>39</v>
      </c>
      <c r="G6991" s="19">
        <v>144.82</v>
      </c>
      <c r="H6991" s="20">
        <v>0.08</v>
      </c>
      <c r="I6991" s="6"/>
      <c r="J6991" s="5">
        <v>39937</v>
      </c>
      <c r="K6991" s="25">
        <v>28.4</v>
      </c>
      <c r="L6991" s="2" t="s">
        <v>347</v>
      </c>
      <c r="M6991" s="14">
        <f>+VLOOKUP(L6991,Customers!$C$3:$D$797,2,FALSE)</f>
        <v>1</v>
      </c>
      <c r="N6991" s="14">
        <f>+INDEX(Customers!$B$2:$D$797,MATCH(TF_Database!L6991,Customers!$C$2:$C$797,0),1)</f>
        <v>8165</v>
      </c>
      <c r="O6991" s="29">
        <f t="shared" si="656"/>
        <v>5</v>
      </c>
      <c r="P6991" s="29">
        <f t="shared" si="657"/>
        <v>10</v>
      </c>
      <c r="Q6991" s="14" t="str">
        <f t="shared" si="658"/>
        <v xml:space="preserve">Nora </v>
      </c>
      <c r="R6991" s="14" t="str">
        <f t="shared" si="659"/>
        <v>Paige</v>
      </c>
    </row>
    <row r="6992" spans="2:18" x14ac:dyDescent="0.45">
      <c r="B6992" s="14" t="str">
        <f t="shared" si="654"/>
        <v>407894940790</v>
      </c>
      <c r="C6992" s="5">
        <v>40789</v>
      </c>
      <c r="D6992" s="2" t="s">
        <v>806</v>
      </c>
      <c r="E6992" s="14">
        <f t="shared" si="655"/>
        <v>1</v>
      </c>
      <c r="F6992" s="2">
        <v>49</v>
      </c>
      <c r="G6992" s="19">
        <v>3702.92</v>
      </c>
      <c r="H6992" s="20">
        <v>0.03</v>
      </c>
      <c r="I6992" s="6"/>
      <c r="J6992" s="5">
        <v>40790</v>
      </c>
      <c r="K6992" s="25">
        <v>541.91999999999996</v>
      </c>
      <c r="L6992" s="2" t="s">
        <v>344</v>
      </c>
      <c r="M6992" s="14">
        <f>+VLOOKUP(L6992,Customers!$C$3:$D$797,2,FALSE)</f>
        <v>2</v>
      </c>
      <c r="N6992" s="14">
        <f>+INDEX(Customers!$B$2:$D$797,MATCH(TF_Database!L6992,Customers!$C$2:$C$797,0),1)</f>
        <v>730</v>
      </c>
      <c r="O6992" s="29">
        <f t="shared" si="656"/>
        <v>6</v>
      </c>
      <c r="P6992" s="29">
        <f t="shared" si="657"/>
        <v>13</v>
      </c>
      <c r="Q6992" s="14" t="str">
        <f t="shared" si="658"/>
        <v xml:space="preserve">Bobby </v>
      </c>
      <c r="R6992" s="14" t="str">
        <f t="shared" si="659"/>
        <v>Trafton</v>
      </c>
    </row>
    <row r="6993" spans="2:18" x14ac:dyDescent="0.45">
      <c r="B6993" s="14" t="str">
        <f t="shared" si="654"/>
        <v>407892940791</v>
      </c>
      <c r="C6993" s="5">
        <v>40789</v>
      </c>
      <c r="D6993" s="2" t="s">
        <v>806</v>
      </c>
      <c r="E6993" s="14">
        <f t="shared" si="655"/>
        <v>1</v>
      </c>
      <c r="F6993" s="2">
        <v>29</v>
      </c>
      <c r="G6993" s="19">
        <v>53.99</v>
      </c>
      <c r="H6993" s="20">
        <v>0.1</v>
      </c>
      <c r="I6993" s="6"/>
      <c r="J6993" s="5">
        <v>40791</v>
      </c>
      <c r="K6993" s="25">
        <v>-15.1225</v>
      </c>
      <c r="L6993" s="2" t="s">
        <v>344</v>
      </c>
      <c r="M6993" s="14">
        <f>+VLOOKUP(L6993,Customers!$C$3:$D$797,2,FALSE)</f>
        <v>2</v>
      </c>
      <c r="N6993" s="14">
        <f>+INDEX(Customers!$B$2:$D$797,MATCH(TF_Database!L6993,Customers!$C$2:$C$797,0),1)</f>
        <v>730</v>
      </c>
      <c r="O6993" s="29">
        <f t="shared" si="656"/>
        <v>6</v>
      </c>
      <c r="P6993" s="29">
        <f t="shared" si="657"/>
        <v>13</v>
      </c>
      <c r="Q6993" s="14" t="str">
        <f t="shared" si="658"/>
        <v xml:space="preserve">Bobby </v>
      </c>
      <c r="R6993" s="14" t="str">
        <f t="shared" si="659"/>
        <v>Trafton</v>
      </c>
    </row>
    <row r="6994" spans="2:18" x14ac:dyDescent="0.45">
      <c r="B6994" s="14" t="str">
        <f t="shared" si="654"/>
        <v>406493940651</v>
      </c>
      <c r="C6994" s="5">
        <v>40649</v>
      </c>
      <c r="D6994" s="2" t="s">
        <v>810</v>
      </c>
      <c r="E6994" s="14">
        <f t="shared" si="655"/>
        <v>0</v>
      </c>
      <c r="F6994" s="2">
        <v>39</v>
      </c>
      <c r="G6994" s="19">
        <v>3854.4</v>
      </c>
      <c r="H6994" s="20">
        <v>0.09</v>
      </c>
      <c r="I6994" s="6"/>
      <c r="J6994" s="5">
        <v>40651</v>
      </c>
      <c r="K6994" s="25">
        <v>1116.98</v>
      </c>
      <c r="L6994" s="2" t="s">
        <v>376</v>
      </c>
      <c r="M6994" s="14">
        <f>+VLOOKUP(L6994,Customers!$C$3:$D$797,2,FALSE)</f>
        <v>3</v>
      </c>
      <c r="N6994" s="14">
        <f>+INDEX(Customers!$B$2:$D$797,MATCH(TF_Database!L6994,Customers!$C$2:$C$797,0),1)</f>
        <v>15448</v>
      </c>
      <c r="O6994" s="29">
        <f t="shared" si="656"/>
        <v>7</v>
      </c>
      <c r="P6994" s="29">
        <f t="shared" si="657"/>
        <v>14</v>
      </c>
      <c r="Q6994" s="14" t="str">
        <f t="shared" si="658"/>
        <v xml:space="preserve">Nicole </v>
      </c>
      <c r="R6994" s="14" t="str">
        <f t="shared" si="659"/>
        <v>Brennan</v>
      </c>
    </row>
    <row r="6995" spans="2:18" x14ac:dyDescent="0.45">
      <c r="B6995" s="14" t="str">
        <f t="shared" si="654"/>
        <v>408944440895</v>
      </c>
      <c r="C6995" s="5">
        <v>40894</v>
      </c>
      <c r="D6995" s="2" t="s">
        <v>811</v>
      </c>
      <c r="E6995" s="14">
        <f t="shared" si="655"/>
        <v>0</v>
      </c>
      <c r="F6995" s="2">
        <v>44</v>
      </c>
      <c r="G6995" s="19">
        <v>346.2</v>
      </c>
      <c r="H6995" s="20">
        <v>0</v>
      </c>
      <c r="I6995" s="6"/>
      <c r="J6995" s="5">
        <v>40895</v>
      </c>
      <c r="K6995" s="25">
        <v>-335.685</v>
      </c>
      <c r="L6995" s="2" t="s">
        <v>377</v>
      </c>
      <c r="M6995" s="14">
        <f>+VLOOKUP(L6995,Customers!$C$3:$D$797,2,FALSE)</f>
        <v>2</v>
      </c>
      <c r="N6995" s="14">
        <f>+INDEX(Customers!$B$2:$D$797,MATCH(TF_Database!L6995,Customers!$C$2:$C$797,0),1)</f>
        <v>16244</v>
      </c>
      <c r="O6995" s="29">
        <f t="shared" si="656"/>
        <v>9</v>
      </c>
      <c r="P6995" s="29">
        <f t="shared" si="657"/>
        <v>13</v>
      </c>
      <c r="Q6995" s="14" t="str">
        <f t="shared" si="658"/>
        <v xml:space="preserve">Jennifer </v>
      </c>
      <c r="R6995" s="14" t="str">
        <f t="shared" si="659"/>
        <v>Patt</v>
      </c>
    </row>
    <row r="6996" spans="2:18" x14ac:dyDescent="0.45">
      <c r="B6996" s="14" t="str">
        <f t="shared" si="654"/>
        <v>40894440896</v>
      </c>
      <c r="C6996" s="5">
        <v>40894</v>
      </c>
      <c r="D6996" s="2" t="s">
        <v>811</v>
      </c>
      <c r="E6996" s="14">
        <f t="shared" si="655"/>
        <v>0</v>
      </c>
      <c r="F6996" s="2">
        <v>4</v>
      </c>
      <c r="G6996" s="19">
        <v>85.96</v>
      </c>
      <c r="H6996" s="20">
        <v>0.08</v>
      </c>
      <c r="I6996" s="6"/>
      <c r="J6996" s="5">
        <v>40896</v>
      </c>
      <c r="K6996" s="25">
        <v>-7.48</v>
      </c>
      <c r="L6996" s="2" t="s">
        <v>377</v>
      </c>
      <c r="M6996" s="14">
        <f>+VLOOKUP(L6996,Customers!$C$3:$D$797,2,FALSE)</f>
        <v>2</v>
      </c>
      <c r="N6996" s="14">
        <f>+INDEX(Customers!$B$2:$D$797,MATCH(TF_Database!L6996,Customers!$C$2:$C$797,0),1)</f>
        <v>16244</v>
      </c>
      <c r="O6996" s="29">
        <f t="shared" si="656"/>
        <v>9</v>
      </c>
      <c r="P6996" s="29">
        <f t="shared" si="657"/>
        <v>13</v>
      </c>
      <c r="Q6996" s="14" t="str">
        <f t="shared" si="658"/>
        <v xml:space="preserve">Jennifer </v>
      </c>
      <c r="R6996" s="14" t="str">
        <f t="shared" si="659"/>
        <v>Patt</v>
      </c>
    </row>
    <row r="6997" spans="2:18" x14ac:dyDescent="0.45">
      <c r="B6997" s="14" t="str">
        <f t="shared" si="654"/>
        <v>408943940896</v>
      </c>
      <c r="C6997" s="5">
        <v>40894</v>
      </c>
      <c r="D6997" s="2" t="s">
        <v>811</v>
      </c>
      <c r="E6997" s="14">
        <f t="shared" si="655"/>
        <v>0</v>
      </c>
      <c r="F6997" s="2">
        <v>39</v>
      </c>
      <c r="G6997" s="19">
        <v>475.52</v>
      </c>
      <c r="H6997" s="20">
        <v>7.0000000000000007E-2</v>
      </c>
      <c r="I6997" s="6"/>
      <c r="J6997" s="5">
        <v>40896</v>
      </c>
      <c r="K6997" s="25">
        <v>-70.430000000000007</v>
      </c>
      <c r="L6997" s="2" t="s">
        <v>377</v>
      </c>
      <c r="M6997" s="14">
        <f>+VLOOKUP(L6997,Customers!$C$3:$D$797,2,FALSE)</f>
        <v>2</v>
      </c>
      <c r="N6997" s="14">
        <f>+INDEX(Customers!$B$2:$D$797,MATCH(TF_Database!L6997,Customers!$C$2:$C$797,0),1)</f>
        <v>16244</v>
      </c>
      <c r="O6997" s="29">
        <f t="shared" si="656"/>
        <v>9</v>
      </c>
      <c r="P6997" s="29">
        <f t="shared" si="657"/>
        <v>13</v>
      </c>
      <c r="Q6997" s="14" t="str">
        <f t="shared" si="658"/>
        <v xml:space="preserve">Jennifer </v>
      </c>
      <c r="R6997" s="14" t="str">
        <f t="shared" si="659"/>
        <v>Patt</v>
      </c>
    </row>
    <row r="6998" spans="2:18" x14ac:dyDescent="0.45">
      <c r="B6998" s="14" t="str">
        <f t="shared" si="654"/>
        <v>400782040079</v>
      </c>
      <c r="C6998" s="5">
        <v>40078</v>
      </c>
      <c r="D6998" s="2" t="s">
        <v>806</v>
      </c>
      <c r="E6998" s="14">
        <f t="shared" si="655"/>
        <v>1</v>
      </c>
      <c r="F6998" s="2">
        <v>20</v>
      </c>
      <c r="G6998" s="19">
        <v>92.94</v>
      </c>
      <c r="H6998" s="20">
        <v>0.09</v>
      </c>
      <c r="I6998" s="6"/>
      <c r="J6998" s="5">
        <v>40079</v>
      </c>
      <c r="K6998" s="25">
        <v>37.770000000000003</v>
      </c>
      <c r="L6998" s="2" t="s">
        <v>545</v>
      </c>
      <c r="M6998" s="14">
        <f>+VLOOKUP(L6998,Customers!$C$3:$D$797,2,FALSE)</f>
        <v>2</v>
      </c>
      <c r="N6998" s="14">
        <f>+INDEX(Customers!$B$2:$D$797,MATCH(TF_Database!L6998,Customers!$C$2:$C$797,0),1)</f>
        <v>960</v>
      </c>
      <c r="O6998" s="29">
        <f t="shared" si="656"/>
        <v>10</v>
      </c>
      <c r="P6998" s="29">
        <f t="shared" si="657"/>
        <v>16</v>
      </c>
      <c r="Q6998" s="14" t="str">
        <f t="shared" si="658"/>
        <v xml:space="preserve">Alejandro </v>
      </c>
      <c r="R6998" s="14" t="str">
        <f t="shared" si="659"/>
        <v>Savely</v>
      </c>
    </row>
    <row r="6999" spans="2:18" x14ac:dyDescent="0.45">
      <c r="B6999" s="14" t="str">
        <f t="shared" si="654"/>
        <v>400781940081</v>
      </c>
      <c r="C6999" s="5">
        <v>40078</v>
      </c>
      <c r="D6999" s="2" t="s">
        <v>806</v>
      </c>
      <c r="E6999" s="14">
        <f t="shared" si="655"/>
        <v>1</v>
      </c>
      <c r="F6999" s="2">
        <v>19</v>
      </c>
      <c r="G6999" s="19">
        <v>6070.96</v>
      </c>
      <c r="H6999" s="20">
        <v>0.01</v>
      </c>
      <c r="I6999" s="6"/>
      <c r="J6999" s="5">
        <v>40081</v>
      </c>
      <c r="K6999" s="25">
        <v>173.48</v>
      </c>
      <c r="L6999" s="2" t="s">
        <v>545</v>
      </c>
      <c r="M6999" s="14">
        <f>+VLOOKUP(L6999,Customers!$C$3:$D$797,2,FALSE)</f>
        <v>2</v>
      </c>
      <c r="N6999" s="14">
        <f>+INDEX(Customers!$B$2:$D$797,MATCH(TF_Database!L6999,Customers!$C$2:$C$797,0),1)</f>
        <v>960</v>
      </c>
      <c r="O6999" s="29">
        <f t="shared" si="656"/>
        <v>10</v>
      </c>
      <c r="P6999" s="29">
        <f t="shared" si="657"/>
        <v>16</v>
      </c>
      <c r="Q6999" s="14" t="str">
        <f t="shared" si="658"/>
        <v xml:space="preserve">Alejandro </v>
      </c>
      <c r="R6999" s="14" t="str">
        <f t="shared" si="659"/>
        <v>Savely</v>
      </c>
    </row>
    <row r="7000" spans="2:18" x14ac:dyDescent="0.45">
      <c r="B7000" s="14" t="str">
        <f t="shared" si="654"/>
        <v>406662440668</v>
      </c>
      <c r="C7000" s="5">
        <v>40666</v>
      </c>
      <c r="D7000" s="2" t="s">
        <v>806</v>
      </c>
      <c r="E7000" s="14">
        <f t="shared" si="655"/>
        <v>1</v>
      </c>
      <c r="F7000" s="2">
        <v>24</v>
      </c>
      <c r="G7000" s="19">
        <v>41.85</v>
      </c>
      <c r="H7000" s="20">
        <v>0.04</v>
      </c>
      <c r="I7000" s="6"/>
      <c r="J7000" s="5">
        <v>40668</v>
      </c>
      <c r="K7000" s="25">
        <v>-8.44</v>
      </c>
      <c r="L7000" s="2" t="s">
        <v>711</v>
      </c>
      <c r="M7000" s="14">
        <f>+VLOOKUP(L7000,Customers!$C$3:$D$797,2,FALSE)</f>
        <v>2</v>
      </c>
      <c r="N7000" s="14">
        <f>+INDEX(Customers!$B$2:$D$797,MATCH(TF_Database!L7000,Customers!$C$2:$C$797,0),1)</f>
        <v>19602</v>
      </c>
      <c r="O7000" s="29">
        <f t="shared" si="656"/>
        <v>8</v>
      </c>
      <c r="P7000" s="29">
        <f t="shared" si="657"/>
        <v>16</v>
      </c>
      <c r="Q7000" s="14" t="str">
        <f t="shared" si="658"/>
        <v xml:space="preserve">Charles </v>
      </c>
      <c r="R7000" s="14" t="str">
        <f t="shared" si="659"/>
        <v>Crestani</v>
      </c>
    </row>
    <row r="7001" spans="2:18" x14ac:dyDescent="0.45">
      <c r="B7001" s="14" t="str">
        <f t="shared" si="654"/>
        <v>406664140667</v>
      </c>
      <c r="C7001" s="5">
        <v>40666</v>
      </c>
      <c r="D7001" s="2" t="s">
        <v>806</v>
      </c>
      <c r="E7001" s="14">
        <f t="shared" si="655"/>
        <v>1</v>
      </c>
      <c r="F7001" s="2">
        <v>41</v>
      </c>
      <c r="G7001" s="19">
        <v>2303.7125000000001</v>
      </c>
      <c r="H7001" s="20">
        <v>0.04</v>
      </c>
      <c r="I7001" s="6"/>
      <c r="J7001" s="5">
        <v>40667</v>
      </c>
      <c r="K7001" s="25">
        <v>398.22300000000001</v>
      </c>
      <c r="L7001" s="2" t="s">
        <v>711</v>
      </c>
      <c r="M7001" s="14">
        <f>+VLOOKUP(L7001,Customers!$C$3:$D$797,2,FALSE)</f>
        <v>2</v>
      </c>
      <c r="N7001" s="14">
        <f>+INDEX(Customers!$B$2:$D$797,MATCH(TF_Database!L7001,Customers!$C$2:$C$797,0),1)</f>
        <v>19602</v>
      </c>
      <c r="O7001" s="29">
        <f t="shared" si="656"/>
        <v>8</v>
      </c>
      <c r="P7001" s="29">
        <f t="shared" si="657"/>
        <v>16</v>
      </c>
      <c r="Q7001" s="14" t="str">
        <f t="shared" si="658"/>
        <v xml:space="preserve">Charles </v>
      </c>
      <c r="R7001" s="14" t="str">
        <f t="shared" si="659"/>
        <v>Crestani</v>
      </c>
    </row>
    <row r="7002" spans="2:18" x14ac:dyDescent="0.45">
      <c r="B7002" s="14" t="str">
        <f t="shared" si="654"/>
        <v>404412340443</v>
      </c>
      <c r="C7002" s="5">
        <v>40441</v>
      </c>
      <c r="D7002" s="2" t="s">
        <v>806</v>
      </c>
      <c r="E7002" s="14">
        <f t="shared" si="655"/>
        <v>1</v>
      </c>
      <c r="F7002" s="2">
        <v>23</v>
      </c>
      <c r="G7002" s="19">
        <v>283.82</v>
      </c>
      <c r="H7002" s="20">
        <v>0.01</v>
      </c>
      <c r="I7002" s="6"/>
      <c r="J7002" s="5">
        <v>40443</v>
      </c>
      <c r="K7002" s="25">
        <v>-38.94</v>
      </c>
      <c r="L7002" s="2" t="s">
        <v>402</v>
      </c>
      <c r="M7002" s="14">
        <f>+VLOOKUP(L7002,Customers!$C$3:$D$797,2,FALSE)</f>
        <v>5</v>
      </c>
      <c r="N7002" s="14">
        <f>+INDEX(Customers!$B$2:$D$797,MATCH(TF_Database!L7002,Customers!$C$2:$C$797,0),1)</f>
        <v>29432</v>
      </c>
      <c r="O7002" s="29">
        <f t="shared" si="656"/>
        <v>8</v>
      </c>
      <c r="P7002" s="29">
        <f t="shared" si="657"/>
        <v>13</v>
      </c>
      <c r="Q7002" s="14" t="str">
        <f t="shared" si="658"/>
        <v xml:space="preserve">Brendan </v>
      </c>
      <c r="R7002" s="14" t="str">
        <f t="shared" si="659"/>
        <v>Murry</v>
      </c>
    </row>
    <row r="7003" spans="2:18" x14ac:dyDescent="0.45">
      <c r="B7003" s="14" t="str">
        <f t="shared" si="654"/>
        <v>411114341113</v>
      </c>
      <c r="C7003" s="5">
        <v>41111</v>
      </c>
      <c r="D7003" s="2" t="s">
        <v>808</v>
      </c>
      <c r="E7003" s="14">
        <f t="shared" si="655"/>
        <v>0</v>
      </c>
      <c r="F7003" s="2">
        <v>43</v>
      </c>
      <c r="G7003" s="19">
        <v>3441.09</v>
      </c>
      <c r="H7003" s="20">
        <v>0.03</v>
      </c>
      <c r="I7003" s="6"/>
      <c r="J7003" s="5">
        <v>41113</v>
      </c>
      <c r="K7003" s="25">
        <v>431.95</v>
      </c>
      <c r="L7003" s="2" t="s">
        <v>343</v>
      </c>
      <c r="M7003" s="14">
        <f>+VLOOKUP(L7003,Customers!$C$3:$D$797,2,FALSE)</f>
        <v>3</v>
      </c>
      <c r="N7003" s="14">
        <f>+INDEX(Customers!$B$2:$D$797,MATCH(TF_Database!L7003,Customers!$C$2:$C$797,0),1)</f>
        <v>2964</v>
      </c>
      <c r="O7003" s="29">
        <f t="shared" si="656"/>
        <v>9</v>
      </c>
      <c r="P7003" s="29">
        <f t="shared" si="657"/>
        <v>12</v>
      </c>
      <c r="Q7003" s="14" t="str">
        <f t="shared" si="658"/>
        <v xml:space="preserve">Muhammed </v>
      </c>
      <c r="R7003" s="14" t="str">
        <f t="shared" si="659"/>
        <v>Lee</v>
      </c>
    </row>
    <row r="7004" spans="2:18" x14ac:dyDescent="0.45">
      <c r="B7004" s="14" t="str">
        <f t="shared" si="654"/>
        <v>411113841112</v>
      </c>
      <c r="C7004" s="5">
        <v>41111</v>
      </c>
      <c r="D7004" s="2" t="s">
        <v>808</v>
      </c>
      <c r="E7004" s="14">
        <f t="shared" si="655"/>
        <v>0</v>
      </c>
      <c r="F7004" s="2">
        <v>38</v>
      </c>
      <c r="G7004" s="19">
        <v>209.61</v>
      </c>
      <c r="H7004" s="20">
        <v>0.05</v>
      </c>
      <c r="I7004" s="6"/>
      <c r="J7004" s="5">
        <v>41112</v>
      </c>
      <c r="K7004" s="25">
        <v>-96.29</v>
      </c>
      <c r="L7004" s="2" t="s">
        <v>343</v>
      </c>
      <c r="M7004" s="14">
        <f>+VLOOKUP(L7004,Customers!$C$3:$D$797,2,FALSE)</f>
        <v>3</v>
      </c>
      <c r="N7004" s="14">
        <f>+INDEX(Customers!$B$2:$D$797,MATCH(TF_Database!L7004,Customers!$C$2:$C$797,0),1)</f>
        <v>2964</v>
      </c>
      <c r="O7004" s="29">
        <f t="shared" si="656"/>
        <v>9</v>
      </c>
      <c r="P7004" s="29">
        <f t="shared" si="657"/>
        <v>12</v>
      </c>
      <c r="Q7004" s="14" t="str">
        <f t="shared" si="658"/>
        <v xml:space="preserve">Muhammed </v>
      </c>
      <c r="R7004" s="14" t="str">
        <f t="shared" si="659"/>
        <v>Lee</v>
      </c>
    </row>
    <row r="7005" spans="2:18" x14ac:dyDescent="0.45">
      <c r="B7005" s="14" t="str">
        <f t="shared" si="654"/>
        <v>398721839881</v>
      </c>
      <c r="C7005" s="5">
        <v>39872</v>
      </c>
      <c r="D7005" s="2" t="s">
        <v>804</v>
      </c>
      <c r="E7005" s="14">
        <f t="shared" si="655"/>
        <v>0</v>
      </c>
      <c r="F7005" s="2">
        <v>18</v>
      </c>
      <c r="G7005" s="19">
        <v>1979.47</v>
      </c>
      <c r="H7005" s="20">
        <v>0.1</v>
      </c>
      <c r="I7005" s="6"/>
      <c r="J7005" s="5">
        <v>39881</v>
      </c>
      <c r="K7005" s="25">
        <v>690.26800000000003</v>
      </c>
      <c r="L7005" s="2" t="s">
        <v>720</v>
      </c>
      <c r="M7005" s="14">
        <f>+VLOOKUP(L7005,Customers!$C$3:$D$797,2,FALSE)</f>
        <v>3</v>
      </c>
      <c r="N7005" s="14">
        <f>+INDEX(Customers!$B$2:$D$797,MATCH(TF_Database!L7005,Customers!$C$2:$C$797,0),1)</f>
        <v>21359</v>
      </c>
      <c r="O7005" s="29">
        <f t="shared" si="656"/>
        <v>9</v>
      </c>
      <c r="P7005" s="29">
        <f t="shared" si="657"/>
        <v>16</v>
      </c>
      <c r="Q7005" s="14" t="str">
        <f t="shared" si="658"/>
        <v xml:space="preserve">Victoria </v>
      </c>
      <c r="R7005" s="14" t="str">
        <f t="shared" si="659"/>
        <v>Pisteka</v>
      </c>
    </row>
    <row r="7006" spans="2:18" x14ac:dyDescent="0.45">
      <c r="B7006" s="14" t="str">
        <f t="shared" si="654"/>
        <v>398722339876</v>
      </c>
      <c r="C7006" s="5">
        <v>39872</v>
      </c>
      <c r="D7006" s="2" t="s">
        <v>804</v>
      </c>
      <c r="E7006" s="14">
        <f t="shared" si="655"/>
        <v>0</v>
      </c>
      <c r="F7006" s="2">
        <v>23</v>
      </c>
      <c r="G7006" s="19">
        <v>187.8</v>
      </c>
      <c r="H7006" s="20">
        <v>0.08</v>
      </c>
      <c r="I7006" s="6"/>
      <c r="J7006" s="5">
        <v>39876</v>
      </c>
      <c r="K7006" s="25">
        <v>-41.83</v>
      </c>
      <c r="L7006" s="2" t="s">
        <v>720</v>
      </c>
      <c r="M7006" s="14">
        <f>+VLOOKUP(L7006,Customers!$C$3:$D$797,2,FALSE)</f>
        <v>3</v>
      </c>
      <c r="N7006" s="14">
        <f>+INDEX(Customers!$B$2:$D$797,MATCH(TF_Database!L7006,Customers!$C$2:$C$797,0),1)</f>
        <v>21359</v>
      </c>
      <c r="O7006" s="29">
        <f t="shared" si="656"/>
        <v>9</v>
      </c>
      <c r="P7006" s="29">
        <f t="shared" si="657"/>
        <v>16</v>
      </c>
      <c r="Q7006" s="14" t="str">
        <f t="shared" si="658"/>
        <v xml:space="preserve">Victoria </v>
      </c>
      <c r="R7006" s="14" t="str">
        <f t="shared" si="659"/>
        <v>Pisteka</v>
      </c>
    </row>
    <row r="7007" spans="2:18" x14ac:dyDescent="0.45">
      <c r="B7007" s="14" t="str">
        <f t="shared" si="654"/>
        <v>398722939872</v>
      </c>
      <c r="C7007" s="5">
        <v>39872</v>
      </c>
      <c r="D7007" s="2" t="s">
        <v>804</v>
      </c>
      <c r="E7007" s="14">
        <f t="shared" si="655"/>
        <v>0</v>
      </c>
      <c r="F7007" s="2">
        <v>29</v>
      </c>
      <c r="G7007" s="19">
        <v>2823.0369999999998</v>
      </c>
      <c r="H7007" s="20">
        <v>0.1</v>
      </c>
      <c r="I7007" s="6"/>
      <c r="J7007" s="5">
        <v>39872</v>
      </c>
      <c r="K7007" s="25">
        <v>372.40199999999999</v>
      </c>
      <c r="L7007" s="2" t="s">
        <v>720</v>
      </c>
      <c r="M7007" s="14">
        <f>+VLOOKUP(L7007,Customers!$C$3:$D$797,2,FALSE)</f>
        <v>3</v>
      </c>
      <c r="N7007" s="14">
        <f>+INDEX(Customers!$B$2:$D$797,MATCH(TF_Database!L7007,Customers!$C$2:$C$797,0),1)</f>
        <v>21359</v>
      </c>
      <c r="O7007" s="29">
        <f t="shared" si="656"/>
        <v>9</v>
      </c>
      <c r="P7007" s="29">
        <f t="shared" si="657"/>
        <v>16</v>
      </c>
      <c r="Q7007" s="14" t="str">
        <f t="shared" si="658"/>
        <v xml:space="preserve">Victoria </v>
      </c>
      <c r="R7007" s="14" t="str">
        <f t="shared" si="659"/>
        <v>Pisteka</v>
      </c>
    </row>
    <row r="7008" spans="2:18" x14ac:dyDescent="0.45">
      <c r="B7008" s="14" t="str">
        <f t="shared" si="654"/>
        <v>411663241168</v>
      </c>
      <c r="C7008" s="5">
        <v>41166</v>
      </c>
      <c r="D7008" s="2" t="s">
        <v>810</v>
      </c>
      <c r="E7008" s="14">
        <f t="shared" si="655"/>
        <v>0</v>
      </c>
      <c r="F7008" s="2">
        <v>32</v>
      </c>
      <c r="G7008" s="19">
        <v>94.55</v>
      </c>
      <c r="H7008" s="20">
        <v>0.01</v>
      </c>
      <c r="I7008" s="6"/>
      <c r="J7008" s="5">
        <v>41168</v>
      </c>
      <c r="K7008" s="25">
        <v>6.7404999999999999</v>
      </c>
      <c r="L7008" s="2" t="s">
        <v>271</v>
      </c>
      <c r="M7008" s="14">
        <f>+VLOOKUP(L7008,Customers!$C$3:$D$797,2,FALSE)</f>
        <v>1</v>
      </c>
      <c r="N7008" s="14">
        <f>+INDEX(Customers!$B$2:$D$797,MATCH(TF_Database!L7008,Customers!$C$2:$C$797,0),1)</f>
        <v>27997</v>
      </c>
      <c r="O7008" s="29">
        <f t="shared" si="656"/>
        <v>8</v>
      </c>
      <c r="P7008" s="29">
        <f t="shared" si="657"/>
        <v>15</v>
      </c>
      <c r="Q7008" s="14" t="str">
        <f t="shared" si="658"/>
        <v xml:space="preserve">Patrick </v>
      </c>
      <c r="R7008" s="14" t="str">
        <f t="shared" si="659"/>
        <v>Bzostek</v>
      </c>
    </row>
    <row r="7009" spans="2:18" x14ac:dyDescent="0.45">
      <c r="B7009" s="14" t="str">
        <f t="shared" si="654"/>
        <v>408361140839</v>
      </c>
      <c r="C7009" s="5">
        <v>40836</v>
      </c>
      <c r="D7009" s="2" t="s">
        <v>811</v>
      </c>
      <c r="E7009" s="14">
        <f t="shared" si="655"/>
        <v>0</v>
      </c>
      <c r="F7009" s="2">
        <v>11</v>
      </c>
      <c r="G7009" s="19">
        <v>45.31</v>
      </c>
      <c r="H7009" s="20">
        <v>7.0000000000000007E-2</v>
      </c>
      <c r="I7009" s="6"/>
      <c r="J7009" s="5">
        <v>40839</v>
      </c>
      <c r="K7009" s="25">
        <v>-10.64</v>
      </c>
      <c r="L7009" s="2" t="s">
        <v>718</v>
      </c>
      <c r="M7009" s="14">
        <f>+VLOOKUP(L7009,Customers!$C$3:$D$797,2,FALSE)</f>
        <v>5</v>
      </c>
      <c r="N7009" s="14">
        <f>+INDEX(Customers!$B$2:$D$797,MATCH(TF_Database!L7009,Customers!$C$2:$C$797,0),1)</f>
        <v>15967</v>
      </c>
      <c r="O7009" s="29">
        <f t="shared" si="656"/>
        <v>7</v>
      </c>
      <c r="P7009" s="29">
        <f t="shared" si="657"/>
        <v>13</v>
      </c>
      <c r="Q7009" s="14" t="str">
        <f t="shared" si="658"/>
        <v xml:space="preserve">Jeremy </v>
      </c>
      <c r="R7009" s="14" t="str">
        <f t="shared" si="659"/>
        <v>Pistek</v>
      </c>
    </row>
    <row r="7010" spans="2:18" x14ac:dyDescent="0.45">
      <c r="B7010" s="14" t="str">
        <f t="shared" si="654"/>
        <v>41166441168</v>
      </c>
      <c r="C7010" s="5">
        <v>41166</v>
      </c>
      <c r="D7010" s="2" t="s">
        <v>806</v>
      </c>
      <c r="E7010" s="14">
        <f t="shared" si="655"/>
        <v>1</v>
      </c>
      <c r="F7010" s="2">
        <v>4</v>
      </c>
      <c r="G7010" s="19">
        <v>36.46</v>
      </c>
      <c r="H7010" s="20">
        <v>0.1</v>
      </c>
      <c r="I7010" s="6"/>
      <c r="J7010" s="5">
        <v>41168</v>
      </c>
      <c r="K7010" s="25">
        <v>-7.4060000000000006</v>
      </c>
      <c r="L7010" s="2" t="s">
        <v>369</v>
      </c>
      <c r="M7010" s="14">
        <f>+VLOOKUP(L7010,Customers!$C$3:$D$797,2,FALSE)</f>
        <v>3</v>
      </c>
      <c r="N7010" s="14">
        <f>+INDEX(Customers!$B$2:$D$797,MATCH(TF_Database!L7010,Customers!$C$2:$C$797,0),1)</f>
        <v>27375</v>
      </c>
      <c r="O7010" s="29">
        <f t="shared" si="656"/>
        <v>8</v>
      </c>
      <c r="P7010" s="29">
        <f t="shared" si="657"/>
        <v>17</v>
      </c>
      <c r="Q7010" s="14" t="str">
        <f t="shared" si="658"/>
        <v xml:space="preserve">Maureen </v>
      </c>
      <c r="R7010" s="14" t="str">
        <f t="shared" si="659"/>
        <v>Gastineau</v>
      </c>
    </row>
    <row r="7011" spans="2:18" x14ac:dyDescent="0.45">
      <c r="B7011" s="14" t="str">
        <f t="shared" si="654"/>
        <v>401191440121</v>
      </c>
      <c r="C7011" s="5">
        <v>40119</v>
      </c>
      <c r="D7011" s="2" t="s">
        <v>808</v>
      </c>
      <c r="E7011" s="14">
        <f t="shared" si="655"/>
        <v>0</v>
      </c>
      <c r="F7011" s="2">
        <v>14</v>
      </c>
      <c r="G7011" s="19">
        <v>63.91</v>
      </c>
      <c r="H7011" s="20">
        <v>0.04</v>
      </c>
      <c r="I7011" s="6"/>
      <c r="J7011" s="5">
        <v>40121</v>
      </c>
      <c r="K7011" s="25">
        <v>-44.47</v>
      </c>
      <c r="L7011" s="2" t="s">
        <v>708</v>
      </c>
      <c r="M7011" s="14">
        <f>+VLOOKUP(L7011,Customers!$C$3:$D$797,2,FALSE)</f>
        <v>1</v>
      </c>
      <c r="N7011" s="14">
        <f>+INDEX(Customers!$B$2:$D$797,MATCH(TF_Database!L7011,Customers!$C$2:$C$797,0),1)</f>
        <v>23447</v>
      </c>
      <c r="O7011" s="29">
        <f t="shared" si="656"/>
        <v>5</v>
      </c>
      <c r="P7011" s="29">
        <f t="shared" si="657"/>
        <v>9</v>
      </c>
      <c r="Q7011" s="14" t="str">
        <f t="shared" si="658"/>
        <v xml:space="preserve">Adam </v>
      </c>
      <c r="R7011" s="14" t="str">
        <f t="shared" si="659"/>
        <v>Hart</v>
      </c>
    </row>
    <row r="7012" spans="2:18" x14ac:dyDescent="0.45">
      <c r="B7012" s="14" t="str">
        <f t="shared" si="654"/>
        <v>401193240121</v>
      </c>
      <c r="C7012" s="5">
        <v>40119</v>
      </c>
      <c r="D7012" s="2" t="s">
        <v>808</v>
      </c>
      <c r="E7012" s="14">
        <f t="shared" si="655"/>
        <v>0</v>
      </c>
      <c r="F7012" s="2">
        <v>32</v>
      </c>
      <c r="G7012" s="19">
        <v>1909.0064999999997</v>
      </c>
      <c r="H7012" s="20">
        <v>0.01</v>
      </c>
      <c r="I7012" s="6"/>
      <c r="J7012" s="5">
        <v>40121</v>
      </c>
      <c r="K7012" s="25">
        <v>344.13299999999998</v>
      </c>
      <c r="L7012" s="2" t="s">
        <v>708</v>
      </c>
      <c r="M7012" s="14">
        <f>+VLOOKUP(L7012,Customers!$C$3:$D$797,2,FALSE)</f>
        <v>1</v>
      </c>
      <c r="N7012" s="14">
        <f>+INDEX(Customers!$B$2:$D$797,MATCH(TF_Database!L7012,Customers!$C$2:$C$797,0),1)</f>
        <v>23447</v>
      </c>
      <c r="O7012" s="29">
        <f t="shared" si="656"/>
        <v>5</v>
      </c>
      <c r="P7012" s="29">
        <f t="shared" si="657"/>
        <v>9</v>
      </c>
      <c r="Q7012" s="14" t="str">
        <f t="shared" si="658"/>
        <v xml:space="preserve">Adam </v>
      </c>
      <c r="R7012" s="14" t="str">
        <f t="shared" si="659"/>
        <v>Hart</v>
      </c>
    </row>
    <row r="7013" spans="2:18" x14ac:dyDescent="0.45">
      <c r="B7013" s="14" t="str">
        <f t="shared" si="654"/>
        <v>400393140040</v>
      </c>
      <c r="C7013" s="5">
        <v>40039</v>
      </c>
      <c r="D7013" s="2" t="s">
        <v>811</v>
      </c>
      <c r="E7013" s="14">
        <f t="shared" si="655"/>
        <v>0</v>
      </c>
      <c r="F7013" s="2">
        <v>31</v>
      </c>
      <c r="G7013" s="19">
        <v>1311.68</v>
      </c>
      <c r="H7013" s="20">
        <v>0.03</v>
      </c>
      <c r="I7013" s="6"/>
      <c r="J7013" s="5">
        <v>40040</v>
      </c>
      <c r="K7013" s="25">
        <v>230.37</v>
      </c>
      <c r="L7013" s="2" t="s">
        <v>389</v>
      </c>
      <c r="M7013" s="14">
        <f>+VLOOKUP(L7013,Customers!$C$3:$D$797,2,FALSE)</f>
        <v>4</v>
      </c>
      <c r="N7013" s="14">
        <f>+INDEX(Customers!$B$2:$D$797,MATCH(TF_Database!L7013,Customers!$C$2:$C$797,0),1)</f>
        <v>13138</v>
      </c>
      <c r="O7013" s="29">
        <f t="shared" si="656"/>
        <v>9</v>
      </c>
      <c r="P7013" s="29">
        <f t="shared" si="657"/>
        <v>14</v>
      </c>
      <c r="Q7013" s="14" t="str">
        <f t="shared" si="658"/>
        <v xml:space="preserve">Berenike </v>
      </c>
      <c r="R7013" s="14" t="str">
        <f t="shared" si="659"/>
        <v>Kampe</v>
      </c>
    </row>
    <row r="7014" spans="2:18" x14ac:dyDescent="0.45">
      <c r="B7014" s="14" t="str">
        <f t="shared" si="654"/>
        <v>404651040465</v>
      </c>
      <c r="C7014" s="5">
        <v>40465</v>
      </c>
      <c r="D7014" s="2" t="s">
        <v>806</v>
      </c>
      <c r="E7014" s="14">
        <f t="shared" si="655"/>
        <v>1</v>
      </c>
      <c r="F7014" s="2">
        <v>10</v>
      </c>
      <c r="G7014" s="19">
        <v>238.88</v>
      </c>
      <c r="H7014" s="20">
        <v>0.01</v>
      </c>
      <c r="I7014" s="6"/>
      <c r="J7014" s="5">
        <v>40465</v>
      </c>
      <c r="K7014" s="25">
        <v>-48.207999999999998</v>
      </c>
      <c r="L7014" s="2" t="s">
        <v>414</v>
      </c>
      <c r="M7014" s="14">
        <f>+VLOOKUP(L7014,Customers!$C$3:$D$797,2,FALSE)</f>
        <v>1</v>
      </c>
      <c r="N7014" s="14">
        <f>+INDEX(Customers!$B$2:$D$797,MATCH(TF_Database!L7014,Customers!$C$2:$C$797,0),1)</f>
        <v>9287</v>
      </c>
      <c r="O7014" s="29">
        <f t="shared" si="656"/>
        <v>6</v>
      </c>
      <c r="P7014" s="29">
        <f t="shared" si="657"/>
        <v>13</v>
      </c>
      <c r="Q7014" s="14" t="str">
        <f t="shared" si="658"/>
        <v xml:space="preserve">Julia </v>
      </c>
      <c r="R7014" s="14" t="str">
        <f t="shared" si="659"/>
        <v>Barnett</v>
      </c>
    </row>
    <row r="7015" spans="2:18" x14ac:dyDescent="0.45">
      <c r="B7015" s="14" t="str">
        <f t="shared" si="654"/>
        <v>404651240467</v>
      </c>
      <c r="C7015" s="5">
        <v>40465</v>
      </c>
      <c r="D7015" s="2" t="s">
        <v>806</v>
      </c>
      <c r="E7015" s="14">
        <f t="shared" si="655"/>
        <v>1</v>
      </c>
      <c r="F7015" s="2">
        <v>12</v>
      </c>
      <c r="G7015" s="19">
        <v>1928.3269999999998</v>
      </c>
      <c r="H7015" s="20">
        <v>0.09</v>
      </c>
      <c r="I7015" s="6"/>
      <c r="J7015" s="5">
        <v>40467</v>
      </c>
      <c r="K7015" s="25">
        <v>-253.374</v>
      </c>
      <c r="L7015" s="2" t="s">
        <v>414</v>
      </c>
      <c r="M7015" s="14">
        <f>+VLOOKUP(L7015,Customers!$C$3:$D$797,2,FALSE)</f>
        <v>1</v>
      </c>
      <c r="N7015" s="14">
        <f>+INDEX(Customers!$B$2:$D$797,MATCH(TF_Database!L7015,Customers!$C$2:$C$797,0),1)</f>
        <v>9287</v>
      </c>
      <c r="O7015" s="29">
        <f t="shared" si="656"/>
        <v>6</v>
      </c>
      <c r="P7015" s="29">
        <f t="shared" si="657"/>
        <v>13</v>
      </c>
      <c r="Q7015" s="14" t="str">
        <f t="shared" si="658"/>
        <v xml:space="preserve">Julia </v>
      </c>
      <c r="R7015" s="14" t="str">
        <f t="shared" si="659"/>
        <v>Barnett</v>
      </c>
    </row>
    <row r="7016" spans="2:18" x14ac:dyDescent="0.45">
      <c r="B7016" s="14" t="str">
        <f t="shared" si="654"/>
        <v>40461840466</v>
      </c>
      <c r="C7016" s="5">
        <v>40461</v>
      </c>
      <c r="D7016" s="2" t="s">
        <v>804</v>
      </c>
      <c r="E7016" s="14">
        <f t="shared" si="655"/>
        <v>0</v>
      </c>
      <c r="F7016" s="2">
        <v>8</v>
      </c>
      <c r="G7016" s="19">
        <v>57.15</v>
      </c>
      <c r="H7016" s="20">
        <v>0.03</v>
      </c>
      <c r="I7016" s="6"/>
      <c r="J7016" s="5">
        <v>40466</v>
      </c>
      <c r="K7016" s="25">
        <v>-33.950000000000003</v>
      </c>
      <c r="L7016" s="2" t="s">
        <v>410</v>
      </c>
      <c r="M7016" s="14">
        <f>+VLOOKUP(L7016,Customers!$C$3:$D$797,2,FALSE)</f>
        <v>3</v>
      </c>
      <c r="N7016" s="14">
        <f>+INDEX(Customers!$B$2:$D$797,MATCH(TF_Database!L7016,Customers!$C$2:$C$797,0),1)</f>
        <v>25705</v>
      </c>
      <c r="O7016" s="29">
        <f t="shared" si="656"/>
        <v>6</v>
      </c>
      <c r="P7016" s="29">
        <f t="shared" si="657"/>
        <v>11</v>
      </c>
      <c r="Q7016" s="14" t="str">
        <f t="shared" si="658"/>
        <v xml:space="preserve">Bobby </v>
      </c>
      <c r="R7016" s="14" t="str">
        <f t="shared" si="659"/>
        <v>Elias</v>
      </c>
    </row>
    <row r="7017" spans="2:18" x14ac:dyDescent="0.45">
      <c r="B7017" s="14" t="str">
        <f t="shared" si="654"/>
        <v>40402740402</v>
      </c>
      <c r="C7017" s="5">
        <v>40402</v>
      </c>
      <c r="D7017" s="2" t="s">
        <v>810</v>
      </c>
      <c r="E7017" s="14">
        <f t="shared" si="655"/>
        <v>0</v>
      </c>
      <c r="F7017" s="2">
        <v>7</v>
      </c>
      <c r="G7017" s="19">
        <v>44.25</v>
      </c>
      <c r="H7017" s="20">
        <v>7.0000000000000007E-2</v>
      </c>
      <c r="I7017" s="6"/>
      <c r="J7017" s="5">
        <v>40402</v>
      </c>
      <c r="K7017" s="25">
        <v>-14.3635</v>
      </c>
      <c r="L7017" s="2" t="s">
        <v>718</v>
      </c>
      <c r="M7017" s="14">
        <f>+VLOOKUP(L7017,Customers!$C$3:$D$797,2,FALSE)</f>
        <v>5</v>
      </c>
      <c r="N7017" s="14">
        <f>+INDEX(Customers!$B$2:$D$797,MATCH(TF_Database!L7017,Customers!$C$2:$C$797,0),1)</f>
        <v>15967</v>
      </c>
      <c r="O7017" s="29">
        <f t="shared" si="656"/>
        <v>7</v>
      </c>
      <c r="P7017" s="29">
        <f t="shared" si="657"/>
        <v>13</v>
      </c>
      <c r="Q7017" s="14" t="str">
        <f t="shared" si="658"/>
        <v xml:space="preserve">Jeremy </v>
      </c>
      <c r="R7017" s="14" t="str">
        <f t="shared" si="659"/>
        <v>Pistek</v>
      </c>
    </row>
    <row r="7018" spans="2:18" x14ac:dyDescent="0.45">
      <c r="B7018" s="14" t="str">
        <f t="shared" si="654"/>
        <v>401891240191</v>
      </c>
      <c r="C7018" s="5">
        <v>40189</v>
      </c>
      <c r="D7018" s="2" t="s">
        <v>811</v>
      </c>
      <c r="E7018" s="14">
        <f t="shared" si="655"/>
        <v>0</v>
      </c>
      <c r="F7018" s="2">
        <v>12</v>
      </c>
      <c r="G7018" s="19">
        <v>1940.32</v>
      </c>
      <c r="H7018" s="20">
        <v>0</v>
      </c>
      <c r="I7018" s="6"/>
      <c r="J7018" s="5">
        <v>40191</v>
      </c>
      <c r="K7018" s="25">
        <v>-18.809999999999999</v>
      </c>
      <c r="L7018" s="2" t="s">
        <v>360</v>
      </c>
      <c r="M7018" s="14">
        <f>+VLOOKUP(L7018,Customers!$C$3:$D$797,2,FALSE)</f>
        <v>2</v>
      </c>
      <c r="N7018" s="14">
        <f>+INDEX(Customers!$B$2:$D$797,MATCH(TF_Database!L7018,Customers!$C$2:$C$797,0),1)</f>
        <v>32391</v>
      </c>
      <c r="O7018" s="29">
        <f t="shared" si="656"/>
        <v>4</v>
      </c>
      <c r="P7018" s="29">
        <f t="shared" si="657"/>
        <v>12</v>
      </c>
      <c r="Q7018" s="14" t="str">
        <f t="shared" si="658"/>
        <v xml:space="preserve">Tom </v>
      </c>
      <c r="R7018" s="14" t="str">
        <f t="shared" si="659"/>
        <v>Prescott</v>
      </c>
    </row>
    <row r="7019" spans="2:18" x14ac:dyDescent="0.45">
      <c r="B7019" s="14" t="str">
        <f t="shared" si="654"/>
        <v>403225040331</v>
      </c>
      <c r="C7019" s="5">
        <v>40322</v>
      </c>
      <c r="D7019" s="2" t="s">
        <v>804</v>
      </c>
      <c r="E7019" s="14">
        <f t="shared" si="655"/>
        <v>0</v>
      </c>
      <c r="F7019" s="2">
        <v>50</v>
      </c>
      <c r="G7019" s="19">
        <v>2447.65</v>
      </c>
      <c r="H7019" s="20">
        <v>0</v>
      </c>
      <c r="I7019" s="6"/>
      <c r="J7019" s="5">
        <v>40331</v>
      </c>
      <c r="K7019" s="25">
        <v>1170.3499999999999</v>
      </c>
      <c r="L7019" s="2" t="s">
        <v>305</v>
      </c>
      <c r="M7019" s="14">
        <f>+VLOOKUP(L7019,Customers!$C$3:$D$797,2,FALSE)</f>
        <v>2</v>
      </c>
      <c r="N7019" s="14">
        <f>+INDEX(Customers!$B$2:$D$797,MATCH(TF_Database!L7019,Customers!$C$2:$C$797,0),1)</f>
        <v>9416</v>
      </c>
      <c r="O7019" s="29">
        <f t="shared" si="656"/>
        <v>5</v>
      </c>
      <c r="P7019" s="29">
        <f t="shared" si="657"/>
        <v>12</v>
      </c>
      <c r="Q7019" s="14" t="str">
        <f t="shared" si="658"/>
        <v xml:space="preserve">Noel </v>
      </c>
      <c r="R7019" s="14" t="str">
        <f t="shared" si="659"/>
        <v>Staavos</v>
      </c>
    </row>
    <row r="7020" spans="2:18" x14ac:dyDescent="0.45">
      <c r="B7020" s="14" t="str">
        <f t="shared" si="654"/>
        <v>40322740326</v>
      </c>
      <c r="C7020" s="5">
        <v>40322</v>
      </c>
      <c r="D7020" s="2" t="s">
        <v>804</v>
      </c>
      <c r="E7020" s="14">
        <f t="shared" si="655"/>
        <v>0</v>
      </c>
      <c r="F7020" s="2">
        <v>7</v>
      </c>
      <c r="G7020" s="19">
        <v>1069.6400000000001</v>
      </c>
      <c r="H7020" s="20">
        <v>0.09</v>
      </c>
      <c r="I7020" s="6"/>
      <c r="J7020" s="5">
        <v>40326</v>
      </c>
      <c r="K7020" s="25">
        <v>-139.75</v>
      </c>
      <c r="L7020" s="2" t="s">
        <v>305</v>
      </c>
      <c r="M7020" s="14">
        <f>+VLOOKUP(L7020,Customers!$C$3:$D$797,2,FALSE)</f>
        <v>2</v>
      </c>
      <c r="N7020" s="14">
        <f>+INDEX(Customers!$B$2:$D$797,MATCH(TF_Database!L7020,Customers!$C$2:$C$797,0),1)</f>
        <v>9416</v>
      </c>
      <c r="O7020" s="29">
        <f t="shared" si="656"/>
        <v>5</v>
      </c>
      <c r="P7020" s="29">
        <f t="shared" si="657"/>
        <v>12</v>
      </c>
      <c r="Q7020" s="14" t="str">
        <f t="shared" si="658"/>
        <v xml:space="preserve">Noel </v>
      </c>
      <c r="R7020" s="14" t="str">
        <f t="shared" si="659"/>
        <v>Staavos</v>
      </c>
    </row>
    <row r="7021" spans="2:18" x14ac:dyDescent="0.45">
      <c r="B7021" s="14" t="str">
        <f t="shared" si="654"/>
        <v>40822740823</v>
      </c>
      <c r="C7021" s="5">
        <v>40822</v>
      </c>
      <c r="D7021" s="2" t="s">
        <v>810</v>
      </c>
      <c r="E7021" s="14">
        <f t="shared" si="655"/>
        <v>0</v>
      </c>
      <c r="F7021" s="2">
        <v>7</v>
      </c>
      <c r="G7021" s="19">
        <v>1143.4285</v>
      </c>
      <c r="H7021" s="20">
        <v>0.04</v>
      </c>
      <c r="I7021" s="6"/>
      <c r="J7021" s="5">
        <v>40823</v>
      </c>
      <c r="K7021" s="25">
        <v>-475.66200000000003</v>
      </c>
      <c r="L7021" s="2" t="s">
        <v>722</v>
      </c>
      <c r="M7021" s="14">
        <f>+VLOOKUP(L7021,Customers!$C$3:$D$797,2,FALSE)</f>
        <v>1</v>
      </c>
      <c r="N7021" s="14">
        <f>+INDEX(Customers!$B$2:$D$797,MATCH(TF_Database!L7021,Customers!$C$2:$C$797,0),1)</f>
        <v>9195</v>
      </c>
      <c r="O7021" s="29">
        <f t="shared" si="656"/>
        <v>6</v>
      </c>
      <c r="P7021" s="29">
        <f t="shared" si="657"/>
        <v>12</v>
      </c>
      <c r="Q7021" s="14" t="str">
        <f t="shared" si="658"/>
        <v xml:space="preserve">David </v>
      </c>
      <c r="R7021" s="14" t="str">
        <f t="shared" si="659"/>
        <v>Bremer</v>
      </c>
    </row>
    <row r="7022" spans="2:18" x14ac:dyDescent="0.45">
      <c r="B7022" s="14" t="str">
        <f t="shared" si="654"/>
        <v>411914041191</v>
      </c>
      <c r="C7022" s="5">
        <v>41191</v>
      </c>
      <c r="D7022" s="2" t="s">
        <v>811</v>
      </c>
      <c r="E7022" s="14">
        <f t="shared" si="655"/>
        <v>0</v>
      </c>
      <c r="F7022" s="2">
        <v>40</v>
      </c>
      <c r="G7022" s="19">
        <v>233.2</v>
      </c>
      <c r="H7022" s="20">
        <v>0</v>
      </c>
      <c r="I7022" s="6"/>
      <c r="J7022" s="5">
        <v>41191</v>
      </c>
      <c r="K7022" s="25">
        <v>74.83</v>
      </c>
      <c r="L7022" s="2" t="s">
        <v>712</v>
      </c>
      <c r="M7022" s="14">
        <f>+VLOOKUP(L7022,Customers!$C$3:$D$797,2,FALSE)</f>
        <v>3</v>
      </c>
      <c r="N7022" s="14">
        <f>+INDEX(Customers!$B$2:$D$797,MATCH(TF_Database!L7022,Customers!$C$2:$C$797,0),1)</f>
        <v>24049</v>
      </c>
      <c r="O7022" s="29">
        <f t="shared" si="656"/>
        <v>6</v>
      </c>
      <c r="P7022" s="29">
        <f t="shared" si="657"/>
        <v>13</v>
      </c>
      <c r="Q7022" s="14" t="str">
        <f t="shared" si="658"/>
        <v xml:space="preserve">Bryan </v>
      </c>
      <c r="R7022" s="14" t="str">
        <f t="shared" si="659"/>
        <v>Spruell</v>
      </c>
    </row>
    <row r="7023" spans="2:18" x14ac:dyDescent="0.45">
      <c r="B7023" s="14" t="str">
        <f t="shared" si="654"/>
        <v>411912441193</v>
      </c>
      <c r="C7023" s="5">
        <v>41191</v>
      </c>
      <c r="D7023" s="2" t="s">
        <v>811</v>
      </c>
      <c r="E7023" s="14">
        <f t="shared" si="655"/>
        <v>0</v>
      </c>
      <c r="F7023" s="2">
        <v>24</v>
      </c>
      <c r="G7023" s="19">
        <v>245.53</v>
      </c>
      <c r="H7023" s="20">
        <v>0.02</v>
      </c>
      <c r="I7023" s="6"/>
      <c r="J7023" s="5">
        <v>41193</v>
      </c>
      <c r="K7023" s="25">
        <v>83.16</v>
      </c>
      <c r="L7023" s="2" t="s">
        <v>712</v>
      </c>
      <c r="M7023" s="14">
        <f>+VLOOKUP(L7023,Customers!$C$3:$D$797,2,FALSE)</f>
        <v>3</v>
      </c>
      <c r="N7023" s="14">
        <f>+INDEX(Customers!$B$2:$D$797,MATCH(TF_Database!L7023,Customers!$C$2:$C$797,0),1)</f>
        <v>24049</v>
      </c>
      <c r="O7023" s="29">
        <f t="shared" si="656"/>
        <v>6</v>
      </c>
      <c r="P7023" s="29">
        <f t="shared" si="657"/>
        <v>13</v>
      </c>
      <c r="Q7023" s="14" t="str">
        <f t="shared" si="658"/>
        <v xml:space="preserve">Bryan </v>
      </c>
      <c r="R7023" s="14" t="str">
        <f t="shared" si="659"/>
        <v>Spruell</v>
      </c>
    </row>
    <row r="7024" spans="2:18" x14ac:dyDescent="0.45">
      <c r="B7024" s="14" t="str">
        <f t="shared" si="654"/>
        <v>41013441015</v>
      </c>
      <c r="C7024" s="5">
        <v>41013</v>
      </c>
      <c r="D7024" s="2" t="s">
        <v>811</v>
      </c>
      <c r="E7024" s="14">
        <f t="shared" si="655"/>
        <v>0</v>
      </c>
      <c r="F7024" s="2">
        <v>4</v>
      </c>
      <c r="G7024" s="19">
        <v>904.12</v>
      </c>
      <c r="H7024" s="20">
        <v>7.0000000000000007E-2</v>
      </c>
      <c r="I7024" s="6"/>
      <c r="J7024" s="5">
        <v>41015</v>
      </c>
      <c r="K7024" s="25">
        <v>28.81</v>
      </c>
      <c r="L7024" s="2" t="s">
        <v>708</v>
      </c>
      <c r="M7024" s="14">
        <f>+VLOOKUP(L7024,Customers!$C$3:$D$797,2,FALSE)</f>
        <v>1</v>
      </c>
      <c r="N7024" s="14">
        <f>+INDEX(Customers!$B$2:$D$797,MATCH(TF_Database!L7024,Customers!$C$2:$C$797,0),1)</f>
        <v>23447</v>
      </c>
      <c r="O7024" s="29">
        <f t="shared" si="656"/>
        <v>5</v>
      </c>
      <c r="P7024" s="29">
        <f t="shared" si="657"/>
        <v>9</v>
      </c>
      <c r="Q7024" s="14" t="str">
        <f t="shared" si="658"/>
        <v xml:space="preserve">Adam </v>
      </c>
      <c r="R7024" s="14" t="str">
        <f t="shared" si="659"/>
        <v>Hart</v>
      </c>
    </row>
    <row r="7025" spans="2:18" x14ac:dyDescent="0.45">
      <c r="B7025" s="14" t="str">
        <f t="shared" si="654"/>
        <v>403112540318</v>
      </c>
      <c r="C7025" s="5">
        <v>40311</v>
      </c>
      <c r="D7025" s="2" t="s">
        <v>804</v>
      </c>
      <c r="E7025" s="14">
        <f t="shared" si="655"/>
        <v>0</v>
      </c>
      <c r="F7025" s="2">
        <v>25</v>
      </c>
      <c r="G7025" s="19">
        <v>7667.78</v>
      </c>
      <c r="H7025" s="20">
        <v>0.04</v>
      </c>
      <c r="I7025" s="6"/>
      <c r="J7025" s="5">
        <v>40318</v>
      </c>
      <c r="K7025" s="25">
        <v>1494.01</v>
      </c>
      <c r="L7025" s="2" t="s">
        <v>410</v>
      </c>
      <c r="M7025" s="14">
        <f>+VLOOKUP(L7025,Customers!$C$3:$D$797,2,FALSE)</f>
        <v>3</v>
      </c>
      <c r="N7025" s="14">
        <f>+INDEX(Customers!$B$2:$D$797,MATCH(TF_Database!L7025,Customers!$C$2:$C$797,0),1)</f>
        <v>25705</v>
      </c>
      <c r="O7025" s="29">
        <f t="shared" si="656"/>
        <v>6</v>
      </c>
      <c r="P7025" s="29">
        <f t="shared" si="657"/>
        <v>11</v>
      </c>
      <c r="Q7025" s="14" t="str">
        <f t="shared" si="658"/>
        <v xml:space="preserve">Bobby </v>
      </c>
      <c r="R7025" s="14" t="str">
        <f t="shared" si="659"/>
        <v>Elias</v>
      </c>
    </row>
    <row r="7026" spans="2:18" x14ac:dyDescent="0.45">
      <c r="B7026" s="14" t="str">
        <f t="shared" si="654"/>
        <v>403114040315</v>
      </c>
      <c r="C7026" s="5">
        <v>40311</v>
      </c>
      <c r="D7026" s="2" t="s">
        <v>804</v>
      </c>
      <c r="E7026" s="14">
        <f t="shared" si="655"/>
        <v>0</v>
      </c>
      <c r="F7026" s="2">
        <v>40</v>
      </c>
      <c r="G7026" s="19">
        <v>1305.8499999999999</v>
      </c>
      <c r="H7026" s="20">
        <v>0</v>
      </c>
      <c r="I7026" s="6"/>
      <c r="J7026" s="5">
        <v>40315</v>
      </c>
      <c r="K7026" s="25">
        <v>65.010000000000005</v>
      </c>
      <c r="L7026" s="2" t="s">
        <v>410</v>
      </c>
      <c r="M7026" s="14">
        <f>+VLOOKUP(L7026,Customers!$C$3:$D$797,2,FALSE)</f>
        <v>3</v>
      </c>
      <c r="N7026" s="14">
        <f>+INDEX(Customers!$B$2:$D$797,MATCH(TF_Database!L7026,Customers!$C$2:$C$797,0),1)</f>
        <v>25705</v>
      </c>
      <c r="O7026" s="29">
        <f t="shared" si="656"/>
        <v>6</v>
      </c>
      <c r="P7026" s="29">
        <f t="shared" si="657"/>
        <v>11</v>
      </c>
      <c r="Q7026" s="14" t="str">
        <f t="shared" si="658"/>
        <v xml:space="preserve">Bobby </v>
      </c>
      <c r="R7026" s="14" t="str">
        <f t="shared" si="659"/>
        <v>Elias</v>
      </c>
    </row>
    <row r="7027" spans="2:18" x14ac:dyDescent="0.45">
      <c r="B7027" s="14" t="str">
        <f t="shared" si="654"/>
        <v>406753540676</v>
      </c>
      <c r="C7027" s="5">
        <v>40675</v>
      </c>
      <c r="D7027" s="2" t="s">
        <v>811</v>
      </c>
      <c r="E7027" s="14">
        <f t="shared" si="655"/>
        <v>0</v>
      </c>
      <c r="F7027" s="2">
        <v>35</v>
      </c>
      <c r="G7027" s="19">
        <v>2130.31</v>
      </c>
      <c r="H7027" s="20">
        <v>0.08</v>
      </c>
      <c r="I7027" s="6"/>
      <c r="J7027" s="5">
        <v>40676</v>
      </c>
      <c r="K7027" s="25">
        <v>-319.26</v>
      </c>
      <c r="L7027" s="2" t="s">
        <v>356</v>
      </c>
      <c r="M7027" s="14">
        <f>+VLOOKUP(L7027,Customers!$C$3:$D$797,2,FALSE)</f>
        <v>1</v>
      </c>
      <c r="N7027" s="14">
        <f>+INDEX(Customers!$B$2:$D$797,MATCH(TF_Database!L7027,Customers!$C$2:$C$797,0),1)</f>
        <v>18381</v>
      </c>
      <c r="O7027" s="29">
        <f t="shared" si="656"/>
        <v>7</v>
      </c>
      <c r="P7027" s="29">
        <f t="shared" si="657"/>
        <v>15</v>
      </c>
      <c r="Q7027" s="14" t="str">
        <f t="shared" si="658"/>
        <v xml:space="preserve">Damala </v>
      </c>
      <c r="R7027" s="14" t="str">
        <f t="shared" si="659"/>
        <v>Kotsonis</v>
      </c>
    </row>
    <row r="7028" spans="2:18" x14ac:dyDescent="0.45">
      <c r="B7028" s="14" t="str">
        <f t="shared" si="654"/>
        <v>40911240912</v>
      </c>
      <c r="C7028" s="5">
        <v>40911</v>
      </c>
      <c r="D7028" s="2" t="s">
        <v>810</v>
      </c>
      <c r="E7028" s="14">
        <f t="shared" si="655"/>
        <v>0</v>
      </c>
      <c r="F7028" s="2">
        <v>2</v>
      </c>
      <c r="G7028" s="19">
        <v>3668.28</v>
      </c>
      <c r="H7028" s="20">
        <v>0.09</v>
      </c>
      <c r="I7028" s="6"/>
      <c r="J7028" s="5">
        <v>40912</v>
      </c>
      <c r="K7028" s="25">
        <v>-4858.6716000000006</v>
      </c>
      <c r="L7028" s="2" t="s">
        <v>723</v>
      </c>
      <c r="M7028" s="14">
        <f>+VLOOKUP(L7028,Customers!$C$3:$D$797,2,FALSE)</f>
        <v>4</v>
      </c>
      <c r="N7028" s="14">
        <f>+INDEX(Customers!$B$2:$D$797,MATCH(TF_Database!L7028,Customers!$C$2:$C$797,0),1)</f>
        <v>23762</v>
      </c>
      <c r="O7028" s="29">
        <f t="shared" si="656"/>
        <v>5</v>
      </c>
      <c r="P7028" s="29">
        <f t="shared" si="657"/>
        <v>13</v>
      </c>
      <c r="Q7028" s="14" t="str">
        <f t="shared" si="658"/>
        <v xml:space="preserve">Jill </v>
      </c>
      <c r="R7028" s="14" t="str">
        <f t="shared" si="659"/>
        <v>Matthias</v>
      </c>
    </row>
    <row r="7029" spans="2:18" x14ac:dyDescent="0.45">
      <c r="B7029" s="14" t="str">
        <f t="shared" si="654"/>
        <v>405524040553</v>
      </c>
      <c r="C7029" s="5">
        <v>40552</v>
      </c>
      <c r="D7029" s="2" t="s">
        <v>810</v>
      </c>
      <c r="E7029" s="14">
        <f t="shared" si="655"/>
        <v>0</v>
      </c>
      <c r="F7029" s="2">
        <v>40</v>
      </c>
      <c r="G7029" s="19">
        <v>197.1</v>
      </c>
      <c r="H7029" s="20">
        <v>0.09</v>
      </c>
      <c r="I7029" s="6"/>
      <c r="J7029" s="5">
        <v>40553</v>
      </c>
      <c r="K7029" s="25">
        <v>-12.88</v>
      </c>
      <c r="L7029" s="2" t="s">
        <v>451</v>
      </c>
      <c r="M7029" s="14">
        <f>+VLOOKUP(L7029,Customers!$C$3:$D$797,2,FALSE)</f>
        <v>4</v>
      </c>
      <c r="N7029" s="14">
        <f>+INDEX(Customers!$B$2:$D$797,MATCH(TF_Database!L7029,Customers!$C$2:$C$797,0),1)</f>
        <v>28121</v>
      </c>
      <c r="O7029" s="29">
        <f t="shared" si="656"/>
        <v>6</v>
      </c>
      <c r="P7029" s="29">
        <f t="shared" si="657"/>
        <v>14</v>
      </c>
      <c r="Q7029" s="14" t="str">
        <f t="shared" si="658"/>
        <v xml:space="preserve">Grant </v>
      </c>
      <c r="R7029" s="14" t="str">
        <f t="shared" si="659"/>
        <v>Thornton</v>
      </c>
    </row>
    <row r="7030" spans="2:18" x14ac:dyDescent="0.45">
      <c r="B7030" s="14" t="str">
        <f t="shared" si="654"/>
        <v>405524740553</v>
      </c>
      <c r="C7030" s="5">
        <v>40552</v>
      </c>
      <c r="D7030" s="2" t="s">
        <v>810</v>
      </c>
      <c r="E7030" s="14">
        <f t="shared" si="655"/>
        <v>0</v>
      </c>
      <c r="F7030" s="2">
        <v>47</v>
      </c>
      <c r="G7030" s="19">
        <v>199.48</v>
      </c>
      <c r="H7030" s="20">
        <v>0.03</v>
      </c>
      <c r="I7030" s="6"/>
      <c r="J7030" s="5">
        <v>40553</v>
      </c>
      <c r="K7030" s="25">
        <v>13.8</v>
      </c>
      <c r="L7030" s="2" t="s">
        <v>451</v>
      </c>
      <c r="M7030" s="14">
        <f>+VLOOKUP(L7030,Customers!$C$3:$D$797,2,FALSE)</f>
        <v>4</v>
      </c>
      <c r="N7030" s="14">
        <f>+INDEX(Customers!$B$2:$D$797,MATCH(TF_Database!L7030,Customers!$C$2:$C$797,0),1)</f>
        <v>28121</v>
      </c>
      <c r="O7030" s="29">
        <f t="shared" si="656"/>
        <v>6</v>
      </c>
      <c r="P7030" s="29">
        <f t="shared" si="657"/>
        <v>14</v>
      </c>
      <c r="Q7030" s="14" t="str">
        <f t="shared" si="658"/>
        <v xml:space="preserve">Grant </v>
      </c>
      <c r="R7030" s="14" t="str">
        <f t="shared" si="659"/>
        <v>Thornton</v>
      </c>
    </row>
    <row r="7031" spans="2:18" x14ac:dyDescent="0.45">
      <c r="B7031" s="14" t="str">
        <f t="shared" si="654"/>
        <v>410734041074</v>
      </c>
      <c r="C7031" s="5">
        <v>41073</v>
      </c>
      <c r="D7031" s="2" t="s">
        <v>808</v>
      </c>
      <c r="E7031" s="14">
        <f t="shared" si="655"/>
        <v>0</v>
      </c>
      <c r="F7031" s="2">
        <v>40</v>
      </c>
      <c r="G7031" s="19">
        <v>635.59</v>
      </c>
      <c r="H7031" s="20">
        <v>7.0000000000000007E-2</v>
      </c>
      <c r="I7031" s="6"/>
      <c r="J7031" s="5">
        <v>41074</v>
      </c>
      <c r="K7031" s="25">
        <v>202.827</v>
      </c>
      <c r="L7031" s="2" t="s">
        <v>332</v>
      </c>
      <c r="M7031" s="14">
        <f>+VLOOKUP(L7031,Customers!$C$3:$D$797,2,FALSE)</f>
        <v>1</v>
      </c>
      <c r="N7031" s="14">
        <f>+INDEX(Customers!$B$2:$D$797,MATCH(TF_Database!L7031,Customers!$C$2:$C$797,0),1)</f>
        <v>9491</v>
      </c>
      <c r="O7031" s="29">
        <f t="shared" si="656"/>
        <v>6</v>
      </c>
      <c r="P7031" s="29">
        <f t="shared" si="657"/>
        <v>13</v>
      </c>
      <c r="Q7031" s="14" t="str">
        <f t="shared" si="658"/>
        <v xml:space="preserve">Corey </v>
      </c>
      <c r="R7031" s="14" t="str">
        <f t="shared" si="659"/>
        <v>Catlett</v>
      </c>
    </row>
    <row r="7032" spans="2:18" x14ac:dyDescent="0.45">
      <c r="B7032" s="14" t="str">
        <f t="shared" si="654"/>
        <v>410732241074</v>
      </c>
      <c r="C7032" s="5">
        <v>41073</v>
      </c>
      <c r="D7032" s="2" t="s">
        <v>808</v>
      </c>
      <c r="E7032" s="14">
        <f t="shared" si="655"/>
        <v>0</v>
      </c>
      <c r="F7032" s="2">
        <v>22</v>
      </c>
      <c r="G7032" s="19">
        <v>1251.4000000000001</v>
      </c>
      <c r="H7032" s="20">
        <v>0.01</v>
      </c>
      <c r="I7032" s="6"/>
      <c r="J7032" s="5">
        <v>41074</v>
      </c>
      <c r="K7032" s="25">
        <v>539.45000000000005</v>
      </c>
      <c r="L7032" s="2" t="s">
        <v>332</v>
      </c>
      <c r="M7032" s="14">
        <f>+VLOOKUP(L7032,Customers!$C$3:$D$797,2,FALSE)</f>
        <v>1</v>
      </c>
      <c r="N7032" s="14">
        <f>+INDEX(Customers!$B$2:$D$797,MATCH(TF_Database!L7032,Customers!$C$2:$C$797,0),1)</f>
        <v>9491</v>
      </c>
      <c r="O7032" s="29">
        <f t="shared" si="656"/>
        <v>6</v>
      </c>
      <c r="P7032" s="29">
        <f t="shared" si="657"/>
        <v>13</v>
      </c>
      <c r="Q7032" s="14" t="str">
        <f t="shared" si="658"/>
        <v xml:space="preserve">Corey </v>
      </c>
      <c r="R7032" s="14" t="str">
        <f t="shared" si="659"/>
        <v>Catlett</v>
      </c>
    </row>
    <row r="7033" spans="2:18" x14ac:dyDescent="0.45">
      <c r="B7033" s="14" t="str">
        <f t="shared" si="654"/>
        <v>410734541074</v>
      </c>
      <c r="C7033" s="5">
        <v>41073</v>
      </c>
      <c r="D7033" s="2" t="s">
        <v>808</v>
      </c>
      <c r="E7033" s="14">
        <f t="shared" si="655"/>
        <v>0</v>
      </c>
      <c r="F7033" s="2">
        <v>45</v>
      </c>
      <c r="G7033" s="19">
        <v>3577.81</v>
      </c>
      <c r="H7033" s="20">
        <v>0.03</v>
      </c>
      <c r="I7033" s="6"/>
      <c r="J7033" s="5">
        <v>41074</v>
      </c>
      <c r="K7033" s="25">
        <v>-1097.97</v>
      </c>
      <c r="L7033" s="2" t="s">
        <v>332</v>
      </c>
      <c r="M7033" s="14">
        <f>+VLOOKUP(L7033,Customers!$C$3:$D$797,2,FALSE)</f>
        <v>1</v>
      </c>
      <c r="N7033" s="14">
        <f>+INDEX(Customers!$B$2:$D$797,MATCH(TF_Database!L7033,Customers!$C$2:$C$797,0),1)</f>
        <v>9491</v>
      </c>
      <c r="O7033" s="29">
        <f t="shared" si="656"/>
        <v>6</v>
      </c>
      <c r="P7033" s="29">
        <f t="shared" si="657"/>
        <v>13</v>
      </c>
      <c r="Q7033" s="14" t="str">
        <f t="shared" si="658"/>
        <v xml:space="preserve">Corey </v>
      </c>
      <c r="R7033" s="14" t="str">
        <f t="shared" si="659"/>
        <v>Catlett</v>
      </c>
    </row>
    <row r="7034" spans="2:18" x14ac:dyDescent="0.45">
      <c r="B7034" s="14" t="str">
        <f t="shared" si="654"/>
        <v>404822540482</v>
      </c>
      <c r="C7034" s="5">
        <v>40482</v>
      </c>
      <c r="D7034" s="2" t="s">
        <v>806</v>
      </c>
      <c r="E7034" s="14">
        <f t="shared" si="655"/>
        <v>1</v>
      </c>
      <c r="F7034" s="2">
        <v>25</v>
      </c>
      <c r="G7034" s="19">
        <v>1009.8679999999999</v>
      </c>
      <c r="H7034" s="20">
        <v>0.02</v>
      </c>
      <c r="I7034" s="6"/>
      <c r="J7034" s="5">
        <v>40482</v>
      </c>
      <c r="K7034" s="25">
        <v>170.56800000000001</v>
      </c>
      <c r="L7034" s="2" t="s">
        <v>405</v>
      </c>
      <c r="M7034" s="14">
        <f>+VLOOKUP(L7034,Customers!$C$3:$D$797,2,FALSE)</f>
        <v>5</v>
      </c>
      <c r="N7034" s="14">
        <f>+INDEX(Customers!$B$2:$D$797,MATCH(TF_Database!L7034,Customers!$C$2:$C$797,0),1)</f>
        <v>16684</v>
      </c>
      <c r="O7034" s="29">
        <f t="shared" si="656"/>
        <v>8</v>
      </c>
      <c r="P7034" s="29">
        <f t="shared" si="657"/>
        <v>17</v>
      </c>
      <c r="Q7034" s="14" t="str">
        <f t="shared" si="658"/>
        <v xml:space="preserve">Deborah </v>
      </c>
      <c r="R7034" s="14" t="str">
        <f t="shared" si="659"/>
        <v>Brumfield</v>
      </c>
    </row>
    <row r="7035" spans="2:18" x14ac:dyDescent="0.45">
      <c r="B7035" s="14" t="str">
        <f t="shared" si="654"/>
        <v>39870939871</v>
      </c>
      <c r="C7035" s="5">
        <v>39870</v>
      </c>
      <c r="D7035" s="2" t="s">
        <v>806</v>
      </c>
      <c r="E7035" s="14">
        <f t="shared" si="655"/>
        <v>1</v>
      </c>
      <c r="F7035" s="2">
        <v>9</v>
      </c>
      <c r="G7035" s="19">
        <v>31.36</v>
      </c>
      <c r="H7035" s="20">
        <v>0.1</v>
      </c>
      <c r="I7035" s="6"/>
      <c r="J7035" s="5">
        <v>39871</v>
      </c>
      <c r="K7035" s="25">
        <v>-8.2799999999999994</v>
      </c>
      <c r="L7035" s="2" t="s">
        <v>723</v>
      </c>
      <c r="M7035" s="14">
        <f>+VLOOKUP(L7035,Customers!$C$3:$D$797,2,FALSE)</f>
        <v>4</v>
      </c>
      <c r="N7035" s="14">
        <f>+INDEX(Customers!$B$2:$D$797,MATCH(TF_Database!L7035,Customers!$C$2:$C$797,0),1)</f>
        <v>23762</v>
      </c>
      <c r="O7035" s="29">
        <f t="shared" si="656"/>
        <v>5</v>
      </c>
      <c r="P7035" s="29">
        <f t="shared" si="657"/>
        <v>13</v>
      </c>
      <c r="Q7035" s="14" t="str">
        <f t="shared" si="658"/>
        <v xml:space="preserve">Jill </v>
      </c>
      <c r="R7035" s="14" t="str">
        <f t="shared" si="659"/>
        <v>Matthias</v>
      </c>
    </row>
    <row r="7036" spans="2:18" x14ac:dyDescent="0.45">
      <c r="B7036" s="14" t="str">
        <f t="shared" si="654"/>
        <v>40072840073</v>
      </c>
      <c r="C7036" s="5">
        <v>40072</v>
      </c>
      <c r="D7036" s="2" t="s">
        <v>808</v>
      </c>
      <c r="E7036" s="14">
        <f t="shared" si="655"/>
        <v>0</v>
      </c>
      <c r="F7036" s="2">
        <v>8</v>
      </c>
      <c r="G7036" s="19">
        <v>64.23</v>
      </c>
      <c r="H7036" s="20">
        <v>0.03</v>
      </c>
      <c r="I7036" s="6"/>
      <c r="J7036" s="5">
        <v>40073</v>
      </c>
      <c r="K7036" s="25">
        <v>15.83</v>
      </c>
      <c r="L7036" s="2" t="s">
        <v>348</v>
      </c>
      <c r="M7036" s="14">
        <f>+VLOOKUP(L7036,Customers!$C$3:$D$797,2,FALSE)</f>
        <v>4</v>
      </c>
      <c r="N7036" s="14">
        <f>+INDEX(Customers!$B$2:$D$797,MATCH(TF_Database!L7036,Customers!$C$2:$C$797,0),1)</f>
        <v>9686</v>
      </c>
      <c r="O7036" s="29">
        <f t="shared" si="656"/>
        <v>7</v>
      </c>
      <c r="P7036" s="29">
        <f t="shared" si="657"/>
        <v>13</v>
      </c>
      <c r="Q7036" s="14" t="str">
        <f t="shared" si="658"/>
        <v xml:space="preserve">Harold </v>
      </c>
      <c r="R7036" s="14" t="str">
        <f t="shared" si="659"/>
        <v>Dahlen</v>
      </c>
    </row>
    <row r="7037" spans="2:18" x14ac:dyDescent="0.45">
      <c r="B7037" s="14" t="str">
        <f t="shared" si="654"/>
        <v>411861741186</v>
      </c>
      <c r="C7037" s="5">
        <v>41186</v>
      </c>
      <c r="D7037" s="2" t="s">
        <v>808</v>
      </c>
      <c r="E7037" s="14">
        <f t="shared" si="655"/>
        <v>0</v>
      </c>
      <c r="F7037" s="2">
        <v>17</v>
      </c>
      <c r="G7037" s="19">
        <v>119.51</v>
      </c>
      <c r="H7037" s="20">
        <v>0.06</v>
      </c>
      <c r="I7037" s="6"/>
      <c r="J7037" s="5">
        <v>41186</v>
      </c>
      <c r="K7037" s="25">
        <v>-51.301499999999997</v>
      </c>
      <c r="L7037" s="2" t="s">
        <v>350</v>
      </c>
      <c r="M7037" s="14">
        <f>+VLOOKUP(L7037,Customers!$C$3:$D$797,2,FALSE)</f>
        <v>2</v>
      </c>
      <c r="N7037" s="14">
        <f>+INDEX(Customers!$B$2:$D$797,MATCH(TF_Database!L7037,Customers!$C$2:$C$797,0),1)</f>
        <v>6385</v>
      </c>
      <c r="O7037" s="29">
        <f t="shared" si="656"/>
        <v>4</v>
      </c>
      <c r="P7037" s="29">
        <f t="shared" si="657"/>
        <v>12</v>
      </c>
      <c r="Q7037" s="14" t="str">
        <f t="shared" si="658"/>
        <v xml:space="preserve">Dan </v>
      </c>
      <c r="R7037" s="14" t="str">
        <f t="shared" si="659"/>
        <v>Campbell</v>
      </c>
    </row>
    <row r="7038" spans="2:18" x14ac:dyDescent="0.45">
      <c r="B7038" s="14" t="str">
        <f t="shared" si="654"/>
        <v>411861941187</v>
      </c>
      <c r="C7038" s="5">
        <v>41186</v>
      </c>
      <c r="D7038" s="2" t="s">
        <v>808</v>
      </c>
      <c r="E7038" s="14">
        <f t="shared" si="655"/>
        <v>0</v>
      </c>
      <c r="F7038" s="2">
        <v>19</v>
      </c>
      <c r="G7038" s="19">
        <v>332.38</v>
      </c>
      <c r="H7038" s="20">
        <v>0.05</v>
      </c>
      <c r="I7038" s="6"/>
      <c r="J7038" s="5">
        <v>41187</v>
      </c>
      <c r="K7038" s="25">
        <v>89.95</v>
      </c>
      <c r="L7038" s="2" t="s">
        <v>350</v>
      </c>
      <c r="M7038" s="14">
        <f>+VLOOKUP(L7038,Customers!$C$3:$D$797,2,FALSE)</f>
        <v>2</v>
      </c>
      <c r="N7038" s="14">
        <f>+INDEX(Customers!$B$2:$D$797,MATCH(TF_Database!L7038,Customers!$C$2:$C$797,0),1)</f>
        <v>6385</v>
      </c>
      <c r="O7038" s="29">
        <f t="shared" si="656"/>
        <v>4</v>
      </c>
      <c r="P7038" s="29">
        <f t="shared" si="657"/>
        <v>12</v>
      </c>
      <c r="Q7038" s="14" t="str">
        <f t="shared" si="658"/>
        <v xml:space="preserve">Dan </v>
      </c>
      <c r="R7038" s="14" t="str">
        <f t="shared" si="659"/>
        <v>Campbell</v>
      </c>
    </row>
    <row r="7039" spans="2:18" x14ac:dyDescent="0.45">
      <c r="B7039" s="14" t="str">
        <f t="shared" si="654"/>
        <v>408643840868</v>
      </c>
      <c r="C7039" s="5">
        <v>40864</v>
      </c>
      <c r="D7039" s="2" t="s">
        <v>804</v>
      </c>
      <c r="E7039" s="14">
        <f t="shared" si="655"/>
        <v>0</v>
      </c>
      <c r="F7039" s="2">
        <v>38</v>
      </c>
      <c r="G7039" s="19">
        <v>202.42</v>
      </c>
      <c r="H7039" s="20">
        <v>0.09</v>
      </c>
      <c r="I7039" s="6"/>
      <c r="J7039" s="5">
        <v>40868</v>
      </c>
      <c r="K7039" s="25">
        <v>0.85850000000000004</v>
      </c>
      <c r="L7039" s="2" t="s">
        <v>729</v>
      </c>
      <c r="M7039" s="14">
        <f>+VLOOKUP(L7039,Customers!$C$3:$D$797,2,FALSE)</f>
        <v>3</v>
      </c>
      <c r="N7039" s="14">
        <f>+INDEX(Customers!$B$2:$D$797,MATCH(TF_Database!L7039,Customers!$C$2:$C$797,0),1)</f>
        <v>18949</v>
      </c>
      <c r="O7039" s="29">
        <f t="shared" si="656"/>
        <v>6</v>
      </c>
      <c r="P7039" s="29">
        <f t="shared" si="657"/>
        <v>12</v>
      </c>
      <c r="Q7039" s="14" t="str">
        <f t="shared" si="658"/>
        <v xml:space="preserve">Maris </v>
      </c>
      <c r="R7039" s="14" t="str">
        <f t="shared" si="659"/>
        <v>LaWare</v>
      </c>
    </row>
    <row r="7040" spans="2:18" x14ac:dyDescent="0.45">
      <c r="B7040" s="14" t="str">
        <f t="shared" si="654"/>
        <v>398151639817</v>
      </c>
      <c r="C7040" s="5">
        <v>39815</v>
      </c>
      <c r="D7040" s="2" t="s">
        <v>811</v>
      </c>
      <c r="E7040" s="14">
        <f t="shared" si="655"/>
        <v>0</v>
      </c>
      <c r="F7040" s="2">
        <v>16</v>
      </c>
      <c r="G7040" s="19">
        <v>137.63</v>
      </c>
      <c r="H7040" s="20">
        <v>0.09</v>
      </c>
      <c r="I7040" s="6"/>
      <c r="J7040" s="5">
        <v>39817</v>
      </c>
      <c r="K7040" s="25">
        <v>26.71</v>
      </c>
      <c r="L7040" s="2" t="s">
        <v>392</v>
      </c>
      <c r="M7040" s="14">
        <f>+VLOOKUP(L7040,Customers!$C$3:$D$797,2,FALSE)</f>
        <v>1</v>
      </c>
      <c r="N7040" s="14">
        <f>+INDEX(Customers!$B$2:$D$797,MATCH(TF_Database!L7040,Customers!$C$2:$C$797,0),1)</f>
        <v>3446</v>
      </c>
      <c r="O7040" s="29">
        <f t="shared" si="656"/>
        <v>10</v>
      </c>
      <c r="P7040" s="29">
        <f t="shared" si="657"/>
        <v>17</v>
      </c>
      <c r="Q7040" s="14" t="str">
        <f t="shared" si="658"/>
        <v xml:space="preserve">Elizabeth </v>
      </c>
      <c r="R7040" s="14" t="str">
        <f t="shared" si="659"/>
        <v>Moffitt</v>
      </c>
    </row>
    <row r="7041" spans="2:18" x14ac:dyDescent="0.45">
      <c r="B7041" s="14" t="str">
        <f t="shared" si="654"/>
        <v>398154339815</v>
      </c>
      <c r="C7041" s="5">
        <v>39815</v>
      </c>
      <c r="D7041" s="2" t="s">
        <v>811</v>
      </c>
      <c r="E7041" s="14">
        <f t="shared" si="655"/>
        <v>0</v>
      </c>
      <c r="F7041" s="2">
        <v>43</v>
      </c>
      <c r="G7041" s="19">
        <v>614.79999999999995</v>
      </c>
      <c r="H7041" s="20">
        <v>0.08</v>
      </c>
      <c r="I7041" s="6"/>
      <c r="J7041" s="5">
        <v>39815</v>
      </c>
      <c r="K7041" s="25">
        <v>247.79</v>
      </c>
      <c r="L7041" s="2" t="s">
        <v>392</v>
      </c>
      <c r="M7041" s="14">
        <f>+VLOOKUP(L7041,Customers!$C$3:$D$797,2,FALSE)</f>
        <v>1</v>
      </c>
      <c r="N7041" s="14">
        <f>+INDEX(Customers!$B$2:$D$797,MATCH(TF_Database!L7041,Customers!$C$2:$C$797,0),1)</f>
        <v>3446</v>
      </c>
      <c r="O7041" s="29">
        <f t="shared" si="656"/>
        <v>10</v>
      </c>
      <c r="P7041" s="29">
        <f t="shared" si="657"/>
        <v>17</v>
      </c>
      <c r="Q7041" s="14" t="str">
        <f t="shared" si="658"/>
        <v xml:space="preserve">Elizabeth </v>
      </c>
      <c r="R7041" s="14" t="str">
        <f t="shared" si="659"/>
        <v>Moffitt</v>
      </c>
    </row>
    <row r="7042" spans="2:18" x14ac:dyDescent="0.45">
      <c r="B7042" s="14" t="str">
        <f t="shared" si="654"/>
        <v>409803440982</v>
      </c>
      <c r="C7042" s="5">
        <v>40980</v>
      </c>
      <c r="D7042" s="2" t="s">
        <v>810</v>
      </c>
      <c r="E7042" s="14">
        <f t="shared" si="655"/>
        <v>0</v>
      </c>
      <c r="F7042" s="2">
        <v>34</v>
      </c>
      <c r="G7042" s="19">
        <v>11823.52</v>
      </c>
      <c r="H7042" s="20">
        <v>0.1</v>
      </c>
      <c r="I7042" s="6"/>
      <c r="J7042" s="5">
        <v>40982</v>
      </c>
      <c r="K7042" s="25">
        <v>4592.7370000000001</v>
      </c>
      <c r="L7042" s="2" t="s">
        <v>544</v>
      </c>
      <c r="M7042" s="14">
        <f>+VLOOKUP(L7042,Customers!$C$3:$D$797,2,FALSE)</f>
        <v>2</v>
      </c>
      <c r="N7042" s="14">
        <f>+INDEX(Customers!$B$2:$D$797,MATCH(TF_Database!L7042,Customers!$C$2:$C$797,0),1)</f>
        <v>22997</v>
      </c>
      <c r="O7042" s="29">
        <f t="shared" si="656"/>
        <v>5</v>
      </c>
      <c r="P7042" s="29">
        <f t="shared" si="657"/>
        <v>17</v>
      </c>
      <c r="Q7042" s="14" t="str">
        <f t="shared" si="658"/>
        <v xml:space="preserve">Alan </v>
      </c>
      <c r="R7042" s="14" t="str">
        <f t="shared" si="659"/>
        <v>Schoenberger</v>
      </c>
    </row>
    <row r="7043" spans="2:18" x14ac:dyDescent="0.45">
      <c r="B7043" s="14" t="str">
        <f t="shared" si="654"/>
        <v>409801940982</v>
      </c>
      <c r="C7043" s="5">
        <v>40980</v>
      </c>
      <c r="D7043" s="2" t="s">
        <v>810</v>
      </c>
      <c r="E7043" s="14">
        <f t="shared" si="655"/>
        <v>0</v>
      </c>
      <c r="F7043" s="2">
        <v>19</v>
      </c>
      <c r="G7043" s="19">
        <v>80.81</v>
      </c>
      <c r="H7043" s="20">
        <v>0.1</v>
      </c>
      <c r="I7043" s="6"/>
      <c r="J7043" s="5">
        <v>40982</v>
      </c>
      <c r="K7043" s="25">
        <v>-67.459000000000003</v>
      </c>
      <c r="L7043" s="2" t="s">
        <v>544</v>
      </c>
      <c r="M7043" s="14">
        <f>+VLOOKUP(L7043,Customers!$C$3:$D$797,2,FALSE)</f>
        <v>2</v>
      </c>
      <c r="N7043" s="14">
        <f>+INDEX(Customers!$B$2:$D$797,MATCH(TF_Database!L7043,Customers!$C$2:$C$797,0),1)</f>
        <v>22997</v>
      </c>
      <c r="O7043" s="29">
        <f t="shared" si="656"/>
        <v>5</v>
      </c>
      <c r="P7043" s="29">
        <f t="shared" si="657"/>
        <v>17</v>
      </c>
      <c r="Q7043" s="14" t="str">
        <f t="shared" si="658"/>
        <v xml:space="preserve">Alan </v>
      </c>
      <c r="R7043" s="14" t="str">
        <f t="shared" si="659"/>
        <v>Schoenberger</v>
      </c>
    </row>
    <row r="7044" spans="2:18" x14ac:dyDescent="0.45">
      <c r="B7044" s="14" t="str">
        <f t="shared" si="654"/>
        <v>401843540185</v>
      </c>
      <c r="C7044" s="5">
        <v>40184</v>
      </c>
      <c r="D7044" s="2" t="s">
        <v>806</v>
      </c>
      <c r="E7044" s="14">
        <f t="shared" si="655"/>
        <v>1</v>
      </c>
      <c r="F7044" s="2">
        <v>35</v>
      </c>
      <c r="G7044" s="19">
        <v>181.15</v>
      </c>
      <c r="H7044" s="20">
        <v>0.06</v>
      </c>
      <c r="I7044" s="6"/>
      <c r="J7044" s="5">
        <v>40185</v>
      </c>
      <c r="K7044" s="25">
        <v>-46.68</v>
      </c>
      <c r="L7044" s="2" t="s">
        <v>394</v>
      </c>
      <c r="M7044" s="14">
        <f>+VLOOKUP(L7044,Customers!$C$3:$D$797,2,FALSE)</f>
        <v>3</v>
      </c>
      <c r="N7044" s="14">
        <f>+INDEX(Customers!$B$2:$D$797,MATCH(TF_Database!L7044,Customers!$C$2:$C$797,0),1)</f>
        <v>30836</v>
      </c>
      <c r="O7044" s="29">
        <f t="shared" si="656"/>
        <v>5</v>
      </c>
      <c r="P7044" s="29">
        <f t="shared" si="657"/>
        <v>11</v>
      </c>
      <c r="Q7044" s="14" t="str">
        <f t="shared" si="658"/>
        <v xml:space="preserve">Mark </v>
      </c>
      <c r="R7044" s="14" t="str">
        <f t="shared" si="659"/>
        <v>Packer</v>
      </c>
    </row>
    <row r="7045" spans="2:18" x14ac:dyDescent="0.45">
      <c r="B7045" s="14" t="str">
        <f t="shared" si="654"/>
        <v>409913140993</v>
      </c>
      <c r="C7045" s="5">
        <v>40991</v>
      </c>
      <c r="D7045" s="2" t="s">
        <v>806</v>
      </c>
      <c r="E7045" s="14">
        <f t="shared" si="655"/>
        <v>1</v>
      </c>
      <c r="F7045" s="2">
        <v>31</v>
      </c>
      <c r="G7045" s="19">
        <v>13064.06</v>
      </c>
      <c r="H7045" s="20">
        <v>0.01</v>
      </c>
      <c r="I7045" s="6"/>
      <c r="J7045" s="5">
        <v>40993</v>
      </c>
      <c r="K7045" s="25">
        <v>5979.5630000000001</v>
      </c>
      <c r="L7045" s="2" t="s">
        <v>725</v>
      </c>
      <c r="M7045" s="14">
        <f>+VLOOKUP(L7045,Customers!$C$3:$D$797,2,FALSE)</f>
        <v>2</v>
      </c>
      <c r="N7045" s="14">
        <f>+INDEX(Customers!$B$2:$D$797,MATCH(TF_Database!L7045,Customers!$C$2:$C$797,0),1)</f>
        <v>1743</v>
      </c>
      <c r="O7045" s="29">
        <f t="shared" si="656"/>
        <v>8</v>
      </c>
      <c r="P7045" s="29">
        <f t="shared" si="657"/>
        <v>13</v>
      </c>
      <c r="Q7045" s="14" t="str">
        <f t="shared" si="658"/>
        <v xml:space="preserve">Juliana </v>
      </c>
      <c r="R7045" s="14" t="str">
        <f t="shared" si="659"/>
        <v>Krohn</v>
      </c>
    </row>
    <row r="7046" spans="2:18" x14ac:dyDescent="0.45">
      <c r="B7046" s="14" t="str">
        <f t="shared" si="654"/>
        <v>40991140992</v>
      </c>
      <c r="C7046" s="5">
        <v>40991</v>
      </c>
      <c r="D7046" s="2" t="s">
        <v>806</v>
      </c>
      <c r="E7046" s="14">
        <f t="shared" si="655"/>
        <v>1</v>
      </c>
      <c r="F7046" s="2">
        <v>1</v>
      </c>
      <c r="G7046" s="19">
        <v>3360.3</v>
      </c>
      <c r="H7046" s="20">
        <v>0.05</v>
      </c>
      <c r="I7046" s="6"/>
      <c r="J7046" s="5">
        <v>40992</v>
      </c>
      <c r="K7046" s="25">
        <v>-7961.4308999999994</v>
      </c>
      <c r="L7046" s="2" t="s">
        <v>725</v>
      </c>
      <c r="M7046" s="14">
        <f>+VLOOKUP(L7046,Customers!$C$3:$D$797,2,FALSE)</f>
        <v>2</v>
      </c>
      <c r="N7046" s="14">
        <f>+INDEX(Customers!$B$2:$D$797,MATCH(TF_Database!L7046,Customers!$C$2:$C$797,0),1)</f>
        <v>1743</v>
      </c>
      <c r="O7046" s="29">
        <f t="shared" si="656"/>
        <v>8</v>
      </c>
      <c r="P7046" s="29">
        <f t="shared" si="657"/>
        <v>13</v>
      </c>
      <c r="Q7046" s="14" t="str">
        <f t="shared" si="658"/>
        <v xml:space="preserve">Juliana </v>
      </c>
      <c r="R7046" s="14" t="str">
        <f t="shared" si="659"/>
        <v>Krohn</v>
      </c>
    </row>
    <row r="7047" spans="2:18" x14ac:dyDescent="0.45">
      <c r="B7047" s="14" t="str">
        <f t="shared" ref="B7047:B7110" si="660">+CONCATENATE(C7047,F7047,J7047)</f>
        <v>409911040994</v>
      </c>
      <c r="C7047" s="5">
        <v>40991</v>
      </c>
      <c r="D7047" s="2" t="s">
        <v>806</v>
      </c>
      <c r="E7047" s="14">
        <f t="shared" ref="E7047:E7110" si="661">+IF(D7047="High",1,0)</f>
        <v>1</v>
      </c>
      <c r="F7047" s="2">
        <v>10</v>
      </c>
      <c r="G7047" s="19">
        <v>306.66299999999995</v>
      </c>
      <c r="H7047" s="20">
        <v>7.0000000000000007E-2</v>
      </c>
      <c r="I7047" s="6"/>
      <c r="J7047" s="5">
        <v>40994</v>
      </c>
      <c r="K7047" s="25">
        <v>-17.413</v>
      </c>
      <c r="L7047" s="2" t="s">
        <v>725</v>
      </c>
      <c r="M7047" s="14">
        <f>+VLOOKUP(L7047,Customers!$C$3:$D$797,2,FALSE)</f>
        <v>2</v>
      </c>
      <c r="N7047" s="14">
        <f>+INDEX(Customers!$B$2:$D$797,MATCH(TF_Database!L7047,Customers!$C$2:$C$797,0),1)</f>
        <v>1743</v>
      </c>
      <c r="O7047" s="29">
        <f t="shared" ref="O7047:O7110" si="662">+SEARCH(" ",L7047)</f>
        <v>8</v>
      </c>
      <c r="P7047" s="29">
        <f t="shared" ref="P7047:P7110" si="663">+LEN(L7047)</f>
        <v>13</v>
      </c>
      <c r="Q7047" s="14" t="str">
        <f t="shared" ref="Q7047:Q7110" si="664">+LEFT(L7047,O7047)</f>
        <v xml:space="preserve">Juliana </v>
      </c>
      <c r="R7047" s="14" t="str">
        <f t="shared" ref="R7047:R7110" si="665">+RIGHT(L7047,P7047-O7047)</f>
        <v>Krohn</v>
      </c>
    </row>
    <row r="7048" spans="2:18" x14ac:dyDescent="0.45">
      <c r="B7048" s="14" t="str">
        <f t="shared" si="660"/>
        <v>411282741130</v>
      </c>
      <c r="C7048" s="5">
        <v>41128</v>
      </c>
      <c r="D7048" s="2" t="s">
        <v>810</v>
      </c>
      <c r="E7048" s="14">
        <f t="shared" si="661"/>
        <v>0</v>
      </c>
      <c r="F7048" s="2">
        <v>27</v>
      </c>
      <c r="G7048" s="19">
        <v>21320.58</v>
      </c>
      <c r="H7048" s="20">
        <v>0.09</v>
      </c>
      <c r="I7048" s="6"/>
      <c r="J7048" s="5">
        <v>41130</v>
      </c>
      <c r="K7048" s="25">
        <v>5381.02</v>
      </c>
      <c r="L7048" s="2" t="s">
        <v>34</v>
      </c>
      <c r="M7048" s="14">
        <f>+VLOOKUP(L7048,Customers!$C$3:$D$797,2,FALSE)</f>
        <v>3</v>
      </c>
      <c r="N7048" s="14">
        <f>+INDEX(Customers!$B$2:$D$797,MATCH(TF_Database!L7048,Customers!$C$2:$C$797,0),1)</f>
        <v>7978</v>
      </c>
      <c r="O7048" s="29">
        <f t="shared" si="662"/>
        <v>6</v>
      </c>
      <c r="P7048" s="29">
        <f t="shared" si="663"/>
        <v>13</v>
      </c>
      <c r="Q7048" s="14" t="str">
        <f t="shared" si="664"/>
        <v xml:space="preserve">Barry </v>
      </c>
      <c r="R7048" s="14" t="str">
        <f t="shared" si="665"/>
        <v>Weirich</v>
      </c>
    </row>
    <row r="7049" spans="2:18" x14ac:dyDescent="0.45">
      <c r="B7049" s="14" t="str">
        <f t="shared" si="660"/>
        <v>39926539927</v>
      </c>
      <c r="C7049" s="5">
        <v>39926</v>
      </c>
      <c r="D7049" s="2" t="s">
        <v>810</v>
      </c>
      <c r="E7049" s="14">
        <f t="shared" si="661"/>
        <v>0</v>
      </c>
      <c r="F7049" s="2">
        <v>5</v>
      </c>
      <c r="G7049" s="19">
        <v>32.5</v>
      </c>
      <c r="H7049" s="20">
        <v>0.03</v>
      </c>
      <c r="I7049" s="6"/>
      <c r="J7049" s="5">
        <v>39927</v>
      </c>
      <c r="K7049" s="25">
        <v>-16.670000000000002</v>
      </c>
      <c r="L7049" s="2" t="s">
        <v>359</v>
      </c>
      <c r="M7049" s="14">
        <f>+VLOOKUP(L7049,Customers!$C$3:$D$797,2,FALSE)</f>
        <v>2</v>
      </c>
      <c r="N7049" s="14">
        <f>+INDEX(Customers!$B$2:$D$797,MATCH(TF_Database!L7049,Customers!$C$2:$C$797,0),1)</f>
        <v>24790</v>
      </c>
      <c r="O7049" s="29">
        <f t="shared" si="662"/>
        <v>8</v>
      </c>
      <c r="P7049" s="29">
        <f t="shared" si="663"/>
        <v>16</v>
      </c>
      <c r="Q7049" s="14" t="str">
        <f t="shared" si="664"/>
        <v xml:space="preserve">Christy </v>
      </c>
      <c r="R7049" s="14" t="str">
        <f t="shared" si="665"/>
        <v>Brittain</v>
      </c>
    </row>
    <row r="7050" spans="2:18" x14ac:dyDescent="0.45">
      <c r="B7050" s="14" t="str">
        <f t="shared" si="660"/>
        <v>40930540931</v>
      </c>
      <c r="C7050" s="5">
        <v>40930</v>
      </c>
      <c r="D7050" s="2" t="s">
        <v>810</v>
      </c>
      <c r="E7050" s="14">
        <f t="shared" si="661"/>
        <v>0</v>
      </c>
      <c r="F7050" s="2">
        <v>5</v>
      </c>
      <c r="G7050" s="19">
        <v>11.25</v>
      </c>
      <c r="H7050" s="20">
        <v>0.08</v>
      </c>
      <c r="I7050" s="6"/>
      <c r="J7050" s="5">
        <v>40931</v>
      </c>
      <c r="K7050" s="25">
        <v>-4.9564999999999992</v>
      </c>
      <c r="L7050" s="2" t="s">
        <v>422</v>
      </c>
      <c r="M7050" s="14">
        <f>+VLOOKUP(L7050,Customers!$C$3:$D$797,2,FALSE)</f>
        <v>4</v>
      </c>
      <c r="N7050" s="14">
        <f>+INDEX(Customers!$B$2:$D$797,MATCH(TF_Database!L7050,Customers!$C$2:$C$797,0),1)</f>
        <v>939</v>
      </c>
      <c r="O7050" s="29">
        <f t="shared" si="662"/>
        <v>5</v>
      </c>
      <c r="P7050" s="29">
        <f t="shared" si="663"/>
        <v>12</v>
      </c>
      <c r="Q7050" s="14" t="str">
        <f t="shared" si="664"/>
        <v xml:space="preserve">Bill </v>
      </c>
      <c r="R7050" s="14" t="str">
        <f t="shared" si="665"/>
        <v>Shonely</v>
      </c>
    </row>
    <row r="7051" spans="2:18" x14ac:dyDescent="0.45">
      <c r="B7051" s="14" t="str">
        <f t="shared" si="660"/>
        <v>410632241064</v>
      </c>
      <c r="C7051" s="5">
        <v>41063</v>
      </c>
      <c r="D7051" s="2" t="s">
        <v>810</v>
      </c>
      <c r="E7051" s="14">
        <f t="shared" si="661"/>
        <v>0</v>
      </c>
      <c r="F7051" s="2">
        <v>22</v>
      </c>
      <c r="G7051" s="19">
        <v>127.51</v>
      </c>
      <c r="H7051" s="20">
        <v>7.0000000000000007E-2</v>
      </c>
      <c r="I7051" s="6"/>
      <c r="J7051" s="5">
        <v>41064</v>
      </c>
      <c r="K7051" s="25">
        <v>26.741</v>
      </c>
      <c r="L7051" s="2" t="s">
        <v>419</v>
      </c>
      <c r="M7051" s="14">
        <f>+VLOOKUP(L7051,Customers!$C$3:$D$797,2,FALSE)</f>
        <v>2</v>
      </c>
      <c r="N7051" s="14">
        <f>+INDEX(Customers!$B$2:$D$797,MATCH(TF_Database!L7051,Customers!$C$2:$C$797,0),1)</f>
        <v>6349</v>
      </c>
      <c r="O7051" s="29">
        <f t="shared" si="662"/>
        <v>6</v>
      </c>
      <c r="P7051" s="29">
        <f t="shared" si="663"/>
        <v>12</v>
      </c>
      <c r="Q7051" s="14" t="str">
        <f t="shared" si="664"/>
        <v xml:space="preserve">Debra </v>
      </c>
      <c r="R7051" s="14" t="str">
        <f t="shared" si="665"/>
        <v>Catini</v>
      </c>
    </row>
    <row r="7052" spans="2:18" x14ac:dyDescent="0.45">
      <c r="B7052" s="14" t="str">
        <f t="shared" si="660"/>
        <v>410633541065</v>
      </c>
      <c r="C7052" s="5">
        <v>41063</v>
      </c>
      <c r="D7052" s="2" t="s">
        <v>810</v>
      </c>
      <c r="E7052" s="14">
        <f t="shared" si="661"/>
        <v>0</v>
      </c>
      <c r="F7052" s="2">
        <v>35</v>
      </c>
      <c r="G7052" s="19">
        <v>2004.22</v>
      </c>
      <c r="H7052" s="20">
        <v>0.08</v>
      </c>
      <c r="I7052" s="6"/>
      <c r="J7052" s="5">
        <v>41065</v>
      </c>
      <c r="K7052" s="25">
        <v>338.91</v>
      </c>
      <c r="L7052" s="2" t="s">
        <v>419</v>
      </c>
      <c r="M7052" s="14">
        <f>+VLOOKUP(L7052,Customers!$C$3:$D$797,2,FALSE)</f>
        <v>2</v>
      </c>
      <c r="N7052" s="14">
        <f>+INDEX(Customers!$B$2:$D$797,MATCH(TF_Database!L7052,Customers!$C$2:$C$797,0),1)</f>
        <v>6349</v>
      </c>
      <c r="O7052" s="29">
        <f t="shared" si="662"/>
        <v>6</v>
      </c>
      <c r="P7052" s="29">
        <f t="shared" si="663"/>
        <v>12</v>
      </c>
      <c r="Q7052" s="14" t="str">
        <f t="shared" si="664"/>
        <v xml:space="preserve">Debra </v>
      </c>
      <c r="R7052" s="14" t="str">
        <f t="shared" si="665"/>
        <v>Catini</v>
      </c>
    </row>
    <row r="7053" spans="2:18" x14ac:dyDescent="0.45">
      <c r="B7053" s="14" t="str">
        <f t="shared" si="660"/>
        <v>400672140068</v>
      </c>
      <c r="C7053" s="5">
        <v>40067</v>
      </c>
      <c r="D7053" s="2" t="s">
        <v>810</v>
      </c>
      <c r="E7053" s="14">
        <f t="shared" si="661"/>
        <v>0</v>
      </c>
      <c r="F7053" s="2">
        <v>21</v>
      </c>
      <c r="G7053" s="19">
        <v>125.79</v>
      </c>
      <c r="H7053" s="20">
        <v>0.02</v>
      </c>
      <c r="I7053" s="6"/>
      <c r="J7053" s="5">
        <v>40068</v>
      </c>
      <c r="K7053" s="25">
        <v>28.526000000000003</v>
      </c>
      <c r="L7053" s="2" t="s">
        <v>714</v>
      </c>
      <c r="M7053" s="14">
        <f>+VLOOKUP(L7053,Customers!$C$3:$D$797,2,FALSE)</f>
        <v>3</v>
      </c>
      <c r="N7053" s="14">
        <f>+INDEX(Customers!$B$2:$D$797,MATCH(TF_Database!L7053,Customers!$C$2:$C$797,0),1)</f>
        <v>28926</v>
      </c>
      <c r="O7053" s="29">
        <f t="shared" si="662"/>
        <v>7</v>
      </c>
      <c r="P7053" s="29">
        <f t="shared" si="663"/>
        <v>17</v>
      </c>
      <c r="Q7053" s="14" t="str">
        <f t="shared" si="664"/>
        <v xml:space="preserve">Tamara </v>
      </c>
      <c r="R7053" s="14" t="str">
        <f t="shared" si="665"/>
        <v>Willingham</v>
      </c>
    </row>
    <row r="7054" spans="2:18" x14ac:dyDescent="0.45">
      <c r="B7054" s="14" t="str">
        <f t="shared" si="660"/>
        <v>399123939913</v>
      </c>
      <c r="C7054" s="5">
        <v>39912</v>
      </c>
      <c r="D7054" s="2" t="s">
        <v>811</v>
      </c>
      <c r="E7054" s="14">
        <f t="shared" si="661"/>
        <v>0</v>
      </c>
      <c r="F7054" s="2">
        <v>39</v>
      </c>
      <c r="G7054" s="19">
        <v>14591.44</v>
      </c>
      <c r="H7054" s="20">
        <v>7.0000000000000007E-2</v>
      </c>
      <c r="I7054" s="6"/>
      <c r="J7054" s="5">
        <v>39913</v>
      </c>
      <c r="K7054" s="25">
        <v>5475.8</v>
      </c>
      <c r="L7054" s="2" t="s">
        <v>415</v>
      </c>
      <c r="M7054" s="14">
        <f>+VLOOKUP(L7054,Customers!$C$3:$D$797,2,FALSE)</f>
        <v>1</v>
      </c>
      <c r="N7054" s="14">
        <f>+INDEX(Customers!$B$2:$D$797,MATCH(TF_Database!L7054,Customers!$C$2:$C$797,0),1)</f>
        <v>6227</v>
      </c>
      <c r="O7054" s="29">
        <f t="shared" si="662"/>
        <v>6</v>
      </c>
      <c r="P7054" s="29">
        <f t="shared" si="663"/>
        <v>10</v>
      </c>
      <c r="Q7054" s="14" t="str">
        <f t="shared" si="664"/>
        <v xml:space="preserve">Emily </v>
      </c>
      <c r="R7054" s="14" t="str">
        <f t="shared" si="665"/>
        <v>Phan</v>
      </c>
    </row>
    <row r="7055" spans="2:18" x14ac:dyDescent="0.45">
      <c r="B7055" s="14" t="str">
        <f t="shared" si="660"/>
        <v>402784040280</v>
      </c>
      <c r="C7055" s="5">
        <v>40278</v>
      </c>
      <c r="D7055" s="2" t="s">
        <v>804</v>
      </c>
      <c r="E7055" s="14">
        <f t="shared" si="661"/>
        <v>0</v>
      </c>
      <c r="F7055" s="2">
        <v>40</v>
      </c>
      <c r="G7055" s="19">
        <v>375.52</v>
      </c>
      <c r="H7055" s="20">
        <v>0.09</v>
      </c>
      <c r="I7055" s="6"/>
      <c r="J7055" s="5">
        <v>40280</v>
      </c>
      <c r="K7055" s="25">
        <v>131.69999999999999</v>
      </c>
      <c r="L7055" s="2" t="s">
        <v>725</v>
      </c>
      <c r="M7055" s="14">
        <f>+VLOOKUP(L7055,Customers!$C$3:$D$797,2,FALSE)</f>
        <v>2</v>
      </c>
      <c r="N7055" s="14">
        <f>+INDEX(Customers!$B$2:$D$797,MATCH(TF_Database!L7055,Customers!$C$2:$C$797,0),1)</f>
        <v>1743</v>
      </c>
      <c r="O7055" s="29">
        <f t="shared" si="662"/>
        <v>8</v>
      </c>
      <c r="P7055" s="29">
        <f t="shared" si="663"/>
        <v>13</v>
      </c>
      <c r="Q7055" s="14" t="str">
        <f t="shared" si="664"/>
        <v xml:space="preserve">Juliana </v>
      </c>
      <c r="R7055" s="14" t="str">
        <f t="shared" si="665"/>
        <v>Krohn</v>
      </c>
    </row>
    <row r="7056" spans="2:18" x14ac:dyDescent="0.45">
      <c r="B7056" s="14" t="str">
        <f t="shared" si="660"/>
        <v>402781540283</v>
      </c>
      <c r="C7056" s="5">
        <v>40278</v>
      </c>
      <c r="D7056" s="2" t="s">
        <v>804</v>
      </c>
      <c r="E7056" s="14">
        <f t="shared" si="661"/>
        <v>0</v>
      </c>
      <c r="F7056" s="2">
        <v>15</v>
      </c>
      <c r="G7056" s="19">
        <v>63.84</v>
      </c>
      <c r="H7056" s="20">
        <v>0.03</v>
      </c>
      <c r="I7056" s="6"/>
      <c r="J7056" s="5">
        <v>40283</v>
      </c>
      <c r="K7056" s="25">
        <v>23.52</v>
      </c>
      <c r="L7056" s="2" t="s">
        <v>725</v>
      </c>
      <c r="M7056" s="14">
        <f>+VLOOKUP(L7056,Customers!$C$3:$D$797,2,FALSE)</f>
        <v>2</v>
      </c>
      <c r="N7056" s="14">
        <f>+INDEX(Customers!$B$2:$D$797,MATCH(TF_Database!L7056,Customers!$C$2:$C$797,0),1)</f>
        <v>1743</v>
      </c>
      <c r="O7056" s="29">
        <f t="shared" si="662"/>
        <v>8</v>
      </c>
      <c r="P7056" s="29">
        <f t="shared" si="663"/>
        <v>13</v>
      </c>
      <c r="Q7056" s="14" t="str">
        <f t="shared" si="664"/>
        <v xml:space="preserve">Juliana </v>
      </c>
      <c r="R7056" s="14" t="str">
        <f t="shared" si="665"/>
        <v>Krohn</v>
      </c>
    </row>
    <row r="7057" spans="2:18" x14ac:dyDescent="0.45">
      <c r="B7057" s="14" t="str">
        <f t="shared" si="660"/>
        <v>403854540386</v>
      </c>
      <c r="C7057" s="5">
        <v>40385</v>
      </c>
      <c r="D7057" s="2" t="s">
        <v>806</v>
      </c>
      <c r="E7057" s="14">
        <f t="shared" si="661"/>
        <v>1</v>
      </c>
      <c r="F7057" s="2">
        <v>45</v>
      </c>
      <c r="G7057" s="19">
        <v>3327.84</v>
      </c>
      <c r="H7057" s="20">
        <v>0.06</v>
      </c>
      <c r="I7057" s="6"/>
      <c r="J7057" s="5">
        <v>40386</v>
      </c>
      <c r="K7057" s="25">
        <v>-3033.57</v>
      </c>
      <c r="L7057" s="2" t="s">
        <v>455</v>
      </c>
      <c r="M7057" s="14">
        <f>+VLOOKUP(L7057,Customers!$C$3:$D$797,2,FALSE)</f>
        <v>5</v>
      </c>
      <c r="N7057" s="14">
        <f>+INDEX(Customers!$B$2:$D$797,MATCH(TF_Database!L7057,Customers!$C$2:$C$797,0),1)</f>
        <v>16528</v>
      </c>
      <c r="O7057" s="29">
        <f t="shared" si="662"/>
        <v>6</v>
      </c>
      <c r="P7057" s="29">
        <f t="shared" si="663"/>
        <v>10</v>
      </c>
      <c r="Q7057" s="14" t="str">
        <f t="shared" si="664"/>
        <v xml:space="preserve">Corey </v>
      </c>
      <c r="R7057" s="14" t="str">
        <f t="shared" si="665"/>
        <v>Lock</v>
      </c>
    </row>
    <row r="7058" spans="2:18" x14ac:dyDescent="0.45">
      <c r="B7058" s="14" t="str">
        <f t="shared" si="660"/>
        <v>410193241020</v>
      </c>
      <c r="C7058" s="5">
        <v>41019</v>
      </c>
      <c r="D7058" s="2" t="s">
        <v>810</v>
      </c>
      <c r="E7058" s="14">
        <f t="shared" si="661"/>
        <v>0</v>
      </c>
      <c r="F7058" s="2">
        <v>32</v>
      </c>
      <c r="G7058" s="19">
        <v>1141.9000000000001</v>
      </c>
      <c r="H7058" s="20">
        <v>0.02</v>
      </c>
      <c r="I7058" s="6"/>
      <c r="J7058" s="5">
        <v>41020</v>
      </c>
      <c r="K7058" s="25">
        <v>175.32</v>
      </c>
      <c r="L7058" s="2" t="s">
        <v>118</v>
      </c>
      <c r="M7058" s="14">
        <f>+VLOOKUP(L7058,Customers!$C$3:$D$797,2,FALSE)</f>
        <v>4</v>
      </c>
      <c r="N7058" s="14">
        <f>+INDEX(Customers!$B$2:$D$797,MATCH(TF_Database!L7058,Customers!$C$2:$C$797,0),1)</f>
        <v>19372</v>
      </c>
      <c r="O7058" s="29">
        <f t="shared" si="662"/>
        <v>6</v>
      </c>
      <c r="P7058" s="29">
        <f t="shared" si="663"/>
        <v>12</v>
      </c>
      <c r="Q7058" s="14" t="str">
        <f t="shared" si="664"/>
        <v xml:space="preserve">Peter </v>
      </c>
      <c r="R7058" s="14" t="str">
        <f t="shared" si="665"/>
        <v>Buhler</v>
      </c>
    </row>
    <row r="7059" spans="2:18" x14ac:dyDescent="0.45">
      <c r="B7059" s="14" t="str">
        <f t="shared" si="660"/>
        <v>399333439934</v>
      </c>
      <c r="C7059" s="5">
        <v>39933</v>
      </c>
      <c r="D7059" s="2" t="s">
        <v>811</v>
      </c>
      <c r="E7059" s="14">
        <f t="shared" si="661"/>
        <v>0</v>
      </c>
      <c r="F7059" s="2">
        <v>34</v>
      </c>
      <c r="G7059" s="19">
        <v>1912.9845</v>
      </c>
      <c r="H7059" s="20">
        <v>0.06</v>
      </c>
      <c r="I7059" s="6"/>
      <c r="J7059" s="5">
        <v>39934</v>
      </c>
      <c r="K7059" s="25">
        <v>288.08999999999997</v>
      </c>
      <c r="L7059" s="2" t="s">
        <v>711</v>
      </c>
      <c r="M7059" s="14">
        <f>+VLOOKUP(L7059,Customers!$C$3:$D$797,2,FALSE)</f>
        <v>2</v>
      </c>
      <c r="N7059" s="14">
        <f>+INDEX(Customers!$B$2:$D$797,MATCH(TF_Database!L7059,Customers!$C$2:$C$797,0),1)</f>
        <v>19602</v>
      </c>
      <c r="O7059" s="29">
        <f t="shared" si="662"/>
        <v>8</v>
      </c>
      <c r="P7059" s="29">
        <f t="shared" si="663"/>
        <v>16</v>
      </c>
      <c r="Q7059" s="14" t="str">
        <f t="shared" si="664"/>
        <v xml:space="preserve">Charles </v>
      </c>
      <c r="R7059" s="14" t="str">
        <f t="shared" si="665"/>
        <v>Crestani</v>
      </c>
    </row>
    <row r="7060" spans="2:18" x14ac:dyDescent="0.45">
      <c r="B7060" s="14" t="str">
        <f t="shared" si="660"/>
        <v>399332439935</v>
      </c>
      <c r="C7060" s="5">
        <v>39933</v>
      </c>
      <c r="D7060" s="2" t="s">
        <v>811</v>
      </c>
      <c r="E7060" s="14">
        <f t="shared" si="661"/>
        <v>0</v>
      </c>
      <c r="F7060" s="2">
        <v>24</v>
      </c>
      <c r="G7060" s="19">
        <v>4170.8649999999998</v>
      </c>
      <c r="H7060" s="20">
        <v>0</v>
      </c>
      <c r="I7060" s="6"/>
      <c r="J7060" s="5">
        <v>39935</v>
      </c>
      <c r="K7060" s="25">
        <v>1030.509</v>
      </c>
      <c r="L7060" s="2" t="s">
        <v>711</v>
      </c>
      <c r="M7060" s="14">
        <f>+VLOOKUP(L7060,Customers!$C$3:$D$797,2,FALSE)</f>
        <v>2</v>
      </c>
      <c r="N7060" s="14">
        <f>+INDEX(Customers!$B$2:$D$797,MATCH(TF_Database!L7060,Customers!$C$2:$C$797,0),1)</f>
        <v>19602</v>
      </c>
      <c r="O7060" s="29">
        <f t="shared" si="662"/>
        <v>8</v>
      </c>
      <c r="P7060" s="29">
        <f t="shared" si="663"/>
        <v>16</v>
      </c>
      <c r="Q7060" s="14" t="str">
        <f t="shared" si="664"/>
        <v xml:space="preserve">Charles </v>
      </c>
      <c r="R7060" s="14" t="str">
        <f t="shared" si="665"/>
        <v>Crestani</v>
      </c>
    </row>
    <row r="7061" spans="2:18" x14ac:dyDescent="0.45">
      <c r="B7061" s="14" t="str">
        <f t="shared" si="660"/>
        <v>402801140283</v>
      </c>
      <c r="C7061" s="5">
        <v>40280</v>
      </c>
      <c r="D7061" s="2" t="s">
        <v>811</v>
      </c>
      <c r="E7061" s="14">
        <f t="shared" si="661"/>
        <v>0</v>
      </c>
      <c r="F7061" s="2">
        <v>11</v>
      </c>
      <c r="G7061" s="19">
        <v>3427.31</v>
      </c>
      <c r="H7061" s="20">
        <v>0.1</v>
      </c>
      <c r="I7061" s="6"/>
      <c r="J7061" s="5">
        <v>40283</v>
      </c>
      <c r="K7061" s="25">
        <v>124.36</v>
      </c>
      <c r="L7061" s="2" t="s">
        <v>356</v>
      </c>
      <c r="M7061" s="14">
        <f>+VLOOKUP(L7061,Customers!$C$3:$D$797,2,FALSE)</f>
        <v>1</v>
      </c>
      <c r="N7061" s="14">
        <f>+INDEX(Customers!$B$2:$D$797,MATCH(TF_Database!L7061,Customers!$C$2:$C$797,0),1)</f>
        <v>18381</v>
      </c>
      <c r="O7061" s="29">
        <f t="shared" si="662"/>
        <v>7</v>
      </c>
      <c r="P7061" s="29">
        <f t="shared" si="663"/>
        <v>15</v>
      </c>
      <c r="Q7061" s="14" t="str">
        <f t="shared" si="664"/>
        <v xml:space="preserve">Damala </v>
      </c>
      <c r="R7061" s="14" t="str">
        <f t="shared" si="665"/>
        <v>Kotsonis</v>
      </c>
    </row>
    <row r="7062" spans="2:18" x14ac:dyDescent="0.45">
      <c r="B7062" s="14" t="str">
        <f t="shared" si="660"/>
        <v>402801040281</v>
      </c>
      <c r="C7062" s="5">
        <v>40280</v>
      </c>
      <c r="D7062" s="2" t="s">
        <v>811</v>
      </c>
      <c r="E7062" s="14">
        <f t="shared" si="661"/>
        <v>0</v>
      </c>
      <c r="F7062" s="2">
        <v>10</v>
      </c>
      <c r="G7062" s="19">
        <v>36.26</v>
      </c>
      <c r="H7062" s="20">
        <v>0.08</v>
      </c>
      <c r="I7062" s="6"/>
      <c r="J7062" s="5">
        <v>40281</v>
      </c>
      <c r="K7062" s="25">
        <v>-28.37</v>
      </c>
      <c r="L7062" s="2" t="s">
        <v>356</v>
      </c>
      <c r="M7062" s="14">
        <f>+VLOOKUP(L7062,Customers!$C$3:$D$797,2,FALSE)</f>
        <v>1</v>
      </c>
      <c r="N7062" s="14">
        <f>+INDEX(Customers!$B$2:$D$797,MATCH(TF_Database!L7062,Customers!$C$2:$C$797,0),1)</f>
        <v>18381</v>
      </c>
      <c r="O7062" s="29">
        <f t="shared" si="662"/>
        <v>7</v>
      </c>
      <c r="P7062" s="29">
        <f t="shared" si="663"/>
        <v>15</v>
      </c>
      <c r="Q7062" s="14" t="str">
        <f t="shared" si="664"/>
        <v xml:space="preserve">Damala </v>
      </c>
      <c r="R7062" s="14" t="str">
        <f t="shared" si="665"/>
        <v>Kotsonis</v>
      </c>
    </row>
    <row r="7063" spans="2:18" x14ac:dyDescent="0.45">
      <c r="B7063" s="14" t="str">
        <f t="shared" si="660"/>
        <v>402805040283</v>
      </c>
      <c r="C7063" s="5">
        <v>40280</v>
      </c>
      <c r="D7063" s="2" t="s">
        <v>811</v>
      </c>
      <c r="E7063" s="14">
        <f t="shared" si="661"/>
        <v>0</v>
      </c>
      <c r="F7063" s="2">
        <v>50</v>
      </c>
      <c r="G7063" s="19">
        <v>893.13750000000005</v>
      </c>
      <c r="H7063" s="20">
        <v>0</v>
      </c>
      <c r="I7063" s="6"/>
      <c r="J7063" s="5">
        <v>40283</v>
      </c>
      <c r="K7063" s="25">
        <v>10.998000000000001</v>
      </c>
      <c r="L7063" s="2" t="s">
        <v>356</v>
      </c>
      <c r="M7063" s="14">
        <f>+VLOOKUP(L7063,Customers!$C$3:$D$797,2,FALSE)</f>
        <v>1</v>
      </c>
      <c r="N7063" s="14">
        <f>+INDEX(Customers!$B$2:$D$797,MATCH(TF_Database!L7063,Customers!$C$2:$C$797,0),1)</f>
        <v>18381</v>
      </c>
      <c r="O7063" s="29">
        <f t="shared" si="662"/>
        <v>7</v>
      </c>
      <c r="P7063" s="29">
        <f t="shared" si="663"/>
        <v>15</v>
      </c>
      <c r="Q7063" s="14" t="str">
        <f t="shared" si="664"/>
        <v xml:space="preserve">Damala </v>
      </c>
      <c r="R7063" s="14" t="str">
        <f t="shared" si="665"/>
        <v>Kotsonis</v>
      </c>
    </row>
    <row r="7064" spans="2:18" x14ac:dyDescent="0.45">
      <c r="B7064" s="14" t="str">
        <f t="shared" si="660"/>
        <v>400271540029</v>
      </c>
      <c r="C7064" s="5">
        <v>40027</v>
      </c>
      <c r="D7064" s="2" t="s">
        <v>808</v>
      </c>
      <c r="E7064" s="14">
        <f t="shared" si="661"/>
        <v>0</v>
      </c>
      <c r="F7064" s="2">
        <v>15</v>
      </c>
      <c r="G7064" s="19">
        <v>269.2</v>
      </c>
      <c r="H7064" s="20">
        <v>0.02</v>
      </c>
      <c r="I7064" s="6"/>
      <c r="J7064" s="5">
        <v>40029</v>
      </c>
      <c r="K7064" s="25">
        <v>69.61</v>
      </c>
      <c r="L7064" s="2" t="s">
        <v>451</v>
      </c>
      <c r="M7064" s="14">
        <f>+VLOOKUP(L7064,Customers!$C$3:$D$797,2,FALSE)</f>
        <v>4</v>
      </c>
      <c r="N7064" s="14">
        <f>+INDEX(Customers!$B$2:$D$797,MATCH(TF_Database!L7064,Customers!$C$2:$C$797,0),1)</f>
        <v>28121</v>
      </c>
      <c r="O7064" s="29">
        <f t="shared" si="662"/>
        <v>6</v>
      </c>
      <c r="P7064" s="29">
        <f t="shared" si="663"/>
        <v>14</v>
      </c>
      <c r="Q7064" s="14" t="str">
        <f t="shared" si="664"/>
        <v xml:space="preserve">Grant </v>
      </c>
      <c r="R7064" s="14" t="str">
        <f t="shared" si="665"/>
        <v>Thornton</v>
      </c>
    </row>
    <row r="7065" spans="2:18" x14ac:dyDescent="0.45">
      <c r="B7065" s="14" t="str">
        <f t="shared" si="660"/>
        <v>400272740029</v>
      </c>
      <c r="C7065" s="5">
        <v>40027</v>
      </c>
      <c r="D7065" s="2" t="s">
        <v>808</v>
      </c>
      <c r="E7065" s="14">
        <f t="shared" si="661"/>
        <v>0</v>
      </c>
      <c r="F7065" s="2">
        <v>27</v>
      </c>
      <c r="G7065" s="19">
        <v>87.33</v>
      </c>
      <c r="H7065" s="20">
        <v>0.08</v>
      </c>
      <c r="I7065" s="6"/>
      <c r="J7065" s="5">
        <v>40029</v>
      </c>
      <c r="K7065" s="25">
        <v>13.82</v>
      </c>
      <c r="L7065" s="2" t="s">
        <v>451</v>
      </c>
      <c r="M7065" s="14">
        <f>+VLOOKUP(L7065,Customers!$C$3:$D$797,2,FALSE)</f>
        <v>4</v>
      </c>
      <c r="N7065" s="14">
        <f>+INDEX(Customers!$B$2:$D$797,MATCH(TF_Database!L7065,Customers!$C$2:$C$797,0),1)</f>
        <v>28121</v>
      </c>
      <c r="O7065" s="29">
        <f t="shared" si="662"/>
        <v>6</v>
      </c>
      <c r="P7065" s="29">
        <f t="shared" si="663"/>
        <v>14</v>
      </c>
      <c r="Q7065" s="14" t="str">
        <f t="shared" si="664"/>
        <v xml:space="preserve">Grant </v>
      </c>
      <c r="R7065" s="14" t="str">
        <f t="shared" si="665"/>
        <v>Thornton</v>
      </c>
    </row>
    <row r="7066" spans="2:18" x14ac:dyDescent="0.45">
      <c r="B7066" s="14" t="str">
        <f t="shared" si="660"/>
        <v>40278740280</v>
      </c>
      <c r="C7066" s="5">
        <v>40278</v>
      </c>
      <c r="D7066" s="2" t="s">
        <v>810</v>
      </c>
      <c r="E7066" s="14">
        <f t="shared" si="661"/>
        <v>0</v>
      </c>
      <c r="F7066" s="2">
        <v>7</v>
      </c>
      <c r="G7066" s="19">
        <v>1494.27</v>
      </c>
      <c r="H7066" s="20">
        <v>0.05</v>
      </c>
      <c r="I7066" s="6"/>
      <c r="J7066" s="5">
        <v>40280</v>
      </c>
      <c r="K7066" s="25">
        <v>-248.78</v>
      </c>
      <c r="L7066" s="2" t="s">
        <v>347</v>
      </c>
      <c r="M7066" s="14">
        <f>+VLOOKUP(L7066,Customers!$C$3:$D$797,2,FALSE)</f>
        <v>1</v>
      </c>
      <c r="N7066" s="14">
        <f>+INDEX(Customers!$B$2:$D$797,MATCH(TF_Database!L7066,Customers!$C$2:$C$797,0),1)</f>
        <v>8165</v>
      </c>
      <c r="O7066" s="29">
        <f t="shared" si="662"/>
        <v>5</v>
      </c>
      <c r="P7066" s="29">
        <f t="shared" si="663"/>
        <v>10</v>
      </c>
      <c r="Q7066" s="14" t="str">
        <f t="shared" si="664"/>
        <v xml:space="preserve">Nora </v>
      </c>
      <c r="R7066" s="14" t="str">
        <f t="shared" si="665"/>
        <v>Paige</v>
      </c>
    </row>
    <row r="7067" spans="2:18" x14ac:dyDescent="0.45">
      <c r="B7067" s="14" t="str">
        <f t="shared" si="660"/>
        <v>410692441070</v>
      </c>
      <c r="C7067" s="5">
        <v>41069</v>
      </c>
      <c r="D7067" s="2" t="s">
        <v>808</v>
      </c>
      <c r="E7067" s="14">
        <f t="shared" si="661"/>
        <v>0</v>
      </c>
      <c r="F7067" s="2">
        <v>24</v>
      </c>
      <c r="G7067" s="19">
        <v>473.03</v>
      </c>
      <c r="H7067" s="20">
        <v>0.09</v>
      </c>
      <c r="I7067" s="6"/>
      <c r="J7067" s="5">
        <v>41070</v>
      </c>
      <c r="K7067" s="25">
        <v>26.27</v>
      </c>
      <c r="L7067" s="2" t="s">
        <v>381</v>
      </c>
      <c r="M7067" s="14">
        <f>+VLOOKUP(L7067,Customers!$C$3:$D$797,2,FALSE)</f>
        <v>2</v>
      </c>
      <c r="N7067" s="14">
        <f>+INDEX(Customers!$B$2:$D$797,MATCH(TF_Database!L7067,Customers!$C$2:$C$797,0),1)</f>
        <v>13644</v>
      </c>
      <c r="O7067" s="29">
        <f t="shared" si="662"/>
        <v>6</v>
      </c>
      <c r="P7067" s="29">
        <f t="shared" si="663"/>
        <v>14</v>
      </c>
      <c r="Q7067" s="14" t="str">
        <f t="shared" si="664"/>
        <v xml:space="preserve">Karen </v>
      </c>
      <c r="R7067" s="14" t="str">
        <f t="shared" si="665"/>
        <v>Carlisle</v>
      </c>
    </row>
    <row r="7068" spans="2:18" x14ac:dyDescent="0.45">
      <c r="B7068" s="14" t="str">
        <f t="shared" si="660"/>
        <v>407061340713</v>
      </c>
      <c r="C7068" s="5">
        <v>40706</v>
      </c>
      <c r="D7068" s="2" t="s">
        <v>804</v>
      </c>
      <c r="E7068" s="14">
        <f t="shared" si="661"/>
        <v>0</v>
      </c>
      <c r="F7068" s="2">
        <v>13</v>
      </c>
      <c r="G7068" s="19">
        <v>126.68</v>
      </c>
      <c r="H7068" s="20">
        <v>0.05</v>
      </c>
      <c r="I7068" s="6"/>
      <c r="J7068" s="5">
        <v>40713</v>
      </c>
      <c r="K7068" s="25">
        <v>7</v>
      </c>
      <c r="L7068" s="2" t="s">
        <v>711</v>
      </c>
      <c r="M7068" s="14">
        <f>+VLOOKUP(L7068,Customers!$C$3:$D$797,2,FALSE)</f>
        <v>2</v>
      </c>
      <c r="N7068" s="14">
        <f>+INDEX(Customers!$B$2:$D$797,MATCH(TF_Database!L7068,Customers!$C$2:$C$797,0),1)</f>
        <v>19602</v>
      </c>
      <c r="O7068" s="29">
        <f t="shared" si="662"/>
        <v>8</v>
      </c>
      <c r="P7068" s="29">
        <f t="shared" si="663"/>
        <v>16</v>
      </c>
      <c r="Q7068" s="14" t="str">
        <f t="shared" si="664"/>
        <v xml:space="preserve">Charles </v>
      </c>
      <c r="R7068" s="14" t="str">
        <f t="shared" si="665"/>
        <v>Crestani</v>
      </c>
    </row>
    <row r="7069" spans="2:18" x14ac:dyDescent="0.45">
      <c r="B7069" s="14" t="str">
        <f t="shared" si="660"/>
        <v>403504940351</v>
      </c>
      <c r="C7069" s="5">
        <v>40350</v>
      </c>
      <c r="D7069" s="2" t="s">
        <v>806</v>
      </c>
      <c r="E7069" s="14">
        <f t="shared" si="661"/>
        <v>1</v>
      </c>
      <c r="F7069" s="2">
        <v>49</v>
      </c>
      <c r="G7069" s="19">
        <v>1711.79</v>
      </c>
      <c r="H7069" s="20">
        <v>0.01</v>
      </c>
      <c r="I7069" s="6"/>
      <c r="J7069" s="5">
        <v>40351</v>
      </c>
      <c r="K7069" s="25">
        <v>812.32</v>
      </c>
      <c r="L7069" s="2" t="s">
        <v>334</v>
      </c>
      <c r="M7069" s="14">
        <f>+VLOOKUP(L7069,Customers!$C$3:$D$797,2,FALSE)</f>
        <v>3</v>
      </c>
      <c r="N7069" s="14">
        <f>+INDEX(Customers!$B$2:$D$797,MATCH(TF_Database!L7069,Customers!$C$2:$C$797,0),1)</f>
        <v>11922</v>
      </c>
      <c r="O7069" s="29">
        <f t="shared" si="662"/>
        <v>6</v>
      </c>
      <c r="P7069" s="29">
        <f t="shared" si="663"/>
        <v>13</v>
      </c>
      <c r="Q7069" s="14" t="str">
        <f t="shared" si="664"/>
        <v xml:space="preserve">Keith </v>
      </c>
      <c r="R7069" s="14" t="str">
        <f t="shared" si="665"/>
        <v>Herrera</v>
      </c>
    </row>
    <row r="7070" spans="2:18" x14ac:dyDescent="0.45">
      <c r="B7070" s="14" t="str">
        <f t="shared" si="660"/>
        <v>403802140385</v>
      </c>
      <c r="C7070" s="5">
        <v>40380</v>
      </c>
      <c r="D7070" s="2" t="s">
        <v>804</v>
      </c>
      <c r="E7070" s="14">
        <f t="shared" si="661"/>
        <v>0</v>
      </c>
      <c r="F7070" s="2">
        <v>21</v>
      </c>
      <c r="G7070" s="19">
        <v>793.85</v>
      </c>
      <c r="H7070" s="20">
        <v>0.01</v>
      </c>
      <c r="I7070" s="6"/>
      <c r="J7070" s="5">
        <v>40385</v>
      </c>
      <c r="K7070" s="25">
        <v>308.52999999999997</v>
      </c>
      <c r="L7070" s="2" t="s">
        <v>34</v>
      </c>
      <c r="M7070" s="14">
        <f>+VLOOKUP(L7070,Customers!$C$3:$D$797,2,FALSE)</f>
        <v>3</v>
      </c>
      <c r="N7070" s="14">
        <f>+INDEX(Customers!$B$2:$D$797,MATCH(TF_Database!L7070,Customers!$C$2:$C$797,0),1)</f>
        <v>7978</v>
      </c>
      <c r="O7070" s="29">
        <f t="shared" si="662"/>
        <v>6</v>
      </c>
      <c r="P7070" s="29">
        <f t="shared" si="663"/>
        <v>13</v>
      </c>
      <c r="Q7070" s="14" t="str">
        <f t="shared" si="664"/>
        <v xml:space="preserve">Barry </v>
      </c>
      <c r="R7070" s="14" t="str">
        <f t="shared" si="665"/>
        <v>Weirich</v>
      </c>
    </row>
    <row r="7071" spans="2:18" x14ac:dyDescent="0.45">
      <c r="B7071" s="14" t="str">
        <f t="shared" si="660"/>
        <v>401252340127</v>
      </c>
      <c r="C7071" s="5">
        <v>40125</v>
      </c>
      <c r="D7071" s="2" t="s">
        <v>811</v>
      </c>
      <c r="E7071" s="14">
        <f t="shared" si="661"/>
        <v>0</v>
      </c>
      <c r="F7071" s="2">
        <v>23</v>
      </c>
      <c r="G7071" s="19">
        <v>203.91</v>
      </c>
      <c r="H7071" s="20">
        <v>0.02</v>
      </c>
      <c r="I7071" s="6"/>
      <c r="J7071" s="5">
        <v>40127</v>
      </c>
      <c r="K7071" s="25">
        <v>-35.442999999999998</v>
      </c>
      <c r="L7071" s="2" t="s">
        <v>391</v>
      </c>
      <c r="M7071" s="14">
        <f>+VLOOKUP(L7071,Customers!$C$3:$D$797,2,FALSE)</f>
        <v>2</v>
      </c>
      <c r="N7071" s="14">
        <f>+INDEX(Customers!$B$2:$D$797,MATCH(TF_Database!L7071,Customers!$C$2:$C$797,0),1)</f>
        <v>32287</v>
      </c>
      <c r="O7071" s="29">
        <f t="shared" si="662"/>
        <v>5</v>
      </c>
      <c r="P7071" s="29">
        <f t="shared" si="663"/>
        <v>13</v>
      </c>
      <c r="Q7071" s="14" t="str">
        <f t="shared" si="664"/>
        <v xml:space="preserve">Tony </v>
      </c>
      <c r="R7071" s="14" t="str">
        <f t="shared" si="665"/>
        <v>Molinari</v>
      </c>
    </row>
    <row r="7072" spans="2:18" x14ac:dyDescent="0.45">
      <c r="B7072" s="14" t="str">
        <f t="shared" si="660"/>
        <v>39971139972</v>
      </c>
      <c r="C7072" s="5">
        <v>39971</v>
      </c>
      <c r="D7072" s="2" t="s">
        <v>811</v>
      </c>
      <c r="E7072" s="14">
        <f t="shared" si="661"/>
        <v>0</v>
      </c>
      <c r="F7072" s="2">
        <v>1</v>
      </c>
      <c r="G7072" s="19">
        <v>46.94</v>
      </c>
      <c r="H7072" s="20">
        <v>0.06</v>
      </c>
      <c r="I7072" s="6"/>
      <c r="J7072" s="5">
        <v>39972</v>
      </c>
      <c r="K7072" s="25">
        <v>-26.54</v>
      </c>
      <c r="L7072" s="2" t="s">
        <v>351</v>
      </c>
      <c r="M7072" s="14">
        <f>+VLOOKUP(L7072,Customers!$C$3:$D$797,2,FALSE)</f>
        <v>3</v>
      </c>
      <c r="N7072" s="14">
        <f>+INDEX(Customers!$B$2:$D$797,MATCH(TF_Database!L7072,Customers!$C$2:$C$797,0),1)</f>
        <v>26308</v>
      </c>
      <c r="O7072" s="29">
        <f t="shared" si="662"/>
        <v>7</v>
      </c>
      <c r="P7072" s="29">
        <f t="shared" si="663"/>
        <v>15</v>
      </c>
      <c r="Q7072" s="14" t="str">
        <f t="shared" si="664"/>
        <v xml:space="preserve">George </v>
      </c>
      <c r="R7072" s="14" t="str">
        <f t="shared" si="665"/>
        <v>Zrebassa</v>
      </c>
    </row>
    <row r="7073" spans="2:18" x14ac:dyDescent="0.45">
      <c r="B7073" s="14" t="str">
        <f t="shared" si="660"/>
        <v>399712239973</v>
      </c>
      <c r="C7073" s="5">
        <v>39971</v>
      </c>
      <c r="D7073" s="2" t="s">
        <v>811</v>
      </c>
      <c r="E7073" s="14">
        <f t="shared" si="661"/>
        <v>0</v>
      </c>
      <c r="F7073" s="2">
        <v>22</v>
      </c>
      <c r="G7073" s="19">
        <v>89.96</v>
      </c>
      <c r="H7073" s="20">
        <v>7.0000000000000007E-2</v>
      </c>
      <c r="I7073" s="6"/>
      <c r="J7073" s="5">
        <v>39973</v>
      </c>
      <c r="K7073" s="25">
        <v>-115.21</v>
      </c>
      <c r="L7073" s="2" t="s">
        <v>351</v>
      </c>
      <c r="M7073" s="14">
        <f>+VLOOKUP(L7073,Customers!$C$3:$D$797,2,FALSE)</f>
        <v>3</v>
      </c>
      <c r="N7073" s="14">
        <f>+INDEX(Customers!$B$2:$D$797,MATCH(TF_Database!L7073,Customers!$C$2:$C$797,0),1)</f>
        <v>26308</v>
      </c>
      <c r="O7073" s="29">
        <f t="shared" si="662"/>
        <v>7</v>
      </c>
      <c r="P7073" s="29">
        <f t="shared" si="663"/>
        <v>15</v>
      </c>
      <c r="Q7073" s="14" t="str">
        <f t="shared" si="664"/>
        <v xml:space="preserve">George </v>
      </c>
      <c r="R7073" s="14" t="str">
        <f t="shared" si="665"/>
        <v>Zrebassa</v>
      </c>
    </row>
    <row r="7074" spans="2:18" x14ac:dyDescent="0.45">
      <c r="B7074" s="14" t="str">
        <f t="shared" si="660"/>
        <v>399711039972</v>
      </c>
      <c r="C7074" s="5">
        <v>39971</v>
      </c>
      <c r="D7074" s="2" t="s">
        <v>811</v>
      </c>
      <c r="E7074" s="14">
        <f t="shared" si="661"/>
        <v>0</v>
      </c>
      <c r="F7074" s="2">
        <v>10</v>
      </c>
      <c r="G7074" s="19">
        <v>12.95</v>
      </c>
      <c r="H7074" s="20">
        <v>0.1</v>
      </c>
      <c r="I7074" s="6"/>
      <c r="J7074" s="5">
        <v>39972</v>
      </c>
      <c r="K7074" s="25">
        <v>-6.78</v>
      </c>
      <c r="L7074" s="2" t="s">
        <v>351</v>
      </c>
      <c r="M7074" s="14">
        <f>+VLOOKUP(L7074,Customers!$C$3:$D$797,2,FALSE)</f>
        <v>3</v>
      </c>
      <c r="N7074" s="14">
        <f>+INDEX(Customers!$B$2:$D$797,MATCH(TF_Database!L7074,Customers!$C$2:$C$797,0),1)</f>
        <v>26308</v>
      </c>
      <c r="O7074" s="29">
        <f t="shared" si="662"/>
        <v>7</v>
      </c>
      <c r="P7074" s="29">
        <f t="shared" si="663"/>
        <v>15</v>
      </c>
      <c r="Q7074" s="14" t="str">
        <f t="shared" si="664"/>
        <v xml:space="preserve">George </v>
      </c>
      <c r="R7074" s="14" t="str">
        <f t="shared" si="665"/>
        <v>Zrebassa</v>
      </c>
    </row>
    <row r="7075" spans="2:18" x14ac:dyDescent="0.45">
      <c r="B7075" s="14" t="str">
        <f t="shared" si="660"/>
        <v>409793940981</v>
      </c>
      <c r="C7075" s="5">
        <v>40979</v>
      </c>
      <c r="D7075" s="2" t="s">
        <v>808</v>
      </c>
      <c r="E7075" s="14">
        <f t="shared" si="661"/>
        <v>0</v>
      </c>
      <c r="F7075" s="2">
        <v>39</v>
      </c>
      <c r="G7075" s="19">
        <v>930.84</v>
      </c>
      <c r="H7075" s="20">
        <v>0.05</v>
      </c>
      <c r="I7075" s="6"/>
      <c r="J7075" s="5">
        <v>40981</v>
      </c>
      <c r="K7075" s="25">
        <v>-122.12</v>
      </c>
      <c r="L7075" s="2" t="s">
        <v>348</v>
      </c>
      <c r="M7075" s="14">
        <f>+VLOOKUP(L7075,Customers!$C$3:$D$797,2,FALSE)</f>
        <v>4</v>
      </c>
      <c r="N7075" s="14">
        <f>+INDEX(Customers!$B$2:$D$797,MATCH(TF_Database!L7075,Customers!$C$2:$C$797,0),1)</f>
        <v>9686</v>
      </c>
      <c r="O7075" s="29">
        <f t="shared" si="662"/>
        <v>7</v>
      </c>
      <c r="P7075" s="29">
        <f t="shared" si="663"/>
        <v>13</v>
      </c>
      <c r="Q7075" s="14" t="str">
        <f t="shared" si="664"/>
        <v xml:space="preserve">Harold </v>
      </c>
      <c r="R7075" s="14" t="str">
        <f t="shared" si="665"/>
        <v>Dahlen</v>
      </c>
    </row>
    <row r="7076" spans="2:18" x14ac:dyDescent="0.45">
      <c r="B7076" s="14" t="str">
        <f t="shared" si="660"/>
        <v>40906840908</v>
      </c>
      <c r="C7076" s="5">
        <v>40906</v>
      </c>
      <c r="D7076" s="2" t="s">
        <v>811</v>
      </c>
      <c r="E7076" s="14">
        <f t="shared" si="661"/>
        <v>0</v>
      </c>
      <c r="F7076" s="2">
        <v>8</v>
      </c>
      <c r="G7076" s="19">
        <v>57.22</v>
      </c>
      <c r="H7076" s="20">
        <v>7.0000000000000007E-2</v>
      </c>
      <c r="I7076" s="6"/>
      <c r="J7076" s="5">
        <v>40908</v>
      </c>
      <c r="K7076" s="25">
        <v>-27.72</v>
      </c>
      <c r="L7076" s="2" t="s">
        <v>398</v>
      </c>
      <c r="M7076" s="14">
        <f>+VLOOKUP(L7076,Customers!$C$3:$D$797,2,FALSE)</f>
        <v>1</v>
      </c>
      <c r="N7076" s="14">
        <f>+INDEX(Customers!$B$2:$D$797,MATCH(TF_Database!L7076,Customers!$C$2:$C$797,0),1)</f>
        <v>2765</v>
      </c>
      <c r="O7076" s="29">
        <f t="shared" si="662"/>
        <v>6</v>
      </c>
      <c r="P7076" s="29">
        <f t="shared" si="663"/>
        <v>13</v>
      </c>
      <c r="Q7076" s="14" t="str">
        <f t="shared" si="664"/>
        <v xml:space="preserve">Aaron </v>
      </c>
      <c r="R7076" s="14" t="str">
        <f t="shared" si="665"/>
        <v>Hawkins</v>
      </c>
    </row>
    <row r="7077" spans="2:18" x14ac:dyDescent="0.45">
      <c r="B7077" s="14" t="str">
        <f t="shared" si="660"/>
        <v>409063340908</v>
      </c>
      <c r="C7077" s="5">
        <v>40906</v>
      </c>
      <c r="D7077" s="2" t="s">
        <v>811</v>
      </c>
      <c r="E7077" s="14">
        <f t="shared" si="661"/>
        <v>0</v>
      </c>
      <c r="F7077" s="2">
        <v>33</v>
      </c>
      <c r="G7077" s="19">
        <v>162</v>
      </c>
      <c r="H7077" s="20">
        <v>0.01</v>
      </c>
      <c r="I7077" s="6"/>
      <c r="J7077" s="5">
        <v>40908</v>
      </c>
      <c r="K7077" s="25">
        <v>45.84</v>
      </c>
      <c r="L7077" s="2" t="s">
        <v>398</v>
      </c>
      <c r="M7077" s="14">
        <f>+VLOOKUP(L7077,Customers!$C$3:$D$797,2,FALSE)</f>
        <v>1</v>
      </c>
      <c r="N7077" s="14">
        <f>+INDEX(Customers!$B$2:$D$797,MATCH(TF_Database!L7077,Customers!$C$2:$C$797,0),1)</f>
        <v>2765</v>
      </c>
      <c r="O7077" s="29">
        <f t="shared" si="662"/>
        <v>6</v>
      </c>
      <c r="P7077" s="29">
        <f t="shared" si="663"/>
        <v>13</v>
      </c>
      <c r="Q7077" s="14" t="str">
        <f t="shared" si="664"/>
        <v xml:space="preserve">Aaron </v>
      </c>
      <c r="R7077" s="14" t="str">
        <f t="shared" si="665"/>
        <v>Hawkins</v>
      </c>
    </row>
    <row r="7078" spans="2:18" x14ac:dyDescent="0.45">
      <c r="B7078" s="14" t="str">
        <f t="shared" si="660"/>
        <v>409064840908</v>
      </c>
      <c r="C7078" s="5">
        <v>40906</v>
      </c>
      <c r="D7078" s="2" t="s">
        <v>811</v>
      </c>
      <c r="E7078" s="14">
        <f t="shared" si="661"/>
        <v>0</v>
      </c>
      <c r="F7078" s="2">
        <v>48</v>
      </c>
      <c r="G7078" s="19">
        <v>3410.1574999999998</v>
      </c>
      <c r="H7078" s="20">
        <v>0.1</v>
      </c>
      <c r="I7078" s="6"/>
      <c r="J7078" s="5">
        <v>40908</v>
      </c>
      <c r="K7078" s="25">
        <v>1137.9059999999999</v>
      </c>
      <c r="L7078" s="2" t="s">
        <v>398</v>
      </c>
      <c r="M7078" s="14">
        <f>+VLOOKUP(L7078,Customers!$C$3:$D$797,2,FALSE)</f>
        <v>1</v>
      </c>
      <c r="N7078" s="14">
        <f>+INDEX(Customers!$B$2:$D$797,MATCH(TF_Database!L7078,Customers!$C$2:$C$797,0),1)</f>
        <v>2765</v>
      </c>
      <c r="O7078" s="29">
        <f t="shared" si="662"/>
        <v>6</v>
      </c>
      <c r="P7078" s="29">
        <f t="shared" si="663"/>
        <v>13</v>
      </c>
      <c r="Q7078" s="14" t="str">
        <f t="shared" si="664"/>
        <v xml:space="preserve">Aaron </v>
      </c>
      <c r="R7078" s="14" t="str">
        <f t="shared" si="665"/>
        <v>Hawkins</v>
      </c>
    </row>
    <row r="7079" spans="2:18" x14ac:dyDescent="0.45">
      <c r="B7079" s="14" t="str">
        <f t="shared" si="660"/>
        <v>410844741086</v>
      </c>
      <c r="C7079" s="5">
        <v>41084</v>
      </c>
      <c r="D7079" s="2" t="s">
        <v>811</v>
      </c>
      <c r="E7079" s="14">
        <f t="shared" si="661"/>
        <v>0</v>
      </c>
      <c r="F7079" s="2">
        <v>47</v>
      </c>
      <c r="G7079" s="19">
        <v>1676.25</v>
      </c>
      <c r="H7079" s="20">
        <v>0.04</v>
      </c>
      <c r="I7079" s="6"/>
      <c r="J7079" s="5">
        <v>41086</v>
      </c>
      <c r="K7079" s="25">
        <v>-458.33</v>
      </c>
      <c r="L7079" s="2" t="s">
        <v>419</v>
      </c>
      <c r="M7079" s="14">
        <f>+VLOOKUP(L7079,Customers!$C$3:$D$797,2,FALSE)</f>
        <v>2</v>
      </c>
      <c r="N7079" s="14">
        <f>+INDEX(Customers!$B$2:$D$797,MATCH(TF_Database!L7079,Customers!$C$2:$C$797,0),1)</f>
        <v>6349</v>
      </c>
      <c r="O7079" s="29">
        <f t="shared" si="662"/>
        <v>6</v>
      </c>
      <c r="P7079" s="29">
        <f t="shared" si="663"/>
        <v>12</v>
      </c>
      <c r="Q7079" s="14" t="str">
        <f t="shared" si="664"/>
        <v xml:space="preserve">Debra </v>
      </c>
      <c r="R7079" s="14" t="str">
        <f t="shared" si="665"/>
        <v>Catini</v>
      </c>
    </row>
    <row r="7080" spans="2:18" x14ac:dyDescent="0.45">
      <c r="B7080" s="14" t="str">
        <f t="shared" si="660"/>
        <v>40362140364</v>
      </c>
      <c r="C7080" s="5">
        <v>40362</v>
      </c>
      <c r="D7080" s="2" t="s">
        <v>811</v>
      </c>
      <c r="E7080" s="14">
        <f t="shared" si="661"/>
        <v>0</v>
      </c>
      <c r="F7080" s="2">
        <v>1</v>
      </c>
      <c r="G7080" s="19">
        <v>29.99</v>
      </c>
      <c r="H7080" s="20">
        <v>7.0000000000000007E-2</v>
      </c>
      <c r="I7080" s="6"/>
      <c r="J7080" s="5">
        <v>40364</v>
      </c>
      <c r="K7080" s="25">
        <v>-8.8800000000000008</v>
      </c>
      <c r="L7080" s="2" t="s">
        <v>381</v>
      </c>
      <c r="M7080" s="14">
        <f>+VLOOKUP(L7080,Customers!$C$3:$D$797,2,FALSE)</f>
        <v>2</v>
      </c>
      <c r="N7080" s="14">
        <f>+INDEX(Customers!$B$2:$D$797,MATCH(TF_Database!L7080,Customers!$C$2:$C$797,0),1)</f>
        <v>13644</v>
      </c>
      <c r="O7080" s="29">
        <f t="shared" si="662"/>
        <v>6</v>
      </c>
      <c r="P7080" s="29">
        <f t="shared" si="663"/>
        <v>14</v>
      </c>
      <c r="Q7080" s="14" t="str">
        <f t="shared" si="664"/>
        <v xml:space="preserve">Karen </v>
      </c>
      <c r="R7080" s="14" t="str">
        <f t="shared" si="665"/>
        <v>Carlisle</v>
      </c>
    </row>
    <row r="7081" spans="2:18" x14ac:dyDescent="0.45">
      <c r="B7081" s="14" t="str">
        <f t="shared" si="660"/>
        <v>398633339865</v>
      </c>
      <c r="C7081" s="5">
        <v>39863</v>
      </c>
      <c r="D7081" s="2" t="s">
        <v>806</v>
      </c>
      <c r="E7081" s="14">
        <f t="shared" si="661"/>
        <v>1</v>
      </c>
      <c r="F7081" s="2">
        <v>33</v>
      </c>
      <c r="G7081" s="19">
        <v>373.13</v>
      </c>
      <c r="H7081" s="20">
        <v>0.05</v>
      </c>
      <c r="I7081" s="6"/>
      <c r="J7081" s="5">
        <v>39865</v>
      </c>
      <c r="K7081" s="25">
        <v>-35.26</v>
      </c>
      <c r="L7081" s="2" t="s">
        <v>709</v>
      </c>
      <c r="M7081" s="14">
        <f>+VLOOKUP(L7081,Customers!$C$3:$D$797,2,FALSE)</f>
        <v>1</v>
      </c>
      <c r="N7081" s="14">
        <f>+INDEX(Customers!$B$2:$D$797,MATCH(TF_Database!L7081,Customers!$C$2:$C$797,0),1)</f>
        <v>30866</v>
      </c>
      <c r="O7081" s="29">
        <f t="shared" si="662"/>
        <v>7</v>
      </c>
      <c r="P7081" s="29">
        <f t="shared" si="663"/>
        <v>12</v>
      </c>
      <c r="Q7081" s="14" t="str">
        <f t="shared" si="664"/>
        <v xml:space="preserve">Roland </v>
      </c>
      <c r="R7081" s="14" t="str">
        <f t="shared" si="665"/>
        <v>Fjeld</v>
      </c>
    </row>
    <row r="7082" spans="2:18" x14ac:dyDescent="0.45">
      <c r="B7082" s="14" t="str">
        <f t="shared" si="660"/>
        <v>401751840176</v>
      </c>
      <c r="C7082" s="5">
        <v>40175</v>
      </c>
      <c r="D7082" s="2" t="s">
        <v>811</v>
      </c>
      <c r="E7082" s="14">
        <f t="shared" si="661"/>
        <v>0</v>
      </c>
      <c r="F7082" s="2">
        <v>18</v>
      </c>
      <c r="G7082" s="19">
        <v>99.55</v>
      </c>
      <c r="H7082" s="20">
        <v>0.03</v>
      </c>
      <c r="I7082" s="6"/>
      <c r="J7082" s="5">
        <v>40176</v>
      </c>
      <c r="K7082" s="25">
        <v>-60.9</v>
      </c>
      <c r="L7082" s="2" t="s">
        <v>724</v>
      </c>
      <c r="M7082" s="14">
        <f>+VLOOKUP(L7082,Customers!$C$3:$D$797,2,FALSE)</f>
        <v>5</v>
      </c>
      <c r="N7082" s="14">
        <f>+INDEX(Customers!$B$2:$D$797,MATCH(TF_Database!L7082,Customers!$C$2:$C$797,0),1)</f>
        <v>164</v>
      </c>
      <c r="O7082" s="29">
        <f t="shared" si="662"/>
        <v>4</v>
      </c>
      <c r="P7082" s="29">
        <f t="shared" si="663"/>
        <v>11</v>
      </c>
      <c r="Q7082" s="14" t="str">
        <f t="shared" si="664"/>
        <v xml:space="preserve">Tim </v>
      </c>
      <c r="R7082" s="14" t="str">
        <f t="shared" si="665"/>
        <v>Taslimi</v>
      </c>
    </row>
    <row r="7083" spans="2:18" x14ac:dyDescent="0.45">
      <c r="B7083" s="14" t="str">
        <f t="shared" si="660"/>
        <v>399675039972</v>
      </c>
      <c r="C7083" s="5">
        <v>39967</v>
      </c>
      <c r="D7083" s="2" t="s">
        <v>804</v>
      </c>
      <c r="E7083" s="14">
        <f t="shared" si="661"/>
        <v>0</v>
      </c>
      <c r="F7083" s="2">
        <v>50</v>
      </c>
      <c r="G7083" s="19">
        <v>8230.77</v>
      </c>
      <c r="H7083" s="20">
        <v>0.05</v>
      </c>
      <c r="I7083" s="6"/>
      <c r="J7083" s="5">
        <v>39972</v>
      </c>
      <c r="K7083" s="25">
        <v>1577.02</v>
      </c>
      <c r="L7083" s="2" t="s">
        <v>545</v>
      </c>
      <c r="M7083" s="14">
        <f>+VLOOKUP(L7083,Customers!$C$3:$D$797,2,FALSE)</f>
        <v>2</v>
      </c>
      <c r="N7083" s="14">
        <f>+INDEX(Customers!$B$2:$D$797,MATCH(TF_Database!L7083,Customers!$C$2:$C$797,0),1)</f>
        <v>960</v>
      </c>
      <c r="O7083" s="29">
        <f t="shared" si="662"/>
        <v>10</v>
      </c>
      <c r="P7083" s="29">
        <f t="shared" si="663"/>
        <v>16</v>
      </c>
      <c r="Q7083" s="14" t="str">
        <f t="shared" si="664"/>
        <v xml:space="preserve">Alejandro </v>
      </c>
      <c r="R7083" s="14" t="str">
        <f t="shared" si="665"/>
        <v>Savely</v>
      </c>
    </row>
    <row r="7084" spans="2:18" x14ac:dyDescent="0.45">
      <c r="B7084" s="14" t="str">
        <f t="shared" si="660"/>
        <v>41205541206</v>
      </c>
      <c r="C7084" s="5">
        <v>41205</v>
      </c>
      <c r="D7084" s="2" t="s">
        <v>806</v>
      </c>
      <c r="E7084" s="14">
        <f t="shared" si="661"/>
        <v>1</v>
      </c>
      <c r="F7084" s="2">
        <v>5</v>
      </c>
      <c r="G7084" s="19">
        <v>80.56</v>
      </c>
      <c r="H7084" s="20">
        <v>0.03</v>
      </c>
      <c r="I7084" s="6"/>
      <c r="J7084" s="5">
        <v>41206</v>
      </c>
      <c r="K7084" s="25">
        <v>12.5</v>
      </c>
      <c r="L7084" s="2" t="s">
        <v>725</v>
      </c>
      <c r="M7084" s="14">
        <f>+VLOOKUP(L7084,Customers!$C$3:$D$797,2,FALSE)</f>
        <v>2</v>
      </c>
      <c r="N7084" s="14">
        <f>+INDEX(Customers!$B$2:$D$797,MATCH(TF_Database!L7084,Customers!$C$2:$C$797,0),1)</f>
        <v>1743</v>
      </c>
      <c r="O7084" s="29">
        <f t="shared" si="662"/>
        <v>8</v>
      </c>
      <c r="P7084" s="29">
        <f t="shared" si="663"/>
        <v>13</v>
      </c>
      <c r="Q7084" s="14" t="str">
        <f t="shared" si="664"/>
        <v xml:space="preserve">Juliana </v>
      </c>
      <c r="R7084" s="14" t="str">
        <f t="shared" si="665"/>
        <v>Krohn</v>
      </c>
    </row>
    <row r="7085" spans="2:18" x14ac:dyDescent="0.45">
      <c r="B7085" s="14" t="str">
        <f t="shared" si="660"/>
        <v>406854940686</v>
      </c>
      <c r="C7085" s="5">
        <v>40685</v>
      </c>
      <c r="D7085" s="2" t="s">
        <v>810</v>
      </c>
      <c r="E7085" s="14">
        <f t="shared" si="661"/>
        <v>0</v>
      </c>
      <c r="F7085" s="2">
        <v>49</v>
      </c>
      <c r="G7085" s="19">
        <v>20701.928</v>
      </c>
      <c r="H7085" s="20">
        <v>0.08</v>
      </c>
      <c r="I7085" s="6"/>
      <c r="J7085" s="5">
        <v>40686</v>
      </c>
      <c r="K7085" s="25">
        <v>3918.54</v>
      </c>
      <c r="L7085" s="2" t="s">
        <v>350</v>
      </c>
      <c r="M7085" s="14">
        <f>+VLOOKUP(L7085,Customers!$C$3:$D$797,2,FALSE)</f>
        <v>2</v>
      </c>
      <c r="N7085" s="14">
        <f>+INDEX(Customers!$B$2:$D$797,MATCH(TF_Database!L7085,Customers!$C$2:$C$797,0),1)</f>
        <v>6385</v>
      </c>
      <c r="O7085" s="29">
        <f t="shared" si="662"/>
        <v>4</v>
      </c>
      <c r="P7085" s="29">
        <f t="shared" si="663"/>
        <v>12</v>
      </c>
      <c r="Q7085" s="14" t="str">
        <f t="shared" si="664"/>
        <v xml:space="preserve">Dan </v>
      </c>
      <c r="R7085" s="14" t="str">
        <f t="shared" si="665"/>
        <v>Campbell</v>
      </c>
    </row>
    <row r="7086" spans="2:18" x14ac:dyDescent="0.45">
      <c r="B7086" s="14" t="str">
        <f t="shared" si="660"/>
        <v>40386440388</v>
      </c>
      <c r="C7086" s="5">
        <v>40386</v>
      </c>
      <c r="D7086" s="2" t="s">
        <v>811</v>
      </c>
      <c r="E7086" s="14">
        <f t="shared" si="661"/>
        <v>0</v>
      </c>
      <c r="F7086" s="2">
        <v>4</v>
      </c>
      <c r="G7086" s="19">
        <v>20.190000000000001</v>
      </c>
      <c r="H7086" s="20">
        <v>0.03</v>
      </c>
      <c r="I7086" s="6"/>
      <c r="J7086" s="5">
        <v>40388</v>
      </c>
      <c r="K7086" s="25">
        <v>1.3</v>
      </c>
      <c r="L7086" s="2" t="s">
        <v>712</v>
      </c>
      <c r="M7086" s="14">
        <f>+VLOOKUP(L7086,Customers!$C$3:$D$797,2,FALSE)</f>
        <v>3</v>
      </c>
      <c r="N7086" s="14">
        <f>+INDEX(Customers!$B$2:$D$797,MATCH(TF_Database!L7086,Customers!$C$2:$C$797,0),1)</f>
        <v>24049</v>
      </c>
      <c r="O7086" s="29">
        <f t="shared" si="662"/>
        <v>6</v>
      </c>
      <c r="P7086" s="29">
        <f t="shared" si="663"/>
        <v>13</v>
      </c>
      <c r="Q7086" s="14" t="str">
        <f t="shared" si="664"/>
        <v xml:space="preserve">Bryan </v>
      </c>
      <c r="R7086" s="14" t="str">
        <f t="shared" si="665"/>
        <v>Spruell</v>
      </c>
    </row>
    <row r="7087" spans="2:18" x14ac:dyDescent="0.45">
      <c r="B7087" s="14" t="str">
        <f t="shared" si="660"/>
        <v>403864340387</v>
      </c>
      <c r="C7087" s="5">
        <v>40386</v>
      </c>
      <c r="D7087" s="2" t="s">
        <v>811</v>
      </c>
      <c r="E7087" s="14">
        <f t="shared" si="661"/>
        <v>0</v>
      </c>
      <c r="F7087" s="2">
        <v>43</v>
      </c>
      <c r="G7087" s="19">
        <v>74.989999999999995</v>
      </c>
      <c r="H7087" s="20">
        <v>0.08</v>
      </c>
      <c r="I7087" s="6"/>
      <c r="J7087" s="5">
        <v>40387</v>
      </c>
      <c r="K7087" s="25">
        <v>-8.9499999999999993</v>
      </c>
      <c r="L7087" s="2" t="s">
        <v>712</v>
      </c>
      <c r="M7087" s="14">
        <f>+VLOOKUP(L7087,Customers!$C$3:$D$797,2,FALSE)</f>
        <v>3</v>
      </c>
      <c r="N7087" s="14">
        <f>+INDEX(Customers!$B$2:$D$797,MATCH(TF_Database!L7087,Customers!$C$2:$C$797,0),1)</f>
        <v>24049</v>
      </c>
      <c r="O7087" s="29">
        <f t="shared" si="662"/>
        <v>6</v>
      </c>
      <c r="P7087" s="29">
        <f t="shared" si="663"/>
        <v>13</v>
      </c>
      <c r="Q7087" s="14" t="str">
        <f t="shared" si="664"/>
        <v xml:space="preserve">Bryan </v>
      </c>
      <c r="R7087" s="14" t="str">
        <f t="shared" si="665"/>
        <v>Spruell</v>
      </c>
    </row>
    <row r="7088" spans="2:18" x14ac:dyDescent="0.45">
      <c r="B7088" s="14" t="str">
        <f t="shared" si="660"/>
        <v>404223840429</v>
      </c>
      <c r="C7088" s="5">
        <v>40422</v>
      </c>
      <c r="D7088" s="2" t="s">
        <v>804</v>
      </c>
      <c r="E7088" s="14">
        <f t="shared" si="661"/>
        <v>0</v>
      </c>
      <c r="F7088" s="2">
        <v>38</v>
      </c>
      <c r="G7088" s="19">
        <v>81.97</v>
      </c>
      <c r="H7088" s="20">
        <v>0.05</v>
      </c>
      <c r="I7088" s="6"/>
      <c r="J7088" s="5">
        <v>40429</v>
      </c>
      <c r="K7088" s="25">
        <v>-148.79849999999999</v>
      </c>
      <c r="L7088" s="2" t="s">
        <v>348</v>
      </c>
      <c r="M7088" s="14">
        <f>+VLOOKUP(L7088,Customers!$C$3:$D$797,2,FALSE)</f>
        <v>4</v>
      </c>
      <c r="N7088" s="14">
        <f>+INDEX(Customers!$B$2:$D$797,MATCH(TF_Database!L7088,Customers!$C$2:$C$797,0),1)</f>
        <v>9686</v>
      </c>
      <c r="O7088" s="29">
        <f t="shared" si="662"/>
        <v>7</v>
      </c>
      <c r="P7088" s="29">
        <f t="shared" si="663"/>
        <v>13</v>
      </c>
      <c r="Q7088" s="14" t="str">
        <f t="shared" si="664"/>
        <v xml:space="preserve">Harold </v>
      </c>
      <c r="R7088" s="14" t="str">
        <f t="shared" si="665"/>
        <v>Dahlen</v>
      </c>
    </row>
    <row r="7089" spans="2:18" x14ac:dyDescent="0.45">
      <c r="B7089" s="14" t="str">
        <f t="shared" si="660"/>
        <v>399763839978</v>
      </c>
      <c r="C7089" s="5">
        <v>39976</v>
      </c>
      <c r="D7089" s="2" t="s">
        <v>811</v>
      </c>
      <c r="E7089" s="14">
        <f t="shared" si="661"/>
        <v>0</v>
      </c>
      <c r="F7089" s="2">
        <v>38</v>
      </c>
      <c r="G7089" s="19">
        <v>1756.27</v>
      </c>
      <c r="H7089" s="20">
        <v>0.09</v>
      </c>
      <c r="I7089" s="6"/>
      <c r="J7089" s="5">
        <v>39978</v>
      </c>
      <c r="K7089" s="25">
        <v>649.04999999999995</v>
      </c>
      <c r="L7089" s="2" t="s">
        <v>362</v>
      </c>
      <c r="M7089" s="14">
        <f>+VLOOKUP(L7089,Customers!$C$3:$D$797,2,FALSE)</f>
        <v>1</v>
      </c>
      <c r="N7089" s="14">
        <f>+INDEX(Customers!$B$2:$D$797,MATCH(TF_Database!L7089,Customers!$C$2:$C$797,0),1)</f>
        <v>17675</v>
      </c>
      <c r="O7089" s="29">
        <f t="shared" si="662"/>
        <v>5</v>
      </c>
      <c r="P7089" s="29">
        <f t="shared" si="663"/>
        <v>11</v>
      </c>
      <c r="Q7089" s="14" t="str">
        <f t="shared" si="664"/>
        <v xml:space="preserve">Brad </v>
      </c>
      <c r="R7089" s="14" t="str">
        <f t="shared" si="665"/>
        <v>Thomas</v>
      </c>
    </row>
    <row r="7090" spans="2:18" x14ac:dyDescent="0.45">
      <c r="B7090" s="14" t="str">
        <f t="shared" si="660"/>
        <v>399765039977</v>
      </c>
      <c r="C7090" s="5">
        <v>39976</v>
      </c>
      <c r="D7090" s="2" t="s">
        <v>811</v>
      </c>
      <c r="E7090" s="14">
        <f t="shared" si="661"/>
        <v>0</v>
      </c>
      <c r="F7090" s="2">
        <v>50</v>
      </c>
      <c r="G7090" s="19">
        <v>345.58</v>
      </c>
      <c r="H7090" s="20">
        <v>0.05</v>
      </c>
      <c r="I7090" s="6"/>
      <c r="J7090" s="5">
        <v>39977</v>
      </c>
      <c r="K7090" s="25">
        <v>-38.04</v>
      </c>
      <c r="L7090" s="2" t="s">
        <v>362</v>
      </c>
      <c r="M7090" s="14">
        <f>+VLOOKUP(L7090,Customers!$C$3:$D$797,2,FALSE)</f>
        <v>1</v>
      </c>
      <c r="N7090" s="14">
        <f>+INDEX(Customers!$B$2:$D$797,MATCH(TF_Database!L7090,Customers!$C$2:$C$797,0),1)</f>
        <v>17675</v>
      </c>
      <c r="O7090" s="29">
        <f t="shared" si="662"/>
        <v>5</v>
      </c>
      <c r="P7090" s="29">
        <f t="shared" si="663"/>
        <v>11</v>
      </c>
      <c r="Q7090" s="14" t="str">
        <f t="shared" si="664"/>
        <v xml:space="preserve">Brad </v>
      </c>
      <c r="R7090" s="14" t="str">
        <f t="shared" si="665"/>
        <v>Thomas</v>
      </c>
    </row>
    <row r="7091" spans="2:18" x14ac:dyDescent="0.45">
      <c r="B7091" s="14" t="str">
        <f t="shared" si="660"/>
        <v>400531640056</v>
      </c>
      <c r="C7091" s="5">
        <v>40053</v>
      </c>
      <c r="D7091" s="2" t="s">
        <v>810</v>
      </c>
      <c r="E7091" s="14">
        <f t="shared" si="661"/>
        <v>0</v>
      </c>
      <c r="F7091" s="2">
        <v>16</v>
      </c>
      <c r="G7091" s="19">
        <v>273.36</v>
      </c>
      <c r="H7091" s="20">
        <v>0.04</v>
      </c>
      <c r="I7091" s="6"/>
      <c r="J7091" s="5">
        <v>40056</v>
      </c>
      <c r="K7091" s="25">
        <v>32.25</v>
      </c>
      <c r="L7091" s="2" t="s">
        <v>714</v>
      </c>
      <c r="M7091" s="14">
        <f>+VLOOKUP(L7091,Customers!$C$3:$D$797,2,FALSE)</f>
        <v>3</v>
      </c>
      <c r="N7091" s="14">
        <f>+INDEX(Customers!$B$2:$D$797,MATCH(TF_Database!L7091,Customers!$C$2:$C$797,0),1)</f>
        <v>28926</v>
      </c>
      <c r="O7091" s="29">
        <f t="shared" si="662"/>
        <v>7</v>
      </c>
      <c r="P7091" s="29">
        <f t="shared" si="663"/>
        <v>17</v>
      </c>
      <c r="Q7091" s="14" t="str">
        <f t="shared" si="664"/>
        <v xml:space="preserve">Tamara </v>
      </c>
      <c r="R7091" s="14" t="str">
        <f t="shared" si="665"/>
        <v>Willingham</v>
      </c>
    </row>
    <row r="7092" spans="2:18" x14ac:dyDescent="0.45">
      <c r="B7092" s="14" t="str">
        <f t="shared" si="660"/>
        <v>400531940055</v>
      </c>
      <c r="C7092" s="5">
        <v>40053</v>
      </c>
      <c r="D7092" s="2" t="s">
        <v>810</v>
      </c>
      <c r="E7092" s="14">
        <f t="shared" si="661"/>
        <v>0</v>
      </c>
      <c r="F7092" s="2">
        <v>19</v>
      </c>
      <c r="G7092" s="19">
        <v>3240.7280000000001</v>
      </c>
      <c r="H7092" s="20">
        <v>7.0000000000000007E-2</v>
      </c>
      <c r="I7092" s="6"/>
      <c r="J7092" s="5">
        <v>40055</v>
      </c>
      <c r="K7092" s="25">
        <v>-691.31</v>
      </c>
      <c r="L7092" s="2" t="s">
        <v>714</v>
      </c>
      <c r="M7092" s="14">
        <f>+VLOOKUP(L7092,Customers!$C$3:$D$797,2,FALSE)</f>
        <v>3</v>
      </c>
      <c r="N7092" s="14">
        <f>+INDEX(Customers!$B$2:$D$797,MATCH(TF_Database!L7092,Customers!$C$2:$C$797,0),1)</f>
        <v>28926</v>
      </c>
      <c r="O7092" s="29">
        <f t="shared" si="662"/>
        <v>7</v>
      </c>
      <c r="P7092" s="29">
        <f t="shared" si="663"/>
        <v>17</v>
      </c>
      <c r="Q7092" s="14" t="str">
        <f t="shared" si="664"/>
        <v xml:space="preserve">Tamara </v>
      </c>
      <c r="R7092" s="14" t="str">
        <f t="shared" si="665"/>
        <v>Willingham</v>
      </c>
    </row>
    <row r="7093" spans="2:18" x14ac:dyDescent="0.45">
      <c r="B7093" s="14" t="str">
        <f t="shared" si="660"/>
        <v>400534940055</v>
      </c>
      <c r="C7093" s="5">
        <v>40053</v>
      </c>
      <c r="D7093" s="2" t="s">
        <v>810</v>
      </c>
      <c r="E7093" s="14">
        <f t="shared" si="661"/>
        <v>0</v>
      </c>
      <c r="F7093" s="2">
        <v>49</v>
      </c>
      <c r="G7093" s="19">
        <v>8058.96</v>
      </c>
      <c r="H7093" s="20">
        <v>0.08</v>
      </c>
      <c r="I7093" s="6"/>
      <c r="J7093" s="5">
        <v>40055</v>
      </c>
      <c r="K7093" s="25">
        <v>-1621.38</v>
      </c>
      <c r="L7093" s="2" t="s">
        <v>714</v>
      </c>
      <c r="M7093" s="14">
        <f>+VLOOKUP(L7093,Customers!$C$3:$D$797,2,FALSE)</f>
        <v>3</v>
      </c>
      <c r="N7093" s="14">
        <f>+INDEX(Customers!$B$2:$D$797,MATCH(TF_Database!L7093,Customers!$C$2:$C$797,0),1)</f>
        <v>28926</v>
      </c>
      <c r="O7093" s="29">
        <f t="shared" si="662"/>
        <v>7</v>
      </c>
      <c r="P7093" s="29">
        <f t="shared" si="663"/>
        <v>17</v>
      </c>
      <c r="Q7093" s="14" t="str">
        <f t="shared" si="664"/>
        <v xml:space="preserve">Tamara </v>
      </c>
      <c r="R7093" s="14" t="str">
        <f t="shared" si="665"/>
        <v>Willingham</v>
      </c>
    </row>
    <row r="7094" spans="2:18" x14ac:dyDescent="0.45">
      <c r="B7094" s="14" t="str">
        <f t="shared" si="660"/>
        <v>409191940920</v>
      </c>
      <c r="C7094" s="5">
        <v>40919</v>
      </c>
      <c r="D7094" s="2" t="s">
        <v>811</v>
      </c>
      <c r="E7094" s="14">
        <f t="shared" si="661"/>
        <v>0</v>
      </c>
      <c r="F7094" s="2">
        <v>19</v>
      </c>
      <c r="G7094" s="19">
        <v>172.54</v>
      </c>
      <c r="H7094" s="20">
        <v>0.08</v>
      </c>
      <c r="I7094" s="6"/>
      <c r="J7094" s="5">
        <v>40920</v>
      </c>
      <c r="K7094" s="25">
        <v>44.23</v>
      </c>
      <c r="L7094" s="2" t="s">
        <v>714</v>
      </c>
      <c r="M7094" s="14">
        <f>+VLOOKUP(L7094,Customers!$C$3:$D$797,2,FALSE)</f>
        <v>3</v>
      </c>
      <c r="N7094" s="14">
        <f>+INDEX(Customers!$B$2:$D$797,MATCH(TF_Database!L7094,Customers!$C$2:$C$797,0),1)</f>
        <v>28926</v>
      </c>
      <c r="O7094" s="29">
        <f t="shared" si="662"/>
        <v>7</v>
      </c>
      <c r="P7094" s="29">
        <f t="shared" si="663"/>
        <v>17</v>
      </c>
      <c r="Q7094" s="14" t="str">
        <f t="shared" si="664"/>
        <v xml:space="preserve">Tamara </v>
      </c>
      <c r="R7094" s="14" t="str">
        <f t="shared" si="665"/>
        <v>Willingham</v>
      </c>
    </row>
    <row r="7095" spans="2:18" x14ac:dyDescent="0.45">
      <c r="B7095" s="14" t="str">
        <f t="shared" si="660"/>
        <v>400403040041</v>
      </c>
      <c r="C7095" s="5">
        <v>40040</v>
      </c>
      <c r="D7095" s="2" t="s">
        <v>806</v>
      </c>
      <c r="E7095" s="14">
        <f t="shared" si="661"/>
        <v>1</v>
      </c>
      <c r="F7095" s="2">
        <v>30</v>
      </c>
      <c r="G7095" s="19">
        <v>5290.57</v>
      </c>
      <c r="H7095" s="20">
        <v>0.08</v>
      </c>
      <c r="I7095" s="6"/>
      <c r="J7095" s="5">
        <v>40041</v>
      </c>
      <c r="K7095" s="25">
        <v>1389.18</v>
      </c>
      <c r="L7095" s="2" t="s">
        <v>362</v>
      </c>
      <c r="M7095" s="14">
        <f>+VLOOKUP(L7095,Customers!$C$3:$D$797,2,FALSE)</f>
        <v>1</v>
      </c>
      <c r="N7095" s="14">
        <f>+INDEX(Customers!$B$2:$D$797,MATCH(TF_Database!L7095,Customers!$C$2:$C$797,0),1)</f>
        <v>17675</v>
      </c>
      <c r="O7095" s="29">
        <f t="shared" si="662"/>
        <v>5</v>
      </c>
      <c r="P7095" s="29">
        <f t="shared" si="663"/>
        <v>11</v>
      </c>
      <c r="Q7095" s="14" t="str">
        <f t="shared" si="664"/>
        <v xml:space="preserve">Brad </v>
      </c>
      <c r="R7095" s="14" t="str">
        <f t="shared" si="665"/>
        <v>Thomas</v>
      </c>
    </row>
    <row r="7096" spans="2:18" x14ac:dyDescent="0.45">
      <c r="B7096" s="14" t="str">
        <f t="shared" si="660"/>
        <v>404624640464</v>
      </c>
      <c r="C7096" s="5">
        <v>40462</v>
      </c>
      <c r="D7096" s="2" t="s">
        <v>810</v>
      </c>
      <c r="E7096" s="14">
        <f t="shared" si="661"/>
        <v>0</v>
      </c>
      <c r="F7096" s="2">
        <v>46</v>
      </c>
      <c r="G7096" s="19">
        <v>7685.62</v>
      </c>
      <c r="H7096" s="20">
        <v>0.02</v>
      </c>
      <c r="I7096" s="6"/>
      <c r="J7096" s="5">
        <v>40464</v>
      </c>
      <c r="K7096" s="25">
        <v>1952.15</v>
      </c>
      <c r="L7096" s="2" t="s">
        <v>402</v>
      </c>
      <c r="M7096" s="14">
        <f>+VLOOKUP(L7096,Customers!$C$3:$D$797,2,FALSE)</f>
        <v>5</v>
      </c>
      <c r="N7096" s="14">
        <f>+INDEX(Customers!$B$2:$D$797,MATCH(TF_Database!L7096,Customers!$C$2:$C$797,0),1)</f>
        <v>29432</v>
      </c>
      <c r="O7096" s="29">
        <f t="shared" si="662"/>
        <v>8</v>
      </c>
      <c r="P7096" s="29">
        <f t="shared" si="663"/>
        <v>13</v>
      </c>
      <c r="Q7096" s="14" t="str">
        <f t="shared" si="664"/>
        <v xml:space="preserve">Brendan </v>
      </c>
      <c r="R7096" s="14" t="str">
        <f t="shared" si="665"/>
        <v>Murry</v>
      </c>
    </row>
    <row r="7097" spans="2:18" x14ac:dyDescent="0.45">
      <c r="B7097" s="14" t="str">
        <f t="shared" si="660"/>
        <v>401631540164</v>
      </c>
      <c r="C7097" s="5">
        <v>40163</v>
      </c>
      <c r="D7097" s="2" t="s">
        <v>811</v>
      </c>
      <c r="E7097" s="14">
        <f t="shared" si="661"/>
        <v>0</v>
      </c>
      <c r="F7097" s="2">
        <v>15</v>
      </c>
      <c r="G7097" s="19">
        <v>2277.67</v>
      </c>
      <c r="H7097" s="20">
        <v>0</v>
      </c>
      <c r="I7097" s="6"/>
      <c r="J7097" s="5">
        <v>40164</v>
      </c>
      <c r="K7097" s="25">
        <v>-173.96</v>
      </c>
      <c r="L7097" s="2" t="s">
        <v>723</v>
      </c>
      <c r="M7097" s="14">
        <f>+VLOOKUP(L7097,Customers!$C$3:$D$797,2,FALSE)</f>
        <v>4</v>
      </c>
      <c r="N7097" s="14">
        <f>+INDEX(Customers!$B$2:$D$797,MATCH(TF_Database!L7097,Customers!$C$2:$C$797,0),1)</f>
        <v>23762</v>
      </c>
      <c r="O7097" s="29">
        <f t="shared" si="662"/>
        <v>5</v>
      </c>
      <c r="P7097" s="29">
        <f t="shared" si="663"/>
        <v>13</v>
      </c>
      <c r="Q7097" s="14" t="str">
        <f t="shared" si="664"/>
        <v xml:space="preserve">Jill </v>
      </c>
      <c r="R7097" s="14" t="str">
        <f t="shared" si="665"/>
        <v>Matthias</v>
      </c>
    </row>
    <row r="7098" spans="2:18" x14ac:dyDescent="0.45">
      <c r="B7098" s="14" t="str">
        <f t="shared" si="660"/>
        <v>407462540748</v>
      </c>
      <c r="C7098" s="5">
        <v>40746</v>
      </c>
      <c r="D7098" s="2" t="s">
        <v>810</v>
      </c>
      <c r="E7098" s="14">
        <f t="shared" si="661"/>
        <v>0</v>
      </c>
      <c r="F7098" s="2">
        <v>25</v>
      </c>
      <c r="G7098" s="19">
        <v>3308.28</v>
      </c>
      <c r="H7098" s="20">
        <v>0.08</v>
      </c>
      <c r="I7098" s="6"/>
      <c r="J7098" s="5">
        <v>40748</v>
      </c>
      <c r="K7098" s="25">
        <v>-581.59</v>
      </c>
      <c r="L7098" s="2" t="s">
        <v>376</v>
      </c>
      <c r="M7098" s="14">
        <f>+VLOOKUP(L7098,Customers!$C$3:$D$797,2,FALSE)</f>
        <v>3</v>
      </c>
      <c r="N7098" s="14">
        <f>+INDEX(Customers!$B$2:$D$797,MATCH(TF_Database!L7098,Customers!$C$2:$C$797,0),1)</f>
        <v>15448</v>
      </c>
      <c r="O7098" s="29">
        <f t="shared" si="662"/>
        <v>7</v>
      </c>
      <c r="P7098" s="29">
        <f t="shared" si="663"/>
        <v>14</v>
      </c>
      <c r="Q7098" s="14" t="str">
        <f t="shared" si="664"/>
        <v xml:space="preserve">Nicole </v>
      </c>
      <c r="R7098" s="14" t="str">
        <f t="shared" si="665"/>
        <v>Brennan</v>
      </c>
    </row>
    <row r="7099" spans="2:18" x14ac:dyDescent="0.45">
      <c r="B7099" s="14" t="str">
        <f t="shared" si="660"/>
        <v>410084741009</v>
      </c>
      <c r="C7099" s="5">
        <v>41008</v>
      </c>
      <c r="D7099" s="2" t="s">
        <v>811</v>
      </c>
      <c r="E7099" s="14">
        <f t="shared" si="661"/>
        <v>0</v>
      </c>
      <c r="F7099" s="2">
        <v>47</v>
      </c>
      <c r="G7099" s="19">
        <v>370.6</v>
      </c>
      <c r="H7099" s="20">
        <v>0.03</v>
      </c>
      <c r="I7099" s="6"/>
      <c r="J7099" s="5">
        <v>41009</v>
      </c>
      <c r="K7099" s="25">
        <v>160.72</v>
      </c>
      <c r="L7099" s="2" t="s">
        <v>720</v>
      </c>
      <c r="M7099" s="14">
        <f>+VLOOKUP(L7099,Customers!$C$3:$D$797,2,FALSE)</f>
        <v>3</v>
      </c>
      <c r="N7099" s="14">
        <f>+INDEX(Customers!$B$2:$D$797,MATCH(TF_Database!L7099,Customers!$C$2:$C$797,0),1)</f>
        <v>21359</v>
      </c>
      <c r="O7099" s="29">
        <f t="shared" si="662"/>
        <v>9</v>
      </c>
      <c r="P7099" s="29">
        <f t="shared" si="663"/>
        <v>16</v>
      </c>
      <c r="Q7099" s="14" t="str">
        <f t="shared" si="664"/>
        <v xml:space="preserve">Victoria </v>
      </c>
      <c r="R7099" s="14" t="str">
        <f t="shared" si="665"/>
        <v>Pisteka</v>
      </c>
    </row>
    <row r="7100" spans="2:18" x14ac:dyDescent="0.45">
      <c r="B7100" s="14" t="str">
        <f t="shared" si="660"/>
        <v>403244340324</v>
      </c>
      <c r="C7100" s="5">
        <v>40324</v>
      </c>
      <c r="D7100" s="2" t="s">
        <v>806</v>
      </c>
      <c r="E7100" s="14">
        <f t="shared" si="661"/>
        <v>1</v>
      </c>
      <c r="F7100" s="2">
        <v>43</v>
      </c>
      <c r="G7100" s="19">
        <v>4072.01</v>
      </c>
      <c r="H7100" s="20">
        <v>0.01</v>
      </c>
      <c r="I7100" s="6"/>
      <c r="J7100" s="5">
        <v>40324</v>
      </c>
      <c r="K7100" s="25">
        <v>1675.98</v>
      </c>
      <c r="L7100" s="2" t="s">
        <v>398</v>
      </c>
      <c r="M7100" s="14">
        <f>+VLOOKUP(L7100,Customers!$C$3:$D$797,2,FALSE)</f>
        <v>1</v>
      </c>
      <c r="N7100" s="14">
        <f>+INDEX(Customers!$B$2:$D$797,MATCH(TF_Database!L7100,Customers!$C$2:$C$797,0),1)</f>
        <v>2765</v>
      </c>
      <c r="O7100" s="29">
        <f t="shared" si="662"/>
        <v>6</v>
      </c>
      <c r="P7100" s="29">
        <f t="shared" si="663"/>
        <v>13</v>
      </c>
      <c r="Q7100" s="14" t="str">
        <f t="shared" si="664"/>
        <v xml:space="preserve">Aaron </v>
      </c>
      <c r="R7100" s="14" t="str">
        <f t="shared" si="665"/>
        <v>Hawkins</v>
      </c>
    </row>
    <row r="7101" spans="2:18" x14ac:dyDescent="0.45">
      <c r="B7101" s="14" t="str">
        <f t="shared" si="660"/>
        <v>409721440973</v>
      </c>
      <c r="C7101" s="5">
        <v>40972</v>
      </c>
      <c r="D7101" s="2" t="s">
        <v>810</v>
      </c>
      <c r="E7101" s="14">
        <f t="shared" si="661"/>
        <v>0</v>
      </c>
      <c r="F7101" s="2">
        <v>14</v>
      </c>
      <c r="G7101" s="19">
        <v>41.37</v>
      </c>
      <c r="H7101" s="20">
        <v>0.05</v>
      </c>
      <c r="I7101" s="6"/>
      <c r="J7101" s="5">
        <v>40973</v>
      </c>
      <c r="K7101" s="25">
        <v>1.82</v>
      </c>
      <c r="L7101" s="2" t="s">
        <v>727</v>
      </c>
      <c r="M7101" s="14">
        <f>+VLOOKUP(L7101,Customers!$C$3:$D$797,2,FALSE)</f>
        <v>3</v>
      </c>
      <c r="N7101" s="14">
        <f>+INDEX(Customers!$B$2:$D$797,MATCH(TF_Database!L7101,Customers!$C$2:$C$797,0),1)</f>
        <v>21657</v>
      </c>
      <c r="O7101" s="29">
        <f t="shared" si="662"/>
        <v>5</v>
      </c>
      <c r="P7101" s="29">
        <f t="shared" si="663"/>
        <v>13</v>
      </c>
      <c r="Q7101" s="14" t="str">
        <f t="shared" si="664"/>
        <v xml:space="preserve">Paul </v>
      </c>
      <c r="R7101" s="14" t="str">
        <f t="shared" si="665"/>
        <v>Van Hugh</v>
      </c>
    </row>
    <row r="7102" spans="2:18" x14ac:dyDescent="0.45">
      <c r="B7102" s="14" t="str">
        <f t="shared" si="660"/>
        <v>412581841260</v>
      </c>
      <c r="C7102" s="5">
        <v>41258</v>
      </c>
      <c r="D7102" s="2" t="s">
        <v>808</v>
      </c>
      <c r="E7102" s="14">
        <f t="shared" si="661"/>
        <v>0</v>
      </c>
      <c r="F7102" s="2">
        <v>18</v>
      </c>
      <c r="G7102" s="19">
        <v>71.22</v>
      </c>
      <c r="H7102" s="20">
        <v>0.04</v>
      </c>
      <c r="I7102" s="6"/>
      <c r="J7102" s="5">
        <v>41260</v>
      </c>
      <c r="K7102" s="25">
        <v>20.43</v>
      </c>
      <c r="L7102" s="2" t="s">
        <v>718</v>
      </c>
      <c r="M7102" s="14">
        <f>+VLOOKUP(L7102,Customers!$C$3:$D$797,2,FALSE)</f>
        <v>5</v>
      </c>
      <c r="N7102" s="14">
        <f>+INDEX(Customers!$B$2:$D$797,MATCH(TF_Database!L7102,Customers!$C$2:$C$797,0),1)</f>
        <v>15967</v>
      </c>
      <c r="O7102" s="29">
        <f t="shared" si="662"/>
        <v>7</v>
      </c>
      <c r="P7102" s="29">
        <f t="shared" si="663"/>
        <v>13</v>
      </c>
      <c r="Q7102" s="14" t="str">
        <f t="shared" si="664"/>
        <v xml:space="preserve">Jeremy </v>
      </c>
      <c r="R7102" s="14" t="str">
        <f t="shared" si="665"/>
        <v>Pistek</v>
      </c>
    </row>
    <row r="7103" spans="2:18" x14ac:dyDescent="0.45">
      <c r="B7103" s="14" t="str">
        <f t="shared" si="660"/>
        <v>400974640099</v>
      </c>
      <c r="C7103" s="5">
        <v>40097</v>
      </c>
      <c r="D7103" s="2" t="s">
        <v>804</v>
      </c>
      <c r="E7103" s="14">
        <f t="shared" si="661"/>
        <v>0</v>
      </c>
      <c r="F7103" s="2">
        <v>46</v>
      </c>
      <c r="G7103" s="19">
        <v>863.26</v>
      </c>
      <c r="H7103" s="20">
        <v>0.09</v>
      </c>
      <c r="I7103" s="6"/>
      <c r="J7103" s="5">
        <v>40099</v>
      </c>
      <c r="K7103" s="25">
        <v>229.6</v>
      </c>
      <c r="L7103" s="2" t="s">
        <v>389</v>
      </c>
      <c r="M7103" s="14">
        <f>+VLOOKUP(L7103,Customers!$C$3:$D$797,2,FALSE)</f>
        <v>4</v>
      </c>
      <c r="N7103" s="14">
        <f>+INDEX(Customers!$B$2:$D$797,MATCH(TF_Database!L7103,Customers!$C$2:$C$797,0),1)</f>
        <v>13138</v>
      </c>
      <c r="O7103" s="29">
        <f t="shared" si="662"/>
        <v>9</v>
      </c>
      <c r="P7103" s="29">
        <f t="shared" si="663"/>
        <v>14</v>
      </c>
      <c r="Q7103" s="14" t="str">
        <f t="shared" si="664"/>
        <v xml:space="preserve">Berenike </v>
      </c>
      <c r="R7103" s="14" t="str">
        <f t="shared" si="665"/>
        <v>Kampe</v>
      </c>
    </row>
    <row r="7104" spans="2:18" x14ac:dyDescent="0.45">
      <c r="B7104" s="14" t="str">
        <f t="shared" si="660"/>
        <v>407584840759</v>
      </c>
      <c r="C7104" s="5">
        <v>40758</v>
      </c>
      <c r="D7104" s="2" t="s">
        <v>808</v>
      </c>
      <c r="E7104" s="14">
        <f t="shared" si="661"/>
        <v>0</v>
      </c>
      <c r="F7104" s="2">
        <v>48</v>
      </c>
      <c r="G7104" s="19">
        <v>238.79</v>
      </c>
      <c r="H7104" s="20">
        <v>0.04</v>
      </c>
      <c r="I7104" s="6"/>
      <c r="J7104" s="5">
        <v>40759</v>
      </c>
      <c r="K7104" s="25">
        <v>-83.78</v>
      </c>
      <c r="L7104" s="2" t="s">
        <v>719</v>
      </c>
      <c r="M7104" s="14">
        <f>+VLOOKUP(L7104,Customers!$C$3:$D$797,2,FALSE)</f>
        <v>4</v>
      </c>
      <c r="N7104" s="14">
        <f>+INDEX(Customers!$B$2:$D$797,MATCH(TF_Database!L7104,Customers!$C$2:$C$797,0),1)</f>
        <v>7661</v>
      </c>
      <c r="O7104" s="29">
        <f t="shared" si="662"/>
        <v>5</v>
      </c>
      <c r="P7104" s="29">
        <f t="shared" si="663"/>
        <v>11</v>
      </c>
      <c r="Q7104" s="14" t="str">
        <f t="shared" si="664"/>
        <v xml:space="preserve">Cyra </v>
      </c>
      <c r="R7104" s="14" t="str">
        <f t="shared" si="665"/>
        <v>Reiten</v>
      </c>
    </row>
    <row r="7105" spans="2:18" x14ac:dyDescent="0.45">
      <c r="B7105" s="14" t="str">
        <f t="shared" si="660"/>
        <v>407584740758</v>
      </c>
      <c r="C7105" s="5">
        <v>40758</v>
      </c>
      <c r="D7105" s="2" t="s">
        <v>808</v>
      </c>
      <c r="E7105" s="14">
        <f t="shared" si="661"/>
        <v>0</v>
      </c>
      <c r="F7105" s="2">
        <v>47</v>
      </c>
      <c r="G7105" s="19">
        <v>148.26</v>
      </c>
      <c r="H7105" s="20">
        <v>0.04</v>
      </c>
      <c r="I7105" s="6"/>
      <c r="J7105" s="5">
        <v>40758</v>
      </c>
      <c r="K7105" s="25">
        <v>49.04</v>
      </c>
      <c r="L7105" s="2" t="s">
        <v>719</v>
      </c>
      <c r="M7105" s="14">
        <f>+VLOOKUP(L7105,Customers!$C$3:$D$797,2,FALSE)</f>
        <v>4</v>
      </c>
      <c r="N7105" s="14">
        <f>+INDEX(Customers!$B$2:$D$797,MATCH(TF_Database!L7105,Customers!$C$2:$C$797,0),1)</f>
        <v>7661</v>
      </c>
      <c r="O7105" s="29">
        <f t="shared" si="662"/>
        <v>5</v>
      </c>
      <c r="P7105" s="29">
        <f t="shared" si="663"/>
        <v>11</v>
      </c>
      <c r="Q7105" s="14" t="str">
        <f t="shared" si="664"/>
        <v xml:space="preserve">Cyra </v>
      </c>
      <c r="R7105" s="14" t="str">
        <f t="shared" si="665"/>
        <v>Reiten</v>
      </c>
    </row>
    <row r="7106" spans="2:18" x14ac:dyDescent="0.45">
      <c r="B7106" s="14" t="str">
        <f t="shared" si="660"/>
        <v>408821340883</v>
      </c>
      <c r="C7106" s="5">
        <v>40882</v>
      </c>
      <c r="D7106" s="2" t="s">
        <v>806</v>
      </c>
      <c r="E7106" s="14">
        <f t="shared" si="661"/>
        <v>1</v>
      </c>
      <c r="F7106" s="2">
        <v>13</v>
      </c>
      <c r="G7106" s="19">
        <v>66.83</v>
      </c>
      <c r="H7106" s="20">
        <v>0</v>
      </c>
      <c r="I7106" s="6"/>
      <c r="J7106" s="5">
        <v>40883</v>
      </c>
      <c r="K7106" s="25">
        <v>23.16</v>
      </c>
      <c r="L7106" s="2" t="s">
        <v>421</v>
      </c>
      <c r="M7106" s="14">
        <f>+VLOOKUP(L7106,Customers!$C$3:$D$797,2,FALSE)</f>
        <v>3</v>
      </c>
      <c r="N7106" s="14">
        <f>+INDEX(Customers!$B$2:$D$797,MATCH(TF_Database!L7106,Customers!$C$2:$C$797,0),1)</f>
        <v>28315</v>
      </c>
      <c r="O7106" s="29">
        <f t="shared" si="662"/>
        <v>9</v>
      </c>
      <c r="P7106" s="29">
        <f t="shared" si="663"/>
        <v>15</v>
      </c>
      <c r="Q7106" s="14" t="str">
        <f t="shared" si="664"/>
        <v xml:space="preserve">Benjamin </v>
      </c>
      <c r="R7106" s="14" t="str">
        <f t="shared" si="665"/>
        <v>Venier</v>
      </c>
    </row>
    <row r="7107" spans="2:18" x14ac:dyDescent="0.45">
      <c r="B7107" s="14" t="str">
        <f t="shared" si="660"/>
        <v>412694341269</v>
      </c>
      <c r="C7107" s="5">
        <v>41269</v>
      </c>
      <c r="D7107" s="2" t="s">
        <v>806</v>
      </c>
      <c r="E7107" s="14">
        <f t="shared" si="661"/>
        <v>1</v>
      </c>
      <c r="F7107" s="2">
        <v>43</v>
      </c>
      <c r="G7107" s="19">
        <v>255.7</v>
      </c>
      <c r="H7107" s="20">
        <v>0</v>
      </c>
      <c r="I7107" s="6"/>
      <c r="J7107" s="5">
        <v>41269</v>
      </c>
      <c r="K7107" s="25">
        <v>-35.74</v>
      </c>
      <c r="L7107" s="2" t="s">
        <v>347</v>
      </c>
      <c r="M7107" s="14">
        <f>+VLOOKUP(L7107,Customers!$C$3:$D$797,2,FALSE)</f>
        <v>1</v>
      </c>
      <c r="N7107" s="14">
        <f>+INDEX(Customers!$B$2:$D$797,MATCH(TF_Database!L7107,Customers!$C$2:$C$797,0),1)</f>
        <v>8165</v>
      </c>
      <c r="O7107" s="29">
        <f t="shared" si="662"/>
        <v>5</v>
      </c>
      <c r="P7107" s="29">
        <f t="shared" si="663"/>
        <v>10</v>
      </c>
      <c r="Q7107" s="14" t="str">
        <f t="shared" si="664"/>
        <v xml:space="preserve">Nora </v>
      </c>
      <c r="R7107" s="14" t="str">
        <f t="shared" si="665"/>
        <v>Paige</v>
      </c>
    </row>
    <row r="7108" spans="2:18" x14ac:dyDescent="0.45">
      <c r="B7108" s="14" t="str">
        <f t="shared" si="660"/>
        <v>407831740785</v>
      </c>
      <c r="C7108" s="5">
        <v>40783</v>
      </c>
      <c r="D7108" s="2" t="s">
        <v>806</v>
      </c>
      <c r="E7108" s="14">
        <f t="shared" si="661"/>
        <v>1</v>
      </c>
      <c r="F7108" s="2">
        <v>17</v>
      </c>
      <c r="G7108" s="19">
        <v>47.12</v>
      </c>
      <c r="H7108" s="20">
        <v>0.01</v>
      </c>
      <c r="I7108" s="6"/>
      <c r="J7108" s="5">
        <v>40785</v>
      </c>
      <c r="K7108" s="25">
        <v>-47.01</v>
      </c>
      <c r="L7108" s="2" t="s">
        <v>191</v>
      </c>
      <c r="M7108" s="14">
        <f>+VLOOKUP(L7108,Customers!$C$3:$D$797,2,FALSE)</f>
        <v>2</v>
      </c>
      <c r="N7108" s="14">
        <f>+INDEX(Customers!$B$2:$D$797,MATCH(TF_Database!L7108,Customers!$C$2:$C$797,0),1)</f>
        <v>24755</v>
      </c>
      <c r="O7108" s="29">
        <f t="shared" si="662"/>
        <v>6</v>
      </c>
      <c r="P7108" s="29">
        <f t="shared" si="663"/>
        <v>14</v>
      </c>
      <c r="Q7108" s="14" t="str">
        <f t="shared" si="664"/>
        <v xml:space="preserve">Helen </v>
      </c>
      <c r="R7108" s="14" t="str">
        <f t="shared" si="665"/>
        <v>Andreada</v>
      </c>
    </row>
    <row r="7109" spans="2:18" x14ac:dyDescent="0.45">
      <c r="B7109" s="14" t="str">
        <f t="shared" si="660"/>
        <v>403034840303</v>
      </c>
      <c r="C7109" s="5">
        <v>40303</v>
      </c>
      <c r="D7109" s="2" t="s">
        <v>806</v>
      </c>
      <c r="E7109" s="14">
        <f t="shared" si="661"/>
        <v>1</v>
      </c>
      <c r="F7109" s="2">
        <v>48</v>
      </c>
      <c r="G7109" s="19">
        <v>4480.8900000000003</v>
      </c>
      <c r="H7109" s="20">
        <v>0.02</v>
      </c>
      <c r="I7109" s="6"/>
      <c r="J7109" s="5">
        <v>40303</v>
      </c>
      <c r="K7109" s="25">
        <v>195.04</v>
      </c>
      <c r="L7109" s="2" t="s">
        <v>344</v>
      </c>
      <c r="M7109" s="14">
        <f>+VLOOKUP(L7109,Customers!$C$3:$D$797,2,FALSE)</f>
        <v>2</v>
      </c>
      <c r="N7109" s="14">
        <f>+INDEX(Customers!$B$2:$D$797,MATCH(TF_Database!L7109,Customers!$C$2:$C$797,0),1)</f>
        <v>730</v>
      </c>
      <c r="O7109" s="29">
        <f t="shared" si="662"/>
        <v>6</v>
      </c>
      <c r="P7109" s="29">
        <f t="shared" si="663"/>
        <v>13</v>
      </c>
      <c r="Q7109" s="14" t="str">
        <f t="shared" si="664"/>
        <v xml:space="preserve">Bobby </v>
      </c>
      <c r="R7109" s="14" t="str">
        <f t="shared" si="665"/>
        <v>Trafton</v>
      </c>
    </row>
    <row r="7110" spans="2:18" x14ac:dyDescent="0.45">
      <c r="B7110" s="14" t="str">
        <f t="shared" si="660"/>
        <v>39858839860</v>
      </c>
      <c r="C7110" s="5">
        <v>39858</v>
      </c>
      <c r="D7110" s="2" t="s">
        <v>811</v>
      </c>
      <c r="E7110" s="14">
        <f t="shared" si="661"/>
        <v>0</v>
      </c>
      <c r="F7110" s="2">
        <v>8</v>
      </c>
      <c r="G7110" s="19">
        <v>2651.21</v>
      </c>
      <c r="H7110" s="20">
        <v>0.09</v>
      </c>
      <c r="I7110" s="6"/>
      <c r="J7110" s="5">
        <v>39860</v>
      </c>
      <c r="K7110" s="25">
        <v>-93.849999999999909</v>
      </c>
      <c r="L7110" s="2" t="s">
        <v>376</v>
      </c>
      <c r="M7110" s="14">
        <f>+VLOOKUP(L7110,Customers!$C$3:$D$797,2,FALSE)</f>
        <v>3</v>
      </c>
      <c r="N7110" s="14">
        <f>+INDEX(Customers!$B$2:$D$797,MATCH(TF_Database!L7110,Customers!$C$2:$C$797,0),1)</f>
        <v>15448</v>
      </c>
      <c r="O7110" s="29">
        <f t="shared" si="662"/>
        <v>7</v>
      </c>
      <c r="P7110" s="29">
        <f t="shared" si="663"/>
        <v>14</v>
      </c>
      <c r="Q7110" s="14" t="str">
        <f t="shared" si="664"/>
        <v xml:space="preserve">Nicole </v>
      </c>
      <c r="R7110" s="14" t="str">
        <f t="shared" si="665"/>
        <v>Brennan</v>
      </c>
    </row>
    <row r="7111" spans="2:18" x14ac:dyDescent="0.45">
      <c r="B7111" s="14" t="str">
        <f t="shared" ref="B7111:B7174" si="666">+CONCATENATE(C7111,F7111,J7111)</f>
        <v>401852140187</v>
      </c>
      <c r="C7111" s="5">
        <v>40185</v>
      </c>
      <c r="D7111" s="2" t="s">
        <v>804</v>
      </c>
      <c r="E7111" s="14">
        <f t="shared" ref="E7111:E7174" si="667">+IF(D7111="High",1,0)</f>
        <v>0</v>
      </c>
      <c r="F7111" s="2">
        <v>21</v>
      </c>
      <c r="G7111" s="19">
        <v>106.2</v>
      </c>
      <c r="H7111" s="20">
        <v>0</v>
      </c>
      <c r="I7111" s="6"/>
      <c r="J7111" s="5">
        <v>40187</v>
      </c>
      <c r="K7111" s="25">
        <v>48.76</v>
      </c>
      <c r="L7111" s="2" t="s">
        <v>723</v>
      </c>
      <c r="M7111" s="14">
        <f>+VLOOKUP(L7111,Customers!$C$3:$D$797,2,FALSE)</f>
        <v>4</v>
      </c>
      <c r="N7111" s="14">
        <f>+INDEX(Customers!$B$2:$D$797,MATCH(TF_Database!L7111,Customers!$C$2:$C$797,0),1)</f>
        <v>23762</v>
      </c>
      <c r="O7111" s="29">
        <f t="shared" ref="O7111:O7174" si="668">+SEARCH(" ",L7111)</f>
        <v>5</v>
      </c>
      <c r="P7111" s="29">
        <f t="shared" ref="P7111:P7174" si="669">+LEN(L7111)</f>
        <v>13</v>
      </c>
      <c r="Q7111" s="14" t="str">
        <f t="shared" ref="Q7111:Q7174" si="670">+LEFT(L7111,O7111)</f>
        <v xml:space="preserve">Jill </v>
      </c>
      <c r="R7111" s="14" t="str">
        <f t="shared" ref="R7111:R7174" si="671">+RIGHT(L7111,P7111-O7111)</f>
        <v>Matthias</v>
      </c>
    </row>
    <row r="7112" spans="2:18" x14ac:dyDescent="0.45">
      <c r="B7112" s="14" t="str">
        <f t="shared" si="666"/>
        <v>406093640614</v>
      </c>
      <c r="C7112" s="5">
        <v>40609</v>
      </c>
      <c r="D7112" s="2" t="s">
        <v>804</v>
      </c>
      <c r="E7112" s="14">
        <f t="shared" si="667"/>
        <v>0</v>
      </c>
      <c r="F7112" s="2">
        <v>36</v>
      </c>
      <c r="G7112" s="19">
        <v>411.75</v>
      </c>
      <c r="H7112" s="20">
        <v>0.05</v>
      </c>
      <c r="I7112" s="6"/>
      <c r="J7112" s="5">
        <v>40614</v>
      </c>
      <c r="K7112" s="25">
        <v>-182.87</v>
      </c>
      <c r="L7112" s="2" t="s">
        <v>709</v>
      </c>
      <c r="M7112" s="14">
        <f>+VLOOKUP(L7112,Customers!$C$3:$D$797,2,FALSE)</f>
        <v>1</v>
      </c>
      <c r="N7112" s="14">
        <f>+INDEX(Customers!$B$2:$D$797,MATCH(TF_Database!L7112,Customers!$C$2:$C$797,0),1)</f>
        <v>30866</v>
      </c>
      <c r="O7112" s="29">
        <f t="shared" si="668"/>
        <v>7</v>
      </c>
      <c r="P7112" s="29">
        <f t="shared" si="669"/>
        <v>12</v>
      </c>
      <c r="Q7112" s="14" t="str">
        <f t="shared" si="670"/>
        <v xml:space="preserve">Roland </v>
      </c>
      <c r="R7112" s="14" t="str">
        <f t="shared" si="671"/>
        <v>Fjeld</v>
      </c>
    </row>
    <row r="7113" spans="2:18" x14ac:dyDescent="0.45">
      <c r="B7113" s="14" t="str">
        <f t="shared" si="666"/>
        <v>399193739920</v>
      </c>
      <c r="C7113" s="5">
        <v>39919</v>
      </c>
      <c r="D7113" s="2" t="s">
        <v>808</v>
      </c>
      <c r="E7113" s="14">
        <f t="shared" si="667"/>
        <v>0</v>
      </c>
      <c r="F7113" s="2">
        <v>37</v>
      </c>
      <c r="G7113" s="19">
        <v>122.99</v>
      </c>
      <c r="H7113" s="20">
        <v>0</v>
      </c>
      <c r="I7113" s="6"/>
      <c r="J7113" s="5">
        <v>39920</v>
      </c>
      <c r="K7113" s="25">
        <v>21.479500000000002</v>
      </c>
      <c r="L7113" s="2" t="s">
        <v>372</v>
      </c>
      <c r="M7113" s="14">
        <f>+VLOOKUP(L7113,Customers!$C$3:$D$797,2,FALSE)</f>
        <v>5</v>
      </c>
      <c r="N7113" s="14">
        <f>+INDEX(Customers!$B$2:$D$797,MATCH(TF_Database!L7113,Customers!$C$2:$C$797,0),1)</f>
        <v>25366</v>
      </c>
      <c r="O7113" s="29">
        <f t="shared" si="668"/>
        <v>6</v>
      </c>
      <c r="P7113" s="29">
        <f t="shared" si="669"/>
        <v>12</v>
      </c>
      <c r="Q7113" s="14" t="str">
        <f t="shared" si="670"/>
        <v xml:space="preserve">Chris </v>
      </c>
      <c r="R7113" s="14" t="str">
        <f t="shared" si="671"/>
        <v>Cortes</v>
      </c>
    </row>
    <row r="7114" spans="2:18" x14ac:dyDescent="0.45">
      <c r="B7114" s="14" t="str">
        <f t="shared" si="666"/>
        <v>39919639921</v>
      </c>
      <c r="C7114" s="5">
        <v>39919</v>
      </c>
      <c r="D7114" s="2" t="s">
        <v>808</v>
      </c>
      <c r="E7114" s="14">
        <f t="shared" si="667"/>
        <v>0</v>
      </c>
      <c r="F7114" s="2">
        <v>6</v>
      </c>
      <c r="G7114" s="19">
        <v>14734.71</v>
      </c>
      <c r="H7114" s="20">
        <v>0.1</v>
      </c>
      <c r="I7114" s="6"/>
      <c r="J7114" s="5">
        <v>39921</v>
      </c>
      <c r="K7114" s="25">
        <v>-3798.0110999999997</v>
      </c>
      <c r="L7114" s="2" t="s">
        <v>372</v>
      </c>
      <c r="M7114" s="14">
        <f>+VLOOKUP(L7114,Customers!$C$3:$D$797,2,FALSE)</f>
        <v>5</v>
      </c>
      <c r="N7114" s="14">
        <f>+INDEX(Customers!$B$2:$D$797,MATCH(TF_Database!L7114,Customers!$C$2:$C$797,0),1)</f>
        <v>25366</v>
      </c>
      <c r="O7114" s="29">
        <f t="shared" si="668"/>
        <v>6</v>
      </c>
      <c r="P7114" s="29">
        <f t="shared" si="669"/>
        <v>12</v>
      </c>
      <c r="Q7114" s="14" t="str">
        <f t="shared" si="670"/>
        <v xml:space="preserve">Chris </v>
      </c>
      <c r="R7114" s="14" t="str">
        <f t="shared" si="671"/>
        <v>Cortes</v>
      </c>
    </row>
    <row r="7115" spans="2:18" x14ac:dyDescent="0.45">
      <c r="B7115" s="14" t="str">
        <f t="shared" si="666"/>
        <v>410413841043</v>
      </c>
      <c r="C7115" s="5">
        <v>41041</v>
      </c>
      <c r="D7115" s="2" t="s">
        <v>808</v>
      </c>
      <c r="E7115" s="14">
        <f t="shared" si="667"/>
        <v>0</v>
      </c>
      <c r="F7115" s="2">
        <v>38</v>
      </c>
      <c r="G7115" s="19">
        <v>264.92</v>
      </c>
      <c r="H7115" s="20">
        <v>0.05</v>
      </c>
      <c r="I7115" s="6"/>
      <c r="J7115" s="5">
        <v>41043</v>
      </c>
      <c r="K7115" s="25">
        <v>-97.06</v>
      </c>
      <c r="L7115" s="2" t="s">
        <v>600</v>
      </c>
      <c r="M7115" s="14">
        <f>+VLOOKUP(L7115,Customers!$C$3:$D$797,2,FALSE)</f>
        <v>4</v>
      </c>
      <c r="N7115" s="14">
        <f>+INDEX(Customers!$B$2:$D$797,MATCH(TF_Database!L7115,Customers!$C$2:$C$797,0),1)</f>
        <v>29087</v>
      </c>
      <c r="O7115" s="29">
        <f t="shared" si="668"/>
        <v>10</v>
      </c>
      <c r="P7115" s="29">
        <f t="shared" si="669"/>
        <v>16</v>
      </c>
      <c r="Q7115" s="14" t="str">
        <f t="shared" si="670"/>
        <v xml:space="preserve">Katherine </v>
      </c>
      <c r="R7115" s="14" t="str">
        <f t="shared" si="671"/>
        <v>Ducich</v>
      </c>
    </row>
    <row r="7116" spans="2:18" x14ac:dyDescent="0.45">
      <c r="B7116" s="14" t="str">
        <f t="shared" si="666"/>
        <v>401114240113</v>
      </c>
      <c r="C7116" s="5">
        <v>40111</v>
      </c>
      <c r="D7116" s="2" t="s">
        <v>811</v>
      </c>
      <c r="E7116" s="14">
        <f t="shared" si="667"/>
        <v>0</v>
      </c>
      <c r="F7116" s="2">
        <v>42</v>
      </c>
      <c r="G7116" s="19">
        <v>194.2</v>
      </c>
      <c r="H7116" s="20">
        <v>0</v>
      </c>
      <c r="I7116" s="6"/>
      <c r="J7116" s="5">
        <v>40113</v>
      </c>
      <c r="K7116" s="25">
        <v>-139.13</v>
      </c>
      <c r="L7116" s="2" t="s">
        <v>271</v>
      </c>
      <c r="M7116" s="14">
        <f>+VLOOKUP(L7116,Customers!$C$3:$D$797,2,FALSE)</f>
        <v>1</v>
      </c>
      <c r="N7116" s="14">
        <f>+INDEX(Customers!$B$2:$D$797,MATCH(TF_Database!L7116,Customers!$C$2:$C$797,0),1)</f>
        <v>27997</v>
      </c>
      <c r="O7116" s="29">
        <f t="shared" si="668"/>
        <v>8</v>
      </c>
      <c r="P7116" s="29">
        <f t="shared" si="669"/>
        <v>15</v>
      </c>
      <c r="Q7116" s="14" t="str">
        <f t="shared" si="670"/>
        <v xml:space="preserve">Patrick </v>
      </c>
      <c r="R7116" s="14" t="str">
        <f t="shared" si="671"/>
        <v>Bzostek</v>
      </c>
    </row>
    <row r="7117" spans="2:18" x14ac:dyDescent="0.45">
      <c r="B7117" s="14" t="str">
        <f t="shared" si="666"/>
        <v>401113140112</v>
      </c>
      <c r="C7117" s="5">
        <v>40111</v>
      </c>
      <c r="D7117" s="2" t="s">
        <v>811</v>
      </c>
      <c r="E7117" s="14">
        <f t="shared" si="667"/>
        <v>0</v>
      </c>
      <c r="F7117" s="2">
        <v>31</v>
      </c>
      <c r="G7117" s="19">
        <v>16451.330000000002</v>
      </c>
      <c r="H7117" s="20">
        <v>0.01</v>
      </c>
      <c r="I7117" s="6"/>
      <c r="J7117" s="5">
        <v>40112</v>
      </c>
      <c r="K7117" s="25">
        <v>5325.14</v>
      </c>
      <c r="L7117" s="2" t="s">
        <v>271</v>
      </c>
      <c r="M7117" s="14">
        <f>+VLOOKUP(L7117,Customers!$C$3:$D$797,2,FALSE)</f>
        <v>1</v>
      </c>
      <c r="N7117" s="14">
        <f>+INDEX(Customers!$B$2:$D$797,MATCH(TF_Database!L7117,Customers!$C$2:$C$797,0),1)</f>
        <v>27997</v>
      </c>
      <c r="O7117" s="29">
        <f t="shared" si="668"/>
        <v>8</v>
      </c>
      <c r="P7117" s="29">
        <f t="shared" si="669"/>
        <v>15</v>
      </c>
      <c r="Q7117" s="14" t="str">
        <f t="shared" si="670"/>
        <v xml:space="preserve">Patrick </v>
      </c>
      <c r="R7117" s="14" t="str">
        <f t="shared" si="671"/>
        <v>Bzostek</v>
      </c>
    </row>
    <row r="7118" spans="2:18" x14ac:dyDescent="0.45">
      <c r="B7118" s="14" t="str">
        <f t="shared" si="666"/>
        <v>401113940111</v>
      </c>
      <c r="C7118" s="5">
        <v>40111</v>
      </c>
      <c r="D7118" s="2" t="s">
        <v>811</v>
      </c>
      <c r="E7118" s="14">
        <f t="shared" si="667"/>
        <v>0</v>
      </c>
      <c r="F7118" s="2">
        <v>39</v>
      </c>
      <c r="G7118" s="19">
        <v>485.97</v>
      </c>
      <c r="H7118" s="20">
        <v>0.02</v>
      </c>
      <c r="I7118" s="6"/>
      <c r="J7118" s="5">
        <v>40111</v>
      </c>
      <c r="K7118" s="25">
        <v>48.6</v>
      </c>
      <c r="L7118" s="2" t="s">
        <v>271</v>
      </c>
      <c r="M7118" s="14">
        <f>+VLOOKUP(L7118,Customers!$C$3:$D$797,2,FALSE)</f>
        <v>1</v>
      </c>
      <c r="N7118" s="14">
        <f>+INDEX(Customers!$B$2:$D$797,MATCH(TF_Database!L7118,Customers!$C$2:$C$797,0),1)</f>
        <v>27997</v>
      </c>
      <c r="O7118" s="29">
        <f t="shared" si="668"/>
        <v>8</v>
      </c>
      <c r="P7118" s="29">
        <f t="shared" si="669"/>
        <v>15</v>
      </c>
      <c r="Q7118" s="14" t="str">
        <f t="shared" si="670"/>
        <v xml:space="preserve">Patrick </v>
      </c>
      <c r="R7118" s="14" t="str">
        <f t="shared" si="671"/>
        <v>Bzostek</v>
      </c>
    </row>
    <row r="7119" spans="2:18" x14ac:dyDescent="0.45">
      <c r="B7119" s="14" t="str">
        <f t="shared" si="666"/>
        <v>401111540112</v>
      </c>
      <c r="C7119" s="5">
        <v>40111</v>
      </c>
      <c r="D7119" s="2" t="s">
        <v>811</v>
      </c>
      <c r="E7119" s="14">
        <f t="shared" si="667"/>
        <v>0</v>
      </c>
      <c r="F7119" s="2">
        <v>15</v>
      </c>
      <c r="G7119" s="19">
        <v>109.71</v>
      </c>
      <c r="H7119" s="20">
        <v>0.1</v>
      </c>
      <c r="I7119" s="6"/>
      <c r="J7119" s="5">
        <v>40112</v>
      </c>
      <c r="K7119" s="25">
        <v>-20.95</v>
      </c>
      <c r="L7119" s="2" t="s">
        <v>271</v>
      </c>
      <c r="M7119" s="14">
        <f>+VLOOKUP(L7119,Customers!$C$3:$D$797,2,FALSE)</f>
        <v>1</v>
      </c>
      <c r="N7119" s="14">
        <f>+INDEX(Customers!$B$2:$D$797,MATCH(TF_Database!L7119,Customers!$C$2:$C$797,0),1)</f>
        <v>27997</v>
      </c>
      <c r="O7119" s="29">
        <f t="shared" si="668"/>
        <v>8</v>
      </c>
      <c r="P7119" s="29">
        <f t="shared" si="669"/>
        <v>15</v>
      </c>
      <c r="Q7119" s="14" t="str">
        <f t="shared" si="670"/>
        <v xml:space="preserve">Patrick </v>
      </c>
      <c r="R7119" s="14" t="str">
        <f t="shared" si="671"/>
        <v>Bzostek</v>
      </c>
    </row>
    <row r="7120" spans="2:18" x14ac:dyDescent="0.45">
      <c r="B7120" s="14" t="str">
        <f t="shared" si="666"/>
        <v>41273641273</v>
      </c>
      <c r="C7120" s="5">
        <v>41273</v>
      </c>
      <c r="D7120" s="2" t="s">
        <v>808</v>
      </c>
      <c r="E7120" s="14">
        <f t="shared" si="667"/>
        <v>0</v>
      </c>
      <c r="F7120" s="2">
        <v>6</v>
      </c>
      <c r="G7120" s="19">
        <v>391.12</v>
      </c>
      <c r="H7120" s="20">
        <v>0.06</v>
      </c>
      <c r="I7120" s="6"/>
      <c r="J7120" s="5">
        <v>41273</v>
      </c>
      <c r="K7120" s="25">
        <v>-166.96</v>
      </c>
      <c r="L7120" s="2" t="s">
        <v>391</v>
      </c>
      <c r="M7120" s="14">
        <f>+VLOOKUP(L7120,Customers!$C$3:$D$797,2,FALSE)</f>
        <v>2</v>
      </c>
      <c r="N7120" s="14">
        <f>+INDEX(Customers!$B$2:$D$797,MATCH(TF_Database!L7120,Customers!$C$2:$C$797,0),1)</f>
        <v>32287</v>
      </c>
      <c r="O7120" s="29">
        <f t="shared" si="668"/>
        <v>5</v>
      </c>
      <c r="P7120" s="29">
        <f t="shared" si="669"/>
        <v>13</v>
      </c>
      <c r="Q7120" s="14" t="str">
        <f t="shared" si="670"/>
        <v xml:space="preserve">Tony </v>
      </c>
      <c r="R7120" s="14" t="str">
        <f t="shared" si="671"/>
        <v>Molinari</v>
      </c>
    </row>
    <row r="7121" spans="2:18" x14ac:dyDescent="0.45">
      <c r="B7121" s="14" t="str">
        <f t="shared" si="666"/>
        <v>412733541273</v>
      </c>
      <c r="C7121" s="5">
        <v>41273</v>
      </c>
      <c r="D7121" s="2" t="s">
        <v>808</v>
      </c>
      <c r="E7121" s="14">
        <f t="shared" si="667"/>
        <v>0</v>
      </c>
      <c r="F7121" s="2">
        <v>35</v>
      </c>
      <c r="G7121" s="19">
        <v>448.1</v>
      </c>
      <c r="H7121" s="20">
        <v>0.1</v>
      </c>
      <c r="I7121" s="6"/>
      <c r="J7121" s="5">
        <v>41273</v>
      </c>
      <c r="K7121" s="25">
        <v>-15.07</v>
      </c>
      <c r="L7121" s="2" t="s">
        <v>391</v>
      </c>
      <c r="M7121" s="14">
        <f>+VLOOKUP(L7121,Customers!$C$3:$D$797,2,FALSE)</f>
        <v>2</v>
      </c>
      <c r="N7121" s="14">
        <f>+INDEX(Customers!$B$2:$D$797,MATCH(TF_Database!L7121,Customers!$C$2:$C$797,0),1)</f>
        <v>32287</v>
      </c>
      <c r="O7121" s="29">
        <f t="shared" si="668"/>
        <v>5</v>
      </c>
      <c r="P7121" s="29">
        <f t="shared" si="669"/>
        <v>13</v>
      </c>
      <c r="Q7121" s="14" t="str">
        <f t="shared" si="670"/>
        <v xml:space="preserve">Tony </v>
      </c>
      <c r="R7121" s="14" t="str">
        <f t="shared" si="671"/>
        <v>Molinari</v>
      </c>
    </row>
    <row r="7122" spans="2:18" x14ac:dyDescent="0.45">
      <c r="B7122" s="14" t="str">
        <f t="shared" si="666"/>
        <v>41071141071</v>
      </c>
      <c r="C7122" s="5">
        <v>41071</v>
      </c>
      <c r="D7122" s="2" t="s">
        <v>804</v>
      </c>
      <c r="E7122" s="14">
        <f t="shared" si="667"/>
        <v>0</v>
      </c>
      <c r="F7122" s="2">
        <v>1</v>
      </c>
      <c r="G7122" s="19">
        <v>34.090000000000003</v>
      </c>
      <c r="H7122" s="20">
        <v>0.05</v>
      </c>
      <c r="I7122" s="6"/>
      <c r="J7122" s="5">
        <v>41071</v>
      </c>
      <c r="K7122" s="25">
        <v>-19.899999999999999</v>
      </c>
      <c r="L7122" s="2" t="s">
        <v>713</v>
      </c>
      <c r="M7122" s="14">
        <f>+VLOOKUP(L7122,Customers!$C$3:$D$797,2,FALSE)</f>
        <v>2</v>
      </c>
      <c r="N7122" s="14">
        <f>+INDEX(Customers!$B$2:$D$797,MATCH(TF_Database!L7122,Customers!$C$2:$C$797,0),1)</f>
        <v>28731</v>
      </c>
      <c r="O7122" s="29">
        <f t="shared" si="668"/>
        <v>7</v>
      </c>
      <c r="P7122" s="29">
        <f t="shared" si="669"/>
        <v>15</v>
      </c>
      <c r="Q7122" s="14" t="str">
        <f t="shared" si="670"/>
        <v xml:space="preserve">Thomas </v>
      </c>
      <c r="R7122" s="14" t="str">
        <f t="shared" si="671"/>
        <v>Thornton</v>
      </c>
    </row>
    <row r="7123" spans="2:18" x14ac:dyDescent="0.45">
      <c r="B7123" s="14" t="str">
        <f t="shared" si="666"/>
        <v>403354140337</v>
      </c>
      <c r="C7123" s="5">
        <v>40335</v>
      </c>
      <c r="D7123" s="2" t="s">
        <v>804</v>
      </c>
      <c r="E7123" s="14">
        <f t="shared" si="667"/>
        <v>0</v>
      </c>
      <c r="F7123" s="2">
        <v>41</v>
      </c>
      <c r="G7123" s="19">
        <v>5144.8715000000002</v>
      </c>
      <c r="H7123" s="20">
        <v>0.09</v>
      </c>
      <c r="I7123" s="6"/>
      <c r="J7123" s="5">
        <v>40337</v>
      </c>
      <c r="K7123" s="25">
        <v>1435.8329999999999</v>
      </c>
      <c r="L7123" s="2" t="s">
        <v>713</v>
      </c>
      <c r="M7123" s="14">
        <f>+VLOOKUP(L7123,Customers!$C$3:$D$797,2,FALSE)</f>
        <v>2</v>
      </c>
      <c r="N7123" s="14">
        <f>+INDEX(Customers!$B$2:$D$797,MATCH(TF_Database!L7123,Customers!$C$2:$C$797,0),1)</f>
        <v>28731</v>
      </c>
      <c r="O7123" s="29">
        <f t="shared" si="668"/>
        <v>7</v>
      </c>
      <c r="P7123" s="29">
        <f t="shared" si="669"/>
        <v>15</v>
      </c>
      <c r="Q7123" s="14" t="str">
        <f t="shared" si="670"/>
        <v xml:space="preserve">Thomas </v>
      </c>
      <c r="R7123" s="14" t="str">
        <f t="shared" si="671"/>
        <v>Thornton</v>
      </c>
    </row>
    <row r="7124" spans="2:18" x14ac:dyDescent="0.45">
      <c r="B7124" s="14" t="str">
        <f t="shared" si="666"/>
        <v>403503440352</v>
      </c>
      <c r="C7124" s="5">
        <v>40350</v>
      </c>
      <c r="D7124" s="2" t="s">
        <v>806</v>
      </c>
      <c r="E7124" s="14">
        <f t="shared" si="667"/>
        <v>1</v>
      </c>
      <c r="F7124" s="2">
        <v>34</v>
      </c>
      <c r="G7124" s="19">
        <v>783.48</v>
      </c>
      <c r="H7124" s="20">
        <v>0.01</v>
      </c>
      <c r="I7124" s="6"/>
      <c r="J7124" s="5">
        <v>40352</v>
      </c>
      <c r="K7124" s="25">
        <v>-73.404499999999999</v>
      </c>
      <c r="L7124" s="2" t="s">
        <v>394</v>
      </c>
      <c r="M7124" s="14">
        <f>+VLOOKUP(L7124,Customers!$C$3:$D$797,2,FALSE)</f>
        <v>3</v>
      </c>
      <c r="N7124" s="14">
        <f>+INDEX(Customers!$B$2:$D$797,MATCH(TF_Database!L7124,Customers!$C$2:$C$797,0),1)</f>
        <v>30836</v>
      </c>
      <c r="O7124" s="29">
        <f t="shared" si="668"/>
        <v>5</v>
      </c>
      <c r="P7124" s="29">
        <f t="shared" si="669"/>
        <v>11</v>
      </c>
      <c r="Q7124" s="14" t="str">
        <f t="shared" si="670"/>
        <v xml:space="preserve">Mark </v>
      </c>
      <c r="R7124" s="14" t="str">
        <f t="shared" si="671"/>
        <v>Packer</v>
      </c>
    </row>
    <row r="7125" spans="2:18" x14ac:dyDescent="0.45">
      <c r="B7125" s="14" t="str">
        <f t="shared" si="666"/>
        <v>410324641037</v>
      </c>
      <c r="C7125" s="5">
        <v>41032</v>
      </c>
      <c r="D7125" s="2" t="s">
        <v>804</v>
      </c>
      <c r="E7125" s="14">
        <f t="shared" si="667"/>
        <v>0</v>
      </c>
      <c r="F7125" s="2">
        <v>46</v>
      </c>
      <c r="G7125" s="19">
        <v>4394.78</v>
      </c>
      <c r="H7125" s="20">
        <v>0.08</v>
      </c>
      <c r="I7125" s="6"/>
      <c r="J7125" s="5">
        <v>41037</v>
      </c>
      <c r="K7125" s="25">
        <v>-335.77</v>
      </c>
      <c r="L7125" s="2" t="s">
        <v>455</v>
      </c>
      <c r="M7125" s="14">
        <f>+VLOOKUP(L7125,Customers!$C$3:$D$797,2,FALSE)</f>
        <v>5</v>
      </c>
      <c r="N7125" s="14">
        <f>+INDEX(Customers!$B$2:$D$797,MATCH(TF_Database!L7125,Customers!$C$2:$C$797,0),1)</f>
        <v>16528</v>
      </c>
      <c r="O7125" s="29">
        <f t="shared" si="668"/>
        <v>6</v>
      </c>
      <c r="P7125" s="29">
        <f t="shared" si="669"/>
        <v>10</v>
      </c>
      <c r="Q7125" s="14" t="str">
        <f t="shared" si="670"/>
        <v xml:space="preserve">Corey </v>
      </c>
      <c r="R7125" s="14" t="str">
        <f t="shared" si="671"/>
        <v>Lock</v>
      </c>
    </row>
    <row r="7126" spans="2:18" x14ac:dyDescent="0.45">
      <c r="B7126" s="14" t="str">
        <f t="shared" si="666"/>
        <v>402314740233</v>
      </c>
      <c r="C7126" s="5">
        <v>40231</v>
      </c>
      <c r="D7126" s="2" t="s">
        <v>810</v>
      </c>
      <c r="E7126" s="14">
        <f t="shared" si="667"/>
        <v>0</v>
      </c>
      <c r="F7126" s="2">
        <v>47</v>
      </c>
      <c r="G7126" s="19">
        <v>1501.8</v>
      </c>
      <c r="H7126" s="20">
        <v>0.02</v>
      </c>
      <c r="I7126" s="6"/>
      <c r="J7126" s="5">
        <v>40233</v>
      </c>
      <c r="K7126" s="25">
        <v>112.78</v>
      </c>
      <c r="L7126" s="2" t="s">
        <v>724</v>
      </c>
      <c r="M7126" s="14">
        <f>+VLOOKUP(L7126,Customers!$C$3:$D$797,2,FALSE)</f>
        <v>5</v>
      </c>
      <c r="N7126" s="14">
        <f>+INDEX(Customers!$B$2:$D$797,MATCH(TF_Database!L7126,Customers!$C$2:$C$797,0),1)</f>
        <v>164</v>
      </c>
      <c r="O7126" s="29">
        <f t="shared" si="668"/>
        <v>4</v>
      </c>
      <c r="P7126" s="29">
        <f t="shared" si="669"/>
        <v>11</v>
      </c>
      <c r="Q7126" s="14" t="str">
        <f t="shared" si="670"/>
        <v xml:space="preserve">Tim </v>
      </c>
      <c r="R7126" s="14" t="str">
        <f t="shared" si="671"/>
        <v>Taslimi</v>
      </c>
    </row>
    <row r="7127" spans="2:18" x14ac:dyDescent="0.45">
      <c r="B7127" s="14" t="str">
        <f t="shared" si="666"/>
        <v>409714240973</v>
      </c>
      <c r="C7127" s="5">
        <v>40971</v>
      </c>
      <c r="D7127" s="2" t="s">
        <v>811</v>
      </c>
      <c r="E7127" s="14">
        <f t="shared" si="667"/>
        <v>0</v>
      </c>
      <c r="F7127" s="2">
        <v>42</v>
      </c>
      <c r="G7127" s="19">
        <v>4846.68</v>
      </c>
      <c r="H7127" s="20">
        <v>0.04</v>
      </c>
      <c r="I7127" s="6"/>
      <c r="J7127" s="5">
        <v>40973</v>
      </c>
      <c r="K7127" s="25">
        <v>820.94</v>
      </c>
      <c r="L7127" s="2" t="s">
        <v>389</v>
      </c>
      <c r="M7127" s="14">
        <f>+VLOOKUP(L7127,Customers!$C$3:$D$797,2,FALSE)</f>
        <v>4</v>
      </c>
      <c r="N7127" s="14">
        <f>+INDEX(Customers!$B$2:$D$797,MATCH(TF_Database!L7127,Customers!$C$2:$C$797,0),1)</f>
        <v>13138</v>
      </c>
      <c r="O7127" s="29">
        <f t="shared" si="668"/>
        <v>9</v>
      </c>
      <c r="P7127" s="29">
        <f t="shared" si="669"/>
        <v>14</v>
      </c>
      <c r="Q7127" s="14" t="str">
        <f t="shared" si="670"/>
        <v xml:space="preserve">Berenike </v>
      </c>
      <c r="R7127" s="14" t="str">
        <f t="shared" si="671"/>
        <v>Kampe</v>
      </c>
    </row>
    <row r="7128" spans="2:18" x14ac:dyDescent="0.45">
      <c r="B7128" s="14" t="str">
        <f t="shared" si="666"/>
        <v>40971540973</v>
      </c>
      <c r="C7128" s="5">
        <v>40971</v>
      </c>
      <c r="D7128" s="2" t="s">
        <v>811</v>
      </c>
      <c r="E7128" s="14">
        <f t="shared" si="667"/>
        <v>0</v>
      </c>
      <c r="F7128" s="2">
        <v>5</v>
      </c>
      <c r="G7128" s="19">
        <v>32.69</v>
      </c>
      <c r="H7128" s="20">
        <v>0</v>
      </c>
      <c r="I7128" s="6"/>
      <c r="J7128" s="5">
        <v>40973</v>
      </c>
      <c r="K7128" s="25">
        <v>-24.43</v>
      </c>
      <c r="L7128" s="2" t="s">
        <v>389</v>
      </c>
      <c r="M7128" s="14">
        <f>+VLOOKUP(L7128,Customers!$C$3:$D$797,2,FALSE)</f>
        <v>4</v>
      </c>
      <c r="N7128" s="14">
        <f>+INDEX(Customers!$B$2:$D$797,MATCH(TF_Database!L7128,Customers!$C$2:$C$797,0),1)</f>
        <v>13138</v>
      </c>
      <c r="O7128" s="29">
        <f t="shared" si="668"/>
        <v>9</v>
      </c>
      <c r="P7128" s="29">
        <f t="shared" si="669"/>
        <v>14</v>
      </c>
      <c r="Q7128" s="14" t="str">
        <f t="shared" si="670"/>
        <v xml:space="preserve">Berenike </v>
      </c>
      <c r="R7128" s="14" t="str">
        <f t="shared" si="671"/>
        <v>Kampe</v>
      </c>
    </row>
    <row r="7129" spans="2:18" x14ac:dyDescent="0.45">
      <c r="B7129" s="14" t="str">
        <f t="shared" si="666"/>
        <v>409712240971</v>
      </c>
      <c r="C7129" s="5">
        <v>40971</v>
      </c>
      <c r="D7129" s="2" t="s">
        <v>811</v>
      </c>
      <c r="E7129" s="14">
        <f t="shared" si="667"/>
        <v>0</v>
      </c>
      <c r="F7129" s="2">
        <v>22</v>
      </c>
      <c r="G7129" s="19">
        <v>38.880000000000003</v>
      </c>
      <c r="H7129" s="20">
        <v>0.09</v>
      </c>
      <c r="I7129" s="6"/>
      <c r="J7129" s="5">
        <v>40971</v>
      </c>
      <c r="K7129" s="25">
        <v>-18.57</v>
      </c>
      <c r="L7129" s="2" t="s">
        <v>389</v>
      </c>
      <c r="M7129" s="14">
        <f>+VLOOKUP(L7129,Customers!$C$3:$D$797,2,FALSE)</f>
        <v>4</v>
      </c>
      <c r="N7129" s="14">
        <f>+INDEX(Customers!$B$2:$D$797,MATCH(TF_Database!L7129,Customers!$C$2:$C$797,0),1)</f>
        <v>13138</v>
      </c>
      <c r="O7129" s="29">
        <f t="shared" si="668"/>
        <v>9</v>
      </c>
      <c r="P7129" s="29">
        <f t="shared" si="669"/>
        <v>14</v>
      </c>
      <c r="Q7129" s="14" t="str">
        <f t="shared" si="670"/>
        <v xml:space="preserve">Berenike </v>
      </c>
      <c r="R7129" s="14" t="str">
        <f t="shared" si="671"/>
        <v>Kampe</v>
      </c>
    </row>
    <row r="7130" spans="2:18" x14ac:dyDescent="0.45">
      <c r="B7130" s="14" t="str">
        <f t="shared" si="666"/>
        <v>407303140732</v>
      </c>
      <c r="C7130" s="5">
        <v>40730</v>
      </c>
      <c r="D7130" s="2" t="s">
        <v>804</v>
      </c>
      <c r="E7130" s="14">
        <f t="shared" si="667"/>
        <v>0</v>
      </c>
      <c r="F7130" s="2">
        <v>31</v>
      </c>
      <c r="G7130" s="19">
        <v>286.26</v>
      </c>
      <c r="H7130" s="20">
        <v>0.01</v>
      </c>
      <c r="I7130" s="6"/>
      <c r="J7130" s="5">
        <v>40732</v>
      </c>
      <c r="K7130" s="25">
        <v>8.34</v>
      </c>
      <c r="L7130" s="2" t="s">
        <v>191</v>
      </c>
      <c r="M7130" s="14">
        <f>+VLOOKUP(L7130,Customers!$C$3:$D$797,2,FALSE)</f>
        <v>2</v>
      </c>
      <c r="N7130" s="14">
        <f>+INDEX(Customers!$B$2:$D$797,MATCH(TF_Database!L7130,Customers!$C$2:$C$797,0),1)</f>
        <v>24755</v>
      </c>
      <c r="O7130" s="29">
        <f t="shared" si="668"/>
        <v>6</v>
      </c>
      <c r="P7130" s="29">
        <f t="shared" si="669"/>
        <v>14</v>
      </c>
      <c r="Q7130" s="14" t="str">
        <f t="shared" si="670"/>
        <v xml:space="preserve">Helen </v>
      </c>
      <c r="R7130" s="14" t="str">
        <f t="shared" si="671"/>
        <v>Andreada</v>
      </c>
    </row>
    <row r="7131" spans="2:18" x14ac:dyDescent="0.45">
      <c r="B7131" s="14" t="str">
        <f t="shared" si="666"/>
        <v>407901640790</v>
      </c>
      <c r="C7131" s="5">
        <v>40790</v>
      </c>
      <c r="D7131" s="2" t="s">
        <v>806</v>
      </c>
      <c r="E7131" s="14">
        <f t="shared" si="667"/>
        <v>1</v>
      </c>
      <c r="F7131" s="2">
        <v>16</v>
      </c>
      <c r="G7131" s="19">
        <v>196.98</v>
      </c>
      <c r="H7131" s="20">
        <v>0.04</v>
      </c>
      <c r="I7131" s="6"/>
      <c r="J7131" s="5">
        <v>40790</v>
      </c>
      <c r="K7131" s="25">
        <v>-5.76</v>
      </c>
      <c r="L7131" s="2" t="s">
        <v>585</v>
      </c>
      <c r="M7131" s="14">
        <f>+VLOOKUP(L7131,Customers!$C$3:$D$797,2,FALSE)</f>
        <v>5</v>
      </c>
      <c r="N7131" s="14">
        <f>+INDEX(Customers!$B$2:$D$797,MATCH(TF_Database!L7131,Customers!$C$2:$C$797,0),1)</f>
        <v>8329</v>
      </c>
      <c r="O7131" s="29">
        <f t="shared" si="668"/>
        <v>6</v>
      </c>
      <c r="P7131" s="29">
        <f t="shared" si="669"/>
        <v>12</v>
      </c>
      <c r="Q7131" s="14" t="str">
        <f t="shared" si="670"/>
        <v xml:space="preserve">Irene </v>
      </c>
      <c r="R7131" s="14" t="str">
        <f t="shared" si="671"/>
        <v>Maddox</v>
      </c>
    </row>
    <row r="7132" spans="2:18" x14ac:dyDescent="0.45">
      <c r="B7132" s="14" t="str">
        <f t="shared" si="666"/>
        <v>407903340793</v>
      </c>
      <c r="C7132" s="5">
        <v>40790</v>
      </c>
      <c r="D7132" s="2" t="s">
        <v>806</v>
      </c>
      <c r="E7132" s="14">
        <f t="shared" si="667"/>
        <v>1</v>
      </c>
      <c r="F7132" s="2">
        <v>33</v>
      </c>
      <c r="G7132" s="19">
        <v>1756.6949999999999</v>
      </c>
      <c r="H7132" s="20">
        <v>0.1</v>
      </c>
      <c r="I7132" s="6"/>
      <c r="J7132" s="5">
        <v>40793</v>
      </c>
      <c r="K7132" s="25">
        <v>164.97</v>
      </c>
      <c r="L7132" s="2" t="s">
        <v>585</v>
      </c>
      <c r="M7132" s="14">
        <f>+VLOOKUP(L7132,Customers!$C$3:$D$797,2,FALSE)</f>
        <v>5</v>
      </c>
      <c r="N7132" s="14">
        <f>+INDEX(Customers!$B$2:$D$797,MATCH(TF_Database!L7132,Customers!$C$2:$C$797,0),1)</f>
        <v>8329</v>
      </c>
      <c r="O7132" s="29">
        <f t="shared" si="668"/>
        <v>6</v>
      </c>
      <c r="P7132" s="29">
        <f t="shared" si="669"/>
        <v>12</v>
      </c>
      <c r="Q7132" s="14" t="str">
        <f t="shared" si="670"/>
        <v xml:space="preserve">Irene </v>
      </c>
      <c r="R7132" s="14" t="str">
        <f t="shared" si="671"/>
        <v>Maddox</v>
      </c>
    </row>
    <row r="7133" spans="2:18" x14ac:dyDescent="0.45">
      <c r="B7133" s="14" t="str">
        <f t="shared" si="666"/>
        <v>409571140964</v>
      </c>
      <c r="C7133" s="5">
        <v>40957</v>
      </c>
      <c r="D7133" s="2" t="s">
        <v>804</v>
      </c>
      <c r="E7133" s="14">
        <f t="shared" si="667"/>
        <v>0</v>
      </c>
      <c r="F7133" s="2">
        <v>11</v>
      </c>
      <c r="G7133" s="19">
        <v>1884.2080000000003</v>
      </c>
      <c r="H7133" s="20">
        <v>0.04</v>
      </c>
      <c r="I7133" s="6"/>
      <c r="J7133" s="5">
        <v>40964</v>
      </c>
      <c r="K7133" s="25">
        <v>-776.72</v>
      </c>
      <c r="L7133" s="2" t="s">
        <v>711</v>
      </c>
      <c r="M7133" s="14">
        <f>+VLOOKUP(L7133,Customers!$C$3:$D$797,2,FALSE)</f>
        <v>2</v>
      </c>
      <c r="N7133" s="14">
        <f>+INDEX(Customers!$B$2:$D$797,MATCH(TF_Database!L7133,Customers!$C$2:$C$797,0),1)</f>
        <v>19602</v>
      </c>
      <c r="O7133" s="29">
        <f t="shared" si="668"/>
        <v>8</v>
      </c>
      <c r="P7133" s="29">
        <f t="shared" si="669"/>
        <v>16</v>
      </c>
      <c r="Q7133" s="14" t="str">
        <f t="shared" si="670"/>
        <v xml:space="preserve">Charles </v>
      </c>
      <c r="R7133" s="14" t="str">
        <f t="shared" si="671"/>
        <v>Crestani</v>
      </c>
    </row>
    <row r="7134" spans="2:18" x14ac:dyDescent="0.45">
      <c r="B7134" s="14" t="str">
        <f t="shared" si="666"/>
        <v>40957240957</v>
      </c>
      <c r="C7134" s="5">
        <v>40957</v>
      </c>
      <c r="D7134" s="2" t="s">
        <v>804</v>
      </c>
      <c r="E7134" s="14">
        <f t="shared" si="667"/>
        <v>0</v>
      </c>
      <c r="F7134" s="2">
        <v>2</v>
      </c>
      <c r="G7134" s="19">
        <v>93.338499999999996</v>
      </c>
      <c r="H7134" s="20">
        <v>0.1</v>
      </c>
      <c r="I7134" s="6"/>
      <c r="J7134" s="5">
        <v>40957</v>
      </c>
      <c r="K7134" s="25">
        <v>-300.38799999999998</v>
      </c>
      <c r="L7134" s="2" t="s">
        <v>711</v>
      </c>
      <c r="M7134" s="14">
        <f>+VLOOKUP(L7134,Customers!$C$3:$D$797,2,FALSE)</f>
        <v>2</v>
      </c>
      <c r="N7134" s="14">
        <f>+INDEX(Customers!$B$2:$D$797,MATCH(TF_Database!L7134,Customers!$C$2:$C$797,0),1)</f>
        <v>19602</v>
      </c>
      <c r="O7134" s="29">
        <f t="shared" si="668"/>
        <v>8</v>
      </c>
      <c r="P7134" s="29">
        <f t="shared" si="669"/>
        <v>16</v>
      </c>
      <c r="Q7134" s="14" t="str">
        <f t="shared" si="670"/>
        <v xml:space="preserve">Charles </v>
      </c>
      <c r="R7134" s="14" t="str">
        <f t="shared" si="671"/>
        <v>Crestani</v>
      </c>
    </row>
    <row r="7135" spans="2:18" x14ac:dyDescent="0.45">
      <c r="B7135" s="14" t="str">
        <f t="shared" si="666"/>
        <v>40208140209</v>
      </c>
      <c r="C7135" s="5">
        <v>40208</v>
      </c>
      <c r="D7135" s="2" t="s">
        <v>808</v>
      </c>
      <c r="E7135" s="14">
        <f t="shared" si="667"/>
        <v>0</v>
      </c>
      <c r="F7135" s="2">
        <v>1</v>
      </c>
      <c r="G7135" s="19">
        <v>3.85</v>
      </c>
      <c r="H7135" s="20">
        <v>0.08</v>
      </c>
      <c r="I7135" s="6"/>
      <c r="J7135" s="5">
        <v>40209</v>
      </c>
      <c r="K7135" s="25">
        <v>-1.36</v>
      </c>
      <c r="L7135" s="2" t="s">
        <v>708</v>
      </c>
      <c r="M7135" s="14">
        <f>+VLOOKUP(L7135,Customers!$C$3:$D$797,2,FALSE)</f>
        <v>1</v>
      </c>
      <c r="N7135" s="14">
        <f>+INDEX(Customers!$B$2:$D$797,MATCH(TF_Database!L7135,Customers!$C$2:$C$797,0),1)</f>
        <v>23447</v>
      </c>
      <c r="O7135" s="29">
        <f t="shared" si="668"/>
        <v>5</v>
      </c>
      <c r="P7135" s="29">
        <f t="shared" si="669"/>
        <v>9</v>
      </c>
      <c r="Q7135" s="14" t="str">
        <f t="shared" si="670"/>
        <v xml:space="preserve">Adam </v>
      </c>
      <c r="R7135" s="14" t="str">
        <f t="shared" si="671"/>
        <v>Hart</v>
      </c>
    </row>
    <row r="7136" spans="2:18" x14ac:dyDescent="0.45">
      <c r="B7136" s="14" t="str">
        <f t="shared" si="666"/>
        <v>402081040210</v>
      </c>
      <c r="C7136" s="5">
        <v>40208</v>
      </c>
      <c r="D7136" s="2" t="s">
        <v>808</v>
      </c>
      <c r="E7136" s="14">
        <f t="shared" si="667"/>
        <v>0</v>
      </c>
      <c r="F7136" s="2">
        <v>10</v>
      </c>
      <c r="G7136" s="19">
        <v>547.00049999999999</v>
      </c>
      <c r="H7136" s="20">
        <v>0.08</v>
      </c>
      <c r="I7136" s="6"/>
      <c r="J7136" s="5">
        <v>40210</v>
      </c>
      <c r="K7136" s="25">
        <v>-97.195999999999998</v>
      </c>
      <c r="L7136" s="2" t="s">
        <v>708</v>
      </c>
      <c r="M7136" s="14">
        <f>+VLOOKUP(L7136,Customers!$C$3:$D$797,2,FALSE)</f>
        <v>1</v>
      </c>
      <c r="N7136" s="14">
        <f>+INDEX(Customers!$B$2:$D$797,MATCH(TF_Database!L7136,Customers!$C$2:$C$797,0),1)</f>
        <v>23447</v>
      </c>
      <c r="O7136" s="29">
        <f t="shared" si="668"/>
        <v>5</v>
      </c>
      <c r="P7136" s="29">
        <f t="shared" si="669"/>
        <v>9</v>
      </c>
      <c r="Q7136" s="14" t="str">
        <f t="shared" si="670"/>
        <v xml:space="preserve">Adam </v>
      </c>
      <c r="R7136" s="14" t="str">
        <f t="shared" si="671"/>
        <v>Hart</v>
      </c>
    </row>
    <row r="7137" spans="2:18" x14ac:dyDescent="0.45">
      <c r="B7137" s="14" t="str">
        <f t="shared" si="666"/>
        <v>404541840455</v>
      </c>
      <c r="C7137" s="5">
        <v>40454</v>
      </c>
      <c r="D7137" s="2" t="s">
        <v>808</v>
      </c>
      <c r="E7137" s="14">
        <f t="shared" si="667"/>
        <v>0</v>
      </c>
      <c r="F7137" s="2">
        <v>18</v>
      </c>
      <c r="G7137" s="19">
        <v>2379.15</v>
      </c>
      <c r="H7137" s="20">
        <v>0.06</v>
      </c>
      <c r="I7137" s="6"/>
      <c r="J7137" s="5">
        <v>40455</v>
      </c>
      <c r="K7137" s="25">
        <v>-261.77</v>
      </c>
      <c r="L7137" s="2" t="s">
        <v>332</v>
      </c>
      <c r="M7137" s="14">
        <f>+VLOOKUP(L7137,Customers!$C$3:$D$797,2,FALSE)</f>
        <v>1</v>
      </c>
      <c r="N7137" s="14">
        <f>+INDEX(Customers!$B$2:$D$797,MATCH(TF_Database!L7137,Customers!$C$2:$C$797,0),1)</f>
        <v>9491</v>
      </c>
      <c r="O7137" s="29">
        <f t="shared" si="668"/>
        <v>6</v>
      </c>
      <c r="P7137" s="29">
        <f t="shared" si="669"/>
        <v>13</v>
      </c>
      <c r="Q7137" s="14" t="str">
        <f t="shared" si="670"/>
        <v xml:space="preserve">Corey </v>
      </c>
      <c r="R7137" s="14" t="str">
        <f t="shared" si="671"/>
        <v>Catlett</v>
      </c>
    </row>
    <row r="7138" spans="2:18" x14ac:dyDescent="0.45">
      <c r="B7138" s="14" t="str">
        <f t="shared" si="666"/>
        <v>406444940646</v>
      </c>
      <c r="C7138" s="5">
        <v>40644</v>
      </c>
      <c r="D7138" s="2" t="s">
        <v>811</v>
      </c>
      <c r="E7138" s="14">
        <f t="shared" si="667"/>
        <v>0</v>
      </c>
      <c r="F7138" s="2">
        <v>49</v>
      </c>
      <c r="G7138" s="19">
        <v>1734.4</v>
      </c>
      <c r="H7138" s="20">
        <v>0.02</v>
      </c>
      <c r="I7138" s="6"/>
      <c r="J7138" s="5">
        <v>40646</v>
      </c>
      <c r="K7138" s="25">
        <v>749.16</v>
      </c>
      <c r="L7138" s="2" t="s">
        <v>695</v>
      </c>
      <c r="M7138" s="14">
        <f>+VLOOKUP(L7138,Customers!$C$3:$D$797,2,FALSE)</f>
        <v>3</v>
      </c>
      <c r="N7138" s="14">
        <f>+INDEX(Customers!$B$2:$D$797,MATCH(TF_Database!L7138,Customers!$C$2:$C$797,0),1)</f>
        <v>9447</v>
      </c>
      <c r="O7138" s="29">
        <f t="shared" si="668"/>
        <v>6</v>
      </c>
      <c r="P7138" s="29">
        <f t="shared" si="669"/>
        <v>12</v>
      </c>
      <c r="Q7138" s="14" t="str">
        <f t="shared" si="670"/>
        <v xml:space="preserve">Allen </v>
      </c>
      <c r="R7138" s="14" t="str">
        <f t="shared" si="671"/>
        <v>Armold</v>
      </c>
    </row>
    <row r="7139" spans="2:18" x14ac:dyDescent="0.45">
      <c r="B7139" s="14" t="str">
        <f t="shared" si="666"/>
        <v>406442540645</v>
      </c>
      <c r="C7139" s="5">
        <v>40644</v>
      </c>
      <c r="D7139" s="2" t="s">
        <v>811</v>
      </c>
      <c r="E7139" s="14">
        <f t="shared" si="667"/>
        <v>0</v>
      </c>
      <c r="F7139" s="2">
        <v>25</v>
      </c>
      <c r="G7139" s="19">
        <v>1128.03</v>
      </c>
      <c r="H7139" s="20">
        <v>0.01</v>
      </c>
      <c r="I7139" s="6"/>
      <c r="J7139" s="5">
        <v>40645</v>
      </c>
      <c r="K7139" s="25">
        <v>256.3</v>
      </c>
      <c r="L7139" s="2" t="s">
        <v>695</v>
      </c>
      <c r="M7139" s="14">
        <f>+VLOOKUP(L7139,Customers!$C$3:$D$797,2,FALSE)</f>
        <v>3</v>
      </c>
      <c r="N7139" s="14">
        <f>+INDEX(Customers!$B$2:$D$797,MATCH(TF_Database!L7139,Customers!$C$2:$C$797,0),1)</f>
        <v>9447</v>
      </c>
      <c r="O7139" s="29">
        <f t="shared" si="668"/>
        <v>6</v>
      </c>
      <c r="P7139" s="29">
        <f t="shared" si="669"/>
        <v>12</v>
      </c>
      <c r="Q7139" s="14" t="str">
        <f t="shared" si="670"/>
        <v xml:space="preserve">Allen </v>
      </c>
      <c r="R7139" s="14" t="str">
        <f t="shared" si="671"/>
        <v>Armold</v>
      </c>
    </row>
    <row r="7140" spans="2:18" x14ac:dyDescent="0.45">
      <c r="B7140" s="14" t="str">
        <f t="shared" si="666"/>
        <v>404312240432</v>
      </c>
      <c r="C7140" s="5">
        <v>40431</v>
      </c>
      <c r="D7140" s="2" t="s">
        <v>808</v>
      </c>
      <c r="E7140" s="14">
        <f t="shared" si="667"/>
        <v>0</v>
      </c>
      <c r="F7140" s="2">
        <v>22</v>
      </c>
      <c r="G7140" s="19">
        <v>6767.43</v>
      </c>
      <c r="H7140" s="20">
        <v>0.05</v>
      </c>
      <c r="I7140" s="6"/>
      <c r="J7140" s="5">
        <v>40432</v>
      </c>
      <c r="K7140" s="25">
        <v>803.48</v>
      </c>
      <c r="L7140" s="2" t="s">
        <v>34</v>
      </c>
      <c r="M7140" s="14">
        <f>+VLOOKUP(L7140,Customers!$C$3:$D$797,2,FALSE)</f>
        <v>3</v>
      </c>
      <c r="N7140" s="14">
        <f>+INDEX(Customers!$B$2:$D$797,MATCH(TF_Database!L7140,Customers!$C$2:$C$797,0),1)</f>
        <v>7978</v>
      </c>
      <c r="O7140" s="29">
        <f t="shared" si="668"/>
        <v>6</v>
      </c>
      <c r="P7140" s="29">
        <f t="shared" si="669"/>
        <v>13</v>
      </c>
      <c r="Q7140" s="14" t="str">
        <f t="shared" si="670"/>
        <v xml:space="preserve">Barry </v>
      </c>
      <c r="R7140" s="14" t="str">
        <f t="shared" si="671"/>
        <v>Weirich</v>
      </c>
    </row>
    <row r="7141" spans="2:18" x14ac:dyDescent="0.45">
      <c r="B7141" s="14" t="str">
        <f t="shared" si="666"/>
        <v>411491641151</v>
      </c>
      <c r="C7141" s="5">
        <v>41149</v>
      </c>
      <c r="D7141" s="2" t="s">
        <v>806</v>
      </c>
      <c r="E7141" s="14">
        <f t="shared" si="667"/>
        <v>1</v>
      </c>
      <c r="F7141" s="2">
        <v>16</v>
      </c>
      <c r="G7141" s="19">
        <v>367.09</v>
      </c>
      <c r="H7141" s="20">
        <v>0.04</v>
      </c>
      <c r="I7141" s="6"/>
      <c r="J7141" s="5">
        <v>41151</v>
      </c>
      <c r="K7141" s="25">
        <v>74.2</v>
      </c>
      <c r="L7141" s="2" t="s">
        <v>600</v>
      </c>
      <c r="M7141" s="14">
        <f>+VLOOKUP(L7141,Customers!$C$3:$D$797,2,FALSE)</f>
        <v>4</v>
      </c>
      <c r="N7141" s="14">
        <f>+INDEX(Customers!$B$2:$D$797,MATCH(TF_Database!L7141,Customers!$C$2:$C$797,0),1)</f>
        <v>29087</v>
      </c>
      <c r="O7141" s="29">
        <f t="shared" si="668"/>
        <v>10</v>
      </c>
      <c r="P7141" s="29">
        <f t="shared" si="669"/>
        <v>16</v>
      </c>
      <c r="Q7141" s="14" t="str">
        <f t="shared" si="670"/>
        <v xml:space="preserve">Katherine </v>
      </c>
      <c r="R7141" s="14" t="str">
        <f t="shared" si="671"/>
        <v>Ducich</v>
      </c>
    </row>
    <row r="7142" spans="2:18" x14ac:dyDescent="0.45">
      <c r="B7142" s="14" t="str">
        <f t="shared" si="666"/>
        <v>411492341151</v>
      </c>
      <c r="C7142" s="5">
        <v>41149</v>
      </c>
      <c r="D7142" s="2" t="s">
        <v>806</v>
      </c>
      <c r="E7142" s="14">
        <f t="shared" si="667"/>
        <v>1</v>
      </c>
      <c r="F7142" s="2">
        <v>23</v>
      </c>
      <c r="G7142" s="19">
        <v>139.66</v>
      </c>
      <c r="H7142" s="20">
        <v>0.02</v>
      </c>
      <c r="I7142" s="6"/>
      <c r="J7142" s="5">
        <v>41151</v>
      </c>
      <c r="K7142" s="25">
        <v>46.69</v>
      </c>
      <c r="L7142" s="2" t="s">
        <v>600</v>
      </c>
      <c r="M7142" s="14">
        <f>+VLOOKUP(L7142,Customers!$C$3:$D$797,2,FALSE)</f>
        <v>4</v>
      </c>
      <c r="N7142" s="14">
        <f>+INDEX(Customers!$B$2:$D$797,MATCH(TF_Database!L7142,Customers!$C$2:$C$797,0),1)</f>
        <v>29087</v>
      </c>
      <c r="O7142" s="29">
        <f t="shared" si="668"/>
        <v>10</v>
      </c>
      <c r="P7142" s="29">
        <f t="shared" si="669"/>
        <v>16</v>
      </c>
      <c r="Q7142" s="14" t="str">
        <f t="shared" si="670"/>
        <v xml:space="preserve">Katherine </v>
      </c>
      <c r="R7142" s="14" t="str">
        <f t="shared" si="671"/>
        <v>Ducich</v>
      </c>
    </row>
    <row r="7143" spans="2:18" x14ac:dyDescent="0.45">
      <c r="B7143" s="14" t="str">
        <f t="shared" si="666"/>
        <v>408501340851</v>
      </c>
      <c r="C7143" s="5">
        <v>40850</v>
      </c>
      <c r="D7143" s="2" t="s">
        <v>811</v>
      </c>
      <c r="E7143" s="14">
        <f t="shared" si="667"/>
        <v>0</v>
      </c>
      <c r="F7143" s="2">
        <v>13</v>
      </c>
      <c r="G7143" s="19">
        <v>509.49</v>
      </c>
      <c r="H7143" s="20">
        <v>7.0000000000000007E-2</v>
      </c>
      <c r="I7143" s="6"/>
      <c r="J7143" s="5">
        <v>40851</v>
      </c>
      <c r="K7143" s="25">
        <v>-51.182099999999998</v>
      </c>
      <c r="L7143" s="2" t="s">
        <v>191</v>
      </c>
      <c r="M7143" s="14">
        <f>+VLOOKUP(L7143,Customers!$C$3:$D$797,2,FALSE)</f>
        <v>2</v>
      </c>
      <c r="N7143" s="14">
        <f>+INDEX(Customers!$B$2:$D$797,MATCH(TF_Database!L7143,Customers!$C$2:$C$797,0),1)</f>
        <v>24755</v>
      </c>
      <c r="O7143" s="29">
        <f t="shared" si="668"/>
        <v>6</v>
      </c>
      <c r="P7143" s="29">
        <f t="shared" si="669"/>
        <v>14</v>
      </c>
      <c r="Q7143" s="14" t="str">
        <f t="shared" si="670"/>
        <v xml:space="preserve">Helen </v>
      </c>
      <c r="R7143" s="14" t="str">
        <f t="shared" si="671"/>
        <v>Andreada</v>
      </c>
    </row>
    <row r="7144" spans="2:18" x14ac:dyDescent="0.45">
      <c r="B7144" s="14" t="str">
        <f t="shared" si="666"/>
        <v>402593640261</v>
      </c>
      <c r="C7144" s="5">
        <v>40259</v>
      </c>
      <c r="D7144" s="2" t="s">
        <v>811</v>
      </c>
      <c r="E7144" s="14">
        <f t="shared" si="667"/>
        <v>0</v>
      </c>
      <c r="F7144" s="2">
        <v>36</v>
      </c>
      <c r="G7144" s="19">
        <v>739.07</v>
      </c>
      <c r="H7144" s="20">
        <v>0.1</v>
      </c>
      <c r="I7144" s="6"/>
      <c r="J7144" s="5">
        <v>40261</v>
      </c>
      <c r="K7144" s="25">
        <v>-71.55</v>
      </c>
      <c r="L7144" s="2" t="s">
        <v>339</v>
      </c>
      <c r="M7144" s="14">
        <f>+VLOOKUP(L7144,Customers!$C$3:$D$797,2,FALSE)</f>
        <v>2</v>
      </c>
      <c r="N7144" s="14">
        <f>+INDEX(Customers!$B$2:$D$797,MATCH(TF_Database!L7144,Customers!$C$2:$C$797,0),1)</f>
        <v>19697</v>
      </c>
      <c r="O7144" s="29">
        <f t="shared" si="668"/>
        <v>5</v>
      </c>
      <c r="P7144" s="29">
        <f t="shared" si="669"/>
        <v>12</v>
      </c>
      <c r="Q7144" s="14" t="str">
        <f t="shared" si="670"/>
        <v xml:space="preserve">Eric </v>
      </c>
      <c r="R7144" s="14" t="str">
        <f t="shared" si="671"/>
        <v>Barreto</v>
      </c>
    </row>
    <row r="7145" spans="2:18" x14ac:dyDescent="0.45">
      <c r="B7145" s="14" t="str">
        <f t="shared" si="666"/>
        <v>40259440261</v>
      </c>
      <c r="C7145" s="5">
        <v>40259</v>
      </c>
      <c r="D7145" s="2" t="s">
        <v>811</v>
      </c>
      <c r="E7145" s="14">
        <f t="shared" si="667"/>
        <v>0</v>
      </c>
      <c r="F7145" s="2">
        <v>4</v>
      </c>
      <c r="G7145" s="19">
        <v>38.58</v>
      </c>
      <c r="H7145" s="20">
        <v>0.02</v>
      </c>
      <c r="I7145" s="6"/>
      <c r="J7145" s="5">
        <v>40261</v>
      </c>
      <c r="K7145" s="25">
        <v>-2.82</v>
      </c>
      <c r="L7145" s="2" t="s">
        <v>339</v>
      </c>
      <c r="M7145" s="14">
        <f>+VLOOKUP(L7145,Customers!$C$3:$D$797,2,FALSE)</f>
        <v>2</v>
      </c>
      <c r="N7145" s="14">
        <f>+INDEX(Customers!$B$2:$D$797,MATCH(TF_Database!L7145,Customers!$C$2:$C$797,0),1)</f>
        <v>19697</v>
      </c>
      <c r="O7145" s="29">
        <f t="shared" si="668"/>
        <v>5</v>
      </c>
      <c r="P7145" s="29">
        <f t="shared" si="669"/>
        <v>12</v>
      </c>
      <c r="Q7145" s="14" t="str">
        <f t="shared" si="670"/>
        <v xml:space="preserve">Eric </v>
      </c>
      <c r="R7145" s="14" t="str">
        <f t="shared" si="671"/>
        <v>Barreto</v>
      </c>
    </row>
    <row r="7146" spans="2:18" x14ac:dyDescent="0.45">
      <c r="B7146" s="14" t="str">
        <f t="shared" si="666"/>
        <v>40844240845</v>
      </c>
      <c r="C7146" s="5">
        <v>40844</v>
      </c>
      <c r="D7146" s="2" t="s">
        <v>806</v>
      </c>
      <c r="E7146" s="14">
        <f t="shared" si="667"/>
        <v>1</v>
      </c>
      <c r="F7146" s="2">
        <v>2</v>
      </c>
      <c r="G7146" s="19">
        <v>25.07</v>
      </c>
      <c r="H7146" s="20">
        <v>0.04</v>
      </c>
      <c r="I7146" s="6"/>
      <c r="J7146" s="5">
        <v>40845</v>
      </c>
      <c r="K7146" s="25">
        <v>-27.674699999999998</v>
      </c>
      <c r="L7146" s="2" t="s">
        <v>455</v>
      </c>
      <c r="M7146" s="14">
        <f>+VLOOKUP(L7146,Customers!$C$3:$D$797,2,FALSE)</f>
        <v>5</v>
      </c>
      <c r="N7146" s="14">
        <f>+INDEX(Customers!$B$2:$D$797,MATCH(TF_Database!L7146,Customers!$C$2:$C$797,0),1)</f>
        <v>16528</v>
      </c>
      <c r="O7146" s="29">
        <f t="shared" si="668"/>
        <v>6</v>
      </c>
      <c r="P7146" s="29">
        <f t="shared" si="669"/>
        <v>10</v>
      </c>
      <c r="Q7146" s="14" t="str">
        <f t="shared" si="670"/>
        <v xml:space="preserve">Corey </v>
      </c>
      <c r="R7146" s="14" t="str">
        <f t="shared" si="671"/>
        <v>Lock</v>
      </c>
    </row>
    <row r="7147" spans="2:18" x14ac:dyDescent="0.45">
      <c r="B7147" s="14" t="str">
        <f t="shared" si="666"/>
        <v>402333640235</v>
      </c>
      <c r="C7147" s="5">
        <v>40233</v>
      </c>
      <c r="D7147" s="2" t="s">
        <v>806</v>
      </c>
      <c r="E7147" s="14">
        <f t="shared" si="667"/>
        <v>1</v>
      </c>
      <c r="F7147" s="2">
        <v>36</v>
      </c>
      <c r="G7147" s="19">
        <v>181.95</v>
      </c>
      <c r="H7147" s="20">
        <v>0.03</v>
      </c>
      <c r="I7147" s="6"/>
      <c r="J7147" s="5">
        <v>40235</v>
      </c>
      <c r="K7147" s="25">
        <v>-132.26150000000001</v>
      </c>
      <c r="L7147" s="2" t="s">
        <v>347</v>
      </c>
      <c r="M7147" s="14">
        <f>+VLOOKUP(L7147,Customers!$C$3:$D$797,2,FALSE)</f>
        <v>1</v>
      </c>
      <c r="N7147" s="14">
        <f>+INDEX(Customers!$B$2:$D$797,MATCH(TF_Database!L7147,Customers!$C$2:$C$797,0),1)</f>
        <v>8165</v>
      </c>
      <c r="O7147" s="29">
        <f t="shared" si="668"/>
        <v>5</v>
      </c>
      <c r="P7147" s="29">
        <f t="shared" si="669"/>
        <v>10</v>
      </c>
      <c r="Q7147" s="14" t="str">
        <f t="shared" si="670"/>
        <v xml:space="preserve">Nora </v>
      </c>
      <c r="R7147" s="14" t="str">
        <f t="shared" si="671"/>
        <v>Paige</v>
      </c>
    </row>
    <row r="7148" spans="2:18" x14ac:dyDescent="0.45">
      <c r="B7148" s="14" t="str">
        <f t="shared" si="666"/>
        <v>404472640448</v>
      </c>
      <c r="C7148" s="5">
        <v>40447</v>
      </c>
      <c r="D7148" s="2" t="s">
        <v>811</v>
      </c>
      <c r="E7148" s="14">
        <f t="shared" si="667"/>
        <v>0</v>
      </c>
      <c r="F7148" s="2">
        <v>26</v>
      </c>
      <c r="G7148" s="19">
        <v>287.43</v>
      </c>
      <c r="H7148" s="20">
        <v>0.01</v>
      </c>
      <c r="I7148" s="6"/>
      <c r="J7148" s="5">
        <v>40448</v>
      </c>
      <c r="K7148" s="25">
        <v>37.9</v>
      </c>
      <c r="L7148" s="2" t="s">
        <v>725</v>
      </c>
      <c r="M7148" s="14">
        <f>+VLOOKUP(L7148,Customers!$C$3:$D$797,2,FALSE)</f>
        <v>2</v>
      </c>
      <c r="N7148" s="14">
        <f>+INDEX(Customers!$B$2:$D$797,MATCH(TF_Database!L7148,Customers!$C$2:$C$797,0),1)</f>
        <v>1743</v>
      </c>
      <c r="O7148" s="29">
        <f t="shared" si="668"/>
        <v>8</v>
      </c>
      <c r="P7148" s="29">
        <f t="shared" si="669"/>
        <v>13</v>
      </c>
      <c r="Q7148" s="14" t="str">
        <f t="shared" si="670"/>
        <v xml:space="preserve">Juliana </v>
      </c>
      <c r="R7148" s="14" t="str">
        <f t="shared" si="671"/>
        <v>Krohn</v>
      </c>
    </row>
    <row r="7149" spans="2:18" x14ac:dyDescent="0.45">
      <c r="B7149" s="14" t="str">
        <f t="shared" si="666"/>
        <v>409832140985</v>
      </c>
      <c r="C7149" s="5">
        <v>40983</v>
      </c>
      <c r="D7149" s="2" t="s">
        <v>808</v>
      </c>
      <c r="E7149" s="14">
        <f t="shared" si="667"/>
        <v>0</v>
      </c>
      <c r="F7149" s="2">
        <v>21</v>
      </c>
      <c r="G7149" s="19">
        <v>238.06</v>
      </c>
      <c r="H7149" s="20">
        <v>0.05</v>
      </c>
      <c r="I7149" s="6"/>
      <c r="J7149" s="5">
        <v>40985</v>
      </c>
      <c r="K7149" s="25">
        <v>56.4315</v>
      </c>
      <c r="L7149" s="2" t="s">
        <v>350</v>
      </c>
      <c r="M7149" s="14">
        <f>+VLOOKUP(L7149,Customers!$C$3:$D$797,2,FALSE)</f>
        <v>2</v>
      </c>
      <c r="N7149" s="14">
        <f>+INDEX(Customers!$B$2:$D$797,MATCH(TF_Database!L7149,Customers!$C$2:$C$797,0),1)</f>
        <v>6385</v>
      </c>
      <c r="O7149" s="29">
        <f t="shared" si="668"/>
        <v>4</v>
      </c>
      <c r="P7149" s="29">
        <f t="shared" si="669"/>
        <v>12</v>
      </c>
      <c r="Q7149" s="14" t="str">
        <f t="shared" si="670"/>
        <v xml:space="preserve">Dan </v>
      </c>
      <c r="R7149" s="14" t="str">
        <f t="shared" si="671"/>
        <v>Campbell</v>
      </c>
    </row>
    <row r="7150" spans="2:18" x14ac:dyDescent="0.45">
      <c r="B7150" s="14" t="str">
        <f t="shared" si="666"/>
        <v>411083341110</v>
      </c>
      <c r="C7150" s="5">
        <v>41108</v>
      </c>
      <c r="D7150" s="2" t="s">
        <v>808</v>
      </c>
      <c r="E7150" s="14">
        <f t="shared" si="667"/>
        <v>0</v>
      </c>
      <c r="F7150" s="2">
        <v>33</v>
      </c>
      <c r="G7150" s="19">
        <v>103.92</v>
      </c>
      <c r="H7150" s="20">
        <v>0.08</v>
      </c>
      <c r="I7150" s="6"/>
      <c r="J7150" s="5">
        <v>41110</v>
      </c>
      <c r="K7150" s="25">
        <v>-52.76</v>
      </c>
      <c r="L7150" s="2" t="s">
        <v>336</v>
      </c>
      <c r="M7150" s="14">
        <f>+VLOOKUP(L7150,Customers!$C$3:$D$797,2,FALSE)</f>
        <v>3</v>
      </c>
      <c r="N7150" s="14">
        <f>+INDEX(Customers!$B$2:$D$797,MATCH(TF_Database!L7150,Customers!$C$2:$C$797,0),1)</f>
        <v>11915</v>
      </c>
      <c r="O7150" s="29">
        <f t="shared" si="668"/>
        <v>8</v>
      </c>
      <c r="P7150" s="29">
        <f t="shared" si="669"/>
        <v>12</v>
      </c>
      <c r="Q7150" s="14" t="str">
        <f t="shared" si="670"/>
        <v xml:space="preserve">Raymond </v>
      </c>
      <c r="R7150" s="14" t="str">
        <f t="shared" si="671"/>
        <v>Fair</v>
      </c>
    </row>
    <row r="7151" spans="2:18" x14ac:dyDescent="0.45">
      <c r="B7151" s="14" t="str">
        <f t="shared" si="666"/>
        <v>410612841062</v>
      </c>
      <c r="C7151" s="5">
        <v>41061</v>
      </c>
      <c r="D7151" s="2" t="s">
        <v>811</v>
      </c>
      <c r="E7151" s="14">
        <f t="shared" si="667"/>
        <v>0</v>
      </c>
      <c r="F7151" s="2">
        <v>28</v>
      </c>
      <c r="G7151" s="19">
        <v>136.16</v>
      </c>
      <c r="H7151" s="20">
        <v>7.0000000000000007E-2</v>
      </c>
      <c r="I7151" s="6"/>
      <c r="J7151" s="5">
        <v>41062</v>
      </c>
      <c r="K7151" s="25">
        <v>58.1</v>
      </c>
      <c r="L7151" s="2" t="s">
        <v>170</v>
      </c>
      <c r="M7151" s="14">
        <f>+VLOOKUP(L7151,Customers!$C$3:$D$797,2,FALSE)</f>
        <v>5</v>
      </c>
      <c r="N7151" s="14">
        <f>+INDEX(Customers!$B$2:$D$797,MATCH(TF_Database!L7151,Customers!$C$2:$C$797,0),1)</f>
        <v>4191</v>
      </c>
      <c r="O7151" s="29">
        <f t="shared" si="668"/>
        <v>5</v>
      </c>
      <c r="P7151" s="29">
        <f t="shared" si="669"/>
        <v>11</v>
      </c>
      <c r="Q7151" s="14" t="str">
        <f t="shared" si="670"/>
        <v xml:space="preserve">Ivan </v>
      </c>
      <c r="R7151" s="14" t="str">
        <f t="shared" si="671"/>
        <v>Liston</v>
      </c>
    </row>
    <row r="7152" spans="2:18" x14ac:dyDescent="0.45">
      <c r="B7152" s="14" t="str">
        <f t="shared" si="666"/>
        <v>411582341160</v>
      </c>
      <c r="C7152" s="5">
        <v>41158</v>
      </c>
      <c r="D7152" s="2" t="s">
        <v>804</v>
      </c>
      <c r="E7152" s="14">
        <f t="shared" si="667"/>
        <v>0</v>
      </c>
      <c r="F7152" s="2">
        <v>23</v>
      </c>
      <c r="G7152" s="19">
        <v>5062.18</v>
      </c>
      <c r="H7152" s="20">
        <v>0.06</v>
      </c>
      <c r="I7152" s="6"/>
      <c r="J7152" s="5">
        <v>41160</v>
      </c>
      <c r="K7152" s="25">
        <v>842.83</v>
      </c>
      <c r="L7152" s="2" t="s">
        <v>710</v>
      </c>
      <c r="M7152" s="14">
        <f>+VLOOKUP(L7152,Customers!$C$3:$D$797,2,FALSE)</f>
        <v>1</v>
      </c>
      <c r="N7152" s="14">
        <f>+INDEX(Customers!$B$2:$D$797,MATCH(TF_Database!L7152,Customers!$C$2:$C$797,0),1)</f>
        <v>5864</v>
      </c>
      <c r="O7152" s="29">
        <f t="shared" si="668"/>
        <v>6</v>
      </c>
      <c r="P7152" s="29">
        <f t="shared" si="669"/>
        <v>12</v>
      </c>
      <c r="Q7152" s="14" t="str">
        <f t="shared" si="670"/>
        <v xml:space="preserve">Denny </v>
      </c>
      <c r="R7152" s="14" t="str">
        <f t="shared" si="671"/>
        <v>Ordway</v>
      </c>
    </row>
    <row r="7153" spans="2:18" x14ac:dyDescent="0.45">
      <c r="B7153" s="14" t="str">
        <f t="shared" si="666"/>
        <v>412044341206</v>
      </c>
      <c r="C7153" s="5">
        <v>41204</v>
      </c>
      <c r="D7153" s="2" t="s">
        <v>811</v>
      </c>
      <c r="E7153" s="14">
        <f t="shared" si="667"/>
        <v>0</v>
      </c>
      <c r="F7153" s="2">
        <v>43</v>
      </c>
      <c r="G7153" s="19">
        <v>913.99</v>
      </c>
      <c r="H7153" s="20">
        <v>0.08</v>
      </c>
      <c r="I7153" s="6"/>
      <c r="J7153" s="5">
        <v>41206</v>
      </c>
      <c r="K7153" s="25">
        <v>-57.75</v>
      </c>
      <c r="L7153" s="2" t="s">
        <v>723</v>
      </c>
      <c r="M7153" s="14">
        <f>+VLOOKUP(L7153,Customers!$C$3:$D$797,2,FALSE)</f>
        <v>4</v>
      </c>
      <c r="N7153" s="14">
        <f>+INDEX(Customers!$B$2:$D$797,MATCH(TF_Database!L7153,Customers!$C$2:$C$797,0),1)</f>
        <v>23762</v>
      </c>
      <c r="O7153" s="29">
        <f t="shared" si="668"/>
        <v>5</v>
      </c>
      <c r="P7153" s="29">
        <f t="shared" si="669"/>
        <v>13</v>
      </c>
      <c r="Q7153" s="14" t="str">
        <f t="shared" si="670"/>
        <v xml:space="preserve">Jill </v>
      </c>
      <c r="R7153" s="14" t="str">
        <f t="shared" si="671"/>
        <v>Matthias</v>
      </c>
    </row>
    <row r="7154" spans="2:18" x14ac:dyDescent="0.45">
      <c r="B7154" s="14" t="str">
        <f t="shared" si="666"/>
        <v>408371440839</v>
      </c>
      <c r="C7154" s="5">
        <v>40837</v>
      </c>
      <c r="D7154" s="2" t="s">
        <v>806</v>
      </c>
      <c r="E7154" s="14">
        <f t="shared" si="667"/>
        <v>1</v>
      </c>
      <c r="F7154" s="2">
        <v>14</v>
      </c>
      <c r="G7154" s="19">
        <v>321.20999999999998</v>
      </c>
      <c r="H7154" s="20">
        <v>0.04</v>
      </c>
      <c r="I7154" s="6"/>
      <c r="J7154" s="5">
        <v>40839</v>
      </c>
      <c r="K7154" s="25">
        <v>53.44</v>
      </c>
      <c r="L7154" s="2" t="s">
        <v>710</v>
      </c>
      <c r="M7154" s="14">
        <f>+VLOOKUP(L7154,Customers!$C$3:$D$797,2,FALSE)</f>
        <v>1</v>
      </c>
      <c r="N7154" s="14">
        <f>+INDEX(Customers!$B$2:$D$797,MATCH(TF_Database!L7154,Customers!$C$2:$C$797,0),1)</f>
        <v>5864</v>
      </c>
      <c r="O7154" s="29">
        <f t="shared" si="668"/>
        <v>6</v>
      </c>
      <c r="P7154" s="29">
        <f t="shared" si="669"/>
        <v>12</v>
      </c>
      <c r="Q7154" s="14" t="str">
        <f t="shared" si="670"/>
        <v xml:space="preserve">Denny </v>
      </c>
      <c r="R7154" s="14" t="str">
        <f t="shared" si="671"/>
        <v>Ordway</v>
      </c>
    </row>
    <row r="7155" spans="2:18" x14ac:dyDescent="0.45">
      <c r="B7155" s="14" t="str">
        <f t="shared" si="666"/>
        <v>402835040285</v>
      </c>
      <c r="C7155" s="5">
        <v>40283</v>
      </c>
      <c r="D7155" s="2" t="s">
        <v>810</v>
      </c>
      <c r="E7155" s="14">
        <f t="shared" si="667"/>
        <v>0</v>
      </c>
      <c r="F7155" s="2">
        <v>50</v>
      </c>
      <c r="G7155" s="19">
        <v>952.21</v>
      </c>
      <c r="H7155" s="20">
        <v>0.05</v>
      </c>
      <c r="I7155" s="6"/>
      <c r="J7155" s="5">
        <v>40285</v>
      </c>
      <c r="K7155" s="25">
        <v>403.83</v>
      </c>
      <c r="L7155" s="2" t="s">
        <v>545</v>
      </c>
      <c r="M7155" s="14">
        <f>+VLOOKUP(L7155,Customers!$C$3:$D$797,2,FALSE)</f>
        <v>2</v>
      </c>
      <c r="N7155" s="14">
        <f>+INDEX(Customers!$B$2:$D$797,MATCH(TF_Database!L7155,Customers!$C$2:$C$797,0),1)</f>
        <v>960</v>
      </c>
      <c r="O7155" s="29">
        <f t="shared" si="668"/>
        <v>10</v>
      </c>
      <c r="P7155" s="29">
        <f t="shared" si="669"/>
        <v>16</v>
      </c>
      <c r="Q7155" s="14" t="str">
        <f t="shared" si="670"/>
        <v xml:space="preserve">Alejandro </v>
      </c>
      <c r="R7155" s="14" t="str">
        <f t="shared" si="671"/>
        <v>Savely</v>
      </c>
    </row>
    <row r="7156" spans="2:18" x14ac:dyDescent="0.45">
      <c r="B7156" s="14" t="str">
        <f t="shared" si="666"/>
        <v>404693740471</v>
      </c>
      <c r="C7156" s="5">
        <v>40469</v>
      </c>
      <c r="D7156" s="2" t="s">
        <v>804</v>
      </c>
      <c r="E7156" s="14">
        <f t="shared" si="667"/>
        <v>0</v>
      </c>
      <c r="F7156" s="2">
        <v>37</v>
      </c>
      <c r="G7156" s="19">
        <v>436.67</v>
      </c>
      <c r="H7156" s="20">
        <v>0.06</v>
      </c>
      <c r="I7156" s="6"/>
      <c r="J7156" s="5">
        <v>40471</v>
      </c>
      <c r="K7156" s="25">
        <v>51.91</v>
      </c>
      <c r="L7156" s="2" t="s">
        <v>400</v>
      </c>
      <c r="M7156" s="14">
        <f>+VLOOKUP(L7156,Customers!$C$3:$D$797,2,FALSE)</f>
        <v>1</v>
      </c>
      <c r="N7156" s="14">
        <f>+INDEX(Customers!$B$2:$D$797,MATCH(TF_Database!L7156,Customers!$C$2:$C$797,0),1)</f>
        <v>7144</v>
      </c>
      <c r="O7156" s="29">
        <f t="shared" si="668"/>
        <v>8</v>
      </c>
      <c r="P7156" s="29">
        <f t="shared" si="669"/>
        <v>15</v>
      </c>
      <c r="Q7156" s="14" t="str">
        <f t="shared" si="670"/>
        <v xml:space="preserve">Bradley </v>
      </c>
      <c r="R7156" s="14" t="str">
        <f t="shared" si="671"/>
        <v>Drucker</v>
      </c>
    </row>
    <row r="7157" spans="2:18" x14ac:dyDescent="0.45">
      <c r="B7157" s="14" t="str">
        <f t="shared" si="666"/>
        <v>404693040471</v>
      </c>
      <c r="C7157" s="5">
        <v>40469</v>
      </c>
      <c r="D7157" s="2" t="s">
        <v>804</v>
      </c>
      <c r="E7157" s="14">
        <f t="shared" si="667"/>
        <v>0</v>
      </c>
      <c r="F7157" s="2">
        <v>30</v>
      </c>
      <c r="G7157" s="19">
        <v>146.72</v>
      </c>
      <c r="H7157" s="20">
        <v>0.06</v>
      </c>
      <c r="I7157" s="6"/>
      <c r="J7157" s="5">
        <v>40471</v>
      </c>
      <c r="K7157" s="25">
        <v>18.260000000000002</v>
      </c>
      <c r="L7157" s="2" t="s">
        <v>400</v>
      </c>
      <c r="M7157" s="14">
        <f>+VLOOKUP(L7157,Customers!$C$3:$D$797,2,FALSE)</f>
        <v>1</v>
      </c>
      <c r="N7157" s="14">
        <f>+INDEX(Customers!$B$2:$D$797,MATCH(TF_Database!L7157,Customers!$C$2:$C$797,0),1)</f>
        <v>7144</v>
      </c>
      <c r="O7157" s="29">
        <f t="shared" si="668"/>
        <v>8</v>
      </c>
      <c r="P7157" s="29">
        <f t="shared" si="669"/>
        <v>15</v>
      </c>
      <c r="Q7157" s="14" t="str">
        <f t="shared" si="670"/>
        <v xml:space="preserve">Bradley </v>
      </c>
      <c r="R7157" s="14" t="str">
        <f t="shared" si="671"/>
        <v>Drucker</v>
      </c>
    </row>
    <row r="7158" spans="2:18" x14ac:dyDescent="0.45">
      <c r="B7158" s="14" t="str">
        <f t="shared" si="666"/>
        <v>404691740474</v>
      </c>
      <c r="C7158" s="5">
        <v>40469</v>
      </c>
      <c r="D7158" s="2" t="s">
        <v>804</v>
      </c>
      <c r="E7158" s="14">
        <f t="shared" si="667"/>
        <v>0</v>
      </c>
      <c r="F7158" s="2">
        <v>17</v>
      </c>
      <c r="G7158" s="19">
        <v>74.83</v>
      </c>
      <c r="H7158" s="20">
        <v>0.08</v>
      </c>
      <c r="I7158" s="6"/>
      <c r="J7158" s="5">
        <v>40474</v>
      </c>
      <c r="K7158" s="25">
        <v>-83.71</v>
      </c>
      <c r="L7158" s="2" t="s">
        <v>400</v>
      </c>
      <c r="M7158" s="14">
        <f>+VLOOKUP(L7158,Customers!$C$3:$D$797,2,FALSE)</f>
        <v>1</v>
      </c>
      <c r="N7158" s="14">
        <f>+INDEX(Customers!$B$2:$D$797,MATCH(TF_Database!L7158,Customers!$C$2:$C$797,0),1)</f>
        <v>7144</v>
      </c>
      <c r="O7158" s="29">
        <f t="shared" si="668"/>
        <v>8</v>
      </c>
      <c r="P7158" s="29">
        <f t="shared" si="669"/>
        <v>15</v>
      </c>
      <c r="Q7158" s="14" t="str">
        <f t="shared" si="670"/>
        <v xml:space="preserve">Bradley </v>
      </c>
      <c r="R7158" s="14" t="str">
        <f t="shared" si="671"/>
        <v>Drucker</v>
      </c>
    </row>
    <row r="7159" spans="2:18" x14ac:dyDescent="0.45">
      <c r="B7159" s="14" t="str">
        <f t="shared" si="666"/>
        <v>409871640989</v>
      </c>
      <c r="C7159" s="5">
        <v>40987</v>
      </c>
      <c r="D7159" s="2" t="s">
        <v>808</v>
      </c>
      <c r="E7159" s="14">
        <f t="shared" si="667"/>
        <v>0</v>
      </c>
      <c r="F7159" s="2">
        <v>16</v>
      </c>
      <c r="G7159" s="19">
        <v>124.71</v>
      </c>
      <c r="H7159" s="20">
        <v>0.01</v>
      </c>
      <c r="I7159" s="6"/>
      <c r="J7159" s="5">
        <v>40989</v>
      </c>
      <c r="K7159" s="25">
        <v>-30.04</v>
      </c>
      <c r="L7159" s="2" t="s">
        <v>667</v>
      </c>
      <c r="M7159" s="14">
        <f>+VLOOKUP(L7159,Customers!$C$3:$D$797,2,FALSE)</f>
        <v>1</v>
      </c>
      <c r="N7159" s="14">
        <f>+INDEX(Customers!$B$2:$D$797,MATCH(TF_Database!L7159,Customers!$C$2:$C$797,0),1)</f>
        <v>24888</v>
      </c>
      <c r="O7159" s="29">
        <f t="shared" si="668"/>
        <v>6</v>
      </c>
      <c r="P7159" s="29">
        <f t="shared" si="669"/>
        <v>13</v>
      </c>
      <c r="Q7159" s="14" t="str">
        <f t="shared" si="670"/>
        <v xml:space="preserve">Tracy </v>
      </c>
      <c r="R7159" s="14" t="str">
        <f t="shared" si="671"/>
        <v>Hopkins</v>
      </c>
    </row>
    <row r="7160" spans="2:18" x14ac:dyDescent="0.45">
      <c r="B7160" s="14" t="str">
        <f t="shared" si="666"/>
        <v>405182740520</v>
      </c>
      <c r="C7160" s="5">
        <v>40518</v>
      </c>
      <c r="D7160" s="2" t="s">
        <v>806</v>
      </c>
      <c r="E7160" s="14">
        <f t="shared" si="667"/>
        <v>1</v>
      </c>
      <c r="F7160" s="2">
        <v>27</v>
      </c>
      <c r="G7160" s="19">
        <v>1553.8679999999999</v>
      </c>
      <c r="H7160" s="20">
        <v>0.04</v>
      </c>
      <c r="I7160" s="6"/>
      <c r="J7160" s="5">
        <v>40520</v>
      </c>
      <c r="K7160" s="25">
        <v>322.50599999999997</v>
      </c>
      <c r="L7160" s="2" t="s">
        <v>402</v>
      </c>
      <c r="M7160" s="14">
        <f>+VLOOKUP(L7160,Customers!$C$3:$D$797,2,FALSE)</f>
        <v>5</v>
      </c>
      <c r="N7160" s="14">
        <f>+INDEX(Customers!$B$2:$D$797,MATCH(TF_Database!L7160,Customers!$C$2:$C$797,0),1)</f>
        <v>29432</v>
      </c>
      <c r="O7160" s="29">
        <f t="shared" si="668"/>
        <v>8</v>
      </c>
      <c r="P7160" s="29">
        <f t="shared" si="669"/>
        <v>13</v>
      </c>
      <c r="Q7160" s="14" t="str">
        <f t="shared" si="670"/>
        <v xml:space="preserve">Brendan </v>
      </c>
      <c r="R7160" s="14" t="str">
        <f t="shared" si="671"/>
        <v>Murry</v>
      </c>
    </row>
    <row r="7161" spans="2:18" x14ac:dyDescent="0.45">
      <c r="B7161" s="14" t="str">
        <f t="shared" si="666"/>
        <v>402421640242</v>
      </c>
      <c r="C7161" s="5">
        <v>40242</v>
      </c>
      <c r="D7161" s="2" t="s">
        <v>810</v>
      </c>
      <c r="E7161" s="14">
        <f t="shared" si="667"/>
        <v>0</v>
      </c>
      <c r="F7161" s="2">
        <v>16</v>
      </c>
      <c r="G7161" s="19">
        <v>43.65</v>
      </c>
      <c r="H7161" s="20">
        <v>0.05</v>
      </c>
      <c r="I7161" s="6"/>
      <c r="J7161" s="5">
        <v>40242</v>
      </c>
      <c r="K7161" s="25">
        <v>-3.67</v>
      </c>
      <c r="L7161" s="2" t="s">
        <v>728</v>
      </c>
      <c r="M7161" s="14">
        <f>+VLOOKUP(L7161,Customers!$C$3:$D$797,2,FALSE)</f>
        <v>1</v>
      </c>
      <c r="N7161" s="14">
        <f>+INDEX(Customers!$B$2:$D$797,MATCH(TF_Database!L7161,Customers!$C$2:$C$797,0),1)</f>
        <v>17170</v>
      </c>
      <c r="O7161" s="29">
        <f t="shared" si="668"/>
        <v>4</v>
      </c>
      <c r="P7161" s="29">
        <f t="shared" si="669"/>
        <v>12</v>
      </c>
      <c r="Q7161" s="14" t="str">
        <f t="shared" si="670"/>
        <v xml:space="preserve">Tom </v>
      </c>
      <c r="R7161" s="14" t="str">
        <f t="shared" si="671"/>
        <v>Ashbrook</v>
      </c>
    </row>
    <row r="7162" spans="2:18" x14ac:dyDescent="0.45">
      <c r="B7162" s="14" t="str">
        <f t="shared" si="666"/>
        <v>402422740244</v>
      </c>
      <c r="C7162" s="5">
        <v>40242</v>
      </c>
      <c r="D7162" s="2" t="s">
        <v>810</v>
      </c>
      <c r="E7162" s="14">
        <f t="shared" si="667"/>
        <v>0</v>
      </c>
      <c r="F7162" s="2">
        <v>27</v>
      </c>
      <c r="G7162" s="19">
        <v>2478.4810000000002</v>
      </c>
      <c r="H7162" s="20">
        <v>0.09</v>
      </c>
      <c r="I7162" s="6"/>
      <c r="J7162" s="5">
        <v>40244</v>
      </c>
      <c r="K7162" s="25">
        <v>249.10199999999998</v>
      </c>
      <c r="L7162" s="2" t="s">
        <v>728</v>
      </c>
      <c r="M7162" s="14">
        <f>+VLOOKUP(L7162,Customers!$C$3:$D$797,2,FALSE)</f>
        <v>1</v>
      </c>
      <c r="N7162" s="14">
        <f>+INDEX(Customers!$B$2:$D$797,MATCH(TF_Database!L7162,Customers!$C$2:$C$797,0),1)</f>
        <v>17170</v>
      </c>
      <c r="O7162" s="29">
        <f t="shared" si="668"/>
        <v>4</v>
      </c>
      <c r="P7162" s="29">
        <f t="shared" si="669"/>
        <v>12</v>
      </c>
      <c r="Q7162" s="14" t="str">
        <f t="shared" si="670"/>
        <v xml:space="preserve">Tom </v>
      </c>
      <c r="R7162" s="14" t="str">
        <f t="shared" si="671"/>
        <v>Ashbrook</v>
      </c>
    </row>
    <row r="7163" spans="2:18" x14ac:dyDescent="0.45">
      <c r="B7163" s="14" t="str">
        <f t="shared" si="666"/>
        <v>405252940526</v>
      </c>
      <c r="C7163" s="5">
        <v>40525</v>
      </c>
      <c r="D7163" s="2" t="s">
        <v>810</v>
      </c>
      <c r="E7163" s="14">
        <f t="shared" si="667"/>
        <v>0</v>
      </c>
      <c r="F7163" s="2">
        <v>29</v>
      </c>
      <c r="G7163" s="19">
        <v>1427.14</v>
      </c>
      <c r="H7163" s="20">
        <v>0.02</v>
      </c>
      <c r="I7163" s="6"/>
      <c r="J7163" s="5">
        <v>40526</v>
      </c>
      <c r="K7163" s="25">
        <v>605.91999999999996</v>
      </c>
      <c r="L7163" s="2" t="s">
        <v>400</v>
      </c>
      <c r="M7163" s="14">
        <f>+VLOOKUP(L7163,Customers!$C$3:$D$797,2,FALSE)</f>
        <v>1</v>
      </c>
      <c r="N7163" s="14">
        <f>+INDEX(Customers!$B$2:$D$797,MATCH(TF_Database!L7163,Customers!$C$2:$C$797,0),1)</f>
        <v>7144</v>
      </c>
      <c r="O7163" s="29">
        <f t="shared" si="668"/>
        <v>8</v>
      </c>
      <c r="P7163" s="29">
        <f t="shared" si="669"/>
        <v>15</v>
      </c>
      <c r="Q7163" s="14" t="str">
        <f t="shared" si="670"/>
        <v xml:space="preserve">Bradley </v>
      </c>
      <c r="R7163" s="14" t="str">
        <f t="shared" si="671"/>
        <v>Drucker</v>
      </c>
    </row>
    <row r="7164" spans="2:18" x14ac:dyDescent="0.45">
      <c r="B7164" s="14" t="str">
        <f t="shared" si="666"/>
        <v>411253941126</v>
      </c>
      <c r="C7164" s="5">
        <v>41125</v>
      </c>
      <c r="D7164" s="2" t="s">
        <v>811</v>
      </c>
      <c r="E7164" s="14">
        <f t="shared" si="667"/>
        <v>0</v>
      </c>
      <c r="F7164" s="2">
        <v>39</v>
      </c>
      <c r="G7164" s="19">
        <v>419.95</v>
      </c>
      <c r="H7164" s="20">
        <v>0.02</v>
      </c>
      <c r="I7164" s="6"/>
      <c r="J7164" s="5">
        <v>41126</v>
      </c>
      <c r="K7164" s="25">
        <v>-39.1</v>
      </c>
      <c r="L7164" s="2" t="s">
        <v>210</v>
      </c>
      <c r="M7164" s="14">
        <f>+VLOOKUP(L7164,Customers!$C$3:$D$797,2,FALSE)</f>
        <v>5</v>
      </c>
      <c r="N7164" s="14">
        <f>+INDEX(Customers!$B$2:$D$797,MATCH(TF_Database!L7164,Customers!$C$2:$C$797,0),1)</f>
        <v>11580</v>
      </c>
      <c r="O7164" s="29">
        <f t="shared" si="668"/>
        <v>5</v>
      </c>
      <c r="P7164" s="29">
        <f t="shared" si="669"/>
        <v>14</v>
      </c>
      <c r="Q7164" s="14" t="str">
        <f t="shared" si="670"/>
        <v xml:space="preserve">Doug </v>
      </c>
      <c r="R7164" s="14" t="str">
        <f t="shared" si="671"/>
        <v>O'Connell</v>
      </c>
    </row>
    <row r="7165" spans="2:18" x14ac:dyDescent="0.45">
      <c r="B7165" s="14" t="str">
        <f t="shared" si="666"/>
        <v>407342440738</v>
      </c>
      <c r="C7165" s="5">
        <v>40734</v>
      </c>
      <c r="D7165" s="2" t="s">
        <v>804</v>
      </c>
      <c r="E7165" s="14">
        <f t="shared" si="667"/>
        <v>0</v>
      </c>
      <c r="F7165" s="2">
        <v>24</v>
      </c>
      <c r="G7165" s="19">
        <v>344.25</v>
      </c>
      <c r="H7165" s="20">
        <v>0.1</v>
      </c>
      <c r="I7165" s="6"/>
      <c r="J7165" s="5">
        <v>40738</v>
      </c>
      <c r="K7165" s="25">
        <v>23.961500000000001</v>
      </c>
      <c r="L7165" s="2" t="s">
        <v>381</v>
      </c>
      <c r="M7165" s="14">
        <f>+VLOOKUP(L7165,Customers!$C$3:$D$797,2,FALSE)</f>
        <v>2</v>
      </c>
      <c r="N7165" s="14">
        <f>+INDEX(Customers!$B$2:$D$797,MATCH(TF_Database!L7165,Customers!$C$2:$C$797,0),1)</f>
        <v>13644</v>
      </c>
      <c r="O7165" s="29">
        <f t="shared" si="668"/>
        <v>6</v>
      </c>
      <c r="P7165" s="29">
        <f t="shared" si="669"/>
        <v>14</v>
      </c>
      <c r="Q7165" s="14" t="str">
        <f t="shared" si="670"/>
        <v xml:space="preserve">Karen </v>
      </c>
      <c r="R7165" s="14" t="str">
        <f t="shared" si="671"/>
        <v>Carlisle</v>
      </c>
    </row>
    <row r="7166" spans="2:18" x14ac:dyDescent="0.45">
      <c r="B7166" s="14" t="str">
        <f t="shared" si="666"/>
        <v>407341240739</v>
      </c>
      <c r="C7166" s="5">
        <v>40734</v>
      </c>
      <c r="D7166" s="2" t="s">
        <v>804</v>
      </c>
      <c r="E7166" s="14">
        <f t="shared" si="667"/>
        <v>0</v>
      </c>
      <c r="F7166" s="2">
        <v>12</v>
      </c>
      <c r="G7166" s="19">
        <v>64.77</v>
      </c>
      <c r="H7166" s="20">
        <v>0.09</v>
      </c>
      <c r="I7166" s="6"/>
      <c r="J7166" s="5">
        <v>40739</v>
      </c>
      <c r="K7166" s="25">
        <v>14.46</v>
      </c>
      <c r="L7166" s="2" t="s">
        <v>381</v>
      </c>
      <c r="M7166" s="14">
        <f>+VLOOKUP(L7166,Customers!$C$3:$D$797,2,FALSE)</f>
        <v>2</v>
      </c>
      <c r="N7166" s="14">
        <f>+INDEX(Customers!$B$2:$D$797,MATCH(TF_Database!L7166,Customers!$C$2:$C$797,0),1)</f>
        <v>13644</v>
      </c>
      <c r="O7166" s="29">
        <f t="shared" si="668"/>
        <v>6</v>
      </c>
      <c r="P7166" s="29">
        <f t="shared" si="669"/>
        <v>14</v>
      </c>
      <c r="Q7166" s="14" t="str">
        <f t="shared" si="670"/>
        <v xml:space="preserve">Karen </v>
      </c>
      <c r="R7166" s="14" t="str">
        <f t="shared" si="671"/>
        <v>Carlisle</v>
      </c>
    </row>
    <row r="7167" spans="2:18" x14ac:dyDescent="0.45">
      <c r="B7167" s="14" t="str">
        <f t="shared" si="666"/>
        <v>39915839917</v>
      </c>
      <c r="C7167" s="5">
        <v>39915</v>
      </c>
      <c r="D7167" s="2" t="s">
        <v>806</v>
      </c>
      <c r="E7167" s="14">
        <f t="shared" si="667"/>
        <v>1</v>
      </c>
      <c r="F7167" s="2">
        <v>8</v>
      </c>
      <c r="G7167" s="19">
        <v>292.38</v>
      </c>
      <c r="H7167" s="20">
        <v>0.05</v>
      </c>
      <c r="I7167" s="6"/>
      <c r="J7167" s="5">
        <v>39917</v>
      </c>
      <c r="K7167" s="25">
        <v>6.11</v>
      </c>
      <c r="L7167" s="2" t="s">
        <v>721</v>
      </c>
      <c r="M7167" s="14">
        <f>+VLOOKUP(L7167,Customers!$C$3:$D$797,2,FALSE)</f>
        <v>1</v>
      </c>
      <c r="N7167" s="14">
        <f>+INDEX(Customers!$B$2:$D$797,MATCH(TF_Database!L7167,Customers!$C$2:$C$797,0),1)</f>
        <v>21902</v>
      </c>
      <c r="O7167" s="29">
        <f t="shared" si="668"/>
        <v>5</v>
      </c>
      <c r="P7167" s="29">
        <f t="shared" si="669"/>
        <v>9</v>
      </c>
      <c r="Q7167" s="14" t="str">
        <f t="shared" si="670"/>
        <v xml:space="preserve">Dave </v>
      </c>
      <c r="R7167" s="14" t="str">
        <f t="shared" si="671"/>
        <v>Kipp</v>
      </c>
    </row>
    <row r="7168" spans="2:18" x14ac:dyDescent="0.45">
      <c r="B7168" s="14" t="str">
        <f t="shared" si="666"/>
        <v>399152439915</v>
      </c>
      <c r="C7168" s="5">
        <v>39915</v>
      </c>
      <c r="D7168" s="2" t="s">
        <v>806</v>
      </c>
      <c r="E7168" s="14">
        <f t="shared" si="667"/>
        <v>1</v>
      </c>
      <c r="F7168" s="2">
        <v>24</v>
      </c>
      <c r="G7168" s="19">
        <v>191.79</v>
      </c>
      <c r="H7168" s="20">
        <v>0.1</v>
      </c>
      <c r="I7168" s="6"/>
      <c r="J7168" s="5">
        <v>39915</v>
      </c>
      <c r="K7168" s="25">
        <v>-6.34</v>
      </c>
      <c r="L7168" s="2" t="s">
        <v>721</v>
      </c>
      <c r="M7168" s="14">
        <f>+VLOOKUP(L7168,Customers!$C$3:$D$797,2,FALSE)</f>
        <v>1</v>
      </c>
      <c r="N7168" s="14">
        <f>+INDEX(Customers!$B$2:$D$797,MATCH(TF_Database!L7168,Customers!$C$2:$C$797,0),1)</f>
        <v>21902</v>
      </c>
      <c r="O7168" s="29">
        <f t="shared" si="668"/>
        <v>5</v>
      </c>
      <c r="P7168" s="29">
        <f t="shared" si="669"/>
        <v>9</v>
      </c>
      <c r="Q7168" s="14" t="str">
        <f t="shared" si="670"/>
        <v xml:space="preserve">Dave </v>
      </c>
      <c r="R7168" s="14" t="str">
        <f t="shared" si="671"/>
        <v>Kipp</v>
      </c>
    </row>
    <row r="7169" spans="2:18" x14ac:dyDescent="0.45">
      <c r="B7169" s="14" t="str">
        <f t="shared" si="666"/>
        <v>399153439917</v>
      </c>
      <c r="C7169" s="5">
        <v>39915</v>
      </c>
      <c r="D7169" s="2" t="s">
        <v>806</v>
      </c>
      <c r="E7169" s="14">
        <f t="shared" si="667"/>
        <v>1</v>
      </c>
      <c r="F7169" s="2">
        <v>34</v>
      </c>
      <c r="G7169" s="19">
        <v>290.01</v>
      </c>
      <c r="H7169" s="20">
        <v>0.03</v>
      </c>
      <c r="I7169" s="6"/>
      <c r="J7169" s="5">
        <v>39917</v>
      </c>
      <c r="K7169" s="25">
        <v>-160.27549999999999</v>
      </c>
      <c r="L7169" s="2" t="s">
        <v>721</v>
      </c>
      <c r="M7169" s="14">
        <f>+VLOOKUP(L7169,Customers!$C$3:$D$797,2,FALSE)</f>
        <v>1</v>
      </c>
      <c r="N7169" s="14">
        <f>+INDEX(Customers!$B$2:$D$797,MATCH(TF_Database!L7169,Customers!$C$2:$C$797,0),1)</f>
        <v>21902</v>
      </c>
      <c r="O7169" s="29">
        <f t="shared" si="668"/>
        <v>5</v>
      </c>
      <c r="P7169" s="29">
        <f t="shared" si="669"/>
        <v>9</v>
      </c>
      <c r="Q7169" s="14" t="str">
        <f t="shared" si="670"/>
        <v xml:space="preserve">Dave </v>
      </c>
      <c r="R7169" s="14" t="str">
        <f t="shared" si="671"/>
        <v>Kipp</v>
      </c>
    </row>
    <row r="7170" spans="2:18" x14ac:dyDescent="0.45">
      <c r="B7170" s="14" t="str">
        <f t="shared" si="666"/>
        <v>39915239917</v>
      </c>
      <c r="C7170" s="5">
        <v>39915</v>
      </c>
      <c r="D7170" s="2" t="s">
        <v>806</v>
      </c>
      <c r="E7170" s="14">
        <f t="shared" si="667"/>
        <v>1</v>
      </c>
      <c r="F7170" s="2">
        <v>2</v>
      </c>
      <c r="G7170" s="19">
        <v>4692.26</v>
      </c>
      <c r="H7170" s="20">
        <v>0.08</v>
      </c>
      <c r="I7170" s="6"/>
      <c r="J7170" s="5">
        <v>39917</v>
      </c>
      <c r="K7170" s="25">
        <v>-7373.1282000000001</v>
      </c>
      <c r="L7170" s="2" t="s">
        <v>721</v>
      </c>
      <c r="M7170" s="14">
        <f>+VLOOKUP(L7170,Customers!$C$3:$D$797,2,FALSE)</f>
        <v>1</v>
      </c>
      <c r="N7170" s="14">
        <f>+INDEX(Customers!$B$2:$D$797,MATCH(TF_Database!L7170,Customers!$C$2:$C$797,0),1)</f>
        <v>21902</v>
      </c>
      <c r="O7170" s="29">
        <f t="shared" si="668"/>
        <v>5</v>
      </c>
      <c r="P7170" s="29">
        <f t="shared" si="669"/>
        <v>9</v>
      </c>
      <c r="Q7170" s="14" t="str">
        <f t="shared" si="670"/>
        <v xml:space="preserve">Dave </v>
      </c>
      <c r="R7170" s="14" t="str">
        <f t="shared" si="671"/>
        <v>Kipp</v>
      </c>
    </row>
    <row r="7171" spans="2:18" x14ac:dyDescent="0.45">
      <c r="B7171" s="14" t="str">
        <f t="shared" si="666"/>
        <v>401954140196</v>
      </c>
      <c r="C7171" s="5">
        <v>40195</v>
      </c>
      <c r="D7171" s="2" t="s">
        <v>808</v>
      </c>
      <c r="E7171" s="14">
        <f t="shared" si="667"/>
        <v>0</v>
      </c>
      <c r="F7171" s="2">
        <v>41</v>
      </c>
      <c r="G7171" s="19">
        <v>576.58000000000004</v>
      </c>
      <c r="H7171" s="20">
        <v>0.04</v>
      </c>
      <c r="I7171" s="6"/>
      <c r="J7171" s="5">
        <v>40196</v>
      </c>
      <c r="K7171" s="25">
        <v>-81.55</v>
      </c>
      <c r="L7171" s="2" t="s">
        <v>410</v>
      </c>
      <c r="M7171" s="14">
        <f>+VLOOKUP(L7171,Customers!$C$3:$D$797,2,FALSE)</f>
        <v>3</v>
      </c>
      <c r="N7171" s="14">
        <f>+INDEX(Customers!$B$2:$D$797,MATCH(TF_Database!L7171,Customers!$C$2:$C$797,0),1)</f>
        <v>25705</v>
      </c>
      <c r="O7171" s="29">
        <f t="shared" si="668"/>
        <v>6</v>
      </c>
      <c r="P7171" s="29">
        <f t="shared" si="669"/>
        <v>11</v>
      </c>
      <c r="Q7171" s="14" t="str">
        <f t="shared" si="670"/>
        <v xml:space="preserve">Bobby </v>
      </c>
      <c r="R7171" s="14" t="str">
        <f t="shared" si="671"/>
        <v>Elias</v>
      </c>
    </row>
    <row r="7172" spans="2:18" x14ac:dyDescent="0.45">
      <c r="B7172" s="14" t="str">
        <f t="shared" si="666"/>
        <v>402791840279</v>
      </c>
      <c r="C7172" s="5">
        <v>40279</v>
      </c>
      <c r="D7172" s="2" t="s">
        <v>804</v>
      </c>
      <c r="E7172" s="14">
        <f t="shared" si="667"/>
        <v>0</v>
      </c>
      <c r="F7172" s="2">
        <v>18</v>
      </c>
      <c r="G7172" s="19">
        <v>994.47450000000003</v>
      </c>
      <c r="H7172" s="20">
        <v>0.05</v>
      </c>
      <c r="I7172" s="6"/>
      <c r="J7172" s="5">
        <v>40279</v>
      </c>
      <c r="K7172" s="25">
        <v>0.71100000000000563</v>
      </c>
      <c r="L7172" s="2" t="s">
        <v>338</v>
      </c>
      <c r="M7172" s="14">
        <f>+VLOOKUP(L7172,Customers!$C$3:$D$797,2,FALSE)</f>
        <v>3</v>
      </c>
      <c r="N7172" s="14">
        <f>+INDEX(Customers!$B$2:$D$797,MATCH(TF_Database!L7172,Customers!$C$2:$C$797,0),1)</f>
        <v>30333</v>
      </c>
      <c r="O7172" s="29">
        <f t="shared" si="668"/>
        <v>8</v>
      </c>
      <c r="P7172" s="29">
        <f t="shared" si="669"/>
        <v>14</v>
      </c>
      <c r="Q7172" s="14" t="str">
        <f t="shared" si="670"/>
        <v xml:space="preserve">Natalie </v>
      </c>
      <c r="R7172" s="14" t="str">
        <f t="shared" si="671"/>
        <v>Webber</v>
      </c>
    </row>
    <row r="7173" spans="2:18" x14ac:dyDescent="0.45">
      <c r="B7173" s="14" t="str">
        <f t="shared" si="666"/>
        <v>400374940037</v>
      </c>
      <c r="C7173" s="5">
        <v>40037</v>
      </c>
      <c r="D7173" s="2" t="s">
        <v>810</v>
      </c>
      <c r="E7173" s="14">
        <f t="shared" si="667"/>
        <v>0</v>
      </c>
      <c r="F7173" s="2">
        <v>49</v>
      </c>
      <c r="G7173" s="19">
        <v>633.91</v>
      </c>
      <c r="H7173" s="20">
        <v>0</v>
      </c>
      <c r="I7173" s="6"/>
      <c r="J7173" s="5">
        <v>40037</v>
      </c>
      <c r="K7173" s="25">
        <v>141.16999999999999</v>
      </c>
      <c r="L7173" s="2" t="s">
        <v>362</v>
      </c>
      <c r="M7173" s="14">
        <f>+VLOOKUP(L7173,Customers!$C$3:$D$797,2,FALSE)</f>
        <v>1</v>
      </c>
      <c r="N7173" s="14">
        <f>+INDEX(Customers!$B$2:$D$797,MATCH(TF_Database!L7173,Customers!$C$2:$C$797,0),1)</f>
        <v>17675</v>
      </c>
      <c r="O7173" s="29">
        <f t="shared" si="668"/>
        <v>5</v>
      </c>
      <c r="P7173" s="29">
        <f t="shared" si="669"/>
        <v>11</v>
      </c>
      <c r="Q7173" s="14" t="str">
        <f t="shared" si="670"/>
        <v xml:space="preserve">Brad </v>
      </c>
      <c r="R7173" s="14" t="str">
        <f t="shared" si="671"/>
        <v>Thomas</v>
      </c>
    </row>
    <row r="7174" spans="2:18" x14ac:dyDescent="0.45">
      <c r="B7174" s="14" t="str">
        <f t="shared" si="666"/>
        <v>410683941069</v>
      </c>
      <c r="C7174" s="5">
        <v>41068</v>
      </c>
      <c r="D7174" s="2" t="s">
        <v>808</v>
      </c>
      <c r="E7174" s="14">
        <f t="shared" si="667"/>
        <v>0</v>
      </c>
      <c r="F7174" s="2">
        <v>39</v>
      </c>
      <c r="G7174" s="19">
        <v>61.94</v>
      </c>
      <c r="H7174" s="20">
        <v>0.1</v>
      </c>
      <c r="I7174" s="6"/>
      <c r="J7174" s="5">
        <v>41069</v>
      </c>
      <c r="K7174" s="25">
        <v>-17.78</v>
      </c>
      <c r="L7174" s="2" t="s">
        <v>546</v>
      </c>
      <c r="M7174" s="14">
        <f>+VLOOKUP(L7174,Customers!$C$3:$D$797,2,FALSE)</f>
        <v>1</v>
      </c>
      <c r="N7174" s="14">
        <f>+INDEX(Customers!$B$2:$D$797,MATCH(TF_Database!L7174,Customers!$C$2:$C$797,0),1)</f>
        <v>22657</v>
      </c>
      <c r="O7174" s="29">
        <f t="shared" si="668"/>
        <v>5</v>
      </c>
      <c r="P7174" s="29">
        <f t="shared" si="669"/>
        <v>13</v>
      </c>
      <c r="Q7174" s="14" t="str">
        <f t="shared" si="670"/>
        <v xml:space="preserve">Kean </v>
      </c>
      <c r="R7174" s="14" t="str">
        <f t="shared" si="671"/>
        <v>Thornton</v>
      </c>
    </row>
    <row r="7175" spans="2:18" x14ac:dyDescent="0.45">
      <c r="B7175" s="14" t="str">
        <f t="shared" ref="B7175:B7238" si="672">+CONCATENATE(C7175,F7175,J7175)</f>
        <v>41085441087</v>
      </c>
      <c r="C7175" s="5">
        <v>41085</v>
      </c>
      <c r="D7175" s="2" t="s">
        <v>808</v>
      </c>
      <c r="E7175" s="14">
        <f t="shared" ref="E7175:E7238" si="673">+IF(D7175="High",1,0)</f>
        <v>0</v>
      </c>
      <c r="F7175" s="2">
        <v>4</v>
      </c>
      <c r="G7175" s="19">
        <v>57.82</v>
      </c>
      <c r="H7175" s="20">
        <v>0.08</v>
      </c>
      <c r="I7175" s="6"/>
      <c r="J7175" s="5">
        <v>41087</v>
      </c>
      <c r="K7175" s="25">
        <v>0.84999999999999787</v>
      </c>
      <c r="L7175" s="2" t="s">
        <v>386</v>
      </c>
      <c r="M7175" s="14">
        <f>+VLOOKUP(L7175,Customers!$C$3:$D$797,2,FALSE)</f>
        <v>2</v>
      </c>
      <c r="N7175" s="14">
        <f>+INDEX(Customers!$B$2:$D$797,MATCH(TF_Database!L7175,Customers!$C$2:$C$797,0),1)</f>
        <v>2078</v>
      </c>
      <c r="O7175" s="29">
        <f t="shared" ref="O7175:O7238" si="674">+SEARCH(" ",L7175)</f>
        <v>8</v>
      </c>
      <c r="P7175" s="29">
        <f t="shared" ref="P7175:P7238" si="675">+LEN(L7175)</f>
        <v>15</v>
      </c>
      <c r="Q7175" s="14" t="str">
        <f t="shared" ref="Q7175:Q7238" si="676">+LEFT(L7175,O7175)</f>
        <v xml:space="preserve">Michael </v>
      </c>
      <c r="R7175" s="14" t="str">
        <f t="shared" ref="R7175:R7238" si="677">+RIGHT(L7175,P7175-O7175)</f>
        <v>Stewart</v>
      </c>
    </row>
    <row r="7176" spans="2:18" x14ac:dyDescent="0.45">
      <c r="B7176" s="14" t="str">
        <f t="shared" si="672"/>
        <v>410854941086</v>
      </c>
      <c r="C7176" s="5">
        <v>41085</v>
      </c>
      <c r="D7176" s="2" t="s">
        <v>808</v>
      </c>
      <c r="E7176" s="14">
        <f t="shared" si="673"/>
        <v>0</v>
      </c>
      <c r="F7176" s="2">
        <v>49</v>
      </c>
      <c r="G7176" s="19">
        <v>544.89</v>
      </c>
      <c r="H7176" s="20">
        <v>0.09</v>
      </c>
      <c r="I7176" s="6"/>
      <c r="J7176" s="5">
        <v>41086</v>
      </c>
      <c r="K7176" s="25">
        <v>-115.66</v>
      </c>
      <c r="L7176" s="2" t="s">
        <v>386</v>
      </c>
      <c r="M7176" s="14">
        <f>+VLOOKUP(L7176,Customers!$C$3:$D$797,2,FALSE)</f>
        <v>2</v>
      </c>
      <c r="N7176" s="14">
        <f>+INDEX(Customers!$B$2:$D$797,MATCH(TF_Database!L7176,Customers!$C$2:$C$797,0),1)</f>
        <v>2078</v>
      </c>
      <c r="O7176" s="29">
        <f t="shared" si="674"/>
        <v>8</v>
      </c>
      <c r="P7176" s="29">
        <f t="shared" si="675"/>
        <v>15</v>
      </c>
      <c r="Q7176" s="14" t="str">
        <f t="shared" si="676"/>
        <v xml:space="preserve">Michael </v>
      </c>
      <c r="R7176" s="14" t="str">
        <f t="shared" si="677"/>
        <v>Stewart</v>
      </c>
    </row>
    <row r="7177" spans="2:18" x14ac:dyDescent="0.45">
      <c r="B7177" s="14" t="str">
        <f t="shared" si="672"/>
        <v>40133640134</v>
      </c>
      <c r="C7177" s="5">
        <v>40133</v>
      </c>
      <c r="D7177" s="2" t="s">
        <v>811</v>
      </c>
      <c r="E7177" s="14">
        <f t="shared" si="673"/>
        <v>0</v>
      </c>
      <c r="F7177" s="2">
        <v>6</v>
      </c>
      <c r="G7177" s="19">
        <v>122.09</v>
      </c>
      <c r="H7177" s="20">
        <v>0.04</v>
      </c>
      <c r="I7177" s="6"/>
      <c r="J7177" s="5">
        <v>40134</v>
      </c>
      <c r="K7177" s="25">
        <v>-15.2</v>
      </c>
      <c r="L7177" s="2" t="s">
        <v>385</v>
      </c>
      <c r="M7177" s="14">
        <f>+VLOOKUP(L7177,Customers!$C$3:$D$797,2,FALSE)</f>
        <v>3</v>
      </c>
      <c r="N7177" s="14">
        <f>+INDEX(Customers!$B$2:$D$797,MATCH(TF_Database!L7177,Customers!$C$2:$C$797,0),1)</f>
        <v>19852</v>
      </c>
      <c r="O7177" s="29">
        <f t="shared" si="674"/>
        <v>7</v>
      </c>
      <c r="P7177" s="29">
        <f t="shared" si="675"/>
        <v>11</v>
      </c>
      <c r="Q7177" s="14" t="str">
        <f t="shared" si="676"/>
        <v xml:space="preserve">Alyssa </v>
      </c>
      <c r="R7177" s="14" t="str">
        <f t="shared" si="677"/>
        <v>Tate</v>
      </c>
    </row>
    <row r="7178" spans="2:18" x14ac:dyDescent="0.45">
      <c r="B7178" s="14" t="str">
        <f t="shared" si="672"/>
        <v>401334940136</v>
      </c>
      <c r="C7178" s="5">
        <v>40133</v>
      </c>
      <c r="D7178" s="2" t="s">
        <v>811</v>
      </c>
      <c r="E7178" s="14">
        <f t="shared" si="673"/>
        <v>0</v>
      </c>
      <c r="F7178" s="2">
        <v>49</v>
      </c>
      <c r="G7178" s="19">
        <v>150.06</v>
      </c>
      <c r="H7178" s="20">
        <v>0.02</v>
      </c>
      <c r="I7178" s="6"/>
      <c r="J7178" s="5">
        <v>40136</v>
      </c>
      <c r="K7178" s="25">
        <v>30.97</v>
      </c>
      <c r="L7178" s="2" t="s">
        <v>385</v>
      </c>
      <c r="M7178" s="14">
        <f>+VLOOKUP(L7178,Customers!$C$3:$D$797,2,FALSE)</f>
        <v>3</v>
      </c>
      <c r="N7178" s="14">
        <f>+INDEX(Customers!$B$2:$D$797,MATCH(TF_Database!L7178,Customers!$C$2:$C$797,0),1)</f>
        <v>19852</v>
      </c>
      <c r="O7178" s="29">
        <f t="shared" si="674"/>
        <v>7</v>
      </c>
      <c r="P7178" s="29">
        <f t="shared" si="675"/>
        <v>11</v>
      </c>
      <c r="Q7178" s="14" t="str">
        <f t="shared" si="676"/>
        <v xml:space="preserve">Alyssa </v>
      </c>
      <c r="R7178" s="14" t="str">
        <f t="shared" si="677"/>
        <v>Tate</v>
      </c>
    </row>
    <row r="7179" spans="2:18" x14ac:dyDescent="0.45">
      <c r="B7179" s="14" t="str">
        <f t="shared" si="672"/>
        <v>40133940134</v>
      </c>
      <c r="C7179" s="5">
        <v>40133</v>
      </c>
      <c r="D7179" s="2" t="s">
        <v>811</v>
      </c>
      <c r="E7179" s="14">
        <f t="shared" si="673"/>
        <v>0</v>
      </c>
      <c r="F7179" s="2">
        <v>9</v>
      </c>
      <c r="G7179" s="19">
        <v>95.09</v>
      </c>
      <c r="H7179" s="20">
        <v>0.09</v>
      </c>
      <c r="I7179" s="6"/>
      <c r="J7179" s="5">
        <v>40134</v>
      </c>
      <c r="K7179" s="25">
        <v>-13.53</v>
      </c>
      <c r="L7179" s="2" t="s">
        <v>385</v>
      </c>
      <c r="M7179" s="14">
        <f>+VLOOKUP(L7179,Customers!$C$3:$D$797,2,FALSE)</f>
        <v>3</v>
      </c>
      <c r="N7179" s="14">
        <f>+INDEX(Customers!$B$2:$D$797,MATCH(TF_Database!L7179,Customers!$C$2:$C$797,0),1)</f>
        <v>19852</v>
      </c>
      <c r="O7179" s="29">
        <f t="shared" si="674"/>
        <v>7</v>
      </c>
      <c r="P7179" s="29">
        <f t="shared" si="675"/>
        <v>11</v>
      </c>
      <c r="Q7179" s="14" t="str">
        <f t="shared" si="676"/>
        <v xml:space="preserve">Alyssa </v>
      </c>
      <c r="R7179" s="14" t="str">
        <f t="shared" si="677"/>
        <v>Tate</v>
      </c>
    </row>
    <row r="7180" spans="2:18" x14ac:dyDescent="0.45">
      <c r="B7180" s="14" t="str">
        <f t="shared" si="672"/>
        <v>409751140976</v>
      </c>
      <c r="C7180" s="5">
        <v>40975</v>
      </c>
      <c r="D7180" s="2" t="s">
        <v>810</v>
      </c>
      <c r="E7180" s="14">
        <f t="shared" si="673"/>
        <v>0</v>
      </c>
      <c r="F7180" s="2">
        <v>11</v>
      </c>
      <c r="G7180" s="19">
        <v>995.72400000000005</v>
      </c>
      <c r="H7180" s="20">
        <v>0.05</v>
      </c>
      <c r="I7180" s="6"/>
      <c r="J7180" s="5">
        <v>40976</v>
      </c>
      <c r="K7180" s="25">
        <v>-117.61199999999999</v>
      </c>
      <c r="L7180" s="2" t="s">
        <v>191</v>
      </c>
      <c r="M7180" s="14">
        <f>+VLOOKUP(L7180,Customers!$C$3:$D$797,2,FALSE)</f>
        <v>2</v>
      </c>
      <c r="N7180" s="14">
        <f>+INDEX(Customers!$B$2:$D$797,MATCH(TF_Database!L7180,Customers!$C$2:$C$797,0),1)</f>
        <v>24755</v>
      </c>
      <c r="O7180" s="29">
        <f t="shared" si="674"/>
        <v>6</v>
      </c>
      <c r="P7180" s="29">
        <f t="shared" si="675"/>
        <v>14</v>
      </c>
      <c r="Q7180" s="14" t="str">
        <f t="shared" si="676"/>
        <v xml:space="preserve">Helen </v>
      </c>
      <c r="R7180" s="14" t="str">
        <f t="shared" si="677"/>
        <v>Andreada</v>
      </c>
    </row>
    <row r="7181" spans="2:18" x14ac:dyDescent="0.45">
      <c r="B7181" s="14" t="str">
        <f t="shared" si="672"/>
        <v>408171640817</v>
      </c>
      <c r="C7181" s="5">
        <v>40817</v>
      </c>
      <c r="D7181" s="2" t="s">
        <v>811</v>
      </c>
      <c r="E7181" s="14">
        <f t="shared" si="673"/>
        <v>0</v>
      </c>
      <c r="F7181" s="2">
        <v>16</v>
      </c>
      <c r="G7181" s="19">
        <v>102.99</v>
      </c>
      <c r="H7181" s="20">
        <v>0.1</v>
      </c>
      <c r="I7181" s="6"/>
      <c r="J7181" s="5">
        <v>40817</v>
      </c>
      <c r="K7181" s="25">
        <v>-102.17</v>
      </c>
      <c r="L7181" s="2" t="s">
        <v>422</v>
      </c>
      <c r="M7181" s="14">
        <f>+VLOOKUP(L7181,Customers!$C$3:$D$797,2,FALSE)</f>
        <v>4</v>
      </c>
      <c r="N7181" s="14">
        <f>+INDEX(Customers!$B$2:$D$797,MATCH(TF_Database!L7181,Customers!$C$2:$C$797,0),1)</f>
        <v>939</v>
      </c>
      <c r="O7181" s="29">
        <f t="shared" si="674"/>
        <v>5</v>
      </c>
      <c r="P7181" s="29">
        <f t="shared" si="675"/>
        <v>12</v>
      </c>
      <c r="Q7181" s="14" t="str">
        <f t="shared" si="676"/>
        <v xml:space="preserve">Bill </v>
      </c>
      <c r="R7181" s="14" t="str">
        <f t="shared" si="677"/>
        <v>Shonely</v>
      </c>
    </row>
    <row r="7182" spans="2:18" x14ac:dyDescent="0.45">
      <c r="B7182" s="14" t="str">
        <f t="shared" si="672"/>
        <v>408172040819</v>
      </c>
      <c r="C7182" s="5">
        <v>40817</v>
      </c>
      <c r="D7182" s="2" t="s">
        <v>811</v>
      </c>
      <c r="E7182" s="14">
        <f t="shared" si="673"/>
        <v>0</v>
      </c>
      <c r="F7182" s="2">
        <v>20</v>
      </c>
      <c r="G7182" s="19">
        <v>1429.088</v>
      </c>
      <c r="H7182" s="20">
        <v>0.06</v>
      </c>
      <c r="I7182" s="6"/>
      <c r="J7182" s="5">
        <v>40819</v>
      </c>
      <c r="K7182" s="25">
        <v>500.04899999999998</v>
      </c>
      <c r="L7182" s="2" t="s">
        <v>422</v>
      </c>
      <c r="M7182" s="14">
        <f>+VLOOKUP(L7182,Customers!$C$3:$D$797,2,FALSE)</f>
        <v>4</v>
      </c>
      <c r="N7182" s="14">
        <f>+INDEX(Customers!$B$2:$D$797,MATCH(TF_Database!L7182,Customers!$C$2:$C$797,0),1)</f>
        <v>939</v>
      </c>
      <c r="O7182" s="29">
        <f t="shared" si="674"/>
        <v>5</v>
      </c>
      <c r="P7182" s="29">
        <f t="shared" si="675"/>
        <v>12</v>
      </c>
      <c r="Q7182" s="14" t="str">
        <f t="shared" si="676"/>
        <v xml:space="preserve">Bill </v>
      </c>
      <c r="R7182" s="14" t="str">
        <f t="shared" si="677"/>
        <v>Shonely</v>
      </c>
    </row>
    <row r="7183" spans="2:18" x14ac:dyDescent="0.45">
      <c r="B7183" s="14" t="str">
        <f t="shared" si="672"/>
        <v>408761340878</v>
      </c>
      <c r="C7183" s="5">
        <v>40876</v>
      </c>
      <c r="D7183" s="2" t="s">
        <v>810</v>
      </c>
      <c r="E7183" s="14">
        <f t="shared" si="673"/>
        <v>0</v>
      </c>
      <c r="F7183" s="2">
        <v>13</v>
      </c>
      <c r="G7183" s="19">
        <v>246.06</v>
      </c>
      <c r="H7183" s="20">
        <v>0.08</v>
      </c>
      <c r="I7183" s="6"/>
      <c r="J7183" s="5">
        <v>40878</v>
      </c>
      <c r="K7183" s="25">
        <v>52.33</v>
      </c>
      <c r="L7183" s="2" t="s">
        <v>722</v>
      </c>
      <c r="M7183" s="14">
        <f>+VLOOKUP(L7183,Customers!$C$3:$D$797,2,FALSE)</f>
        <v>1</v>
      </c>
      <c r="N7183" s="14">
        <f>+INDEX(Customers!$B$2:$D$797,MATCH(TF_Database!L7183,Customers!$C$2:$C$797,0),1)</f>
        <v>9195</v>
      </c>
      <c r="O7183" s="29">
        <f t="shared" si="674"/>
        <v>6</v>
      </c>
      <c r="P7183" s="29">
        <f t="shared" si="675"/>
        <v>12</v>
      </c>
      <c r="Q7183" s="14" t="str">
        <f t="shared" si="676"/>
        <v xml:space="preserve">David </v>
      </c>
      <c r="R7183" s="14" t="str">
        <f t="shared" si="677"/>
        <v>Bremer</v>
      </c>
    </row>
    <row r="7184" spans="2:18" x14ac:dyDescent="0.45">
      <c r="B7184" s="14" t="str">
        <f t="shared" si="672"/>
        <v>408762540878</v>
      </c>
      <c r="C7184" s="5">
        <v>40876</v>
      </c>
      <c r="D7184" s="2" t="s">
        <v>810</v>
      </c>
      <c r="E7184" s="14">
        <f t="shared" si="673"/>
        <v>0</v>
      </c>
      <c r="F7184" s="2">
        <v>25</v>
      </c>
      <c r="G7184" s="19">
        <v>41.87</v>
      </c>
      <c r="H7184" s="20">
        <v>0.05</v>
      </c>
      <c r="I7184" s="6"/>
      <c r="J7184" s="5">
        <v>40878</v>
      </c>
      <c r="K7184" s="25">
        <v>-25.52</v>
      </c>
      <c r="L7184" s="2" t="s">
        <v>722</v>
      </c>
      <c r="M7184" s="14">
        <f>+VLOOKUP(L7184,Customers!$C$3:$D$797,2,FALSE)</f>
        <v>1</v>
      </c>
      <c r="N7184" s="14">
        <f>+INDEX(Customers!$B$2:$D$797,MATCH(TF_Database!L7184,Customers!$C$2:$C$797,0),1)</f>
        <v>9195</v>
      </c>
      <c r="O7184" s="29">
        <f t="shared" si="674"/>
        <v>6</v>
      </c>
      <c r="P7184" s="29">
        <f t="shared" si="675"/>
        <v>12</v>
      </c>
      <c r="Q7184" s="14" t="str">
        <f t="shared" si="676"/>
        <v xml:space="preserve">David </v>
      </c>
      <c r="R7184" s="14" t="str">
        <f t="shared" si="677"/>
        <v>Bremer</v>
      </c>
    </row>
    <row r="7185" spans="2:18" x14ac:dyDescent="0.45">
      <c r="B7185" s="14" t="str">
        <f t="shared" si="672"/>
        <v>406583040660</v>
      </c>
      <c r="C7185" s="5">
        <v>40658</v>
      </c>
      <c r="D7185" s="2" t="s">
        <v>808</v>
      </c>
      <c r="E7185" s="14">
        <f t="shared" si="673"/>
        <v>0</v>
      </c>
      <c r="F7185" s="2">
        <v>30</v>
      </c>
      <c r="G7185" s="19">
        <v>5217.79</v>
      </c>
      <c r="H7185" s="20">
        <v>0.09</v>
      </c>
      <c r="I7185" s="6"/>
      <c r="J7185" s="5">
        <v>40660</v>
      </c>
      <c r="K7185" s="25">
        <v>209.54</v>
      </c>
      <c r="L7185" s="2" t="s">
        <v>414</v>
      </c>
      <c r="M7185" s="14">
        <f>+VLOOKUP(L7185,Customers!$C$3:$D$797,2,FALSE)</f>
        <v>1</v>
      </c>
      <c r="N7185" s="14">
        <f>+INDEX(Customers!$B$2:$D$797,MATCH(TF_Database!L7185,Customers!$C$2:$C$797,0),1)</f>
        <v>9287</v>
      </c>
      <c r="O7185" s="29">
        <f t="shared" si="674"/>
        <v>6</v>
      </c>
      <c r="P7185" s="29">
        <f t="shared" si="675"/>
        <v>13</v>
      </c>
      <c r="Q7185" s="14" t="str">
        <f t="shared" si="676"/>
        <v xml:space="preserve">Julia </v>
      </c>
      <c r="R7185" s="14" t="str">
        <f t="shared" si="677"/>
        <v>Barnett</v>
      </c>
    </row>
    <row r="7186" spans="2:18" x14ac:dyDescent="0.45">
      <c r="B7186" s="14" t="str">
        <f t="shared" si="672"/>
        <v>409664340968</v>
      </c>
      <c r="C7186" s="5">
        <v>40966</v>
      </c>
      <c r="D7186" s="2" t="s">
        <v>811</v>
      </c>
      <c r="E7186" s="14">
        <f t="shared" si="673"/>
        <v>0</v>
      </c>
      <c r="F7186" s="2">
        <v>43</v>
      </c>
      <c r="G7186" s="19">
        <v>16886.759999999998</v>
      </c>
      <c r="H7186" s="20">
        <v>0.02</v>
      </c>
      <c r="I7186" s="6"/>
      <c r="J7186" s="5">
        <v>40968</v>
      </c>
      <c r="K7186" s="25">
        <v>483.95</v>
      </c>
      <c r="L7186" s="2" t="s">
        <v>727</v>
      </c>
      <c r="M7186" s="14">
        <f>+VLOOKUP(L7186,Customers!$C$3:$D$797,2,FALSE)</f>
        <v>3</v>
      </c>
      <c r="N7186" s="14">
        <f>+INDEX(Customers!$B$2:$D$797,MATCH(TF_Database!L7186,Customers!$C$2:$C$797,0),1)</f>
        <v>21657</v>
      </c>
      <c r="O7186" s="29">
        <f t="shared" si="674"/>
        <v>5</v>
      </c>
      <c r="P7186" s="29">
        <f t="shared" si="675"/>
        <v>13</v>
      </c>
      <c r="Q7186" s="14" t="str">
        <f t="shared" si="676"/>
        <v xml:space="preserve">Paul </v>
      </c>
      <c r="R7186" s="14" t="str">
        <f t="shared" si="677"/>
        <v>Van Hugh</v>
      </c>
    </row>
    <row r="7187" spans="2:18" x14ac:dyDescent="0.45">
      <c r="B7187" s="14" t="str">
        <f t="shared" si="672"/>
        <v>40969140971</v>
      </c>
      <c r="C7187" s="5">
        <v>40969</v>
      </c>
      <c r="D7187" s="2" t="s">
        <v>808</v>
      </c>
      <c r="E7187" s="14">
        <f t="shared" si="673"/>
        <v>0</v>
      </c>
      <c r="F7187" s="2">
        <v>1</v>
      </c>
      <c r="G7187" s="19">
        <v>11.7</v>
      </c>
      <c r="H7187" s="20">
        <v>0</v>
      </c>
      <c r="I7187" s="6"/>
      <c r="J7187" s="5">
        <v>40971</v>
      </c>
      <c r="K7187" s="25">
        <v>-8.06</v>
      </c>
      <c r="L7187" s="2" t="s">
        <v>715</v>
      </c>
      <c r="M7187" s="14">
        <f>+VLOOKUP(L7187,Customers!$C$3:$D$797,2,FALSE)</f>
        <v>4</v>
      </c>
      <c r="N7187" s="14">
        <f>+INDEX(Customers!$B$2:$D$797,MATCH(TF_Database!L7187,Customers!$C$2:$C$797,0),1)</f>
        <v>3442</v>
      </c>
      <c r="O7187" s="29">
        <f t="shared" si="674"/>
        <v>5</v>
      </c>
      <c r="P7187" s="29">
        <f t="shared" si="675"/>
        <v>14</v>
      </c>
      <c r="Q7187" s="14" t="str">
        <f t="shared" si="676"/>
        <v xml:space="preserve">Anne </v>
      </c>
      <c r="R7187" s="14" t="str">
        <f t="shared" si="677"/>
        <v>McFarland</v>
      </c>
    </row>
    <row r="7188" spans="2:18" x14ac:dyDescent="0.45">
      <c r="B7188" s="14" t="str">
        <f t="shared" si="672"/>
        <v>398583439859</v>
      </c>
      <c r="C7188" s="5">
        <v>39858</v>
      </c>
      <c r="D7188" s="2" t="s">
        <v>808</v>
      </c>
      <c r="E7188" s="14">
        <f t="shared" si="673"/>
        <v>0</v>
      </c>
      <c r="F7188" s="2">
        <v>34</v>
      </c>
      <c r="G7188" s="19">
        <v>6686.344000000001</v>
      </c>
      <c r="H7188" s="20">
        <v>0</v>
      </c>
      <c r="I7188" s="6"/>
      <c r="J7188" s="5">
        <v>39859</v>
      </c>
      <c r="K7188" s="25">
        <v>1192.04</v>
      </c>
      <c r="L7188" s="2" t="s">
        <v>711</v>
      </c>
      <c r="M7188" s="14">
        <f>+VLOOKUP(L7188,Customers!$C$3:$D$797,2,FALSE)</f>
        <v>2</v>
      </c>
      <c r="N7188" s="14">
        <f>+INDEX(Customers!$B$2:$D$797,MATCH(TF_Database!L7188,Customers!$C$2:$C$797,0),1)</f>
        <v>19602</v>
      </c>
      <c r="O7188" s="29">
        <f t="shared" si="674"/>
        <v>8</v>
      </c>
      <c r="P7188" s="29">
        <f t="shared" si="675"/>
        <v>16</v>
      </c>
      <c r="Q7188" s="14" t="str">
        <f t="shared" si="676"/>
        <v xml:space="preserve">Charles </v>
      </c>
      <c r="R7188" s="14" t="str">
        <f t="shared" si="677"/>
        <v>Crestani</v>
      </c>
    </row>
    <row r="7189" spans="2:18" x14ac:dyDescent="0.45">
      <c r="B7189" s="14" t="str">
        <f t="shared" si="672"/>
        <v>398633739863</v>
      </c>
      <c r="C7189" s="5">
        <v>39863</v>
      </c>
      <c r="D7189" s="2" t="s">
        <v>806</v>
      </c>
      <c r="E7189" s="14">
        <f t="shared" si="673"/>
        <v>1</v>
      </c>
      <c r="F7189" s="2">
        <v>37</v>
      </c>
      <c r="G7189" s="19">
        <v>158.62</v>
      </c>
      <c r="H7189" s="20">
        <v>0.05</v>
      </c>
      <c r="I7189" s="6"/>
      <c r="J7189" s="5">
        <v>39863</v>
      </c>
      <c r="K7189" s="25">
        <v>-104.57</v>
      </c>
      <c r="L7189" s="2" t="s">
        <v>419</v>
      </c>
      <c r="M7189" s="14">
        <f>+VLOOKUP(L7189,Customers!$C$3:$D$797,2,FALSE)</f>
        <v>2</v>
      </c>
      <c r="N7189" s="14">
        <f>+INDEX(Customers!$B$2:$D$797,MATCH(TF_Database!L7189,Customers!$C$2:$C$797,0),1)</f>
        <v>6349</v>
      </c>
      <c r="O7189" s="29">
        <f t="shared" si="674"/>
        <v>6</v>
      </c>
      <c r="P7189" s="29">
        <f t="shared" si="675"/>
        <v>12</v>
      </c>
      <c r="Q7189" s="14" t="str">
        <f t="shared" si="676"/>
        <v xml:space="preserve">Debra </v>
      </c>
      <c r="R7189" s="14" t="str">
        <f t="shared" si="677"/>
        <v>Catini</v>
      </c>
    </row>
    <row r="7190" spans="2:18" x14ac:dyDescent="0.45">
      <c r="B7190" s="14" t="str">
        <f t="shared" si="672"/>
        <v>40868640869</v>
      </c>
      <c r="C7190" s="5">
        <v>40868</v>
      </c>
      <c r="D7190" s="2" t="s">
        <v>808</v>
      </c>
      <c r="E7190" s="14">
        <f t="shared" si="673"/>
        <v>0</v>
      </c>
      <c r="F7190" s="2">
        <v>6</v>
      </c>
      <c r="G7190" s="19">
        <v>176.58</v>
      </c>
      <c r="H7190" s="20">
        <v>0.1</v>
      </c>
      <c r="I7190" s="6"/>
      <c r="J7190" s="5">
        <v>40869</v>
      </c>
      <c r="K7190" s="25">
        <v>28.339000000000002</v>
      </c>
      <c r="L7190" s="2" t="s">
        <v>344</v>
      </c>
      <c r="M7190" s="14">
        <f>+VLOOKUP(L7190,Customers!$C$3:$D$797,2,FALSE)</f>
        <v>2</v>
      </c>
      <c r="N7190" s="14">
        <f>+INDEX(Customers!$B$2:$D$797,MATCH(TF_Database!L7190,Customers!$C$2:$C$797,0),1)</f>
        <v>730</v>
      </c>
      <c r="O7190" s="29">
        <f t="shared" si="674"/>
        <v>6</v>
      </c>
      <c r="P7190" s="29">
        <f t="shared" si="675"/>
        <v>13</v>
      </c>
      <c r="Q7190" s="14" t="str">
        <f t="shared" si="676"/>
        <v xml:space="preserve">Bobby </v>
      </c>
      <c r="R7190" s="14" t="str">
        <f t="shared" si="677"/>
        <v>Trafton</v>
      </c>
    </row>
    <row r="7191" spans="2:18" x14ac:dyDescent="0.45">
      <c r="B7191" s="14" t="str">
        <f t="shared" si="672"/>
        <v>408681540869</v>
      </c>
      <c r="C7191" s="5">
        <v>40868</v>
      </c>
      <c r="D7191" s="2" t="s">
        <v>808</v>
      </c>
      <c r="E7191" s="14">
        <f t="shared" si="673"/>
        <v>0</v>
      </c>
      <c r="F7191" s="2">
        <v>15</v>
      </c>
      <c r="G7191" s="19">
        <v>1121.8399999999999</v>
      </c>
      <c r="H7191" s="20">
        <v>0</v>
      </c>
      <c r="I7191" s="6"/>
      <c r="J7191" s="5">
        <v>40869</v>
      </c>
      <c r="K7191" s="25">
        <v>-173.66</v>
      </c>
      <c r="L7191" s="2" t="s">
        <v>344</v>
      </c>
      <c r="M7191" s="14">
        <f>+VLOOKUP(L7191,Customers!$C$3:$D$797,2,FALSE)</f>
        <v>2</v>
      </c>
      <c r="N7191" s="14">
        <f>+INDEX(Customers!$B$2:$D$797,MATCH(TF_Database!L7191,Customers!$C$2:$C$797,0),1)</f>
        <v>730</v>
      </c>
      <c r="O7191" s="29">
        <f t="shared" si="674"/>
        <v>6</v>
      </c>
      <c r="P7191" s="29">
        <f t="shared" si="675"/>
        <v>13</v>
      </c>
      <c r="Q7191" s="14" t="str">
        <f t="shared" si="676"/>
        <v xml:space="preserve">Bobby </v>
      </c>
      <c r="R7191" s="14" t="str">
        <f t="shared" si="677"/>
        <v>Trafton</v>
      </c>
    </row>
    <row r="7192" spans="2:18" x14ac:dyDescent="0.45">
      <c r="B7192" s="14" t="str">
        <f t="shared" si="672"/>
        <v>412073941208</v>
      </c>
      <c r="C7192" s="5">
        <v>41207</v>
      </c>
      <c r="D7192" s="2" t="s">
        <v>811</v>
      </c>
      <c r="E7192" s="14">
        <f t="shared" si="673"/>
        <v>0</v>
      </c>
      <c r="F7192" s="2">
        <v>39</v>
      </c>
      <c r="G7192" s="19">
        <v>206.47</v>
      </c>
      <c r="H7192" s="20">
        <v>0.08</v>
      </c>
      <c r="I7192" s="6"/>
      <c r="J7192" s="5">
        <v>41208</v>
      </c>
      <c r="K7192" s="25">
        <v>-107.2</v>
      </c>
      <c r="L7192" s="2" t="s">
        <v>721</v>
      </c>
      <c r="M7192" s="14">
        <f>+VLOOKUP(L7192,Customers!$C$3:$D$797,2,FALSE)</f>
        <v>1</v>
      </c>
      <c r="N7192" s="14">
        <f>+INDEX(Customers!$B$2:$D$797,MATCH(TF_Database!L7192,Customers!$C$2:$C$797,0),1)</f>
        <v>21902</v>
      </c>
      <c r="O7192" s="29">
        <f t="shared" si="674"/>
        <v>5</v>
      </c>
      <c r="P7192" s="29">
        <f t="shared" si="675"/>
        <v>9</v>
      </c>
      <c r="Q7192" s="14" t="str">
        <f t="shared" si="676"/>
        <v xml:space="preserve">Dave </v>
      </c>
      <c r="R7192" s="14" t="str">
        <f t="shared" si="677"/>
        <v>Kipp</v>
      </c>
    </row>
    <row r="7193" spans="2:18" x14ac:dyDescent="0.45">
      <c r="B7193" s="14" t="str">
        <f t="shared" si="672"/>
        <v>41198641200</v>
      </c>
      <c r="C7193" s="5">
        <v>41198</v>
      </c>
      <c r="D7193" s="2" t="s">
        <v>804</v>
      </c>
      <c r="E7193" s="14">
        <f t="shared" si="673"/>
        <v>0</v>
      </c>
      <c r="F7193" s="2">
        <v>6</v>
      </c>
      <c r="G7193" s="19">
        <v>34.29</v>
      </c>
      <c r="H7193" s="20">
        <v>0.05</v>
      </c>
      <c r="I7193" s="6"/>
      <c r="J7193" s="5">
        <v>41200</v>
      </c>
      <c r="K7193" s="25">
        <v>-6.8194999999999997</v>
      </c>
      <c r="L7193" s="2" t="s">
        <v>349</v>
      </c>
      <c r="M7193" s="14">
        <f>+VLOOKUP(L7193,Customers!$C$3:$D$797,2,FALSE)</f>
        <v>4</v>
      </c>
      <c r="N7193" s="14">
        <f>+INDEX(Customers!$B$2:$D$797,MATCH(TF_Database!L7193,Customers!$C$2:$C$797,0),1)</f>
        <v>1462</v>
      </c>
      <c r="O7193" s="29">
        <f t="shared" si="674"/>
        <v>4</v>
      </c>
      <c r="P7193" s="29">
        <f t="shared" si="675"/>
        <v>8</v>
      </c>
      <c r="Q7193" s="14" t="str">
        <f t="shared" si="676"/>
        <v xml:space="preserve">Jay </v>
      </c>
      <c r="R7193" s="14" t="str">
        <f t="shared" si="677"/>
        <v>Fine</v>
      </c>
    </row>
    <row r="7194" spans="2:18" x14ac:dyDescent="0.45">
      <c r="B7194" s="14" t="str">
        <f t="shared" si="672"/>
        <v>411982941202</v>
      </c>
      <c r="C7194" s="5">
        <v>41198</v>
      </c>
      <c r="D7194" s="2" t="s">
        <v>804</v>
      </c>
      <c r="E7194" s="14">
        <f t="shared" si="673"/>
        <v>0</v>
      </c>
      <c r="F7194" s="2">
        <v>29</v>
      </c>
      <c r="G7194" s="19">
        <v>23516.31</v>
      </c>
      <c r="H7194" s="20">
        <v>0.09</v>
      </c>
      <c r="I7194" s="6"/>
      <c r="J7194" s="5">
        <v>41202</v>
      </c>
      <c r="K7194" s="25">
        <v>1094.74</v>
      </c>
      <c r="L7194" s="2" t="s">
        <v>349</v>
      </c>
      <c r="M7194" s="14">
        <f>+VLOOKUP(L7194,Customers!$C$3:$D$797,2,FALSE)</f>
        <v>4</v>
      </c>
      <c r="N7194" s="14">
        <f>+INDEX(Customers!$B$2:$D$797,MATCH(TF_Database!L7194,Customers!$C$2:$C$797,0),1)</f>
        <v>1462</v>
      </c>
      <c r="O7194" s="29">
        <f t="shared" si="674"/>
        <v>4</v>
      </c>
      <c r="P7194" s="29">
        <f t="shared" si="675"/>
        <v>8</v>
      </c>
      <c r="Q7194" s="14" t="str">
        <f t="shared" si="676"/>
        <v xml:space="preserve">Jay </v>
      </c>
      <c r="R7194" s="14" t="str">
        <f t="shared" si="677"/>
        <v>Fine</v>
      </c>
    </row>
    <row r="7195" spans="2:18" x14ac:dyDescent="0.45">
      <c r="B7195" s="14" t="str">
        <f t="shared" si="672"/>
        <v>410585041059</v>
      </c>
      <c r="C7195" s="5">
        <v>41058</v>
      </c>
      <c r="D7195" s="2" t="s">
        <v>806</v>
      </c>
      <c r="E7195" s="14">
        <f t="shared" si="673"/>
        <v>1</v>
      </c>
      <c r="F7195" s="2">
        <v>50</v>
      </c>
      <c r="G7195" s="19">
        <v>78.2</v>
      </c>
      <c r="H7195" s="20">
        <v>0.09</v>
      </c>
      <c r="I7195" s="6"/>
      <c r="J7195" s="5">
        <v>41059</v>
      </c>
      <c r="K7195" s="25">
        <v>-4.5599999999999996</v>
      </c>
      <c r="L7195" s="2" t="s">
        <v>331</v>
      </c>
      <c r="M7195" s="14">
        <f>+VLOOKUP(L7195,Customers!$C$3:$D$797,2,FALSE)</f>
        <v>3</v>
      </c>
      <c r="N7195" s="14">
        <f>+INDEX(Customers!$B$2:$D$797,MATCH(TF_Database!L7195,Customers!$C$2:$C$797,0),1)</f>
        <v>2686</v>
      </c>
      <c r="O7195" s="29">
        <f t="shared" si="674"/>
        <v>5</v>
      </c>
      <c r="P7195" s="29">
        <f t="shared" si="675"/>
        <v>14</v>
      </c>
      <c r="Q7195" s="14" t="str">
        <f t="shared" si="676"/>
        <v xml:space="preserve">Thea </v>
      </c>
      <c r="R7195" s="14" t="str">
        <f t="shared" si="677"/>
        <v>Hendricks</v>
      </c>
    </row>
    <row r="7196" spans="2:18" x14ac:dyDescent="0.45">
      <c r="B7196" s="14" t="str">
        <f t="shared" si="672"/>
        <v>408803440887</v>
      </c>
      <c r="C7196" s="5">
        <v>40880</v>
      </c>
      <c r="D7196" s="2" t="s">
        <v>804</v>
      </c>
      <c r="E7196" s="14">
        <f t="shared" si="673"/>
        <v>0</v>
      </c>
      <c r="F7196" s="2">
        <v>34</v>
      </c>
      <c r="G7196" s="19">
        <v>1947.4265</v>
      </c>
      <c r="H7196" s="20">
        <v>0.03</v>
      </c>
      <c r="I7196" s="6"/>
      <c r="J7196" s="5">
        <v>40887</v>
      </c>
      <c r="K7196" s="25">
        <v>473.26499999999999</v>
      </c>
      <c r="L7196" s="2" t="s">
        <v>344</v>
      </c>
      <c r="M7196" s="14">
        <f>+VLOOKUP(L7196,Customers!$C$3:$D$797,2,FALSE)</f>
        <v>2</v>
      </c>
      <c r="N7196" s="14">
        <f>+INDEX(Customers!$B$2:$D$797,MATCH(TF_Database!L7196,Customers!$C$2:$C$797,0),1)</f>
        <v>730</v>
      </c>
      <c r="O7196" s="29">
        <f t="shared" si="674"/>
        <v>6</v>
      </c>
      <c r="P7196" s="29">
        <f t="shared" si="675"/>
        <v>13</v>
      </c>
      <c r="Q7196" s="14" t="str">
        <f t="shared" si="676"/>
        <v xml:space="preserve">Bobby </v>
      </c>
      <c r="R7196" s="14" t="str">
        <f t="shared" si="677"/>
        <v>Trafton</v>
      </c>
    </row>
    <row r="7197" spans="2:18" x14ac:dyDescent="0.45">
      <c r="B7197" s="14" t="str">
        <f t="shared" si="672"/>
        <v>403821040384</v>
      </c>
      <c r="C7197" s="5">
        <v>40382</v>
      </c>
      <c r="D7197" s="2" t="s">
        <v>804</v>
      </c>
      <c r="E7197" s="14">
        <f t="shared" si="673"/>
        <v>0</v>
      </c>
      <c r="F7197" s="2">
        <v>10</v>
      </c>
      <c r="G7197" s="19">
        <v>842.19</v>
      </c>
      <c r="H7197" s="20">
        <v>0</v>
      </c>
      <c r="I7197" s="6"/>
      <c r="J7197" s="5">
        <v>40384</v>
      </c>
      <c r="K7197" s="25">
        <v>157.44999999999999</v>
      </c>
      <c r="L7197" s="2" t="s">
        <v>338</v>
      </c>
      <c r="M7197" s="14">
        <f>+VLOOKUP(L7197,Customers!$C$3:$D$797,2,FALSE)</f>
        <v>3</v>
      </c>
      <c r="N7197" s="14">
        <f>+INDEX(Customers!$B$2:$D$797,MATCH(TF_Database!L7197,Customers!$C$2:$C$797,0),1)</f>
        <v>30333</v>
      </c>
      <c r="O7197" s="29">
        <f t="shared" si="674"/>
        <v>8</v>
      </c>
      <c r="P7197" s="29">
        <f t="shared" si="675"/>
        <v>14</v>
      </c>
      <c r="Q7197" s="14" t="str">
        <f t="shared" si="676"/>
        <v xml:space="preserve">Natalie </v>
      </c>
      <c r="R7197" s="14" t="str">
        <f t="shared" si="677"/>
        <v>Webber</v>
      </c>
    </row>
    <row r="7198" spans="2:18" x14ac:dyDescent="0.45">
      <c r="B7198" s="14" t="str">
        <f t="shared" si="672"/>
        <v>403264840326</v>
      </c>
      <c r="C7198" s="5">
        <v>40326</v>
      </c>
      <c r="D7198" s="2" t="s">
        <v>810</v>
      </c>
      <c r="E7198" s="14">
        <f t="shared" si="673"/>
        <v>0</v>
      </c>
      <c r="F7198" s="2">
        <v>48</v>
      </c>
      <c r="G7198" s="19">
        <v>2052.83</v>
      </c>
      <c r="H7198" s="20">
        <v>0.02</v>
      </c>
      <c r="I7198" s="6"/>
      <c r="J7198" s="5">
        <v>40326</v>
      </c>
      <c r="K7198" s="25">
        <v>395.85</v>
      </c>
      <c r="L7198" s="2" t="s">
        <v>399</v>
      </c>
      <c r="M7198" s="14">
        <f>+VLOOKUP(L7198,Customers!$C$3:$D$797,2,FALSE)</f>
        <v>2</v>
      </c>
      <c r="N7198" s="14">
        <f>+INDEX(Customers!$B$2:$D$797,MATCH(TF_Database!L7198,Customers!$C$2:$C$797,0),1)</f>
        <v>6891</v>
      </c>
      <c r="O7198" s="29">
        <f t="shared" si="674"/>
        <v>5</v>
      </c>
      <c r="P7198" s="29">
        <f t="shared" si="675"/>
        <v>12</v>
      </c>
      <c r="Q7198" s="14" t="str">
        <f t="shared" si="676"/>
        <v xml:space="preserve">Dave </v>
      </c>
      <c r="R7198" s="14" t="str">
        <f t="shared" si="677"/>
        <v>Poirier</v>
      </c>
    </row>
    <row r="7199" spans="2:18" x14ac:dyDescent="0.45">
      <c r="B7199" s="14" t="str">
        <f t="shared" si="672"/>
        <v>403263640327</v>
      </c>
      <c r="C7199" s="5">
        <v>40326</v>
      </c>
      <c r="D7199" s="2" t="s">
        <v>810</v>
      </c>
      <c r="E7199" s="14">
        <f t="shared" si="673"/>
        <v>0</v>
      </c>
      <c r="F7199" s="2">
        <v>36</v>
      </c>
      <c r="G7199" s="19">
        <v>620.45000000000005</v>
      </c>
      <c r="H7199" s="20">
        <v>0.09</v>
      </c>
      <c r="I7199" s="6"/>
      <c r="J7199" s="5">
        <v>40327</v>
      </c>
      <c r="K7199" s="25">
        <v>171.94</v>
      </c>
      <c r="L7199" s="2" t="s">
        <v>399</v>
      </c>
      <c r="M7199" s="14">
        <f>+VLOOKUP(L7199,Customers!$C$3:$D$797,2,FALSE)</f>
        <v>2</v>
      </c>
      <c r="N7199" s="14">
        <f>+INDEX(Customers!$B$2:$D$797,MATCH(TF_Database!L7199,Customers!$C$2:$C$797,0),1)</f>
        <v>6891</v>
      </c>
      <c r="O7199" s="29">
        <f t="shared" si="674"/>
        <v>5</v>
      </c>
      <c r="P7199" s="29">
        <f t="shared" si="675"/>
        <v>12</v>
      </c>
      <c r="Q7199" s="14" t="str">
        <f t="shared" si="676"/>
        <v xml:space="preserve">Dave </v>
      </c>
      <c r="R7199" s="14" t="str">
        <f t="shared" si="677"/>
        <v>Poirier</v>
      </c>
    </row>
    <row r="7200" spans="2:18" x14ac:dyDescent="0.45">
      <c r="B7200" s="14" t="str">
        <f t="shared" si="672"/>
        <v>401013440103</v>
      </c>
      <c r="C7200" s="5">
        <v>40101</v>
      </c>
      <c r="D7200" s="2" t="s">
        <v>811</v>
      </c>
      <c r="E7200" s="14">
        <f t="shared" si="673"/>
        <v>0</v>
      </c>
      <c r="F7200" s="2">
        <v>34</v>
      </c>
      <c r="G7200" s="19">
        <v>167.5</v>
      </c>
      <c r="H7200" s="20">
        <v>0.04</v>
      </c>
      <c r="I7200" s="6"/>
      <c r="J7200" s="5">
        <v>40103</v>
      </c>
      <c r="K7200" s="25">
        <v>-84.421499999999995</v>
      </c>
      <c r="L7200" s="2" t="s">
        <v>356</v>
      </c>
      <c r="M7200" s="14">
        <f>+VLOOKUP(L7200,Customers!$C$3:$D$797,2,FALSE)</f>
        <v>1</v>
      </c>
      <c r="N7200" s="14">
        <f>+INDEX(Customers!$B$2:$D$797,MATCH(TF_Database!L7200,Customers!$C$2:$C$797,0),1)</f>
        <v>18381</v>
      </c>
      <c r="O7200" s="29">
        <f t="shared" si="674"/>
        <v>7</v>
      </c>
      <c r="P7200" s="29">
        <f t="shared" si="675"/>
        <v>15</v>
      </c>
      <c r="Q7200" s="14" t="str">
        <f t="shared" si="676"/>
        <v xml:space="preserve">Damala </v>
      </c>
      <c r="R7200" s="14" t="str">
        <f t="shared" si="677"/>
        <v>Kotsonis</v>
      </c>
    </row>
    <row r="7201" spans="2:18" x14ac:dyDescent="0.45">
      <c r="B7201" s="14" t="str">
        <f t="shared" si="672"/>
        <v>401883340190</v>
      </c>
      <c r="C7201" s="5">
        <v>40188</v>
      </c>
      <c r="D7201" s="2" t="s">
        <v>810</v>
      </c>
      <c r="E7201" s="14">
        <f t="shared" si="673"/>
        <v>0</v>
      </c>
      <c r="F7201" s="2">
        <v>33</v>
      </c>
      <c r="G7201" s="19">
        <v>158.79</v>
      </c>
      <c r="H7201" s="20">
        <v>0.02</v>
      </c>
      <c r="I7201" s="6"/>
      <c r="J7201" s="5">
        <v>40190</v>
      </c>
      <c r="K7201" s="25">
        <v>74.14</v>
      </c>
      <c r="L7201" s="2" t="s">
        <v>339</v>
      </c>
      <c r="M7201" s="14">
        <f>+VLOOKUP(L7201,Customers!$C$3:$D$797,2,FALSE)</f>
        <v>2</v>
      </c>
      <c r="N7201" s="14">
        <f>+INDEX(Customers!$B$2:$D$797,MATCH(TF_Database!L7201,Customers!$C$2:$C$797,0),1)</f>
        <v>19697</v>
      </c>
      <c r="O7201" s="29">
        <f t="shared" si="674"/>
        <v>5</v>
      </c>
      <c r="P7201" s="29">
        <f t="shared" si="675"/>
        <v>12</v>
      </c>
      <c r="Q7201" s="14" t="str">
        <f t="shared" si="676"/>
        <v xml:space="preserve">Eric </v>
      </c>
      <c r="R7201" s="14" t="str">
        <f t="shared" si="677"/>
        <v>Barreto</v>
      </c>
    </row>
    <row r="7202" spans="2:18" x14ac:dyDescent="0.45">
      <c r="B7202" s="14" t="str">
        <f t="shared" si="672"/>
        <v>401881240190</v>
      </c>
      <c r="C7202" s="5">
        <v>40188</v>
      </c>
      <c r="D7202" s="2" t="s">
        <v>810</v>
      </c>
      <c r="E7202" s="14">
        <f t="shared" si="673"/>
        <v>0</v>
      </c>
      <c r="F7202" s="2">
        <v>12</v>
      </c>
      <c r="G7202" s="19">
        <v>79.06</v>
      </c>
      <c r="H7202" s="20">
        <v>0.1</v>
      </c>
      <c r="I7202" s="6"/>
      <c r="J7202" s="5">
        <v>40190</v>
      </c>
      <c r="K7202" s="25">
        <v>-47</v>
      </c>
      <c r="L7202" s="2" t="s">
        <v>339</v>
      </c>
      <c r="M7202" s="14">
        <f>+VLOOKUP(L7202,Customers!$C$3:$D$797,2,FALSE)</f>
        <v>2</v>
      </c>
      <c r="N7202" s="14">
        <f>+INDEX(Customers!$B$2:$D$797,MATCH(TF_Database!L7202,Customers!$C$2:$C$797,0),1)</f>
        <v>19697</v>
      </c>
      <c r="O7202" s="29">
        <f t="shared" si="674"/>
        <v>5</v>
      </c>
      <c r="P7202" s="29">
        <f t="shared" si="675"/>
        <v>12</v>
      </c>
      <c r="Q7202" s="14" t="str">
        <f t="shared" si="676"/>
        <v xml:space="preserve">Eric </v>
      </c>
      <c r="R7202" s="14" t="str">
        <f t="shared" si="677"/>
        <v>Barreto</v>
      </c>
    </row>
    <row r="7203" spans="2:18" x14ac:dyDescent="0.45">
      <c r="B7203" s="14" t="str">
        <f t="shared" si="672"/>
        <v>406883340689</v>
      </c>
      <c r="C7203" s="5">
        <v>40688</v>
      </c>
      <c r="D7203" s="2" t="s">
        <v>806</v>
      </c>
      <c r="E7203" s="14">
        <f t="shared" si="673"/>
        <v>1</v>
      </c>
      <c r="F7203" s="2">
        <v>33</v>
      </c>
      <c r="G7203" s="19">
        <v>140.63</v>
      </c>
      <c r="H7203" s="20">
        <v>0.09</v>
      </c>
      <c r="I7203" s="6"/>
      <c r="J7203" s="5">
        <v>40689</v>
      </c>
      <c r="K7203" s="25">
        <v>-111.87</v>
      </c>
      <c r="L7203" s="2" t="s">
        <v>667</v>
      </c>
      <c r="M7203" s="14">
        <f>+VLOOKUP(L7203,Customers!$C$3:$D$797,2,FALSE)</f>
        <v>1</v>
      </c>
      <c r="N7203" s="14">
        <f>+INDEX(Customers!$B$2:$D$797,MATCH(TF_Database!L7203,Customers!$C$2:$C$797,0),1)</f>
        <v>24888</v>
      </c>
      <c r="O7203" s="29">
        <f t="shared" si="674"/>
        <v>6</v>
      </c>
      <c r="P7203" s="29">
        <f t="shared" si="675"/>
        <v>13</v>
      </c>
      <c r="Q7203" s="14" t="str">
        <f t="shared" si="676"/>
        <v xml:space="preserve">Tracy </v>
      </c>
      <c r="R7203" s="14" t="str">
        <f t="shared" si="677"/>
        <v>Hopkins</v>
      </c>
    </row>
    <row r="7204" spans="2:18" x14ac:dyDescent="0.45">
      <c r="B7204" s="14" t="str">
        <f t="shared" si="672"/>
        <v>406885040689</v>
      </c>
      <c r="C7204" s="5">
        <v>40688</v>
      </c>
      <c r="D7204" s="2" t="s">
        <v>806</v>
      </c>
      <c r="E7204" s="14">
        <f t="shared" si="673"/>
        <v>1</v>
      </c>
      <c r="F7204" s="2">
        <v>50</v>
      </c>
      <c r="G7204" s="19">
        <v>4872.6675000000005</v>
      </c>
      <c r="H7204" s="20">
        <v>0.09</v>
      </c>
      <c r="I7204" s="6"/>
      <c r="J7204" s="5">
        <v>40689</v>
      </c>
      <c r="K7204" s="25">
        <v>851.31</v>
      </c>
      <c r="L7204" s="2" t="s">
        <v>667</v>
      </c>
      <c r="M7204" s="14">
        <f>+VLOOKUP(L7204,Customers!$C$3:$D$797,2,FALSE)</f>
        <v>1</v>
      </c>
      <c r="N7204" s="14">
        <f>+INDEX(Customers!$B$2:$D$797,MATCH(TF_Database!L7204,Customers!$C$2:$C$797,0),1)</f>
        <v>24888</v>
      </c>
      <c r="O7204" s="29">
        <f t="shared" si="674"/>
        <v>6</v>
      </c>
      <c r="P7204" s="29">
        <f t="shared" si="675"/>
        <v>13</v>
      </c>
      <c r="Q7204" s="14" t="str">
        <f t="shared" si="676"/>
        <v xml:space="preserve">Tracy </v>
      </c>
      <c r="R7204" s="14" t="str">
        <f t="shared" si="677"/>
        <v>Hopkins</v>
      </c>
    </row>
    <row r="7205" spans="2:18" x14ac:dyDescent="0.45">
      <c r="B7205" s="14" t="str">
        <f t="shared" si="672"/>
        <v>400321340033</v>
      </c>
      <c r="C7205" s="5">
        <v>40032</v>
      </c>
      <c r="D7205" s="2" t="s">
        <v>806</v>
      </c>
      <c r="E7205" s="14">
        <f t="shared" si="673"/>
        <v>1</v>
      </c>
      <c r="F7205" s="2">
        <v>13</v>
      </c>
      <c r="G7205" s="19">
        <v>515.23</v>
      </c>
      <c r="H7205" s="20">
        <v>0.1</v>
      </c>
      <c r="I7205" s="6"/>
      <c r="J7205" s="5">
        <v>40033</v>
      </c>
      <c r="K7205" s="25">
        <v>171.4025</v>
      </c>
      <c r="L7205" s="2" t="s">
        <v>727</v>
      </c>
      <c r="M7205" s="14">
        <f>+VLOOKUP(L7205,Customers!$C$3:$D$797,2,FALSE)</f>
        <v>3</v>
      </c>
      <c r="N7205" s="14">
        <f>+INDEX(Customers!$B$2:$D$797,MATCH(TF_Database!L7205,Customers!$C$2:$C$797,0),1)</f>
        <v>21657</v>
      </c>
      <c r="O7205" s="29">
        <f t="shared" si="674"/>
        <v>5</v>
      </c>
      <c r="P7205" s="29">
        <f t="shared" si="675"/>
        <v>13</v>
      </c>
      <c r="Q7205" s="14" t="str">
        <f t="shared" si="676"/>
        <v xml:space="preserve">Paul </v>
      </c>
      <c r="R7205" s="14" t="str">
        <f t="shared" si="677"/>
        <v>Van Hugh</v>
      </c>
    </row>
    <row r="7206" spans="2:18" x14ac:dyDescent="0.45">
      <c r="B7206" s="14" t="str">
        <f t="shared" si="672"/>
        <v>400322240032</v>
      </c>
      <c r="C7206" s="5">
        <v>40032</v>
      </c>
      <c r="D7206" s="2" t="s">
        <v>806</v>
      </c>
      <c r="E7206" s="14">
        <f t="shared" si="673"/>
        <v>1</v>
      </c>
      <c r="F7206" s="2">
        <v>22</v>
      </c>
      <c r="G7206" s="19">
        <v>41.65</v>
      </c>
      <c r="H7206" s="20">
        <v>0.06</v>
      </c>
      <c r="I7206" s="6"/>
      <c r="J7206" s="5">
        <v>40032</v>
      </c>
      <c r="K7206" s="25">
        <v>-13.86</v>
      </c>
      <c r="L7206" s="2" t="s">
        <v>727</v>
      </c>
      <c r="M7206" s="14">
        <f>+VLOOKUP(L7206,Customers!$C$3:$D$797,2,FALSE)</f>
        <v>3</v>
      </c>
      <c r="N7206" s="14">
        <f>+INDEX(Customers!$B$2:$D$797,MATCH(TF_Database!L7206,Customers!$C$2:$C$797,0),1)</f>
        <v>21657</v>
      </c>
      <c r="O7206" s="29">
        <f t="shared" si="674"/>
        <v>5</v>
      </c>
      <c r="P7206" s="29">
        <f t="shared" si="675"/>
        <v>13</v>
      </c>
      <c r="Q7206" s="14" t="str">
        <f t="shared" si="676"/>
        <v xml:space="preserve">Paul </v>
      </c>
      <c r="R7206" s="14" t="str">
        <f t="shared" si="677"/>
        <v>Van Hugh</v>
      </c>
    </row>
    <row r="7207" spans="2:18" x14ac:dyDescent="0.45">
      <c r="B7207" s="14" t="str">
        <f t="shared" si="672"/>
        <v>406772440678</v>
      </c>
      <c r="C7207" s="5">
        <v>40677</v>
      </c>
      <c r="D7207" s="2" t="s">
        <v>811</v>
      </c>
      <c r="E7207" s="14">
        <f t="shared" si="673"/>
        <v>0</v>
      </c>
      <c r="F7207" s="2">
        <v>24</v>
      </c>
      <c r="G7207" s="19">
        <v>178.92</v>
      </c>
      <c r="H7207" s="20">
        <v>0.09</v>
      </c>
      <c r="I7207" s="6"/>
      <c r="J7207" s="5">
        <v>40678</v>
      </c>
      <c r="K7207" s="25">
        <v>-56.108499999999999</v>
      </c>
      <c r="L7207" s="2" t="s">
        <v>717</v>
      </c>
      <c r="M7207" s="14">
        <f>+VLOOKUP(L7207,Customers!$C$3:$D$797,2,FALSE)</f>
        <v>1</v>
      </c>
      <c r="N7207" s="14">
        <f>+INDEX(Customers!$B$2:$D$797,MATCH(TF_Database!L7207,Customers!$C$2:$C$797,0),1)</f>
        <v>17300</v>
      </c>
      <c r="O7207" s="29">
        <f t="shared" si="674"/>
        <v>6</v>
      </c>
      <c r="P7207" s="29">
        <f t="shared" si="675"/>
        <v>10</v>
      </c>
      <c r="Q7207" s="14" t="str">
        <f t="shared" si="676"/>
        <v xml:space="preserve">Barry </v>
      </c>
      <c r="R7207" s="14" t="str">
        <f t="shared" si="677"/>
        <v>Pond</v>
      </c>
    </row>
    <row r="7208" spans="2:18" x14ac:dyDescent="0.45">
      <c r="B7208" s="14" t="str">
        <f t="shared" si="672"/>
        <v>398882039889</v>
      </c>
      <c r="C7208" s="5">
        <v>39888</v>
      </c>
      <c r="D7208" s="2" t="s">
        <v>806</v>
      </c>
      <c r="E7208" s="14">
        <f t="shared" si="673"/>
        <v>1</v>
      </c>
      <c r="F7208" s="2">
        <v>20</v>
      </c>
      <c r="G7208" s="19">
        <v>1351.43</v>
      </c>
      <c r="H7208" s="20">
        <v>0.08</v>
      </c>
      <c r="I7208" s="6"/>
      <c r="J7208" s="5">
        <v>39889</v>
      </c>
      <c r="K7208" s="25">
        <v>-550.42999999999995</v>
      </c>
      <c r="L7208" s="2" t="s">
        <v>386</v>
      </c>
      <c r="M7208" s="14">
        <f>+VLOOKUP(L7208,Customers!$C$3:$D$797,2,FALSE)</f>
        <v>2</v>
      </c>
      <c r="N7208" s="14">
        <f>+INDEX(Customers!$B$2:$D$797,MATCH(TF_Database!L7208,Customers!$C$2:$C$797,0),1)</f>
        <v>2078</v>
      </c>
      <c r="O7208" s="29">
        <f t="shared" si="674"/>
        <v>8</v>
      </c>
      <c r="P7208" s="29">
        <f t="shared" si="675"/>
        <v>15</v>
      </c>
      <c r="Q7208" s="14" t="str">
        <f t="shared" si="676"/>
        <v xml:space="preserve">Michael </v>
      </c>
      <c r="R7208" s="14" t="str">
        <f t="shared" si="677"/>
        <v>Stewart</v>
      </c>
    </row>
    <row r="7209" spans="2:18" x14ac:dyDescent="0.45">
      <c r="B7209" s="14" t="str">
        <f t="shared" si="672"/>
        <v>398881739890</v>
      </c>
      <c r="C7209" s="5">
        <v>39888</v>
      </c>
      <c r="D7209" s="2" t="s">
        <v>806</v>
      </c>
      <c r="E7209" s="14">
        <f t="shared" si="673"/>
        <v>1</v>
      </c>
      <c r="F7209" s="2">
        <v>17</v>
      </c>
      <c r="G7209" s="19">
        <v>357.91</v>
      </c>
      <c r="H7209" s="20">
        <v>0.04</v>
      </c>
      <c r="I7209" s="6"/>
      <c r="J7209" s="5">
        <v>39890</v>
      </c>
      <c r="K7209" s="25">
        <v>-52.12</v>
      </c>
      <c r="L7209" s="2" t="s">
        <v>386</v>
      </c>
      <c r="M7209" s="14">
        <f>+VLOOKUP(L7209,Customers!$C$3:$D$797,2,FALSE)</f>
        <v>2</v>
      </c>
      <c r="N7209" s="14">
        <f>+INDEX(Customers!$B$2:$D$797,MATCH(TF_Database!L7209,Customers!$C$2:$C$797,0),1)</f>
        <v>2078</v>
      </c>
      <c r="O7209" s="29">
        <f t="shared" si="674"/>
        <v>8</v>
      </c>
      <c r="P7209" s="29">
        <f t="shared" si="675"/>
        <v>15</v>
      </c>
      <c r="Q7209" s="14" t="str">
        <f t="shared" si="676"/>
        <v xml:space="preserve">Michael </v>
      </c>
      <c r="R7209" s="14" t="str">
        <f t="shared" si="677"/>
        <v>Stewart</v>
      </c>
    </row>
    <row r="7210" spans="2:18" x14ac:dyDescent="0.45">
      <c r="B7210" s="14" t="str">
        <f t="shared" si="672"/>
        <v>405801240581</v>
      </c>
      <c r="C7210" s="5">
        <v>40580</v>
      </c>
      <c r="D7210" s="2" t="s">
        <v>806</v>
      </c>
      <c r="E7210" s="14">
        <f t="shared" si="673"/>
        <v>1</v>
      </c>
      <c r="F7210" s="2">
        <v>12</v>
      </c>
      <c r="G7210" s="19">
        <v>351.12</v>
      </c>
      <c r="H7210" s="20">
        <v>0.09</v>
      </c>
      <c r="I7210" s="6"/>
      <c r="J7210" s="5">
        <v>40581</v>
      </c>
      <c r="K7210" s="25">
        <v>202.63</v>
      </c>
      <c r="L7210" s="2" t="s">
        <v>452</v>
      </c>
      <c r="M7210" s="14">
        <f>+VLOOKUP(L7210,Customers!$C$3:$D$797,2,FALSE)</f>
        <v>4</v>
      </c>
      <c r="N7210" s="14">
        <f>+INDEX(Customers!$B$2:$D$797,MATCH(TF_Database!L7210,Customers!$C$2:$C$797,0),1)</f>
        <v>20677</v>
      </c>
      <c r="O7210" s="29">
        <f t="shared" si="674"/>
        <v>7</v>
      </c>
      <c r="P7210" s="29">
        <f t="shared" si="675"/>
        <v>16</v>
      </c>
      <c r="Q7210" s="14" t="str">
        <f t="shared" si="676"/>
        <v xml:space="preserve">Speros </v>
      </c>
      <c r="R7210" s="14" t="str">
        <f t="shared" si="677"/>
        <v>Goranitis</v>
      </c>
    </row>
    <row r="7211" spans="2:18" x14ac:dyDescent="0.45">
      <c r="B7211" s="14" t="str">
        <f t="shared" si="672"/>
        <v>403984140399</v>
      </c>
      <c r="C7211" s="5">
        <v>40398</v>
      </c>
      <c r="D7211" s="2" t="s">
        <v>811</v>
      </c>
      <c r="E7211" s="14">
        <f t="shared" si="673"/>
        <v>0</v>
      </c>
      <c r="F7211" s="2">
        <v>41</v>
      </c>
      <c r="G7211" s="19">
        <v>1803.12</v>
      </c>
      <c r="H7211" s="20">
        <v>0</v>
      </c>
      <c r="I7211" s="6"/>
      <c r="J7211" s="5">
        <v>40399</v>
      </c>
      <c r="K7211" s="25">
        <v>544.92999999999995</v>
      </c>
      <c r="L7211" s="2" t="s">
        <v>719</v>
      </c>
      <c r="M7211" s="14">
        <f>+VLOOKUP(L7211,Customers!$C$3:$D$797,2,FALSE)</f>
        <v>4</v>
      </c>
      <c r="N7211" s="14">
        <f>+INDEX(Customers!$B$2:$D$797,MATCH(TF_Database!L7211,Customers!$C$2:$C$797,0),1)</f>
        <v>7661</v>
      </c>
      <c r="O7211" s="29">
        <f t="shared" si="674"/>
        <v>5</v>
      </c>
      <c r="P7211" s="29">
        <f t="shared" si="675"/>
        <v>11</v>
      </c>
      <c r="Q7211" s="14" t="str">
        <f t="shared" si="676"/>
        <v xml:space="preserve">Cyra </v>
      </c>
      <c r="R7211" s="14" t="str">
        <f t="shared" si="677"/>
        <v>Reiten</v>
      </c>
    </row>
    <row r="7212" spans="2:18" x14ac:dyDescent="0.45">
      <c r="B7212" s="14" t="str">
        <f t="shared" si="672"/>
        <v>400722640074</v>
      </c>
      <c r="C7212" s="5">
        <v>40072</v>
      </c>
      <c r="D7212" s="2" t="s">
        <v>806</v>
      </c>
      <c r="E7212" s="14">
        <f t="shared" si="673"/>
        <v>1</v>
      </c>
      <c r="F7212" s="2">
        <v>26</v>
      </c>
      <c r="G7212" s="19">
        <v>110.14</v>
      </c>
      <c r="H7212" s="20">
        <v>0.05</v>
      </c>
      <c r="I7212" s="6"/>
      <c r="J7212" s="5">
        <v>40074</v>
      </c>
      <c r="K7212" s="25">
        <v>-89.216999999999999</v>
      </c>
      <c r="L7212" s="2" t="s">
        <v>350</v>
      </c>
      <c r="M7212" s="14">
        <f>+VLOOKUP(L7212,Customers!$C$3:$D$797,2,FALSE)</f>
        <v>2</v>
      </c>
      <c r="N7212" s="14">
        <f>+INDEX(Customers!$B$2:$D$797,MATCH(TF_Database!L7212,Customers!$C$2:$C$797,0),1)</f>
        <v>6385</v>
      </c>
      <c r="O7212" s="29">
        <f t="shared" si="674"/>
        <v>4</v>
      </c>
      <c r="P7212" s="29">
        <f t="shared" si="675"/>
        <v>12</v>
      </c>
      <c r="Q7212" s="14" t="str">
        <f t="shared" si="676"/>
        <v xml:space="preserve">Dan </v>
      </c>
      <c r="R7212" s="14" t="str">
        <f t="shared" si="677"/>
        <v>Campbell</v>
      </c>
    </row>
    <row r="7213" spans="2:18" x14ac:dyDescent="0.45">
      <c r="B7213" s="14" t="str">
        <f t="shared" si="672"/>
        <v>400722740074</v>
      </c>
      <c r="C7213" s="5">
        <v>40072</v>
      </c>
      <c r="D7213" s="2" t="s">
        <v>806</v>
      </c>
      <c r="E7213" s="14">
        <f t="shared" si="673"/>
        <v>1</v>
      </c>
      <c r="F7213" s="2">
        <v>27</v>
      </c>
      <c r="G7213" s="19">
        <v>453.89</v>
      </c>
      <c r="H7213" s="20">
        <v>0.1</v>
      </c>
      <c r="I7213" s="6"/>
      <c r="J7213" s="5">
        <v>40074</v>
      </c>
      <c r="K7213" s="25">
        <v>-75.06</v>
      </c>
      <c r="L7213" s="2" t="s">
        <v>350</v>
      </c>
      <c r="M7213" s="14">
        <f>+VLOOKUP(L7213,Customers!$C$3:$D$797,2,FALSE)</f>
        <v>2</v>
      </c>
      <c r="N7213" s="14">
        <f>+INDEX(Customers!$B$2:$D$797,MATCH(TF_Database!L7213,Customers!$C$2:$C$797,0),1)</f>
        <v>6385</v>
      </c>
      <c r="O7213" s="29">
        <f t="shared" si="674"/>
        <v>4</v>
      </c>
      <c r="P7213" s="29">
        <f t="shared" si="675"/>
        <v>12</v>
      </c>
      <c r="Q7213" s="14" t="str">
        <f t="shared" si="676"/>
        <v xml:space="preserve">Dan </v>
      </c>
      <c r="R7213" s="14" t="str">
        <f t="shared" si="677"/>
        <v>Campbell</v>
      </c>
    </row>
    <row r="7214" spans="2:18" x14ac:dyDescent="0.45">
      <c r="B7214" s="14" t="str">
        <f t="shared" si="672"/>
        <v>407363840738</v>
      </c>
      <c r="C7214" s="5">
        <v>40736</v>
      </c>
      <c r="D7214" s="2" t="s">
        <v>808</v>
      </c>
      <c r="E7214" s="14">
        <f t="shared" si="673"/>
        <v>0</v>
      </c>
      <c r="F7214" s="2">
        <v>38</v>
      </c>
      <c r="G7214" s="19">
        <v>275.11</v>
      </c>
      <c r="H7214" s="20">
        <v>0.06</v>
      </c>
      <c r="I7214" s="6"/>
      <c r="J7214" s="5">
        <v>40738</v>
      </c>
      <c r="K7214" s="25">
        <v>17.149999999999999</v>
      </c>
      <c r="L7214" s="2" t="s">
        <v>733</v>
      </c>
      <c r="M7214" s="14">
        <f>+VLOOKUP(L7214,Customers!$C$3:$D$797,2,FALSE)</f>
        <v>1</v>
      </c>
      <c r="N7214" s="14">
        <f>+INDEX(Customers!$B$2:$D$797,MATCH(TF_Database!L7214,Customers!$C$2:$C$797,0),1)</f>
        <v>16825</v>
      </c>
      <c r="O7214" s="29">
        <f t="shared" si="674"/>
        <v>5</v>
      </c>
      <c r="P7214" s="29">
        <f t="shared" si="675"/>
        <v>14</v>
      </c>
      <c r="Q7214" s="14" t="str">
        <f t="shared" si="676"/>
        <v xml:space="preserve">Rick </v>
      </c>
      <c r="R7214" s="14" t="str">
        <f t="shared" si="677"/>
        <v>Huthwaite</v>
      </c>
    </row>
    <row r="7215" spans="2:18" x14ac:dyDescent="0.45">
      <c r="B7215" s="14" t="str">
        <f t="shared" si="672"/>
        <v>407363440738</v>
      </c>
      <c r="C7215" s="5">
        <v>40736</v>
      </c>
      <c r="D7215" s="2" t="s">
        <v>808</v>
      </c>
      <c r="E7215" s="14">
        <f t="shared" si="673"/>
        <v>0</v>
      </c>
      <c r="F7215" s="2">
        <v>34</v>
      </c>
      <c r="G7215" s="19">
        <v>102.34</v>
      </c>
      <c r="H7215" s="20">
        <v>0.01</v>
      </c>
      <c r="I7215" s="6"/>
      <c r="J7215" s="5">
        <v>40738</v>
      </c>
      <c r="K7215" s="25">
        <v>-30.39</v>
      </c>
      <c r="L7215" s="2" t="s">
        <v>733</v>
      </c>
      <c r="M7215" s="14">
        <f>+VLOOKUP(L7215,Customers!$C$3:$D$797,2,FALSE)</f>
        <v>1</v>
      </c>
      <c r="N7215" s="14">
        <f>+INDEX(Customers!$B$2:$D$797,MATCH(TF_Database!L7215,Customers!$C$2:$C$797,0),1)</f>
        <v>16825</v>
      </c>
      <c r="O7215" s="29">
        <f t="shared" si="674"/>
        <v>5</v>
      </c>
      <c r="P7215" s="29">
        <f t="shared" si="675"/>
        <v>14</v>
      </c>
      <c r="Q7215" s="14" t="str">
        <f t="shared" si="676"/>
        <v xml:space="preserve">Rick </v>
      </c>
      <c r="R7215" s="14" t="str">
        <f t="shared" si="677"/>
        <v>Huthwaite</v>
      </c>
    </row>
    <row r="7216" spans="2:18" x14ac:dyDescent="0.45">
      <c r="B7216" s="14" t="str">
        <f t="shared" si="672"/>
        <v>405291740529</v>
      </c>
      <c r="C7216" s="5">
        <v>40529</v>
      </c>
      <c r="D7216" s="2" t="s">
        <v>810</v>
      </c>
      <c r="E7216" s="14">
        <f t="shared" si="673"/>
        <v>0</v>
      </c>
      <c r="F7216" s="2">
        <v>17</v>
      </c>
      <c r="G7216" s="19">
        <v>934.94050000000004</v>
      </c>
      <c r="H7216" s="20">
        <v>0.08</v>
      </c>
      <c r="I7216" s="6"/>
      <c r="J7216" s="5">
        <v>40529</v>
      </c>
      <c r="K7216" s="25">
        <v>47.096999999999994</v>
      </c>
      <c r="L7216" s="2" t="s">
        <v>455</v>
      </c>
      <c r="M7216" s="14">
        <f>+VLOOKUP(L7216,Customers!$C$3:$D$797,2,FALSE)</f>
        <v>5</v>
      </c>
      <c r="N7216" s="14">
        <f>+INDEX(Customers!$B$2:$D$797,MATCH(TF_Database!L7216,Customers!$C$2:$C$797,0),1)</f>
        <v>16528</v>
      </c>
      <c r="O7216" s="29">
        <f t="shared" si="674"/>
        <v>6</v>
      </c>
      <c r="P7216" s="29">
        <f t="shared" si="675"/>
        <v>10</v>
      </c>
      <c r="Q7216" s="14" t="str">
        <f t="shared" si="676"/>
        <v xml:space="preserve">Corey </v>
      </c>
      <c r="R7216" s="14" t="str">
        <f t="shared" si="677"/>
        <v>Lock</v>
      </c>
    </row>
    <row r="7217" spans="2:18" x14ac:dyDescent="0.45">
      <c r="B7217" s="14" t="str">
        <f t="shared" si="672"/>
        <v>41140341140</v>
      </c>
      <c r="C7217" s="5">
        <v>41140</v>
      </c>
      <c r="D7217" s="2" t="s">
        <v>810</v>
      </c>
      <c r="E7217" s="14">
        <f t="shared" si="673"/>
        <v>0</v>
      </c>
      <c r="F7217" s="2">
        <v>3</v>
      </c>
      <c r="G7217" s="19">
        <v>21.55</v>
      </c>
      <c r="H7217" s="20">
        <v>0.09</v>
      </c>
      <c r="I7217" s="6"/>
      <c r="J7217" s="5">
        <v>41140</v>
      </c>
      <c r="K7217" s="25">
        <v>-2.87</v>
      </c>
      <c r="L7217" s="2" t="s">
        <v>336</v>
      </c>
      <c r="M7217" s="14">
        <f>+VLOOKUP(L7217,Customers!$C$3:$D$797,2,FALSE)</f>
        <v>3</v>
      </c>
      <c r="N7217" s="14">
        <f>+INDEX(Customers!$B$2:$D$797,MATCH(TF_Database!L7217,Customers!$C$2:$C$797,0),1)</f>
        <v>11915</v>
      </c>
      <c r="O7217" s="29">
        <f t="shared" si="674"/>
        <v>8</v>
      </c>
      <c r="P7217" s="29">
        <f t="shared" si="675"/>
        <v>12</v>
      </c>
      <c r="Q7217" s="14" t="str">
        <f t="shared" si="676"/>
        <v xml:space="preserve">Raymond </v>
      </c>
      <c r="R7217" s="14" t="str">
        <f t="shared" si="677"/>
        <v>Fair</v>
      </c>
    </row>
    <row r="7218" spans="2:18" x14ac:dyDescent="0.45">
      <c r="B7218" s="14" t="str">
        <f t="shared" si="672"/>
        <v>411403641142</v>
      </c>
      <c r="C7218" s="5">
        <v>41140</v>
      </c>
      <c r="D7218" s="2" t="s">
        <v>810</v>
      </c>
      <c r="E7218" s="14">
        <f t="shared" si="673"/>
        <v>0</v>
      </c>
      <c r="F7218" s="2">
        <v>36</v>
      </c>
      <c r="G7218" s="19">
        <v>266.16000000000003</v>
      </c>
      <c r="H7218" s="20">
        <v>0.03</v>
      </c>
      <c r="I7218" s="6"/>
      <c r="J7218" s="5">
        <v>41142</v>
      </c>
      <c r="K7218" s="25">
        <v>90.91</v>
      </c>
      <c r="L7218" s="2" t="s">
        <v>336</v>
      </c>
      <c r="M7218" s="14">
        <f>+VLOOKUP(L7218,Customers!$C$3:$D$797,2,FALSE)</f>
        <v>3</v>
      </c>
      <c r="N7218" s="14">
        <f>+INDEX(Customers!$B$2:$D$797,MATCH(TF_Database!L7218,Customers!$C$2:$C$797,0),1)</f>
        <v>11915</v>
      </c>
      <c r="O7218" s="29">
        <f t="shared" si="674"/>
        <v>8</v>
      </c>
      <c r="P7218" s="29">
        <f t="shared" si="675"/>
        <v>12</v>
      </c>
      <c r="Q7218" s="14" t="str">
        <f t="shared" si="676"/>
        <v xml:space="preserve">Raymond </v>
      </c>
      <c r="R7218" s="14" t="str">
        <f t="shared" si="677"/>
        <v>Fair</v>
      </c>
    </row>
    <row r="7219" spans="2:18" x14ac:dyDescent="0.45">
      <c r="B7219" s="14" t="str">
        <f t="shared" si="672"/>
        <v>40791340792</v>
      </c>
      <c r="C7219" s="5">
        <v>40791</v>
      </c>
      <c r="D7219" s="2" t="s">
        <v>810</v>
      </c>
      <c r="E7219" s="14">
        <f t="shared" si="673"/>
        <v>0</v>
      </c>
      <c r="F7219" s="2">
        <v>3</v>
      </c>
      <c r="G7219" s="19">
        <v>39.49</v>
      </c>
      <c r="H7219" s="20">
        <v>0.1</v>
      </c>
      <c r="I7219" s="6"/>
      <c r="J7219" s="5">
        <v>40792</v>
      </c>
      <c r="K7219" s="25">
        <v>-12.99</v>
      </c>
      <c r="L7219" s="2" t="s">
        <v>333</v>
      </c>
      <c r="M7219" s="14">
        <f>+VLOOKUP(L7219,Customers!$C$3:$D$797,2,FALSE)</f>
        <v>1</v>
      </c>
      <c r="N7219" s="14">
        <f>+INDEX(Customers!$B$2:$D$797,MATCH(TF_Database!L7219,Customers!$C$2:$C$797,0),1)</f>
        <v>11954</v>
      </c>
      <c r="O7219" s="29">
        <f t="shared" si="674"/>
        <v>3</v>
      </c>
      <c r="P7219" s="29">
        <f t="shared" si="675"/>
        <v>9</v>
      </c>
      <c r="Q7219" s="14" t="str">
        <f t="shared" si="676"/>
        <v xml:space="preserve">Ed </v>
      </c>
      <c r="R7219" s="14" t="str">
        <f t="shared" si="677"/>
        <v>Jacobs</v>
      </c>
    </row>
    <row r="7220" spans="2:18" x14ac:dyDescent="0.45">
      <c r="B7220" s="14" t="str">
        <f t="shared" si="672"/>
        <v>399144439914</v>
      </c>
      <c r="C7220" s="5">
        <v>39914</v>
      </c>
      <c r="D7220" s="2" t="s">
        <v>810</v>
      </c>
      <c r="E7220" s="14">
        <f t="shared" si="673"/>
        <v>0</v>
      </c>
      <c r="F7220" s="2">
        <v>44</v>
      </c>
      <c r="G7220" s="19">
        <v>1317.34</v>
      </c>
      <c r="H7220" s="20">
        <v>0.03</v>
      </c>
      <c r="I7220" s="6"/>
      <c r="J7220" s="5">
        <v>39914</v>
      </c>
      <c r="K7220" s="25">
        <v>555.93399999999997</v>
      </c>
      <c r="L7220" s="2" t="s">
        <v>415</v>
      </c>
      <c r="M7220" s="14">
        <f>+VLOOKUP(L7220,Customers!$C$3:$D$797,2,FALSE)</f>
        <v>1</v>
      </c>
      <c r="N7220" s="14">
        <f>+INDEX(Customers!$B$2:$D$797,MATCH(TF_Database!L7220,Customers!$C$2:$C$797,0),1)</f>
        <v>6227</v>
      </c>
      <c r="O7220" s="29">
        <f t="shared" si="674"/>
        <v>6</v>
      </c>
      <c r="P7220" s="29">
        <f t="shared" si="675"/>
        <v>10</v>
      </c>
      <c r="Q7220" s="14" t="str">
        <f t="shared" si="676"/>
        <v xml:space="preserve">Emily </v>
      </c>
      <c r="R7220" s="14" t="str">
        <f t="shared" si="677"/>
        <v>Phan</v>
      </c>
    </row>
    <row r="7221" spans="2:18" x14ac:dyDescent="0.45">
      <c r="B7221" s="14" t="str">
        <f t="shared" si="672"/>
        <v>411514641152</v>
      </c>
      <c r="C7221" s="5">
        <v>41151</v>
      </c>
      <c r="D7221" s="2" t="s">
        <v>806</v>
      </c>
      <c r="E7221" s="14">
        <f t="shared" si="673"/>
        <v>1</v>
      </c>
      <c r="F7221" s="2">
        <v>46</v>
      </c>
      <c r="G7221" s="19">
        <v>320.57</v>
      </c>
      <c r="H7221" s="20">
        <v>0.1</v>
      </c>
      <c r="I7221" s="6"/>
      <c r="J7221" s="5">
        <v>41152</v>
      </c>
      <c r="K7221" s="25">
        <v>-114.19499999999999</v>
      </c>
      <c r="L7221" s="2" t="s">
        <v>695</v>
      </c>
      <c r="M7221" s="14">
        <f>+VLOOKUP(L7221,Customers!$C$3:$D$797,2,FALSE)</f>
        <v>3</v>
      </c>
      <c r="N7221" s="14">
        <f>+INDEX(Customers!$B$2:$D$797,MATCH(TF_Database!L7221,Customers!$C$2:$C$797,0),1)</f>
        <v>9447</v>
      </c>
      <c r="O7221" s="29">
        <f t="shared" si="674"/>
        <v>6</v>
      </c>
      <c r="P7221" s="29">
        <f t="shared" si="675"/>
        <v>12</v>
      </c>
      <c r="Q7221" s="14" t="str">
        <f t="shared" si="676"/>
        <v xml:space="preserve">Allen </v>
      </c>
      <c r="R7221" s="14" t="str">
        <f t="shared" si="677"/>
        <v>Armold</v>
      </c>
    </row>
    <row r="7222" spans="2:18" x14ac:dyDescent="0.45">
      <c r="B7222" s="14" t="str">
        <f t="shared" si="672"/>
        <v>411511641151</v>
      </c>
      <c r="C7222" s="5">
        <v>41151</v>
      </c>
      <c r="D7222" s="2" t="s">
        <v>806</v>
      </c>
      <c r="E7222" s="14">
        <f t="shared" si="673"/>
        <v>1</v>
      </c>
      <c r="F7222" s="2">
        <v>16</v>
      </c>
      <c r="G7222" s="19">
        <v>2013.8</v>
      </c>
      <c r="H7222" s="20">
        <v>0.01</v>
      </c>
      <c r="I7222" s="6"/>
      <c r="J7222" s="5">
        <v>41151</v>
      </c>
      <c r="K7222" s="25">
        <v>-98.431799999999996</v>
      </c>
      <c r="L7222" s="2" t="s">
        <v>695</v>
      </c>
      <c r="M7222" s="14">
        <f>+VLOOKUP(L7222,Customers!$C$3:$D$797,2,FALSE)</f>
        <v>3</v>
      </c>
      <c r="N7222" s="14">
        <f>+INDEX(Customers!$B$2:$D$797,MATCH(TF_Database!L7222,Customers!$C$2:$C$797,0),1)</f>
        <v>9447</v>
      </c>
      <c r="O7222" s="29">
        <f t="shared" si="674"/>
        <v>6</v>
      </c>
      <c r="P7222" s="29">
        <f t="shared" si="675"/>
        <v>12</v>
      </c>
      <c r="Q7222" s="14" t="str">
        <f t="shared" si="676"/>
        <v xml:space="preserve">Allen </v>
      </c>
      <c r="R7222" s="14" t="str">
        <f t="shared" si="677"/>
        <v>Armold</v>
      </c>
    </row>
    <row r="7223" spans="2:18" x14ac:dyDescent="0.45">
      <c r="B7223" s="14" t="str">
        <f t="shared" si="672"/>
        <v>40309540311</v>
      </c>
      <c r="C7223" s="5">
        <v>40309</v>
      </c>
      <c r="D7223" s="2" t="s">
        <v>810</v>
      </c>
      <c r="E7223" s="14">
        <f t="shared" si="673"/>
        <v>0</v>
      </c>
      <c r="F7223" s="2">
        <v>5</v>
      </c>
      <c r="G7223" s="19">
        <v>2168.0500000000002</v>
      </c>
      <c r="H7223" s="20">
        <v>0</v>
      </c>
      <c r="I7223" s="6"/>
      <c r="J7223" s="5">
        <v>40311</v>
      </c>
      <c r="K7223" s="25">
        <v>416.01549999999997</v>
      </c>
      <c r="L7223" s="2" t="s">
        <v>717</v>
      </c>
      <c r="M7223" s="14">
        <f>+VLOOKUP(L7223,Customers!$C$3:$D$797,2,FALSE)</f>
        <v>1</v>
      </c>
      <c r="N7223" s="14">
        <f>+INDEX(Customers!$B$2:$D$797,MATCH(TF_Database!L7223,Customers!$C$2:$C$797,0),1)</f>
        <v>17300</v>
      </c>
      <c r="O7223" s="29">
        <f t="shared" si="674"/>
        <v>6</v>
      </c>
      <c r="P7223" s="29">
        <f t="shared" si="675"/>
        <v>10</v>
      </c>
      <c r="Q7223" s="14" t="str">
        <f t="shared" si="676"/>
        <v xml:space="preserve">Barry </v>
      </c>
      <c r="R7223" s="14" t="str">
        <f t="shared" si="677"/>
        <v>Pond</v>
      </c>
    </row>
    <row r="7224" spans="2:18" x14ac:dyDescent="0.45">
      <c r="B7224" s="14" t="str">
        <f t="shared" si="672"/>
        <v>403094440310</v>
      </c>
      <c r="C7224" s="5">
        <v>40309</v>
      </c>
      <c r="D7224" s="2" t="s">
        <v>810</v>
      </c>
      <c r="E7224" s="14">
        <f t="shared" si="673"/>
        <v>0</v>
      </c>
      <c r="F7224" s="2">
        <v>44</v>
      </c>
      <c r="G7224" s="19">
        <v>303.07</v>
      </c>
      <c r="H7224" s="20">
        <v>0.02</v>
      </c>
      <c r="I7224" s="6"/>
      <c r="J7224" s="5">
        <v>40310</v>
      </c>
      <c r="K7224" s="25">
        <v>-238.45</v>
      </c>
      <c r="L7224" s="2" t="s">
        <v>717</v>
      </c>
      <c r="M7224" s="14">
        <f>+VLOOKUP(L7224,Customers!$C$3:$D$797,2,FALSE)</f>
        <v>1</v>
      </c>
      <c r="N7224" s="14">
        <f>+INDEX(Customers!$B$2:$D$797,MATCH(TF_Database!L7224,Customers!$C$2:$C$797,0),1)</f>
        <v>17300</v>
      </c>
      <c r="O7224" s="29">
        <f t="shared" si="674"/>
        <v>6</v>
      </c>
      <c r="P7224" s="29">
        <f t="shared" si="675"/>
        <v>10</v>
      </c>
      <c r="Q7224" s="14" t="str">
        <f t="shared" si="676"/>
        <v xml:space="preserve">Barry </v>
      </c>
      <c r="R7224" s="14" t="str">
        <f t="shared" si="677"/>
        <v>Pond</v>
      </c>
    </row>
    <row r="7225" spans="2:18" x14ac:dyDescent="0.45">
      <c r="B7225" s="14" t="str">
        <f t="shared" si="672"/>
        <v>403094840311</v>
      </c>
      <c r="C7225" s="5">
        <v>40309</v>
      </c>
      <c r="D7225" s="2" t="s">
        <v>810</v>
      </c>
      <c r="E7225" s="14">
        <f t="shared" si="673"/>
        <v>0</v>
      </c>
      <c r="F7225" s="2">
        <v>48</v>
      </c>
      <c r="G7225" s="19">
        <v>1661.8</v>
      </c>
      <c r="H7225" s="20">
        <v>7.0000000000000007E-2</v>
      </c>
      <c r="I7225" s="6"/>
      <c r="J7225" s="5">
        <v>40311</v>
      </c>
      <c r="K7225" s="25">
        <v>202.68</v>
      </c>
      <c r="L7225" s="2" t="s">
        <v>717</v>
      </c>
      <c r="M7225" s="14">
        <f>+VLOOKUP(L7225,Customers!$C$3:$D$797,2,FALSE)</f>
        <v>1</v>
      </c>
      <c r="N7225" s="14">
        <f>+INDEX(Customers!$B$2:$D$797,MATCH(TF_Database!L7225,Customers!$C$2:$C$797,0),1)</f>
        <v>17300</v>
      </c>
      <c r="O7225" s="29">
        <f t="shared" si="674"/>
        <v>6</v>
      </c>
      <c r="P7225" s="29">
        <f t="shared" si="675"/>
        <v>10</v>
      </c>
      <c r="Q7225" s="14" t="str">
        <f t="shared" si="676"/>
        <v xml:space="preserve">Barry </v>
      </c>
      <c r="R7225" s="14" t="str">
        <f t="shared" si="677"/>
        <v>Pond</v>
      </c>
    </row>
    <row r="7226" spans="2:18" x14ac:dyDescent="0.45">
      <c r="B7226" s="14" t="str">
        <f t="shared" si="672"/>
        <v>407251140726</v>
      </c>
      <c r="C7226" s="5">
        <v>40725</v>
      </c>
      <c r="D7226" s="2" t="s">
        <v>806</v>
      </c>
      <c r="E7226" s="14">
        <f t="shared" si="673"/>
        <v>1</v>
      </c>
      <c r="F7226" s="2">
        <v>11</v>
      </c>
      <c r="G7226" s="19">
        <v>2020.58</v>
      </c>
      <c r="H7226" s="20">
        <v>0.01</v>
      </c>
      <c r="I7226" s="6"/>
      <c r="J7226" s="5">
        <v>40726</v>
      </c>
      <c r="K7226" s="25">
        <v>-45.02</v>
      </c>
      <c r="L7226" s="2" t="s">
        <v>716</v>
      </c>
      <c r="M7226" s="14">
        <f>+VLOOKUP(L7226,Customers!$C$3:$D$797,2,FALSE)</f>
        <v>3</v>
      </c>
      <c r="N7226" s="14">
        <f>+INDEX(Customers!$B$2:$D$797,MATCH(TF_Database!L7226,Customers!$C$2:$C$797,0),1)</f>
        <v>13893</v>
      </c>
      <c r="O7226" s="29">
        <f t="shared" si="674"/>
        <v>5</v>
      </c>
      <c r="P7226" s="29">
        <f t="shared" si="675"/>
        <v>9</v>
      </c>
      <c r="Q7226" s="14" t="str">
        <f t="shared" si="676"/>
        <v xml:space="preserve">Dean </v>
      </c>
      <c r="R7226" s="14" t="str">
        <f t="shared" si="677"/>
        <v>Katz</v>
      </c>
    </row>
    <row r="7227" spans="2:18" x14ac:dyDescent="0.45">
      <c r="B7227" s="14" t="str">
        <f t="shared" si="672"/>
        <v>407253040727</v>
      </c>
      <c r="C7227" s="5">
        <v>40725</v>
      </c>
      <c r="D7227" s="2" t="s">
        <v>806</v>
      </c>
      <c r="E7227" s="14">
        <f t="shared" si="673"/>
        <v>1</v>
      </c>
      <c r="F7227" s="2">
        <v>30</v>
      </c>
      <c r="G7227" s="19">
        <v>1533.46</v>
      </c>
      <c r="H7227" s="20">
        <v>0</v>
      </c>
      <c r="I7227" s="6"/>
      <c r="J7227" s="5">
        <v>40727</v>
      </c>
      <c r="K7227" s="25">
        <v>730.44</v>
      </c>
      <c r="L7227" s="2" t="s">
        <v>716</v>
      </c>
      <c r="M7227" s="14">
        <f>+VLOOKUP(L7227,Customers!$C$3:$D$797,2,FALSE)</f>
        <v>3</v>
      </c>
      <c r="N7227" s="14">
        <f>+INDEX(Customers!$B$2:$D$797,MATCH(TF_Database!L7227,Customers!$C$2:$C$797,0),1)</f>
        <v>13893</v>
      </c>
      <c r="O7227" s="29">
        <f t="shared" si="674"/>
        <v>5</v>
      </c>
      <c r="P7227" s="29">
        <f t="shared" si="675"/>
        <v>9</v>
      </c>
      <c r="Q7227" s="14" t="str">
        <f t="shared" si="676"/>
        <v xml:space="preserve">Dean </v>
      </c>
      <c r="R7227" s="14" t="str">
        <f t="shared" si="677"/>
        <v>Katz</v>
      </c>
    </row>
    <row r="7228" spans="2:18" x14ac:dyDescent="0.45">
      <c r="B7228" s="14" t="str">
        <f t="shared" si="672"/>
        <v>407252040727</v>
      </c>
      <c r="C7228" s="5">
        <v>40725</v>
      </c>
      <c r="D7228" s="2" t="s">
        <v>806</v>
      </c>
      <c r="E7228" s="14">
        <f t="shared" si="673"/>
        <v>1</v>
      </c>
      <c r="F7228" s="2">
        <v>20</v>
      </c>
      <c r="G7228" s="19">
        <v>5989.0480000000007</v>
      </c>
      <c r="H7228" s="20">
        <v>0.09</v>
      </c>
      <c r="I7228" s="6"/>
      <c r="J7228" s="5">
        <v>40727</v>
      </c>
      <c r="K7228" s="25">
        <v>541.01</v>
      </c>
      <c r="L7228" s="2" t="s">
        <v>716</v>
      </c>
      <c r="M7228" s="14">
        <f>+VLOOKUP(L7228,Customers!$C$3:$D$797,2,FALSE)</f>
        <v>3</v>
      </c>
      <c r="N7228" s="14">
        <f>+INDEX(Customers!$B$2:$D$797,MATCH(TF_Database!L7228,Customers!$C$2:$C$797,0),1)</f>
        <v>13893</v>
      </c>
      <c r="O7228" s="29">
        <f t="shared" si="674"/>
        <v>5</v>
      </c>
      <c r="P7228" s="29">
        <f t="shared" si="675"/>
        <v>9</v>
      </c>
      <c r="Q7228" s="14" t="str">
        <f t="shared" si="676"/>
        <v xml:space="preserve">Dean </v>
      </c>
      <c r="R7228" s="14" t="str">
        <f t="shared" si="677"/>
        <v>Katz</v>
      </c>
    </row>
    <row r="7229" spans="2:18" x14ac:dyDescent="0.45">
      <c r="B7229" s="14" t="str">
        <f t="shared" si="672"/>
        <v>404823840482</v>
      </c>
      <c r="C7229" s="5">
        <v>40482</v>
      </c>
      <c r="D7229" s="2" t="s">
        <v>810</v>
      </c>
      <c r="E7229" s="14">
        <f t="shared" si="673"/>
        <v>0</v>
      </c>
      <c r="F7229" s="2">
        <v>38</v>
      </c>
      <c r="G7229" s="19">
        <v>69.260000000000005</v>
      </c>
      <c r="H7229" s="20">
        <v>7.0000000000000007E-2</v>
      </c>
      <c r="I7229" s="6"/>
      <c r="J7229" s="5">
        <v>40482</v>
      </c>
      <c r="K7229" s="25">
        <v>-113.86</v>
      </c>
      <c r="L7229" s="2" t="s">
        <v>718</v>
      </c>
      <c r="M7229" s="14">
        <f>+VLOOKUP(L7229,Customers!$C$3:$D$797,2,FALSE)</f>
        <v>5</v>
      </c>
      <c r="N7229" s="14">
        <f>+INDEX(Customers!$B$2:$D$797,MATCH(TF_Database!L7229,Customers!$C$2:$C$797,0),1)</f>
        <v>15967</v>
      </c>
      <c r="O7229" s="29">
        <f t="shared" si="674"/>
        <v>7</v>
      </c>
      <c r="P7229" s="29">
        <f t="shared" si="675"/>
        <v>13</v>
      </c>
      <c r="Q7229" s="14" t="str">
        <f t="shared" si="676"/>
        <v xml:space="preserve">Jeremy </v>
      </c>
      <c r="R7229" s="14" t="str">
        <f t="shared" si="677"/>
        <v>Pistek</v>
      </c>
    </row>
    <row r="7230" spans="2:18" x14ac:dyDescent="0.45">
      <c r="B7230" s="14" t="str">
        <f t="shared" si="672"/>
        <v>405322740533</v>
      </c>
      <c r="C7230" s="5">
        <v>40532</v>
      </c>
      <c r="D7230" s="2" t="s">
        <v>806</v>
      </c>
      <c r="E7230" s="14">
        <f t="shared" si="673"/>
        <v>1</v>
      </c>
      <c r="F7230" s="2">
        <v>27</v>
      </c>
      <c r="G7230" s="19">
        <v>2896.99</v>
      </c>
      <c r="H7230" s="20">
        <v>0.01</v>
      </c>
      <c r="I7230" s="6"/>
      <c r="J7230" s="5">
        <v>40533</v>
      </c>
      <c r="K7230" s="25">
        <v>36.94</v>
      </c>
      <c r="L7230" s="2" t="s">
        <v>377</v>
      </c>
      <c r="M7230" s="14">
        <f>+VLOOKUP(L7230,Customers!$C$3:$D$797,2,FALSE)</f>
        <v>2</v>
      </c>
      <c r="N7230" s="14">
        <f>+INDEX(Customers!$B$2:$D$797,MATCH(TF_Database!L7230,Customers!$C$2:$C$797,0),1)</f>
        <v>16244</v>
      </c>
      <c r="O7230" s="29">
        <f t="shared" si="674"/>
        <v>9</v>
      </c>
      <c r="P7230" s="29">
        <f t="shared" si="675"/>
        <v>13</v>
      </c>
      <c r="Q7230" s="14" t="str">
        <f t="shared" si="676"/>
        <v xml:space="preserve">Jennifer </v>
      </c>
      <c r="R7230" s="14" t="str">
        <f t="shared" si="677"/>
        <v>Patt</v>
      </c>
    </row>
    <row r="7231" spans="2:18" x14ac:dyDescent="0.45">
      <c r="B7231" s="14" t="str">
        <f t="shared" si="672"/>
        <v>40968840969</v>
      </c>
      <c r="C7231" s="5">
        <v>40968</v>
      </c>
      <c r="D7231" s="2" t="s">
        <v>810</v>
      </c>
      <c r="E7231" s="14">
        <f t="shared" si="673"/>
        <v>0</v>
      </c>
      <c r="F7231" s="2">
        <v>8</v>
      </c>
      <c r="G7231" s="19">
        <v>250.29</v>
      </c>
      <c r="H7231" s="20">
        <v>0.1</v>
      </c>
      <c r="I7231" s="6"/>
      <c r="J7231" s="5">
        <v>40969</v>
      </c>
      <c r="K7231" s="25">
        <v>-9.3149999999999942</v>
      </c>
      <c r="L7231" s="2" t="s">
        <v>332</v>
      </c>
      <c r="M7231" s="14">
        <f>+VLOOKUP(L7231,Customers!$C$3:$D$797,2,FALSE)</f>
        <v>1</v>
      </c>
      <c r="N7231" s="14">
        <f>+INDEX(Customers!$B$2:$D$797,MATCH(TF_Database!L7231,Customers!$C$2:$C$797,0),1)</f>
        <v>9491</v>
      </c>
      <c r="O7231" s="29">
        <f t="shared" si="674"/>
        <v>6</v>
      </c>
      <c r="P7231" s="29">
        <f t="shared" si="675"/>
        <v>13</v>
      </c>
      <c r="Q7231" s="14" t="str">
        <f t="shared" si="676"/>
        <v xml:space="preserve">Corey </v>
      </c>
      <c r="R7231" s="14" t="str">
        <f t="shared" si="677"/>
        <v>Catlett</v>
      </c>
    </row>
    <row r="7232" spans="2:18" x14ac:dyDescent="0.45">
      <c r="B7232" s="14" t="str">
        <f t="shared" si="672"/>
        <v>40968740969</v>
      </c>
      <c r="C7232" s="5">
        <v>40968</v>
      </c>
      <c r="D7232" s="2" t="s">
        <v>810</v>
      </c>
      <c r="E7232" s="14">
        <f t="shared" si="673"/>
        <v>0</v>
      </c>
      <c r="F7232" s="2">
        <v>7</v>
      </c>
      <c r="G7232" s="19">
        <v>251.59</v>
      </c>
      <c r="H7232" s="20">
        <v>0.09</v>
      </c>
      <c r="I7232" s="6"/>
      <c r="J7232" s="5">
        <v>40969</v>
      </c>
      <c r="K7232" s="25">
        <v>39.229999999999997</v>
      </c>
      <c r="L7232" s="2" t="s">
        <v>332</v>
      </c>
      <c r="M7232" s="14">
        <f>+VLOOKUP(L7232,Customers!$C$3:$D$797,2,FALSE)</f>
        <v>1</v>
      </c>
      <c r="N7232" s="14">
        <f>+INDEX(Customers!$B$2:$D$797,MATCH(TF_Database!L7232,Customers!$C$2:$C$797,0),1)</f>
        <v>9491</v>
      </c>
      <c r="O7232" s="29">
        <f t="shared" si="674"/>
        <v>6</v>
      </c>
      <c r="P7232" s="29">
        <f t="shared" si="675"/>
        <v>13</v>
      </c>
      <c r="Q7232" s="14" t="str">
        <f t="shared" si="676"/>
        <v xml:space="preserve">Corey </v>
      </c>
      <c r="R7232" s="14" t="str">
        <f t="shared" si="677"/>
        <v>Catlett</v>
      </c>
    </row>
    <row r="7233" spans="2:18" x14ac:dyDescent="0.45">
      <c r="B7233" s="14" t="str">
        <f t="shared" si="672"/>
        <v>399352439935</v>
      </c>
      <c r="C7233" s="5">
        <v>39935</v>
      </c>
      <c r="D7233" s="2" t="s">
        <v>806</v>
      </c>
      <c r="E7233" s="14">
        <f t="shared" si="673"/>
        <v>1</v>
      </c>
      <c r="F7233" s="2">
        <v>24</v>
      </c>
      <c r="G7233" s="19">
        <v>158.91</v>
      </c>
      <c r="H7233" s="20">
        <v>0.06</v>
      </c>
      <c r="I7233" s="6"/>
      <c r="J7233" s="5">
        <v>39935</v>
      </c>
      <c r="K7233" s="25">
        <v>-38.57</v>
      </c>
      <c r="L7233" s="2" t="s">
        <v>385</v>
      </c>
      <c r="M7233" s="14">
        <f>+VLOOKUP(L7233,Customers!$C$3:$D$797,2,FALSE)</f>
        <v>3</v>
      </c>
      <c r="N7233" s="14">
        <f>+INDEX(Customers!$B$2:$D$797,MATCH(TF_Database!L7233,Customers!$C$2:$C$797,0),1)</f>
        <v>19852</v>
      </c>
      <c r="O7233" s="29">
        <f t="shared" si="674"/>
        <v>7</v>
      </c>
      <c r="P7233" s="29">
        <f t="shared" si="675"/>
        <v>11</v>
      </c>
      <c r="Q7233" s="14" t="str">
        <f t="shared" si="676"/>
        <v xml:space="preserve">Alyssa </v>
      </c>
      <c r="R7233" s="14" t="str">
        <f t="shared" si="677"/>
        <v>Tate</v>
      </c>
    </row>
    <row r="7234" spans="2:18" x14ac:dyDescent="0.45">
      <c r="B7234" s="14" t="str">
        <f t="shared" si="672"/>
        <v>404941540495</v>
      </c>
      <c r="C7234" s="5">
        <v>40494</v>
      </c>
      <c r="D7234" s="2" t="s">
        <v>808</v>
      </c>
      <c r="E7234" s="14">
        <f t="shared" si="673"/>
        <v>0</v>
      </c>
      <c r="F7234" s="2">
        <v>15</v>
      </c>
      <c r="G7234" s="19">
        <v>171.57</v>
      </c>
      <c r="H7234" s="20">
        <v>0.04</v>
      </c>
      <c r="I7234" s="6"/>
      <c r="J7234" s="5">
        <v>40495</v>
      </c>
      <c r="K7234" s="25">
        <v>12.5</v>
      </c>
      <c r="L7234" s="2" t="s">
        <v>336</v>
      </c>
      <c r="M7234" s="14">
        <f>+VLOOKUP(L7234,Customers!$C$3:$D$797,2,FALSE)</f>
        <v>3</v>
      </c>
      <c r="N7234" s="14">
        <f>+INDEX(Customers!$B$2:$D$797,MATCH(TF_Database!L7234,Customers!$C$2:$C$797,0),1)</f>
        <v>11915</v>
      </c>
      <c r="O7234" s="29">
        <f t="shared" si="674"/>
        <v>8</v>
      </c>
      <c r="P7234" s="29">
        <f t="shared" si="675"/>
        <v>12</v>
      </c>
      <c r="Q7234" s="14" t="str">
        <f t="shared" si="676"/>
        <v xml:space="preserve">Raymond </v>
      </c>
      <c r="R7234" s="14" t="str">
        <f t="shared" si="677"/>
        <v>Fair</v>
      </c>
    </row>
    <row r="7235" spans="2:18" x14ac:dyDescent="0.45">
      <c r="B7235" s="14" t="str">
        <f t="shared" si="672"/>
        <v>404944240496</v>
      </c>
      <c r="C7235" s="5">
        <v>40494</v>
      </c>
      <c r="D7235" s="2" t="s">
        <v>808</v>
      </c>
      <c r="E7235" s="14">
        <f t="shared" si="673"/>
        <v>0</v>
      </c>
      <c r="F7235" s="2">
        <v>42</v>
      </c>
      <c r="G7235" s="19">
        <v>2170.3049999999998</v>
      </c>
      <c r="H7235" s="20">
        <v>0.1</v>
      </c>
      <c r="I7235" s="6"/>
      <c r="J7235" s="5">
        <v>40496</v>
      </c>
      <c r="K7235" s="25">
        <v>264.32100000000003</v>
      </c>
      <c r="L7235" s="2" t="s">
        <v>336</v>
      </c>
      <c r="M7235" s="14">
        <f>+VLOOKUP(L7235,Customers!$C$3:$D$797,2,FALSE)</f>
        <v>3</v>
      </c>
      <c r="N7235" s="14">
        <f>+INDEX(Customers!$B$2:$D$797,MATCH(TF_Database!L7235,Customers!$C$2:$C$797,0),1)</f>
        <v>11915</v>
      </c>
      <c r="O7235" s="29">
        <f t="shared" si="674"/>
        <v>8</v>
      </c>
      <c r="P7235" s="29">
        <f t="shared" si="675"/>
        <v>12</v>
      </c>
      <c r="Q7235" s="14" t="str">
        <f t="shared" si="676"/>
        <v xml:space="preserve">Raymond </v>
      </c>
      <c r="R7235" s="14" t="str">
        <f t="shared" si="677"/>
        <v>Fair</v>
      </c>
    </row>
    <row r="7236" spans="2:18" x14ac:dyDescent="0.45">
      <c r="B7236" s="14" t="str">
        <f t="shared" si="672"/>
        <v>399752339977</v>
      </c>
      <c r="C7236" s="5">
        <v>39975</v>
      </c>
      <c r="D7236" s="2" t="s">
        <v>811</v>
      </c>
      <c r="E7236" s="14">
        <f t="shared" si="673"/>
        <v>0</v>
      </c>
      <c r="F7236" s="2">
        <v>23</v>
      </c>
      <c r="G7236" s="19">
        <v>224.34</v>
      </c>
      <c r="H7236" s="20">
        <v>0.02</v>
      </c>
      <c r="I7236" s="6"/>
      <c r="J7236" s="5">
        <v>39977</v>
      </c>
      <c r="K7236" s="25">
        <v>-11.948500000000001</v>
      </c>
      <c r="L7236" s="2" t="s">
        <v>354</v>
      </c>
      <c r="M7236" s="14">
        <f>+VLOOKUP(L7236,Customers!$C$3:$D$797,2,FALSE)</f>
        <v>1</v>
      </c>
      <c r="N7236" s="14">
        <f>+INDEX(Customers!$B$2:$D$797,MATCH(TF_Database!L7236,Customers!$C$2:$C$797,0),1)</f>
        <v>26284</v>
      </c>
      <c r="O7236" s="29">
        <f t="shared" si="674"/>
        <v>10</v>
      </c>
      <c r="P7236" s="29">
        <f t="shared" si="675"/>
        <v>16</v>
      </c>
      <c r="Q7236" s="14" t="str">
        <f t="shared" si="676"/>
        <v xml:space="preserve">Giulietta </v>
      </c>
      <c r="R7236" s="14" t="str">
        <f t="shared" si="677"/>
        <v>Dortch</v>
      </c>
    </row>
    <row r="7237" spans="2:18" x14ac:dyDescent="0.45">
      <c r="B7237" s="14" t="str">
        <f t="shared" si="672"/>
        <v>412554341256</v>
      </c>
      <c r="C7237" s="5">
        <v>41255</v>
      </c>
      <c r="D7237" s="2" t="s">
        <v>808</v>
      </c>
      <c r="E7237" s="14">
        <f t="shared" si="673"/>
        <v>0</v>
      </c>
      <c r="F7237" s="2">
        <v>43</v>
      </c>
      <c r="G7237" s="19">
        <v>262.13</v>
      </c>
      <c r="H7237" s="20">
        <v>0</v>
      </c>
      <c r="I7237" s="6"/>
      <c r="J7237" s="5">
        <v>41256</v>
      </c>
      <c r="K7237" s="25">
        <v>-60.91</v>
      </c>
      <c r="L7237" s="2" t="s">
        <v>414</v>
      </c>
      <c r="M7237" s="14">
        <f>+VLOOKUP(L7237,Customers!$C$3:$D$797,2,FALSE)</f>
        <v>1</v>
      </c>
      <c r="N7237" s="14">
        <f>+INDEX(Customers!$B$2:$D$797,MATCH(TF_Database!L7237,Customers!$C$2:$C$797,0),1)</f>
        <v>9287</v>
      </c>
      <c r="O7237" s="29">
        <f t="shared" si="674"/>
        <v>6</v>
      </c>
      <c r="P7237" s="29">
        <f t="shared" si="675"/>
        <v>13</v>
      </c>
      <c r="Q7237" s="14" t="str">
        <f t="shared" si="676"/>
        <v xml:space="preserve">Julia </v>
      </c>
      <c r="R7237" s="14" t="str">
        <f t="shared" si="677"/>
        <v>Barnett</v>
      </c>
    </row>
    <row r="7238" spans="2:18" x14ac:dyDescent="0.45">
      <c r="B7238" s="14" t="str">
        <f t="shared" si="672"/>
        <v>407164640716</v>
      </c>
      <c r="C7238" s="5">
        <v>40716</v>
      </c>
      <c r="D7238" s="2" t="s">
        <v>810</v>
      </c>
      <c r="E7238" s="14">
        <f t="shared" si="673"/>
        <v>0</v>
      </c>
      <c r="F7238" s="2">
        <v>46</v>
      </c>
      <c r="G7238" s="19">
        <v>9261.24</v>
      </c>
      <c r="H7238" s="20">
        <v>0</v>
      </c>
      <c r="I7238" s="6"/>
      <c r="J7238" s="5">
        <v>40716</v>
      </c>
      <c r="K7238" s="25">
        <v>1646.43</v>
      </c>
      <c r="L7238" s="2" t="s">
        <v>343</v>
      </c>
      <c r="M7238" s="14">
        <f>+VLOOKUP(L7238,Customers!$C$3:$D$797,2,FALSE)</f>
        <v>3</v>
      </c>
      <c r="N7238" s="14">
        <f>+INDEX(Customers!$B$2:$D$797,MATCH(TF_Database!L7238,Customers!$C$2:$C$797,0),1)</f>
        <v>2964</v>
      </c>
      <c r="O7238" s="29">
        <f t="shared" si="674"/>
        <v>9</v>
      </c>
      <c r="P7238" s="29">
        <f t="shared" si="675"/>
        <v>12</v>
      </c>
      <c r="Q7238" s="14" t="str">
        <f t="shared" si="676"/>
        <v xml:space="preserve">Muhammed </v>
      </c>
      <c r="R7238" s="14" t="str">
        <f t="shared" si="677"/>
        <v>Lee</v>
      </c>
    </row>
    <row r="7239" spans="2:18" x14ac:dyDescent="0.45">
      <c r="B7239" s="14" t="str">
        <f t="shared" ref="B7239:B7302" si="678">+CONCATENATE(C7239,F7239,J7239)</f>
        <v>405271440529</v>
      </c>
      <c r="C7239" s="5">
        <v>40527</v>
      </c>
      <c r="D7239" s="2" t="s">
        <v>808</v>
      </c>
      <c r="E7239" s="14">
        <f t="shared" ref="E7239:E7302" si="679">+IF(D7239="High",1,0)</f>
        <v>0</v>
      </c>
      <c r="F7239" s="2">
        <v>14</v>
      </c>
      <c r="G7239" s="19">
        <v>51.56</v>
      </c>
      <c r="H7239" s="20">
        <v>0.09</v>
      </c>
      <c r="I7239" s="6"/>
      <c r="J7239" s="5">
        <v>40529</v>
      </c>
      <c r="K7239" s="25">
        <v>-1.06</v>
      </c>
      <c r="L7239" s="2" t="s">
        <v>359</v>
      </c>
      <c r="M7239" s="14">
        <f>+VLOOKUP(L7239,Customers!$C$3:$D$797,2,FALSE)</f>
        <v>2</v>
      </c>
      <c r="N7239" s="14">
        <f>+INDEX(Customers!$B$2:$D$797,MATCH(TF_Database!L7239,Customers!$C$2:$C$797,0),1)</f>
        <v>24790</v>
      </c>
      <c r="O7239" s="29">
        <f t="shared" ref="O7239:O7302" si="680">+SEARCH(" ",L7239)</f>
        <v>8</v>
      </c>
      <c r="P7239" s="29">
        <f t="shared" ref="P7239:P7302" si="681">+LEN(L7239)</f>
        <v>16</v>
      </c>
      <c r="Q7239" s="14" t="str">
        <f t="shared" ref="Q7239:Q7302" si="682">+LEFT(L7239,O7239)</f>
        <v xml:space="preserve">Christy </v>
      </c>
      <c r="R7239" s="14" t="str">
        <f t="shared" ref="R7239:R7302" si="683">+RIGHT(L7239,P7239-O7239)</f>
        <v>Brittain</v>
      </c>
    </row>
    <row r="7240" spans="2:18" x14ac:dyDescent="0.45">
      <c r="B7240" s="14" t="str">
        <f t="shared" si="678"/>
        <v>406942640696</v>
      </c>
      <c r="C7240" s="5">
        <v>40694</v>
      </c>
      <c r="D7240" s="2" t="s">
        <v>811</v>
      </c>
      <c r="E7240" s="14">
        <f t="shared" si="679"/>
        <v>0</v>
      </c>
      <c r="F7240" s="2">
        <v>26</v>
      </c>
      <c r="G7240" s="19">
        <v>437.77</v>
      </c>
      <c r="H7240" s="20">
        <v>0.01</v>
      </c>
      <c r="I7240" s="6"/>
      <c r="J7240" s="5">
        <v>40696</v>
      </c>
      <c r="K7240" s="25">
        <v>-125.8</v>
      </c>
      <c r="L7240" s="2" t="s">
        <v>362</v>
      </c>
      <c r="M7240" s="14">
        <f>+VLOOKUP(L7240,Customers!$C$3:$D$797,2,FALSE)</f>
        <v>1</v>
      </c>
      <c r="N7240" s="14">
        <f>+INDEX(Customers!$B$2:$D$797,MATCH(TF_Database!L7240,Customers!$C$2:$C$797,0),1)</f>
        <v>17675</v>
      </c>
      <c r="O7240" s="29">
        <f t="shared" si="680"/>
        <v>5</v>
      </c>
      <c r="P7240" s="29">
        <f t="shared" si="681"/>
        <v>11</v>
      </c>
      <c r="Q7240" s="14" t="str">
        <f t="shared" si="682"/>
        <v xml:space="preserve">Brad </v>
      </c>
      <c r="R7240" s="14" t="str">
        <f t="shared" si="683"/>
        <v>Thomas</v>
      </c>
    </row>
    <row r="7241" spans="2:18" x14ac:dyDescent="0.45">
      <c r="B7241" s="14" t="str">
        <f t="shared" si="678"/>
        <v>406944540696</v>
      </c>
      <c r="C7241" s="5">
        <v>40694</v>
      </c>
      <c r="D7241" s="2" t="s">
        <v>811</v>
      </c>
      <c r="E7241" s="14">
        <f t="shared" si="679"/>
        <v>0</v>
      </c>
      <c r="F7241" s="2">
        <v>45</v>
      </c>
      <c r="G7241" s="19">
        <v>514.86</v>
      </c>
      <c r="H7241" s="20">
        <v>0.08</v>
      </c>
      <c r="I7241" s="6"/>
      <c r="J7241" s="5">
        <v>40696</v>
      </c>
      <c r="K7241" s="25">
        <v>-10.84</v>
      </c>
      <c r="L7241" s="2" t="s">
        <v>362</v>
      </c>
      <c r="M7241" s="14">
        <f>+VLOOKUP(L7241,Customers!$C$3:$D$797,2,FALSE)</f>
        <v>1</v>
      </c>
      <c r="N7241" s="14">
        <f>+INDEX(Customers!$B$2:$D$797,MATCH(TF_Database!L7241,Customers!$C$2:$C$797,0),1)</f>
        <v>17675</v>
      </c>
      <c r="O7241" s="29">
        <f t="shared" si="680"/>
        <v>5</v>
      </c>
      <c r="P7241" s="29">
        <f t="shared" si="681"/>
        <v>11</v>
      </c>
      <c r="Q7241" s="14" t="str">
        <f t="shared" si="682"/>
        <v xml:space="preserve">Brad </v>
      </c>
      <c r="R7241" s="14" t="str">
        <f t="shared" si="683"/>
        <v>Thomas</v>
      </c>
    </row>
    <row r="7242" spans="2:18" x14ac:dyDescent="0.45">
      <c r="B7242" s="14" t="str">
        <f t="shared" si="678"/>
        <v>406941240696</v>
      </c>
      <c r="C7242" s="5">
        <v>40694</v>
      </c>
      <c r="D7242" s="2" t="s">
        <v>811</v>
      </c>
      <c r="E7242" s="14">
        <f t="shared" si="679"/>
        <v>0</v>
      </c>
      <c r="F7242" s="2">
        <v>12</v>
      </c>
      <c r="G7242" s="19">
        <v>356.27</v>
      </c>
      <c r="H7242" s="20">
        <v>0.1</v>
      </c>
      <c r="I7242" s="6"/>
      <c r="J7242" s="5">
        <v>40696</v>
      </c>
      <c r="K7242" s="25">
        <v>84.53</v>
      </c>
      <c r="L7242" s="2" t="s">
        <v>362</v>
      </c>
      <c r="M7242" s="14">
        <f>+VLOOKUP(L7242,Customers!$C$3:$D$797,2,FALSE)</f>
        <v>1</v>
      </c>
      <c r="N7242" s="14">
        <f>+INDEX(Customers!$B$2:$D$797,MATCH(TF_Database!L7242,Customers!$C$2:$C$797,0),1)</f>
        <v>17675</v>
      </c>
      <c r="O7242" s="29">
        <f t="shared" si="680"/>
        <v>5</v>
      </c>
      <c r="P7242" s="29">
        <f t="shared" si="681"/>
        <v>11</v>
      </c>
      <c r="Q7242" s="14" t="str">
        <f t="shared" si="682"/>
        <v xml:space="preserve">Brad </v>
      </c>
      <c r="R7242" s="14" t="str">
        <f t="shared" si="683"/>
        <v>Thomas</v>
      </c>
    </row>
    <row r="7243" spans="2:18" x14ac:dyDescent="0.45">
      <c r="B7243" s="14" t="str">
        <f t="shared" si="678"/>
        <v>411894441191</v>
      </c>
      <c r="C7243" s="5">
        <v>41189</v>
      </c>
      <c r="D7243" s="2" t="s">
        <v>806</v>
      </c>
      <c r="E7243" s="14">
        <f t="shared" si="679"/>
        <v>1</v>
      </c>
      <c r="F7243" s="2">
        <v>44</v>
      </c>
      <c r="G7243" s="19">
        <v>4509.3774999999996</v>
      </c>
      <c r="H7243" s="20">
        <v>0.01</v>
      </c>
      <c r="I7243" s="6"/>
      <c r="J7243" s="5">
        <v>41191</v>
      </c>
      <c r="K7243" s="25">
        <v>1426.2570000000001</v>
      </c>
      <c r="L7243" s="2" t="s">
        <v>532</v>
      </c>
      <c r="M7243" s="14">
        <f>+VLOOKUP(L7243,Customers!$C$3:$D$797,2,FALSE)</f>
        <v>3</v>
      </c>
      <c r="N7243" s="14">
        <f>+INDEX(Customers!$B$2:$D$797,MATCH(TF_Database!L7243,Customers!$C$2:$C$797,0),1)</f>
        <v>27731</v>
      </c>
      <c r="O7243" s="29">
        <f t="shared" si="680"/>
        <v>4</v>
      </c>
      <c r="P7243" s="29">
        <f t="shared" si="681"/>
        <v>10</v>
      </c>
      <c r="Q7243" s="14" t="str">
        <f t="shared" si="682"/>
        <v xml:space="preserve">Art </v>
      </c>
      <c r="R7243" s="14" t="str">
        <f t="shared" si="683"/>
        <v>Foster</v>
      </c>
    </row>
    <row r="7244" spans="2:18" x14ac:dyDescent="0.45">
      <c r="B7244" s="14" t="str">
        <f t="shared" si="678"/>
        <v>399551539956</v>
      </c>
      <c r="C7244" s="5">
        <v>39955</v>
      </c>
      <c r="D7244" s="2" t="s">
        <v>810</v>
      </c>
      <c r="E7244" s="14">
        <f t="shared" si="679"/>
        <v>0</v>
      </c>
      <c r="F7244" s="2">
        <v>15</v>
      </c>
      <c r="G7244" s="19">
        <v>1813.04</v>
      </c>
      <c r="H7244" s="20">
        <v>0.01</v>
      </c>
      <c r="I7244" s="6"/>
      <c r="J7244" s="5">
        <v>39956</v>
      </c>
      <c r="K7244" s="25">
        <v>-164.39520000000002</v>
      </c>
      <c r="L7244" s="2" t="s">
        <v>637</v>
      </c>
      <c r="M7244" s="14">
        <f>+VLOOKUP(L7244,Customers!$C$3:$D$797,2,FALSE)</f>
        <v>1</v>
      </c>
      <c r="N7244" s="14">
        <f>+INDEX(Customers!$B$2:$D$797,MATCH(TF_Database!L7244,Customers!$C$2:$C$797,0),1)</f>
        <v>8466</v>
      </c>
      <c r="O7244" s="29">
        <f t="shared" si="680"/>
        <v>7</v>
      </c>
      <c r="P7244" s="29">
        <f t="shared" si="681"/>
        <v>12</v>
      </c>
      <c r="Q7244" s="14" t="str">
        <f t="shared" si="682"/>
        <v xml:space="preserve">Eugene </v>
      </c>
      <c r="R7244" s="14" t="str">
        <f t="shared" si="683"/>
        <v>Moren</v>
      </c>
    </row>
    <row r="7245" spans="2:18" x14ac:dyDescent="0.45">
      <c r="B7245" s="14" t="str">
        <f t="shared" si="678"/>
        <v>407704440770</v>
      </c>
      <c r="C7245" s="5">
        <v>40770</v>
      </c>
      <c r="D7245" s="2" t="s">
        <v>811</v>
      </c>
      <c r="E7245" s="14">
        <f t="shared" si="679"/>
        <v>0</v>
      </c>
      <c r="F7245" s="2">
        <v>44</v>
      </c>
      <c r="G7245" s="19">
        <v>4530.96</v>
      </c>
      <c r="H7245" s="20">
        <v>7.0000000000000007E-2</v>
      </c>
      <c r="I7245" s="6"/>
      <c r="J7245" s="5">
        <v>40770</v>
      </c>
      <c r="K7245" s="25">
        <v>-993.35</v>
      </c>
      <c r="L7245" s="2" t="s">
        <v>734</v>
      </c>
      <c r="M7245" s="14">
        <f>+VLOOKUP(L7245,Customers!$C$3:$D$797,2,FALSE)</f>
        <v>4</v>
      </c>
      <c r="N7245" s="14">
        <f>+INDEX(Customers!$B$2:$D$797,MATCH(TF_Database!L7245,Customers!$C$2:$C$797,0),1)</f>
        <v>13314</v>
      </c>
      <c r="O7245" s="29">
        <f t="shared" si="680"/>
        <v>6</v>
      </c>
      <c r="P7245" s="29">
        <f t="shared" si="681"/>
        <v>12</v>
      </c>
      <c r="Q7245" s="14" t="str">
        <f t="shared" si="682"/>
        <v xml:space="preserve">Carol </v>
      </c>
      <c r="R7245" s="14" t="str">
        <f t="shared" si="683"/>
        <v>Darley</v>
      </c>
    </row>
    <row r="7246" spans="2:18" x14ac:dyDescent="0.45">
      <c r="B7246" s="14" t="str">
        <f t="shared" si="678"/>
        <v>402033340205</v>
      </c>
      <c r="C7246" s="5">
        <v>40203</v>
      </c>
      <c r="D7246" s="2" t="s">
        <v>806</v>
      </c>
      <c r="E7246" s="14">
        <f t="shared" si="679"/>
        <v>1</v>
      </c>
      <c r="F7246" s="2">
        <v>33</v>
      </c>
      <c r="G7246" s="19">
        <v>3116.47</v>
      </c>
      <c r="H7246" s="20">
        <v>0.1</v>
      </c>
      <c r="I7246" s="6"/>
      <c r="J7246" s="5">
        <v>40205</v>
      </c>
      <c r="K7246" s="25">
        <v>-1578.26</v>
      </c>
      <c r="L7246" s="2" t="s">
        <v>454</v>
      </c>
      <c r="M7246" s="14">
        <f>+VLOOKUP(L7246,Customers!$C$3:$D$797,2,FALSE)</f>
        <v>3</v>
      </c>
      <c r="N7246" s="14">
        <f>+INDEX(Customers!$B$2:$D$797,MATCH(TF_Database!L7246,Customers!$C$2:$C$797,0),1)</f>
        <v>21937</v>
      </c>
      <c r="O7246" s="29">
        <f t="shared" si="680"/>
        <v>9</v>
      </c>
      <c r="P7246" s="29">
        <f t="shared" si="681"/>
        <v>13</v>
      </c>
      <c r="Q7246" s="14" t="str">
        <f t="shared" si="682"/>
        <v xml:space="preserve">Maribeth </v>
      </c>
      <c r="R7246" s="14" t="str">
        <f t="shared" si="683"/>
        <v>Dona</v>
      </c>
    </row>
    <row r="7247" spans="2:18" x14ac:dyDescent="0.45">
      <c r="B7247" s="14" t="str">
        <f t="shared" si="678"/>
        <v>40203140204</v>
      </c>
      <c r="C7247" s="5">
        <v>40203</v>
      </c>
      <c r="D7247" s="2" t="s">
        <v>806</v>
      </c>
      <c r="E7247" s="14">
        <f t="shared" si="679"/>
        <v>1</v>
      </c>
      <c r="F7247" s="2">
        <v>1</v>
      </c>
      <c r="G7247" s="19">
        <v>12.41</v>
      </c>
      <c r="H7247" s="20">
        <v>0.01</v>
      </c>
      <c r="I7247" s="6"/>
      <c r="J7247" s="5">
        <v>40204</v>
      </c>
      <c r="K7247" s="25">
        <v>-9.08</v>
      </c>
      <c r="L7247" s="2" t="s">
        <v>454</v>
      </c>
      <c r="M7247" s="14">
        <f>+VLOOKUP(L7247,Customers!$C$3:$D$797,2,FALSE)</f>
        <v>3</v>
      </c>
      <c r="N7247" s="14">
        <f>+INDEX(Customers!$B$2:$D$797,MATCH(TF_Database!L7247,Customers!$C$2:$C$797,0),1)</f>
        <v>21937</v>
      </c>
      <c r="O7247" s="29">
        <f t="shared" si="680"/>
        <v>9</v>
      </c>
      <c r="P7247" s="29">
        <f t="shared" si="681"/>
        <v>13</v>
      </c>
      <c r="Q7247" s="14" t="str">
        <f t="shared" si="682"/>
        <v xml:space="preserve">Maribeth </v>
      </c>
      <c r="R7247" s="14" t="str">
        <f t="shared" si="683"/>
        <v>Dona</v>
      </c>
    </row>
    <row r="7248" spans="2:18" x14ac:dyDescent="0.45">
      <c r="B7248" s="14" t="str">
        <f t="shared" si="678"/>
        <v>406643140665</v>
      </c>
      <c r="C7248" s="5">
        <v>40664</v>
      </c>
      <c r="D7248" s="2" t="s">
        <v>806</v>
      </c>
      <c r="E7248" s="14">
        <f t="shared" si="679"/>
        <v>1</v>
      </c>
      <c r="F7248" s="2">
        <v>31</v>
      </c>
      <c r="G7248" s="19">
        <v>1324.09</v>
      </c>
      <c r="H7248" s="20">
        <v>0.01</v>
      </c>
      <c r="I7248" s="6"/>
      <c r="J7248" s="5">
        <v>40665</v>
      </c>
      <c r="K7248" s="25">
        <v>94.96</v>
      </c>
      <c r="L7248" s="2" t="s">
        <v>735</v>
      </c>
      <c r="M7248" s="14">
        <f>+VLOOKUP(L7248,Customers!$C$3:$D$797,2,FALSE)</f>
        <v>5</v>
      </c>
      <c r="N7248" s="14">
        <f>+INDEX(Customers!$B$2:$D$797,MATCH(TF_Database!L7248,Customers!$C$2:$C$797,0),1)</f>
        <v>7750</v>
      </c>
      <c r="O7248" s="29">
        <f t="shared" si="680"/>
        <v>5</v>
      </c>
      <c r="P7248" s="29">
        <f t="shared" si="681"/>
        <v>11</v>
      </c>
      <c r="Q7248" s="14" t="str">
        <f t="shared" si="682"/>
        <v xml:space="preserve">Fred </v>
      </c>
      <c r="R7248" s="14" t="str">
        <f t="shared" si="683"/>
        <v>Harton</v>
      </c>
    </row>
    <row r="7249" spans="2:18" x14ac:dyDescent="0.45">
      <c r="B7249" s="14" t="str">
        <f t="shared" si="678"/>
        <v>403732040376</v>
      </c>
      <c r="C7249" s="5">
        <v>40373</v>
      </c>
      <c r="D7249" s="2" t="s">
        <v>806</v>
      </c>
      <c r="E7249" s="14">
        <f t="shared" si="679"/>
        <v>1</v>
      </c>
      <c r="F7249" s="2">
        <v>20</v>
      </c>
      <c r="G7249" s="19">
        <v>278.68</v>
      </c>
      <c r="H7249" s="20">
        <v>0.06</v>
      </c>
      <c r="I7249" s="6"/>
      <c r="J7249" s="5">
        <v>40376</v>
      </c>
      <c r="K7249" s="25">
        <v>8.8994999999999997</v>
      </c>
      <c r="L7249" s="2" t="s">
        <v>736</v>
      </c>
      <c r="M7249" s="14">
        <f>+VLOOKUP(L7249,Customers!$C$3:$D$797,2,FALSE)</f>
        <v>1</v>
      </c>
      <c r="N7249" s="14">
        <f>+INDEX(Customers!$B$2:$D$797,MATCH(TF_Database!L7249,Customers!$C$2:$C$797,0),1)</f>
        <v>11966</v>
      </c>
      <c r="O7249" s="29">
        <f t="shared" si="680"/>
        <v>7</v>
      </c>
      <c r="P7249" s="29">
        <f t="shared" si="681"/>
        <v>12</v>
      </c>
      <c r="Q7249" s="14" t="str">
        <f t="shared" si="682"/>
        <v xml:space="preserve">Andrew </v>
      </c>
      <c r="R7249" s="14" t="str">
        <f t="shared" si="683"/>
        <v>Allen</v>
      </c>
    </row>
    <row r="7250" spans="2:18" x14ac:dyDescent="0.45">
      <c r="B7250" s="14" t="str">
        <f t="shared" si="678"/>
        <v>403732340375</v>
      </c>
      <c r="C7250" s="5">
        <v>40373</v>
      </c>
      <c r="D7250" s="2" t="s">
        <v>806</v>
      </c>
      <c r="E7250" s="14">
        <f t="shared" si="679"/>
        <v>1</v>
      </c>
      <c r="F7250" s="2">
        <v>23</v>
      </c>
      <c r="G7250" s="19">
        <v>717.46799999999996</v>
      </c>
      <c r="H7250" s="20">
        <v>0.01</v>
      </c>
      <c r="I7250" s="6"/>
      <c r="J7250" s="5">
        <v>40375</v>
      </c>
      <c r="K7250" s="25">
        <v>316.476</v>
      </c>
      <c r="L7250" s="2" t="s">
        <v>736</v>
      </c>
      <c r="M7250" s="14">
        <f>+VLOOKUP(L7250,Customers!$C$3:$D$797,2,FALSE)</f>
        <v>1</v>
      </c>
      <c r="N7250" s="14">
        <f>+INDEX(Customers!$B$2:$D$797,MATCH(TF_Database!L7250,Customers!$C$2:$C$797,0),1)</f>
        <v>11966</v>
      </c>
      <c r="O7250" s="29">
        <f t="shared" si="680"/>
        <v>7</v>
      </c>
      <c r="P7250" s="29">
        <f t="shared" si="681"/>
        <v>12</v>
      </c>
      <c r="Q7250" s="14" t="str">
        <f t="shared" si="682"/>
        <v xml:space="preserve">Andrew </v>
      </c>
      <c r="R7250" s="14" t="str">
        <f t="shared" si="683"/>
        <v>Allen</v>
      </c>
    </row>
    <row r="7251" spans="2:18" x14ac:dyDescent="0.45">
      <c r="B7251" s="14" t="str">
        <f t="shared" si="678"/>
        <v>408901340891</v>
      </c>
      <c r="C7251" s="5">
        <v>40890</v>
      </c>
      <c r="D7251" s="2" t="s">
        <v>808</v>
      </c>
      <c r="E7251" s="14">
        <f t="shared" si="679"/>
        <v>0</v>
      </c>
      <c r="F7251" s="2">
        <v>13</v>
      </c>
      <c r="G7251" s="19">
        <v>11764.25</v>
      </c>
      <c r="H7251" s="20">
        <v>0.04</v>
      </c>
      <c r="I7251" s="6"/>
      <c r="J7251" s="5">
        <v>40891</v>
      </c>
      <c r="K7251" s="25">
        <v>2322.44</v>
      </c>
      <c r="L7251" s="2" t="s">
        <v>737</v>
      </c>
      <c r="M7251" s="14">
        <f>+VLOOKUP(L7251,Customers!$C$3:$D$797,2,FALSE)</f>
        <v>1</v>
      </c>
      <c r="N7251" s="14">
        <f>+INDEX(Customers!$B$2:$D$797,MATCH(TF_Database!L7251,Customers!$C$2:$C$797,0),1)</f>
        <v>25773</v>
      </c>
      <c r="O7251" s="29">
        <f t="shared" si="680"/>
        <v>4</v>
      </c>
      <c r="P7251" s="29">
        <f t="shared" si="681"/>
        <v>10</v>
      </c>
      <c r="Q7251" s="14" t="str">
        <f t="shared" si="682"/>
        <v xml:space="preserve">Art </v>
      </c>
      <c r="R7251" s="14" t="str">
        <f t="shared" si="683"/>
        <v>Miller</v>
      </c>
    </row>
    <row r="7252" spans="2:18" x14ac:dyDescent="0.45">
      <c r="B7252" s="14" t="str">
        <f t="shared" si="678"/>
        <v>40890440892</v>
      </c>
      <c r="C7252" s="5">
        <v>40890</v>
      </c>
      <c r="D7252" s="2" t="s">
        <v>808</v>
      </c>
      <c r="E7252" s="14">
        <f t="shared" si="679"/>
        <v>0</v>
      </c>
      <c r="F7252" s="2">
        <v>4</v>
      </c>
      <c r="G7252" s="19">
        <v>25.17</v>
      </c>
      <c r="H7252" s="20">
        <v>0.09</v>
      </c>
      <c r="I7252" s="6"/>
      <c r="J7252" s="5">
        <v>40892</v>
      </c>
      <c r="K7252" s="25">
        <v>5.88</v>
      </c>
      <c r="L7252" s="2" t="s">
        <v>737</v>
      </c>
      <c r="M7252" s="14">
        <f>+VLOOKUP(L7252,Customers!$C$3:$D$797,2,FALSE)</f>
        <v>1</v>
      </c>
      <c r="N7252" s="14">
        <f>+INDEX(Customers!$B$2:$D$797,MATCH(TF_Database!L7252,Customers!$C$2:$C$797,0),1)</f>
        <v>25773</v>
      </c>
      <c r="O7252" s="29">
        <f t="shared" si="680"/>
        <v>4</v>
      </c>
      <c r="P7252" s="29">
        <f t="shared" si="681"/>
        <v>10</v>
      </c>
      <c r="Q7252" s="14" t="str">
        <f t="shared" si="682"/>
        <v xml:space="preserve">Art </v>
      </c>
      <c r="R7252" s="14" t="str">
        <f t="shared" si="683"/>
        <v>Miller</v>
      </c>
    </row>
    <row r="7253" spans="2:18" x14ac:dyDescent="0.45">
      <c r="B7253" s="14" t="str">
        <f t="shared" si="678"/>
        <v>408902940892</v>
      </c>
      <c r="C7253" s="5">
        <v>40890</v>
      </c>
      <c r="D7253" s="2" t="s">
        <v>808</v>
      </c>
      <c r="E7253" s="14">
        <f t="shared" si="679"/>
        <v>0</v>
      </c>
      <c r="F7253" s="2">
        <v>29</v>
      </c>
      <c r="G7253" s="19">
        <v>208.47</v>
      </c>
      <c r="H7253" s="20">
        <v>0.01</v>
      </c>
      <c r="I7253" s="6"/>
      <c r="J7253" s="5">
        <v>40892</v>
      </c>
      <c r="K7253" s="25">
        <v>-125.6</v>
      </c>
      <c r="L7253" s="2" t="s">
        <v>737</v>
      </c>
      <c r="M7253" s="14">
        <f>+VLOOKUP(L7253,Customers!$C$3:$D$797,2,FALSE)</f>
        <v>1</v>
      </c>
      <c r="N7253" s="14">
        <f>+INDEX(Customers!$B$2:$D$797,MATCH(TF_Database!L7253,Customers!$C$2:$C$797,0),1)</f>
        <v>25773</v>
      </c>
      <c r="O7253" s="29">
        <f t="shared" si="680"/>
        <v>4</v>
      </c>
      <c r="P7253" s="29">
        <f t="shared" si="681"/>
        <v>10</v>
      </c>
      <c r="Q7253" s="14" t="str">
        <f t="shared" si="682"/>
        <v xml:space="preserve">Art </v>
      </c>
      <c r="R7253" s="14" t="str">
        <f t="shared" si="683"/>
        <v>Miller</v>
      </c>
    </row>
    <row r="7254" spans="2:18" x14ac:dyDescent="0.45">
      <c r="B7254" s="14" t="str">
        <f t="shared" si="678"/>
        <v>40043740044</v>
      </c>
      <c r="C7254" s="5">
        <v>40043</v>
      </c>
      <c r="D7254" s="2" t="s">
        <v>806</v>
      </c>
      <c r="E7254" s="14">
        <f t="shared" si="679"/>
        <v>1</v>
      </c>
      <c r="F7254" s="2">
        <v>7</v>
      </c>
      <c r="G7254" s="19">
        <v>45.91</v>
      </c>
      <c r="H7254" s="20">
        <v>0.01</v>
      </c>
      <c r="I7254" s="6"/>
      <c r="J7254" s="5">
        <v>40044</v>
      </c>
      <c r="K7254" s="25">
        <v>-35.534999999999997</v>
      </c>
      <c r="L7254" s="2" t="s">
        <v>454</v>
      </c>
      <c r="M7254" s="14">
        <f>+VLOOKUP(L7254,Customers!$C$3:$D$797,2,FALSE)</f>
        <v>3</v>
      </c>
      <c r="N7254" s="14">
        <f>+INDEX(Customers!$B$2:$D$797,MATCH(TF_Database!L7254,Customers!$C$2:$C$797,0),1)</f>
        <v>21937</v>
      </c>
      <c r="O7254" s="29">
        <f t="shared" si="680"/>
        <v>9</v>
      </c>
      <c r="P7254" s="29">
        <f t="shared" si="681"/>
        <v>13</v>
      </c>
      <c r="Q7254" s="14" t="str">
        <f t="shared" si="682"/>
        <v xml:space="preserve">Maribeth </v>
      </c>
      <c r="R7254" s="14" t="str">
        <f t="shared" si="683"/>
        <v>Dona</v>
      </c>
    </row>
    <row r="7255" spans="2:18" x14ac:dyDescent="0.45">
      <c r="B7255" s="14" t="str">
        <f t="shared" si="678"/>
        <v>400434140045</v>
      </c>
      <c r="C7255" s="5">
        <v>40043</v>
      </c>
      <c r="D7255" s="2" t="s">
        <v>806</v>
      </c>
      <c r="E7255" s="14">
        <f t="shared" si="679"/>
        <v>1</v>
      </c>
      <c r="F7255" s="2">
        <v>41</v>
      </c>
      <c r="G7255" s="19">
        <v>22319.58</v>
      </c>
      <c r="H7255" s="20">
        <v>0.02</v>
      </c>
      <c r="I7255" s="6"/>
      <c r="J7255" s="5">
        <v>40045</v>
      </c>
      <c r="K7255" s="25">
        <v>-734.31</v>
      </c>
      <c r="L7255" s="2" t="s">
        <v>454</v>
      </c>
      <c r="M7255" s="14">
        <f>+VLOOKUP(L7255,Customers!$C$3:$D$797,2,FALSE)</f>
        <v>3</v>
      </c>
      <c r="N7255" s="14">
        <f>+INDEX(Customers!$B$2:$D$797,MATCH(TF_Database!L7255,Customers!$C$2:$C$797,0),1)</f>
        <v>21937</v>
      </c>
      <c r="O7255" s="29">
        <f t="shared" si="680"/>
        <v>9</v>
      </c>
      <c r="P7255" s="29">
        <f t="shared" si="681"/>
        <v>13</v>
      </c>
      <c r="Q7255" s="14" t="str">
        <f t="shared" si="682"/>
        <v xml:space="preserve">Maribeth </v>
      </c>
      <c r="R7255" s="14" t="str">
        <f t="shared" si="683"/>
        <v>Dona</v>
      </c>
    </row>
    <row r="7256" spans="2:18" x14ac:dyDescent="0.45">
      <c r="B7256" s="14" t="str">
        <f t="shared" si="678"/>
        <v>400431540044</v>
      </c>
      <c r="C7256" s="5">
        <v>40043</v>
      </c>
      <c r="D7256" s="2" t="s">
        <v>806</v>
      </c>
      <c r="E7256" s="14">
        <f t="shared" si="679"/>
        <v>1</v>
      </c>
      <c r="F7256" s="2">
        <v>15</v>
      </c>
      <c r="G7256" s="19">
        <v>330.24</v>
      </c>
      <c r="H7256" s="20">
        <v>0.03</v>
      </c>
      <c r="I7256" s="6"/>
      <c r="J7256" s="5">
        <v>40044</v>
      </c>
      <c r="K7256" s="25">
        <v>8.48</v>
      </c>
      <c r="L7256" s="2" t="s">
        <v>454</v>
      </c>
      <c r="M7256" s="14">
        <f>+VLOOKUP(L7256,Customers!$C$3:$D$797,2,FALSE)</f>
        <v>3</v>
      </c>
      <c r="N7256" s="14">
        <f>+INDEX(Customers!$B$2:$D$797,MATCH(TF_Database!L7256,Customers!$C$2:$C$797,0),1)</f>
        <v>21937</v>
      </c>
      <c r="O7256" s="29">
        <f t="shared" si="680"/>
        <v>9</v>
      </c>
      <c r="P7256" s="29">
        <f t="shared" si="681"/>
        <v>13</v>
      </c>
      <c r="Q7256" s="14" t="str">
        <f t="shared" si="682"/>
        <v xml:space="preserve">Maribeth </v>
      </c>
      <c r="R7256" s="14" t="str">
        <f t="shared" si="683"/>
        <v>Dona</v>
      </c>
    </row>
    <row r="7257" spans="2:18" x14ac:dyDescent="0.45">
      <c r="B7257" s="14" t="str">
        <f t="shared" si="678"/>
        <v>400431540045</v>
      </c>
      <c r="C7257" s="5">
        <v>40043</v>
      </c>
      <c r="D7257" s="2" t="s">
        <v>806</v>
      </c>
      <c r="E7257" s="14">
        <f t="shared" si="679"/>
        <v>1</v>
      </c>
      <c r="F7257" s="2">
        <v>15</v>
      </c>
      <c r="G7257" s="19">
        <v>520.65</v>
      </c>
      <c r="H7257" s="20">
        <v>0.09</v>
      </c>
      <c r="I7257" s="6"/>
      <c r="J7257" s="5">
        <v>40045</v>
      </c>
      <c r="K7257" s="25">
        <v>30.63</v>
      </c>
      <c r="L7257" s="2" t="s">
        <v>454</v>
      </c>
      <c r="M7257" s="14">
        <f>+VLOOKUP(L7257,Customers!$C$3:$D$797,2,FALSE)</f>
        <v>3</v>
      </c>
      <c r="N7257" s="14">
        <f>+INDEX(Customers!$B$2:$D$797,MATCH(TF_Database!L7257,Customers!$C$2:$C$797,0),1)</f>
        <v>21937</v>
      </c>
      <c r="O7257" s="29">
        <f t="shared" si="680"/>
        <v>9</v>
      </c>
      <c r="P7257" s="29">
        <f t="shared" si="681"/>
        <v>13</v>
      </c>
      <c r="Q7257" s="14" t="str">
        <f t="shared" si="682"/>
        <v xml:space="preserve">Maribeth </v>
      </c>
      <c r="R7257" s="14" t="str">
        <f t="shared" si="683"/>
        <v>Dona</v>
      </c>
    </row>
    <row r="7258" spans="2:18" x14ac:dyDescent="0.45">
      <c r="B7258" s="14" t="str">
        <f t="shared" si="678"/>
        <v>401153140117</v>
      </c>
      <c r="C7258" s="5">
        <v>40115</v>
      </c>
      <c r="D7258" s="2" t="s">
        <v>808</v>
      </c>
      <c r="E7258" s="14">
        <f t="shared" si="679"/>
        <v>0</v>
      </c>
      <c r="F7258" s="2">
        <v>31</v>
      </c>
      <c r="G7258" s="19">
        <v>181.17</v>
      </c>
      <c r="H7258" s="20">
        <v>0.06</v>
      </c>
      <c r="I7258" s="6"/>
      <c r="J7258" s="5">
        <v>40117</v>
      </c>
      <c r="K7258" s="25">
        <v>-59.880499999999998</v>
      </c>
      <c r="L7258" s="2" t="s">
        <v>148</v>
      </c>
      <c r="M7258" s="14">
        <f>+VLOOKUP(L7258,Customers!$C$3:$D$797,2,FALSE)</f>
        <v>5</v>
      </c>
      <c r="N7258" s="14">
        <f>+INDEX(Customers!$B$2:$D$797,MATCH(TF_Database!L7258,Customers!$C$2:$C$797,0),1)</f>
        <v>25235</v>
      </c>
      <c r="O7258" s="29">
        <f t="shared" si="680"/>
        <v>6</v>
      </c>
      <c r="P7258" s="29">
        <f t="shared" si="681"/>
        <v>15</v>
      </c>
      <c r="Q7258" s="14" t="str">
        <f t="shared" si="682"/>
        <v xml:space="preserve">Cathy </v>
      </c>
      <c r="R7258" s="14" t="str">
        <f t="shared" si="683"/>
        <v>Armstrong</v>
      </c>
    </row>
    <row r="7259" spans="2:18" x14ac:dyDescent="0.45">
      <c r="B7259" s="14" t="str">
        <f t="shared" si="678"/>
        <v>40115140117</v>
      </c>
      <c r="C7259" s="5">
        <v>40115</v>
      </c>
      <c r="D7259" s="2" t="s">
        <v>808</v>
      </c>
      <c r="E7259" s="14">
        <f t="shared" si="679"/>
        <v>0</v>
      </c>
      <c r="F7259" s="2">
        <v>1</v>
      </c>
      <c r="G7259" s="19">
        <v>13.16</v>
      </c>
      <c r="H7259" s="20">
        <v>0.03</v>
      </c>
      <c r="I7259" s="6"/>
      <c r="J7259" s="5">
        <v>40117</v>
      </c>
      <c r="K7259" s="25">
        <v>-10.29</v>
      </c>
      <c r="L7259" s="2" t="s">
        <v>148</v>
      </c>
      <c r="M7259" s="14">
        <f>+VLOOKUP(L7259,Customers!$C$3:$D$797,2,FALSE)</f>
        <v>5</v>
      </c>
      <c r="N7259" s="14">
        <f>+INDEX(Customers!$B$2:$D$797,MATCH(TF_Database!L7259,Customers!$C$2:$C$797,0),1)</f>
        <v>25235</v>
      </c>
      <c r="O7259" s="29">
        <f t="shared" si="680"/>
        <v>6</v>
      </c>
      <c r="P7259" s="29">
        <f t="shared" si="681"/>
        <v>15</v>
      </c>
      <c r="Q7259" s="14" t="str">
        <f t="shared" si="682"/>
        <v xml:space="preserve">Cathy </v>
      </c>
      <c r="R7259" s="14" t="str">
        <f t="shared" si="683"/>
        <v>Armstrong</v>
      </c>
    </row>
    <row r="7260" spans="2:18" x14ac:dyDescent="0.45">
      <c r="B7260" s="14" t="str">
        <f t="shared" si="678"/>
        <v>40115740116</v>
      </c>
      <c r="C7260" s="5">
        <v>40115</v>
      </c>
      <c r="D7260" s="2" t="s">
        <v>808</v>
      </c>
      <c r="E7260" s="14">
        <f t="shared" si="679"/>
        <v>0</v>
      </c>
      <c r="F7260" s="2">
        <v>7</v>
      </c>
      <c r="G7260" s="19">
        <v>107.88</v>
      </c>
      <c r="H7260" s="20">
        <v>0.02</v>
      </c>
      <c r="I7260" s="6"/>
      <c r="J7260" s="5">
        <v>40116</v>
      </c>
      <c r="K7260" s="25">
        <v>25.59</v>
      </c>
      <c r="L7260" s="2" t="s">
        <v>148</v>
      </c>
      <c r="M7260" s="14">
        <f>+VLOOKUP(L7260,Customers!$C$3:$D$797,2,FALSE)</f>
        <v>5</v>
      </c>
      <c r="N7260" s="14">
        <f>+INDEX(Customers!$B$2:$D$797,MATCH(TF_Database!L7260,Customers!$C$2:$C$797,0),1)</f>
        <v>25235</v>
      </c>
      <c r="O7260" s="29">
        <f t="shared" si="680"/>
        <v>6</v>
      </c>
      <c r="P7260" s="29">
        <f t="shared" si="681"/>
        <v>15</v>
      </c>
      <c r="Q7260" s="14" t="str">
        <f t="shared" si="682"/>
        <v xml:space="preserve">Cathy </v>
      </c>
      <c r="R7260" s="14" t="str">
        <f t="shared" si="683"/>
        <v>Armstrong</v>
      </c>
    </row>
    <row r="7261" spans="2:18" x14ac:dyDescent="0.45">
      <c r="B7261" s="14" t="str">
        <f t="shared" si="678"/>
        <v>401152940116</v>
      </c>
      <c r="C7261" s="5">
        <v>40115</v>
      </c>
      <c r="D7261" s="2" t="s">
        <v>808</v>
      </c>
      <c r="E7261" s="14">
        <f t="shared" si="679"/>
        <v>0</v>
      </c>
      <c r="F7261" s="2">
        <v>29</v>
      </c>
      <c r="G7261" s="19">
        <v>623.02</v>
      </c>
      <c r="H7261" s="20">
        <v>0.02</v>
      </c>
      <c r="I7261" s="6"/>
      <c r="J7261" s="5">
        <v>40116</v>
      </c>
      <c r="K7261" s="25">
        <v>-255.66</v>
      </c>
      <c r="L7261" s="2" t="s">
        <v>148</v>
      </c>
      <c r="M7261" s="14">
        <f>+VLOOKUP(L7261,Customers!$C$3:$D$797,2,FALSE)</f>
        <v>5</v>
      </c>
      <c r="N7261" s="14">
        <f>+INDEX(Customers!$B$2:$D$797,MATCH(TF_Database!L7261,Customers!$C$2:$C$797,0),1)</f>
        <v>25235</v>
      </c>
      <c r="O7261" s="29">
        <f t="shared" si="680"/>
        <v>6</v>
      </c>
      <c r="P7261" s="29">
        <f t="shared" si="681"/>
        <v>15</v>
      </c>
      <c r="Q7261" s="14" t="str">
        <f t="shared" si="682"/>
        <v xml:space="preserve">Cathy </v>
      </c>
      <c r="R7261" s="14" t="str">
        <f t="shared" si="683"/>
        <v>Armstrong</v>
      </c>
    </row>
    <row r="7262" spans="2:18" x14ac:dyDescent="0.45">
      <c r="B7262" s="14" t="str">
        <f t="shared" si="678"/>
        <v>411393441141</v>
      </c>
      <c r="C7262" s="5">
        <v>41139</v>
      </c>
      <c r="D7262" s="2" t="s">
        <v>810</v>
      </c>
      <c r="E7262" s="14">
        <f t="shared" si="679"/>
        <v>0</v>
      </c>
      <c r="F7262" s="2">
        <v>34</v>
      </c>
      <c r="G7262" s="19">
        <v>729.83</v>
      </c>
      <c r="H7262" s="20">
        <v>7.0000000000000007E-2</v>
      </c>
      <c r="I7262" s="6"/>
      <c r="J7262" s="5">
        <v>41141</v>
      </c>
      <c r="K7262" s="25">
        <v>-135.102</v>
      </c>
      <c r="L7262" s="2" t="s">
        <v>125</v>
      </c>
      <c r="M7262" s="14">
        <f>+VLOOKUP(L7262,Customers!$C$3:$D$797,2,FALSE)</f>
        <v>5</v>
      </c>
      <c r="N7262" s="14">
        <f>+INDEX(Customers!$B$2:$D$797,MATCH(TF_Database!L7262,Customers!$C$2:$C$797,0),1)</f>
        <v>13407</v>
      </c>
      <c r="O7262" s="29">
        <f t="shared" si="680"/>
        <v>12</v>
      </c>
      <c r="P7262" s="29">
        <f t="shared" si="681"/>
        <v>20</v>
      </c>
      <c r="Q7262" s="14" t="str">
        <f t="shared" si="682"/>
        <v xml:space="preserve">Christopher </v>
      </c>
      <c r="R7262" s="14" t="str">
        <f t="shared" si="683"/>
        <v>Martinez</v>
      </c>
    </row>
    <row r="7263" spans="2:18" x14ac:dyDescent="0.45">
      <c r="B7263" s="14" t="str">
        <f t="shared" si="678"/>
        <v>411393641140</v>
      </c>
      <c r="C7263" s="5">
        <v>41139</v>
      </c>
      <c r="D7263" s="2" t="s">
        <v>810</v>
      </c>
      <c r="E7263" s="14">
        <f t="shared" si="679"/>
        <v>0</v>
      </c>
      <c r="F7263" s="2">
        <v>36</v>
      </c>
      <c r="G7263" s="19">
        <v>1083.19</v>
      </c>
      <c r="H7263" s="20">
        <v>0.03</v>
      </c>
      <c r="I7263" s="6"/>
      <c r="J7263" s="5">
        <v>41140</v>
      </c>
      <c r="K7263" s="25">
        <v>214.61</v>
      </c>
      <c r="L7263" s="2" t="s">
        <v>125</v>
      </c>
      <c r="M7263" s="14">
        <f>+VLOOKUP(L7263,Customers!$C$3:$D$797,2,FALSE)</f>
        <v>5</v>
      </c>
      <c r="N7263" s="14">
        <f>+INDEX(Customers!$B$2:$D$797,MATCH(TF_Database!L7263,Customers!$C$2:$C$797,0),1)</f>
        <v>13407</v>
      </c>
      <c r="O7263" s="29">
        <f t="shared" si="680"/>
        <v>12</v>
      </c>
      <c r="P7263" s="29">
        <f t="shared" si="681"/>
        <v>20</v>
      </c>
      <c r="Q7263" s="14" t="str">
        <f t="shared" si="682"/>
        <v xml:space="preserve">Christopher </v>
      </c>
      <c r="R7263" s="14" t="str">
        <f t="shared" si="683"/>
        <v>Martinez</v>
      </c>
    </row>
    <row r="7264" spans="2:18" x14ac:dyDescent="0.45">
      <c r="B7264" s="14" t="str">
        <f t="shared" si="678"/>
        <v>403263040328</v>
      </c>
      <c r="C7264" s="5">
        <v>40326</v>
      </c>
      <c r="D7264" s="2" t="s">
        <v>808</v>
      </c>
      <c r="E7264" s="14">
        <f t="shared" si="679"/>
        <v>0</v>
      </c>
      <c r="F7264" s="2">
        <v>30</v>
      </c>
      <c r="G7264" s="19">
        <v>255.74</v>
      </c>
      <c r="H7264" s="20">
        <v>7.0000000000000007E-2</v>
      </c>
      <c r="I7264" s="6"/>
      <c r="J7264" s="5">
        <v>40328</v>
      </c>
      <c r="K7264" s="25">
        <v>37.090000000000003</v>
      </c>
      <c r="L7264" s="2" t="s">
        <v>737</v>
      </c>
      <c r="M7264" s="14">
        <f>+VLOOKUP(L7264,Customers!$C$3:$D$797,2,FALSE)</f>
        <v>1</v>
      </c>
      <c r="N7264" s="14">
        <f>+INDEX(Customers!$B$2:$D$797,MATCH(TF_Database!L7264,Customers!$C$2:$C$797,0),1)</f>
        <v>25773</v>
      </c>
      <c r="O7264" s="29">
        <f t="shared" si="680"/>
        <v>4</v>
      </c>
      <c r="P7264" s="29">
        <f t="shared" si="681"/>
        <v>10</v>
      </c>
      <c r="Q7264" s="14" t="str">
        <f t="shared" si="682"/>
        <v xml:space="preserve">Art </v>
      </c>
      <c r="R7264" s="14" t="str">
        <f t="shared" si="683"/>
        <v>Miller</v>
      </c>
    </row>
    <row r="7265" spans="2:18" x14ac:dyDescent="0.45">
      <c r="B7265" s="14" t="str">
        <f t="shared" si="678"/>
        <v>409562040958</v>
      </c>
      <c r="C7265" s="5">
        <v>40956</v>
      </c>
      <c r="D7265" s="2" t="s">
        <v>806</v>
      </c>
      <c r="E7265" s="14">
        <f t="shared" si="679"/>
        <v>1</v>
      </c>
      <c r="F7265" s="2">
        <v>20</v>
      </c>
      <c r="G7265" s="19">
        <v>2592.4319999999998</v>
      </c>
      <c r="H7265" s="20">
        <v>0.06</v>
      </c>
      <c r="I7265" s="6"/>
      <c r="J7265" s="5">
        <v>40958</v>
      </c>
      <c r="K7265" s="25">
        <v>428.47199999999998</v>
      </c>
      <c r="L7265" s="2" t="s">
        <v>637</v>
      </c>
      <c r="M7265" s="14">
        <f>+VLOOKUP(L7265,Customers!$C$3:$D$797,2,FALSE)</f>
        <v>1</v>
      </c>
      <c r="N7265" s="14">
        <f>+INDEX(Customers!$B$2:$D$797,MATCH(TF_Database!L7265,Customers!$C$2:$C$797,0),1)</f>
        <v>8466</v>
      </c>
      <c r="O7265" s="29">
        <f t="shared" si="680"/>
        <v>7</v>
      </c>
      <c r="P7265" s="29">
        <f t="shared" si="681"/>
        <v>12</v>
      </c>
      <c r="Q7265" s="14" t="str">
        <f t="shared" si="682"/>
        <v xml:space="preserve">Eugene </v>
      </c>
      <c r="R7265" s="14" t="str">
        <f t="shared" si="683"/>
        <v>Moren</v>
      </c>
    </row>
    <row r="7266" spans="2:18" x14ac:dyDescent="0.45">
      <c r="B7266" s="14" t="str">
        <f t="shared" si="678"/>
        <v>406841240684</v>
      </c>
      <c r="C7266" s="5">
        <v>40684</v>
      </c>
      <c r="D7266" s="2" t="s">
        <v>810</v>
      </c>
      <c r="E7266" s="14">
        <f t="shared" si="679"/>
        <v>0</v>
      </c>
      <c r="F7266" s="2">
        <v>12</v>
      </c>
      <c r="G7266" s="19">
        <v>313.43</v>
      </c>
      <c r="H7266" s="20">
        <v>0.02</v>
      </c>
      <c r="I7266" s="6"/>
      <c r="J7266" s="5">
        <v>40684</v>
      </c>
      <c r="K7266" s="25">
        <v>104.03</v>
      </c>
      <c r="L7266" s="2" t="s">
        <v>445</v>
      </c>
      <c r="M7266" s="14">
        <f>+VLOOKUP(L7266,Customers!$C$3:$D$797,2,FALSE)</f>
        <v>5</v>
      </c>
      <c r="N7266" s="14">
        <f>+INDEX(Customers!$B$2:$D$797,MATCH(TF_Database!L7266,Customers!$C$2:$C$797,0),1)</f>
        <v>7491</v>
      </c>
      <c r="O7266" s="29">
        <f t="shared" si="680"/>
        <v>6</v>
      </c>
      <c r="P7266" s="29">
        <f t="shared" si="681"/>
        <v>11</v>
      </c>
      <c r="Q7266" s="14" t="str">
        <f t="shared" si="682"/>
        <v xml:space="preserve">Scott </v>
      </c>
      <c r="R7266" s="14" t="str">
        <f t="shared" si="683"/>
        <v>Cohen</v>
      </c>
    </row>
    <row r="7267" spans="2:18" x14ac:dyDescent="0.45">
      <c r="B7267" s="14" t="str">
        <f t="shared" si="678"/>
        <v>406841740684</v>
      </c>
      <c r="C7267" s="5">
        <v>40684</v>
      </c>
      <c r="D7267" s="2" t="s">
        <v>810</v>
      </c>
      <c r="E7267" s="14">
        <f t="shared" si="679"/>
        <v>0</v>
      </c>
      <c r="F7267" s="2">
        <v>17</v>
      </c>
      <c r="G7267" s="19">
        <v>390.11</v>
      </c>
      <c r="H7267" s="20">
        <v>0.02</v>
      </c>
      <c r="I7267" s="6"/>
      <c r="J7267" s="5">
        <v>40684</v>
      </c>
      <c r="K7267" s="25">
        <v>-19.920000000000002</v>
      </c>
      <c r="L7267" s="2" t="s">
        <v>445</v>
      </c>
      <c r="M7267" s="14">
        <f>+VLOOKUP(L7267,Customers!$C$3:$D$797,2,FALSE)</f>
        <v>5</v>
      </c>
      <c r="N7267" s="14">
        <f>+INDEX(Customers!$B$2:$D$797,MATCH(TF_Database!L7267,Customers!$C$2:$C$797,0),1)</f>
        <v>7491</v>
      </c>
      <c r="O7267" s="29">
        <f t="shared" si="680"/>
        <v>6</v>
      </c>
      <c r="P7267" s="29">
        <f t="shared" si="681"/>
        <v>11</v>
      </c>
      <c r="Q7267" s="14" t="str">
        <f t="shared" si="682"/>
        <v xml:space="preserve">Scott </v>
      </c>
      <c r="R7267" s="14" t="str">
        <f t="shared" si="683"/>
        <v>Cohen</v>
      </c>
    </row>
    <row r="7268" spans="2:18" x14ac:dyDescent="0.45">
      <c r="B7268" s="14" t="str">
        <f t="shared" si="678"/>
        <v>410964041097</v>
      </c>
      <c r="C7268" s="5">
        <v>41096</v>
      </c>
      <c r="D7268" s="2" t="s">
        <v>808</v>
      </c>
      <c r="E7268" s="14">
        <f t="shared" si="679"/>
        <v>0</v>
      </c>
      <c r="F7268" s="2">
        <v>40</v>
      </c>
      <c r="G7268" s="19">
        <v>342.97</v>
      </c>
      <c r="H7268" s="20">
        <v>0.09</v>
      </c>
      <c r="I7268" s="6"/>
      <c r="J7268" s="5">
        <v>41097</v>
      </c>
      <c r="K7268" s="25">
        <v>-131.63</v>
      </c>
      <c r="L7268" s="2" t="s">
        <v>104</v>
      </c>
      <c r="M7268" s="14">
        <f>+VLOOKUP(L7268,Customers!$C$3:$D$797,2,FALSE)</f>
        <v>3</v>
      </c>
      <c r="N7268" s="14">
        <f>+INDEX(Customers!$B$2:$D$797,MATCH(TF_Database!L7268,Customers!$C$2:$C$797,0),1)</f>
        <v>13240</v>
      </c>
      <c r="O7268" s="29">
        <f t="shared" si="680"/>
        <v>8</v>
      </c>
      <c r="P7268" s="29">
        <f t="shared" si="681"/>
        <v>17</v>
      </c>
      <c r="Q7268" s="14" t="str">
        <f t="shared" si="682"/>
        <v xml:space="preserve">Anthony </v>
      </c>
      <c r="R7268" s="14" t="str">
        <f t="shared" si="683"/>
        <v>O'Donnell</v>
      </c>
    </row>
    <row r="7269" spans="2:18" x14ac:dyDescent="0.45">
      <c r="B7269" s="14" t="str">
        <f t="shared" si="678"/>
        <v>40110340110</v>
      </c>
      <c r="C7269" s="5">
        <v>40110</v>
      </c>
      <c r="D7269" s="2" t="s">
        <v>811</v>
      </c>
      <c r="E7269" s="14">
        <f t="shared" si="679"/>
        <v>0</v>
      </c>
      <c r="F7269" s="2">
        <v>3</v>
      </c>
      <c r="G7269" s="19">
        <v>9.4</v>
      </c>
      <c r="H7269" s="20">
        <v>0.04</v>
      </c>
      <c r="I7269" s="6"/>
      <c r="J7269" s="5">
        <v>40110</v>
      </c>
      <c r="K7269" s="25">
        <v>-7.6</v>
      </c>
      <c r="L7269" s="2" t="s">
        <v>637</v>
      </c>
      <c r="M7269" s="14">
        <f>+VLOOKUP(L7269,Customers!$C$3:$D$797,2,FALSE)</f>
        <v>1</v>
      </c>
      <c r="N7269" s="14">
        <f>+INDEX(Customers!$B$2:$D$797,MATCH(TF_Database!L7269,Customers!$C$2:$C$797,0),1)</f>
        <v>8466</v>
      </c>
      <c r="O7269" s="29">
        <f t="shared" si="680"/>
        <v>7</v>
      </c>
      <c r="P7269" s="29">
        <f t="shared" si="681"/>
        <v>12</v>
      </c>
      <c r="Q7269" s="14" t="str">
        <f t="shared" si="682"/>
        <v xml:space="preserve">Eugene </v>
      </c>
      <c r="R7269" s="14" t="str">
        <f t="shared" si="683"/>
        <v>Moren</v>
      </c>
    </row>
    <row r="7270" spans="2:18" x14ac:dyDescent="0.45">
      <c r="B7270" s="14" t="str">
        <f t="shared" si="678"/>
        <v>410151041017</v>
      </c>
      <c r="C7270" s="5">
        <v>41015</v>
      </c>
      <c r="D7270" s="2" t="s">
        <v>806</v>
      </c>
      <c r="E7270" s="14">
        <f t="shared" si="679"/>
        <v>1</v>
      </c>
      <c r="F7270" s="2">
        <v>10</v>
      </c>
      <c r="G7270" s="19">
        <v>79.680000000000007</v>
      </c>
      <c r="H7270" s="20">
        <v>0.06</v>
      </c>
      <c r="I7270" s="6"/>
      <c r="J7270" s="5">
        <v>41017</v>
      </c>
      <c r="K7270" s="25">
        <v>18.239999999999998</v>
      </c>
      <c r="L7270" s="2" t="s">
        <v>737</v>
      </c>
      <c r="M7270" s="14">
        <f>+VLOOKUP(L7270,Customers!$C$3:$D$797,2,FALSE)</f>
        <v>1</v>
      </c>
      <c r="N7270" s="14">
        <f>+INDEX(Customers!$B$2:$D$797,MATCH(TF_Database!L7270,Customers!$C$2:$C$797,0),1)</f>
        <v>25773</v>
      </c>
      <c r="O7270" s="29">
        <f t="shared" si="680"/>
        <v>4</v>
      </c>
      <c r="P7270" s="29">
        <f t="shared" si="681"/>
        <v>10</v>
      </c>
      <c r="Q7270" s="14" t="str">
        <f t="shared" si="682"/>
        <v xml:space="preserve">Art </v>
      </c>
      <c r="R7270" s="14" t="str">
        <f t="shared" si="683"/>
        <v>Miller</v>
      </c>
    </row>
    <row r="7271" spans="2:18" x14ac:dyDescent="0.45">
      <c r="B7271" s="14" t="str">
        <f t="shared" si="678"/>
        <v>41020741021</v>
      </c>
      <c r="C7271" s="5">
        <v>41020</v>
      </c>
      <c r="D7271" s="2" t="s">
        <v>806</v>
      </c>
      <c r="E7271" s="14">
        <f t="shared" si="679"/>
        <v>1</v>
      </c>
      <c r="F7271" s="2">
        <v>7</v>
      </c>
      <c r="G7271" s="19">
        <v>786.67499999999995</v>
      </c>
      <c r="H7271" s="20">
        <v>0.01</v>
      </c>
      <c r="I7271" s="6"/>
      <c r="J7271" s="5">
        <v>41021</v>
      </c>
      <c r="K7271" s="25">
        <v>-315.029</v>
      </c>
      <c r="L7271" s="2" t="s">
        <v>738</v>
      </c>
      <c r="M7271" s="14">
        <f>+VLOOKUP(L7271,Customers!$C$3:$D$797,2,FALSE)</f>
        <v>1</v>
      </c>
      <c r="N7271" s="14">
        <f>+INDEX(Customers!$B$2:$D$797,MATCH(TF_Database!L7271,Customers!$C$2:$C$797,0),1)</f>
        <v>19175</v>
      </c>
      <c r="O7271" s="29">
        <f t="shared" si="680"/>
        <v>7</v>
      </c>
      <c r="P7271" s="29">
        <f t="shared" si="681"/>
        <v>18</v>
      </c>
      <c r="Q7271" s="14" t="str">
        <f t="shared" si="682"/>
        <v xml:space="preserve">Lauren </v>
      </c>
      <c r="R7271" s="14" t="str">
        <f t="shared" si="683"/>
        <v>Leatherbury</v>
      </c>
    </row>
    <row r="7272" spans="2:18" x14ac:dyDescent="0.45">
      <c r="B7272" s="14" t="str">
        <f t="shared" si="678"/>
        <v>400643840071</v>
      </c>
      <c r="C7272" s="5">
        <v>40064</v>
      </c>
      <c r="D7272" s="2" t="s">
        <v>804</v>
      </c>
      <c r="E7272" s="14">
        <f t="shared" si="679"/>
        <v>0</v>
      </c>
      <c r="F7272" s="2">
        <v>38</v>
      </c>
      <c r="G7272" s="19">
        <v>212.57</v>
      </c>
      <c r="H7272" s="20">
        <v>0.09</v>
      </c>
      <c r="I7272" s="6"/>
      <c r="J7272" s="5">
        <v>40071</v>
      </c>
      <c r="K7272" s="25">
        <v>9.4860000000000007</v>
      </c>
      <c r="L7272" s="2" t="s">
        <v>125</v>
      </c>
      <c r="M7272" s="14">
        <f>+VLOOKUP(L7272,Customers!$C$3:$D$797,2,FALSE)</f>
        <v>5</v>
      </c>
      <c r="N7272" s="14">
        <f>+INDEX(Customers!$B$2:$D$797,MATCH(TF_Database!L7272,Customers!$C$2:$C$797,0),1)</f>
        <v>13407</v>
      </c>
      <c r="O7272" s="29">
        <f t="shared" si="680"/>
        <v>12</v>
      </c>
      <c r="P7272" s="29">
        <f t="shared" si="681"/>
        <v>20</v>
      </c>
      <c r="Q7272" s="14" t="str">
        <f t="shared" si="682"/>
        <v xml:space="preserve">Christopher </v>
      </c>
      <c r="R7272" s="14" t="str">
        <f t="shared" si="683"/>
        <v>Martinez</v>
      </c>
    </row>
    <row r="7273" spans="2:18" x14ac:dyDescent="0.45">
      <c r="B7273" s="14" t="str">
        <f t="shared" si="678"/>
        <v>400641040071</v>
      </c>
      <c r="C7273" s="5">
        <v>40064</v>
      </c>
      <c r="D7273" s="2" t="s">
        <v>804</v>
      </c>
      <c r="E7273" s="14">
        <f t="shared" si="679"/>
        <v>0</v>
      </c>
      <c r="F7273" s="2">
        <v>10</v>
      </c>
      <c r="G7273" s="19">
        <v>1469.48</v>
      </c>
      <c r="H7273" s="20">
        <v>7.0000000000000007E-2</v>
      </c>
      <c r="I7273" s="6"/>
      <c r="J7273" s="5">
        <v>40071</v>
      </c>
      <c r="K7273" s="25">
        <v>-263.64999999999998</v>
      </c>
      <c r="L7273" s="2" t="s">
        <v>125</v>
      </c>
      <c r="M7273" s="14">
        <f>+VLOOKUP(L7273,Customers!$C$3:$D$797,2,FALSE)</f>
        <v>5</v>
      </c>
      <c r="N7273" s="14">
        <f>+INDEX(Customers!$B$2:$D$797,MATCH(TF_Database!L7273,Customers!$C$2:$C$797,0),1)</f>
        <v>13407</v>
      </c>
      <c r="O7273" s="29">
        <f t="shared" si="680"/>
        <v>12</v>
      </c>
      <c r="P7273" s="29">
        <f t="shared" si="681"/>
        <v>20</v>
      </c>
      <c r="Q7273" s="14" t="str">
        <f t="shared" si="682"/>
        <v xml:space="preserve">Christopher </v>
      </c>
      <c r="R7273" s="14" t="str">
        <f t="shared" si="683"/>
        <v>Martinez</v>
      </c>
    </row>
    <row r="7274" spans="2:18" x14ac:dyDescent="0.45">
      <c r="B7274" s="14" t="str">
        <f t="shared" si="678"/>
        <v>400642540071</v>
      </c>
      <c r="C7274" s="5">
        <v>40064</v>
      </c>
      <c r="D7274" s="2" t="s">
        <v>804</v>
      </c>
      <c r="E7274" s="14">
        <f t="shared" si="679"/>
        <v>0</v>
      </c>
      <c r="F7274" s="2">
        <v>25</v>
      </c>
      <c r="G7274" s="19">
        <v>4279.24</v>
      </c>
      <c r="H7274" s="20">
        <v>0.06</v>
      </c>
      <c r="I7274" s="6"/>
      <c r="J7274" s="5">
        <v>40071</v>
      </c>
      <c r="K7274" s="25">
        <v>890.18100000000004</v>
      </c>
      <c r="L7274" s="2" t="s">
        <v>125</v>
      </c>
      <c r="M7274" s="14">
        <f>+VLOOKUP(L7274,Customers!$C$3:$D$797,2,FALSE)</f>
        <v>5</v>
      </c>
      <c r="N7274" s="14">
        <f>+INDEX(Customers!$B$2:$D$797,MATCH(TF_Database!L7274,Customers!$C$2:$C$797,0),1)</f>
        <v>13407</v>
      </c>
      <c r="O7274" s="29">
        <f t="shared" si="680"/>
        <v>12</v>
      </c>
      <c r="P7274" s="29">
        <f t="shared" si="681"/>
        <v>20</v>
      </c>
      <c r="Q7274" s="14" t="str">
        <f t="shared" si="682"/>
        <v xml:space="preserve">Christopher </v>
      </c>
      <c r="R7274" s="14" t="str">
        <f t="shared" si="683"/>
        <v>Martinez</v>
      </c>
    </row>
    <row r="7275" spans="2:18" x14ac:dyDescent="0.45">
      <c r="B7275" s="14" t="str">
        <f t="shared" si="678"/>
        <v>401571040158</v>
      </c>
      <c r="C7275" s="5">
        <v>40157</v>
      </c>
      <c r="D7275" s="2" t="s">
        <v>810</v>
      </c>
      <c r="E7275" s="14">
        <f t="shared" si="679"/>
        <v>0</v>
      </c>
      <c r="F7275" s="2">
        <v>10</v>
      </c>
      <c r="G7275" s="19">
        <v>2665.64</v>
      </c>
      <c r="H7275" s="20">
        <v>0.1</v>
      </c>
      <c r="I7275" s="6"/>
      <c r="J7275" s="5">
        <v>40158</v>
      </c>
      <c r="K7275" s="25">
        <v>-107.49</v>
      </c>
      <c r="L7275" s="2" t="s">
        <v>532</v>
      </c>
      <c r="M7275" s="14">
        <f>+VLOOKUP(L7275,Customers!$C$3:$D$797,2,FALSE)</f>
        <v>3</v>
      </c>
      <c r="N7275" s="14">
        <f>+INDEX(Customers!$B$2:$D$797,MATCH(TF_Database!L7275,Customers!$C$2:$C$797,0),1)</f>
        <v>27731</v>
      </c>
      <c r="O7275" s="29">
        <f t="shared" si="680"/>
        <v>4</v>
      </c>
      <c r="P7275" s="29">
        <f t="shared" si="681"/>
        <v>10</v>
      </c>
      <c r="Q7275" s="14" t="str">
        <f t="shared" si="682"/>
        <v xml:space="preserve">Art </v>
      </c>
      <c r="R7275" s="14" t="str">
        <f t="shared" si="683"/>
        <v>Foster</v>
      </c>
    </row>
    <row r="7276" spans="2:18" x14ac:dyDescent="0.45">
      <c r="B7276" s="14" t="str">
        <f t="shared" si="678"/>
        <v>401224240124</v>
      </c>
      <c r="C7276" s="5">
        <v>40122</v>
      </c>
      <c r="D7276" s="2" t="s">
        <v>806</v>
      </c>
      <c r="E7276" s="14">
        <f t="shared" si="679"/>
        <v>1</v>
      </c>
      <c r="F7276" s="2">
        <v>42</v>
      </c>
      <c r="G7276" s="19">
        <v>10307.01</v>
      </c>
      <c r="H7276" s="20">
        <v>0</v>
      </c>
      <c r="I7276" s="6"/>
      <c r="J7276" s="5">
        <v>40124</v>
      </c>
      <c r="K7276" s="25">
        <v>3025.59</v>
      </c>
      <c r="L7276" s="2" t="s">
        <v>125</v>
      </c>
      <c r="M7276" s="14">
        <f>+VLOOKUP(L7276,Customers!$C$3:$D$797,2,FALSE)</f>
        <v>5</v>
      </c>
      <c r="N7276" s="14">
        <f>+INDEX(Customers!$B$2:$D$797,MATCH(TF_Database!L7276,Customers!$C$2:$C$797,0),1)</f>
        <v>13407</v>
      </c>
      <c r="O7276" s="29">
        <f t="shared" si="680"/>
        <v>12</v>
      </c>
      <c r="P7276" s="29">
        <f t="shared" si="681"/>
        <v>20</v>
      </c>
      <c r="Q7276" s="14" t="str">
        <f t="shared" si="682"/>
        <v xml:space="preserve">Christopher </v>
      </c>
      <c r="R7276" s="14" t="str">
        <f t="shared" si="683"/>
        <v>Martinez</v>
      </c>
    </row>
    <row r="7277" spans="2:18" x14ac:dyDescent="0.45">
      <c r="B7277" s="14" t="str">
        <f t="shared" si="678"/>
        <v>41271241273</v>
      </c>
      <c r="C7277" s="5">
        <v>41271</v>
      </c>
      <c r="D7277" s="2" t="s">
        <v>810</v>
      </c>
      <c r="E7277" s="14">
        <f t="shared" si="679"/>
        <v>0</v>
      </c>
      <c r="F7277" s="2">
        <v>2</v>
      </c>
      <c r="G7277" s="19">
        <v>44.45</v>
      </c>
      <c r="H7277" s="20">
        <v>0.01</v>
      </c>
      <c r="I7277" s="6"/>
      <c r="J7277" s="5">
        <v>41273</v>
      </c>
      <c r="K7277" s="25">
        <v>-17.457000000000001</v>
      </c>
      <c r="L7277" s="2" t="s">
        <v>532</v>
      </c>
      <c r="M7277" s="14">
        <f>+VLOOKUP(L7277,Customers!$C$3:$D$797,2,FALSE)</f>
        <v>3</v>
      </c>
      <c r="N7277" s="14">
        <f>+INDEX(Customers!$B$2:$D$797,MATCH(TF_Database!L7277,Customers!$C$2:$C$797,0),1)</f>
        <v>27731</v>
      </c>
      <c r="O7277" s="29">
        <f t="shared" si="680"/>
        <v>4</v>
      </c>
      <c r="P7277" s="29">
        <f t="shared" si="681"/>
        <v>10</v>
      </c>
      <c r="Q7277" s="14" t="str">
        <f t="shared" si="682"/>
        <v xml:space="preserve">Art </v>
      </c>
      <c r="R7277" s="14" t="str">
        <f t="shared" si="683"/>
        <v>Foster</v>
      </c>
    </row>
    <row r="7278" spans="2:18" x14ac:dyDescent="0.45">
      <c r="B7278" s="14" t="str">
        <f t="shared" si="678"/>
        <v>407382240739</v>
      </c>
      <c r="C7278" s="5">
        <v>40738</v>
      </c>
      <c r="D7278" s="2" t="s">
        <v>808</v>
      </c>
      <c r="E7278" s="14">
        <f t="shared" si="679"/>
        <v>0</v>
      </c>
      <c r="F7278" s="2">
        <v>22</v>
      </c>
      <c r="G7278" s="19">
        <v>46.36</v>
      </c>
      <c r="H7278" s="20">
        <v>0.05</v>
      </c>
      <c r="I7278" s="6"/>
      <c r="J7278" s="5">
        <v>40739</v>
      </c>
      <c r="K7278" s="25">
        <v>-56.73</v>
      </c>
      <c r="L7278" s="2" t="s">
        <v>637</v>
      </c>
      <c r="M7278" s="14">
        <f>+VLOOKUP(L7278,Customers!$C$3:$D$797,2,FALSE)</f>
        <v>1</v>
      </c>
      <c r="N7278" s="14">
        <f>+INDEX(Customers!$B$2:$D$797,MATCH(TF_Database!L7278,Customers!$C$2:$C$797,0),1)</f>
        <v>8466</v>
      </c>
      <c r="O7278" s="29">
        <f t="shared" si="680"/>
        <v>7</v>
      </c>
      <c r="P7278" s="29">
        <f t="shared" si="681"/>
        <v>12</v>
      </c>
      <c r="Q7278" s="14" t="str">
        <f t="shared" si="682"/>
        <v xml:space="preserve">Eugene </v>
      </c>
      <c r="R7278" s="14" t="str">
        <f t="shared" si="683"/>
        <v>Moren</v>
      </c>
    </row>
    <row r="7279" spans="2:18" x14ac:dyDescent="0.45">
      <c r="B7279" s="14" t="str">
        <f t="shared" si="678"/>
        <v>403381040339</v>
      </c>
      <c r="C7279" s="5">
        <v>40338</v>
      </c>
      <c r="D7279" s="2" t="s">
        <v>810</v>
      </c>
      <c r="E7279" s="14">
        <f t="shared" si="679"/>
        <v>0</v>
      </c>
      <c r="F7279" s="2">
        <v>10</v>
      </c>
      <c r="G7279" s="19">
        <v>29.79</v>
      </c>
      <c r="H7279" s="20">
        <v>0.01</v>
      </c>
      <c r="I7279" s="6"/>
      <c r="J7279" s="5">
        <v>40339</v>
      </c>
      <c r="K7279" s="25">
        <v>3.76</v>
      </c>
      <c r="L7279" s="2" t="s">
        <v>737</v>
      </c>
      <c r="M7279" s="14">
        <f>+VLOOKUP(L7279,Customers!$C$3:$D$797,2,FALSE)</f>
        <v>1</v>
      </c>
      <c r="N7279" s="14">
        <f>+INDEX(Customers!$B$2:$D$797,MATCH(TF_Database!L7279,Customers!$C$2:$C$797,0),1)</f>
        <v>25773</v>
      </c>
      <c r="O7279" s="29">
        <f t="shared" si="680"/>
        <v>4</v>
      </c>
      <c r="P7279" s="29">
        <f t="shared" si="681"/>
        <v>10</v>
      </c>
      <c r="Q7279" s="14" t="str">
        <f t="shared" si="682"/>
        <v xml:space="preserve">Art </v>
      </c>
      <c r="R7279" s="14" t="str">
        <f t="shared" si="683"/>
        <v>Miller</v>
      </c>
    </row>
    <row r="7280" spans="2:18" x14ac:dyDescent="0.45">
      <c r="B7280" s="14" t="str">
        <f t="shared" si="678"/>
        <v>398664039866</v>
      </c>
      <c r="C7280" s="5">
        <v>39866</v>
      </c>
      <c r="D7280" s="2" t="s">
        <v>808</v>
      </c>
      <c r="E7280" s="14">
        <f t="shared" si="679"/>
        <v>0</v>
      </c>
      <c r="F7280" s="2">
        <v>40</v>
      </c>
      <c r="G7280" s="19">
        <v>19100.45</v>
      </c>
      <c r="H7280" s="20">
        <v>0</v>
      </c>
      <c r="I7280" s="6"/>
      <c r="J7280" s="5">
        <v>39866</v>
      </c>
      <c r="K7280" s="25">
        <v>6839.95</v>
      </c>
      <c r="L7280" s="2" t="s">
        <v>104</v>
      </c>
      <c r="M7280" s="14">
        <f>+VLOOKUP(L7280,Customers!$C$3:$D$797,2,FALSE)</f>
        <v>3</v>
      </c>
      <c r="N7280" s="14">
        <f>+INDEX(Customers!$B$2:$D$797,MATCH(TF_Database!L7280,Customers!$C$2:$C$797,0),1)</f>
        <v>13240</v>
      </c>
      <c r="O7280" s="29">
        <f t="shared" si="680"/>
        <v>8</v>
      </c>
      <c r="P7280" s="29">
        <f t="shared" si="681"/>
        <v>17</v>
      </c>
      <c r="Q7280" s="14" t="str">
        <f t="shared" si="682"/>
        <v xml:space="preserve">Anthony </v>
      </c>
      <c r="R7280" s="14" t="str">
        <f t="shared" si="683"/>
        <v>O'Donnell</v>
      </c>
    </row>
    <row r="7281" spans="2:18" x14ac:dyDescent="0.45">
      <c r="B7281" s="14" t="str">
        <f t="shared" si="678"/>
        <v>405214740522</v>
      </c>
      <c r="C7281" s="5">
        <v>40521</v>
      </c>
      <c r="D7281" s="2" t="s">
        <v>806</v>
      </c>
      <c r="E7281" s="14">
        <f t="shared" si="679"/>
        <v>1</v>
      </c>
      <c r="F7281" s="2">
        <v>47</v>
      </c>
      <c r="G7281" s="19">
        <v>371.95</v>
      </c>
      <c r="H7281" s="20">
        <v>7.0000000000000007E-2</v>
      </c>
      <c r="I7281" s="6"/>
      <c r="J7281" s="5">
        <v>40522</v>
      </c>
      <c r="K7281" s="25">
        <v>-87.4</v>
      </c>
      <c r="L7281" s="2" t="s">
        <v>532</v>
      </c>
      <c r="M7281" s="14">
        <f>+VLOOKUP(L7281,Customers!$C$3:$D$797,2,FALSE)</f>
        <v>3</v>
      </c>
      <c r="N7281" s="14">
        <f>+INDEX(Customers!$B$2:$D$797,MATCH(TF_Database!L7281,Customers!$C$2:$C$797,0),1)</f>
        <v>27731</v>
      </c>
      <c r="O7281" s="29">
        <f t="shared" si="680"/>
        <v>4</v>
      </c>
      <c r="P7281" s="29">
        <f t="shared" si="681"/>
        <v>10</v>
      </c>
      <c r="Q7281" s="14" t="str">
        <f t="shared" si="682"/>
        <v xml:space="preserve">Art </v>
      </c>
      <c r="R7281" s="14" t="str">
        <f t="shared" si="683"/>
        <v>Foster</v>
      </c>
    </row>
    <row r="7282" spans="2:18" x14ac:dyDescent="0.45">
      <c r="B7282" s="14" t="str">
        <f t="shared" si="678"/>
        <v>398251239827</v>
      </c>
      <c r="C7282" s="5">
        <v>39825</v>
      </c>
      <c r="D7282" s="2" t="s">
        <v>804</v>
      </c>
      <c r="E7282" s="14">
        <f t="shared" si="679"/>
        <v>0</v>
      </c>
      <c r="F7282" s="2">
        <v>12</v>
      </c>
      <c r="G7282" s="19">
        <v>4080.3</v>
      </c>
      <c r="H7282" s="20">
        <v>0.05</v>
      </c>
      <c r="I7282" s="6"/>
      <c r="J7282" s="5">
        <v>39827</v>
      </c>
      <c r="K7282" s="25">
        <v>593.79</v>
      </c>
      <c r="L7282" s="2" t="s">
        <v>739</v>
      </c>
      <c r="M7282" s="14">
        <f>+VLOOKUP(L7282,Customers!$C$3:$D$797,2,FALSE)</f>
        <v>1</v>
      </c>
      <c r="N7282" s="14">
        <f>+INDEX(Customers!$B$2:$D$797,MATCH(TF_Database!L7282,Customers!$C$2:$C$797,0),1)</f>
        <v>32255</v>
      </c>
      <c r="O7282" s="29">
        <f t="shared" si="680"/>
        <v>5</v>
      </c>
      <c r="P7282" s="29">
        <f t="shared" si="681"/>
        <v>13</v>
      </c>
      <c r="Q7282" s="14" t="str">
        <f t="shared" si="682"/>
        <v xml:space="preserve">Greg </v>
      </c>
      <c r="R7282" s="14" t="str">
        <f t="shared" si="683"/>
        <v>Matthias</v>
      </c>
    </row>
    <row r="7283" spans="2:18" x14ac:dyDescent="0.45">
      <c r="B7283" s="14" t="str">
        <f t="shared" si="678"/>
        <v>398252839829</v>
      </c>
      <c r="C7283" s="5">
        <v>39825</v>
      </c>
      <c r="D7283" s="2" t="s">
        <v>804</v>
      </c>
      <c r="E7283" s="14">
        <f t="shared" si="679"/>
        <v>0</v>
      </c>
      <c r="F7283" s="2">
        <v>28</v>
      </c>
      <c r="G7283" s="19">
        <v>260.79000000000002</v>
      </c>
      <c r="H7283" s="20">
        <v>0</v>
      </c>
      <c r="I7283" s="6"/>
      <c r="J7283" s="5">
        <v>39829</v>
      </c>
      <c r="K7283" s="25">
        <v>111.4</v>
      </c>
      <c r="L7283" s="2" t="s">
        <v>739</v>
      </c>
      <c r="M7283" s="14">
        <f>+VLOOKUP(L7283,Customers!$C$3:$D$797,2,FALSE)</f>
        <v>1</v>
      </c>
      <c r="N7283" s="14">
        <f>+INDEX(Customers!$B$2:$D$797,MATCH(TF_Database!L7283,Customers!$C$2:$C$797,0),1)</f>
        <v>32255</v>
      </c>
      <c r="O7283" s="29">
        <f t="shared" si="680"/>
        <v>5</v>
      </c>
      <c r="P7283" s="29">
        <f t="shared" si="681"/>
        <v>13</v>
      </c>
      <c r="Q7283" s="14" t="str">
        <f t="shared" si="682"/>
        <v xml:space="preserve">Greg </v>
      </c>
      <c r="R7283" s="14" t="str">
        <f t="shared" si="683"/>
        <v>Matthias</v>
      </c>
    </row>
    <row r="7284" spans="2:18" x14ac:dyDescent="0.45">
      <c r="B7284" s="14" t="str">
        <f t="shared" si="678"/>
        <v>398254439829</v>
      </c>
      <c r="C7284" s="5">
        <v>39825</v>
      </c>
      <c r="D7284" s="2" t="s">
        <v>804</v>
      </c>
      <c r="E7284" s="14">
        <f t="shared" si="679"/>
        <v>0</v>
      </c>
      <c r="F7284" s="2">
        <v>44</v>
      </c>
      <c r="G7284" s="19">
        <v>90.35</v>
      </c>
      <c r="H7284" s="20">
        <v>0.02</v>
      </c>
      <c r="I7284" s="6"/>
      <c r="J7284" s="5">
        <v>39829</v>
      </c>
      <c r="K7284" s="25">
        <v>-16.72</v>
      </c>
      <c r="L7284" s="2" t="s">
        <v>739</v>
      </c>
      <c r="M7284" s="14">
        <f>+VLOOKUP(L7284,Customers!$C$3:$D$797,2,FALSE)</f>
        <v>1</v>
      </c>
      <c r="N7284" s="14">
        <f>+INDEX(Customers!$B$2:$D$797,MATCH(TF_Database!L7284,Customers!$C$2:$C$797,0),1)</f>
        <v>32255</v>
      </c>
      <c r="O7284" s="29">
        <f t="shared" si="680"/>
        <v>5</v>
      </c>
      <c r="P7284" s="29">
        <f t="shared" si="681"/>
        <v>13</v>
      </c>
      <c r="Q7284" s="14" t="str">
        <f t="shared" si="682"/>
        <v xml:space="preserve">Greg </v>
      </c>
      <c r="R7284" s="14" t="str">
        <f t="shared" si="683"/>
        <v>Matthias</v>
      </c>
    </row>
    <row r="7285" spans="2:18" x14ac:dyDescent="0.45">
      <c r="B7285" s="14" t="str">
        <f t="shared" si="678"/>
        <v>41067241069</v>
      </c>
      <c r="C7285" s="5">
        <v>41067</v>
      </c>
      <c r="D7285" s="2" t="s">
        <v>806</v>
      </c>
      <c r="E7285" s="14">
        <f t="shared" si="679"/>
        <v>1</v>
      </c>
      <c r="F7285" s="2">
        <v>2</v>
      </c>
      <c r="G7285" s="19">
        <v>316.52</v>
      </c>
      <c r="H7285" s="20">
        <v>0.03</v>
      </c>
      <c r="I7285" s="6"/>
      <c r="J7285" s="5">
        <v>41069</v>
      </c>
      <c r="K7285" s="25">
        <v>-542.32000000000005</v>
      </c>
      <c r="L7285" s="2" t="s">
        <v>454</v>
      </c>
      <c r="M7285" s="14">
        <f>+VLOOKUP(L7285,Customers!$C$3:$D$797,2,FALSE)</f>
        <v>3</v>
      </c>
      <c r="N7285" s="14">
        <f>+INDEX(Customers!$B$2:$D$797,MATCH(TF_Database!L7285,Customers!$C$2:$C$797,0),1)</f>
        <v>21937</v>
      </c>
      <c r="O7285" s="29">
        <f t="shared" si="680"/>
        <v>9</v>
      </c>
      <c r="P7285" s="29">
        <f t="shared" si="681"/>
        <v>13</v>
      </c>
      <c r="Q7285" s="14" t="str">
        <f t="shared" si="682"/>
        <v xml:space="preserve">Maribeth </v>
      </c>
      <c r="R7285" s="14" t="str">
        <f t="shared" si="683"/>
        <v>Dona</v>
      </c>
    </row>
    <row r="7286" spans="2:18" x14ac:dyDescent="0.45">
      <c r="B7286" s="14" t="str">
        <f t="shared" si="678"/>
        <v>41067541070</v>
      </c>
      <c r="C7286" s="5">
        <v>41067</v>
      </c>
      <c r="D7286" s="2" t="s">
        <v>806</v>
      </c>
      <c r="E7286" s="14">
        <f t="shared" si="679"/>
        <v>1</v>
      </c>
      <c r="F7286" s="2">
        <v>5</v>
      </c>
      <c r="G7286" s="19">
        <v>155.38999999999999</v>
      </c>
      <c r="H7286" s="20">
        <v>0.1</v>
      </c>
      <c r="I7286" s="6"/>
      <c r="J7286" s="5">
        <v>41070</v>
      </c>
      <c r="K7286" s="25">
        <v>-127.7</v>
      </c>
      <c r="L7286" s="2" t="s">
        <v>454</v>
      </c>
      <c r="M7286" s="14">
        <f>+VLOOKUP(L7286,Customers!$C$3:$D$797,2,FALSE)</f>
        <v>3</v>
      </c>
      <c r="N7286" s="14">
        <f>+INDEX(Customers!$B$2:$D$797,MATCH(TF_Database!L7286,Customers!$C$2:$C$797,0),1)</f>
        <v>21937</v>
      </c>
      <c r="O7286" s="29">
        <f t="shared" si="680"/>
        <v>9</v>
      </c>
      <c r="P7286" s="29">
        <f t="shared" si="681"/>
        <v>13</v>
      </c>
      <c r="Q7286" s="14" t="str">
        <f t="shared" si="682"/>
        <v xml:space="preserve">Maribeth </v>
      </c>
      <c r="R7286" s="14" t="str">
        <f t="shared" si="683"/>
        <v>Dona</v>
      </c>
    </row>
    <row r="7287" spans="2:18" x14ac:dyDescent="0.45">
      <c r="B7287" s="14" t="str">
        <f t="shared" si="678"/>
        <v>409922540993</v>
      </c>
      <c r="C7287" s="5">
        <v>40992</v>
      </c>
      <c r="D7287" s="2" t="s">
        <v>808</v>
      </c>
      <c r="E7287" s="14">
        <f t="shared" si="679"/>
        <v>0</v>
      </c>
      <c r="F7287" s="2">
        <v>25</v>
      </c>
      <c r="G7287" s="19">
        <v>135.22999999999999</v>
      </c>
      <c r="H7287" s="20">
        <v>0.1</v>
      </c>
      <c r="I7287" s="6"/>
      <c r="J7287" s="5">
        <v>40993</v>
      </c>
      <c r="K7287" s="25">
        <v>-45.65</v>
      </c>
      <c r="L7287" s="2" t="s">
        <v>445</v>
      </c>
      <c r="M7287" s="14">
        <f>+VLOOKUP(L7287,Customers!$C$3:$D$797,2,FALSE)</f>
        <v>5</v>
      </c>
      <c r="N7287" s="14">
        <f>+INDEX(Customers!$B$2:$D$797,MATCH(TF_Database!L7287,Customers!$C$2:$C$797,0),1)</f>
        <v>7491</v>
      </c>
      <c r="O7287" s="29">
        <f t="shared" si="680"/>
        <v>6</v>
      </c>
      <c r="P7287" s="29">
        <f t="shared" si="681"/>
        <v>11</v>
      </c>
      <c r="Q7287" s="14" t="str">
        <f t="shared" si="682"/>
        <v xml:space="preserve">Scott </v>
      </c>
      <c r="R7287" s="14" t="str">
        <f t="shared" si="683"/>
        <v>Cohen</v>
      </c>
    </row>
    <row r="7288" spans="2:18" x14ac:dyDescent="0.45">
      <c r="B7288" s="14" t="str">
        <f t="shared" si="678"/>
        <v>398972739897</v>
      </c>
      <c r="C7288" s="5">
        <v>39897</v>
      </c>
      <c r="D7288" s="2" t="s">
        <v>804</v>
      </c>
      <c r="E7288" s="14">
        <f t="shared" si="679"/>
        <v>0</v>
      </c>
      <c r="F7288" s="2">
        <v>27</v>
      </c>
      <c r="G7288" s="19">
        <v>14357.85</v>
      </c>
      <c r="H7288" s="20">
        <v>0.02</v>
      </c>
      <c r="I7288" s="6"/>
      <c r="J7288" s="5">
        <v>39897</v>
      </c>
      <c r="K7288" s="25">
        <v>3309.55</v>
      </c>
      <c r="L7288" s="2" t="s">
        <v>125</v>
      </c>
      <c r="M7288" s="14">
        <f>+VLOOKUP(L7288,Customers!$C$3:$D$797,2,FALSE)</f>
        <v>5</v>
      </c>
      <c r="N7288" s="14">
        <f>+INDEX(Customers!$B$2:$D$797,MATCH(TF_Database!L7288,Customers!$C$2:$C$797,0),1)</f>
        <v>13407</v>
      </c>
      <c r="O7288" s="29">
        <f t="shared" si="680"/>
        <v>12</v>
      </c>
      <c r="P7288" s="29">
        <f t="shared" si="681"/>
        <v>20</v>
      </c>
      <c r="Q7288" s="14" t="str">
        <f t="shared" si="682"/>
        <v xml:space="preserve">Christopher </v>
      </c>
      <c r="R7288" s="14" t="str">
        <f t="shared" si="683"/>
        <v>Martinez</v>
      </c>
    </row>
    <row r="7289" spans="2:18" x14ac:dyDescent="0.45">
      <c r="B7289" s="14" t="str">
        <f t="shared" si="678"/>
        <v>409933540994</v>
      </c>
      <c r="C7289" s="5">
        <v>40993</v>
      </c>
      <c r="D7289" s="2" t="s">
        <v>810</v>
      </c>
      <c r="E7289" s="14">
        <f t="shared" si="679"/>
        <v>0</v>
      </c>
      <c r="F7289" s="2">
        <v>35</v>
      </c>
      <c r="G7289" s="19">
        <v>710.86</v>
      </c>
      <c r="H7289" s="20">
        <v>0.04</v>
      </c>
      <c r="I7289" s="6"/>
      <c r="J7289" s="5">
        <v>40994</v>
      </c>
      <c r="K7289" s="25">
        <v>196.22</v>
      </c>
      <c r="L7289" s="2" t="s">
        <v>637</v>
      </c>
      <c r="M7289" s="14">
        <f>+VLOOKUP(L7289,Customers!$C$3:$D$797,2,FALSE)</f>
        <v>1</v>
      </c>
      <c r="N7289" s="14">
        <f>+INDEX(Customers!$B$2:$D$797,MATCH(TF_Database!L7289,Customers!$C$2:$C$797,0),1)</f>
        <v>8466</v>
      </c>
      <c r="O7289" s="29">
        <f t="shared" si="680"/>
        <v>7</v>
      </c>
      <c r="P7289" s="29">
        <f t="shared" si="681"/>
        <v>12</v>
      </c>
      <c r="Q7289" s="14" t="str">
        <f t="shared" si="682"/>
        <v xml:space="preserve">Eugene </v>
      </c>
      <c r="R7289" s="14" t="str">
        <f t="shared" si="683"/>
        <v>Moren</v>
      </c>
    </row>
    <row r="7290" spans="2:18" x14ac:dyDescent="0.45">
      <c r="B7290" s="14" t="str">
        <f t="shared" si="678"/>
        <v>407032140705</v>
      </c>
      <c r="C7290" s="5">
        <v>40703</v>
      </c>
      <c r="D7290" s="2" t="s">
        <v>806</v>
      </c>
      <c r="E7290" s="14">
        <f t="shared" si="679"/>
        <v>1</v>
      </c>
      <c r="F7290" s="2">
        <v>21</v>
      </c>
      <c r="G7290" s="19">
        <v>114.53</v>
      </c>
      <c r="H7290" s="20">
        <v>7.0000000000000007E-2</v>
      </c>
      <c r="I7290" s="6"/>
      <c r="J7290" s="5">
        <v>40705</v>
      </c>
      <c r="K7290" s="25">
        <v>-39.229999999999997</v>
      </c>
      <c r="L7290" s="2" t="s">
        <v>448</v>
      </c>
      <c r="M7290" s="14">
        <f>+VLOOKUP(L7290,Customers!$C$3:$D$797,2,FALSE)</f>
        <v>1</v>
      </c>
      <c r="N7290" s="14">
        <f>+INDEX(Customers!$B$2:$D$797,MATCH(TF_Database!L7290,Customers!$C$2:$C$797,0),1)</f>
        <v>19077</v>
      </c>
      <c r="O7290" s="29">
        <f t="shared" si="680"/>
        <v>8</v>
      </c>
      <c r="P7290" s="29">
        <f t="shared" si="681"/>
        <v>15</v>
      </c>
      <c r="Q7290" s="14" t="str">
        <f t="shared" si="682"/>
        <v xml:space="preserve">Cynthia </v>
      </c>
      <c r="R7290" s="14" t="str">
        <f t="shared" si="683"/>
        <v>Delaney</v>
      </c>
    </row>
    <row r="7291" spans="2:18" x14ac:dyDescent="0.45">
      <c r="B7291" s="14" t="str">
        <f t="shared" si="678"/>
        <v>407034440704</v>
      </c>
      <c r="C7291" s="5">
        <v>40703</v>
      </c>
      <c r="D7291" s="2" t="s">
        <v>806</v>
      </c>
      <c r="E7291" s="14">
        <f t="shared" si="679"/>
        <v>1</v>
      </c>
      <c r="F7291" s="2">
        <v>44</v>
      </c>
      <c r="G7291" s="19">
        <v>7164.7435000000005</v>
      </c>
      <c r="H7291" s="20">
        <v>7.0000000000000007E-2</v>
      </c>
      <c r="I7291" s="6"/>
      <c r="J7291" s="5">
        <v>40704</v>
      </c>
      <c r="K7291" s="25">
        <v>1609.29</v>
      </c>
      <c r="L7291" s="2" t="s">
        <v>448</v>
      </c>
      <c r="M7291" s="14">
        <f>+VLOOKUP(L7291,Customers!$C$3:$D$797,2,FALSE)</f>
        <v>1</v>
      </c>
      <c r="N7291" s="14">
        <f>+INDEX(Customers!$B$2:$D$797,MATCH(TF_Database!L7291,Customers!$C$2:$C$797,0),1)</f>
        <v>19077</v>
      </c>
      <c r="O7291" s="29">
        <f t="shared" si="680"/>
        <v>8</v>
      </c>
      <c r="P7291" s="29">
        <f t="shared" si="681"/>
        <v>15</v>
      </c>
      <c r="Q7291" s="14" t="str">
        <f t="shared" si="682"/>
        <v xml:space="preserve">Cynthia </v>
      </c>
      <c r="R7291" s="14" t="str">
        <f t="shared" si="683"/>
        <v>Delaney</v>
      </c>
    </row>
    <row r="7292" spans="2:18" x14ac:dyDescent="0.45">
      <c r="B7292" s="14" t="str">
        <f t="shared" si="678"/>
        <v>402093640211</v>
      </c>
      <c r="C7292" s="5">
        <v>40209</v>
      </c>
      <c r="D7292" s="2" t="s">
        <v>810</v>
      </c>
      <c r="E7292" s="14">
        <f t="shared" si="679"/>
        <v>0</v>
      </c>
      <c r="F7292" s="2">
        <v>36</v>
      </c>
      <c r="G7292" s="19">
        <v>1400.1</v>
      </c>
      <c r="H7292" s="20">
        <v>0.03</v>
      </c>
      <c r="I7292" s="6"/>
      <c r="J7292" s="5">
        <v>40211</v>
      </c>
      <c r="K7292" s="25">
        <v>88.68</v>
      </c>
      <c r="L7292" s="2" t="s">
        <v>740</v>
      </c>
      <c r="M7292" s="14">
        <f>+VLOOKUP(L7292,Customers!$C$3:$D$797,2,FALSE)</f>
        <v>4</v>
      </c>
      <c r="N7292" s="14">
        <f>+INDEX(Customers!$B$2:$D$797,MATCH(TF_Database!L7292,Customers!$C$2:$C$797,0),1)</f>
        <v>21188</v>
      </c>
      <c r="O7292" s="29">
        <f t="shared" si="680"/>
        <v>8</v>
      </c>
      <c r="P7292" s="29">
        <f t="shared" si="681"/>
        <v>14</v>
      </c>
      <c r="Q7292" s="14" t="str">
        <f t="shared" si="682"/>
        <v xml:space="preserve">Anthony </v>
      </c>
      <c r="R7292" s="14" t="str">
        <f t="shared" si="683"/>
        <v>Rawles</v>
      </c>
    </row>
    <row r="7293" spans="2:18" x14ac:dyDescent="0.45">
      <c r="B7293" s="14" t="str">
        <f t="shared" si="678"/>
        <v>402023840203</v>
      </c>
      <c r="C7293" s="5">
        <v>40202</v>
      </c>
      <c r="D7293" s="2" t="s">
        <v>808</v>
      </c>
      <c r="E7293" s="14">
        <f t="shared" si="679"/>
        <v>0</v>
      </c>
      <c r="F7293" s="2">
        <v>38</v>
      </c>
      <c r="G7293" s="19">
        <v>1325.06</v>
      </c>
      <c r="H7293" s="20">
        <v>0.06</v>
      </c>
      <c r="I7293" s="6"/>
      <c r="J7293" s="5">
        <v>40203</v>
      </c>
      <c r="K7293" s="25">
        <v>-180.23</v>
      </c>
      <c r="L7293" s="2" t="s">
        <v>738</v>
      </c>
      <c r="M7293" s="14">
        <f>+VLOOKUP(L7293,Customers!$C$3:$D$797,2,FALSE)</f>
        <v>1</v>
      </c>
      <c r="N7293" s="14">
        <f>+INDEX(Customers!$B$2:$D$797,MATCH(TF_Database!L7293,Customers!$C$2:$C$797,0),1)</f>
        <v>19175</v>
      </c>
      <c r="O7293" s="29">
        <f t="shared" si="680"/>
        <v>7</v>
      </c>
      <c r="P7293" s="29">
        <f t="shared" si="681"/>
        <v>18</v>
      </c>
      <c r="Q7293" s="14" t="str">
        <f t="shared" si="682"/>
        <v xml:space="preserve">Lauren </v>
      </c>
      <c r="R7293" s="14" t="str">
        <f t="shared" si="683"/>
        <v>Leatherbury</v>
      </c>
    </row>
    <row r="7294" spans="2:18" x14ac:dyDescent="0.45">
      <c r="B7294" s="14" t="str">
        <f t="shared" si="678"/>
        <v>404342140435</v>
      </c>
      <c r="C7294" s="5">
        <v>40434</v>
      </c>
      <c r="D7294" s="2" t="s">
        <v>811</v>
      </c>
      <c r="E7294" s="14">
        <f t="shared" si="679"/>
        <v>0</v>
      </c>
      <c r="F7294" s="2">
        <v>21</v>
      </c>
      <c r="G7294" s="19">
        <v>101.13</v>
      </c>
      <c r="H7294" s="20">
        <v>0.02</v>
      </c>
      <c r="I7294" s="6"/>
      <c r="J7294" s="5">
        <v>40435</v>
      </c>
      <c r="K7294" s="25">
        <v>-74.405000000000001</v>
      </c>
      <c r="L7294" s="2" t="s">
        <v>735</v>
      </c>
      <c r="M7294" s="14">
        <f>+VLOOKUP(L7294,Customers!$C$3:$D$797,2,FALSE)</f>
        <v>5</v>
      </c>
      <c r="N7294" s="14">
        <f>+INDEX(Customers!$B$2:$D$797,MATCH(TF_Database!L7294,Customers!$C$2:$C$797,0),1)</f>
        <v>7750</v>
      </c>
      <c r="O7294" s="29">
        <f t="shared" si="680"/>
        <v>5</v>
      </c>
      <c r="P7294" s="29">
        <f t="shared" si="681"/>
        <v>11</v>
      </c>
      <c r="Q7294" s="14" t="str">
        <f t="shared" si="682"/>
        <v xml:space="preserve">Fred </v>
      </c>
      <c r="R7294" s="14" t="str">
        <f t="shared" si="683"/>
        <v>Harton</v>
      </c>
    </row>
    <row r="7295" spans="2:18" x14ac:dyDescent="0.45">
      <c r="B7295" s="14" t="str">
        <f t="shared" si="678"/>
        <v>404341840436</v>
      </c>
      <c r="C7295" s="5">
        <v>40434</v>
      </c>
      <c r="D7295" s="2" t="s">
        <v>811</v>
      </c>
      <c r="E7295" s="14">
        <f t="shared" si="679"/>
        <v>0</v>
      </c>
      <c r="F7295" s="2">
        <v>18</v>
      </c>
      <c r="G7295" s="19">
        <v>526.45000000000005</v>
      </c>
      <c r="H7295" s="20">
        <v>0.02</v>
      </c>
      <c r="I7295" s="6"/>
      <c r="J7295" s="5">
        <v>40436</v>
      </c>
      <c r="K7295" s="25">
        <v>-108.14</v>
      </c>
      <c r="L7295" s="2" t="s">
        <v>735</v>
      </c>
      <c r="M7295" s="14">
        <f>+VLOOKUP(L7295,Customers!$C$3:$D$797,2,FALSE)</f>
        <v>5</v>
      </c>
      <c r="N7295" s="14">
        <f>+INDEX(Customers!$B$2:$D$797,MATCH(TF_Database!L7295,Customers!$C$2:$C$797,0),1)</f>
        <v>7750</v>
      </c>
      <c r="O7295" s="29">
        <f t="shared" si="680"/>
        <v>5</v>
      </c>
      <c r="P7295" s="29">
        <f t="shared" si="681"/>
        <v>11</v>
      </c>
      <c r="Q7295" s="14" t="str">
        <f t="shared" si="682"/>
        <v xml:space="preserve">Fred </v>
      </c>
      <c r="R7295" s="14" t="str">
        <f t="shared" si="683"/>
        <v>Harton</v>
      </c>
    </row>
    <row r="7296" spans="2:18" x14ac:dyDescent="0.45">
      <c r="B7296" s="14" t="str">
        <f t="shared" si="678"/>
        <v>407803440781</v>
      </c>
      <c r="C7296" s="5">
        <v>40780</v>
      </c>
      <c r="D7296" s="2" t="s">
        <v>806</v>
      </c>
      <c r="E7296" s="14">
        <f t="shared" si="679"/>
        <v>1</v>
      </c>
      <c r="F7296" s="2">
        <v>34</v>
      </c>
      <c r="G7296" s="19">
        <v>8581.25</v>
      </c>
      <c r="H7296" s="20">
        <v>0</v>
      </c>
      <c r="I7296" s="6"/>
      <c r="J7296" s="5">
        <v>40781</v>
      </c>
      <c r="K7296" s="25">
        <v>1464.23</v>
      </c>
      <c r="L7296" s="2" t="s">
        <v>148</v>
      </c>
      <c r="M7296" s="14">
        <f>+VLOOKUP(L7296,Customers!$C$3:$D$797,2,FALSE)</f>
        <v>5</v>
      </c>
      <c r="N7296" s="14">
        <f>+INDEX(Customers!$B$2:$D$797,MATCH(TF_Database!L7296,Customers!$C$2:$C$797,0),1)</f>
        <v>25235</v>
      </c>
      <c r="O7296" s="29">
        <f t="shared" si="680"/>
        <v>6</v>
      </c>
      <c r="P7296" s="29">
        <f t="shared" si="681"/>
        <v>15</v>
      </c>
      <c r="Q7296" s="14" t="str">
        <f t="shared" si="682"/>
        <v xml:space="preserve">Cathy </v>
      </c>
      <c r="R7296" s="14" t="str">
        <f t="shared" si="683"/>
        <v>Armstrong</v>
      </c>
    </row>
    <row r="7297" spans="2:18" x14ac:dyDescent="0.45">
      <c r="B7297" s="14" t="str">
        <f t="shared" si="678"/>
        <v>407802140781</v>
      </c>
      <c r="C7297" s="5">
        <v>40780</v>
      </c>
      <c r="D7297" s="2" t="s">
        <v>806</v>
      </c>
      <c r="E7297" s="14">
        <f t="shared" si="679"/>
        <v>1</v>
      </c>
      <c r="F7297" s="2">
        <v>21</v>
      </c>
      <c r="G7297" s="19">
        <v>135.99</v>
      </c>
      <c r="H7297" s="20">
        <v>0.09</v>
      </c>
      <c r="I7297" s="6"/>
      <c r="J7297" s="5">
        <v>40781</v>
      </c>
      <c r="K7297" s="25">
        <v>-129.24</v>
      </c>
      <c r="L7297" s="2" t="s">
        <v>148</v>
      </c>
      <c r="M7297" s="14">
        <f>+VLOOKUP(L7297,Customers!$C$3:$D$797,2,FALSE)</f>
        <v>5</v>
      </c>
      <c r="N7297" s="14">
        <f>+INDEX(Customers!$B$2:$D$797,MATCH(TF_Database!L7297,Customers!$C$2:$C$797,0),1)</f>
        <v>25235</v>
      </c>
      <c r="O7297" s="29">
        <f t="shared" si="680"/>
        <v>6</v>
      </c>
      <c r="P7297" s="29">
        <f t="shared" si="681"/>
        <v>15</v>
      </c>
      <c r="Q7297" s="14" t="str">
        <f t="shared" si="682"/>
        <v xml:space="preserve">Cathy </v>
      </c>
      <c r="R7297" s="14" t="str">
        <f t="shared" si="683"/>
        <v>Armstrong</v>
      </c>
    </row>
    <row r="7298" spans="2:18" x14ac:dyDescent="0.45">
      <c r="B7298" s="14" t="str">
        <f t="shared" si="678"/>
        <v>40304940306</v>
      </c>
      <c r="C7298" s="5">
        <v>40304</v>
      </c>
      <c r="D7298" s="2" t="s">
        <v>806</v>
      </c>
      <c r="E7298" s="14">
        <f t="shared" si="679"/>
        <v>1</v>
      </c>
      <c r="F7298" s="2">
        <v>9</v>
      </c>
      <c r="G7298" s="19">
        <v>43.23</v>
      </c>
      <c r="H7298" s="20">
        <v>0</v>
      </c>
      <c r="I7298" s="6"/>
      <c r="J7298" s="5">
        <v>40306</v>
      </c>
      <c r="K7298" s="25">
        <v>-29.532</v>
      </c>
      <c r="L7298" s="2" t="s">
        <v>741</v>
      </c>
      <c r="M7298" s="14">
        <f>+VLOOKUP(L7298,Customers!$C$3:$D$797,2,FALSE)</f>
        <v>2</v>
      </c>
      <c r="N7298" s="14">
        <f>+INDEX(Customers!$B$2:$D$797,MATCH(TF_Database!L7298,Customers!$C$2:$C$797,0),1)</f>
        <v>13768</v>
      </c>
      <c r="O7298" s="29">
        <f t="shared" si="680"/>
        <v>6</v>
      </c>
      <c r="P7298" s="29">
        <f t="shared" si="681"/>
        <v>15</v>
      </c>
      <c r="Q7298" s="14" t="str">
        <f t="shared" si="682"/>
        <v xml:space="preserve">Barry </v>
      </c>
      <c r="R7298" s="14" t="str">
        <f t="shared" si="683"/>
        <v>Blumstein</v>
      </c>
    </row>
    <row r="7299" spans="2:18" x14ac:dyDescent="0.45">
      <c r="B7299" s="14" t="str">
        <f t="shared" si="678"/>
        <v>409112240920</v>
      </c>
      <c r="C7299" s="5">
        <v>40911</v>
      </c>
      <c r="D7299" s="2" t="s">
        <v>804</v>
      </c>
      <c r="E7299" s="14">
        <f t="shared" si="679"/>
        <v>0</v>
      </c>
      <c r="F7299" s="2">
        <v>22</v>
      </c>
      <c r="G7299" s="19">
        <v>3353.54</v>
      </c>
      <c r="H7299" s="20">
        <v>7.0000000000000007E-2</v>
      </c>
      <c r="I7299" s="6"/>
      <c r="J7299" s="5">
        <v>40920</v>
      </c>
      <c r="K7299" s="25">
        <v>1189.96</v>
      </c>
      <c r="L7299" s="2" t="s">
        <v>235</v>
      </c>
      <c r="M7299" s="14">
        <f>+VLOOKUP(L7299,Customers!$C$3:$D$797,2,FALSE)</f>
        <v>5</v>
      </c>
      <c r="N7299" s="14">
        <f>+INDEX(Customers!$B$2:$D$797,MATCH(TF_Database!L7299,Customers!$C$2:$C$797,0),1)</f>
        <v>2617</v>
      </c>
      <c r="O7299" s="29">
        <f t="shared" si="680"/>
        <v>4</v>
      </c>
      <c r="P7299" s="29">
        <f t="shared" si="681"/>
        <v>10</v>
      </c>
      <c r="Q7299" s="14" t="str">
        <f t="shared" si="682"/>
        <v xml:space="preserve">Eva </v>
      </c>
      <c r="R7299" s="14" t="str">
        <f t="shared" si="683"/>
        <v>Jacobs</v>
      </c>
    </row>
    <row r="7300" spans="2:18" x14ac:dyDescent="0.45">
      <c r="B7300" s="14" t="str">
        <f t="shared" si="678"/>
        <v>409112640918</v>
      </c>
      <c r="C7300" s="5">
        <v>40911</v>
      </c>
      <c r="D7300" s="2" t="s">
        <v>804</v>
      </c>
      <c r="E7300" s="14">
        <f t="shared" si="679"/>
        <v>0</v>
      </c>
      <c r="F7300" s="2">
        <v>26</v>
      </c>
      <c r="G7300" s="19">
        <v>69.38</v>
      </c>
      <c r="H7300" s="20">
        <v>0.08</v>
      </c>
      <c r="I7300" s="6"/>
      <c r="J7300" s="5">
        <v>40918</v>
      </c>
      <c r="K7300" s="25">
        <v>-70.73</v>
      </c>
      <c r="L7300" s="2" t="s">
        <v>235</v>
      </c>
      <c r="M7300" s="14">
        <f>+VLOOKUP(L7300,Customers!$C$3:$D$797,2,FALSE)</f>
        <v>5</v>
      </c>
      <c r="N7300" s="14">
        <f>+INDEX(Customers!$B$2:$D$797,MATCH(TF_Database!L7300,Customers!$C$2:$C$797,0),1)</f>
        <v>2617</v>
      </c>
      <c r="O7300" s="29">
        <f t="shared" si="680"/>
        <v>4</v>
      </c>
      <c r="P7300" s="29">
        <f t="shared" si="681"/>
        <v>10</v>
      </c>
      <c r="Q7300" s="14" t="str">
        <f t="shared" si="682"/>
        <v xml:space="preserve">Eva </v>
      </c>
      <c r="R7300" s="14" t="str">
        <f t="shared" si="683"/>
        <v>Jacobs</v>
      </c>
    </row>
    <row r="7301" spans="2:18" x14ac:dyDescent="0.45">
      <c r="B7301" s="14" t="str">
        <f t="shared" si="678"/>
        <v>402093640210</v>
      </c>
      <c r="C7301" s="5">
        <v>40209</v>
      </c>
      <c r="D7301" s="2" t="s">
        <v>811</v>
      </c>
      <c r="E7301" s="14">
        <f t="shared" si="679"/>
        <v>0</v>
      </c>
      <c r="F7301" s="2">
        <v>36</v>
      </c>
      <c r="G7301" s="19">
        <v>78.510000000000005</v>
      </c>
      <c r="H7301" s="20">
        <v>0.09</v>
      </c>
      <c r="I7301" s="6"/>
      <c r="J7301" s="5">
        <v>40210</v>
      </c>
      <c r="K7301" s="25">
        <v>-10.06</v>
      </c>
      <c r="L7301" s="2" t="s">
        <v>740</v>
      </c>
      <c r="M7301" s="14">
        <f>+VLOOKUP(L7301,Customers!$C$3:$D$797,2,FALSE)</f>
        <v>4</v>
      </c>
      <c r="N7301" s="14">
        <f>+INDEX(Customers!$B$2:$D$797,MATCH(TF_Database!L7301,Customers!$C$2:$C$797,0),1)</f>
        <v>21188</v>
      </c>
      <c r="O7301" s="29">
        <f t="shared" si="680"/>
        <v>8</v>
      </c>
      <c r="P7301" s="29">
        <f t="shared" si="681"/>
        <v>14</v>
      </c>
      <c r="Q7301" s="14" t="str">
        <f t="shared" si="682"/>
        <v xml:space="preserve">Anthony </v>
      </c>
      <c r="R7301" s="14" t="str">
        <f t="shared" si="683"/>
        <v>Rawles</v>
      </c>
    </row>
    <row r="7302" spans="2:18" x14ac:dyDescent="0.45">
      <c r="B7302" s="14" t="str">
        <f t="shared" si="678"/>
        <v>40019940020</v>
      </c>
      <c r="C7302" s="5">
        <v>40019</v>
      </c>
      <c r="D7302" s="2" t="s">
        <v>806</v>
      </c>
      <c r="E7302" s="14">
        <f t="shared" si="679"/>
        <v>1</v>
      </c>
      <c r="F7302" s="2">
        <v>9</v>
      </c>
      <c r="G7302" s="19">
        <v>101.47</v>
      </c>
      <c r="H7302" s="20">
        <v>0.03</v>
      </c>
      <c r="I7302" s="6"/>
      <c r="J7302" s="5">
        <v>40020</v>
      </c>
      <c r="K7302" s="25">
        <v>-18.64</v>
      </c>
      <c r="L7302" s="2" t="s">
        <v>736</v>
      </c>
      <c r="M7302" s="14">
        <f>+VLOOKUP(L7302,Customers!$C$3:$D$797,2,FALSE)</f>
        <v>1</v>
      </c>
      <c r="N7302" s="14">
        <f>+INDEX(Customers!$B$2:$D$797,MATCH(TF_Database!L7302,Customers!$C$2:$C$797,0),1)</f>
        <v>11966</v>
      </c>
      <c r="O7302" s="29">
        <f t="shared" si="680"/>
        <v>7</v>
      </c>
      <c r="P7302" s="29">
        <f t="shared" si="681"/>
        <v>12</v>
      </c>
      <c r="Q7302" s="14" t="str">
        <f t="shared" si="682"/>
        <v xml:space="preserve">Andrew </v>
      </c>
      <c r="R7302" s="14" t="str">
        <f t="shared" si="683"/>
        <v>Allen</v>
      </c>
    </row>
    <row r="7303" spans="2:18" x14ac:dyDescent="0.45">
      <c r="B7303" s="14" t="str">
        <f t="shared" ref="B7303:B7366" si="684">+CONCATENATE(C7303,F7303,J7303)</f>
        <v>399402739942</v>
      </c>
      <c r="C7303" s="5">
        <v>39940</v>
      </c>
      <c r="D7303" s="2" t="s">
        <v>806</v>
      </c>
      <c r="E7303" s="14">
        <f t="shared" ref="E7303:E7366" si="685">+IF(D7303="High",1,0)</f>
        <v>1</v>
      </c>
      <c r="F7303" s="2">
        <v>27</v>
      </c>
      <c r="G7303" s="19">
        <v>130.49</v>
      </c>
      <c r="H7303" s="20">
        <v>7.0000000000000007E-2</v>
      </c>
      <c r="I7303" s="6"/>
      <c r="J7303" s="5">
        <v>39942</v>
      </c>
      <c r="K7303" s="25">
        <v>47.09</v>
      </c>
      <c r="L7303" s="2" t="s">
        <v>445</v>
      </c>
      <c r="M7303" s="14">
        <f>+VLOOKUP(L7303,Customers!$C$3:$D$797,2,FALSE)</f>
        <v>5</v>
      </c>
      <c r="N7303" s="14">
        <f>+INDEX(Customers!$B$2:$D$797,MATCH(TF_Database!L7303,Customers!$C$2:$C$797,0),1)</f>
        <v>7491</v>
      </c>
      <c r="O7303" s="29">
        <f t="shared" ref="O7303:O7366" si="686">+SEARCH(" ",L7303)</f>
        <v>6</v>
      </c>
      <c r="P7303" s="29">
        <f t="shared" ref="P7303:P7366" si="687">+LEN(L7303)</f>
        <v>11</v>
      </c>
      <c r="Q7303" s="14" t="str">
        <f t="shared" ref="Q7303:Q7366" si="688">+LEFT(L7303,O7303)</f>
        <v xml:space="preserve">Scott </v>
      </c>
      <c r="R7303" s="14" t="str">
        <f t="shared" ref="R7303:R7366" si="689">+RIGHT(L7303,P7303-O7303)</f>
        <v>Cohen</v>
      </c>
    </row>
    <row r="7304" spans="2:18" x14ac:dyDescent="0.45">
      <c r="B7304" s="14" t="str">
        <f t="shared" si="684"/>
        <v>410474241049</v>
      </c>
      <c r="C7304" s="5">
        <v>41047</v>
      </c>
      <c r="D7304" s="2" t="s">
        <v>804</v>
      </c>
      <c r="E7304" s="14">
        <f t="shared" si="685"/>
        <v>0</v>
      </c>
      <c r="F7304" s="2">
        <v>42</v>
      </c>
      <c r="G7304" s="19">
        <v>861.41</v>
      </c>
      <c r="H7304" s="20">
        <v>0.01</v>
      </c>
      <c r="I7304" s="6"/>
      <c r="J7304" s="5">
        <v>41049</v>
      </c>
      <c r="K7304" s="25">
        <v>128</v>
      </c>
      <c r="L7304" s="2" t="s">
        <v>734</v>
      </c>
      <c r="M7304" s="14">
        <f>+VLOOKUP(L7304,Customers!$C$3:$D$797,2,FALSE)</f>
        <v>4</v>
      </c>
      <c r="N7304" s="14">
        <f>+INDEX(Customers!$B$2:$D$797,MATCH(TF_Database!L7304,Customers!$C$2:$C$797,0),1)</f>
        <v>13314</v>
      </c>
      <c r="O7304" s="29">
        <f t="shared" si="686"/>
        <v>6</v>
      </c>
      <c r="P7304" s="29">
        <f t="shared" si="687"/>
        <v>12</v>
      </c>
      <c r="Q7304" s="14" t="str">
        <f t="shared" si="688"/>
        <v xml:space="preserve">Carol </v>
      </c>
      <c r="R7304" s="14" t="str">
        <f t="shared" si="689"/>
        <v>Darley</v>
      </c>
    </row>
    <row r="7305" spans="2:18" x14ac:dyDescent="0.45">
      <c r="B7305" s="14" t="str">
        <f t="shared" si="684"/>
        <v>404252140426</v>
      </c>
      <c r="C7305" s="5">
        <v>40425</v>
      </c>
      <c r="D7305" s="2" t="s">
        <v>810</v>
      </c>
      <c r="E7305" s="14">
        <f t="shared" si="685"/>
        <v>0</v>
      </c>
      <c r="F7305" s="2">
        <v>21</v>
      </c>
      <c r="G7305" s="19">
        <v>361.98</v>
      </c>
      <c r="H7305" s="20">
        <v>0</v>
      </c>
      <c r="I7305" s="6"/>
      <c r="J7305" s="5">
        <v>40426</v>
      </c>
      <c r="K7305" s="25">
        <v>-55.610399999999998</v>
      </c>
      <c r="L7305" s="2" t="s">
        <v>738</v>
      </c>
      <c r="M7305" s="14">
        <f>+VLOOKUP(L7305,Customers!$C$3:$D$797,2,FALSE)</f>
        <v>1</v>
      </c>
      <c r="N7305" s="14">
        <f>+INDEX(Customers!$B$2:$D$797,MATCH(TF_Database!L7305,Customers!$C$2:$C$797,0),1)</f>
        <v>19175</v>
      </c>
      <c r="O7305" s="29">
        <f t="shared" si="686"/>
        <v>7</v>
      </c>
      <c r="P7305" s="29">
        <f t="shared" si="687"/>
        <v>18</v>
      </c>
      <c r="Q7305" s="14" t="str">
        <f t="shared" si="688"/>
        <v xml:space="preserve">Lauren </v>
      </c>
      <c r="R7305" s="14" t="str">
        <f t="shared" si="689"/>
        <v>Leatherbury</v>
      </c>
    </row>
    <row r="7306" spans="2:18" x14ac:dyDescent="0.45">
      <c r="B7306" s="14" t="str">
        <f t="shared" si="684"/>
        <v>404402940441</v>
      </c>
      <c r="C7306" s="5">
        <v>40440</v>
      </c>
      <c r="D7306" s="2" t="s">
        <v>810</v>
      </c>
      <c r="E7306" s="14">
        <f t="shared" si="685"/>
        <v>0</v>
      </c>
      <c r="F7306" s="2">
        <v>29</v>
      </c>
      <c r="G7306" s="19">
        <v>965.82</v>
      </c>
      <c r="H7306" s="20">
        <v>0.09</v>
      </c>
      <c r="I7306" s="6"/>
      <c r="J7306" s="5">
        <v>40441</v>
      </c>
      <c r="K7306" s="25">
        <v>169.15</v>
      </c>
      <c r="L7306" s="2" t="s">
        <v>637</v>
      </c>
      <c r="M7306" s="14">
        <f>+VLOOKUP(L7306,Customers!$C$3:$D$797,2,FALSE)</f>
        <v>1</v>
      </c>
      <c r="N7306" s="14">
        <f>+INDEX(Customers!$B$2:$D$797,MATCH(TF_Database!L7306,Customers!$C$2:$C$797,0),1)</f>
        <v>8466</v>
      </c>
      <c r="O7306" s="29">
        <f t="shared" si="686"/>
        <v>7</v>
      </c>
      <c r="P7306" s="29">
        <f t="shared" si="687"/>
        <v>12</v>
      </c>
      <c r="Q7306" s="14" t="str">
        <f t="shared" si="688"/>
        <v xml:space="preserve">Eugene </v>
      </c>
      <c r="R7306" s="14" t="str">
        <f t="shared" si="689"/>
        <v>Moren</v>
      </c>
    </row>
    <row r="7307" spans="2:18" x14ac:dyDescent="0.45">
      <c r="B7307" s="14" t="str">
        <f t="shared" si="684"/>
        <v>403962440399</v>
      </c>
      <c r="C7307" s="5">
        <v>40396</v>
      </c>
      <c r="D7307" s="2" t="s">
        <v>811</v>
      </c>
      <c r="E7307" s="14">
        <f t="shared" si="685"/>
        <v>0</v>
      </c>
      <c r="F7307" s="2">
        <v>24</v>
      </c>
      <c r="G7307" s="19">
        <v>349.65</v>
      </c>
      <c r="H7307" s="20">
        <v>0.1</v>
      </c>
      <c r="I7307" s="6"/>
      <c r="J7307" s="5">
        <v>40399</v>
      </c>
      <c r="K7307" s="25">
        <v>28.551500000000004</v>
      </c>
      <c r="L7307" s="2" t="s">
        <v>735</v>
      </c>
      <c r="M7307" s="14">
        <f>+VLOOKUP(L7307,Customers!$C$3:$D$797,2,FALSE)</f>
        <v>5</v>
      </c>
      <c r="N7307" s="14">
        <f>+INDEX(Customers!$B$2:$D$797,MATCH(TF_Database!L7307,Customers!$C$2:$C$797,0),1)</f>
        <v>7750</v>
      </c>
      <c r="O7307" s="29">
        <f t="shared" si="686"/>
        <v>5</v>
      </c>
      <c r="P7307" s="29">
        <f t="shared" si="687"/>
        <v>11</v>
      </c>
      <c r="Q7307" s="14" t="str">
        <f t="shared" si="688"/>
        <v xml:space="preserve">Fred </v>
      </c>
      <c r="R7307" s="14" t="str">
        <f t="shared" si="689"/>
        <v>Harton</v>
      </c>
    </row>
    <row r="7308" spans="2:18" x14ac:dyDescent="0.45">
      <c r="B7308" s="14" t="str">
        <f t="shared" si="684"/>
        <v>403964640398</v>
      </c>
      <c r="C7308" s="5">
        <v>40396</v>
      </c>
      <c r="D7308" s="2" t="s">
        <v>811</v>
      </c>
      <c r="E7308" s="14">
        <f t="shared" si="685"/>
        <v>0</v>
      </c>
      <c r="F7308" s="2">
        <v>46</v>
      </c>
      <c r="G7308" s="19">
        <v>4814.12</v>
      </c>
      <c r="H7308" s="20">
        <v>0.03</v>
      </c>
      <c r="I7308" s="6"/>
      <c r="J7308" s="5">
        <v>40398</v>
      </c>
      <c r="K7308" s="25">
        <v>855.14</v>
      </c>
      <c r="L7308" s="2" t="s">
        <v>735</v>
      </c>
      <c r="M7308" s="14">
        <f>+VLOOKUP(L7308,Customers!$C$3:$D$797,2,FALSE)</f>
        <v>5</v>
      </c>
      <c r="N7308" s="14">
        <f>+INDEX(Customers!$B$2:$D$797,MATCH(TF_Database!L7308,Customers!$C$2:$C$797,0),1)</f>
        <v>7750</v>
      </c>
      <c r="O7308" s="29">
        <f t="shared" si="686"/>
        <v>5</v>
      </c>
      <c r="P7308" s="29">
        <f t="shared" si="687"/>
        <v>11</v>
      </c>
      <c r="Q7308" s="14" t="str">
        <f t="shared" si="688"/>
        <v xml:space="preserve">Fred </v>
      </c>
      <c r="R7308" s="14" t="str">
        <f t="shared" si="689"/>
        <v>Harton</v>
      </c>
    </row>
    <row r="7309" spans="2:18" x14ac:dyDescent="0.45">
      <c r="B7309" s="14" t="str">
        <f t="shared" si="684"/>
        <v>398372439837</v>
      </c>
      <c r="C7309" s="5">
        <v>39837</v>
      </c>
      <c r="D7309" s="2" t="s">
        <v>806</v>
      </c>
      <c r="E7309" s="14">
        <f t="shared" si="685"/>
        <v>1</v>
      </c>
      <c r="F7309" s="2">
        <v>24</v>
      </c>
      <c r="G7309" s="19">
        <v>359.65</v>
      </c>
      <c r="H7309" s="20">
        <v>0.01</v>
      </c>
      <c r="I7309" s="6"/>
      <c r="J7309" s="5">
        <v>39837</v>
      </c>
      <c r="K7309" s="25">
        <v>-11.15</v>
      </c>
      <c r="L7309" s="2" t="s">
        <v>448</v>
      </c>
      <c r="M7309" s="14">
        <f>+VLOOKUP(L7309,Customers!$C$3:$D$797,2,FALSE)</f>
        <v>1</v>
      </c>
      <c r="N7309" s="14">
        <f>+INDEX(Customers!$B$2:$D$797,MATCH(TF_Database!L7309,Customers!$C$2:$C$797,0),1)</f>
        <v>19077</v>
      </c>
      <c r="O7309" s="29">
        <f t="shared" si="686"/>
        <v>8</v>
      </c>
      <c r="P7309" s="29">
        <f t="shared" si="687"/>
        <v>15</v>
      </c>
      <c r="Q7309" s="14" t="str">
        <f t="shared" si="688"/>
        <v xml:space="preserve">Cynthia </v>
      </c>
      <c r="R7309" s="14" t="str">
        <f t="shared" si="689"/>
        <v>Delaney</v>
      </c>
    </row>
    <row r="7310" spans="2:18" x14ac:dyDescent="0.45">
      <c r="B7310" s="14" t="str">
        <f t="shared" si="684"/>
        <v>402203640224</v>
      </c>
      <c r="C7310" s="5">
        <v>40220</v>
      </c>
      <c r="D7310" s="2" t="s">
        <v>804</v>
      </c>
      <c r="E7310" s="14">
        <f t="shared" si="685"/>
        <v>0</v>
      </c>
      <c r="F7310" s="2">
        <v>36</v>
      </c>
      <c r="G7310" s="19">
        <v>246.24</v>
      </c>
      <c r="H7310" s="20">
        <v>0.08</v>
      </c>
      <c r="I7310" s="6"/>
      <c r="J7310" s="5">
        <v>40224</v>
      </c>
      <c r="K7310" s="25">
        <v>-118.9</v>
      </c>
      <c r="L7310" s="2" t="s">
        <v>734</v>
      </c>
      <c r="M7310" s="14">
        <f>+VLOOKUP(L7310,Customers!$C$3:$D$797,2,FALSE)</f>
        <v>4</v>
      </c>
      <c r="N7310" s="14">
        <f>+INDEX(Customers!$B$2:$D$797,MATCH(TF_Database!L7310,Customers!$C$2:$C$797,0),1)</f>
        <v>13314</v>
      </c>
      <c r="O7310" s="29">
        <f t="shared" si="686"/>
        <v>6</v>
      </c>
      <c r="P7310" s="29">
        <f t="shared" si="687"/>
        <v>12</v>
      </c>
      <c r="Q7310" s="14" t="str">
        <f t="shared" si="688"/>
        <v xml:space="preserve">Carol </v>
      </c>
      <c r="R7310" s="14" t="str">
        <f t="shared" si="689"/>
        <v>Darley</v>
      </c>
    </row>
    <row r="7311" spans="2:18" x14ac:dyDescent="0.45">
      <c r="B7311" s="14" t="str">
        <f t="shared" si="684"/>
        <v>40220840227</v>
      </c>
      <c r="C7311" s="5">
        <v>40220</v>
      </c>
      <c r="D7311" s="2" t="s">
        <v>804</v>
      </c>
      <c r="E7311" s="14">
        <f t="shared" si="685"/>
        <v>0</v>
      </c>
      <c r="F7311" s="2">
        <v>8</v>
      </c>
      <c r="G7311" s="19">
        <v>78.67</v>
      </c>
      <c r="H7311" s="20">
        <v>0</v>
      </c>
      <c r="I7311" s="6"/>
      <c r="J7311" s="5">
        <v>40227</v>
      </c>
      <c r="K7311" s="25">
        <v>14.1</v>
      </c>
      <c r="L7311" s="2" t="s">
        <v>734</v>
      </c>
      <c r="M7311" s="14">
        <f>+VLOOKUP(L7311,Customers!$C$3:$D$797,2,FALSE)</f>
        <v>4</v>
      </c>
      <c r="N7311" s="14">
        <f>+INDEX(Customers!$B$2:$D$797,MATCH(TF_Database!L7311,Customers!$C$2:$C$797,0),1)</f>
        <v>13314</v>
      </c>
      <c r="O7311" s="29">
        <f t="shared" si="686"/>
        <v>6</v>
      </c>
      <c r="P7311" s="29">
        <f t="shared" si="687"/>
        <v>12</v>
      </c>
      <c r="Q7311" s="14" t="str">
        <f t="shared" si="688"/>
        <v xml:space="preserve">Carol </v>
      </c>
      <c r="R7311" s="14" t="str">
        <f t="shared" si="689"/>
        <v>Darley</v>
      </c>
    </row>
    <row r="7312" spans="2:18" x14ac:dyDescent="0.45">
      <c r="B7312" s="14" t="str">
        <f t="shared" si="684"/>
        <v>403883340388</v>
      </c>
      <c r="C7312" s="5">
        <v>40388</v>
      </c>
      <c r="D7312" s="2" t="s">
        <v>810</v>
      </c>
      <c r="E7312" s="14">
        <f t="shared" si="685"/>
        <v>0</v>
      </c>
      <c r="F7312" s="2">
        <v>33</v>
      </c>
      <c r="G7312" s="19">
        <v>4416.6509999999998</v>
      </c>
      <c r="H7312" s="20">
        <v>0.02</v>
      </c>
      <c r="I7312" s="6"/>
      <c r="J7312" s="5">
        <v>40388</v>
      </c>
      <c r="K7312" s="25">
        <v>1020.4109999999999</v>
      </c>
      <c r="L7312" s="2" t="s">
        <v>637</v>
      </c>
      <c r="M7312" s="14">
        <f>+VLOOKUP(L7312,Customers!$C$3:$D$797,2,FALSE)</f>
        <v>1</v>
      </c>
      <c r="N7312" s="14">
        <f>+INDEX(Customers!$B$2:$D$797,MATCH(TF_Database!L7312,Customers!$C$2:$C$797,0),1)</f>
        <v>8466</v>
      </c>
      <c r="O7312" s="29">
        <f t="shared" si="686"/>
        <v>7</v>
      </c>
      <c r="P7312" s="29">
        <f t="shared" si="687"/>
        <v>12</v>
      </c>
      <c r="Q7312" s="14" t="str">
        <f t="shared" si="688"/>
        <v xml:space="preserve">Eugene </v>
      </c>
      <c r="R7312" s="14" t="str">
        <f t="shared" si="689"/>
        <v>Moren</v>
      </c>
    </row>
    <row r="7313" spans="2:18" x14ac:dyDescent="0.45">
      <c r="B7313" s="14" t="str">
        <f t="shared" si="684"/>
        <v>406324140634</v>
      </c>
      <c r="C7313" s="5">
        <v>40632</v>
      </c>
      <c r="D7313" s="2" t="s">
        <v>810</v>
      </c>
      <c r="E7313" s="14">
        <f t="shared" si="685"/>
        <v>0</v>
      </c>
      <c r="F7313" s="2">
        <v>41</v>
      </c>
      <c r="G7313" s="19">
        <v>1204.0844999999999</v>
      </c>
      <c r="H7313" s="20">
        <v>0.04</v>
      </c>
      <c r="I7313" s="6"/>
      <c r="J7313" s="5">
        <v>40634</v>
      </c>
      <c r="K7313" s="25">
        <v>341.95499999999998</v>
      </c>
      <c r="L7313" s="2" t="s">
        <v>738</v>
      </c>
      <c r="M7313" s="14">
        <f>+VLOOKUP(L7313,Customers!$C$3:$D$797,2,FALSE)</f>
        <v>1</v>
      </c>
      <c r="N7313" s="14">
        <f>+INDEX(Customers!$B$2:$D$797,MATCH(TF_Database!L7313,Customers!$C$2:$C$797,0),1)</f>
        <v>19175</v>
      </c>
      <c r="O7313" s="29">
        <f t="shared" si="686"/>
        <v>7</v>
      </c>
      <c r="P7313" s="29">
        <f t="shared" si="687"/>
        <v>18</v>
      </c>
      <c r="Q7313" s="14" t="str">
        <f t="shared" si="688"/>
        <v xml:space="preserve">Lauren </v>
      </c>
      <c r="R7313" s="14" t="str">
        <f t="shared" si="689"/>
        <v>Leatherbury</v>
      </c>
    </row>
    <row r="7314" spans="2:18" x14ac:dyDescent="0.45">
      <c r="B7314" s="14" t="str">
        <f t="shared" si="684"/>
        <v>398473639849</v>
      </c>
      <c r="C7314" s="5">
        <v>39847</v>
      </c>
      <c r="D7314" s="2" t="s">
        <v>808</v>
      </c>
      <c r="E7314" s="14">
        <f t="shared" si="685"/>
        <v>0</v>
      </c>
      <c r="F7314" s="2">
        <v>36</v>
      </c>
      <c r="G7314" s="19">
        <v>181.39</v>
      </c>
      <c r="H7314" s="20">
        <v>0.1</v>
      </c>
      <c r="I7314" s="6"/>
      <c r="J7314" s="5">
        <v>39849</v>
      </c>
      <c r="K7314" s="25">
        <v>-32.4</v>
      </c>
      <c r="L7314" s="2" t="s">
        <v>734</v>
      </c>
      <c r="M7314" s="14">
        <f>+VLOOKUP(L7314,Customers!$C$3:$D$797,2,FALSE)</f>
        <v>4</v>
      </c>
      <c r="N7314" s="14">
        <f>+INDEX(Customers!$B$2:$D$797,MATCH(TF_Database!L7314,Customers!$C$2:$C$797,0),1)</f>
        <v>13314</v>
      </c>
      <c r="O7314" s="29">
        <f t="shared" si="686"/>
        <v>6</v>
      </c>
      <c r="P7314" s="29">
        <f t="shared" si="687"/>
        <v>12</v>
      </c>
      <c r="Q7314" s="14" t="str">
        <f t="shared" si="688"/>
        <v xml:space="preserve">Carol </v>
      </c>
      <c r="R7314" s="14" t="str">
        <f t="shared" si="689"/>
        <v>Darley</v>
      </c>
    </row>
    <row r="7315" spans="2:18" x14ac:dyDescent="0.45">
      <c r="B7315" s="14" t="str">
        <f t="shared" si="684"/>
        <v>398472639849</v>
      </c>
      <c r="C7315" s="5">
        <v>39847</v>
      </c>
      <c r="D7315" s="2" t="s">
        <v>808</v>
      </c>
      <c r="E7315" s="14">
        <f t="shared" si="685"/>
        <v>0</v>
      </c>
      <c r="F7315" s="2">
        <v>26</v>
      </c>
      <c r="G7315" s="19">
        <v>846.08150000000001</v>
      </c>
      <c r="H7315" s="20">
        <v>0.02</v>
      </c>
      <c r="I7315" s="6"/>
      <c r="J7315" s="5">
        <v>39849</v>
      </c>
      <c r="K7315" s="25">
        <v>-120.934</v>
      </c>
      <c r="L7315" s="2" t="s">
        <v>734</v>
      </c>
      <c r="M7315" s="14">
        <f>+VLOOKUP(L7315,Customers!$C$3:$D$797,2,FALSE)</f>
        <v>4</v>
      </c>
      <c r="N7315" s="14">
        <f>+INDEX(Customers!$B$2:$D$797,MATCH(TF_Database!L7315,Customers!$C$2:$C$797,0),1)</f>
        <v>13314</v>
      </c>
      <c r="O7315" s="29">
        <f t="shared" si="686"/>
        <v>6</v>
      </c>
      <c r="P7315" s="29">
        <f t="shared" si="687"/>
        <v>12</v>
      </c>
      <c r="Q7315" s="14" t="str">
        <f t="shared" si="688"/>
        <v xml:space="preserve">Carol </v>
      </c>
      <c r="R7315" s="14" t="str">
        <f t="shared" si="689"/>
        <v>Darley</v>
      </c>
    </row>
    <row r="7316" spans="2:18" x14ac:dyDescent="0.45">
      <c r="B7316" s="14" t="str">
        <f t="shared" si="684"/>
        <v>399023539903</v>
      </c>
      <c r="C7316" s="5">
        <v>39902</v>
      </c>
      <c r="D7316" s="2" t="s">
        <v>810</v>
      </c>
      <c r="E7316" s="14">
        <f t="shared" si="685"/>
        <v>0</v>
      </c>
      <c r="F7316" s="2">
        <v>35</v>
      </c>
      <c r="G7316" s="19">
        <v>187.84</v>
      </c>
      <c r="H7316" s="20">
        <v>0</v>
      </c>
      <c r="I7316" s="6"/>
      <c r="J7316" s="5">
        <v>39903</v>
      </c>
      <c r="K7316" s="25">
        <v>-95.047499999999999</v>
      </c>
      <c r="L7316" s="2" t="s">
        <v>735</v>
      </c>
      <c r="M7316" s="14">
        <f>+VLOOKUP(L7316,Customers!$C$3:$D$797,2,FALSE)</f>
        <v>5</v>
      </c>
      <c r="N7316" s="14">
        <f>+INDEX(Customers!$B$2:$D$797,MATCH(TF_Database!L7316,Customers!$C$2:$C$797,0),1)</f>
        <v>7750</v>
      </c>
      <c r="O7316" s="29">
        <f t="shared" si="686"/>
        <v>5</v>
      </c>
      <c r="P7316" s="29">
        <f t="shared" si="687"/>
        <v>11</v>
      </c>
      <c r="Q7316" s="14" t="str">
        <f t="shared" si="688"/>
        <v xml:space="preserve">Fred </v>
      </c>
      <c r="R7316" s="14" t="str">
        <f t="shared" si="689"/>
        <v>Harton</v>
      </c>
    </row>
    <row r="7317" spans="2:18" x14ac:dyDescent="0.45">
      <c r="B7317" s="14" t="str">
        <f t="shared" si="684"/>
        <v>399024539904</v>
      </c>
      <c r="C7317" s="5">
        <v>39902</v>
      </c>
      <c r="D7317" s="2" t="s">
        <v>810</v>
      </c>
      <c r="E7317" s="14">
        <f t="shared" si="685"/>
        <v>0</v>
      </c>
      <c r="F7317" s="2">
        <v>45</v>
      </c>
      <c r="G7317" s="19">
        <v>240.6</v>
      </c>
      <c r="H7317" s="20">
        <v>0.04</v>
      </c>
      <c r="I7317" s="6"/>
      <c r="J7317" s="5">
        <v>39904</v>
      </c>
      <c r="K7317" s="25">
        <v>3.4509999999999996</v>
      </c>
      <c r="L7317" s="2" t="s">
        <v>735</v>
      </c>
      <c r="M7317" s="14">
        <f>+VLOOKUP(L7317,Customers!$C$3:$D$797,2,FALSE)</f>
        <v>5</v>
      </c>
      <c r="N7317" s="14">
        <f>+INDEX(Customers!$B$2:$D$797,MATCH(TF_Database!L7317,Customers!$C$2:$C$797,0),1)</f>
        <v>7750</v>
      </c>
      <c r="O7317" s="29">
        <f t="shared" si="686"/>
        <v>5</v>
      </c>
      <c r="P7317" s="29">
        <f t="shared" si="687"/>
        <v>11</v>
      </c>
      <c r="Q7317" s="14" t="str">
        <f t="shared" si="688"/>
        <v xml:space="preserve">Fred </v>
      </c>
      <c r="R7317" s="14" t="str">
        <f t="shared" si="689"/>
        <v>Harton</v>
      </c>
    </row>
    <row r="7318" spans="2:18" x14ac:dyDescent="0.45">
      <c r="B7318" s="14" t="str">
        <f t="shared" si="684"/>
        <v>39902539904</v>
      </c>
      <c r="C7318" s="5">
        <v>39902</v>
      </c>
      <c r="D7318" s="2" t="s">
        <v>810</v>
      </c>
      <c r="E7318" s="14">
        <f t="shared" si="685"/>
        <v>0</v>
      </c>
      <c r="F7318" s="2">
        <v>5</v>
      </c>
      <c r="G7318" s="19">
        <v>236.87799999999999</v>
      </c>
      <c r="H7318" s="20">
        <v>0.06</v>
      </c>
      <c r="I7318" s="6"/>
      <c r="J7318" s="5">
        <v>39904</v>
      </c>
      <c r="K7318" s="25">
        <v>-275.25299999999999</v>
      </c>
      <c r="L7318" s="2" t="s">
        <v>735</v>
      </c>
      <c r="M7318" s="14">
        <f>+VLOOKUP(L7318,Customers!$C$3:$D$797,2,FALSE)</f>
        <v>5</v>
      </c>
      <c r="N7318" s="14">
        <f>+INDEX(Customers!$B$2:$D$797,MATCH(TF_Database!L7318,Customers!$C$2:$C$797,0),1)</f>
        <v>7750</v>
      </c>
      <c r="O7318" s="29">
        <f t="shared" si="686"/>
        <v>5</v>
      </c>
      <c r="P7318" s="29">
        <f t="shared" si="687"/>
        <v>11</v>
      </c>
      <c r="Q7318" s="14" t="str">
        <f t="shared" si="688"/>
        <v xml:space="preserve">Fred </v>
      </c>
      <c r="R7318" s="14" t="str">
        <f t="shared" si="689"/>
        <v>Harton</v>
      </c>
    </row>
    <row r="7319" spans="2:18" x14ac:dyDescent="0.45">
      <c r="B7319" s="14" t="str">
        <f t="shared" si="684"/>
        <v>400814140082</v>
      </c>
      <c r="C7319" s="5">
        <v>40081</v>
      </c>
      <c r="D7319" s="2" t="s">
        <v>808</v>
      </c>
      <c r="E7319" s="14">
        <f t="shared" si="685"/>
        <v>0</v>
      </c>
      <c r="F7319" s="2">
        <v>41</v>
      </c>
      <c r="G7319" s="19">
        <v>9312.52</v>
      </c>
      <c r="H7319" s="20">
        <v>0.01</v>
      </c>
      <c r="I7319" s="6"/>
      <c r="J7319" s="5">
        <v>40082</v>
      </c>
      <c r="K7319" s="25">
        <v>3039.37</v>
      </c>
      <c r="L7319" s="2" t="s">
        <v>741</v>
      </c>
      <c r="M7319" s="14">
        <f>+VLOOKUP(L7319,Customers!$C$3:$D$797,2,FALSE)</f>
        <v>2</v>
      </c>
      <c r="N7319" s="14">
        <f>+INDEX(Customers!$B$2:$D$797,MATCH(TF_Database!L7319,Customers!$C$2:$C$797,0),1)</f>
        <v>13768</v>
      </c>
      <c r="O7319" s="29">
        <f t="shared" si="686"/>
        <v>6</v>
      </c>
      <c r="P7319" s="29">
        <f t="shared" si="687"/>
        <v>15</v>
      </c>
      <c r="Q7319" s="14" t="str">
        <f t="shared" si="688"/>
        <v xml:space="preserve">Barry </v>
      </c>
      <c r="R7319" s="14" t="str">
        <f t="shared" si="689"/>
        <v>Blumstein</v>
      </c>
    </row>
    <row r="7320" spans="2:18" x14ac:dyDescent="0.45">
      <c r="B7320" s="14" t="str">
        <f t="shared" si="684"/>
        <v>400814340082</v>
      </c>
      <c r="C7320" s="5">
        <v>40081</v>
      </c>
      <c r="D7320" s="2" t="s">
        <v>808</v>
      </c>
      <c r="E7320" s="14">
        <f t="shared" si="685"/>
        <v>0</v>
      </c>
      <c r="F7320" s="2">
        <v>43</v>
      </c>
      <c r="G7320" s="19">
        <v>220.47</v>
      </c>
      <c r="H7320" s="20">
        <v>0.04</v>
      </c>
      <c r="I7320" s="6"/>
      <c r="J7320" s="5">
        <v>40082</v>
      </c>
      <c r="K7320" s="25">
        <v>-135.16</v>
      </c>
      <c r="L7320" s="2" t="s">
        <v>741</v>
      </c>
      <c r="M7320" s="14">
        <f>+VLOOKUP(L7320,Customers!$C$3:$D$797,2,FALSE)</f>
        <v>2</v>
      </c>
      <c r="N7320" s="14">
        <f>+INDEX(Customers!$B$2:$D$797,MATCH(TF_Database!L7320,Customers!$C$2:$C$797,0),1)</f>
        <v>13768</v>
      </c>
      <c r="O7320" s="29">
        <f t="shared" si="686"/>
        <v>6</v>
      </c>
      <c r="P7320" s="29">
        <f t="shared" si="687"/>
        <v>15</v>
      </c>
      <c r="Q7320" s="14" t="str">
        <f t="shared" si="688"/>
        <v xml:space="preserve">Barry </v>
      </c>
      <c r="R7320" s="14" t="str">
        <f t="shared" si="689"/>
        <v>Blumstein</v>
      </c>
    </row>
    <row r="7321" spans="2:18" x14ac:dyDescent="0.45">
      <c r="B7321" s="14" t="str">
        <f t="shared" si="684"/>
        <v>410894641090</v>
      </c>
      <c r="C7321" s="5">
        <v>41089</v>
      </c>
      <c r="D7321" s="2" t="s">
        <v>808</v>
      </c>
      <c r="E7321" s="14">
        <f t="shared" si="685"/>
        <v>0</v>
      </c>
      <c r="F7321" s="2">
        <v>46</v>
      </c>
      <c r="G7321" s="19">
        <v>7928.561999999999</v>
      </c>
      <c r="H7321" s="20">
        <v>0.08</v>
      </c>
      <c r="I7321" s="6"/>
      <c r="J7321" s="5">
        <v>41090</v>
      </c>
      <c r="K7321" s="25">
        <v>2229.48</v>
      </c>
      <c r="L7321" s="2" t="s">
        <v>448</v>
      </c>
      <c r="M7321" s="14">
        <f>+VLOOKUP(L7321,Customers!$C$3:$D$797,2,FALSE)</f>
        <v>1</v>
      </c>
      <c r="N7321" s="14">
        <f>+INDEX(Customers!$B$2:$D$797,MATCH(TF_Database!L7321,Customers!$C$2:$C$797,0),1)</f>
        <v>19077</v>
      </c>
      <c r="O7321" s="29">
        <f t="shared" si="686"/>
        <v>8</v>
      </c>
      <c r="P7321" s="29">
        <f t="shared" si="687"/>
        <v>15</v>
      </c>
      <c r="Q7321" s="14" t="str">
        <f t="shared" si="688"/>
        <v xml:space="preserve">Cynthia </v>
      </c>
      <c r="R7321" s="14" t="str">
        <f t="shared" si="689"/>
        <v>Delaney</v>
      </c>
    </row>
    <row r="7322" spans="2:18" x14ac:dyDescent="0.45">
      <c r="B7322" s="14" t="str">
        <f t="shared" si="684"/>
        <v>412481241248</v>
      </c>
      <c r="C7322" s="5">
        <v>41248</v>
      </c>
      <c r="D7322" s="2" t="s">
        <v>804</v>
      </c>
      <c r="E7322" s="14">
        <f t="shared" si="685"/>
        <v>0</v>
      </c>
      <c r="F7322" s="2">
        <v>12</v>
      </c>
      <c r="G7322" s="19">
        <v>715.8</v>
      </c>
      <c r="H7322" s="20">
        <v>0.06</v>
      </c>
      <c r="I7322" s="6"/>
      <c r="J7322" s="5">
        <v>41248</v>
      </c>
      <c r="K7322" s="25">
        <v>-279.12</v>
      </c>
      <c r="L7322" s="2" t="s">
        <v>726</v>
      </c>
      <c r="M7322" s="14">
        <f>+VLOOKUP(L7322,Customers!$C$3:$D$797,2,FALSE)</f>
        <v>1</v>
      </c>
      <c r="N7322" s="14">
        <f>+INDEX(Customers!$B$2:$D$797,MATCH(TF_Database!L7322,Customers!$C$2:$C$797,0),1)</f>
        <v>11999</v>
      </c>
      <c r="O7322" s="29">
        <f t="shared" si="686"/>
        <v>6</v>
      </c>
      <c r="P7322" s="29">
        <f t="shared" si="687"/>
        <v>12</v>
      </c>
      <c r="Q7322" s="14" t="str">
        <f t="shared" si="688"/>
        <v xml:space="preserve">Duane </v>
      </c>
      <c r="R7322" s="14" t="str">
        <f t="shared" si="689"/>
        <v>Noonan</v>
      </c>
    </row>
    <row r="7323" spans="2:18" x14ac:dyDescent="0.45">
      <c r="B7323" s="14" t="str">
        <f t="shared" si="684"/>
        <v>412484741252</v>
      </c>
      <c r="C7323" s="5">
        <v>41248</v>
      </c>
      <c r="D7323" s="2" t="s">
        <v>804</v>
      </c>
      <c r="E7323" s="14">
        <f t="shared" si="685"/>
        <v>0</v>
      </c>
      <c r="F7323" s="2">
        <v>47</v>
      </c>
      <c r="G7323" s="19">
        <v>10941.23</v>
      </c>
      <c r="H7323" s="20">
        <v>0</v>
      </c>
      <c r="I7323" s="6"/>
      <c r="J7323" s="5">
        <v>41252</v>
      </c>
      <c r="K7323" s="25">
        <v>1687.07</v>
      </c>
      <c r="L7323" s="2" t="s">
        <v>726</v>
      </c>
      <c r="M7323" s="14">
        <f>+VLOOKUP(L7323,Customers!$C$3:$D$797,2,FALSE)</f>
        <v>1</v>
      </c>
      <c r="N7323" s="14">
        <f>+INDEX(Customers!$B$2:$D$797,MATCH(TF_Database!L7323,Customers!$C$2:$C$797,0),1)</f>
        <v>11999</v>
      </c>
      <c r="O7323" s="29">
        <f t="shared" si="686"/>
        <v>6</v>
      </c>
      <c r="P7323" s="29">
        <f t="shared" si="687"/>
        <v>12</v>
      </c>
      <c r="Q7323" s="14" t="str">
        <f t="shared" si="688"/>
        <v xml:space="preserve">Duane </v>
      </c>
      <c r="R7323" s="14" t="str">
        <f t="shared" si="689"/>
        <v>Noonan</v>
      </c>
    </row>
    <row r="7324" spans="2:18" x14ac:dyDescent="0.45">
      <c r="B7324" s="14" t="str">
        <f t="shared" si="684"/>
        <v>411394241141</v>
      </c>
      <c r="C7324" s="5">
        <v>41139</v>
      </c>
      <c r="D7324" s="2" t="s">
        <v>811</v>
      </c>
      <c r="E7324" s="14">
        <f t="shared" si="685"/>
        <v>0</v>
      </c>
      <c r="F7324" s="2">
        <v>42</v>
      </c>
      <c r="G7324" s="19">
        <v>3749</v>
      </c>
      <c r="H7324" s="20">
        <v>0.08</v>
      </c>
      <c r="I7324" s="6"/>
      <c r="J7324" s="5">
        <v>41141</v>
      </c>
      <c r="K7324" s="25">
        <v>-1032.1300000000001</v>
      </c>
      <c r="L7324" s="2" t="s">
        <v>148</v>
      </c>
      <c r="M7324" s="14">
        <f>+VLOOKUP(L7324,Customers!$C$3:$D$797,2,FALSE)</f>
        <v>5</v>
      </c>
      <c r="N7324" s="14">
        <f>+INDEX(Customers!$B$2:$D$797,MATCH(TF_Database!L7324,Customers!$C$2:$C$797,0),1)</f>
        <v>25235</v>
      </c>
      <c r="O7324" s="29">
        <f t="shared" si="686"/>
        <v>6</v>
      </c>
      <c r="P7324" s="29">
        <f t="shared" si="687"/>
        <v>15</v>
      </c>
      <c r="Q7324" s="14" t="str">
        <f t="shared" si="688"/>
        <v xml:space="preserve">Cathy </v>
      </c>
      <c r="R7324" s="14" t="str">
        <f t="shared" si="689"/>
        <v>Armstrong</v>
      </c>
    </row>
    <row r="7325" spans="2:18" x14ac:dyDescent="0.45">
      <c r="B7325" s="14" t="str">
        <f t="shared" si="684"/>
        <v>409324840932</v>
      </c>
      <c r="C7325" s="5">
        <v>40932</v>
      </c>
      <c r="D7325" s="2" t="s">
        <v>804</v>
      </c>
      <c r="E7325" s="14">
        <f t="shared" si="685"/>
        <v>0</v>
      </c>
      <c r="F7325" s="2">
        <v>48</v>
      </c>
      <c r="G7325" s="19">
        <v>878.75</v>
      </c>
      <c r="H7325" s="20">
        <v>7.0000000000000007E-2</v>
      </c>
      <c r="I7325" s="6"/>
      <c r="J7325" s="5">
        <v>40932</v>
      </c>
      <c r="K7325" s="25">
        <v>70.459999999999994</v>
      </c>
      <c r="L7325" s="2" t="s">
        <v>448</v>
      </c>
      <c r="M7325" s="14">
        <f>+VLOOKUP(L7325,Customers!$C$3:$D$797,2,FALSE)</f>
        <v>1</v>
      </c>
      <c r="N7325" s="14">
        <f>+INDEX(Customers!$B$2:$D$797,MATCH(TF_Database!L7325,Customers!$C$2:$C$797,0),1)</f>
        <v>19077</v>
      </c>
      <c r="O7325" s="29">
        <f t="shared" si="686"/>
        <v>8</v>
      </c>
      <c r="P7325" s="29">
        <f t="shared" si="687"/>
        <v>15</v>
      </c>
      <c r="Q7325" s="14" t="str">
        <f t="shared" si="688"/>
        <v xml:space="preserve">Cynthia </v>
      </c>
      <c r="R7325" s="14" t="str">
        <f t="shared" si="689"/>
        <v>Delaney</v>
      </c>
    </row>
    <row r="7326" spans="2:18" x14ac:dyDescent="0.45">
      <c r="B7326" s="14" t="str">
        <f t="shared" si="684"/>
        <v>407211740722</v>
      </c>
      <c r="C7326" s="5">
        <v>40721</v>
      </c>
      <c r="D7326" s="2" t="s">
        <v>810</v>
      </c>
      <c r="E7326" s="14">
        <f t="shared" si="685"/>
        <v>0</v>
      </c>
      <c r="F7326" s="2">
        <v>17</v>
      </c>
      <c r="G7326" s="19">
        <v>877.81</v>
      </c>
      <c r="H7326" s="20">
        <v>0.02</v>
      </c>
      <c r="I7326" s="6"/>
      <c r="J7326" s="5">
        <v>40722</v>
      </c>
      <c r="K7326" s="25">
        <v>-44.4</v>
      </c>
      <c r="L7326" s="2" t="s">
        <v>737</v>
      </c>
      <c r="M7326" s="14">
        <f>+VLOOKUP(L7326,Customers!$C$3:$D$797,2,FALSE)</f>
        <v>1</v>
      </c>
      <c r="N7326" s="14">
        <f>+INDEX(Customers!$B$2:$D$797,MATCH(TF_Database!L7326,Customers!$C$2:$C$797,0),1)</f>
        <v>25773</v>
      </c>
      <c r="O7326" s="29">
        <f t="shared" si="686"/>
        <v>4</v>
      </c>
      <c r="P7326" s="29">
        <f t="shared" si="687"/>
        <v>10</v>
      </c>
      <c r="Q7326" s="14" t="str">
        <f t="shared" si="688"/>
        <v xml:space="preserve">Art </v>
      </c>
      <c r="R7326" s="14" t="str">
        <f t="shared" si="689"/>
        <v>Miller</v>
      </c>
    </row>
    <row r="7327" spans="2:18" x14ac:dyDescent="0.45">
      <c r="B7327" s="14" t="str">
        <f t="shared" si="684"/>
        <v>40122540123</v>
      </c>
      <c r="C7327" s="5">
        <v>40122</v>
      </c>
      <c r="D7327" s="2" t="s">
        <v>808</v>
      </c>
      <c r="E7327" s="14">
        <f t="shared" si="685"/>
        <v>0</v>
      </c>
      <c r="F7327" s="2">
        <v>5</v>
      </c>
      <c r="G7327" s="19">
        <v>90.941499999999991</v>
      </c>
      <c r="H7327" s="20">
        <v>0.05</v>
      </c>
      <c r="I7327" s="6"/>
      <c r="J7327" s="5">
        <v>40123</v>
      </c>
      <c r="K7327" s="25">
        <v>-109.417</v>
      </c>
      <c r="L7327" s="2" t="s">
        <v>737</v>
      </c>
      <c r="M7327" s="14">
        <f>+VLOOKUP(L7327,Customers!$C$3:$D$797,2,FALSE)</f>
        <v>1</v>
      </c>
      <c r="N7327" s="14">
        <f>+INDEX(Customers!$B$2:$D$797,MATCH(TF_Database!L7327,Customers!$C$2:$C$797,0),1)</f>
        <v>25773</v>
      </c>
      <c r="O7327" s="29">
        <f t="shared" si="686"/>
        <v>4</v>
      </c>
      <c r="P7327" s="29">
        <f t="shared" si="687"/>
        <v>10</v>
      </c>
      <c r="Q7327" s="14" t="str">
        <f t="shared" si="688"/>
        <v xml:space="preserve">Art </v>
      </c>
      <c r="R7327" s="14" t="str">
        <f t="shared" si="689"/>
        <v>Miller</v>
      </c>
    </row>
    <row r="7328" spans="2:18" x14ac:dyDescent="0.45">
      <c r="B7328" s="14" t="str">
        <f t="shared" si="684"/>
        <v>40124640127</v>
      </c>
      <c r="C7328" s="5">
        <v>40124</v>
      </c>
      <c r="D7328" s="2" t="s">
        <v>811</v>
      </c>
      <c r="E7328" s="14">
        <f t="shared" si="685"/>
        <v>0</v>
      </c>
      <c r="F7328" s="2">
        <v>6</v>
      </c>
      <c r="G7328" s="19">
        <v>453.87</v>
      </c>
      <c r="H7328" s="20">
        <v>0.02</v>
      </c>
      <c r="I7328" s="6"/>
      <c r="J7328" s="5">
        <v>40127</v>
      </c>
      <c r="K7328" s="25">
        <v>-217.69</v>
      </c>
      <c r="L7328" s="2" t="s">
        <v>235</v>
      </c>
      <c r="M7328" s="14">
        <f>+VLOOKUP(L7328,Customers!$C$3:$D$797,2,FALSE)</f>
        <v>5</v>
      </c>
      <c r="N7328" s="14">
        <f>+INDEX(Customers!$B$2:$D$797,MATCH(TF_Database!L7328,Customers!$C$2:$C$797,0),1)</f>
        <v>2617</v>
      </c>
      <c r="O7328" s="29">
        <f t="shared" si="686"/>
        <v>4</v>
      </c>
      <c r="P7328" s="29">
        <f t="shared" si="687"/>
        <v>10</v>
      </c>
      <c r="Q7328" s="14" t="str">
        <f t="shared" si="688"/>
        <v xml:space="preserve">Eva </v>
      </c>
      <c r="R7328" s="14" t="str">
        <f t="shared" si="689"/>
        <v>Jacobs</v>
      </c>
    </row>
    <row r="7329" spans="2:18" x14ac:dyDescent="0.45">
      <c r="B7329" s="14" t="str">
        <f t="shared" si="684"/>
        <v>399992840003</v>
      </c>
      <c r="C7329" s="5">
        <v>39999</v>
      </c>
      <c r="D7329" s="2" t="s">
        <v>804</v>
      </c>
      <c r="E7329" s="14">
        <f t="shared" si="685"/>
        <v>0</v>
      </c>
      <c r="F7329" s="2">
        <v>28</v>
      </c>
      <c r="G7329" s="19">
        <v>2232.15</v>
      </c>
      <c r="H7329" s="20">
        <v>0.05</v>
      </c>
      <c r="I7329" s="6"/>
      <c r="J7329" s="5">
        <v>40003</v>
      </c>
      <c r="K7329" s="25">
        <v>-746.44</v>
      </c>
      <c r="L7329" s="2" t="s">
        <v>735</v>
      </c>
      <c r="M7329" s="14">
        <f>+VLOOKUP(L7329,Customers!$C$3:$D$797,2,FALSE)</f>
        <v>5</v>
      </c>
      <c r="N7329" s="14">
        <f>+INDEX(Customers!$B$2:$D$797,MATCH(TF_Database!L7329,Customers!$C$2:$C$797,0),1)</f>
        <v>7750</v>
      </c>
      <c r="O7329" s="29">
        <f t="shared" si="686"/>
        <v>5</v>
      </c>
      <c r="P7329" s="29">
        <f t="shared" si="687"/>
        <v>11</v>
      </c>
      <c r="Q7329" s="14" t="str">
        <f t="shared" si="688"/>
        <v xml:space="preserve">Fred </v>
      </c>
      <c r="R7329" s="14" t="str">
        <f t="shared" si="689"/>
        <v>Harton</v>
      </c>
    </row>
    <row r="7330" spans="2:18" x14ac:dyDescent="0.45">
      <c r="B7330" s="14" t="str">
        <f t="shared" si="684"/>
        <v>399992639999</v>
      </c>
      <c r="C7330" s="5">
        <v>39999</v>
      </c>
      <c r="D7330" s="2" t="s">
        <v>804</v>
      </c>
      <c r="E7330" s="14">
        <f t="shared" si="685"/>
        <v>0</v>
      </c>
      <c r="F7330" s="2">
        <v>26</v>
      </c>
      <c r="G7330" s="19">
        <v>7007.19</v>
      </c>
      <c r="H7330" s="20">
        <v>0.05</v>
      </c>
      <c r="I7330" s="6"/>
      <c r="J7330" s="5">
        <v>39999</v>
      </c>
      <c r="K7330" s="25">
        <v>-274.95</v>
      </c>
      <c r="L7330" s="2" t="s">
        <v>735</v>
      </c>
      <c r="M7330" s="14">
        <f>+VLOOKUP(L7330,Customers!$C$3:$D$797,2,FALSE)</f>
        <v>5</v>
      </c>
      <c r="N7330" s="14">
        <f>+INDEX(Customers!$B$2:$D$797,MATCH(TF_Database!L7330,Customers!$C$2:$C$797,0),1)</f>
        <v>7750</v>
      </c>
      <c r="O7330" s="29">
        <f t="shared" si="686"/>
        <v>5</v>
      </c>
      <c r="P7330" s="29">
        <f t="shared" si="687"/>
        <v>11</v>
      </c>
      <c r="Q7330" s="14" t="str">
        <f t="shared" si="688"/>
        <v xml:space="preserve">Fred </v>
      </c>
      <c r="R7330" s="14" t="str">
        <f t="shared" si="689"/>
        <v>Harton</v>
      </c>
    </row>
    <row r="7331" spans="2:18" x14ac:dyDescent="0.45">
      <c r="B7331" s="14" t="str">
        <f t="shared" si="684"/>
        <v>40789840790</v>
      </c>
      <c r="C7331" s="5">
        <v>40789</v>
      </c>
      <c r="D7331" s="2" t="s">
        <v>806</v>
      </c>
      <c r="E7331" s="14">
        <f t="shared" si="685"/>
        <v>1</v>
      </c>
      <c r="F7331" s="2">
        <v>8</v>
      </c>
      <c r="G7331" s="19">
        <v>460.58949999999999</v>
      </c>
      <c r="H7331" s="20">
        <v>0.02</v>
      </c>
      <c r="I7331" s="6"/>
      <c r="J7331" s="5">
        <v>40790</v>
      </c>
      <c r="K7331" s="25">
        <v>-171.20399999999998</v>
      </c>
      <c r="L7331" s="2" t="s">
        <v>104</v>
      </c>
      <c r="M7331" s="14">
        <f>+VLOOKUP(L7331,Customers!$C$3:$D$797,2,FALSE)</f>
        <v>3</v>
      </c>
      <c r="N7331" s="14">
        <f>+INDEX(Customers!$B$2:$D$797,MATCH(TF_Database!L7331,Customers!$C$2:$C$797,0),1)</f>
        <v>13240</v>
      </c>
      <c r="O7331" s="29">
        <f t="shared" si="686"/>
        <v>8</v>
      </c>
      <c r="P7331" s="29">
        <f t="shared" si="687"/>
        <v>17</v>
      </c>
      <c r="Q7331" s="14" t="str">
        <f t="shared" si="688"/>
        <v xml:space="preserve">Anthony </v>
      </c>
      <c r="R7331" s="14" t="str">
        <f t="shared" si="689"/>
        <v>O'Donnell</v>
      </c>
    </row>
    <row r="7332" spans="2:18" x14ac:dyDescent="0.45">
      <c r="B7332" s="14" t="str">
        <f t="shared" si="684"/>
        <v>404583140460</v>
      </c>
      <c r="C7332" s="5">
        <v>40458</v>
      </c>
      <c r="D7332" s="2" t="s">
        <v>806</v>
      </c>
      <c r="E7332" s="14">
        <f t="shared" si="685"/>
        <v>1</v>
      </c>
      <c r="F7332" s="2">
        <v>31</v>
      </c>
      <c r="G7332" s="19">
        <v>813.41</v>
      </c>
      <c r="H7332" s="20">
        <v>0.09</v>
      </c>
      <c r="I7332" s="6"/>
      <c r="J7332" s="5">
        <v>40460</v>
      </c>
      <c r="K7332" s="25">
        <v>284.64999999999998</v>
      </c>
      <c r="L7332" s="2" t="s">
        <v>532</v>
      </c>
      <c r="M7332" s="14">
        <f>+VLOOKUP(L7332,Customers!$C$3:$D$797,2,FALSE)</f>
        <v>3</v>
      </c>
      <c r="N7332" s="14">
        <f>+INDEX(Customers!$B$2:$D$797,MATCH(TF_Database!L7332,Customers!$C$2:$C$797,0),1)</f>
        <v>27731</v>
      </c>
      <c r="O7332" s="29">
        <f t="shared" si="686"/>
        <v>4</v>
      </c>
      <c r="P7332" s="29">
        <f t="shared" si="687"/>
        <v>10</v>
      </c>
      <c r="Q7332" s="14" t="str">
        <f t="shared" si="688"/>
        <v xml:space="preserve">Art </v>
      </c>
      <c r="R7332" s="14" t="str">
        <f t="shared" si="689"/>
        <v>Foster</v>
      </c>
    </row>
    <row r="7333" spans="2:18" x14ac:dyDescent="0.45">
      <c r="B7333" s="14" t="str">
        <f t="shared" si="684"/>
        <v>405794840580</v>
      </c>
      <c r="C7333" s="5">
        <v>40579</v>
      </c>
      <c r="D7333" s="2" t="s">
        <v>806</v>
      </c>
      <c r="E7333" s="14">
        <f t="shared" si="685"/>
        <v>1</v>
      </c>
      <c r="F7333" s="2">
        <v>48</v>
      </c>
      <c r="G7333" s="19">
        <v>4153.0600000000004</v>
      </c>
      <c r="H7333" s="20">
        <v>0.06</v>
      </c>
      <c r="I7333" s="6"/>
      <c r="J7333" s="5">
        <v>40580</v>
      </c>
      <c r="K7333" s="25">
        <v>1499.41</v>
      </c>
      <c r="L7333" s="2" t="s">
        <v>235</v>
      </c>
      <c r="M7333" s="14">
        <f>+VLOOKUP(L7333,Customers!$C$3:$D$797,2,FALSE)</f>
        <v>5</v>
      </c>
      <c r="N7333" s="14">
        <f>+INDEX(Customers!$B$2:$D$797,MATCH(TF_Database!L7333,Customers!$C$2:$C$797,0),1)</f>
        <v>2617</v>
      </c>
      <c r="O7333" s="29">
        <f t="shared" si="686"/>
        <v>4</v>
      </c>
      <c r="P7333" s="29">
        <f t="shared" si="687"/>
        <v>10</v>
      </c>
      <c r="Q7333" s="14" t="str">
        <f t="shared" si="688"/>
        <v xml:space="preserve">Eva </v>
      </c>
      <c r="R7333" s="14" t="str">
        <f t="shared" si="689"/>
        <v>Jacobs</v>
      </c>
    </row>
    <row r="7334" spans="2:18" x14ac:dyDescent="0.45">
      <c r="B7334" s="14" t="str">
        <f t="shared" si="684"/>
        <v>407253440727</v>
      </c>
      <c r="C7334" s="5">
        <v>40725</v>
      </c>
      <c r="D7334" s="2" t="s">
        <v>804</v>
      </c>
      <c r="E7334" s="14">
        <f t="shared" si="685"/>
        <v>0</v>
      </c>
      <c r="F7334" s="2">
        <v>34</v>
      </c>
      <c r="G7334" s="19">
        <v>225.45</v>
      </c>
      <c r="H7334" s="20">
        <v>0.02</v>
      </c>
      <c r="I7334" s="6"/>
      <c r="J7334" s="5">
        <v>40727</v>
      </c>
      <c r="K7334" s="25">
        <v>-193.39</v>
      </c>
      <c r="L7334" s="2" t="s">
        <v>741</v>
      </c>
      <c r="M7334" s="14">
        <f>+VLOOKUP(L7334,Customers!$C$3:$D$797,2,FALSE)</f>
        <v>2</v>
      </c>
      <c r="N7334" s="14">
        <f>+INDEX(Customers!$B$2:$D$797,MATCH(TF_Database!L7334,Customers!$C$2:$C$797,0),1)</f>
        <v>13768</v>
      </c>
      <c r="O7334" s="29">
        <f t="shared" si="686"/>
        <v>6</v>
      </c>
      <c r="P7334" s="29">
        <f t="shared" si="687"/>
        <v>15</v>
      </c>
      <c r="Q7334" s="14" t="str">
        <f t="shared" si="688"/>
        <v xml:space="preserve">Barry </v>
      </c>
      <c r="R7334" s="14" t="str">
        <f t="shared" si="689"/>
        <v>Blumstein</v>
      </c>
    </row>
    <row r="7335" spans="2:18" x14ac:dyDescent="0.45">
      <c r="B7335" s="14" t="str">
        <f t="shared" si="684"/>
        <v>399473539948</v>
      </c>
      <c r="C7335" s="5">
        <v>39947</v>
      </c>
      <c r="D7335" s="2" t="s">
        <v>811</v>
      </c>
      <c r="E7335" s="14">
        <f t="shared" si="685"/>
        <v>0</v>
      </c>
      <c r="F7335" s="2">
        <v>35</v>
      </c>
      <c r="G7335" s="19">
        <v>2827.1424999999999</v>
      </c>
      <c r="H7335" s="20">
        <v>0.01</v>
      </c>
      <c r="I7335" s="6"/>
      <c r="J7335" s="5">
        <v>39948</v>
      </c>
      <c r="K7335" s="25">
        <v>713.88</v>
      </c>
      <c r="L7335" s="2" t="s">
        <v>736</v>
      </c>
      <c r="M7335" s="14">
        <f>+VLOOKUP(L7335,Customers!$C$3:$D$797,2,FALSE)</f>
        <v>1</v>
      </c>
      <c r="N7335" s="14">
        <f>+INDEX(Customers!$B$2:$D$797,MATCH(TF_Database!L7335,Customers!$C$2:$C$797,0),1)</f>
        <v>11966</v>
      </c>
      <c r="O7335" s="29">
        <f t="shared" si="686"/>
        <v>7</v>
      </c>
      <c r="P7335" s="29">
        <f t="shared" si="687"/>
        <v>12</v>
      </c>
      <c r="Q7335" s="14" t="str">
        <f t="shared" si="688"/>
        <v xml:space="preserve">Andrew </v>
      </c>
      <c r="R7335" s="14" t="str">
        <f t="shared" si="689"/>
        <v>Allen</v>
      </c>
    </row>
    <row r="7336" spans="2:18" x14ac:dyDescent="0.45">
      <c r="B7336" s="14" t="str">
        <f t="shared" si="684"/>
        <v>404111440416</v>
      </c>
      <c r="C7336" s="5">
        <v>40411</v>
      </c>
      <c r="D7336" s="2" t="s">
        <v>804</v>
      </c>
      <c r="E7336" s="14">
        <f t="shared" si="685"/>
        <v>0</v>
      </c>
      <c r="F7336" s="2">
        <v>14</v>
      </c>
      <c r="G7336" s="19">
        <v>215.52</v>
      </c>
      <c r="H7336" s="20">
        <v>0.02</v>
      </c>
      <c r="I7336" s="6"/>
      <c r="J7336" s="5">
        <v>40416</v>
      </c>
      <c r="K7336" s="25">
        <v>75.83</v>
      </c>
      <c r="L7336" s="2" t="s">
        <v>125</v>
      </c>
      <c r="M7336" s="14">
        <f>+VLOOKUP(L7336,Customers!$C$3:$D$797,2,FALSE)</f>
        <v>5</v>
      </c>
      <c r="N7336" s="14">
        <f>+INDEX(Customers!$B$2:$D$797,MATCH(TF_Database!L7336,Customers!$C$2:$C$797,0),1)</f>
        <v>13407</v>
      </c>
      <c r="O7336" s="29">
        <f t="shared" si="686"/>
        <v>12</v>
      </c>
      <c r="P7336" s="29">
        <f t="shared" si="687"/>
        <v>20</v>
      </c>
      <c r="Q7336" s="14" t="str">
        <f t="shared" si="688"/>
        <v xml:space="preserve">Christopher </v>
      </c>
      <c r="R7336" s="14" t="str">
        <f t="shared" si="689"/>
        <v>Martinez</v>
      </c>
    </row>
    <row r="7337" spans="2:18" x14ac:dyDescent="0.45">
      <c r="B7337" s="14" t="str">
        <f t="shared" si="684"/>
        <v>40411840411</v>
      </c>
      <c r="C7337" s="5">
        <v>40411</v>
      </c>
      <c r="D7337" s="2" t="s">
        <v>804</v>
      </c>
      <c r="E7337" s="14">
        <f t="shared" si="685"/>
        <v>0</v>
      </c>
      <c r="F7337" s="2">
        <v>8</v>
      </c>
      <c r="G7337" s="19">
        <v>10.46</v>
      </c>
      <c r="H7337" s="20">
        <v>0</v>
      </c>
      <c r="I7337" s="6"/>
      <c r="J7337" s="5">
        <v>40411</v>
      </c>
      <c r="K7337" s="25">
        <v>-0.89</v>
      </c>
      <c r="L7337" s="2" t="s">
        <v>125</v>
      </c>
      <c r="M7337" s="14">
        <f>+VLOOKUP(L7337,Customers!$C$3:$D$797,2,FALSE)</f>
        <v>5</v>
      </c>
      <c r="N7337" s="14">
        <f>+INDEX(Customers!$B$2:$D$797,MATCH(TF_Database!L7337,Customers!$C$2:$C$797,0),1)</f>
        <v>13407</v>
      </c>
      <c r="O7337" s="29">
        <f t="shared" si="686"/>
        <v>12</v>
      </c>
      <c r="P7337" s="29">
        <f t="shared" si="687"/>
        <v>20</v>
      </c>
      <c r="Q7337" s="14" t="str">
        <f t="shared" si="688"/>
        <v xml:space="preserve">Christopher </v>
      </c>
      <c r="R7337" s="14" t="str">
        <f t="shared" si="689"/>
        <v>Martinez</v>
      </c>
    </row>
    <row r="7338" spans="2:18" x14ac:dyDescent="0.45">
      <c r="B7338" s="14" t="str">
        <f t="shared" si="684"/>
        <v>409412340946</v>
      </c>
      <c r="C7338" s="5">
        <v>40941</v>
      </c>
      <c r="D7338" s="2" t="s">
        <v>804</v>
      </c>
      <c r="E7338" s="14">
        <f t="shared" si="685"/>
        <v>0</v>
      </c>
      <c r="F7338" s="2">
        <v>23</v>
      </c>
      <c r="G7338" s="19">
        <v>3982.21</v>
      </c>
      <c r="H7338" s="20">
        <v>0.03</v>
      </c>
      <c r="I7338" s="6"/>
      <c r="J7338" s="5">
        <v>40946</v>
      </c>
      <c r="K7338" s="25">
        <v>1413.941</v>
      </c>
      <c r="L7338" s="2" t="s">
        <v>736</v>
      </c>
      <c r="M7338" s="14">
        <f>+VLOOKUP(L7338,Customers!$C$3:$D$797,2,FALSE)</f>
        <v>1</v>
      </c>
      <c r="N7338" s="14">
        <f>+INDEX(Customers!$B$2:$D$797,MATCH(TF_Database!L7338,Customers!$C$2:$C$797,0),1)</f>
        <v>11966</v>
      </c>
      <c r="O7338" s="29">
        <f t="shared" si="686"/>
        <v>7</v>
      </c>
      <c r="P7338" s="29">
        <f t="shared" si="687"/>
        <v>12</v>
      </c>
      <c r="Q7338" s="14" t="str">
        <f t="shared" si="688"/>
        <v xml:space="preserve">Andrew </v>
      </c>
      <c r="R7338" s="14" t="str">
        <f t="shared" si="689"/>
        <v>Allen</v>
      </c>
    </row>
    <row r="7339" spans="2:18" x14ac:dyDescent="0.45">
      <c r="B7339" s="14" t="str">
        <f t="shared" si="684"/>
        <v>409414040946</v>
      </c>
      <c r="C7339" s="5">
        <v>40941</v>
      </c>
      <c r="D7339" s="2" t="s">
        <v>804</v>
      </c>
      <c r="E7339" s="14">
        <f t="shared" si="685"/>
        <v>0</v>
      </c>
      <c r="F7339" s="2">
        <v>40</v>
      </c>
      <c r="G7339" s="19">
        <v>66.55</v>
      </c>
      <c r="H7339" s="20">
        <v>0.01</v>
      </c>
      <c r="I7339" s="6"/>
      <c r="J7339" s="5">
        <v>40946</v>
      </c>
      <c r="K7339" s="25">
        <v>-15.13</v>
      </c>
      <c r="L7339" s="2" t="s">
        <v>736</v>
      </c>
      <c r="M7339" s="14">
        <f>+VLOOKUP(L7339,Customers!$C$3:$D$797,2,FALSE)</f>
        <v>1</v>
      </c>
      <c r="N7339" s="14">
        <f>+INDEX(Customers!$B$2:$D$797,MATCH(TF_Database!L7339,Customers!$C$2:$C$797,0),1)</f>
        <v>11966</v>
      </c>
      <c r="O7339" s="29">
        <f t="shared" si="686"/>
        <v>7</v>
      </c>
      <c r="P7339" s="29">
        <f t="shared" si="687"/>
        <v>12</v>
      </c>
      <c r="Q7339" s="14" t="str">
        <f t="shared" si="688"/>
        <v xml:space="preserve">Andrew </v>
      </c>
      <c r="R7339" s="14" t="str">
        <f t="shared" si="689"/>
        <v>Allen</v>
      </c>
    </row>
    <row r="7340" spans="2:18" x14ac:dyDescent="0.45">
      <c r="B7340" s="14" t="str">
        <f t="shared" si="684"/>
        <v>402581840259</v>
      </c>
      <c r="C7340" s="5">
        <v>40258</v>
      </c>
      <c r="D7340" s="2" t="s">
        <v>806</v>
      </c>
      <c r="E7340" s="14">
        <f t="shared" si="685"/>
        <v>1</v>
      </c>
      <c r="F7340" s="2">
        <v>18</v>
      </c>
      <c r="G7340" s="19">
        <v>167.53</v>
      </c>
      <c r="H7340" s="20">
        <v>0.05</v>
      </c>
      <c r="I7340" s="6"/>
      <c r="J7340" s="5">
        <v>40259</v>
      </c>
      <c r="K7340" s="25">
        <v>-9.5679999999999996</v>
      </c>
      <c r="L7340" s="2" t="s">
        <v>735</v>
      </c>
      <c r="M7340" s="14">
        <f>+VLOOKUP(L7340,Customers!$C$3:$D$797,2,FALSE)</f>
        <v>5</v>
      </c>
      <c r="N7340" s="14">
        <f>+INDEX(Customers!$B$2:$D$797,MATCH(TF_Database!L7340,Customers!$C$2:$C$797,0),1)</f>
        <v>7750</v>
      </c>
      <c r="O7340" s="29">
        <f t="shared" si="686"/>
        <v>5</v>
      </c>
      <c r="P7340" s="29">
        <f t="shared" si="687"/>
        <v>11</v>
      </c>
      <c r="Q7340" s="14" t="str">
        <f t="shared" si="688"/>
        <v xml:space="preserve">Fred </v>
      </c>
      <c r="R7340" s="14" t="str">
        <f t="shared" si="689"/>
        <v>Harton</v>
      </c>
    </row>
    <row r="7341" spans="2:18" x14ac:dyDescent="0.45">
      <c r="B7341" s="14" t="str">
        <f t="shared" si="684"/>
        <v>411712641172</v>
      </c>
      <c r="C7341" s="5">
        <v>41171</v>
      </c>
      <c r="D7341" s="2" t="s">
        <v>808</v>
      </c>
      <c r="E7341" s="14">
        <f t="shared" si="685"/>
        <v>0</v>
      </c>
      <c r="F7341" s="2">
        <v>26</v>
      </c>
      <c r="G7341" s="19">
        <v>6995.56</v>
      </c>
      <c r="H7341" s="20">
        <v>7.0000000000000007E-2</v>
      </c>
      <c r="I7341" s="6"/>
      <c r="J7341" s="5">
        <v>41172</v>
      </c>
      <c r="K7341" s="25">
        <v>-286.58</v>
      </c>
      <c r="L7341" s="2" t="s">
        <v>740</v>
      </c>
      <c r="M7341" s="14">
        <f>+VLOOKUP(L7341,Customers!$C$3:$D$797,2,FALSE)</f>
        <v>4</v>
      </c>
      <c r="N7341" s="14">
        <f>+INDEX(Customers!$B$2:$D$797,MATCH(TF_Database!L7341,Customers!$C$2:$C$797,0),1)</f>
        <v>21188</v>
      </c>
      <c r="O7341" s="29">
        <f t="shared" si="686"/>
        <v>8</v>
      </c>
      <c r="P7341" s="29">
        <f t="shared" si="687"/>
        <v>14</v>
      </c>
      <c r="Q7341" s="14" t="str">
        <f t="shared" si="688"/>
        <v xml:space="preserve">Anthony </v>
      </c>
      <c r="R7341" s="14" t="str">
        <f t="shared" si="689"/>
        <v>Rawles</v>
      </c>
    </row>
    <row r="7342" spans="2:18" x14ac:dyDescent="0.45">
      <c r="B7342" s="14" t="str">
        <f t="shared" si="684"/>
        <v>409442940944</v>
      </c>
      <c r="C7342" s="5">
        <v>40944</v>
      </c>
      <c r="D7342" s="2" t="s">
        <v>808</v>
      </c>
      <c r="E7342" s="14">
        <f t="shared" si="685"/>
        <v>0</v>
      </c>
      <c r="F7342" s="2">
        <v>29</v>
      </c>
      <c r="G7342" s="19">
        <v>1415.1480000000001</v>
      </c>
      <c r="H7342" s="20">
        <v>0.02</v>
      </c>
      <c r="I7342" s="6"/>
      <c r="J7342" s="5">
        <v>40944</v>
      </c>
      <c r="K7342" s="25">
        <v>-64.944000000000003</v>
      </c>
      <c r="L7342" s="2" t="s">
        <v>741</v>
      </c>
      <c r="M7342" s="14">
        <f>+VLOOKUP(L7342,Customers!$C$3:$D$797,2,FALSE)</f>
        <v>2</v>
      </c>
      <c r="N7342" s="14">
        <f>+INDEX(Customers!$B$2:$D$797,MATCH(TF_Database!L7342,Customers!$C$2:$C$797,0),1)</f>
        <v>13768</v>
      </c>
      <c r="O7342" s="29">
        <f t="shared" si="686"/>
        <v>6</v>
      </c>
      <c r="P7342" s="29">
        <f t="shared" si="687"/>
        <v>15</v>
      </c>
      <c r="Q7342" s="14" t="str">
        <f t="shared" si="688"/>
        <v xml:space="preserve">Barry </v>
      </c>
      <c r="R7342" s="14" t="str">
        <f t="shared" si="689"/>
        <v>Blumstein</v>
      </c>
    </row>
    <row r="7343" spans="2:18" x14ac:dyDescent="0.45">
      <c r="B7343" s="14" t="str">
        <f t="shared" si="684"/>
        <v>39995340000</v>
      </c>
      <c r="C7343" s="5">
        <v>39995</v>
      </c>
      <c r="D7343" s="2" t="s">
        <v>804</v>
      </c>
      <c r="E7343" s="14">
        <f t="shared" si="685"/>
        <v>0</v>
      </c>
      <c r="F7343" s="2">
        <v>3</v>
      </c>
      <c r="G7343" s="19">
        <v>6041.01</v>
      </c>
      <c r="H7343" s="20">
        <v>0.04</v>
      </c>
      <c r="I7343" s="6"/>
      <c r="J7343" s="5">
        <v>40000</v>
      </c>
      <c r="K7343" s="25">
        <v>-4793.0039999999999</v>
      </c>
      <c r="L7343" s="2" t="s">
        <v>739</v>
      </c>
      <c r="M7343" s="14">
        <f>+VLOOKUP(L7343,Customers!$C$3:$D$797,2,FALSE)</f>
        <v>1</v>
      </c>
      <c r="N7343" s="14">
        <f>+INDEX(Customers!$B$2:$D$797,MATCH(TF_Database!L7343,Customers!$C$2:$C$797,0),1)</f>
        <v>32255</v>
      </c>
      <c r="O7343" s="29">
        <f t="shared" si="686"/>
        <v>5</v>
      </c>
      <c r="P7343" s="29">
        <f t="shared" si="687"/>
        <v>13</v>
      </c>
      <c r="Q7343" s="14" t="str">
        <f t="shared" si="688"/>
        <v xml:space="preserve">Greg </v>
      </c>
      <c r="R7343" s="14" t="str">
        <f t="shared" si="689"/>
        <v>Matthias</v>
      </c>
    </row>
    <row r="7344" spans="2:18" x14ac:dyDescent="0.45">
      <c r="B7344" s="14" t="str">
        <f t="shared" si="684"/>
        <v>412544141261</v>
      </c>
      <c r="C7344" s="5">
        <v>41254</v>
      </c>
      <c r="D7344" s="2" t="s">
        <v>804</v>
      </c>
      <c r="E7344" s="14">
        <f t="shared" si="685"/>
        <v>0</v>
      </c>
      <c r="F7344" s="2">
        <v>41</v>
      </c>
      <c r="G7344" s="19">
        <v>1234.3599999999999</v>
      </c>
      <c r="H7344" s="20">
        <v>0.04</v>
      </c>
      <c r="I7344" s="6"/>
      <c r="J7344" s="5">
        <v>41261</v>
      </c>
      <c r="K7344" s="25">
        <v>-84.77</v>
      </c>
      <c r="L7344" s="2" t="s">
        <v>734</v>
      </c>
      <c r="M7344" s="14">
        <f>+VLOOKUP(L7344,Customers!$C$3:$D$797,2,FALSE)</f>
        <v>4</v>
      </c>
      <c r="N7344" s="14">
        <f>+INDEX(Customers!$B$2:$D$797,MATCH(TF_Database!L7344,Customers!$C$2:$C$797,0),1)</f>
        <v>13314</v>
      </c>
      <c r="O7344" s="29">
        <f t="shared" si="686"/>
        <v>6</v>
      </c>
      <c r="P7344" s="29">
        <f t="shared" si="687"/>
        <v>12</v>
      </c>
      <c r="Q7344" s="14" t="str">
        <f t="shared" si="688"/>
        <v xml:space="preserve">Carol </v>
      </c>
      <c r="R7344" s="14" t="str">
        <f t="shared" si="689"/>
        <v>Darley</v>
      </c>
    </row>
    <row r="7345" spans="2:18" x14ac:dyDescent="0.45">
      <c r="B7345" s="14" t="str">
        <f t="shared" si="684"/>
        <v>40196340197</v>
      </c>
      <c r="C7345" s="5">
        <v>40196</v>
      </c>
      <c r="D7345" s="2" t="s">
        <v>806</v>
      </c>
      <c r="E7345" s="14">
        <f t="shared" si="685"/>
        <v>1</v>
      </c>
      <c r="F7345" s="2">
        <v>3</v>
      </c>
      <c r="G7345" s="19">
        <v>10380.34</v>
      </c>
      <c r="H7345" s="20">
        <v>0.05</v>
      </c>
      <c r="I7345" s="6"/>
      <c r="J7345" s="5">
        <v>40197</v>
      </c>
      <c r="K7345" s="25">
        <v>-8389.4709000000003</v>
      </c>
      <c r="L7345" s="2" t="s">
        <v>738</v>
      </c>
      <c r="M7345" s="14">
        <f>+VLOOKUP(L7345,Customers!$C$3:$D$797,2,FALSE)</f>
        <v>1</v>
      </c>
      <c r="N7345" s="14">
        <f>+INDEX(Customers!$B$2:$D$797,MATCH(TF_Database!L7345,Customers!$C$2:$C$797,0),1)</f>
        <v>19175</v>
      </c>
      <c r="O7345" s="29">
        <f t="shared" si="686"/>
        <v>7</v>
      </c>
      <c r="P7345" s="29">
        <f t="shared" si="687"/>
        <v>18</v>
      </c>
      <c r="Q7345" s="14" t="str">
        <f t="shared" si="688"/>
        <v xml:space="preserve">Lauren </v>
      </c>
      <c r="R7345" s="14" t="str">
        <f t="shared" si="689"/>
        <v>Leatherbury</v>
      </c>
    </row>
    <row r="7346" spans="2:18" x14ac:dyDescent="0.45">
      <c r="B7346" s="14" t="str">
        <f t="shared" si="684"/>
        <v>401962540198</v>
      </c>
      <c r="C7346" s="5">
        <v>40196</v>
      </c>
      <c r="D7346" s="2" t="s">
        <v>806</v>
      </c>
      <c r="E7346" s="14">
        <f t="shared" si="685"/>
        <v>1</v>
      </c>
      <c r="F7346" s="2">
        <v>25</v>
      </c>
      <c r="G7346" s="19">
        <v>854.9</v>
      </c>
      <c r="H7346" s="20">
        <v>0.05</v>
      </c>
      <c r="I7346" s="6"/>
      <c r="J7346" s="5">
        <v>40198</v>
      </c>
      <c r="K7346" s="25">
        <v>76.87</v>
      </c>
      <c r="L7346" s="2" t="s">
        <v>738</v>
      </c>
      <c r="M7346" s="14">
        <f>+VLOOKUP(L7346,Customers!$C$3:$D$797,2,FALSE)</f>
        <v>1</v>
      </c>
      <c r="N7346" s="14">
        <f>+INDEX(Customers!$B$2:$D$797,MATCH(TF_Database!L7346,Customers!$C$2:$C$797,0),1)</f>
        <v>19175</v>
      </c>
      <c r="O7346" s="29">
        <f t="shared" si="686"/>
        <v>7</v>
      </c>
      <c r="P7346" s="29">
        <f t="shared" si="687"/>
        <v>18</v>
      </c>
      <c r="Q7346" s="14" t="str">
        <f t="shared" si="688"/>
        <v xml:space="preserve">Lauren </v>
      </c>
      <c r="R7346" s="14" t="str">
        <f t="shared" si="689"/>
        <v>Leatherbury</v>
      </c>
    </row>
    <row r="7347" spans="2:18" x14ac:dyDescent="0.45">
      <c r="B7347" s="14" t="str">
        <f t="shared" si="684"/>
        <v>401963240198</v>
      </c>
      <c r="C7347" s="5">
        <v>40196</v>
      </c>
      <c r="D7347" s="2" t="s">
        <v>806</v>
      </c>
      <c r="E7347" s="14">
        <f t="shared" si="685"/>
        <v>1</v>
      </c>
      <c r="F7347" s="2">
        <v>32</v>
      </c>
      <c r="G7347" s="19">
        <v>389.98</v>
      </c>
      <c r="H7347" s="20">
        <v>7.0000000000000007E-2</v>
      </c>
      <c r="I7347" s="6"/>
      <c r="J7347" s="5">
        <v>40198</v>
      </c>
      <c r="K7347" s="25">
        <v>-14.98</v>
      </c>
      <c r="L7347" s="2" t="s">
        <v>738</v>
      </c>
      <c r="M7347" s="14">
        <f>+VLOOKUP(L7347,Customers!$C$3:$D$797,2,FALSE)</f>
        <v>1</v>
      </c>
      <c r="N7347" s="14">
        <f>+INDEX(Customers!$B$2:$D$797,MATCH(TF_Database!L7347,Customers!$C$2:$C$797,0),1)</f>
        <v>19175</v>
      </c>
      <c r="O7347" s="29">
        <f t="shared" si="686"/>
        <v>7</v>
      </c>
      <c r="P7347" s="29">
        <f t="shared" si="687"/>
        <v>18</v>
      </c>
      <c r="Q7347" s="14" t="str">
        <f t="shared" si="688"/>
        <v xml:space="preserve">Lauren </v>
      </c>
      <c r="R7347" s="14" t="str">
        <f t="shared" si="689"/>
        <v>Leatherbury</v>
      </c>
    </row>
    <row r="7348" spans="2:18" x14ac:dyDescent="0.45">
      <c r="B7348" s="14" t="str">
        <f t="shared" si="684"/>
        <v>408592140860</v>
      </c>
      <c r="C7348" s="5">
        <v>40859</v>
      </c>
      <c r="D7348" s="2" t="s">
        <v>811</v>
      </c>
      <c r="E7348" s="14">
        <f t="shared" si="685"/>
        <v>0</v>
      </c>
      <c r="F7348" s="2">
        <v>21</v>
      </c>
      <c r="G7348" s="19">
        <v>109.29</v>
      </c>
      <c r="H7348" s="20">
        <v>0.08</v>
      </c>
      <c r="I7348" s="6"/>
      <c r="J7348" s="5">
        <v>40860</v>
      </c>
      <c r="K7348" s="25">
        <v>-77.08</v>
      </c>
      <c r="L7348" s="2" t="s">
        <v>741</v>
      </c>
      <c r="M7348" s="14">
        <f>+VLOOKUP(L7348,Customers!$C$3:$D$797,2,FALSE)</f>
        <v>2</v>
      </c>
      <c r="N7348" s="14">
        <f>+INDEX(Customers!$B$2:$D$797,MATCH(TF_Database!L7348,Customers!$C$2:$C$797,0),1)</f>
        <v>13768</v>
      </c>
      <c r="O7348" s="29">
        <f t="shared" si="686"/>
        <v>6</v>
      </c>
      <c r="P7348" s="29">
        <f t="shared" si="687"/>
        <v>15</v>
      </c>
      <c r="Q7348" s="14" t="str">
        <f t="shared" si="688"/>
        <v xml:space="preserve">Barry </v>
      </c>
      <c r="R7348" s="14" t="str">
        <f t="shared" si="689"/>
        <v>Blumstein</v>
      </c>
    </row>
    <row r="7349" spans="2:18" x14ac:dyDescent="0.45">
      <c r="B7349" s="14" t="str">
        <f t="shared" si="684"/>
        <v>408593840861</v>
      </c>
      <c r="C7349" s="5">
        <v>40859</v>
      </c>
      <c r="D7349" s="2" t="s">
        <v>811</v>
      </c>
      <c r="E7349" s="14">
        <f t="shared" si="685"/>
        <v>0</v>
      </c>
      <c r="F7349" s="2">
        <v>38</v>
      </c>
      <c r="G7349" s="19">
        <v>2257.88</v>
      </c>
      <c r="H7349" s="20">
        <v>0.01</v>
      </c>
      <c r="I7349" s="6"/>
      <c r="J7349" s="5">
        <v>40861</v>
      </c>
      <c r="K7349" s="25">
        <v>474.98</v>
      </c>
      <c r="L7349" s="2" t="s">
        <v>741</v>
      </c>
      <c r="M7349" s="14">
        <f>+VLOOKUP(L7349,Customers!$C$3:$D$797,2,FALSE)</f>
        <v>2</v>
      </c>
      <c r="N7349" s="14">
        <f>+INDEX(Customers!$B$2:$D$797,MATCH(TF_Database!L7349,Customers!$C$2:$C$797,0),1)</f>
        <v>13768</v>
      </c>
      <c r="O7349" s="29">
        <f t="shared" si="686"/>
        <v>6</v>
      </c>
      <c r="P7349" s="29">
        <f t="shared" si="687"/>
        <v>15</v>
      </c>
      <c r="Q7349" s="14" t="str">
        <f t="shared" si="688"/>
        <v xml:space="preserve">Barry </v>
      </c>
      <c r="R7349" s="14" t="str">
        <f t="shared" si="689"/>
        <v>Blumstein</v>
      </c>
    </row>
    <row r="7350" spans="2:18" x14ac:dyDescent="0.45">
      <c r="B7350" s="14" t="str">
        <f t="shared" si="684"/>
        <v>407083140708</v>
      </c>
      <c r="C7350" s="5">
        <v>40708</v>
      </c>
      <c r="D7350" s="2" t="s">
        <v>806</v>
      </c>
      <c r="E7350" s="14">
        <f t="shared" si="685"/>
        <v>1</v>
      </c>
      <c r="F7350" s="2">
        <v>31</v>
      </c>
      <c r="G7350" s="19">
        <v>348.92</v>
      </c>
      <c r="H7350" s="20">
        <v>0.06</v>
      </c>
      <c r="I7350" s="6"/>
      <c r="J7350" s="5">
        <v>40708</v>
      </c>
      <c r="K7350" s="25">
        <v>28.47</v>
      </c>
      <c r="L7350" s="2" t="s">
        <v>448</v>
      </c>
      <c r="M7350" s="14">
        <f>+VLOOKUP(L7350,Customers!$C$3:$D$797,2,FALSE)</f>
        <v>1</v>
      </c>
      <c r="N7350" s="14">
        <f>+INDEX(Customers!$B$2:$D$797,MATCH(TF_Database!L7350,Customers!$C$2:$C$797,0),1)</f>
        <v>19077</v>
      </c>
      <c r="O7350" s="29">
        <f t="shared" si="686"/>
        <v>8</v>
      </c>
      <c r="P7350" s="29">
        <f t="shared" si="687"/>
        <v>15</v>
      </c>
      <c r="Q7350" s="14" t="str">
        <f t="shared" si="688"/>
        <v xml:space="preserve">Cynthia </v>
      </c>
      <c r="R7350" s="14" t="str">
        <f t="shared" si="689"/>
        <v>Delaney</v>
      </c>
    </row>
    <row r="7351" spans="2:18" x14ac:dyDescent="0.45">
      <c r="B7351" s="14" t="str">
        <f t="shared" si="684"/>
        <v>401924640193</v>
      </c>
      <c r="C7351" s="5">
        <v>40192</v>
      </c>
      <c r="D7351" s="2" t="s">
        <v>806</v>
      </c>
      <c r="E7351" s="14">
        <f t="shared" si="685"/>
        <v>1</v>
      </c>
      <c r="F7351" s="2">
        <v>46</v>
      </c>
      <c r="G7351" s="19">
        <v>72.180000000000007</v>
      </c>
      <c r="H7351" s="20">
        <v>0</v>
      </c>
      <c r="I7351" s="6"/>
      <c r="J7351" s="5">
        <v>40193</v>
      </c>
      <c r="K7351" s="25">
        <v>11.83</v>
      </c>
      <c r="L7351" s="2" t="s">
        <v>430</v>
      </c>
      <c r="M7351" s="14">
        <f>+VLOOKUP(L7351,Customers!$C$3:$D$797,2,FALSE)</f>
        <v>4</v>
      </c>
      <c r="N7351" s="14">
        <f>+INDEX(Customers!$B$2:$D$797,MATCH(TF_Database!L7351,Customers!$C$2:$C$797,0),1)</f>
        <v>1218</v>
      </c>
      <c r="O7351" s="29">
        <f t="shared" si="686"/>
        <v>7</v>
      </c>
      <c r="P7351" s="29">
        <f t="shared" si="687"/>
        <v>13</v>
      </c>
      <c r="Q7351" s="14" t="str">
        <f t="shared" si="688"/>
        <v xml:space="preserve">Sanjit </v>
      </c>
      <c r="R7351" s="14" t="str">
        <f t="shared" si="689"/>
        <v>Jacobs</v>
      </c>
    </row>
    <row r="7352" spans="2:18" x14ac:dyDescent="0.45">
      <c r="B7352" s="14" t="str">
        <f t="shared" si="684"/>
        <v>411742541179</v>
      </c>
      <c r="C7352" s="5">
        <v>41174</v>
      </c>
      <c r="D7352" s="2" t="s">
        <v>804</v>
      </c>
      <c r="E7352" s="14">
        <f t="shared" si="685"/>
        <v>0</v>
      </c>
      <c r="F7352" s="2">
        <v>25</v>
      </c>
      <c r="G7352" s="19">
        <v>172.04</v>
      </c>
      <c r="H7352" s="20">
        <v>0.05</v>
      </c>
      <c r="I7352" s="6"/>
      <c r="J7352" s="5">
        <v>41179</v>
      </c>
      <c r="K7352" s="25">
        <v>-85.11</v>
      </c>
      <c r="L7352" s="2" t="s">
        <v>104</v>
      </c>
      <c r="M7352" s="14">
        <f>+VLOOKUP(L7352,Customers!$C$3:$D$797,2,FALSE)</f>
        <v>3</v>
      </c>
      <c r="N7352" s="14">
        <f>+INDEX(Customers!$B$2:$D$797,MATCH(TF_Database!L7352,Customers!$C$2:$C$797,0),1)</f>
        <v>13240</v>
      </c>
      <c r="O7352" s="29">
        <f t="shared" si="686"/>
        <v>8</v>
      </c>
      <c r="P7352" s="29">
        <f t="shared" si="687"/>
        <v>17</v>
      </c>
      <c r="Q7352" s="14" t="str">
        <f t="shared" si="688"/>
        <v xml:space="preserve">Anthony </v>
      </c>
      <c r="R7352" s="14" t="str">
        <f t="shared" si="689"/>
        <v>O'Donnell</v>
      </c>
    </row>
    <row r="7353" spans="2:18" x14ac:dyDescent="0.45">
      <c r="B7353" s="14" t="str">
        <f t="shared" si="684"/>
        <v>406342940635</v>
      </c>
      <c r="C7353" s="5">
        <v>40634</v>
      </c>
      <c r="D7353" s="2" t="s">
        <v>811</v>
      </c>
      <c r="E7353" s="14">
        <f t="shared" si="685"/>
        <v>0</v>
      </c>
      <c r="F7353" s="2">
        <v>29</v>
      </c>
      <c r="G7353" s="19">
        <v>737.38</v>
      </c>
      <c r="H7353" s="20">
        <v>0.08</v>
      </c>
      <c r="I7353" s="6"/>
      <c r="J7353" s="5">
        <v>40635</v>
      </c>
      <c r="K7353" s="25">
        <v>90.04</v>
      </c>
      <c r="L7353" s="2" t="s">
        <v>735</v>
      </c>
      <c r="M7353" s="14">
        <f>+VLOOKUP(L7353,Customers!$C$3:$D$797,2,FALSE)</f>
        <v>5</v>
      </c>
      <c r="N7353" s="14">
        <f>+INDEX(Customers!$B$2:$D$797,MATCH(TF_Database!L7353,Customers!$C$2:$C$797,0),1)</f>
        <v>7750</v>
      </c>
      <c r="O7353" s="29">
        <f t="shared" si="686"/>
        <v>5</v>
      </c>
      <c r="P7353" s="29">
        <f t="shared" si="687"/>
        <v>11</v>
      </c>
      <c r="Q7353" s="14" t="str">
        <f t="shared" si="688"/>
        <v xml:space="preserve">Fred </v>
      </c>
      <c r="R7353" s="14" t="str">
        <f t="shared" si="689"/>
        <v>Harton</v>
      </c>
    </row>
    <row r="7354" spans="2:18" x14ac:dyDescent="0.45">
      <c r="B7354" s="14" t="str">
        <f t="shared" si="684"/>
        <v>406344740635</v>
      </c>
      <c r="C7354" s="5">
        <v>40634</v>
      </c>
      <c r="D7354" s="2" t="s">
        <v>811</v>
      </c>
      <c r="E7354" s="14">
        <f t="shared" si="685"/>
        <v>0</v>
      </c>
      <c r="F7354" s="2">
        <v>47</v>
      </c>
      <c r="G7354" s="19">
        <v>507.18</v>
      </c>
      <c r="H7354" s="20">
        <v>0</v>
      </c>
      <c r="I7354" s="6"/>
      <c r="J7354" s="5">
        <v>40635</v>
      </c>
      <c r="K7354" s="25">
        <v>74.73</v>
      </c>
      <c r="L7354" s="2" t="s">
        <v>735</v>
      </c>
      <c r="M7354" s="14">
        <f>+VLOOKUP(L7354,Customers!$C$3:$D$797,2,FALSE)</f>
        <v>5</v>
      </c>
      <c r="N7354" s="14">
        <f>+INDEX(Customers!$B$2:$D$797,MATCH(TF_Database!L7354,Customers!$C$2:$C$797,0),1)</f>
        <v>7750</v>
      </c>
      <c r="O7354" s="29">
        <f t="shared" si="686"/>
        <v>5</v>
      </c>
      <c r="P7354" s="29">
        <f t="shared" si="687"/>
        <v>11</v>
      </c>
      <c r="Q7354" s="14" t="str">
        <f t="shared" si="688"/>
        <v xml:space="preserve">Fred </v>
      </c>
      <c r="R7354" s="14" t="str">
        <f t="shared" si="689"/>
        <v>Harton</v>
      </c>
    </row>
    <row r="7355" spans="2:18" x14ac:dyDescent="0.45">
      <c r="B7355" s="14" t="str">
        <f t="shared" si="684"/>
        <v>406344240635</v>
      </c>
      <c r="C7355" s="5">
        <v>40634</v>
      </c>
      <c r="D7355" s="2" t="s">
        <v>811</v>
      </c>
      <c r="E7355" s="14">
        <f t="shared" si="685"/>
        <v>0</v>
      </c>
      <c r="F7355" s="2">
        <v>42</v>
      </c>
      <c r="G7355" s="19">
        <v>151.19</v>
      </c>
      <c r="H7355" s="20">
        <v>7.0000000000000007E-2</v>
      </c>
      <c r="I7355" s="6"/>
      <c r="J7355" s="5">
        <v>40635</v>
      </c>
      <c r="K7355" s="25">
        <v>27.37</v>
      </c>
      <c r="L7355" s="2" t="s">
        <v>735</v>
      </c>
      <c r="M7355" s="14">
        <f>+VLOOKUP(L7355,Customers!$C$3:$D$797,2,FALSE)</f>
        <v>5</v>
      </c>
      <c r="N7355" s="14">
        <f>+INDEX(Customers!$B$2:$D$797,MATCH(TF_Database!L7355,Customers!$C$2:$C$797,0),1)</f>
        <v>7750</v>
      </c>
      <c r="O7355" s="29">
        <f t="shared" si="686"/>
        <v>5</v>
      </c>
      <c r="P7355" s="29">
        <f t="shared" si="687"/>
        <v>11</v>
      </c>
      <c r="Q7355" s="14" t="str">
        <f t="shared" si="688"/>
        <v xml:space="preserve">Fred </v>
      </c>
      <c r="R7355" s="14" t="str">
        <f t="shared" si="689"/>
        <v>Harton</v>
      </c>
    </row>
    <row r="7356" spans="2:18" x14ac:dyDescent="0.45">
      <c r="B7356" s="14" t="str">
        <f t="shared" si="684"/>
        <v>409573740958</v>
      </c>
      <c r="C7356" s="5">
        <v>40957</v>
      </c>
      <c r="D7356" s="2" t="s">
        <v>806</v>
      </c>
      <c r="E7356" s="14">
        <f t="shared" si="685"/>
        <v>1</v>
      </c>
      <c r="F7356" s="2">
        <v>37</v>
      </c>
      <c r="G7356" s="19">
        <v>2180.23</v>
      </c>
      <c r="H7356" s="20">
        <v>0.05</v>
      </c>
      <c r="I7356" s="6"/>
      <c r="J7356" s="5">
        <v>40958</v>
      </c>
      <c r="K7356" s="25">
        <v>660.25</v>
      </c>
      <c r="L7356" s="2" t="s">
        <v>104</v>
      </c>
      <c r="M7356" s="14">
        <f>+VLOOKUP(L7356,Customers!$C$3:$D$797,2,FALSE)</f>
        <v>3</v>
      </c>
      <c r="N7356" s="14">
        <f>+INDEX(Customers!$B$2:$D$797,MATCH(TF_Database!L7356,Customers!$C$2:$C$797,0),1)</f>
        <v>13240</v>
      </c>
      <c r="O7356" s="29">
        <f t="shared" si="686"/>
        <v>8</v>
      </c>
      <c r="P7356" s="29">
        <f t="shared" si="687"/>
        <v>17</v>
      </c>
      <c r="Q7356" s="14" t="str">
        <f t="shared" si="688"/>
        <v xml:space="preserve">Anthony </v>
      </c>
      <c r="R7356" s="14" t="str">
        <f t="shared" si="689"/>
        <v>O'Donnell</v>
      </c>
    </row>
    <row r="7357" spans="2:18" x14ac:dyDescent="0.45">
      <c r="B7357" s="14" t="str">
        <f t="shared" si="684"/>
        <v>406372440638</v>
      </c>
      <c r="C7357" s="5">
        <v>40637</v>
      </c>
      <c r="D7357" s="2" t="s">
        <v>810</v>
      </c>
      <c r="E7357" s="14">
        <f t="shared" si="685"/>
        <v>0</v>
      </c>
      <c r="F7357" s="2">
        <v>24</v>
      </c>
      <c r="G7357" s="19">
        <v>123.75</v>
      </c>
      <c r="H7357" s="20">
        <v>0.09</v>
      </c>
      <c r="I7357" s="6"/>
      <c r="J7357" s="5">
        <v>40638</v>
      </c>
      <c r="K7357" s="25">
        <v>55.42</v>
      </c>
      <c r="L7357" s="2" t="s">
        <v>235</v>
      </c>
      <c r="M7357" s="14">
        <f>+VLOOKUP(L7357,Customers!$C$3:$D$797,2,FALSE)</f>
        <v>5</v>
      </c>
      <c r="N7357" s="14">
        <f>+INDEX(Customers!$B$2:$D$797,MATCH(TF_Database!L7357,Customers!$C$2:$C$797,0),1)</f>
        <v>2617</v>
      </c>
      <c r="O7357" s="29">
        <f t="shared" si="686"/>
        <v>4</v>
      </c>
      <c r="P7357" s="29">
        <f t="shared" si="687"/>
        <v>10</v>
      </c>
      <c r="Q7357" s="14" t="str">
        <f t="shared" si="688"/>
        <v xml:space="preserve">Eva </v>
      </c>
      <c r="R7357" s="14" t="str">
        <f t="shared" si="689"/>
        <v>Jacobs</v>
      </c>
    </row>
    <row r="7358" spans="2:18" x14ac:dyDescent="0.45">
      <c r="B7358" s="14" t="str">
        <f t="shared" si="684"/>
        <v>406374640639</v>
      </c>
      <c r="C7358" s="5">
        <v>40637</v>
      </c>
      <c r="D7358" s="2" t="s">
        <v>810</v>
      </c>
      <c r="E7358" s="14">
        <f t="shared" si="685"/>
        <v>0</v>
      </c>
      <c r="F7358" s="2">
        <v>46</v>
      </c>
      <c r="G7358" s="19">
        <v>3533.97</v>
      </c>
      <c r="H7358" s="20">
        <v>7.0000000000000007E-2</v>
      </c>
      <c r="I7358" s="6"/>
      <c r="J7358" s="5">
        <v>40639</v>
      </c>
      <c r="K7358" s="25">
        <v>-1329.81</v>
      </c>
      <c r="L7358" s="2" t="s">
        <v>235</v>
      </c>
      <c r="M7358" s="14">
        <f>+VLOOKUP(L7358,Customers!$C$3:$D$797,2,FALSE)</f>
        <v>5</v>
      </c>
      <c r="N7358" s="14">
        <f>+INDEX(Customers!$B$2:$D$797,MATCH(TF_Database!L7358,Customers!$C$2:$C$797,0),1)</f>
        <v>2617</v>
      </c>
      <c r="O7358" s="29">
        <f t="shared" si="686"/>
        <v>4</v>
      </c>
      <c r="P7358" s="29">
        <f t="shared" si="687"/>
        <v>10</v>
      </c>
      <c r="Q7358" s="14" t="str">
        <f t="shared" si="688"/>
        <v xml:space="preserve">Eva </v>
      </c>
      <c r="R7358" s="14" t="str">
        <f t="shared" si="689"/>
        <v>Jacobs</v>
      </c>
    </row>
    <row r="7359" spans="2:18" x14ac:dyDescent="0.45">
      <c r="B7359" s="14" t="str">
        <f t="shared" si="684"/>
        <v>406373840639</v>
      </c>
      <c r="C7359" s="5">
        <v>40637</v>
      </c>
      <c r="D7359" s="2" t="s">
        <v>810</v>
      </c>
      <c r="E7359" s="14">
        <f t="shared" si="685"/>
        <v>0</v>
      </c>
      <c r="F7359" s="2">
        <v>38</v>
      </c>
      <c r="G7359" s="19">
        <v>3821.4045000000001</v>
      </c>
      <c r="H7359" s="20">
        <v>0</v>
      </c>
      <c r="I7359" s="6"/>
      <c r="J7359" s="5">
        <v>40639</v>
      </c>
      <c r="K7359" s="25">
        <v>1256.9670000000001</v>
      </c>
      <c r="L7359" s="2" t="s">
        <v>235</v>
      </c>
      <c r="M7359" s="14">
        <f>+VLOOKUP(L7359,Customers!$C$3:$D$797,2,FALSE)</f>
        <v>5</v>
      </c>
      <c r="N7359" s="14">
        <f>+INDEX(Customers!$B$2:$D$797,MATCH(TF_Database!L7359,Customers!$C$2:$C$797,0),1)</f>
        <v>2617</v>
      </c>
      <c r="O7359" s="29">
        <f t="shared" si="686"/>
        <v>4</v>
      </c>
      <c r="P7359" s="29">
        <f t="shared" si="687"/>
        <v>10</v>
      </c>
      <c r="Q7359" s="14" t="str">
        <f t="shared" si="688"/>
        <v xml:space="preserve">Eva </v>
      </c>
      <c r="R7359" s="14" t="str">
        <f t="shared" si="689"/>
        <v>Jacobs</v>
      </c>
    </row>
    <row r="7360" spans="2:18" x14ac:dyDescent="0.45">
      <c r="B7360" s="14" t="str">
        <f t="shared" si="684"/>
        <v>401664240168</v>
      </c>
      <c r="C7360" s="5">
        <v>40166</v>
      </c>
      <c r="D7360" s="2" t="s">
        <v>806</v>
      </c>
      <c r="E7360" s="14">
        <f t="shared" si="685"/>
        <v>1</v>
      </c>
      <c r="F7360" s="2">
        <v>42</v>
      </c>
      <c r="G7360" s="19">
        <v>1651.07</v>
      </c>
      <c r="H7360" s="20">
        <v>0.09</v>
      </c>
      <c r="I7360" s="6"/>
      <c r="J7360" s="5">
        <v>40168</v>
      </c>
      <c r="K7360" s="25">
        <v>-100.49</v>
      </c>
      <c r="L7360" s="2" t="s">
        <v>197</v>
      </c>
      <c r="M7360" s="14">
        <f>+VLOOKUP(L7360,Customers!$C$3:$D$797,2,FALSE)</f>
        <v>2</v>
      </c>
      <c r="N7360" s="14">
        <f>+INDEX(Customers!$B$2:$D$797,MATCH(TF_Database!L7360,Customers!$C$2:$C$797,0),1)</f>
        <v>11549</v>
      </c>
      <c r="O7360" s="29">
        <f t="shared" si="686"/>
        <v>4</v>
      </c>
      <c r="P7360" s="29">
        <f t="shared" si="687"/>
        <v>12</v>
      </c>
      <c r="Q7360" s="14" t="str">
        <f t="shared" si="688"/>
        <v xml:space="preserve">Ken </v>
      </c>
      <c r="R7360" s="14" t="str">
        <f t="shared" si="689"/>
        <v>Lonsdale</v>
      </c>
    </row>
    <row r="7361" spans="2:18" x14ac:dyDescent="0.45">
      <c r="B7361" s="14" t="str">
        <f t="shared" si="684"/>
        <v>409514840952</v>
      </c>
      <c r="C7361" s="5">
        <v>40951</v>
      </c>
      <c r="D7361" s="2" t="s">
        <v>806</v>
      </c>
      <c r="E7361" s="14">
        <f t="shared" si="685"/>
        <v>1</v>
      </c>
      <c r="F7361" s="2">
        <v>48</v>
      </c>
      <c r="G7361" s="19">
        <v>326.10000000000002</v>
      </c>
      <c r="H7361" s="20">
        <v>0.04</v>
      </c>
      <c r="I7361" s="6"/>
      <c r="J7361" s="5">
        <v>40952</v>
      </c>
      <c r="K7361" s="25">
        <v>-118.74</v>
      </c>
      <c r="L7361" s="2" t="s">
        <v>726</v>
      </c>
      <c r="M7361" s="14">
        <f>+VLOOKUP(L7361,Customers!$C$3:$D$797,2,FALSE)</f>
        <v>1</v>
      </c>
      <c r="N7361" s="14">
        <f>+INDEX(Customers!$B$2:$D$797,MATCH(TF_Database!L7361,Customers!$C$2:$C$797,0),1)</f>
        <v>11999</v>
      </c>
      <c r="O7361" s="29">
        <f t="shared" si="686"/>
        <v>6</v>
      </c>
      <c r="P7361" s="29">
        <f t="shared" si="687"/>
        <v>12</v>
      </c>
      <c r="Q7361" s="14" t="str">
        <f t="shared" si="688"/>
        <v xml:space="preserve">Duane </v>
      </c>
      <c r="R7361" s="14" t="str">
        <f t="shared" si="689"/>
        <v>Noonan</v>
      </c>
    </row>
    <row r="7362" spans="2:18" x14ac:dyDescent="0.45">
      <c r="B7362" s="14" t="str">
        <f t="shared" si="684"/>
        <v>40951640954</v>
      </c>
      <c r="C7362" s="5">
        <v>40951</v>
      </c>
      <c r="D7362" s="2" t="s">
        <v>806</v>
      </c>
      <c r="E7362" s="14">
        <f t="shared" si="685"/>
        <v>1</v>
      </c>
      <c r="F7362" s="2">
        <v>6</v>
      </c>
      <c r="G7362" s="19">
        <v>170.374</v>
      </c>
      <c r="H7362" s="20">
        <v>0.09</v>
      </c>
      <c r="I7362" s="6"/>
      <c r="J7362" s="5">
        <v>40954</v>
      </c>
      <c r="K7362" s="25">
        <v>-67.132999999999996</v>
      </c>
      <c r="L7362" s="2" t="s">
        <v>726</v>
      </c>
      <c r="M7362" s="14">
        <f>+VLOOKUP(L7362,Customers!$C$3:$D$797,2,FALSE)</f>
        <v>1</v>
      </c>
      <c r="N7362" s="14">
        <f>+INDEX(Customers!$B$2:$D$797,MATCH(TF_Database!L7362,Customers!$C$2:$C$797,0),1)</f>
        <v>11999</v>
      </c>
      <c r="O7362" s="29">
        <f t="shared" si="686"/>
        <v>6</v>
      </c>
      <c r="P7362" s="29">
        <f t="shared" si="687"/>
        <v>12</v>
      </c>
      <c r="Q7362" s="14" t="str">
        <f t="shared" si="688"/>
        <v xml:space="preserve">Duane </v>
      </c>
      <c r="R7362" s="14" t="str">
        <f t="shared" si="689"/>
        <v>Noonan</v>
      </c>
    </row>
    <row r="7363" spans="2:18" x14ac:dyDescent="0.45">
      <c r="B7363" s="14" t="str">
        <f t="shared" si="684"/>
        <v>402141440214</v>
      </c>
      <c r="C7363" s="5">
        <v>40214</v>
      </c>
      <c r="D7363" s="2" t="s">
        <v>810</v>
      </c>
      <c r="E7363" s="14">
        <f t="shared" si="685"/>
        <v>0</v>
      </c>
      <c r="F7363" s="2">
        <v>14</v>
      </c>
      <c r="G7363" s="19">
        <v>2595.0700000000002</v>
      </c>
      <c r="H7363" s="20">
        <v>0.1</v>
      </c>
      <c r="I7363" s="6"/>
      <c r="J7363" s="5">
        <v>40214</v>
      </c>
      <c r="K7363" s="25">
        <v>1217.19</v>
      </c>
      <c r="L7363" s="2" t="s">
        <v>235</v>
      </c>
      <c r="M7363" s="14">
        <f>+VLOOKUP(L7363,Customers!$C$3:$D$797,2,FALSE)</f>
        <v>5</v>
      </c>
      <c r="N7363" s="14">
        <f>+INDEX(Customers!$B$2:$D$797,MATCH(TF_Database!L7363,Customers!$C$2:$C$797,0),1)</f>
        <v>2617</v>
      </c>
      <c r="O7363" s="29">
        <f t="shared" si="686"/>
        <v>4</v>
      </c>
      <c r="P7363" s="29">
        <f t="shared" si="687"/>
        <v>10</v>
      </c>
      <c r="Q7363" s="14" t="str">
        <f t="shared" si="688"/>
        <v xml:space="preserve">Eva </v>
      </c>
      <c r="R7363" s="14" t="str">
        <f t="shared" si="689"/>
        <v>Jacobs</v>
      </c>
    </row>
    <row r="7364" spans="2:18" x14ac:dyDescent="0.45">
      <c r="B7364" s="14" t="str">
        <f t="shared" si="684"/>
        <v>403733440375</v>
      </c>
      <c r="C7364" s="5">
        <v>40373</v>
      </c>
      <c r="D7364" s="2" t="s">
        <v>810</v>
      </c>
      <c r="E7364" s="14">
        <f t="shared" si="685"/>
        <v>0</v>
      </c>
      <c r="F7364" s="2">
        <v>34</v>
      </c>
      <c r="G7364" s="19">
        <v>801.98</v>
      </c>
      <c r="H7364" s="20">
        <v>0</v>
      </c>
      <c r="I7364" s="6"/>
      <c r="J7364" s="5">
        <v>40375</v>
      </c>
      <c r="K7364" s="25">
        <v>-99.95</v>
      </c>
      <c r="L7364" s="2" t="s">
        <v>738</v>
      </c>
      <c r="M7364" s="14">
        <f>+VLOOKUP(L7364,Customers!$C$3:$D$797,2,FALSE)</f>
        <v>1</v>
      </c>
      <c r="N7364" s="14">
        <f>+INDEX(Customers!$B$2:$D$797,MATCH(TF_Database!L7364,Customers!$C$2:$C$797,0),1)</f>
        <v>19175</v>
      </c>
      <c r="O7364" s="29">
        <f t="shared" si="686"/>
        <v>7</v>
      </c>
      <c r="P7364" s="29">
        <f t="shared" si="687"/>
        <v>18</v>
      </c>
      <c r="Q7364" s="14" t="str">
        <f t="shared" si="688"/>
        <v xml:space="preserve">Lauren </v>
      </c>
      <c r="R7364" s="14" t="str">
        <f t="shared" si="689"/>
        <v>Leatherbury</v>
      </c>
    </row>
    <row r="7365" spans="2:18" x14ac:dyDescent="0.45">
      <c r="B7365" s="14" t="str">
        <f t="shared" si="684"/>
        <v>405801140580</v>
      </c>
      <c r="C7365" s="5">
        <v>40580</v>
      </c>
      <c r="D7365" s="2" t="s">
        <v>806</v>
      </c>
      <c r="E7365" s="14">
        <f t="shared" si="685"/>
        <v>1</v>
      </c>
      <c r="F7365" s="2">
        <v>11</v>
      </c>
      <c r="G7365" s="19">
        <v>65.78</v>
      </c>
      <c r="H7365" s="20">
        <v>7.0000000000000007E-2</v>
      </c>
      <c r="I7365" s="6"/>
      <c r="J7365" s="5">
        <v>40580</v>
      </c>
      <c r="K7365" s="25">
        <v>-17.420000000000002</v>
      </c>
      <c r="L7365" s="2" t="s">
        <v>739</v>
      </c>
      <c r="M7365" s="14">
        <f>+VLOOKUP(L7365,Customers!$C$3:$D$797,2,FALSE)</f>
        <v>1</v>
      </c>
      <c r="N7365" s="14">
        <f>+INDEX(Customers!$B$2:$D$797,MATCH(TF_Database!L7365,Customers!$C$2:$C$797,0),1)</f>
        <v>32255</v>
      </c>
      <c r="O7365" s="29">
        <f t="shared" si="686"/>
        <v>5</v>
      </c>
      <c r="P7365" s="29">
        <f t="shared" si="687"/>
        <v>13</v>
      </c>
      <c r="Q7365" s="14" t="str">
        <f t="shared" si="688"/>
        <v xml:space="preserve">Greg </v>
      </c>
      <c r="R7365" s="14" t="str">
        <f t="shared" si="689"/>
        <v>Matthias</v>
      </c>
    </row>
    <row r="7366" spans="2:18" x14ac:dyDescent="0.45">
      <c r="B7366" s="14" t="str">
        <f t="shared" si="684"/>
        <v>40682140684</v>
      </c>
      <c r="C7366" s="5">
        <v>40682</v>
      </c>
      <c r="D7366" s="2" t="s">
        <v>808</v>
      </c>
      <c r="E7366" s="14">
        <f t="shared" si="685"/>
        <v>0</v>
      </c>
      <c r="F7366" s="2">
        <v>1</v>
      </c>
      <c r="G7366" s="19">
        <v>10.48</v>
      </c>
      <c r="H7366" s="20">
        <v>0.04</v>
      </c>
      <c r="I7366" s="6"/>
      <c r="J7366" s="5">
        <v>40684</v>
      </c>
      <c r="K7366" s="25">
        <v>-5.4395000000000007</v>
      </c>
      <c r="L7366" s="2" t="s">
        <v>738</v>
      </c>
      <c r="M7366" s="14">
        <f>+VLOOKUP(L7366,Customers!$C$3:$D$797,2,FALSE)</f>
        <v>1</v>
      </c>
      <c r="N7366" s="14">
        <f>+INDEX(Customers!$B$2:$D$797,MATCH(TF_Database!L7366,Customers!$C$2:$C$797,0),1)</f>
        <v>19175</v>
      </c>
      <c r="O7366" s="29">
        <f t="shared" si="686"/>
        <v>7</v>
      </c>
      <c r="P7366" s="29">
        <f t="shared" si="687"/>
        <v>18</v>
      </c>
      <c r="Q7366" s="14" t="str">
        <f t="shared" si="688"/>
        <v xml:space="preserve">Lauren </v>
      </c>
      <c r="R7366" s="14" t="str">
        <f t="shared" si="689"/>
        <v>Leatherbury</v>
      </c>
    </row>
    <row r="7367" spans="2:18" x14ac:dyDescent="0.45">
      <c r="B7367" s="14" t="str">
        <f t="shared" ref="B7367:B7430" si="690">+CONCATENATE(C7367,F7367,J7367)</f>
        <v>399844039986</v>
      </c>
      <c r="C7367" s="5">
        <v>39984</v>
      </c>
      <c r="D7367" s="2" t="s">
        <v>808</v>
      </c>
      <c r="E7367" s="14">
        <f t="shared" ref="E7367:E7430" si="691">+IF(D7367="High",1,0)</f>
        <v>0</v>
      </c>
      <c r="F7367" s="2">
        <v>40</v>
      </c>
      <c r="G7367" s="19">
        <v>323.63</v>
      </c>
      <c r="H7367" s="20">
        <v>0.05</v>
      </c>
      <c r="I7367" s="6"/>
      <c r="J7367" s="5">
        <v>39986</v>
      </c>
      <c r="K7367" s="25">
        <v>-205.49349999999998</v>
      </c>
      <c r="L7367" s="2" t="s">
        <v>739</v>
      </c>
      <c r="M7367" s="14">
        <f>+VLOOKUP(L7367,Customers!$C$3:$D$797,2,FALSE)</f>
        <v>1</v>
      </c>
      <c r="N7367" s="14">
        <f>+INDEX(Customers!$B$2:$D$797,MATCH(TF_Database!L7367,Customers!$C$2:$C$797,0),1)</f>
        <v>32255</v>
      </c>
      <c r="O7367" s="29">
        <f t="shared" ref="O7367:O7430" si="692">+SEARCH(" ",L7367)</f>
        <v>5</v>
      </c>
      <c r="P7367" s="29">
        <f t="shared" ref="P7367:P7430" si="693">+LEN(L7367)</f>
        <v>13</v>
      </c>
      <c r="Q7367" s="14" t="str">
        <f t="shared" ref="Q7367:Q7430" si="694">+LEFT(L7367,O7367)</f>
        <v xml:space="preserve">Greg </v>
      </c>
      <c r="R7367" s="14" t="str">
        <f t="shared" ref="R7367:R7430" si="695">+RIGHT(L7367,P7367-O7367)</f>
        <v>Matthias</v>
      </c>
    </row>
    <row r="7368" spans="2:18" x14ac:dyDescent="0.45">
      <c r="B7368" s="14" t="str">
        <f t="shared" si="690"/>
        <v>409561440961</v>
      </c>
      <c r="C7368" s="5">
        <v>40956</v>
      </c>
      <c r="D7368" s="2" t="s">
        <v>804</v>
      </c>
      <c r="E7368" s="14">
        <f t="shared" si="691"/>
        <v>0</v>
      </c>
      <c r="F7368" s="2">
        <v>14</v>
      </c>
      <c r="G7368" s="19">
        <v>157.49</v>
      </c>
      <c r="H7368" s="20">
        <v>0.02</v>
      </c>
      <c r="I7368" s="6"/>
      <c r="J7368" s="5">
        <v>40961</v>
      </c>
      <c r="K7368" s="25">
        <v>62.54</v>
      </c>
      <c r="L7368" s="2" t="s">
        <v>532</v>
      </c>
      <c r="M7368" s="14">
        <f>+VLOOKUP(L7368,Customers!$C$3:$D$797,2,FALSE)</f>
        <v>3</v>
      </c>
      <c r="N7368" s="14">
        <f>+INDEX(Customers!$B$2:$D$797,MATCH(TF_Database!L7368,Customers!$C$2:$C$797,0),1)</f>
        <v>27731</v>
      </c>
      <c r="O7368" s="29">
        <f t="shared" si="692"/>
        <v>4</v>
      </c>
      <c r="P7368" s="29">
        <f t="shared" si="693"/>
        <v>10</v>
      </c>
      <c r="Q7368" s="14" t="str">
        <f t="shared" si="694"/>
        <v xml:space="preserve">Art </v>
      </c>
      <c r="R7368" s="14" t="str">
        <f t="shared" si="695"/>
        <v>Foster</v>
      </c>
    </row>
    <row r="7369" spans="2:18" x14ac:dyDescent="0.45">
      <c r="B7369" s="14" t="str">
        <f t="shared" si="690"/>
        <v>408631740870</v>
      </c>
      <c r="C7369" s="5">
        <v>40863</v>
      </c>
      <c r="D7369" s="2" t="s">
        <v>804</v>
      </c>
      <c r="E7369" s="14">
        <f t="shared" si="691"/>
        <v>0</v>
      </c>
      <c r="F7369" s="2">
        <v>17</v>
      </c>
      <c r="G7369" s="19">
        <v>10134.549999999999</v>
      </c>
      <c r="H7369" s="20">
        <v>0.08</v>
      </c>
      <c r="I7369" s="6"/>
      <c r="J7369" s="5">
        <v>40870</v>
      </c>
      <c r="K7369" s="25">
        <v>-597.21</v>
      </c>
      <c r="L7369" s="2" t="s">
        <v>737</v>
      </c>
      <c r="M7369" s="14">
        <f>+VLOOKUP(L7369,Customers!$C$3:$D$797,2,FALSE)</f>
        <v>1</v>
      </c>
      <c r="N7369" s="14">
        <f>+INDEX(Customers!$B$2:$D$797,MATCH(TF_Database!L7369,Customers!$C$2:$C$797,0),1)</f>
        <v>25773</v>
      </c>
      <c r="O7369" s="29">
        <f t="shared" si="692"/>
        <v>4</v>
      </c>
      <c r="P7369" s="29">
        <f t="shared" si="693"/>
        <v>10</v>
      </c>
      <c r="Q7369" s="14" t="str">
        <f t="shared" si="694"/>
        <v xml:space="preserve">Art </v>
      </c>
      <c r="R7369" s="14" t="str">
        <f t="shared" si="695"/>
        <v>Miller</v>
      </c>
    </row>
    <row r="7370" spans="2:18" x14ac:dyDescent="0.45">
      <c r="B7370" s="14" t="str">
        <f t="shared" si="690"/>
        <v>408634640865</v>
      </c>
      <c r="C7370" s="5">
        <v>40863</v>
      </c>
      <c r="D7370" s="2" t="s">
        <v>804</v>
      </c>
      <c r="E7370" s="14">
        <f t="shared" si="691"/>
        <v>0</v>
      </c>
      <c r="F7370" s="2">
        <v>46</v>
      </c>
      <c r="G7370" s="19">
        <v>1765.64</v>
      </c>
      <c r="H7370" s="20">
        <v>0.08</v>
      </c>
      <c r="I7370" s="6"/>
      <c r="J7370" s="5">
        <v>40865</v>
      </c>
      <c r="K7370" s="25">
        <v>108.65</v>
      </c>
      <c r="L7370" s="2" t="s">
        <v>737</v>
      </c>
      <c r="M7370" s="14">
        <f>+VLOOKUP(L7370,Customers!$C$3:$D$797,2,FALSE)</f>
        <v>1</v>
      </c>
      <c r="N7370" s="14">
        <f>+INDEX(Customers!$B$2:$D$797,MATCH(TF_Database!L7370,Customers!$C$2:$C$797,0),1)</f>
        <v>25773</v>
      </c>
      <c r="O7370" s="29">
        <f t="shared" si="692"/>
        <v>4</v>
      </c>
      <c r="P7370" s="29">
        <f t="shared" si="693"/>
        <v>10</v>
      </c>
      <c r="Q7370" s="14" t="str">
        <f t="shared" si="694"/>
        <v xml:space="preserve">Art </v>
      </c>
      <c r="R7370" s="14" t="str">
        <f t="shared" si="695"/>
        <v>Miller</v>
      </c>
    </row>
    <row r="7371" spans="2:18" x14ac:dyDescent="0.45">
      <c r="B7371" s="14" t="str">
        <f t="shared" si="690"/>
        <v>408632340867</v>
      </c>
      <c r="C7371" s="5">
        <v>40863</v>
      </c>
      <c r="D7371" s="2" t="s">
        <v>804</v>
      </c>
      <c r="E7371" s="14">
        <f t="shared" si="691"/>
        <v>0</v>
      </c>
      <c r="F7371" s="2">
        <v>23</v>
      </c>
      <c r="G7371" s="19">
        <v>156.5</v>
      </c>
      <c r="H7371" s="20">
        <v>0.01</v>
      </c>
      <c r="I7371" s="6"/>
      <c r="J7371" s="5">
        <v>40867</v>
      </c>
      <c r="K7371" s="25">
        <v>-49.6</v>
      </c>
      <c r="L7371" s="2" t="s">
        <v>737</v>
      </c>
      <c r="M7371" s="14">
        <f>+VLOOKUP(L7371,Customers!$C$3:$D$797,2,FALSE)</f>
        <v>1</v>
      </c>
      <c r="N7371" s="14">
        <f>+INDEX(Customers!$B$2:$D$797,MATCH(TF_Database!L7371,Customers!$C$2:$C$797,0),1)</f>
        <v>25773</v>
      </c>
      <c r="O7371" s="29">
        <f t="shared" si="692"/>
        <v>4</v>
      </c>
      <c r="P7371" s="29">
        <f t="shared" si="693"/>
        <v>10</v>
      </c>
      <c r="Q7371" s="14" t="str">
        <f t="shared" si="694"/>
        <v xml:space="preserve">Art </v>
      </c>
      <c r="R7371" s="14" t="str">
        <f t="shared" si="695"/>
        <v>Miller</v>
      </c>
    </row>
    <row r="7372" spans="2:18" x14ac:dyDescent="0.45">
      <c r="B7372" s="14" t="str">
        <f t="shared" si="690"/>
        <v>40363840364</v>
      </c>
      <c r="C7372" s="5">
        <v>40363</v>
      </c>
      <c r="D7372" s="2" t="s">
        <v>808</v>
      </c>
      <c r="E7372" s="14">
        <f t="shared" si="691"/>
        <v>0</v>
      </c>
      <c r="F7372" s="2">
        <v>8</v>
      </c>
      <c r="G7372" s="19">
        <v>157.51</v>
      </c>
      <c r="H7372" s="20">
        <v>0.01</v>
      </c>
      <c r="I7372" s="6"/>
      <c r="J7372" s="5">
        <v>40364</v>
      </c>
      <c r="K7372" s="25">
        <v>46.478000000000002</v>
      </c>
      <c r="L7372" s="2" t="s">
        <v>737</v>
      </c>
      <c r="M7372" s="14">
        <f>+VLOOKUP(L7372,Customers!$C$3:$D$797,2,FALSE)</f>
        <v>1</v>
      </c>
      <c r="N7372" s="14">
        <f>+INDEX(Customers!$B$2:$D$797,MATCH(TF_Database!L7372,Customers!$C$2:$C$797,0),1)</f>
        <v>25773</v>
      </c>
      <c r="O7372" s="29">
        <f t="shared" si="692"/>
        <v>4</v>
      </c>
      <c r="P7372" s="29">
        <f t="shared" si="693"/>
        <v>10</v>
      </c>
      <c r="Q7372" s="14" t="str">
        <f t="shared" si="694"/>
        <v xml:space="preserve">Art </v>
      </c>
      <c r="R7372" s="14" t="str">
        <f t="shared" si="695"/>
        <v>Miller</v>
      </c>
    </row>
    <row r="7373" spans="2:18" x14ac:dyDescent="0.45">
      <c r="B7373" s="14" t="str">
        <f t="shared" si="690"/>
        <v>403633340365</v>
      </c>
      <c r="C7373" s="5">
        <v>40363</v>
      </c>
      <c r="D7373" s="2" t="s">
        <v>808</v>
      </c>
      <c r="E7373" s="14">
        <f t="shared" si="691"/>
        <v>0</v>
      </c>
      <c r="F7373" s="2">
        <v>33</v>
      </c>
      <c r="G7373" s="19">
        <v>97.78</v>
      </c>
      <c r="H7373" s="20">
        <v>0.09</v>
      </c>
      <c r="I7373" s="6"/>
      <c r="J7373" s="5">
        <v>40365</v>
      </c>
      <c r="K7373" s="25">
        <v>-31.22</v>
      </c>
      <c r="L7373" s="2" t="s">
        <v>737</v>
      </c>
      <c r="M7373" s="14">
        <f>+VLOOKUP(L7373,Customers!$C$3:$D$797,2,FALSE)</f>
        <v>1</v>
      </c>
      <c r="N7373" s="14">
        <f>+INDEX(Customers!$B$2:$D$797,MATCH(TF_Database!L7373,Customers!$C$2:$C$797,0),1)</f>
        <v>25773</v>
      </c>
      <c r="O7373" s="29">
        <f t="shared" si="692"/>
        <v>4</v>
      </c>
      <c r="P7373" s="29">
        <f t="shared" si="693"/>
        <v>10</v>
      </c>
      <c r="Q7373" s="14" t="str">
        <f t="shared" si="694"/>
        <v xml:space="preserve">Art </v>
      </c>
      <c r="R7373" s="14" t="str">
        <f t="shared" si="695"/>
        <v>Miller</v>
      </c>
    </row>
    <row r="7374" spans="2:18" x14ac:dyDescent="0.45">
      <c r="B7374" s="14" t="str">
        <f t="shared" si="690"/>
        <v>40668440670</v>
      </c>
      <c r="C7374" s="5">
        <v>40668</v>
      </c>
      <c r="D7374" s="2" t="s">
        <v>808</v>
      </c>
      <c r="E7374" s="14">
        <f t="shared" si="691"/>
        <v>0</v>
      </c>
      <c r="F7374" s="2">
        <v>4</v>
      </c>
      <c r="G7374" s="19">
        <v>1199.336</v>
      </c>
      <c r="H7374" s="20">
        <v>0.01</v>
      </c>
      <c r="I7374" s="6"/>
      <c r="J7374" s="5">
        <v>40670</v>
      </c>
      <c r="K7374" s="25">
        <v>224.8</v>
      </c>
      <c r="L7374" s="2" t="s">
        <v>197</v>
      </c>
      <c r="M7374" s="14">
        <f>+VLOOKUP(L7374,Customers!$C$3:$D$797,2,FALSE)</f>
        <v>2</v>
      </c>
      <c r="N7374" s="14">
        <f>+INDEX(Customers!$B$2:$D$797,MATCH(TF_Database!L7374,Customers!$C$2:$C$797,0),1)</f>
        <v>11549</v>
      </c>
      <c r="O7374" s="29">
        <f t="shared" si="692"/>
        <v>4</v>
      </c>
      <c r="P7374" s="29">
        <f t="shared" si="693"/>
        <v>12</v>
      </c>
      <c r="Q7374" s="14" t="str">
        <f t="shared" si="694"/>
        <v xml:space="preserve">Ken </v>
      </c>
      <c r="R7374" s="14" t="str">
        <f t="shared" si="695"/>
        <v>Lonsdale</v>
      </c>
    </row>
    <row r="7375" spans="2:18" x14ac:dyDescent="0.45">
      <c r="B7375" s="14" t="str">
        <f t="shared" si="690"/>
        <v>411892341190</v>
      </c>
      <c r="C7375" s="5">
        <v>41189</v>
      </c>
      <c r="D7375" s="2" t="s">
        <v>808</v>
      </c>
      <c r="E7375" s="14">
        <f t="shared" si="691"/>
        <v>0</v>
      </c>
      <c r="F7375" s="2">
        <v>23</v>
      </c>
      <c r="G7375" s="19">
        <v>1152.1600000000001</v>
      </c>
      <c r="H7375" s="20">
        <v>0</v>
      </c>
      <c r="I7375" s="6"/>
      <c r="J7375" s="5">
        <v>41190</v>
      </c>
      <c r="K7375" s="25">
        <v>286.98</v>
      </c>
      <c r="L7375" s="2" t="s">
        <v>735</v>
      </c>
      <c r="M7375" s="14">
        <f>+VLOOKUP(L7375,Customers!$C$3:$D$797,2,FALSE)</f>
        <v>5</v>
      </c>
      <c r="N7375" s="14">
        <f>+INDEX(Customers!$B$2:$D$797,MATCH(TF_Database!L7375,Customers!$C$2:$C$797,0),1)</f>
        <v>7750</v>
      </c>
      <c r="O7375" s="29">
        <f t="shared" si="692"/>
        <v>5</v>
      </c>
      <c r="P7375" s="29">
        <f t="shared" si="693"/>
        <v>11</v>
      </c>
      <c r="Q7375" s="14" t="str">
        <f t="shared" si="694"/>
        <v xml:space="preserve">Fred </v>
      </c>
      <c r="R7375" s="14" t="str">
        <f t="shared" si="695"/>
        <v>Harton</v>
      </c>
    </row>
    <row r="7376" spans="2:18" x14ac:dyDescent="0.45">
      <c r="B7376" s="14" t="str">
        <f t="shared" si="690"/>
        <v>41189241191</v>
      </c>
      <c r="C7376" s="5">
        <v>41189</v>
      </c>
      <c r="D7376" s="2" t="s">
        <v>808</v>
      </c>
      <c r="E7376" s="14">
        <f t="shared" si="691"/>
        <v>0</v>
      </c>
      <c r="F7376" s="2">
        <v>2</v>
      </c>
      <c r="G7376" s="19">
        <v>19.899999999999999</v>
      </c>
      <c r="H7376" s="20">
        <v>7.0000000000000007E-2</v>
      </c>
      <c r="I7376" s="6"/>
      <c r="J7376" s="5">
        <v>41191</v>
      </c>
      <c r="K7376" s="25">
        <v>15.97</v>
      </c>
      <c r="L7376" s="2" t="s">
        <v>735</v>
      </c>
      <c r="M7376" s="14">
        <f>+VLOOKUP(L7376,Customers!$C$3:$D$797,2,FALSE)</f>
        <v>5</v>
      </c>
      <c r="N7376" s="14">
        <f>+INDEX(Customers!$B$2:$D$797,MATCH(TF_Database!L7376,Customers!$C$2:$C$797,0),1)</f>
        <v>7750</v>
      </c>
      <c r="O7376" s="29">
        <f t="shared" si="692"/>
        <v>5</v>
      </c>
      <c r="P7376" s="29">
        <f t="shared" si="693"/>
        <v>11</v>
      </c>
      <c r="Q7376" s="14" t="str">
        <f t="shared" si="694"/>
        <v xml:space="preserve">Fred </v>
      </c>
      <c r="R7376" s="14" t="str">
        <f t="shared" si="695"/>
        <v>Harton</v>
      </c>
    </row>
    <row r="7377" spans="2:18" x14ac:dyDescent="0.45">
      <c r="B7377" s="14" t="str">
        <f t="shared" si="690"/>
        <v>409264540928</v>
      </c>
      <c r="C7377" s="5">
        <v>40926</v>
      </c>
      <c r="D7377" s="2" t="s">
        <v>810</v>
      </c>
      <c r="E7377" s="14">
        <f t="shared" si="691"/>
        <v>0</v>
      </c>
      <c r="F7377" s="2">
        <v>45</v>
      </c>
      <c r="G7377" s="19">
        <v>4072.8175000000001</v>
      </c>
      <c r="H7377" s="20">
        <v>0.1</v>
      </c>
      <c r="I7377" s="6"/>
      <c r="J7377" s="5">
        <v>40928</v>
      </c>
      <c r="K7377" s="25">
        <v>897.36300000000006</v>
      </c>
      <c r="L7377" s="2" t="s">
        <v>740</v>
      </c>
      <c r="M7377" s="14">
        <f>+VLOOKUP(L7377,Customers!$C$3:$D$797,2,FALSE)</f>
        <v>4</v>
      </c>
      <c r="N7377" s="14">
        <f>+INDEX(Customers!$B$2:$D$797,MATCH(TF_Database!L7377,Customers!$C$2:$C$797,0),1)</f>
        <v>21188</v>
      </c>
      <c r="O7377" s="29">
        <f t="shared" si="692"/>
        <v>8</v>
      </c>
      <c r="P7377" s="29">
        <f t="shared" si="693"/>
        <v>14</v>
      </c>
      <c r="Q7377" s="14" t="str">
        <f t="shared" si="694"/>
        <v xml:space="preserve">Anthony </v>
      </c>
      <c r="R7377" s="14" t="str">
        <f t="shared" si="695"/>
        <v>Rawles</v>
      </c>
    </row>
    <row r="7378" spans="2:18" x14ac:dyDescent="0.45">
      <c r="B7378" s="14" t="str">
        <f t="shared" si="690"/>
        <v>406554340660</v>
      </c>
      <c r="C7378" s="5">
        <v>40655</v>
      </c>
      <c r="D7378" s="2" t="s">
        <v>804</v>
      </c>
      <c r="E7378" s="14">
        <f t="shared" si="691"/>
        <v>0</v>
      </c>
      <c r="F7378" s="2">
        <v>43</v>
      </c>
      <c r="G7378" s="19">
        <v>1438.33</v>
      </c>
      <c r="H7378" s="20">
        <v>0.08</v>
      </c>
      <c r="I7378" s="6"/>
      <c r="J7378" s="5">
        <v>40660</v>
      </c>
      <c r="K7378" s="25">
        <v>163.38</v>
      </c>
      <c r="L7378" s="2" t="s">
        <v>738</v>
      </c>
      <c r="M7378" s="14">
        <f>+VLOOKUP(L7378,Customers!$C$3:$D$797,2,FALSE)</f>
        <v>1</v>
      </c>
      <c r="N7378" s="14">
        <f>+INDEX(Customers!$B$2:$D$797,MATCH(TF_Database!L7378,Customers!$C$2:$C$797,0),1)</f>
        <v>19175</v>
      </c>
      <c r="O7378" s="29">
        <f t="shared" si="692"/>
        <v>7</v>
      </c>
      <c r="P7378" s="29">
        <f t="shared" si="693"/>
        <v>18</v>
      </c>
      <c r="Q7378" s="14" t="str">
        <f t="shared" si="694"/>
        <v xml:space="preserve">Lauren </v>
      </c>
      <c r="R7378" s="14" t="str">
        <f t="shared" si="695"/>
        <v>Leatherbury</v>
      </c>
    </row>
    <row r="7379" spans="2:18" x14ac:dyDescent="0.45">
      <c r="B7379" s="14" t="str">
        <f t="shared" si="690"/>
        <v>405473540547</v>
      </c>
      <c r="C7379" s="5">
        <v>40547</v>
      </c>
      <c r="D7379" s="2" t="s">
        <v>811</v>
      </c>
      <c r="E7379" s="14">
        <f t="shared" si="691"/>
        <v>0</v>
      </c>
      <c r="F7379" s="2">
        <v>35</v>
      </c>
      <c r="G7379" s="19">
        <v>625.94849999999997</v>
      </c>
      <c r="H7379" s="20">
        <v>0.04</v>
      </c>
      <c r="I7379" s="6"/>
      <c r="J7379" s="5">
        <v>40547</v>
      </c>
      <c r="K7379" s="25">
        <v>-87.021000000000001</v>
      </c>
      <c r="L7379" s="2" t="s">
        <v>739</v>
      </c>
      <c r="M7379" s="14">
        <f>+VLOOKUP(L7379,Customers!$C$3:$D$797,2,FALSE)</f>
        <v>1</v>
      </c>
      <c r="N7379" s="14">
        <f>+INDEX(Customers!$B$2:$D$797,MATCH(TF_Database!L7379,Customers!$C$2:$C$797,0),1)</f>
        <v>32255</v>
      </c>
      <c r="O7379" s="29">
        <f t="shared" si="692"/>
        <v>5</v>
      </c>
      <c r="P7379" s="29">
        <f t="shared" si="693"/>
        <v>13</v>
      </c>
      <c r="Q7379" s="14" t="str">
        <f t="shared" si="694"/>
        <v xml:space="preserve">Greg </v>
      </c>
      <c r="R7379" s="14" t="str">
        <f t="shared" si="695"/>
        <v>Matthias</v>
      </c>
    </row>
    <row r="7380" spans="2:18" x14ac:dyDescent="0.45">
      <c r="B7380" s="14" t="str">
        <f t="shared" si="690"/>
        <v>40797440801</v>
      </c>
      <c r="C7380" s="5">
        <v>40797</v>
      </c>
      <c r="D7380" s="2" t="s">
        <v>804</v>
      </c>
      <c r="E7380" s="14">
        <f t="shared" si="691"/>
        <v>0</v>
      </c>
      <c r="F7380" s="2">
        <v>4</v>
      </c>
      <c r="G7380" s="19">
        <v>12.49</v>
      </c>
      <c r="H7380" s="20">
        <v>0.08</v>
      </c>
      <c r="I7380" s="6"/>
      <c r="J7380" s="5">
        <v>40801</v>
      </c>
      <c r="K7380" s="25">
        <v>-13.500999999999999</v>
      </c>
      <c r="L7380" s="2" t="s">
        <v>235</v>
      </c>
      <c r="M7380" s="14">
        <f>+VLOOKUP(L7380,Customers!$C$3:$D$797,2,FALSE)</f>
        <v>5</v>
      </c>
      <c r="N7380" s="14">
        <f>+INDEX(Customers!$B$2:$D$797,MATCH(TF_Database!L7380,Customers!$C$2:$C$797,0),1)</f>
        <v>2617</v>
      </c>
      <c r="O7380" s="29">
        <f t="shared" si="692"/>
        <v>4</v>
      </c>
      <c r="P7380" s="29">
        <f t="shared" si="693"/>
        <v>10</v>
      </c>
      <c r="Q7380" s="14" t="str">
        <f t="shared" si="694"/>
        <v xml:space="preserve">Eva </v>
      </c>
      <c r="R7380" s="14" t="str">
        <f t="shared" si="695"/>
        <v>Jacobs</v>
      </c>
    </row>
    <row r="7381" spans="2:18" x14ac:dyDescent="0.45">
      <c r="B7381" s="14" t="str">
        <f t="shared" si="690"/>
        <v>401723040173</v>
      </c>
      <c r="C7381" s="5">
        <v>40172</v>
      </c>
      <c r="D7381" s="2" t="s">
        <v>808</v>
      </c>
      <c r="E7381" s="14">
        <f t="shared" si="691"/>
        <v>0</v>
      </c>
      <c r="F7381" s="2">
        <v>30</v>
      </c>
      <c r="G7381" s="19">
        <v>1653.607</v>
      </c>
      <c r="H7381" s="20">
        <v>0.02</v>
      </c>
      <c r="I7381" s="6"/>
      <c r="J7381" s="5">
        <v>40173</v>
      </c>
      <c r="K7381" s="25">
        <v>294.96600000000001</v>
      </c>
      <c r="L7381" s="2" t="s">
        <v>739</v>
      </c>
      <c r="M7381" s="14">
        <f>+VLOOKUP(L7381,Customers!$C$3:$D$797,2,FALSE)</f>
        <v>1</v>
      </c>
      <c r="N7381" s="14">
        <f>+INDEX(Customers!$B$2:$D$797,MATCH(TF_Database!L7381,Customers!$C$2:$C$797,0),1)</f>
        <v>32255</v>
      </c>
      <c r="O7381" s="29">
        <f t="shared" si="692"/>
        <v>5</v>
      </c>
      <c r="P7381" s="29">
        <f t="shared" si="693"/>
        <v>13</v>
      </c>
      <c r="Q7381" s="14" t="str">
        <f t="shared" si="694"/>
        <v xml:space="preserve">Greg </v>
      </c>
      <c r="R7381" s="14" t="str">
        <f t="shared" si="695"/>
        <v>Matthias</v>
      </c>
    </row>
    <row r="7382" spans="2:18" x14ac:dyDescent="0.45">
      <c r="B7382" s="14" t="str">
        <f t="shared" si="690"/>
        <v>399231339923</v>
      </c>
      <c r="C7382" s="5">
        <v>39923</v>
      </c>
      <c r="D7382" s="2" t="s">
        <v>810</v>
      </c>
      <c r="E7382" s="14">
        <f t="shared" si="691"/>
        <v>0</v>
      </c>
      <c r="F7382" s="2">
        <v>13</v>
      </c>
      <c r="G7382" s="19">
        <v>248.76</v>
      </c>
      <c r="H7382" s="20">
        <v>0.1</v>
      </c>
      <c r="I7382" s="6"/>
      <c r="J7382" s="5">
        <v>39923</v>
      </c>
      <c r="K7382" s="25">
        <v>35.090000000000003</v>
      </c>
      <c r="L7382" s="2" t="s">
        <v>740</v>
      </c>
      <c r="M7382" s="14">
        <f>+VLOOKUP(L7382,Customers!$C$3:$D$797,2,FALSE)</f>
        <v>4</v>
      </c>
      <c r="N7382" s="14">
        <f>+INDEX(Customers!$B$2:$D$797,MATCH(TF_Database!L7382,Customers!$C$2:$C$797,0),1)</f>
        <v>21188</v>
      </c>
      <c r="O7382" s="29">
        <f t="shared" si="692"/>
        <v>8</v>
      </c>
      <c r="P7382" s="29">
        <f t="shared" si="693"/>
        <v>14</v>
      </c>
      <c r="Q7382" s="14" t="str">
        <f t="shared" si="694"/>
        <v xml:space="preserve">Anthony </v>
      </c>
      <c r="R7382" s="14" t="str">
        <f t="shared" si="695"/>
        <v>Rawles</v>
      </c>
    </row>
    <row r="7383" spans="2:18" x14ac:dyDescent="0.45">
      <c r="B7383" s="14" t="str">
        <f t="shared" si="690"/>
        <v>399234339924</v>
      </c>
      <c r="C7383" s="5">
        <v>39923</v>
      </c>
      <c r="D7383" s="2" t="s">
        <v>810</v>
      </c>
      <c r="E7383" s="14">
        <f t="shared" si="691"/>
        <v>0</v>
      </c>
      <c r="F7383" s="2">
        <v>43</v>
      </c>
      <c r="G7383" s="19">
        <v>10984.05</v>
      </c>
      <c r="H7383" s="20">
        <v>0.06</v>
      </c>
      <c r="I7383" s="6"/>
      <c r="J7383" s="5">
        <v>39924</v>
      </c>
      <c r="K7383" s="25">
        <v>785.63</v>
      </c>
      <c r="L7383" s="2" t="s">
        <v>740</v>
      </c>
      <c r="M7383" s="14">
        <f>+VLOOKUP(L7383,Customers!$C$3:$D$797,2,FALSE)</f>
        <v>4</v>
      </c>
      <c r="N7383" s="14">
        <f>+INDEX(Customers!$B$2:$D$797,MATCH(TF_Database!L7383,Customers!$C$2:$C$797,0),1)</f>
        <v>21188</v>
      </c>
      <c r="O7383" s="29">
        <f t="shared" si="692"/>
        <v>8</v>
      </c>
      <c r="P7383" s="29">
        <f t="shared" si="693"/>
        <v>14</v>
      </c>
      <c r="Q7383" s="14" t="str">
        <f t="shared" si="694"/>
        <v xml:space="preserve">Anthony </v>
      </c>
      <c r="R7383" s="14" t="str">
        <f t="shared" si="695"/>
        <v>Rawles</v>
      </c>
    </row>
    <row r="7384" spans="2:18" x14ac:dyDescent="0.45">
      <c r="B7384" s="14" t="str">
        <f t="shared" si="690"/>
        <v>411653141166</v>
      </c>
      <c r="C7384" s="5">
        <v>41165</v>
      </c>
      <c r="D7384" s="2" t="s">
        <v>806</v>
      </c>
      <c r="E7384" s="14">
        <f t="shared" si="691"/>
        <v>1</v>
      </c>
      <c r="F7384" s="2">
        <v>31</v>
      </c>
      <c r="G7384" s="19">
        <v>2447.1074999999996</v>
      </c>
      <c r="H7384" s="20">
        <v>0</v>
      </c>
      <c r="I7384" s="6"/>
      <c r="J7384" s="5">
        <v>41166</v>
      </c>
      <c r="K7384" s="25">
        <v>856.96199999999999</v>
      </c>
      <c r="L7384" s="2" t="s">
        <v>197</v>
      </c>
      <c r="M7384" s="14">
        <f>+VLOOKUP(L7384,Customers!$C$3:$D$797,2,FALSE)</f>
        <v>2</v>
      </c>
      <c r="N7384" s="14">
        <f>+INDEX(Customers!$B$2:$D$797,MATCH(TF_Database!L7384,Customers!$C$2:$C$797,0),1)</f>
        <v>11549</v>
      </c>
      <c r="O7384" s="29">
        <f t="shared" si="692"/>
        <v>4</v>
      </c>
      <c r="P7384" s="29">
        <f t="shared" si="693"/>
        <v>12</v>
      </c>
      <c r="Q7384" s="14" t="str">
        <f t="shared" si="694"/>
        <v xml:space="preserve">Ken </v>
      </c>
      <c r="R7384" s="14" t="str">
        <f t="shared" si="695"/>
        <v>Lonsdale</v>
      </c>
    </row>
    <row r="7385" spans="2:18" x14ac:dyDescent="0.45">
      <c r="B7385" s="14" t="str">
        <f t="shared" si="690"/>
        <v>40219240224</v>
      </c>
      <c r="C7385" s="5">
        <v>40219</v>
      </c>
      <c r="D7385" s="2" t="s">
        <v>804</v>
      </c>
      <c r="E7385" s="14">
        <f t="shared" si="691"/>
        <v>0</v>
      </c>
      <c r="F7385" s="2">
        <v>2</v>
      </c>
      <c r="G7385" s="19">
        <v>26.64</v>
      </c>
      <c r="H7385" s="20">
        <v>0.09</v>
      </c>
      <c r="I7385" s="6"/>
      <c r="J7385" s="5">
        <v>40224</v>
      </c>
      <c r="K7385" s="25">
        <v>-13.88</v>
      </c>
      <c r="L7385" s="2" t="s">
        <v>739</v>
      </c>
      <c r="M7385" s="14">
        <f>+VLOOKUP(L7385,Customers!$C$3:$D$797,2,FALSE)</f>
        <v>1</v>
      </c>
      <c r="N7385" s="14">
        <f>+INDEX(Customers!$B$2:$D$797,MATCH(TF_Database!L7385,Customers!$C$2:$C$797,0),1)</f>
        <v>32255</v>
      </c>
      <c r="O7385" s="29">
        <f t="shared" si="692"/>
        <v>5</v>
      </c>
      <c r="P7385" s="29">
        <f t="shared" si="693"/>
        <v>13</v>
      </c>
      <c r="Q7385" s="14" t="str">
        <f t="shared" si="694"/>
        <v xml:space="preserve">Greg </v>
      </c>
      <c r="R7385" s="14" t="str">
        <f t="shared" si="695"/>
        <v>Matthias</v>
      </c>
    </row>
    <row r="7386" spans="2:18" x14ac:dyDescent="0.45">
      <c r="B7386" s="14" t="str">
        <f t="shared" si="690"/>
        <v>402191640228</v>
      </c>
      <c r="C7386" s="5">
        <v>40219</v>
      </c>
      <c r="D7386" s="2" t="s">
        <v>804</v>
      </c>
      <c r="E7386" s="14">
        <f t="shared" si="691"/>
        <v>0</v>
      </c>
      <c r="F7386" s="2">
        <v>16</v>
      </c>
      <c r="G7386" s="19">
        <v>88.19</v>
      </c>
      <c r="H7386" s="20">
        <v>0.03</v>
      </c>
      <c r="I7386" s="6"/>
      <c r="J7386" s="5">
        <v>40228</v>
      </c>
      <c r="K7386" s="25">
        <v>-25.97</v>
      </c>
      <c r="L7386" s="2" t="s">
        <v>739</v>
      </c>
      <c r="M7386" s="14">
        <f>+VLOOKUP(L7386,Customers!$C$3:$D$797,2,FALSE)</f>
        <v>1</v>
      </c>
      <c r="N7386" s="14">
        <f>+INDEX(Customers!$B$2:$D$797,MATCH(TF_Database!L7386,Customers!$C$2:$C$797,0),1)</f>
        <v>32255</v>
      </c>
      <c r="O7386" s="29">
        <f t="shared" si="692"/>
        <v>5</v>
      </c>
      <c r="P7386" s="29">
        <f t="shared" si="693"/>
        <v>13</v>
      </c>
      <c r="Q7386" s="14" t="str">
        <f t="shared" si="694"/>
        <v xml:space="preserve">Greg </v>
      </c>
      <c r="R7386" s="14" t="str">
        <f t="shared" si="695"/>
        <v>Matthias</v>
      </c>
    </row>
    <row r="7387" spans="2:18" x14ac:dyDescent="0.45">
      <c r="B7387" s="14" t="str">
        <f t="shared" si="690"/>
        <v>402933940294</v>
      </c>
      <c r="C7387" s="5">
        <v>40293</v>
      </c>
      <c r="D7387" s="2" t="s">
        <v>806</v>
      </c>
      <c r="E7387" s="14">
        <f t="shared" si="691"/>
        <v>1</v>
      </c>
      <c r="F7387" s="2">
        <v>39</v>
      </c>
      <c r="G7387" s="19">
        <v>318.27999999999997</v>
      </c>
      <c r="H7387" s="20">
        <v>0.08</v>
      </c>
      <c r="I7387" s="6"/>
      <c r="J7387" s="5">
        <v>40294</v>
      </c>
      <c r="K7387" s="25">
        <v>114.95</v>
      </c>
      <c r="L7387" s="2" t="s">
        <v>125</v>
      </c>
      <c r="M7387" s="14">
        <f>+VLOOKUP(L7387,Customers!$C$3:$D$797,2,FALSE)</f>
        <v>5</v>
      </c>
      <c r="N7387" s="14">
        <f>+INDEX(Customers!$B$2:$D$797,MATCH(TF_Database!L7387,Customers!$C$2:$C$797,0),1)</f>
        <v>13407</v>
      </c>
      <c r="O7387" s="29">
        <f t="shared" si="692"/>
        <v>12</v>
      </c>
      <c r="P7387" s="29">
        <f t="shared" si="693"/>
        <v>20</v>
      </c>
      <c r="Q7387" s="14" t="str">
        <f t="shared" si="694"/>
        <v xml:space="preserve">Christopher </v>
      </c>
      <c r="R7387" s="14" t="str">
        <f t="shared" si="695"/>
        <v>Martinez</v>
      </c>
    </row>
    <row r="7388" spans="2:18" x14ac:dyDescent="0.45">
      <c r="B7388" s="14" t="str">
        <f t="shared" si="690"/>
        <v>402933440294</v>
      </c>
      <c r="C7388" s="5">
        <v>40293</v>
      </c>
      <c r="D7388" s="2" t="s">
        <v>806</v>
      </c>
      <c r="E7388" s="14">
        <f t="shared" si="691"/>
        <v>1</v>
      </c>
      <c r="F7388" s="2">
        <v>34</v>
      </c>
      <c r="G7388" s="19">
        <v>289.52999999999997</v>
      </c>
      <c r="H7388" s="20">
        <v>0.08</v>
      </c>
      <c r="I7388" s="6"/>
      <c r="J7388" s="5">
        <v>40294</v>
      </c>
      <c r="K7388" s="25">
        <v>46.970999999999997</v>
      </c>
      <c r="L7388" s="2" t="s">
        <v>125</v>
      </c>
      <c r="M7388" s="14">
        <f>+VLOOKUP(L7388,Customers!$C$3:$D$797,2,FALSE)</f>
        <v>5</v>
      </c>
      <c r="N7388" s="14">
        <f>+INDEX(Customers!$B$2:$D$797,MATCH(TF_Database!L7388,Customers!$C$2:$C$797,0),1)</f>
        <v>13407</v>
      </c>
      <c r="O7388" s="29">
        <f t="shared" si="692"/>
        <v>12</v>
      </c>
      <c r="P7388" s="29">
        <f t="shared" si="693"/>
        <v>20</v>
      </c>
      <c r="Q7388" s="14" t="str">
        <f t="shared" si="694"/>
        <v xml:space="preserve">Christopher </v>
      </c>
      <c r="R7388" s="14" t="str">
        <f t="shared" si="695"/>
        <v>Martinez</v>
      </c>
    </row>
    <row r="7389" spans="2:18" x14ac:dyDescent="0.45">
      <c r="B7389" s="14" t="str">
        <f t="shared" si="690"/>
        <v>402934540295</v>
      </c>
      <c r="C7389" s="5">
        <v>40293</v>
      </c>
      <c r="D7389" s="2" t="s">
        <v>806</v>
      </c>
      <c r="E7389" s="14">
        <f t="shared" si="691"/>
        <v>1</v>
      </c>
      <c r="F7389" s="2">
        <v>45</v>
      </c>
      <c r="G7389" s="19">
        <v>322.8</v>
      </c>
      <c r="H7389" s="20">
        <v>0.06</v>
      </c>
      <c r="I7389" s="6"/>
      <c r="J7389" s="5">
        <v>40295</v>
      </c>
      <c r="K7389" s="25">
        <v>53.15</v>
      </c>
      <c r="L7389" s="2" t="s">
        <v>125</v>
      </c>
      <c r="M7389" s="14">
        <f>+VLOOKUP(L7389,Customers!$C$3:$D$797,2,FALSE)</f>
        <v>5</v>
      </c>
      <c r="N7389" s="14">
        <f>+INDEX(Customers!$B$2:$D$797,MATCH(TF_Database!L7389,Customers!$C$2:$C$797,0),1)</f>
        <v>13407</v>
      </c>
      <c r="O7389" s="29">
        <f t="shared" si="692"/>
        <v>12</v>
      </c>
      <c r="P7389" s="29">
        <f t="shared" si="693"/>
        <v>20</v>
      </c>
      <c r="Q7389" s="14" t="str">
        <f t="shared" si="694"/>
        <v xml:space="preserve">Christopher </v>
      </c>
      <c r="R7389" s="14" t="str">
        <f t="shared" si="695"/>
        <v>Martinez</v>
      </c>
    </row>
    <row r="7390" spans="2:18" x14ac:dyDescent="0.45">
      <c r="B7390" s="14" t="str">
        <f t="shared" si="690"/>
        <v>406054040606</v>
      </c>
      <c r="C7390" s="5">
        <v>40605</v>
      </c>
      <c r="D7390" s="2" t="s">
        <v>810</v>
      </c>
      <c r="E7390" s="14">
        <f t="shared" si="691"/>
        <v>0</v>
      </c>
      <c r="F7390" s="2">
        <v>40</v>
      </c>
      <c r="G7390" s="19">
        <v>649.46</v>
      </c>
      <c r="H7390" s="20">
        <v>0.01</v>
      </c>
      <c r="I7390" s="6"/>
      <c r="J7390" s="5">
        <v>40606</v>
      </c>
      <c r="K7390" s="25">
        <v>189.04</v>
      </c>
      <c r="L7390" s="2" t="s">
        <v>740</v>
      </c>
      <c r="M7390" s="14">
        <f>+VLOOKUP(L7390,Customers!$C$3:$D$797,2,FALSE)</f>
        <v>4</v>
      </c>
      <c r="N7390" s="14">
        <f>+INDEX(Customers!$B$2:$D$797,MATCH(TF_Database!L7390,Customers!$C$2:$C$797,0),1)</f>
        <v>21188</v>
      </c>
      <c r="O7390" s="29">
        <f t="shared" si="692"/>
        <v>8</v>
      </c>
      <c r="P7390" s="29">
        <f t="shared" si="693"/>
        <v>14</v>
      </c>
      <c r="Q7390" s="14" t="str">
        <f t="shared" si="694"/>
        <v xml:space="preserve">Anthony </v>
      </c>
      <c r="R7390" s="14" t="str">
        <f t="shared" si="695"/>
        <v>Rawles</v>
      </c>
    </row>
    <row r="7391" spans="2:18" x14ac:dyDescent="0.45">
      <c r="B7391" s="14" t="str">
        <f t="shared" si="690"/>
        <v>412221941223</v>
      </c>
      <c r="C7391" s="5">
        <v>41222</v>
      </c>
      <c r="D7391" s="2" t="s">
        <v>811</v>
      </c>
      <c r="E7391" s="14">
        <f t="shared" si="691"/>
        <v>0</v>
      </c>
      <c r="F7391" s="2">
        <v>19</v>
      </c>
      <c r="G7391" s="19">
        <v>200.41</v>
      </c>
      <c r="H7391" s="20">
        <v>0.05</v>
      </c>
      <c r="I7391" s="6"/>
      <c r="J7391" s="5">
        <v>41223</v>
      </c>
      <c r="K7391" s="25">
        <v>-23.65</v>
      </c>
      <c r="L7391" s="2" t="s">
        <v>125</v>
      </c>
      <c r="M7391" s="14">
        <f>+VLOOKUP(L7391,Customers!$C$3:$D$797,2,FALSE)</f>
        <v>5</v>
      </c>
      <c r="N7391" s="14">
        <f>+INDEX(Customers!$B$2:$D$797,MATCH(TF_Database!L7391,Customers!$C$2:$C$797,0),1)</f>
        <v>13407</v>
      </c>
      <c r="O7391" s="29">
        <f t="shared" si="692"/>
        <v>12</v>
      </c>
      <c r="P7391" s="29">
        <f t="shared" si="693"/>
        <v>20</v>
      </c>
      <c r="Q7391" s="14" t="str">
        <f t="shared" si="694"/>
        <v xml:space="preserve">Christopher </v>
      </c>
      <c r="R7391" s="14" t="str">
        <f t="shared" si="695"/>
        <v>Martinez</v>
      </c>
    </row>
    <row r="7392" spans="2:18" x14ac:dyDescent="0.45">
      <c r="B7392" s="14" t="str">
        <f t="shared" si="690"/>
        <v>406444140645</v>
      </c>
      <c r="C7392" s="5">
        <v>40644</v>
      </c>
      <c r="D7392" s="2" t="s">
        <v>806</v>
      </c>
      <c r="E7392" s="14">
        <f t="shared" si="691"/>
        <v>1</v>
      </c>
      <c r="F7392" s="2">
        <v>41</v>
      </c>
      <c r="G7392" s="19">
        <v>708.83</v>
      </c>
      <c r="H7392" s="20">
        <v>0.08</v>
      </c>
      <c r="I7392" s="6"/>
      <c r="J7392" s="5">
        <v>40645</v>
      </c>
      <c r="K7392" s="25">
        <v>35.08</v>
      </c>
      <c r="L7392" s="2" t="s">
        <v>735</v>
      </c>
      <c r="M7392" s="14">
        <f>+VLOOKUP(L7392,Customers!$C$3:$D$797,2,FALSE)</f>
        <v>5</v>
      </c>
      <c r="N7392" s="14">
        <f>+INDEX(Customers!$B$2:$D$797,MATCH(TF_Database!L7392,Customers!$C$2:$C$797,0),1)</f>
        <v>7750</v>
      </c>
      <c r="O7392" s="29">
        <f t="shared" si="692"/>
        <v>5</v>
      </c>
      <c r="P7392" s="29">
        <f t="shared" si="693"/>
        <v>11</v>
      </c>
      <c r="Q7392" s="14" t="str">
        <f t="shared" si="694"/>
        <v xml:space="preserve">Fred </v>
      </c>
      <c r="R7392" s="14" t="str">
        <f t="shared" si="695"/>
        <v>Harton</v>
      </c>
    </row>
    <row r="7393" spans="2:18" x14ac:dyDescent="0.45">
      <c r="B7393" s="14" t="str">
        <f t="shared" si="690"/>
        <v>40946640947</v>
      </c>
      <c r="C7393" s="5">
        <v>40946</v>
      </c>
      <c r="D7393" s="2" t="s">
        <v>810</v>
      </c>
      <c r="E7393" s="14">
        <f t="shared" si="691"/>
        <v>0</v>
      </c>
      <c r="F7393" s="2">
        <v>6</v>
      </c>
      <c r="G7393" s="19">
        <v>1635.29</v>
      </c>
      <c r="H7393" s="20">
        <v>0.1</v>
      </c>
      <c r="I7393" s="6"/>
      <c r="J7393" s="5">
        <v>40947</v>
      </c>
      <c r="K7393" s="25">
        <v>7.9200000000000728</v>
      </c>
      <c r="L7393" s="2" t="s">
        <v>734</v>
      </c>
      <c r="M7393" s="14">
        <f>+VLOOKUP(L7393,Customers!$C$3:$D$797,2,FALSE)</f>
        <v>4</v>
      </c>
      <c r="N7393" s="14">
        <f>+INDEX(Customers!$B$2:$D$797,MATCH(TF_Database!L7393,Customers!$C$2:$C$797,0),1)</f>
        <v>13314</v>
      </c>
      <c r="O7393" s="29">
        <f t="shared" si="692"/>
        <v>6</v>
      </c>
      <c r="P7393" s="29">
        <f t="shared" si="693"/>
        <v>12</v>
      </c>
      <c r="Q7393" s="14" t="str">
        <f t="shared" si="694"/>
        <v xml:space="preserve">Carol </v>
      </c>
      <c r="R7393" s="14" t="str">
        <f t="shared" si="695"/>
        <v>Darley</v>
      </c>
    </row>
    <row r="7394" spans="2:18" x14ac:dyDescent="0.45">
      <c r="B7394" s="14" t="str">
        <f t="shared" si="690"/>
        <v>409463740947</v>
      </c>
      <c r="C7394" s="5">
        <v>40946</v>
      </c>
      <c r="D7394" s="2" t="s">
        <v>810</v>
      </c>
      <c r="E7394" s="14">
        <f t="shared" si="691"/>
        <v>0</v>
      </c>
      <c r="F7394" s="2">
        <v>37</v>
      </c>
      <c r="G7394" s="19">
        <v>316.35000000000002</v>
      </c>
      <c r="H7394" s="20">
        <v>0.01</v>
      </c>
      <c r="I7394" s="6"/>
      <c r="J7394" s="5">
        <v>40947</v>
      </c>
      <c r="K7394" s="25">
        <v>-52.18</v>
      </c>
      <c r="L7394" s="2" t="s">
        <v>734</v>
      </c>
      <c r="M7394" s="14">
        <f>+VLOOKUP(L7394,Customers!$C$3:$D$797,2,FALSE)</f>
        <v>4</v>
      </c>
      <c r="N7394" s="14">
        <f>+INDEX(Customers!$B$2:$D$797,MATCH(TF_Database!L7394,Customers!$C$2:$C$797,0),1)</f>
        <v>13314</v>
      </c>
      <c r="O7394" s="29">
        <f t="shared" si="692"/>
        <v>6</v>
      </c>
      <c r="P7394" s="29">
        <f t="shared" si="693"/>
        <v>12</v>
      </c>
      <c r="Q7394" s="14" t="str">
        <f t="shared" si="694"/>
        <v xml:space="preserve">Carol </v>
      </c>
      <c r="R7394" s="14" t="str">
        <f t="shared" si="695"/>
        <v>Darley</v>
      </c>
    </row>
    <row r="7395" spans="2:18" x14ac:dyDescent="0.45">
      <c r="B7395" s="14" t="str">
        <f t="shared" si="690"/>
        <v>400613340062</v>
      </c>
      <c r="C7395" s="5">
        <v>40061</v>
      </c>
      <c r="D7395" s="2" t="s">
        <v>808</v>
      </c>
      <c r="E7395" s="14">
        <f t="shared" si="691"/>
        <v>0</v>
      </c>
      <c r="F7395" s="2">
        <v>33</v>
      </c>
      <c r="G7395" s="19">
        <v>194.09</v>
      </c>
      <c r="H7395" s="20">
        <v>0.03</v>
      </c>
      <c r="I7395" s="6"/>
      <c r="J7395" s="5">
        <v>40062</v>
      </c>
      <c r="K7395" s="25">
        <v>-63.35</v>
      </c>
      <c r="L7395" s="2" t="s">
        <v>738</v>
      </c>
      <c r="M7395" s="14">
        <f>+VLOOKUP(L7395,Customers!$C$3:$D$797,2,FALSE)</f>
        <v>1</v>
      </c>
      <c r="N7395" s="14">
        <f>+INDEX(Customers!$B$2:$D$797,MATCH(TF_Database!L7395,Customers!$C$2:$C$797,0),1)</f>
        <v>19175</v>
      </c>
      <c r="O7395" s="29">
        <f t="shared" si="692"/>
        <v>7</v>
      </c>
      <c r="P7395" s="29">
        <f t="shared" si="693"/>
        <v>18</v>
      </c>
      <c r="Q7395" s="14" t="str">
        <f t="shared" si="694"/>
        <v xml:space="preserve">Lauren </v>
      </c>
      <c r="R7395" s="14" t="str">
        <f t="shared" si="695"/>
        <v>Leatherbury</v>
      </c>
    </row>
    <row r="7396" spans="2:18" x14ac:dyDescent="0.45">
      <c r="B7396" s="14" t="str">
        <f t="shared" si="690"/>
        <v>399593739966</v>
      </c>
      <c r="C7396" s="5">
        <v>39959</v>
      </c>
      <c r="D7396" s="2" t="s">
        <v>804</v>
      </c>
      <c r="E7396" s="14">
        <f t="shared" si="691"/>
        <v>0</v>
      </c>
      <c r="F7396" s="2">
        <v>37</v>
      </c>
      <c r="G7396" s="19">
        <v>227.5</v>
      </c>
      <c r="H7396" s="20">
        <v>0.01</v>
      </c>
      <c r="I7396" s="6"/>
      <c r="J7396" s="5">
        <v>39966</v>
      </c>
      <c r="K7396" s="25">
        <v>-256.51900000000001</v>
      </c>
      <c r="L7396" s="2" t="s">
        <v>740</v>
      </c>
      <c r="M7396" s="14">
        <f>+VLOOKUP(L7396,Customers!$C$3:$D$797,2,FALSE)</f>
        <v>4</v>
      </c>
      <c r="N7396" s="14">
        <f>+INDEX(Customers!$B$2:$D$797,MATCH(TF_Database!L7396,Customers!$C$2:$C$797,0),1)</f>
        <v>21188</v>
      </c>
      <c r="O7396" s="29">
        <f t="shared" si="692"/>
        <v>8</v>
      </c>
      <c r="P7396" s="29">
        <f t="shared" si="693"/>
        <v>14</v>
      </c>
      <c r="Q7396" s="14" t="str">
        <f t="shared" si="694"/>
        <v xml:space="preserve">Anthony </v>
      </c>
      <c r="R7396" s="14" t="str">
        <f t="shared" si="695"/>
        <v>Rawles</v>
      </c>
    </row>
    <row r="7397" spans="2:18" x14ac:dyDescent="0.45">
      <c r="B7397" s="14" t="str">
        <f t="shared" si="690"/>
        <v>399592139959</v>
      </c>
      <c r="C7397" s="5">
        <v>39959</v>
      </c>
      <c r="D7397" s="2" t="s">
        <v>804</v>
      </c>
      <c r="E7397" s="14">
        <f t="shared" si="691"/>
        <v>0</v>
      </c>
      <c r="F7397" s="2">
        <v>21</v>
      </c>
      <c r="G7397" s="19">
        <v>2292.1015000000002</v>
      </c>
      <c r="H7397" s="20">
        <v>0.02</v>
      </c>
      <c r="I7397" s="6"/>
      <c r="J7397" s="5">
        <v>39959</v>
      </c>
      <c r="K7397" s="25">
        <v>398.358</v>
      </c>
      <c r="L7397" s="2" t="s">
        <v>740</v>
      </c>
      <c r="M7397" s="14">
        <f>+VLOOKUP(L7397,Customers!$C$3:$D$797,2,FALSE)</f>
        <v>4</v>
      </c>
      <c r="N7397" s="14">
        <f>+INDEX(Customers!$B$2:$D$797,MATCH(TF_Database!L7397,Customers!$C$2:$C$797,0),1)</f>
        <v>21188</v>
      </c>
      <c r="O7397" s="29">
        <f t="shared" si="692"/>
        <v>8</v>
      </c>
      <c r="P7397" s="29">
        <f t="shared" si="693"/>
        <v>14</v>
      </c>
      <c r="Q7397" s="14" t="str">
        <f t="shared" si="694"/>
        <v xml:space="preserve">Anthony </v>
      </c>
      <c r="R7397" s="14" t="str">
        <f t="shared" si="695"/>
        <v>Rawles</v>
      </c>
    </row>
    <row r="7398" spans="2:18" x14ac:dyDescent="0.45">
      <c r="B7398" s="14" t="str">
        <f t="shared" si="690"/>
        <v>407872440788</v>
      </c>
      <c r="C7398" s="5">
        <v>40787</v>
      </c>
      <c r="D7398" s="2" t="s">
        <v>806</v>
      </c>
      <c r="E7398" s="14">
        <f t="shared" si="691"/>
        <v>1</v>
      </c>
      <c r="F7398" s="2">
        <v>24</v>
      </c>
      <c r="G7398" s="19">
        <v>206.34</v>
      </c>
      <c r="H7398" s="20">
        <v>0.04</v>
      </c>
      <c r="I7398" s="6"/>
      <c r="J7398" s="5">
        <v>40788</v>
      </c>
      <c r="K7398" s="25">
        <v>-38.229999999999997</v>
      </c>
      <c r="L7398" s="2" t="s">
        <v>532</v>
      </c>
      <c r="M7398" s="14">
        <f>+VLOOKUP(L7398,Customers!$C$3:$D$797,2,FALSE)</f>
        <v>3</v>
      </c>
      <c r="N7398" s="14">
        <f>+INDEX(Customers!$B$2:$D$797,MATCH(TF_Database!L7398,Customers!$C$2:$C$797,0),1)</f>
        <v>27731</v>
      </c>
      <c r="O7398" s="29">
        <f t="shared" si="692"/>
        <v>4</v>
      </c>
      <c r="P7398" s="29">
        <f t="shared" si="693"/>
        <v>10</v>
      </c>
      <c r="Q7398" s="14" t="str">
        <f t="shared" si="694"/>
        <v xml:space="preserve">Art </v>
      </c>
      <c r="R7398" s="14" t="str">
        <f t="shared" si="695"/>
        <v>Foster</v>
      </c>
    </row>
    <row r="7399" spans="2:18" x14ac:dyDescent="0.45">
      <c r="B7399" s="14" t="str">
        <f t="shared" si="690"/>
        <v>405041140505</v>
      </c>
      <c r="C7399" s="5">
        <v>40504</v>
      </c>
      <c r="D7399" s="2" t="s">
        <v>808</v>
      </c>
      <c r="E7399" s="14">
        <f t="shared" si="691"/>
        <v>0</v>
      </c>
      <c r="F7399" s="2">
        <v>11</v>
      </c>
      <c r="G7399" s="19">
        <v>13.52</v>
      </c>
      <c r="H7399" s="20">
        <v>0.03</v>
      </c>
      <c r="I7399" s="6"/>
      <c r="J7399" s="5">
        <v>40505</v>
      </c>
      <c r="K7399" s="25">
        <v>-27.66</v>
      </c>
      <c r="L7399" s="2" t="s">
        <v>430</v>
      </c>
      <c r="M7399" s="14">
        <f>+VLOOKUP(L7399,Customers!$C$3:$D$797,2,FALSE)</f>
        <v>4</v>
      </c>
      <c r="N7399" s="14">
        <f>+INDEX(Customers!$B$2:$D$797,MATCH(TF_Database!L7399,Customers!$C$2:$C$797,0),1)</f>
        <v>1218</v>
      </c>
      <c r="O7399" s="29">
        <f t="shared" si="692"/>
        <v>7</v>
      </c>
      <c r="P7399" s="29">
        <f t="shared" si="693"/>
        <v>13</v>
      </c>
      <c r="Q7399" s="14" t="str">
        <f t="shared" si="694"/>
        <v xml:space="preserve">Sanjit </v>
      </c>
      <c r="R7399" s="14" t="str">
        <f t="shared" si="695"/>
        <v>Jacobs</v>
      </c>
    </row>
    <row r="7400" spans="2:18" x14ac:dyDescent="0.45">
      <c r="B7400" s="14" t="str">
        <f t="shared" si="690"/>
        <v>40826440828</v>
      </c>
      <c r="C7400" s="5">
        <v>40826</v>
      </c>
      <c r="D7400" s="2" t="s">
        <v>810</v>
      </c>
      <c r="E7400" s="14">
        <f t="shared" si="691"/>
        <v>0</v>
      </c>
      <c r="F7400" s="2">
        <v>4</v>
      </c>
      <c r="G7400" s="19">
        <v>20.25</v>
      </c>
      <c r="H7400" s="20">
        <v>0.1</v>
      </c>
      <c r="I7400" s="6"/>
      <c r="J7400" s="5">
        <v>40828</v>
      </c>
      <c r="K7400" s="25">
        <v>-22.13</v>
      </c>
      <c r="L7400" s="2" t="s">
        <v>125</v>
      </c>
      <c r="M7400" s="14">
        <f>+VLOOKUP(L7400,Customers!$C$3:$D$797,2,FALSE)</f>
        <v>5</v>
      </c>
      <c r="N7400" s="14">
        <f>+INDEX(Customers!$B$2:$D$797,MATCH(TF_Database!L7400,Customers!$C$2:$C$797,0),1)</f>
        <v>13407</v>
      </c>
      <c r="O7400" s="29">
        <f t="shared" si="692"/>
        <v>12</v>
      </c>
      <c r="P7400" s="29">
        <f t="shared" si="693"/>
        <v>20</v>
      </c>
      <c r="Q7400" s="14" t="str">
        <f t="shared" si="694"/>
        <v xml:space="preserve">Christopher </v>
      </c>
      <c r="R7400" s="14" t="str">
        <f t="shared" si="695"/>
        <v>Martinez</v>
      </c>
    </row>
    <row r="7401" spans="2:18" x14ac:dyDescent="0.45">
      <c r="B7401" s="14" t="str">
        <f t="shared" si="690"/>
        <v>408262240828</v>
      </c>
      <c r="C7401" s="5">
        <v>40826</v>
      </c>
      <c r="D7401" s="2" t="s">
        <v>810</v>
      </c>
      <c r="E7401" s="14">
        <f t="shared" si="691"/>
        <v>0</v>
      </c>
      <c r="F7401" s="2">
        <v>22</v>
      </c>
      <c r="G7401" s="19">
        <v>52.62</v>
      </c>
      <c r="H7401" s="20">
        <v>0.01</v>
      </c>
      <c r="I7401" s="6"/>
      <c r="J7401" s="5">
        <v>40828</v>
      </c>
      <c r="K7401" s="25">
        <v>-4.6399999999999997</v>
      </c>
      <c r="L7401" s="2" t="s">
        <v>125</v>
      </c>
      <c r="M7401" s="14">
        <f>+VLOOKUP(L7401,Customers!$C$3:$D$797,2,FALSE)</f>
        <v>5</v>
      </c>
      <c r="N7401" s="14">
        <f>+INDEX(Customers!$B$2:$D$797,MATCH(TF_Database!L7401,Customers!$C$2:$C$797,0),1)</f>
        <v>13407</v>
      </c>
      <c r="O7401" s="29">
        <f t="shared" si="692"/>
        <v>12</v>
      </c>
      <c r="P7401" s="29">
        <f t="shared" si="693"/>
        <v>20</v>
      </c>
      <c r="Q7401" s="14" t="str">
        <f t="shared" si="694"/>
        <v xml:space="preserve">Christopher </v>
      </c>
      <c r="R7401" s="14" t="str">
        <f t="shared" si="695"/>
        <v>Martinez</v>
      </c>
    </row>
    <row r="7402" spans="2:18" x14ac:dyDescent="0.45">
      <c r="B7402" s="14" t="str">
        <f t="shared" si="690"/>
        <v>407782940778</v>
      </c>
      <c r="C7402" s="5">
        <v>40778</v>
      </c>
      <c r="D7402" s="2" t="s">
        <v>811</v>
      </c>
      <c r="E7402" s="14">
        <f t="shared" si="691"/>
        <v>0</v>
      </c>
      <c r="F7402" s="2">
        <v>29</v>
      </c>
      <c r="G7402" s="19">
        <v>214.19</v>
      </c>
      <c r="H7402" s="20">
        <v>0</v>
      </c>
      <c r="I7402" s="6"/>
      <c r="J7402" s="5">
        <v>40778</v>
      </c>
      <c r="K7402" s="25">
        <v>-40.56</v>
      </c>
      <c r="L7402" s="2" t="s">
        <v>726</v>
      </c>
      <c r="M7402" s="14">
        <f>+VLOOKUP(L7402,Customers!$C$3:$D$797,2,FALSE)</f>
        <v>1</v>
      </c>
      <c r="N7402" s="14">
        <f>+INDEX(Customers!$B$2:$D$797,MATCH(TF_Database!L7402,Customers!$C$2:$C$797,0),1)</f>
        <v>11999</v>
      </c>
      <c r="O7402" s="29">
        <f t="shared" si="692"/>
        <v>6</v>
      </c>
      <c r="P7402" s="29">
        <f t="shared" si="693"/>
        <v>12</v>
      </c>
      <c r="Q7402" s="14" t="str">
        <f t="shared" si="694"/>
        <v xml:space="preserve">Duane </v>
      </c>
      <c r="R7402" s="14" t="str">
        <f t="shared" si="695"/>
        <v>Noonan</v>
      </c>
    </row>
    <row r="7403" spans="2:18" x14ac:dyDescent="0.45">
      <c r="B7403" s="14" t="str">
        <f t="shared" si="690"/>
        <v>409164140917</v>
      </c>
      <c r="C7403" s="5">
        <v>40916</v>
      </c>
      <c r="D7403" s="2" t="s">
        <v>806</v>
      </c>
      <c r="E7403" s="14">
        <f t="shared" si="691"/>
        <v>1</v>
      </c>
      <c r="F7403" s="2">
        <v>41</v>
      </c>
      <c r="G7403" s="19">
        <v>198.29</v>
      </c>
      <c r="H7403" s="20">
        <v>0.08</v>
      </c>
      <c r="I7403" s="6"/>
      <c r="J7403" s="5">
        <v>40917</v>
      </c>
      <c r="K7403" s="25">
        <v>-134.41200000000001</v>
      </c>
      <c r="L7403" s="2" t="s">
        <v>738</v>
      </c>
      <c r="M7403" s="14">
        <f>+VLOOKUP(L7403,Customers!$C$3:$D$797,2,FALSE)</f>
        <v>1</v>
      </c>
      <c r="N7403" s="14">
        <f>+INDEX(Customers!$B$2:$D$797,MATCH(TF_Database!L7403,Customers!$C$2:$C$797,0),1)</f>
        <v>19175</v>
      </c>
      <c r="O7403" s="29">
        <f t="shared" si="692"/>
        <v>7</v>
      </c>
      <c r="P7403" s="29">
        <f t="shared" si="693"/>
        <v>18</v>
      </c>
      <c r="Q7403" s="14" t="str">
        <f t="shared" si="694"/>
        <v xml:space="preserve">Lauren </v>
      </c>
      <c r="R7403" s="14" t="str">
        <f t="shared" si="695"/>
        <v>Leatherbury</v>
      </c>
    </row>
    <row r="7404" spans="2:18" x14ac:dyDescent="0.45">
      <c r="B7404" s="14" t="str">
        <f t="shared" si="690"/>
        <v>402771240278</v>
      </c>
      <c r="C7404" s="5">
        <v>40277</v>
      </c>
      <c r="D7404" s="2" t="s">
        <v>806</v>
      </c>
      <c r="E7404" s="14">
        <f t="shared" si="691"/>
        <v>1</v>
      </c>
      <c r="F7404" s="2">
        <v>12</v>
      </c>
      <c r="G7404" s="19">
        <v>6034.68</v>
      </c>
      <c r="H7404" s="20">
        <v>0.06</v>
      </c>
      <c r="I7404" s="6"/>
      <c r="J7404" s="5">
        <v>40278</v>
      </c>
      <c r="K7404" s="25">
        <v>-517.08000000000004</v>
      </c>
      <c r="L7404" s="2" t="s">
        <v>740</v>
      </c>
      <c r="M7404" s="14">
        <f>+VLOOKUP(L7404,Customers!$C$3:$D$797,2,FALSE)</f>
        <v>4</v>
      </c>
      <c r="N7404" s="14">
        <f>+INDEX(Customers!$B$2:$D$797,MATCH(TF_Database!L7404,Customers!$C$2:$C$797,0),1)</f>
        <v>21188</v>
      </c>
      <c r="O7404" s="29">
        <f t="shared" si="692"/>
        <v>8</v>
      </c>
      <c r="P7404" s="29">
        <f t="shared" si="693"/>
        <v>14</v>
      </c>
      <c r="Q7404" s="14" t="str">
        <f t="shared" si="694"/>
        <v xml:space="preserve">Anthony </v>
      </c>
      <c r="R7404" s="14" t="str">
        <f t="shared" si="695"/>
        <v>Rawles</v>
      </c>
    </row>
    <row r="7405" spans="2:18" x14ac:dyDescent="0.45">
      <c r="B7405" s="14" t="str">
        <f t="shared" si="690"/>
        <v>411384741145</v>
      </c>
      <c r="C7405" s="5">
        <v>41138</v>
      </c>
      <c r="D7405" s="2" t="s">
        <v>804</v>
      </c>
      <c r="E7405" s="14">
        <f t="shared" si="691"/>
        <v>0</v>
      </c>
      <c r="F7405" s="2">
        <v>47</v>
      </c>
      <c r="G7405" s="19">
        <v>228.31</v>
      </c>
      <c r="H7405" s="20">
        <v>0.03</v>
      </c>
      <c r="I7405" s="6"/>
      <c r="J7405" s="5">
        <v>41145</v>
      </c>
      <c r="K7405" s="25">
        <v>8.89</v>
      </c>
      <c r="L7405" s="2" t="s">
        <v>235</v>
      </c>
      <c r="M7405" s="14">
        <f>+VLOOKUP(L7405,Customers!$C$3:$D$797,2,FALSE)</f>
        <v>5</v>
      </c>
      <c r="N7405" s="14">
        <f>+INDEX(Customers!$B$2:$D$797,MATCH(TF_Database!L7405,Customers!$C$2:$C$797,0),1)</f>
        <v>2617</v>
      </c>
      <c r="O7405" s="29">
        <f t="shared" si="692"/>
        <v>4</v>
      </c>
      <c r="P7405" s="29">
        <f t="shared" si="693"/>
        <v>10</v>
      </c>
      <c r="Q7405" s="14" t="str">
        <f t="shared" si="694"/>
        <v xml:space="preserve">Eva </v>
      </c>
      <c r="R7405" s="14" t="str">
        <f t="shared" si="695"/>
        <v>Jacobs</v>
      </c>
    </row>
    <row r="7406" spans="2:18" x14ac:dyDescent="0.45">
      <c r="B7406" s="14" t="str">
        <f t="shared" si="690"/>
        <v>400923240093</v>
      </c>
      <c r="C7406" s="5">
        <v>40092</v>
      </c>
      <c r="D7406" s="2" t="s">
        <v>811</v>
      </c>
      <c r="E7406" s="14">
        <f t="shared" si="691"/>
        <v>0</v>
      </c>
      <c r="F7406" s="2">
        <v>32</v>
      </c>
      <c r="G7406" s="19">
        <v>98.46</v>
      </c>
      <c r="H7406" s="20">
        <v>0.01</v>
      </c>
      <c r="I7406" s="6"/>
      <c r="J7406" s="5">
        <v>40093</v>
      </c>
      <c r="K7406" s="25">
        <v>41.54</v>
      </c>
      <c r="L7406" s="2" t="s">
        <v>726</v>
      </c>
      <c r="M7406" s="14">
        <f>+VLOOKUP(L7406,Customers!$C$3:$D$797,2,FALSE)</f>
        <v>1</v>
      </c>
      <c r="N7406" s="14">
        <f>+INDEX(Customers!$B$2:$D$797,MATCH(TF_Database!L7406,Customers!$C$2:$C$797,0),1)</f>
        <v>11999</v>
      </c>
      <c r="O7406" s="29">
        <f t="shared" si="692"/>
        <v>6</v>
      </c>
      <c r="P7406" s="29">
        <f t="shared" si="693"/>
        <v>12</v>
      </c>
      <c r="Q7406" s="14" t="str">
        <f t="shared" si="694"/>
        <v xml:space="preserve">Duane </v>
      </c>
      <c r="R7406" s="14" t="str">
        <f t="shared" si="695"/>
        <v>Noonan</v>
      </c>
    </row>
    <row r="7407" spans="2:18" x14ac:dyDescent="0.45">
      <c r="B7407" s="14" t="str">
        <f t="shared" si="690"/>
        <v>400921140094</v>
      </c>
      <c r="C7407" s="5">
        <v>40092</v>
      </c>
      <c r="D7407" s="2" t="s">
        <v>811</v>
      </c>
      <c r="E7407" s="14">
        <f t="shared" si="691"/>
        <v>0</v>
      </c>
      <c r="F7407" s="2">
        <v>11</v>
      </c>
      <c r="G7407" s="19">
        <v>569.63599999999997</v>
      </c>
      <c r="H7407" s="20">
        <v>0</v>
      </c>
      <c r="I7407" s="6"/>
      <c r="J7407" s="5">
        <v>40094</v>
      </c>
      <c r="K7407" s="25">
        <v>-173.25</v>
      </c>
      <c r="L7407" s="2" t="s">
        <v>726</v>
      </c>
      <c r="M7407" s="14">
        <f>+VLOOKUP(L7407,Customers!$C$3:$D$797,2,FALSE)</f>
        <v>1</v>
      </c>
      <c r="N7407" s="14">
        <f>+INDEX(Customers!$B$2:$D$797,MATCH(TF_Database!L7407,Customers!$C$2:$C$797,0),1)</f>
        <v>11999</v>
      </c>
      <c r="O7407" s="29">
        <f t="shared" si="692"/>
        <v>6</v>
      </c>
      <c r="P7407" s="29">
        <f t="shared" si="693"/>
        <v>12</v>
      </c>
      <c r="Q7407" s="14" t="str">
        <f t="shared" si="694"/>
        <v xml:space="preserve">Duane </v>
      </c>
      <c r="R7407" s="14" t="str">
        <f t="shared" si="695"/>
        <v>Noonan</v>
      </c>
    </row>
    <row r="7408" spans="2:18" x14ac:dyDescent="0.45">
      <c r="B7408" s="14" t="str">
        <f t="shared" si="690"/>
        <v>402991840299</v>
      </c>
      <c r="C7408" s="5">
        <v>40299</v>
      </c>
      <c r="D7408" s="2" t="s">
        <v>806</v>
      </c>
      <c r="E7408" s="14">
        <f t="shared" si="691"/>
        <v>1</v>
      </c>
      <c r="F7408" s="2">
        <v>18</v>
      </c>
      <c r="G7408" s="19">
        <v>314.95999999999998</v>
      </c>
      <c r="H7408" s="20">
        <v>0.1</v>
      </c>
      <c r="I7408" s="6"/>
      <c r="J7408" s="5">
        <v>40299</v>
      </c>
      <c r="K7408" s="25">
        <v>153.47999999999999</v>
      </c>
      <c r="L7408" s="2" t="s">
        <v>740</v>
      </c>
      <c r="M7408" s="14">
        <f>+VLOOKUP(L7408,Customers!$C$3:$D$797,2,FALSE)</f>
        <v>4</v>
      </c>
      <c r="N7408" s="14">
        <f>+INDEX(Customers!$B$2:$D$797,MATCH(TF_Database!L7408,Customers!$C$2:$C$797,0),1)</f>
        <v>21188</v>
      </c>
      <c r="O7408" s="29">
        <f t="shared" si="692"/>
        <v>8</v>
      </c>
      <c r="P7408" s="29">
        <f t="shared" si="693"/>
        <v>14</v>
      </c>
      <c r="Q7408" s="14" t="str">
        <f t="shared" si="694"/>
        <v xml:space="preserve">Anthony </v>
      </c>
      <c r="R7408" s="14" t="str">
        <f t="shared" si="695"/>
        <v>Rawles</v>
      </c>
    </row>
    <row r="7409" spans="2:18" x14ac:dyDescent="0.45">
      <c r="B7409" s="14" t="str">
        <f t="shared" si="690"/>
        <v>412074041209</v>
      </c>
      <c r="C7409" s="5">
        <v>41207</v>
      </c>
      <c r="D7409" s="2" t="s">
        <v>810</v>
      </c>
      <c r="E7409" s="14">
        <f t="shared" si="691"/>
        <v>0</v>
      </c>
      <c r="F7409" s="2">
        <v>40</v>
      </c>
      <c r="G7409" s="19">
        <v>120.15</v>
      </c>
      <c r="H7409" s="20">
        <v>0</v>
      </c>
      <c r="I7409" s="6"/>
      <c r="J7409" s="5">
        <v>41209</v>
      </c>
      <c r="K7409" s="25">
        <v>11.322000000000001</v>
      </c>
      <c r="L7409" s="2" t="s">
        <v>740</v>
      </c>
      <c r="M7409" s="14">
        <f>+VLOOKUP(L7409,Customers!$C$3:$D$797,2,FALSE)</f>
        <v>4</v>
      </c>
      <c r="N7409" s="14">
        <f>+INDEX(Customers!$B$2:$D$797,MATCH(TF_Database!L7409,Customers!$C$2:$C$797,0),1)</f>
        <v>21188</v>
      </c>
      <c r="O7409" s="29">
        <f t="shared" si="692"/>
        <v>8</v>
      </c>
      <c r="P7409" s="29">
        <f t="shared" si="693"/>
        <v>14</v>
      </c>
      <c r="Q7409" s="14" t="str">
        <f t="shared" si="694"/>
        <v xml:space="preserve">Anthony </v>
      </c>
      <c r="R7409" s="14" t="str">
        <f t="shared" si="695"/>
        <v>Rawles</v>
      </c>
    </row>
    <row r="7410" spans="2:18" x14ac:dyDescent="0.45">
      <c r="B7410" s="14" t="str">
        <f t="shared" si="690"/>
        <v>40809840809</v>
      </c>
      <c r="C7410" s="5">
        <v>40809</v>
      </c>
      <c r="D7410" s="2" t="s">
        <v>808</v>
      </c>
      <c r="E7410" s="14">
        <f t="shared" si="691"/>
        <v>0</v>
      </c>
      <c r="F7410" s="2">
        <v>8</v>
      </c>
      <c r="G7410" s="19">
        <v>1058.82</v>
      </c>
      <c r="H7410" s="20">
        <v>0.02</v>
      </c>
      <c r="I7410" s="6"/>
      <c r="J7410" s="5">
        <v>40809</v>
      </c>
      <c r="K7410" s="25">
        <v>211.73</v>
      </c>
      <c r="L7410" s="2" t="s">
        <v>125</v>
      </c>
      <c r="M7410" s="14">
        <f>+VLOOKUP(L7410,Customers!$C$3:$D$797,2,FALSE)</f>
        <v>5</v>
      </c>
      <c r="N7410" s="14">
        <f>+INDEX(Customers!$B$2:$D$797,MATCH(TF_Database!L7410,Customers!$C$2:$C$797,0),1)</f>
        <v>13407</v>
      </c>
      <c r="O7410" s="29">
        <f t="shared" si="692"/>
        <v>12</v>
      </c>
      <c r="P7410" s="29">
        <f t="shared" si="693"/>
        <v>20</v>
      </c>
      <c r="Q7410" s="14" t="str">
        <f t="shared" si="694"/>
        <v xml:space="preserve">Christopher </v>
      </c>
      <c r="R7410" s="14" t="str">
        <f t="shared" si="695"/>
        <v>Martinez</v>
      </c>
    </row>
    <row r="7411" spans="2:18" x14ac:dyDescent="0.45">
      <c r="B7411" s="14" t="str">
        <f t="shared" si="690"/>
        <v>408091440811</v>
      </c>
      <c r="C7411" s="5">
        <v>40809</v>
      </c>
      <c r="D7411" s="2" t="s">
        <v>808</v>
      </c>
      <c r="E7411" s="14">
        <f t="shared" si="691"/>
        <v>0</v>
      </c>
      <c r="F7411" s="2">
        <v>14</v>
      </c>
      <c r="G7411" s="19">
        <v>92.07</v>
      </c>
      <c r="H7411" s="20">
        <v>0.09</v>
      </c>
      <c r="I7411" s="6"/>
      <c r="J7411" s="5">
        <v>40811</v>
      </c>
      <c r="K7411" s="25">
        <v>-64.5</v>
      </c>
      <c r="L7411" s="2" t="s">
        <v>125</v>
      </c>
      <c r="M7411" s="14">
        <f>+VLOOKUP(L7411,Customers!$C$3:$D$797,2,FALSE)</f>
        <v>5</v>
      </c>
      <c r="N7411" s="14">
        <f>+INDEX(Customers!$B$2:$D$797,MATCH(TF_Database!L7411,Customers!$C$2:$C$797,0),1)</f>
        <v>13407</v>
      </c>
      <c r="O7411" s="29">
        <f t="shared" si="692"/>
        <v>12</v>
      </c>
      <c r="P7411" s="29">
        <f t="shared" si="693"/>
        <v>20</v>
      </c>
      <c r="Q7411" s="14" t="str">
        <f t="shared" si="694"/>
        <v xml:space="preserve">Christopher </v>
      </c>
      <c r="R7411" s="14" t="str">
        <f t="shared" si="695"/>
        <v>Martinez</v>
      </c>
    </row>
    <row r="7412" spans="2:18" x14ac:dyDescent="0.45">
      <c r="B7412" s="14" t="str">
        <f t="shared" si="690"/>
        <v>407022440703</v>
      </c>
      <c r="C7412" s="5">
        <v>40702</v>
      </c>
      <c r="D7412" s="2" t="s">
        <v>806</v>
      </c>
      <c r="E7412" s="14">
        <f t="shared" si="691"/>
        <v>1</v>
      </c>
      <c r="F7412" s="2">
        <v>24</v>
      </c>
      <c r="G7412" s="19">
        <v>1811.55</v>
      </c>
      <c r="H7412" s="20">
        <v>0.09</v>
      </c>
      <c r="I7412" s="6"/>
      <c r="J7412" s="5">
        <v>40703</v>
      </c>
      <c r="K7412" s="25">
        <v>512.69000000000005</v>
      </c>
      <c r="L7412" s="2" t="s">
        <v>741</v>
      </c>
      <c r="M7412" s="14">
        <f>+VLOOKUP(L7412,Customers!$C$3:$D$797,2,FALSE)</f>
        <v>2</v>
      </c>
      <c r="N7412" s="14">
        <f>+INDEX(Customers!$B$2:$D$797,MATCH(TF_Database!L7412,Customers!$C$2:$C$797,0),1)</f>
        <v>13768</v>
      </c>
      <c r="O7412" s="29">
        <f t="shared" si="692"/>
        <v>6</v>
      </c>
      <c r="P7412" s="29">
        <f t="shared" si="693"/>
        <v>15</v>
      </c>
      <c r="Q7412" s="14" t="str">
        <f t="shared" si="694"/>
        <v xml:space="preserve">Barry </v>
      </c>
      <c r="R7412" s="14" t="str">
        <f t="shared" si="695"/>
        <v>Blumstein</v>
      </c>
    </row>
    <row r="7413" spans="2:18" x14ac:dyDescent="0.45">
      <c r="B7413" s="14" t="str">
        <f t="shared" si="690"/>
        <v>407021340702</v>
      </c>
      <c r="C7413" s="5">
        <v>40702</v>
      </c>
      <c r="D7413" s="2" t="s">
        <v>806</v>
      </c>
      <c r="E7413" s="14">
        <f t="shared" si="691"/>
        <v>1</v>
      </c>
      <c r="F7413" s="2">
        <v>13</v>
      </c>
      <c r="G7413" s="19">
        <v>49.08</v>
      </c>
      <c r="H7413" s="20">
        <v>0.06</v>
      </c>
      <c r="I7413" s="6"/>
      <c r="J7413" s="5">
        <v>40702</v>
      </c>
      <c r="K7413" s="25">
        <v>-0.31</v>
      </c>
      <c r="L7413" s="2" t="s">
        <v>741</v>
      </c>
      <c r="M7413" s="14">
        <f>+VLOOKUP(L7413,Customers!$C$3:$D$797,2,FALSE)</f>
        <v>2</v>
      </c>
      <c r="N7413" s="14">
        <f>+INDEX(Customers!$B$2:$D$797,MATCH(TF_Database!L7413,Customers!$C$2:$C$797,0),1)</f>
        <v>13768</v>
      </c>
      <c r="O7413" s="29">
        <f t="shared" si="692"/>
        <v>6</v>
      </c>
      <c r="P7413" s="29">
        <f t="shared" si="693"/>
        <v>15</v>
      </c>
      <c r="Q7413" s="14" t="str">
        <f t="shared" si="694"/>
        <v xml:space="preserve">Barry </v>
      </c>
      <c r="R7413" s="14" t="str">
        <f t="shared" si="695"/>
        <v>Blumstein</v>
      </c>
    </row>
    <row r="7414" spans="2:18" x14ac:dyDescent="0.45">
      <c r="B7414" s="14" t="str">
        <f t="shared" si="690"/>
        <v>407023640703</v>
      </c>
      <c r="C7414" s="5">
        <v>40702</v>
      </c>
      <c r="D7414" s="2" t="s">
        <v>806</v>
      </c>
      <c r="E7414" s="14">
        <f t="shared" si="691"/>
        <v>1</v>
      </c>
      <c r="F7414" s="2">
        <v>36</v>
      </c>
      <c r="G7414" s="19">
        <v>236.19</v>
      </c>
      <c r="H7414" s="20">
        <v>0.06</v>
      </c>
      <c r="I7414" s="6"/>
      <c r="J7414" s="5">
        <v>40703</v>
      </c>
      <c r="K7414" s="25">
        <v>-76.92</v>
      </c>
      <c r="L7414" s="2" t="s">
        <v>741</v>
      </c>
      <c r="M7414" s="14">
        <f>+VLOOKUP(L7414,Customers!$C$3:$D$797,2,FALSE)</f>
        <v>2</v>
      </c>
      <c r="N7414" s="14">
        <f>+INDEX(Customers!$B$2:$D$797,MATCH(TF_Database!L7414,Customers!$C$2:$C$797,0),1)</f>
        <v>13768</v>
      </c>
      <c r="O7414" s="29">
        <f t="shared" si="692"/>
        <v>6</v>
      </c>
      <c r="P7414" s="29">
        <f t="shared" si="693"/>
        <v>15</v>
      </c>
      <c r="Q7414" s="14" t="str">
        <f t="shared" si="694"/>
        <v xml:space="preserve">Barry </v>
      </c>
      <c r="R7414" s="14" t="str">
        <f t="shared" si="695"/>
        <v>Blumstein</v>
      </c>
    </row>
    <row r="7415" spans="2:18" x14ac:dyDescent="0.45">
      <c r="B7415" s="14" t="str">
        <f t="shared" si="690"/>
        <v>407024540704</v>
      </c>
      <c r="C7415" s="5">
        <v>40702</v>
      </c>
      <c r="D7415" s="2" t="s">
        <v>806</v>
      </c>
      <c r="E7415" s="14">
        <f t="shared" si="691"/>
        <v>1</v>
      </c>
      <c r="F7415" s="2">
        <v>45</v>
      </c>
      <c r="G7415" s="19">
        <v>854.14</v>
      </c>
      <c r="H7415" s="20">
        <v>0.01</v>
      </c>
      <c r="I7415" s="6"/>
      <c r="J7415" s="5">
        <v>40704</v>
      </c>
      <c r="K7415" s="25">
        <v>94</v>
      </c>
      <c r="L7415" s="2" t="s">
        <v>741</v>
      </c>
      <c r="M7415" s="14">
        <f>+VLOOKUP(L7415,Customers!$C$3:$D$797,2,FALSE)</f>
        <v>2</v>
      </c>
      <c r="N7415" s="14">
        <f>+INDEX(Customers!$B$2:$D$797,MATCH(TF_Database!L7415,Customers!$C$2:$C$797,0),1)</f>
        <v>13768</v>
      </c>
      <c r="O7415" s="29">
        <f t="shared" si="692"/>
        <v>6</v>
      </c>
      <c r="P7415" s="29">
        <f t="shared" si="693"/>
        <v>15</v>
      </c>
      <c r="Q7415" s="14" t="str">
        <f t="shared" si="694"/>
        <v xml:space="preserve">Barry </v>
      </c>
      <c r="R7415" s="14" t="str">
        <f t="shared" si="695"/>
        <v>Blumstein</v>
      </c>
    </row>
    <row r="7416" spans="2:18" x14ac:dyDescent="0.45">
      <c r="B7416" s="14" t="str">
        <f t="shared" si="690"/>
        <v>40702540703</v>
      </c>
      <c r="C7416" s="5">
        <v>40702</v>
      </c>
      <c r="D7416" s="2" t="s">
        <v>806</v>
      </c>
      <c r="E7416" s="14">
        <f t="shared" si="691"/>
        <v>1</v>
      </c>
      <c r="F7416" s="2">
        <v>5</v>
      </c>
      <c r="G7416" s="19">
        <v>159.5</v>
      </c>
      <c r="H7416" s="20">
        <v>0.09</v>
      </c>
      <c r="I7416" s="6"/>
      <c r="J7416" s="5">
        <v>40703</v>
      </c>
      <c r="K7416" s="25">
        <v>-57.98</v>
      </c>
      <c r="L7416" s="2" t="s">
        <v>741</v>
      </c>
      <c r="M7416" s="14">
        <f>+VLOOKUP(L7416,Customers!$C$3:$D$797,2,FALSE)</f>
        <v>2</v>
      </c>
      <c r="N7416" s="14">
        <f>+INDEX(Customers!$B$2:$D$797,MATCH(TF_Database!L7416,Customers!$C$2:$C$797,0),1)</f>
        <v>13768</v>
      </c>
      <c r="O7416" s="29">
        <f t="shared" si="692"/>
        <v>6</v>
      </c>
      <c r="P7416" s="29">
        <f t="shared" si="693"/>
        <v>15</v>
      </c>
      <c r="Q7416" s="14" t="str">
        <f t="shared" si="694"/>
        <v xml:space="preserve">Barry </v>
      </c>
      <c r="R7416" s="14" t="str">
        <f t="shared" si="695"/>
        <v>Blumstein</v>
      </c>
    </row>
    <row r="7417" spans="2:18" x14ac:dyDescent="0.45">
      <c r="B7417" s="14" t="str">
        <f t="shared" si="690"/>
        <v>39834439841</v>
      </c>
      <c r="C7417" s="5">
        <v>39834</v>
      </c>
      <c r="D7417" s="2" t="s">
        <v>804</v>
      </c>
      <c r="E7417" s="14">
        <f t="shared" si="691"/>
        <v>0</v>
      </c>
      <c r="F7417" s="2">
        <v>4</v>
      </c>
      <c r="G7417" s="19">
        <v>33.44</v>
      </c>
      <c r="H7417" s="20">
        <v>0.1</v>
      </c>
      <c r="I7417" s="6"/>
      <c r="J7417" s="5">
        <v>39841</v>
      </c>
      <c r="K7417" s="25">
        <v>-6.88</v>
      </c>
      <c r="L7417" s="2" t="s">
        <v>736</v>
      </c>
      <c r="M7417" s="14">
        <f>+VLOOKUP(L7417,Customers!$C$3:$D$797,2,FALSE)</f>
        <v>1</v>
      </c>
      <c r="N7417" s="14">
        <f>+INDEX(Customers!$B$2:$D$797,MATCH(TF_Database!L7417,Customers!$C$2:$C$797,0),1)</f>
        <v>11966</v>
      </c>
      <c r="O7417" s="29">
        <f t="shared" si="692"/>
        <v>7</v>
      </c>
      <c r="P7417" s="29">
        <f t="shared" si="693"/>
        <v>12</v>
      </c>
      <c r="Q7417" s="14" t="str">
        <f t="shared" si="694"/>
        <v xml:space="preserve">Andrew </v>
      </c>
      <c r="R7417" s="14" t="str">
        <f t="shared" si="695"/>
        <v>Allen</v>
      </c>
    </row>
    <row r="7418" spans="2:18" x14ac:dyDescent="0.45">
      <c r="B7418" s="14" t="str">
        <f t="shared" si="690"/>
        <v>402292140229</v>
      </c>
      <c r="C7418" s="5">
        <v>40229</v>
      </c>
      <c r="D7418" s="2" t="s">
        <v>811</v>
      </c>
      <c r="E7418" s="14">
        <f t="shared" si="691"/>
        <v>0</v>
      </c>
      <c r="F7418" s="2">
        <v>21</v>
      </c>
      <c r="G7418" s="19">
        <v>6776.92</v>
      </c>
      <c r="H7418" s="20">
        <v>0</v>
      </c>
      <c r="I7418" s="6"/>
      <c r="J7418" s="5">
        <v>40229</v>
      </c>
      <c r="K7418" s="25">
        <v>1395.02</v>
      </c>
      <c r="L7418" s="2" t="s">
        <v>532</v>
      </c>
      <c r="M7418" s="14">
        <f>+VLOOKUP(L7418,Customers!$C$3:$D$797,2,FALSE)</f>
        <v>3</v>
      </c>
      <c r="N7418" s="14">
        <f>+INDEX(Customers!$B$2:$D$797,MATCH(TF_Database!L7418,Customers!$C$2:$C$797,0),1)</f>
        <v>27731</v>
      </c>
      <c r="O7418" s="29">
        <f t="shared" si="692"/>
        <v>4</v>
      </c>
      <c r="P7418" s="29">
        <f t="shared" si="693"/>
        <v>10</v>
      </c>
      <c r="Q7418" s="14" t="str">
        <f t="shared" si="694"/>
        <v xml:space="preserve">Art </v>
      </c>
      <c r="R7418" s="14" t="str">
        <f t="shared" si="695"/>
        <v>Foster</v>
      </c>
    </row>
    <row r="7419" spans="2:18" x14ac:dyDescent="0.45">
      <c r="B7419" s="14" t="str">
        <f t="shared" si="690"/>
        <v>404403340442</v>
      </c>
      <c r="C7419" s="5">
        <v>40440</v>
      </c>
      <c r="D7419" s="2" t="s">
        <v>806</v>
      </c>
      <c r="E7419" s="14">
        <f t="shared" si="691"/>
        <v>1</v>
      </c>
      <c r="F7419" s="2">
        <v>33</v>
      </c>
      <c r="G7419" s="19">
        <v>1640.9</v>
      </c>
      <c r="H7419" s="20">
        <v>0.02</v>
      </c>
      <c r="I7419" s="6"/>
      <c r="J7419" s="5">
        <v>40442</v>
      </c>
      <c r="K7419" s="25">
        <v>-1348.06</v>
      </c>
      <c r="L7419" s="2" t="s">
        <v>705</v>
      </c>
      <c r="M7419" s="14">
        <f>+VLOOKUP(L7419,Customers!$C$3:$D$797,2,FALSE)</f>
        <v>2</v>
      </c>
      <c r="N7419" s="14">
        <f>+INDEX(Customers!$B$2:$D$797,MATCH(TF_Database!L7419,Customers!$C$2:$C$797,0),1)</f>
        <v>11688</v>
      </c>
      <c r="O7419" s="29">
        <f t="shared" si="692"/>
        <v>8</v>
      </c>
      <c r="P7419" s="29">
        <f t="shared" si="693"/>
        <v>13</v>
      </c>
      <c r="Q7419" s="14" t="str">
        <f t="shared" si="694"/>
        <v xml:space="preserve">Ricardo </v>
      </c>
      <c r="R7419" s="14" t="str">
        <f t="shared" si="695"/>
        <v>Block</v>
      </c>
    </row>
    <row r="7420" spans="2:18" x14ac:dyDescent="0.45">
      <c r="B7420" s="14" t="str">
        <f t="shared" si="690"/>
        <v>406151040617</v>
      </c>
      <c r="C7420" s="5">
        <v>40615</v>
      </c>
      <c r="D7420" s="2" t="s">
        <v>806</v>
      </c>
      <c r="E7420" s="14">
        <f t="shared" si="691"/>
        <v>1</v>
      </c>
      <c r="F7420" s="2">
        <v>10</v>
      </c>
      <c r="G7420" s="19">
        <v>46.34</v>
      </c>
      <c r="H7420" s="20">
        <v>0.05</v>
      </c>
      <c r="I7420" s="6"/>
      <c r="J7420" s="5">
        <v>40617</v>
      </c>
      <c r="K7420" s="25">
        <v>-7.76</v>
      </c>
      <c r="L7420" s="2" t="s">
        <v>742</v>
      </c>
      <c r="M7420" s="14">
        <f>+VLOOKUP(L7420,Customers!$C$3:$D$797,2,FALSE)</f>
        <v>2</v>
      </c>
      <c r="N7420" s="14">
        <f>+INDEX(Customers!$B$2:$D$797,MATCH(TF_Database!L7420,Customers!$C$2:$C$797,0),1)</f>
        <v>1064</v>
      </c>
      <c r="O7420" s="29">
        <f t="shared" si="692"/>
        <v>6</v>
      </c>
      <c r="P7420" s="29">
        <f t="shared" si="693"/>
        <v>12</v>
      </c>
      <c r="Q7420" s="14" t="str">
        <f t="shared" si="694"/>
        <v xml:space="preserve">Roger </v>
      </c>
      <c r="R7420" s="14" t="str">
        <f t="shared" si="695"/>
        <v>Barcio</v>
      </c>
    </row>
    <row r="7421" spans="2:18" x14ac:dyDescent="0.45">
      <c r="B7421" s="14" t="str">
        <f t="shared" si="690"/>
        <v>404432640444</v>
      </c>
      <c r="C7421" s="5">
        <v>40443</v>
      </c>
      <c r="D7421" s="2" t="s">
        <v>808</v>
      </c>
      <c r="E7421" s="14">
        <f t="shared" si="691"/>
        <v>0</v>
      </c>
      <c r="F7421" s="2">
        <v>26</v>
      </c>
      <c r="G7421" s="19">
        <v>2415.38</v>
      </c>
      <c r="H7421" s="20">
        <v>0.08</v>
      </c>
      <c r="I7421" s="6"/>
      <c r="J7421" s="5">
        <v>40444</v>
      </c>
      <c r="K7421" s="25">
        <v>-1131.5999999999999</v>
      </c>
      <c r="L7421" s="2" t="s">
        <v>743</v>
      </c>
      <c r="M7421" s="14">
        <f>+VLOOKUP(L7421,Customers!$C$3:$D$797,2,FALSE)</f>
        <v>4</v>
      </c>
      <c r="N7421" s="14">
        <f>+INDEX(Customers!$B$2:$D$797,MATCH(TF_Database!L7421,Customers!$C$2:$C$797,0),1)</f>
        <v>11625</v>
      </c>
      <c r="O7421" s="29">
        <f t="shared" si="692"/>
        <v>5</v>
      </c>
      <c r="P7421" s="29">
        <f t="shared" si="693"/>
        <v>8</v>
      </c>
      <c r="Q7421" s="14" t="str">
        <f t="shared" si="694"/>
        <v xml:space="preserve">Sung </v>
      </c>
      <c r="R7421" s="14" t="str">
        <f t="shared" si="695"/>
        <v>Pak</v>
      </c>
    </row>
    <row r="7422" spans="2:18" x14ac:dyDescent="0.45">
      <c r="B7422" s="14" t="str">
        <f t="shared" si="690"/>
        <v>399024139906</v>
      </c>
      <c r="C7422" s="5">
        <v>39902</v>
      </c>
      <c r="D7422" s="2" t="s">
        <v>804</v>
      </c>
      <c r="E7422" s="14">
        <f t="shared" si="691"/>
        <v>0</v>
      </c>
      <c r="F7422" s="2">
        <v>41</v>
      </c>
      <c r="G7422" s="19">
        <v>231.26</v>
      </c>
      <c r="H7422" s="20">
        <v>7.0000000000000007E-2</v>
      </c>
      <c r="I7422" s="6"/>
      <c r="J7422" s="5">
        <v>39906</v>
      </c>
      <c r="K7422" s="25">
        <v>32.83</v>
      </c>
      <c r="L7422" s="2" t="s">
        <v>744</v>
      </c>
      <c r="M7422" s="14">
        <f>+VLOOKUP(L7422,Customers!$C$3:$D$797,2,FALSE)</f>
        <v>1</v>
      </c>
      <c r="N7422" s="14">
        <f>+INDEX(Customers!$B$2:$D$797,MATCH(TF_Database!L7422,Customers!$C$2:$C$797,0),1)</f>
        <v>7063</v>
      </c>
      <c r="O7422" s="29">
        <f t="shared" si="692"/>
        <v>4</v>
      </c>
      <c r="P7422" s="29">
        <f t="shared" si="693"/>
        <v>12</v>
      </c>
      <c r="Q7422" s="14" t="str">
        <f t="shared" si="694"/>
        <v xml:space="preserve">Tim </v>
      </c>
      <c r="R7422" s="14" t="str">
        <f t="shared" si="695"/>
        <v>Brockman</v>
      </c>
    </row>
    <row r="7423" spans="2:18" x14ac:dyDescent="0.45">
      <c r="B7423" s="14" t="str">
        <f t="shared" si="690"/>
        <v>399022339907</v>
      </c>
      <c r="C7423" s="5">
        <v>39902</v>
      </c>
      <c r="D7423" s="2" t="s">
        <v>804</v>
      </c>
      <c r="E7423" s="14">
        <f t="shared" si="691"/>
        <v>0</v>
      </c>
      <c r="F7423" s="2">
        <v>23</v>
      </c>
      <c r="G7423" s="19">
        <v>987.17</v>
      </c>
      <c r="H7423" s="20">
        <v>0.01</v>
      </c>
      <c r="I7423" s="6"/>
      <c r="J7423" s="5">
        <v>39907</v>
      </c>
      <c r="K7423" s="25">
        <v>51.590000000000053</v>
      </c>
      <c r="L7423" s="2" t="s">
        <v>744</v>
      </c>
      <c r="M7423" s="14">
        <f>+VLOOKUP(L7423,Customers!$C$3:$D$797,2,FALSE)</f>
        <v>1</v>
      </c>
      <c r="N7423" s="14">
        <f>+INDEX(Customers!$B$2:$D$797,MATCH(TF_Database!L7423,Customers!$C$2:$C$797,0),1)</f>
        <v>7063</v>
      </c>
      <c r="O7423" s="29">
        <f t="shared" si="692"/>
        <v>4</v>
      </c>
      <c r="P7423" s="29">
        <f t="shared" si="693"/>
        <v>12</v>
      </c>
      <c r="Q7423" s="14" t="str">
        <f t="shared" si="694"/>
        <v xml:space="preserve">Tim </v>
      </c>
      <c r="R7423" s="14" t="str">
        <f t="shared" si="695"/>
        <v>Brockman</v>
      </c>
    </row>
    <row r="7424" spans="2:18" x14ac:dyDescent="0.45">
      <c r="B7424" s="14" t="str">
        <f t="shared" si="690"/>
        <v>408762440878</v>
      </c>
      <c r="C7424" s="5">
        <v>40876</v>
      </c>
      <c r="D7424" s="2" t="s">
        <v>806</v>
      </c>
      <c r="E7424" s="14">
        <f t="shared" si="691"/>
        <v>1</v>
      </c>
      <c r="F7424" s="2">
        <v>24</v>
      </c>
      <c r="G7424" s="19">
        <v>10094.43</v>
      </c>
      <c r="H7424" s="20">
        <v>0.03</v>
      </c>
      <c r="I7424" s="6"/>
      <c r="J7424" s="5">
        <v>40878</v>
      </c>
      <c r="K7424" s="25">
        <v>4451.0079999999998</v>
      </c>
      <c r="L7424" s="2" t="s">
        <v>743</v>
      </c>
      <c r="M7424" s="14">
        <f>+VLOOKUP(L7424,Customers!$C$3:$D$797,2,FALSE)</f>
        <v>4</v>
      </c>
      <c r="N7424" s="14">
        <f>+INDEX(Customers!$B$2:$D$797,MATCH(TF_Database!L7424,Customers!$C$2:$C$797,0),1)</f>
        <v>11625</v>
      </c>
      <c r="O7424" s="29">
        <f t="shared" si="692"/>
        <v>5</v>
      </c>
      <c r="P7424" s="29">
        <f t="shared" si="693"/>
        <v>8</v>
      </c>
      <c r="Q7424" s="14" t="str">
        <f t="shared" si="694"/>
        <v xml:space="preserve">Sung </v>
      </c>
      <c r="R7424" s="14" t="str">
        <f t="shared" si="695"/>
        <v>Pak</v>
      </c>
    </row>
    <row r="7425" spans="2:18" x14ac:dyDescent="0.45">
      <c r="B7425" s="14" t="str">
        <f t="shared" si="690"/>
        <v>399373539939</v>
      </c>
      <c r="C7425" s="5">
        <v>39937</v>
      </c>
      <c r="D7425" s="2" t="s">
        <v>810</v>
      </c>
      <c r="E7425" s="14">
        <f t="shared" si="691"/>
        <v>0</v>
      </c>
      <c r="F7425" s="2">
        <v>35</v>
      </c>
      <c r="G7425" s="19">
        <v>179.45</v>
      </c>
      <c r="H7425" s="20">
        <v>7.0000000000000007E-2</v>
      </c>
      <c r="I7425" s="6"/>
      <c r="J7425" s="5">
        <v>39939</v>
      </c>
      <c r="K7425" s="25">
        <v>-116.3455</v>
      </c>
      <c r="L7425" s="2" t="s">
        <v>720</v>
      </c>
      <c r="M7425" s="14">
        <f>+VLOOKUP(L7425,Customers!$C$3:$D$797,2,FALSE)</f>
        <v>3</v>
      </c>
      <c r="N7425" s="14">
        <f>+INDEX(Customers!$B$2:$D$797,MATCH(TF_Database!L7425,Customers!$C$2:$C$797,0),1)</f>
        <v>21359</v>
      </c>
      <c r="O7425" s="29">
        <f t="shared" si="692"/>
        <v>9</v>
      </c>
      <c r="P7425" s="29">
        <f t="shared" si="693"/>
        <v>16</v>
      </c>
      <c r="Q7425" s="14" t="str">
        <f t="shared" si="694"/>
        <v xml:space="preserve">Victoria </v>
      </c>
      <c r="R7425" s="14" t="str">
        <f t="shared" si="695"/>
        <v>Pisteka</v>
      </c>
    </row>
    <row r="7426" spans="2:18" x14ac:dyDescent="0.45">
      <c r="B7426" s="14" t="str">
        <f t="shared" si="690"/>
        <v>399374939938</v>
      </c>
      <c r="C7426" s="5">
        <v>39937</v>
      </c>
      <c r="D7426" s="2" t="s">
        <v>810</v>
      </c>
      <c r="E7426" s="14">
        <f t="shared" si="691"/>
        <v>0</v>
      </c>
      <c r="F7426" s="2">
        <v>49</v>
      </c>
      <c r="G7426" s="19">
        <v>7987.43</v>
      </c>
      <c r="H7426" s="20">
        <v>0.03</v>
      </c>
      <c r="I7426" s="6"/>
      <c r="J7426" s="5">
        <v>39938</v>
      </c>
      <c r="K7426" s="25">
        <v>1304.9000000000001</v>
      </c>
      <c r="L7426" s="2" t="s">
        <v>720</v>
      </c>
      <c r="M7426" s="14">
        <f>+VLOOKUP(L7426,Customers!$C$3:$D$797,2,FALSE)</f>
        <v>3</v>
      </c>
      <c r="N7426" s="14">
        <f>+INDEX(Customers!$B$2:$D$797,MATCH(TF_Database!L7426,Customers!$C$2:$C$797,0),1)</f>
        <v>21359</v>
      </c>
      <c r="O7426" s="29">
        <f t="shared" si="692"/>
        <v>9</v>
      </c>
      <c r="P7426" s="29">
        <f t="shared" si="693"/>
        <v>16</v>
      </c>
      <c r="Q7426" s="14" t="str">
        <f t="shared" si="694"/>
        <v xml:space="preserve">Victoria </v>
      </c>
      <c r="R7426" s="14" t="str">
        <f t="shared" si="695"/>
        <v>Pisteka</v>
      </c>
    </row>
    <row r="7427" spans="2:18" x14ac:dyDescent="0.45">
      <c r="B7427" s="14" t="str">
        <f t="shared" si="690"/>
        <v>399374239937</v>
      </c>
      <c r="C7427" s="5">
        <v>39937</v>
      </c>
      <c r="D7427" s="2" t="s">
        <v>810</v>
      </c>
      <c r="E7427" s="14">
        <f t="shared" si="691"/>
        <v>0</v>
      </c>
      <c r="F7427" s="2">
        <v>42</v>
      </c>
      <c r="G7427" s="19">
        <v>2455.2759999999998</v>
      </c>
      <c r="H7427" s="20">
        <v>0.04</v>
      </c>
      <c r="I7427" s="6"/>
      <c r="J7427" s="5">
        <v>39937</v>
      </c>
      <c r="K7427" s="25">
        <v>693.0630000000001</v>
      </c>
      <c r="L7427" s="2" t="s">
        <v>720</v>
      </c>
      <c r="M7427" s="14">
        <f>+VLOOKUP(L7427,Customers!$C$3:$D$797,2,FALSE)</f>
        <v>3</v>
      </c>
      <c r="N7427" s="14">
        <f>+INDEX(Customers!$B$2:$D$797,MATCH(TF_Database!L7427,Customers!$C$2:$C$797,0),1)</f>
        <v>21359</v>
      </c>
      <c r="O7427" s="29">
        <f t="shared" si="692"/>
        <v>9</v>
      </c>
      <c r="P7427" s="29">
        <f t="shared" si="693"/>
        <v>16</v>
      </c>
      <c r="Q7427" s="14" t="str">
        <f t="shared" si="694"/>
        <v xml:space="preserve">Victoria </v>
      </c>
      <c r="R7427" s="14" t="str">
        <f t="shared" si="695"/>
        <v>Pisteka</v>
      </c>
    </row>
    <row r="7428" spans="2:18" x14ac:dyDescent="0.45">
      <c r="B7428" s="14" t="str">
        <f t="shared" si="690"/>
        <v>406444440646</v>
      </c>
      <c r="C7428" s="5">
        <v>40644</v>
      </c>
      <c r="D7428" s="2" t="s">
        <v>810</v>
      </c>
      <c r="E7428" s="14">
        <f t="shared" si="691"/>
        <v>0</v>
      </c>
      <c r="F7428" s="2">
        <v>44</v>
      </c>
      <c r="G7428" s="19">
        <v>2443.3420000000001</v>
      </c>
      <c r="H7428" s="20">
        <v>0.01</v>
      </c>
      <c r="I7428" s="6"/>
      <c r="J7428" s="5">
        <v>40646</v>
      </c>
      <c r="K7428" s="25">
        <v>590.31899999999996</v>
      </c>
      <c r="L7428" s="2" t="s">
        <v>631</v>
      </c>
      <c r="M7428" s="14">
        <f>+VLOOKUP(L7428,Customers!$C$3:$D$797,2,FALSE)</f>
        <v>3</v>
      </c>
      <c r="N7428" s="14">
        <f>+INDEX(Customers!$B$2:$D$797,MATCH(TF_Database!L7428,Customers!$C$2:$C$797,0),1)</f>
        <v>20748</v>
      </c>
      <c r="O7428" s="29">
        <f t="shared" si="692"/>
        <v>5</v>
      </c>
      <c r="P7428" s="29">
        <f t="shared" si="693"/>
        <v>10</v>
      </c>
      <c r="Q7428" s="14" t="str">
        <f t="shared" si="694"/>
        <v xml:space="preserve">Sung </v>
      </c>
      <c r="R7428" s="14" t="str">
        <f t="shared" si="695"/>
        <v>Chung</v>
      </c>
    </row>
    <row r="7429" spans="2:18" x14ac:dyDescent="0.45">
      <c r="B7429" s="14" t="str">
        <f t="shared" si="690"/>
        <v>40279940281</v>
      </c>
      <c r="C7429" s="5">
        <v>40279</v>
      </c>
      <c r="D7429" s="2" t="s">
        <v>806</v>
      </c>
      <c r="E7429" s="14">
        <f t="shared" si="691"/>
        <v>1</v>
      </c>
      <c r="F7429" s="2">
        <v>9</v>
      </c>
      <c r="G7429" s="19">
        <v>112.12</v>
      </c>
      <c r="H7429" s="20">
        <v>0.01</v>
      </c>
      <c r="I7429" s="6"/>
      <c r="J7429" s="5">
        <v>40281</v>
      </c>
      <c r="K7429" s="25">
        <v>-8.4499999999999993</v>
      </c>
      <c r="L7429" s="2" t="s">
        <v>705</v>
      </c>
      <c r="M7429" s="14">
        <f>+VLOOKUP(L7429,Customers!$C$3:$D$797,2,FALSE)</f>
        <v>2</v>
      </c>
      <c r="N7429" s="14">
        <f>+INDEX(Customers!$B$2:$D$797,MATCH(TF_Database!L7429,Customers!$C$2:$C$797,0),1)</f>
        <v>11688</v>
      </c>
      <c r="O7429" s="29">
        <f t="shared" si="692"/>
        <v>8</v>
      </c>
      <c r="P7429" s="29">
        <f t="shared" si="693"/>
        <v>13</v>
      </c>
      <c r="Q7429" s="14" t="str">
        <f t="shared" si="694"/>
        <v xml:space="preserve">Ricardo </v>
      </c>
      <c r="R7429" s="14" t="str">
        <f t="shared" si="695"/>
        <v>Block</v>
      </c>
    </row>
    <row r="7430" spans="2:18" x14ac:dyDescent="0.45">
      <c r="B7430" s="14" t="str">
        <f t="shared" si="690"/>
        <v>402791140280</v>
      </c>
      <c r="C7430" s="5">
        <v>40279</v>
      </c>
      <c r="D7430" s="2" t="s">
        <v>806</v>
      </c>
      <c r="E7430" s="14">
        <f t="shared" si="691"/>
        <v>1</v>
      </c>
      <c r="F7430" s="2">
        <v>11</v>
      </c>
      <c r="G7430" s="19">
        <v>49.58</v>
      </c>
      <c r="H7430" s="20">
        <v>0.1</v>
      </c>
      <c r="I7430" s="6"/>
      <c r="J7430" s="5">
        <v>40280</v>
      </c>
      <c r="K7430" s="25">
        <v>-47.023499999999999</v>
      </c>
      <c r="L7430" s="2" t="s">
        <v>705</v>
      </c>
      <c r="M7430" s="14">
        <f>+VLOOKUP(L7430,Customers!$C$3:$D$797,2,FALSE)</f>
        <v>2</v>
      </c>
      <c r="N7430" s="14">
        <f>+INDEX(Customers!$B$2:$D$797,MATCH(TF_Database!L7430,Customers!$C$2:$C$797,0),1)</f>
        <v>11688</v>
      </c>
      <c r="O7430" s="29">
        <f t="shared" si="692"/>
        <v>8</v>
      </c>
      <c r="P7430" s="29">
        <f t="shared" si="693"/>
        <v>13</v>
      </c>
      <c r="Q7430" s="14" t="str">
        <f t="shared" si="694"/>
        <v xml:space="preserve">Ricardo </v>
      </c>
      <c r="R7430" s="14" t="str">
        <f t="shared" si="695"/>
        <v>Block</v>
      </c>
    </row>
    <row r="7431" spans="2:18" x14ac:dyDescent="0.45">
      <c r="B7431" s="14" t="str">
        <f t="shared" ref="B7431:B7494" si="696">+CONCATENATE(C7431,F7431,J7431)</f>
        <v>402791640281</v>
      </c>
      <c r="C7431" s="5">
        <v>40279</v>
      </c>
      <c r="D7431" s="2" t="s">
        <v>806</v>
      </c>
      <c r="E7431" s="14">
        <f t="shared" ref="E7431:E7494" si="697">+IF(D7431="High",1,0)</f>
        <v>1</v>
      </c>
      <c r="F7431" s="2">
        <v>16</v>
      </c>
      <c r="G7431" s="19">
        <v>1939.65</v>
      </c>
      <c r="H7431" s="20">
        <v>0.05</v>
      </c>
      <c r="I7431" s="6"/>
      <c r="J7431" s="5">
        <v>40281</v>
      </c>
      <c r="K7431" s="25">
        <v>-885.73</v>
      </c>
      <c r="L7431" s="2" t="s">
        <v>705</v>
      </c>
      <c r="M7431" s="14">
        <f>+VLOOKUP(L7431,Customers!$C$3:$D$797,2,FALSE)</f>
        <v>2</v>
      </c>
      <c r="N7431" s="14">
        <f>+INDEX(Customers!$B$2:$D$797,MATCH(TF_Database!L7431,Customers!$C$2:$C$797,0),1)</f>
        <v>11688</v>
      </c>
      <c r="O7431" s="29">
        <f t="shared" ref="O7431:O7494" si="698">+SEARCH(" ",L7431)</f>
        <v>8</v>
      </c>
      <c r="P7431" s="29">
        <f t="shared" ref="P7431:P7494" si="699">+LEN(L7431)</f>
        <v>13</v>
      </c>
      <c r="Q7431" s="14" t="str">
        <f t="shared" ref="Q7431:Q7494" si="700">+LEFT(L7431,O7431)</f>
        <v xml:space="preserve">Ricardo </v>
      </c>
      <c r="R7431" s="14" t="str">
        <f t="shared" ref="R7431:R7494" si="701">+RIGHT(L7431,P7431-O7431)</f>
        <v>Block</v>
      </c>
    </row>
    <row r="7432" spans="2:18" x14ac:dyDescent="0.45">
      <c r="B7432" s="14" t="str">
        <f t="shared" si="696"/>
        <v>402792940280</v>
      </c>
      <c r="C7432" s="5">
        <v>40279</v>
      </c>
      <c r="D7432" s="2" t="s">
        <v>806</v>
      </c>
      <c r="E7432" s="14">
        <f t="shared" si="697"/>
        <v>1</v>
      </c>
      <c r="F7432" s="2">
        <v>29</v>
      </c>
      <c r="G7432" s="19">
        <v>465.52</v>
      </c>
      <c r="H7432" s="20">
        <v>0.02</v>
      </c>
      <c r="I7432" s="6"/>
      <c r="J7432" s="5">
        <v>40280</v>
      </c>
      <c r="K7432" s="25">
        <v>65.349999999999994</v>
      </c>
      <c r="L7432" s="2" t="s">
        <v>705</v>
      </c>
      <c r="M7432" s="14">
        <f>+VLOOKUP(L7432,Customers!$C$3:$D$797,2,FALSE)</f>
        <v>2</v>
      </c>
      <c r="N7432" s="14">
        <f>+INDEX(Customers!$B$2:$D$797,MATCH(TF_Database!L7432,Customers!$C$2:$C$797,0),1)</f>
        <v>11688</v>
      </c>
      <c r="O7432" s="29">
        <f t="shared" si="698"/>
        <v>8</v>
      </c>
      <c r="P7432" s="29">
        <f t="shared" si="699"/>
        <v>13</v>
      </c>
      <c r="Q7432" s="14" t="str">
        <f t="shared" si="700"/>
        <v xml:space="preserve">Ricardo </v>
      </c>
      <c r="R7432" s="14" t="str">
        <f t="shared" si="701"/>
        <v>Block</v>
      </c>
    </row>
    <row r="7433" spans="2:18" x14ac:dyDescent="0.45">
      <c r="B7433" s="14" t="str">
        <f t="shared" si="696"/>
        <v>40219340221</v>
      </c>
      <c r="C7433" s="5">
        <v>40219</v>
      </c>
      <c r="D7433" s="2" t="s">
        <v>806</v>
      </c>
      <c r="E7433" s="14">
        <f t="shared" si="697"/>
        <v>1</v>
      </c>
      <c r="F7433" s="2">
        <v>3</v>
      </c>
      <c r="G7433" s="19">
        <v>19.47</v>
      </c>
      <c r="H7433" s="20">
        <v>0.06</v>
      </c>
      <c r="I7433" s="6"/>
      <c r="J7433" s="5">
        <v>40221</v>
      </c>
      <c r="K7433" s="25">
        <v>-14.29</v>
      </c>
      <c r="L7433" s="2" t="s">
        <v>745</v>
      </c>
      <c r="M7433" s="14">
        <f>+VLOOKUP(L7433,Customers!$C$3:$D$797,2,FALSE)</f>
        <v>5</v>
      </c>
      <c r="N7433" s="14">
        <f>+INDEX(Customers!$B$2:$D$797,MATCH(TF_Database!L7433,Customers!$C$2:$C$797,0),1)</f>
        <v>25523</v>
      </c>
      <c r="O7433" s="29">
        <f t="shared" si="698"/>
        <v>5</v>
      </c>
      <c r="P7433" s="29">
        <f t="shared" si="699"/>
        <v>12</v>
      </c>
      <c r="Q7433" s="14" t="str">
        <f t="shared" si="700"/>
        <v xml:space="preserve">Resi </v>
      </c>
      <c r="R7433" s="14" t="str">
        <f t="shared" si="701"/>
        <v>Polking</v>
      </c>
    </row>
    <row r="7434" spans="2:18" x14ac:dyDescent="0.45">
      <c r="B7434" s="14" t="str">
        <f t="shared" si="696"/>
        <v>40517140519</v>
      </c>
      <c r="C7434" s="5">
        <v>40517</v>
      </c>
      <c r="D7434" s="2" t="s">
        <v>810</v>
      </c>
      <c r="E7434" s="14">
        <f t="shared" si="697"/>
        <v>0</v>
      </c>
      <c r="F7434" s="2">
        <v>1</v>
      </c>
      <c r="G7434" s="19">
        <v>28.96</v>
      </c>
      <c r="H7434" s="20">
        <v>0.06</v>
      </c>
      <c r="I7434" s="6"/>
      <c r="J7434" s="5">
        <v>40519</v>
      </c>
      <c r="K7434" s="25">
        <v>-27.07</v>
      </c>
      <c r="L7434" s="2" t="s">
        <v>746</v>
      </c>
      <c r="M7434" s="14">
        <f>+VLOOKUP(L7434,Customers!$C$3:$D$797,2,FALSE)</f>
        <v>3</v>
      </c>
      <c r="N7434" s="14">
        <f>+INDEX(Customers!$B$2:$D$797,MATCH(TF_Database!L7434,Customers!$C$2:$C$797,0),1)</f>
        <v>31851</v>
      </c>
      <c r="O7434" s="29">
        <f t="shared" si="698"/>
        <v>6</v>
      </c>
      <c r="P7434" s="29">
        <f t="shared" si="699"/>
        <v>11</v>
      </c>
      <c r="Q7434" s="14" t="str">
        <f t="shared" si="700"/>
        <v xml:space="preserve">Roger </v>
      </c>
      <c r="R7434" s="14" t="str">
        <f t="shared" si="701"/>
        <v>Demir</v>
      </c>
    </row>
    <row r="7435" spans="2:18" x14ac:dyDescent="0.45">
      <c r="B7435" s="14" t="str">
        <f t="shared" si="696"/>
        <v>402573540258</v>
      </c>
      <c r="C7435" s="5">
        <v>40257</v>
      </c>
      <c r="D7435" s="2" t="s">
        <v>808</v>
      </c>
      <c r="E7435" s="14">
        <f t="shared" si="697"/>
        <v>0</v>
      </c>
      <c r="F7435" s="2">
        <v>35</v>
      </c>
      <c r="G7435" s="19">
        <v>1133.96</v>
      </c>
      <c r="H7435" s="20">
        <v>0.02</v>
      </c>
      <c r="I7435" s="6"/>
      <c r="J7435" s="5">
        <v>40258</v>
      </c>
      <c r="K7435" s="25">
        <v>185.08750000000001</v>
      </c>
      <c r="L7435" s="2" t="s">
        <v>747</v>
      </c>
      <c r="M7435" s="14">
        <f>+VLOOKUP(L7435,Customers!$C$3:$D$797,2,FALSE)</f>
        <v>4</v>
      </c>
      <c r="N7435" s="14">
        <f>+INDEX(Customers!$B$2:$D$797,MATCH(TF_Database!L7435,Customers!$C$2:$C$797,0),1)</f>
        <v>27090</v>
      </c>
      <c r="O7435" s="29">
        <f t="shared" si="698"/>
        <v>7</v>
      </c>
      <c r="P7435" s="29">
        <f t="shared" si="699"/>
        <v>14</v>
      </c>
      <c r="Q7435" s="14" t="str">
        <f t="shared" si="700"/>
        <v xml:space="preserve">Tamara </v>
      </c>
      <c r="R7435" s="14" t="str">
        <f t="shared" si="701"/>
        <v>Manning</v>
      </c>
    </row>
    <row r="7436" spans="2:18" x14ac:dyDescent="0.45">
      <c r="B7436" s="14" t="str">
        <f t="shared" si="696"/>
        <v>407734440774</v>
      </c>
      <c r="C7436" s="5">
        <v>40773</v>
      </c>
      <c r="D7436" s="2" t="s">
        <v>806</v>
      </c>
      <c r="E7436" s="14">
        <f t="shared" si="697"/>
        <v>1</v>
      </c>
      <c r="F7436" s="2">
        <v>44</v>
      </c>
      <c r="G7436" s="19">
        <v>2422.4404999999997</v>
      </c>
      <c r="H7436" s="20">
        <v>0.03</v>
      </c>
      <c r="I7436" s="6"/>
      <c r="J7436" s="5">
        <v>40774</v>
      </c>
      <c r="K7436" s="25">
        <v>568.17899999999997</v>
      </c>
      <c r="L7436" s="2" t="s">
        <v>745</v>
      </c>
      <c r="M7436" s="14">
        <f>+VLOOKUP(L7436,Customers!$C$3:$D$797,2,FALSE)</f>
        <v>5</v>
      </c>
      <c r="N7436" s="14">
        <f>+INDEX(Customers!$B$2:$D$797,MATCH(TF_Database!L7436,Customers!$C$2:$C$797,0),1)</f>
        <v>25523</v>
      </c>
      <c r="O7436" s="29">
        <f t="shared" si="698"/>
        <v>5</v>
      </c>
      <c r="P7436" s="29">
        <f t="shared" si="699"/>
        <v>12</v>
      </c>
      <c r="Q7436" s="14" t="str">
        <f t="shared" si="700"/>
        <v xml:space="preserve">Resi </v>
      </c>
      <c r="R7436" s="14" t="str">
        <f t="shared" si="701"/>
        <v>Polking</v>
      </c>
    </row>
    <row r="7437" spans="2:18" x14ac:dyDescent="0.45">
      <c r="B7437" s="14" t="str">
        <f t="shared" si="696"/>
        <v>412381741240</v>
      </c>
      <c r="C7437" s="5">
        <v>41238</v>
      </c>
      <c r="D7437" s="2" t="s">
        <v>810</v>
      </c>
      <c r="E7437" s="14">
        <f t="shared" si="697"/>
        <v>0</v>
      </c>
      <c r="F7437" s="2">
        <v>17</v>
      </c>
      <c r="G7437" s="19">
        <v>1954.796</v>
      </c>
      <c r="H7437" s="20">
        <v>0.05</v>
      </c>
      <c r="I7437" s="6"/>
      <c r="J7437" s="5">
        <v>41240</v>
      </c>
      <c r="K7437" s="25">
        <v>98.352000000000004</v>
      </c>
      <c r="L7437" s="2" t="s">
        <v>743</v>
      </c>
      <c r="M7437" s="14">
        <f>+VLOOKUP(L7437,Customers!$C$3:$D$797,2,FALSE)</f>
        <v>4</v>
      </c>
      <c r="N7437" s="14">
        <f>+INDEX(Customers!$B$2:$D$797,MATCH(TF_Database!L7437,Customers!$C$2:$C$797,0),1)</f>
        <v>11625</v>
      </c>
      <c r="O7437" s="29">
        <f t="shared" si="698"/>
        <v>5</v>
      </c>
      <c r="P7437" s="29">
        <f t="shared" si="699"/>
        <v>8</v>
      </c>
      <c r="Q7437" s="14" t="str">
        <f t="shared" si="700"/>
        <v xml:space="preserve">Sung </v>
      </c>
      <c r="R7437" s="14" t="str">
        <f t="shared" si="701"/>
        <v>Pak</v>
      </c>
    </row>
    <row r="7438" spans="2:18" x14ac:dyDescent="0.45">
      <c r="B7438" s="14" t="str">
        <f t="shared" si="696"/>
        <v>412641741265</v>
      </c>
      <c r="C7438" s="5">
        <v>41264</v>
      </c>
      <c r="D7438" s="2" t="s">
        <v>806</v>
      </c>
      <c r="E7438" s="14">
        <f t="shared" si="697"/>
        <v>1</v>
      </c>
      <c r="F7438" s="2">
        <v>17</v>
      </c>
      <c r="G7438" s="19">
        <v>2312.96</v>
      </c>
      <c r="H7438" s="20">
        <v>0.09</v>
      </c>
      <c r="I7438" s="6"/>
      <c r="J7438" s="5">
        <v>41265</v>
      </c>
      <c r="K7438" s="25">
        <v>43.030000000000086</v>
      </c>
      <c r="L7438" s="2" t="s">
        <v>743</v>
      </c>
      <c r="M7438" s="14">
        <f>+VLOOKUP(L7438,Customers!$C$3:$D$797,2,FALSE)</f>
        <v>4</v>
      </c>
      <c r="N7438" s="14">
        <f>+INDEX(Customers!$B$2:$D$797,MATCH(TF_Database!L7438,Customers!$C$2:$C$797,0),1)</f>
        <v>11625</v>
      </c>
      <c r="O7438" s="29">
        <f t="shared" si="698"/>
        <v>5</v>
      </c>
      <c r="P7438" s="29">
        <f t="shared" si="699"/>
        <v>8</v>
      </c>
      <c r="Q7438" s="14" t="str">
        <f t="shared" si="700"/>
        <v xml:space="preserve">Sung </v>
      </c>
      <c r="R7438" s="14" t="str">
        <f t="shared" si="701"/>
        <v>Pak</v>
      </c>
    </row>
    <row r="7439" spans="2:18" x14ac:dyDescent="0.45">
      <c r="B7439" s="14" t="str">
        <f t="shared" si="696"/>
        <v>412532941254</v>
      </c>
      <c r="C7439" s="5">
        <v>41253</v>
      </c>
      <c r="D7439" s="2" t="s">
        <v>808</v>
      </c>
      <c r="E7439" s="14">
        <f t="shared" si="697"/>
        <v>0</v>
      </c>
      <c r="F7439" s="2">
        <v>29</v>
      </c>
      <c r="G7439" s="19">
        <v>538.27</v>
      </c>
      <c r="H7439" s="20">
        <v>0.02</v>
      </c>
      <c r="I7439" s="6"/>
      <c r="J7439" s="5">
        <v>41254</v>
      </c>
      <c r="K7439" s="25">
        <v>225.19900000000001</v>
      </c>
      <c r="L7439" s="2" t="s">
        <v>631</v>
      </c>
      <c r="M7439" s="14">
        <f>+VLOOKUP(L7439,Customers!$C$3:$D$797,2,FALSE)</f>
        <v>3</v>
      </c>
      <c r="N7439" s="14">
        <f>+INDEX(Customers!$B$2:$D$797,MATCH(TF_Database!L7439,Customers!$C$2:$C$797,0),1)</f>
        <v>20748</v>
      </c>
      <c r="O7439" s="29">
        <f t="shared" si="698"/>
        <v>5</v>
      </c>
      <c r="P7439" s="29">
        <f t="shared" si="699"/>
        <v>10</v>
      </c>
      <c r="Q7439" s="14" t="str">
        <f t="shared" si="700"/>
        <v xml:space="preserve">Sung </v>
      </c>
      <c r="R7439" s="14" t="str">
        <f t="shared" si="701"/>
        <v>Chung</v>
      </c>
    </row>
    <row r="7440" spans="2:18" x14ac:dyDescent="0.45">
      <c r="B7440" s="14" t="str">
        <f t="shared" si="696"/>
        <v>412533041255</v>
      </c>
      <c r="C7440" s="5">
        <v>41253</v>
      </c>
      <c r="D7440" s="2" t="s">
        <v>808</v>
      </c>
      <c r="E7440" s="14">
        <f t="shared" si="697"/>
        <v>0</v>
      </c>
      <c r="F7440" s="2">
        <v>30</v>
      </c>
      <c r="G7440" s="19">
        <v>3665.41</v>
      </c>
      <c r="H7440" s="20">
        <v>0.05</v>
      </c>
      <c r="I7440" s="6"/>
      <c r="J7440" s="5">
        <v>41255</v>
      </c>
      <c r="K7440" s="25">
        <v>1236.3589999999999</v>
      </c>
      <c r="L7440" s="2" t="s">
        <v>631</v>
      </c>
      <c r="M7440" s="14">
        <f>+VLOOKUP(L7440,Customers!$C$3:$D$797,2,FALSE)</f>
        <v>3</v>
      </c>
      <c r="N7440" s="14">
        <f>+INDEX(Customers!$B$2:$D$797,MATCH(TF_Database!L7440,Customers!$C$2:$C$797,0),1)</f>
        <v>20748</v>
      </c>
      <c r="O7440" s="29">
        <f t="shared" si="698"/>
        <v>5</v>
      </c>
      <c r="P7440" s="29">
        <f t="shared" si="699"/>
        <v>10</v>
      </c>
      <c r="Q7440" s="14" t="str">
        <f t="shared" si="700"/>
        <v xml:space="preserve">Sung </v>
      </c>
      <c r="R7440" s="14" t="str">
        <f t="shared" si="701"/>
        <v>Chung</v>
      </c>
    </row>
    <row r="7441" spans="2:18" x14ac:dyDescent="0.45">
      <c r="B7441" s="14" t="str">
        <f t="shared" si="696"/>
        <v>404283940429</v>
      </c>
      <c r="C7441" s="5">
        <v>40428</v>
      </c>
      <c r="D7441" s="2" t="s">
        <v>806</v>
      </c>
      <c r="E7441" s="14">
        <f t="shared" si="697"/>
        <v>1</v>
      </c>
      <c r="F7441" s="2">
        <v>39</v>
      </c>
      <c r="G7441" s="19">
        <v>286.81</v>
      </c>
      <c r="H7441" s="20">
        <v>7.0000000000000007E-2</v>
      </c>
      <c r="I7441" s="6"/>
      <c r="J7441" s="5">
        <v>40429</v>
      </c>
      <c r="K7441" s="25">
        <v>110.05</v>
      </c>
      <c r="L7441" s="2" t="s">
        <v>720</v>
      </c>
      <c r="M7441" s="14">
        <f>+VLOOKUP(L7441,Customers!$C$3:$D$797,2,FALSE)</f>
        <v>3</v>
      </c>
      <c r="N7441" s="14">
        <f>+INDEX(Customers!$B$2:$D$797,MATCH(TF_Database!L7441,Customers!$C$2:$C$797,0),1)</f>
        <v>21359</v>
      </c>
      <c r="O7441" s="29">
        <f t="shared" si="698"/>
        <v>9</v>
      </c>
      <c r="P7441" s="29">
        <f t="shared" si="699"/>
        <v>16</v>
      </c>
      <c r="Q7441" s="14" t="str">
        <f t="shared" si="700"/>
        <v xml:space="preserve">Victoria </v>
      </c>
      <c r="R7441" s="14" t="str">
        <f t="shared" si="701"/>
        <v>Pisteka</v>
      </c>
    </row>
    <row r="7442" spans="2:18" x14ac:dyDescent="0.45">
      <c r="B7442" s="14" t="str">
        <f t="shared" si="696"/>
        <v>398843939891</v>
      </c>
      <c r="C7442" s="5">
        <v>39884</v>
      </c>
      <c r="D7442" s="2" t="s">
        <v>804</v>
      </c>
      <c r="E7442" s="14">
        <f t="shared" si="697"/>
        <v>0</v>
      </c>
      <c r="F7442" s="2">
        <v>39</v>
      </c>
      <c r="G7442" s="19">
        <v>1233.4775</v>
      </c>
      <c r="H7442" s="20">
        <v>0.01</v>
      </c>
      <c r="I7442" s="6"/>
      <c r="J7442" s="5">
        <v>39891</v>
      </c>
      <c r="K7442" s="25">
        <v>453.798</v>
      </c>
      <c r="L7442" s="2" t="s">
        <v>745</v>
      </c>
      <c r="M7442" s="14">
        <f>+VLOOKUP(L7442,Customers!$C$3:$D$797,2,FALSE)</f>
        <v>5</v>
      </c>
      <c r="N7442" s="14">
        <f>+INDEX(Customers!$B$2:$D$797,MATCH(TF_Database!L7442,Customers!$C$2:$C$797,0),1)</f>
        <v>25523</v>
      </c>
      <c r="O7442" s="29">
        <f t="shared" si="698"/>
        <v>5</v>
      </c>
      <c r="P7442" s="29">
        <f t="shared" si="699"/>
        <v>12</v>
      </c>
      <c r="Q7442" s="14" t="str">
        <f t="shared" si="700"/>
        <v xml:space="preserve">Resi </v>
      </c>
      <c r="R7442" s="14" t="str">
        <f t="shared" si="701"/>
        <v>Polking</v>
      </c>
    </row>
    <row r="7443" spans="2:18" x14ac:dyDescent="0.45">
      <c r="B7443" s="14" t="str">
        <f t="shared" si="696"/>
        <v>410493441052</v>
      </c>
      <c r="C7443" s="5">
        <v>41049</v>
      </c>
      <c r="D7443" s="2" t="s">
        <v>810</v>
      </c>
      <c r="E7443" s="14">
        <f t="shared" si="697"/>
        <v>0</v>
      </c>
      <c r="F7443" s="2">
        <v>34</v>
      </c>
      <c r="G7443" s="19">
        <v>214.03</v>
      </c>
      <c r="H7443" s="20">
        <v>0.02</v>
      </c>
      <c r="I7443" s="6"/>
      <c r="J7443" s="5">
        <v>41052</v>
      </c>
      <c r="K7443" s="25">
        <v>-138.91999999999999</v>
      </c>
      <c r="L7443" s="2" t="s">
        <v>743</v>
      </c>
      <c r="M7443" s="14">
        <f>+VLOOKUP(L7443,Customers!$C$3:$D$797,2,FALSE)</f>
        <v>4</v>
      </c>
      <c r="N7443" s="14">
        <f>+INDEX(Customers!$B$2:$D$797,MATCH(TF_Database!L7443,Customers!$C$2:$C$797,0),1)</f>
        <v>11625</v>
      </c>
      <c r="O7443" s="29">
        <f t="shared" si="698"/>
        <v>5</v>
      </c>
      <c r="P7443" s="29">
        <f t="shared" si="699"/>
        <v>8</v>
      </c>
      <c r="Q7443" s="14" t="str">
        <f t="shared" si="700"/>
        <v xml:space="preserve">Sung </v>
      </c>
      <c r="R7443" s="14" t="str">
        <f t="shared" si="701"/>
        <v>Pak</v>
      </c>
    </row>
    <row r="7444" spans="2:18" x14ac:dyDescent="0.45">
      <c r="B7444" s="14" t="str">
        <f t="shared" si="696"/>
        <v>401452740146</v>
      </c>
      <c r="C7444" s="5">
        <v>40145</v>
      </c>
      <c r="D7444" s="2" t="s">
        <v>808</v>
      </c>
      <c r="E7444" s="14">
        <f t="shared" si="697"/>
        <v>0</v>
      </c>
      <c r="F7444" s="2">
        <v>27</v>
      </c>
      <c r="G7444" s="19">
        <v>941.4</v>
      </c>
      <c r="H7444" s="20">
        <v>0.05</v>
      </c>
      <c r="I7444" s="6"/>
      <c r="J7444" s="5">
        <v>40146</v>
      </c>
      <c r="K7444" s="25">
        <v>369.48</v>
      </c>
      <c r="L7444" s="2" t="s">
        <v>744</v>
      </c>
      <c r="M7444" s="14">
        <f>+VLOOKUP(L7444,Customers!$C$3:$D$797,2,FALSE)</f>
        <v>1</v>
      </c>
      <c r="N7444" s="14">
        <f>+INDEX(Customers!$B$2:$D$797,MATCH(TF_Database!L7444,Customers!$C$2:$C$797,0),1)</f>
        <v>7063</v>
      </c>
      <c r="O7444" s="29">
        <f t="shared" si="698"/>
        <v>4</v>
      </c>
      <c r="P7444" s="29">
        <f t="shared" si="699"/>
        <v>12</v>
      </c>
      <c r="Q7444" s="14" t="str">
        <f t="shared" si="700"/>
        <v xml:space="preserve">Tim </v>
      </c>
      <c r="R7444" s="14" t="str">
        <f t="shared" si="701"/>
        <v>Brockman</v>
      </c>
    </row>
    <row r="7445" spans="2:18" x14ac:dyDescent="0.45">
      <c r="B7445" s="14" t="str">
        <f t="shared" si="696"/>
        <v>409972341000</v>
      </c>
      <c r="C7445" s="5">
        <v>40997</v>
      </c>
      <c r="D7445" s="2" t="s">
        <v>810</v>
      </c>
      <c r="E7445" s="14">
        <f t="shared" si="697"/>
        <v>0</v>
      </c>
      <c r="F7445" s="2">
        <v>23</v>
      </c>
      <c r="G7445" s="19">
        <v>109.43</v>
      </c>
      <c r="H7445" s="20">
        <v>0.09</v>
      </c>
      <c r="I7445" s="6"/>
      <c r="J7445" s="5">
        <v>41000</v>
      </c>
      <c r="K7445" s="25">
        <v>21.7685</v>
      </c>
      <c r="L7445" s="2" t="s">
        <v>745</v>
      </c>
      <c r="M7445" s="14">
        <f>+VLOOKUP(L7445,Customers!$C$3:$D$797,2,FALSE)</f>
        <v>5</v>
      </c>
      <c r="N7445" s="14">
        <f>+INDEX(Customers!$B$2:$D$797,MATCH(TF_Database!L7445,Customers!$C$2:$C$797,0),1)</f>
        <v>25523</v>
      </c>
      <c r="O7445" s="29">
        <f t="shared" si="698"/>
        <v>5</v>
      </c>
      <c r="P7445" s="29">
        <f t="shared" si="699"/>
        <v>12</v>
      </c>
      <c r="Q7445" s="14" t="str">
        <f t="shared" si="700"/>
        <v xml:space="preserve">Resi </v>
      </c>
      <c r="R7445" s="14" t="str">
        <f t="shared" si="701"/>
        <v>Polking</v>
      </c>
    </row>
    <row r="7446" spans="2:18" x14ac:dyDescent="0.45">
      <c r="B7446" s="14" t="str">
        <f t="shared" si="696"/>
        <v>407763340779</v>
      </c>
      <c r="C7446" s="5">
        <v>40776</v>
      </c>
      <c r="D7446" s="2" t="s">
        <v>808</v>
      </c>
      <c r="E7446" s="14">
        <f t="shared" si="697"/>
        <v>0</v>
      </c>
      <c r="F7446" s="2">
        <v>33</v>
      </c>
      <c r="G7446" s="19">
        <v>249.48</v>
      </c>
      <c r="H7446" s="20">
        <v>0.1</v>
      </c>
      <c r="I7446" s="6"/>
      <c r="J7446" s="5">
        <v>40779</v>
      </c>
      <c r="K7446" s="25">
        <v>-73.83</v>
      </c>
      <c r="L7446" s="2" t="s">
        <v>745</v>
      </c>
      <c r="M7446" s="14">
        <f>+VLOOKUP(L7446,Customers!$C$3:$D$797,2,FALSE)</f>
        <v>5</v>
      </c>
      <c r="N7446" s="14">
        <f>+INDEX(Customers!$B$2:$D$797,MATCH(TF_Database!L7446,Customers!$C$2:$C$797,0),1)</f>
        <v>25523</v>
      </c>
      <c r="O7446" s="29">
        <f t="shared" si="698"/>
        <v>5</v>
      </c>
      <c r="P7446" s="29">
        <f t="shared" si="699"/>
        <v>12</v>
      </c>
      <c r="Q7446" s="14" t="str">
        <f t="shared" si="700"/>
        <v xml:space="preserve">Resi </v>
      </c>
      <c r="R7446" s="14" t="str">
        <f t="shared" si="701"/>
        <v>Polking</v>
      </c>
    </row>
    <row r="7447" spans="2:18" x14ac:dyDescent="0.45">
      <c r="B7447" s="14" t="str">
        <f t="shared" si="696"/>
        <v>408082340809</v>
      </c>
      <c r="C7447" s="5">
        <v>40808</v>
      </c>
      <c r="D7447" s="2" t="s">
        <v>806</v>
      </c>
      <c r="E7447" s="14">
        <f t="shared" si="697"/>
        <v>1</v>
      </c>
      <c r="F7447" s="2">
        <v>23</v>
      </c>
      <c r="G7447" s="19">
        <v>6572.04</v>
      </c>
      <c r="H7447" s="20">
        <v>0.06</v>
      </c>
      <c r="I7447" s="6"/>
      <c r="J7447" s="5">
        <v>40809</v>
      </c>
      <c r="K7447" s="25">
        <v>1579.34</v>
      </c>
      <c r="L7447" s="2" t="s">
        <v>747</v>
      </c>
      <c r="M7447" s="14">
        <f>+VLOOKUP(L7447,Customers!$C$3:$D$797,2,FALSE)</f>
        <v>4</v>
      </c>
      <c r="N7447" s="14">
        <f>+INDEX(Customers!$B$2:$D$797,MATCH(TF_Database!L7447,Customers!$C$2:$C$797,0),1)</f>
        <v>27090</v>
      </c>
      <c r="O7447" s="29">
        <f t="shared" si="698"/>
        <v>7</v>
      </c>
      <c r="P7447" s="29">
        <f t="shared" si="699"/>
        <v>14</v>
      </c>
      <c r="Q7447" s="14" t="str">
        <f t="shared" si="700"/>
        <v xml:space="preserve">Tamara </v>
      </c>
      <c r="R7447" s="14" t="str">
        <f t="shared" si="701"/>
        <v>Manning</v>
      </c>
    </row>
    <row r="7448" spans="2:18" x14ac:dyDescent="0.45">
      <c r="B7448" s="14" t="str">
        <f t="shared" si="696"/>
        <v>408081940810</v>
      </c>
      <c r="C7448" s="5">
        <v>40808</v>
      </c>
      <c r="D7448" s="2" t="s">
        <v>806</v>
      </c>
      <c r="E7448" s="14">
        <f t="shared" si="697"/>
        <v>1</v>
      </c>
      <c r="F7448" s="2">
        <v>19</v>
      </c>
      <c r="G7448" s="19">
        <v>1051.992</v>
      </c>
      <c r="H7448" s="20">
        <v>0.09</v>
      </c>
      <c r="I7448" s="6"/>
      <c r="J7448" s="5">
        <v>40810</v>
      </c>
      <c r="K7448" s="25">
        <v>-1280.5999999999999</v>
      </c>
      <c r="L7448" s="2" t="s">
        <v>747</v>
      </c>
      <c r="M7448" s="14">
        <f>+VLOOKUP(L7448,Customers!$C$3:$D$797,2,FALSE)</f>
        <v>4</v>
      </c>
      <c r="N7448" s="14">
        <f>+INDEX(Customers!$B$2:$D$797,MATCH(TF_Database!L7448,Customers!$C$2:$C$797,0),1)</f>
        <v>27090</v>
      </c>
      <c r="O7448" s="29">
        <f t="shared" si="698"/>
        <v>7</v>
      </c>
      <c r="P7448" s="29">
        <f t="shared" si="699"/>
        <v>14</v>
      </c>
      <c r="Q7448" s="14" t="str">
        <f t="shared" si="700"/>
        <v xml:space="preserve">Tamara </v>
      </c>
      <c r="R7448" s="14" t="str">
        <f t="shared" si="701"/>
        <v>Manning</v>
      </c>
    </row>
    <row r="7449" spans="2:18" x14ac:dyDescent="0.45">
      <c r="B7449" s="14" t="str">
        <f t="shared" si="696"/>
        <v>410622841063</v>
      </c>
      <c r="C7449" s="5">
        <v>41062</v>
      </c>
      <c r="D7449" s="2" t="s">
        <v>811</v>
      </c>
      <c r="E7449" s="14">
        <f t="shared" si="697"/>
        <v>0</v>
      </c>
      <c r="F7449" s="2">
        <v>28</v>
      </c>
      <c r="G7449" s="19">
        <v>2711.14</v>
      </c>
      <c r="H7449" s="20">
        <v>0.01</v>
      </c>
      <c r="I7449" s="6"/>
      <c r="J7449" s="5">
        <v>41063</v>
      </c>
      <c r="K7449" s="25">
        <v>-307.86</v>
      </c>
      <c r="L7449" s="2" t="s">
        <v>747</v>
      </c>
      <c r="M7449" s="14">
        <f>+VLOOKUP(L7449,Customers!$C$3:$D$797,2,FALSE)</f>
        <v>4</v>
      </c>
      <c r="N7449" s="14">
        <f>+INDEX(Customers!$B$2:$D$797,MATCH(TF_Database!L7449,Customers!$C$2:$C$797,0),1)</f>
        <v>27090</v>
      </c>
      <c r="O7449" s="29">
        <f t="shared" si="698"/>
        <v>7</v>
      </c>
      <c r="P7449" s="29">
        <f t="shared" si="699"/>
        <v>14</v>
      </c>
      <c r="Q7449" s="14" t="str">
        <f t="shared" si="700"/>
        <v xml:space="preserve">Tamara </v>
      </c>
      <c r="R7449" s="14" t="str">
        <f t="shared" si="701"/>
        <v>Manning</v>
      </c>
    </row>
    <row r="7450" spans="2:18" x14ac:dyDescent="0.45">
      <c r="B7450" s="14" t="str">
        <f t="shared" si="696"/>
        <v>410623441064</v>
      </c>
      <c r="C7450" s="5">
        <v>41062</v>
      </c>
      <c r="D7450" s="2" t="s">
        <v>811</v>
      </c>
      <c r="E7450" s="14">
        <f t="shared" si="697"/>
        <v>0</v>
      </c>
      <c r="F7450" s="2">
        <v>34</v>
      </c>
      <c r="G7450" s="19">
        <v>1829.8715</v>
      </c>
      <c r="H7450" s="20">
        <v>0.05</v>
      </c>
      <c r="I7450" s="6"/>
      <c r="J7450" s="5">
        <v>41064</v>
      </c>
      <c r="K7450" s="25">
        <v>367.46100000000001</v>
      </c>
      <c r="L7450" s="2" t="s">
        <v>747</v>
      </c>
      <c r="M7450" s="14">
        <f>+VLOOKUP(L7450,Customers!$C$3:$D$797,2,FALSE)</f>
        <v>4</v>
      </c>
      <c r="N7450" s="14">
        <f>+INDEX(Customers!$B$2:$D$797,MATCH(TF_Database!L7450,Customers!$C$2:$C$797,0),1)</f>
        <v>27090</v>
      </c>
      <c r="O7450" s="29">
        <f t="shared" si="698"/>
        <v>7</v>
      </c>
      <c r="P7450" s="29">
        <f t="shared" si="699"/>
        <v>14</v>
      </c>
      <c r="Q7450" s="14" t="str">
        <f t="shared" si="700"/>
        <v xml:space="preserve">Tamara </v>
      </c>
      <c r="R7450" s="14" t="str">
        <f t="shared" si="701"/>
        <v>Manning</v>
      </c>
    </row>
    <row r="7451" spans="2:18" x14ac:dyDescent="0.45">
      <c r="B7451" s="14" t="str">
        <f t="shared" si="696"/>
        <v>408923940893</v>
      </c>
      <c r="C7451" s="5">
        <v>40892</v>
      </c>
      <c r="D7451" s="2" t="s">
        <v>806</v>
      </c>
      <c r="E7451" s="14">
        <f t="shared" si="697"/>
        <v>1</v>
      </c>
      <c r="F7451" s="2">
        <v>39</v>
      </c>
      <c r="G7451" s="19">
        <v>231.21</v>
      </c>
      <c r="H7451" s="20">
        <v>0</v>
      </c>
      <c r="I7451" s="6"/>
      <c r="J7451" s="5">
        <v>40893</v>
      </c>
      <c r="K7451" s="25">
        <v>-179.96</v>
      </c>
      <c r="L7451" s="2" t="s">
        <v>746</v>
      </c>
      <c r="M7451" s="14">
        <f>+VLOOKUP(L7451,Customers!$C$3:$D$797,2,FALSE)</f>
        <v>3</v>
      </c>
      <c r="N7451" s="14">
        <f>+INDEX(Customers!$B$2:$D$797,MATCH(TF_Database!L7451,Customers!$C$2:$C$797,0),1)</f>
        <v>31851</v>
      </c>
      <c r="O7451" s="29">
        <f t="shared" si="698"/>
        <v>6</v>
      </c>
      <c r="P7451" s="29">
        <f t="shared" si="699"/>
        <v>11</v>
      </c>
      <c r="Q7451" s="14" t="str">
        <f t="shared" si="700"/>
        <v xml:space="preserve">Roger </v>
      </c>
      <c r="R7451" s="14" t="str">
        <f t="shared" si="701"/>
        <v>Demir</v>
      </c>
    </row>
    <row r="7452" spans="2:18" x14ac:dyDescent="0.45">
      <c r="B7452" s="14" t="str">
        <f t="shared" si="696"/>
        <v>40433140433</v>
      </c>
      <c r="C7452" s="5">
        <v>40433</v>
      </c>
      <c r="D7452" s="2" t="s">
        <v>808</v>
      </c>
      <c r="E7452" s="14">
        <f t="shared" si="697"/>
        <v>0</v>
      </c>
      <c r="F7452" s="2">
        <v>1</v>
      </c>
      <c r="G7452" s="19">
        <v>28.75</v>
      </c>
      <c r="H7452" s="20">
        <v>0.09</v>
      </c>
      <c r="I7452" s="6"/>
      <c r="J7452" s="5">
        <v>40433</v>
      </c>
      <c r="K7452" s="25">
        <v>-14.352</v>
      </c>
      <c r="L7452" s="2" t="s">
        <v>746</v>
      </c>
      <c r="M7452" s="14">
        <f>+VLOOKUP(L7452,Customers!$C$3:$D$797,2,FALSE)</f>
        <v>3</v>
      </c>
      <c r="N7452" s="14">
        <f>+INDEX(Customers!$B$2:$D$797,MATCH(TF_Database!L7452,Customers!$C$2:$C$797,0),1)</f>
        <v>31851</v>
      </c>
      <c r="O7452" s="29">
        <f t="shared" si="698"/>
        <v>6</v>
      </c>
      <c r="P7452" s="29">
        <f t="shared" si="699"/>
        <v>11</v>
      </c>
      <c r="Q7452" s="14" t="str">
        <f t="shared" si="700"/>
        <v xml:space="preserve">Roger </v>
      </c>
      <c r="R7452" s="14" t="str">
        <f t="shared" si="701"/>
        <v>Demir</v>
      </c>
    </row>
    <row r="7453" spans="2:18" x14ac:dyDescent="0.45">
      <c r="B7453" s="14" t="str">
        <f t="shared" si="696"/>
        <v>40433440435</v>
      </c>
      <c r="C7453" s="5">
        <v>40433</v>
      </c>
      <c r="D7453" s="2" t="s">
        <v>808</v>
      </c>
      <c r="E7453" s="14">
        <f t="shared" si="697"/>
        <v>0</v>
      </c>
      <c r="F7453" s="2">
        <v>4</v>
      </c>
      <c r="G7453" s="19">
        <v>19014.240000000002</v>
      </c>
      <c r="H7453" s="20">
        <v>0.06</v>
      </c>
      <c r="I7453" s="6"/>
      <c r="J7453" s="5">
        <v>40435</v>
      </c>
      <c r="K7453" s="25">
        <v>-10263.6597</v>
      </c>
      <c r="L7453" s="2" t="s">
        <v>746</v>
      </c>
      <c r="M7453" s="14">
        <f>+VLOOKUP(L7453,Customers!$C$3:$D$797,2,FALSE)</f>
        <v>3</v>
      </c>
      <c r="N7453" s="14">
        <f>+INDEX(Customers!$B$2:$D$797,MATCH(TF_Database!L7453,Customers!$C$2:$C$797,0),1)</f>
        <v>31851</v>
      </c>
      <c r="O7453" s="29">
        <f t="shared" si="698"/>
        <v>6</v>
      </c>
      <c r="P7453" s="29">
        <f t="shared" si="699"/>
        <v>11</v>
      </c>
      <c r="Q7453" s="14" t="str">
        <f t="shared" si="700"/>
        <v xml:space="preserve">Roger </v>
      </c>
      <c r="R7453" s="14" t="str">
        <f t="shared" si="701"/>
        <v>Demir</v>
      </c>
    </row>
    <row r="7454" spans="2:18" x14ac:dyDescent="0.45">
      <c r="B7454" s="14" t="str">
        <f t="shared" si="696"/>
        <v>404334640434</v>
      </c>
      <c r="C7454" s="5">
        <v>40433</v>
      </c>
      <c r="D7454" s="2" t="s">
        <v>808</v>
      </c>
      <c r="E7454" s="14">
        <f t="shared" si="697"/>
        <v>0</v>
      </c>
      <c r="F7454" s="2">
        <v>46</v>
      </c>
      <c r="G7454" s="19">
        <v>385.05</v>
      </c>
      <c r="H7454" s="20">
        <v>0</v>
      </c>
      <c r="I7454" s="6"/>
      <c r="J7454" s="5">
        <v>40434</v>
      </c>
      <c r="K7454" s="25">
        <v>56.75</v>
      </c>
      <c r="L7454" s="2" t="s">
        <v>746</v>
      </c>
      <c r="M7454" s="14">
        <f>+VLOOKUP(L7454,Customers!$C$3:$D$797,2,FALSE)</f>
        <v>3</v>
      </c>
      <c r="N7454" s="14">
        <f>+INDEX(Customers!$B$2:$D$797,MATCH(TF_Database!L7454,Customers!$C$2:$C$797,0),1)</f>
        <v>31851</v>
      </c>
      <c r="O7454" s="29">
        <f t="shared" si="698"/>
        <v>6</v>
      </c>
      <c r="P7454" s="29">
        <f t="shared" si="699"/>
        <v>11</v>
      </c>
      <c r="Q7454" s="14" t="str">
        <f t="shared" si="700"/>
        <v xml:space="preserve">Roger </v>
      </c>
      <c r="R7454" s="14" t="str">
        <f t="shared" si="701"/>
        <v>Demir</v>
      </c>
    </row>
    <row r="7455" spans="2:18" x14ac:dyDescent="0.45">
      <c r="B7455" s="14" t="str">
        <f t="shared" si="696"/>
        <v>406383540638</v>
      </c>
      <c r="C7455" s="5">
        <v>40638</v>
      </c>
      <c r="D7455" s="2" t="s">
        <v>810</v>
      </c>
      <c r="E7455" s="14">
        <f t="shared" si="697"/>
        <v>0</v>
      </c>
      <c r="F7455" s="2">
        <v>35</v>
      </c>
      <c r="G7455" s="19">
        <v>46.44</v>
      </c>
      <c r="H7455" s="20">
        <v>0.06</v>
      </c>
      <c r="I7455" s="6"/>
      <c r="J7455" s="5">
        <v>40638</v>
      </c>
      <c r="K7455" s="25">
        <v>-16.3</v>
      </c>
      <c r="L7455" s="2" t="s">
        <v>705</v>
      </c>
      <c r="M7455" s="14">
        <f>+VLOOKUP(L7455,Customers!$C$3:$D$797,2,FALSE)</f>
        <v>2</v>
      </c>
      <c r="N7455" s="14">
        <f>+INDEX(Customers!$B$2:$D$797,MATCH(TF_Database!L7455,Customers!$C$2:$C$797,0),1)</f>
        <v>11688</v>
      </c>
      <c r="O7455" s="29">
        <f t="shared" si="698"/>
        <v>8</v>
      </c>
      <c r="P7455" s="29">
        <f t="shared" si="699"/>
        <v>13</v>
      </c>
      <c r="Q7455" s="14" t="str">
        <f t="shared" si="700"/>
        <v xml:space="preserve">Ricardo </v>
      </c>
      <c r="R7455" s="14" t="str">
        <f t="shared" si="701"/>
        <v>Block</v>
      </c>
    </row>
    <row r="7456" spans="2:18" x14ac:dyDescent="0.45">
      <c r="B7456" s="14" t="str">
        <f t="shared" si="696"/>
        <v>399542039956</v>
      </c>
      <c r="C7456" s="5">
        <v>39954</v>
      </c>
      <c r="D7456" s="2" t="s">
        <v>808</v>
      </c>
      <c r="E7456" s="14">
        <f t="shared" si="697"/>
        <v>0</v>
      </c>
      <c r="F7456" s="2">
        <v>20</v>
      </c>
      <c r="G7456" s="19">
        <v>4252.8900000000003</v>
      </c>
      <c r="H7456" s="20">
        <v>0.06</v>
      </c>
      <c r="I7456" s="6"/>
      <c r="J7456" s="5">
        <v>39956</v>
      </c>
      <c r="K7456" s="25">
        <v>969.42</v>
      </c>
      <c r="L7456" s="2" t="s">
        <v>744</v>
      </c>
      <c r="M7456" s="14">
        <f>+VLOOKUP(L7456,Customers!$C$3:$D$797,2,FALSE)</f>
        <v>1</v>
      </c>
      <c r="N7456" s="14">
        <f>+INDEX(Customers!$B$2:$D$797,MATCH(TF_Database!L7456,Customers!$C$2:$C$797,0),1)</f>
        <v>7063</v>
      </c>
      <c r="O7456" s="29">
        <f t="shared" si="698"/>
        <v>4</v>
      </c>
      <c r="P7456" s="29">
        <f t="shared" si="699"/>
        <v>12</v>
      </c>
      <c r="Q7456" s="14" t="str">
        <f t="shared" si="700"/>
        <v xml:space="preserve">Tim </v>
      </c>
      <c r="R7456" s="14" t="str">
        <f t="shared" si="701"/>
        <v>Brockman</v>
      </c>
    </row>
    <row r="7457" spans="2:18" x14ac:dyDescent="0.45">
      <c r="B7457" s="14" t="str">
        <f t="shared" si="696"/>
        <v>404363940437</v>
      </c>
      <c r="C7457" s="5">
        <v>40436</v>
      </c>
      <c r="D7457" s="2" t="s">
        <v>806</v>
      </c>
      <c r="E7457" s="14">
        <f t="shared" si="697"/>
        <v>1</v>
      </c>
      <c r="F7457" s="2">
        <v>39</v>
      </c>
      <c r="G7457" s="19">
        <v>5740.32</v>
      </c>
      <c r="H7457" s="20">
        <v>0.03</v>
      </c>
      <c r="I7457" s="6"/>
      <c r="J7457" s="5">
        <v>40437</v>
      </c>
      <c r="K7457" s="25">
        <v>1285.74</v>
      </c>
      <c r="L7457" s="2" t="s">
        <v>745</v>
      </c>
      <c r="M7457" s="14">
        <f>+VLOOKUP(L7457,Customers!$C$3:$D$797,2,FALSE)</f>
        <v>5</v>
      </c>
      <c r="N7457" s="14">
        <f>+INDEX(Customers!$B$2:$D$797,MATCH(TF_Database!L7457,Customers!$C$2:$C$797,0),1)</f>
        <v>25523</v>
      </c>
      <c r="O7457" s="29">
        <f t="shared" si="698"/>
        <v>5</v>
      </c>
      <c r="P7457" s="29">
        <f t="shared" si="699"/>
        <v>12</v>
      </c>
      <c r="Q7457" s="14" t="str">
        <f t="shared" si="700"/>
        <v xml:space="preserve">Resi </v>
      </c>
      <c r="R7457" s="14" t="str">
        <f t="shared" si="701"/>
        <v>Polking</v>
      </c>
    </row>
    <row r="7458" spans="2:18" x14ac:dyDescent="0.45">
      <c r="B7458" s="14" t="str">
        <f t="shared" si="696"/>
        <v>404544840455</v>
      </c>
      <c r="C7458" s="5">
        <v>40454</v>
      </c>
      <c r="D7458" s="2" t="s">
        <v>808</v>
      </c>
      <c r="E7458" s="14">
        <f t="shared" si="697"/>
        <v>0</v>
      </c>
      <c r="F7458" s="2">
        <v>48</v>
      </c>
      <c r="G7458" s="19">
        <v>548.29999999999995</v>
      </c>
      <c r="H7458" s="20">
        <v>0.09</v>
      </c>
      <c r="I7458" s="6"/>
      <c r="J7458" s="5">
        <v>40455</v>
      </c>
      <c r="K7458" s="25">
        <v>-47.92</v>
      </c>
      <c r="L7458" s="2" t="s">
        <v>742</v>
      </c>
      <c r="M7458" s="14">
        <f>+VLOOKUP(L7458,Customers!$C$3:$D$797,2,FALSE)</f>
        <v>2</v>
      </c>
      <c r="N7458" s="14">
        <f>+INDEX(Customers!$B$2:$D$797,MATCH(TF_Database!L7458,Customers!$C$2:$C$797,0),1)</f>
        <v>1064</v>
      </c>
      <c r="O7458" s="29">
        <f t="shared" si="698"/>
        <v>6</v>
      </c>
      <c r="P7458" s="29">
        <f t="shared" si="699"/>
        <v>12</v>
      </c>
      <c r="Q7458" s="14" t="str">
        <f t="shared" si="700"/>
        <v xml:space="preserve">Roger </v>
      </c>
      <c r="R7458" s="14" t="str">
        <f t="shared" si="701"/>
        <v>Barcio</v>
      </c>
    </row>
    <row r="7459" spans="2:18" x14ac:dyDescent="0.45">
      <c r="B7459" s="14" t="str">
        <f t="shared" si="696"/>
        <v>411692841171</v>
      </c>
      <c r="C7459" s="5">
        <v>41169</v>
      </c>
      <c r="D7459" s="2" t="s">
        <v>811</v>
      </c>
      <c r="E7459" s="14">
        <f t="shared" si="697"/>
        <v>0</v>
      </c>
      <c r="F7459" s="2">
        <v>28</v>
      </c>
      <c r="G7459" s="19">
        <v>946.27</v>
      </c>
      <c r="H7459" s="20">
        <v>0.06</v>
      </c>
      <c r="I7459" s="6"/>
      <c r="J7459" s="5">
        <v>41171</v>
      </c>
      <c r="K7459" s="25">
        <v>66.38</v>
      </c>
      <c r="L7459" s="2" t="s">
        <v>743</v>
      </c>
      <c r="M7459" s="14">
        <f>+VLOOKUP(L7459,Customers!$C$3:$D$797,2,FALSE)</f>
        <v>4</v>
      </c>
      <c r="N7459" s="14">
        <f>+INDEX(Customers!$B$2:$D$797,MATCH(TF_Database!L7459,Customers!$C$2:$C$797,0),1)</f>
        <v>11625</v>
      </c>
      <c r="O7459" s="29">
        <f t="shared" si="698"/>
        <v>5</v>
      </c>
      <c r="P7459" s="29">
        <f t="shared" si="699"/>
        <v>8</v>
      </c>
      <c r="Q7459" s="14" t="str">
        <f t="shared" si="700"/>
        <v xml:space="preserve">Sung </v>
      </c>
      <c r="R7459" s="14" t="str">
        <f t="shared" si="701"/>
        <v>Pak</v>
      </c>
    </row>
    <row r="7460" spans="2:18" x14ac:dyDescent="0.45">
      <c r="B7460" s="14" t="str">
        <f t="shared" si="696"/>
        <v>402214740223</v>
      </c>
      <c r="C7460" s="5">
        <v>40221</v>
      </c>
      <c r="D7460" s="2" t="s">
        <v>811</v>
      </c>
      <c r="E7460" s="14">
        <f t="shared" si="697"/>
        <v>0</v>
      </c>
      <c r="F7460" s="2">
        <v>47</v>
      </c>
      <c r="G7460" s="19">
        <v>396.78</v>
      </c>
      <c r="H7460" s="20">
        <v>0.09</v>
      </c>
      <c r="I7460" s="6"/>
      <c r="J7460" s="5">
        <v>40223</v>
      </c>
      <c r="K7460" s="25">
        <v>-321.20999999999998</v>
      </c>
      <c r="L7460" s="2" t="s">
        <v>745</v>
      </c>
      <c r="M7460" s="14">
        <f>+VLOOKUP(L7460,Customers!$C$3:$D$797,2,FALSE)</f>
        <v>5</v>
      </c>
      <c r="N7460" s="14">
        <f>+INDEX(Customers!$B$2:$D$797,MATCH(TF_Database!L7460,Customers!$C$2:$C$797,0),1)</f>
        <v>25523</v>
      </c>
      <c r="O7460" s="29">
        <f t="shared" si="698"/>
        <v>5</v>
      </c>
      <c r="P7460" s="29">
        <f t="shared" si="699"/>
        <v>12</v>
      </c>
      <c r="Q7460" s="14" t="str">
        <f t="shared" si="700"/>
        <v xml:space="preserve">Resi </v>
      </c>
      <c r="R7460" s="14" t="str">
        <f t="shared" si="701"/>
        <v>Polking</v>
      </c>
    </row>
    <row r="7461" spans="2:18" x14ac:dyDescent="0.45">
      <c r="B7461" s="14" t="str">
        <f t="shared" si="696"/>
        <v>412011241205</v>
      </c>
      <c r="C7461" s="5">
        <v>41201</v>
      </c>
      <c r="D7461" s="2" t="s">
        <v>804</v>
      </c>
      <c r="E7461" s="14">
        <f t="shared" si="697"/>
        <v>0</v>
      </c>
      <c r="F7461" s="2">
        <v>12</v>
      </c>
      <c r="G7461" s="19">
        <v>769.17</v>
      </c>
      <c r="H7461" s="20">
        <v>0</v>
      </c>
      <c r="I7461" s="6"/>
      <c r="J7461" s="5">
        <v>41205</v>
      </c>
      <c r="K7461" s="25">
        <v>-212.01</v>
      </c>
      <c r="L7461" s="2" t="s">
        <v>141</v>
      </c>
      <c r="M7461" s="14">
        <f>+VLOOKUP(L7461,Customers!$C$3:$D$797,2,FALSE)</f>
        <v>5</v>
      </c>
      <c r="N7461" s="14">
        <f>+INDEX(Customers!$B$2:$D$797,MATCH(TF_Database!L7461,Customers!$C$2:$C$797,0),1)</f>
        <v>2595</v>
      </c>
      <c r="O7461" s="29">
        <f t="shared" si="698"/>
        <v>5</v>
      </c>
      <c r="P7461" s="29">
        <f t="shared" si="699"/>
        <v>11</v>
      </c>
      <c r="Q7461" s="14" t="str">
        <f t="shared" si="700"/>
        <v xml:space="preserve">John </v>
      </c>
      <c r="R7461" s="14" t="str">
        <f t="shared" si="701"/>
        <v>Murray</v>
      </c>
    </row>
    <row r="7462" spans="2:18" x14ac:dyDescent="0.45">
      <c r="B7462" s="14" t="str">
        <f t="shared" si="696"/>
        <v>412011841201</v>
      </c>
      <c r="C7462" s="5">
        <v>41201</v>
      </c>
      <c r="D7462" s="2" t="s">
        <v>804</v>
      </c>
      <c r="E7462" s="14">
        <f t="shared" si="697"/>
        <v>0</v>
      </c>
      <c r="F7462" s="2">
        <v>18</v>
      </c>
      <c r="G7462" s="19">
        <v>7370.84</v>
      </c>
      <c r="H7462" s="20">
        <v>0.09</v>
      </c>
      <c r="I7462" s="6"/>
      <c r="J7462" s="5">
        <v>41201</v>
      </c>
      <c r="K7462" s="25">
        <v>999.86500000000001</v>
      </c>
      <c r="L7462" s="2" t="s">
        <v>141</v>
      </c>
      <c r="M7462" s="14">
        <f>+VLOOKUP(L7462,Customers!$C$3:$D$797,2,FALSE)</f>
        <v>5</v>
      </c>
      <c r="N7462" s="14">
        <f>+INDEX(Customers!$B$2:$D$797,MATCH(TF_Database!L7462,Customers!$C$2:$C$797,0),1)</f>
        <v>2595</v>
      </c>
      <c r="O7462" s="29">
        <f t="shared" si="698"/>
        <v>5</v>
      </c>
      <c r="P7462" s="29">
        <f t="shared" si="699"/>
        <v>11</v>
      </c>
      <c r="Q7462" s="14" t="str">
        <f t="shared" si="700"/>
        <v xml:space="preserve">John </v>
      </c>
      <c r="R7462" s="14" t="str">
        <f t="shared" si="701"/>
        <v>Murray</v>
      </c>
    </row>
    <row r="7463" spans="2:18" x14ac:dyDescent="0.45">
      <c r="B7463" s="14" t="str">
        <f t="shared" si="696"/>
        <v>408292540831</v>
      </c>
      <c r="C7463" s="5">
        <v>40829</v>
      </c>
      <c r="D7463" s="2" t="s">
        <v>808</v>
      </c>
      <c r="E7463" s="14">
        <f t="shared" si="697"/>
        <v>0</v>
      </c>
      <c r="F7463" s="2">
        <v>25</v>
      </c>
      <c r="G7463" s="19">
        <v>388.71</v>
      </c>
      <c r="H7463" s="20">
        <v>0.01</v>
      </c>
      <c r="I7463" s="6"/>
      <c r="J7463" s="5">
        <v>40831</v>
      </c>
      <c r="K7463" s="25">
        <v>36.430999999999997</v>
      </c>
      <c r="L7463" s="2" t="s">
        <v>748</v>
      </c>
      <c r="M7463" s="14">
        <f>+VLOOKUP(L7463,Customers!$C$3:$D$797,2,FALSE)</f>
        <v>2</v>
      </c>
      <c r="N7463" s="14">
        <f>+INDEX(Customers!$B$2:$D$797,MATCH(TF_Database!L7463,Customers!$C$2:$C$797,0),1)</f>
        <v>30307</v>
      </c>
      <c r="O7463" s="29">
        <f t="shared" si="698"/>
        <v>6</v>
      </c>
      <c r="P7463" s="29">
        <f t="shared" si="699"/>
        <v>12</v>
      </c>
      <c r="Q7463" s="14" t="str">
        <f t="shared" si="700"/>
        <v xml:space="preserve">Shaun </v>
      </c>
      <c r="R7463" s="14" t="str">
        <f t="shared" si="701"/>
        <v>Chance</v>
      </c>
    </row>
    <row r="7464" spans="2:18" x14ac:dyDescent="0.45">
      <c r="B7464" s="14" t="str">
        <f t="shared" si="696"/>
        <v>408444940848</v>
      </c>
      <c r="C7464" s="5">
        <v>40844</v>
      </c>
      <c r="D7464" s="2" t="s">
        <v>804</v>
      </c>
      <c r="E7464" s="14">
        <f t="shared" si="697"/>
        <v>0</v>
      </c>
      <c r="F7464" s="2">
        <v>49</v>
      </c>
      <c r="G7464" s="19">
        <v>1515</v>
      </c>
      <c r="H7464" s="20">
        <v>0.08</v>
      </c>
      <c r="I7464" s="6"/>
      <c r="J7464" s="5">
        <v>40848</v>
      </c>
      <c r="K7464" s="25">
        <v>219.03649999999999</v>
      </c>
      <c r="L7464" s="2" t="s">
        <v>743</v>
      </c>
      <c r="M7464" s="14">
        <f>+VLOOKUP(L7464,Customers!$C$3:$D$797,2,FALSE)</f>
        <v>4</v>
      </c>
      <c r="N7464" s="14">
        <f>+INDEX(Customers!$B$2:$D$797,MATCH(TF_Database!L7464,Customers!$C$2:$C$797,0),1)</f>
        <v>11625</v>
      </c>
      <c r="O7464" s="29">
        <f t="shared" si="698"/>
        <v>5</v>
      </c>
      <c r="P7464" s="29">
        <f t="shared" si="699"/>
        <v>8</v>
      </c>
      <c r="Q7464" s="14" t="str">
        <f t="shared" si="700"/>
        <v xml:space="preserve">Sung </v>
      </c>
      <c r="R7464" s="14" t="str">
        <f t="shared" si="701"/>
        <v>Pak</v>
      </c>
    </row>
    <row r="7465" spans="2:18" x14ac:dyDescent="0.45">
      <c r="B7465" s="14" t="str">
        <f t="shared" si="696"/>
        <v>411964741198</v>
      </c>
      <c r="C7465" s="5">
        <v>41196</v>
      </c>
      <c r="D7465" s="2" t="s">
        <v>808</v>
      </c>
      <c r="E7465" s="14">
        <f t="shared" si="697"/>
        <v>0</v>
      </c>
      <c r="F7465" s="2">
        <v>47</v>
      </c>
      <c r="G7465" s="19">
        <v>3413.69</v>
      </c>
      <c r="H7465" s="20">
        <v>0.06</v>
      </c>
      <c r="I7465" s="6"/>
      <c r="J7465" s="5">
        <v>41198</v>
      </c>
      <c r="K7465" s="25">
        <v>175.24</v>
      </c>
      <c r="L7465" s="2" t="s">
        <v>141</v>
      </c>
      <c r="M7465" s="14">
        <f>+VLOOKUP(L7465,Customers!$C$3:$D$797,2,FALSE)</f>
        <v>5</v>
      </c>
      <c r="N7465" s="14">
        <f>+INDEX(Customers!$B$2:$D$797,MATCH(TF_Database!L7465,Customers!$C$2:$C$797,0),1)</f>
        <v>2595</v>
      </c>
      <c r="O7465" s="29">
        <f t="shared" si="698"/>
        <v>5</v>
      </c>
      <c r="P7465" s="29">
        <f t="shared" si="699"/>
        <v>11</v>
      </c>
      <c r="Q7465" s="14" t="str">
        <f t="shared" si="700"/>
        <v xml:space="preserve">John </v>
      </c>
      <c r="R7465" s="14" t="str">
        <f t="shared" si="701"/>
        <v>Murray</v>
      </c>
    </row>
    <row r="7466" spans="2:18" x14ac:dyDescent="0.45">
      <c r="B7466" s="14" t="str">
        <f t="shared" si="696"/>
        <v>411963841197</v>
      </c>
      <c r="C7466" s="5">
        <v>41196</v>
      </c>
      <c r="D7466" s="2" t="s">
        <v>808</v>
      </c>
      <c r="E7466" s="14">
        <f t="shared" si="697"/>
        <v>0</v>
      </c>
      <c r="F7466" s="2">
        <v>38</v>
      </c>
      <c r="G7466" s="19">
        <v>2939.6824999999999</v>
      </c>
      <c r="H7466" s="20">
        <v>0.02</v>
      </c>
      <c r="I7466" s="6"/>
      <c r="J7466" s="5">
        <v>41197</v>
      </c>
      <c r="K7466" s="25">
        <v>192.06</v>
      </c>
      <c r="L7466" s="2" t="s">
        <v>141</v>
      </c>
      <c r="M7466" s="14">
        <f>+VLOOKUP(L7466,Customers!$C$3:$D$797,2,FALSE)</f>
        <v>5</v>
      </c>
      <c r="N7466" s="14">
        <f>+INDEX(Customers!$B$2:$D$797,MATCH(TF_Database!L7466,Customers!$C$2:$C$797,0),1)</f>
        <v>2595</v>
      </c>
      <c r="O7466" s="29">
        <f t="shared" si="698"/>
        <v>5</v>
      </c>
      <c r="P7466" s="29">
        <f t="shared" si="699"/>
        <v>11</v>
      </c>
      <c r="Q7466" s="14" t="str">
        <f t="shared" si="700"/>
        <v xml:space="preserve">John </v>
      </c>
      <c r="R7466" s="14" t="str">
        <f t="shared" si="701"/>
        <v>Murray</v>
      </c>
    </row>
    <row r="7467" spans="2:18" x14ac:dyDescent="0.45">
      <c r="B7467" s="14" t="str">
        <f t="shared" si="696"/>
        <v>412144541215</v>
      </c>
      <c r="C7467" s="5">
        <v>41214</v>
      </c>
      <c r="D7467" s="2" t="s">
        <v>811</v>
      </c>
      <c r="E7467" s="14">
        <f t="shared" si="697"/>
        <v>0</v>
      </c>
      <c r="F7467" s="2">
        <v>45</v>
      </c>
      <c r="G7467" s="19">
        <v>1103.73</v>
      </c>
      <c r="H7467" s="20">
        <v>0</v>
      </c>
      <c r="I7467" s="6"/>
      <c r="J7467" s="5">
        <v>41215</v>
      </c>
      <c r="K7467" s="25">
        <v>189.28</v>
      </c>
      <c r="L7467" s="2" t="s">
        <v>270</v>
      </c>
      <c r="M7467" s="14">
        <f>+VLOOKUP(L7467,Customers!$C$3:$D$797,2,FALSE)</f>
        <v>3</v>
      </c>
      <c r="N7467" s="14">
        <f>+INDEX(Customers!$B$2:$D$797,MATCH(TF_Database!L7467,Customers!$C$2:$C$797,0),1)</f>
        <v>18059</v>
      </c>
      <c r="O7467" s="29">
        <f t="shared" si="698"/>
        <v>7</v>
      </c>
      <c r="P7467" s="29">
        <f t="shared" si="699"/>
        <v>13</v>
      </c>
      <c r="Q7467" s="14" t="str">
        <f t="shared" si="700"/>
        <v xml:space="preserve">Darren </v>
      </c>
      <c r="R7467" s="14" t="str">
        <f t="shared" si="701"/>
        <v>Powers</v>
      </c>
    </row>
    <row r="7468" spans="2:18" x14ac:dyDescent="0.45">
      <c r="B7468" s="14" t="str">
        <f t="shared" si="696"/>
        <v>402243140231</v>
      </c>
      <c r="C7468" s="5">
        <v>40224</v>
      </c>
      <c r="D7468" s="2" t="s">
        <v>804</v>
      </c>
      <c r="E7468" s="14">
        <f t="shared" si="697"/>
        <v>0</v>
      </c>
      <c r="F7468" s="2">
        <v>31</v>
      </c>
      <c r="G7468" s="19">
        <v>86.1</v>
      </c>
      <c r="H7468" s="20">
        <v>0.06</v>
      </c>
      <c r="I7468" s="6"/>
      <c r="J7468" s="5">
        <v>40231</v>
      </c>
      <c r="K7468" s="25">
        <v>32.700000000000003</v>
      </c>
      <c r="L7468" s="2" t="s">
        <v>748</v>
      </c>
      <c r="M7468" s="14">
        <f>+VLOOKUP(L7468,Customers!$C$3:$D$797,2,FALSE)</f>
        <v>2</v>
      </c>
      <c r="N7468" s="14">
        <f>+INDEX(Customers!$B$2:$D$797,MATCH(TF_Database!L7468,Customers!$C$2:$C$797,0),1)</f>
        <v>30307</v>
      </c>
      <c r="O7468" s="29">
        <f t="shared" si="698"/>
        <v>6</v>
      </c>
      <c r="P7468" s="29">
        <f t="shared" si="699"/>
        <v>12</v>
      </c>
      <c r="Q7468" s="14" t="str">
        <f t="shared" si="700"/>
        <v xml:space="preserve">Shaun </v>
      </c>
      <c r="R7468" s="14" t="str">
        <f t="shared" si="701"/>
        <v>Chance</v>
      </c>
    </row>
    <row r="7469" spans="2:18" x14ac:dyDescent="0.45">
      <c r="B7469" s="14" t="str">
        <f t="shared" si="696"/>
        <v>402242540229</v>
      </c>
      <c r="C7469" s="5">
        <v>40224</v>
      </c>
      <c r="D7469" s="2" t="s">
        <v>804</v>
      </c>
      <c r="E7469" s="14">
        <f t="shared" si="697"/>
        <v>0</v>
      </c>
      <c r="F7469" s="2">
        <v>25</v>
      </c>
      <c r="G7469" s="19">
        <v>298.11</v>
      </c>
      <c r="H7469" s="20">
        <v>0.08</v>
      </c>
      <c r="I7469" s="6"/>
      <c r="J7469" s="5">
        <v>40229</v>
      </c>
      <c r="K7469" s="25">
        <v>-60.79</v>
      </c>
      <c r="L7469" s="2" t="s">
        <v>748</v>
      </c>
      <c r="M7469" s="14">
        <f>+VLOOKUP(L7469,Customers!$C$3:$D$797,2,FALSE)</f>
        <v>2</v>
      </c>
      <c r="N7469" s="14">
        <f>+INDEX(Customers!$B$2:$D$797,MATCH(TF_Database!L7469,Customers!$C$2:$C$797,0),1)</f>
        <v>30307</v>
      </c>
      <c r="O7469" s="29">
        <f t="shared" si="698"/>
        <v>6</v>
      </c>
      <c r="P7469" s="29">
        <f t="shared" si="699"/>
        <v>12</v>
      </c>
      <c r="Q7469" s="14" t="str">
        <f t="shared" si="700"/>
        <v xml:space="preserve">Shaun </v>
      </c>
      <c r="R7469" s="14" t="str">
        <f t="shared" si="701"/>
        <v>Chance</v>
      </c>
    </row>
    <row r="7470" spans="2:18" x14ac:dyDescent="0.45">
      <c r="B7470" s="14" t="str">
        <f t="shared" si="696"/>
        <v>40137340144</v>
      </c>
      <c r="C7470" s="5">
        <v>40137</v>
      </c>
      <c r="D7470" s="2" t="s">
        <v>804</v>
      </c>
      <c r="E7470" s="14">
        <f t="shared" si="697"/>
        <v>0</v>
      </c>
      <c r="F7470" s="2">
        <v>3</v>
      </c>
      <c r="G7470" s="19">
        <v>87.21</v>
      </c>
      <c r="H7470" s="20">
        <v>0.02</v>
      </c>
      <c r="I7470" s="6"/>
      <c r="J7470" s="5">
        <v>40144</v>
      </c>
      <c r="K7470" s="25">
        <v>-96.54</v>
      </c>
      <c r="L7470" s="2" t="s">
        <v>746</v>
      </c>
      <c r="M7470" s="14">
        <f>+VLOOKUP(L7470,Customers!$C$3:$D$797,2,FALSE)</f>
        <v>3</v>
      </c>
      <c r="N7470" s="14">
        <f>+INDEX(Customers!$B$2:$D$797,MATCH(TF_Database!L7470,Customers!$C$2:$C$797,0),1)</f>
        <v>31851</v>
      </c>
      <c r="O7470" s="29">
        <f t="shared" si="698"/>
        <v>6</v>
      </c>
      <c r="P7470" s="29">
        <f t="shared" si="699"/>
        <v>11</v>
      </c>
      <c r="Q7470" s="14" t="str">
        <f t="shared" si="700"/>
        <v xml:space="preserve">Roger </v>
      </c>
      <c r="R7470" s="14" t="str">
        <f t="shared" si="701"/>
        <v>Demir</v>
      </c>
    </row>
    <row r="7471" spans="2:18" x14ac:dyDescent="0.45">
      <c r="B7471" s="14" t="str">
        <f t="shared" si="696"/>
        <v>40137540141</v>
      </c>
      <c r="C7471" s="5">
        <v>40137</v>
      </c>
      <c r="D7471" s="2" t="s">
        <v>804</v>
      </c>
      <c r="E7471" s="14">
        <f t="shared" si="697"/>
        <v>0</v>
      </c>
      <c r="F7471" s="2">
        <v>5</v>
      </c>
      <c r="G7471" s="19">
        <v>50.19</v>
      </c>
      <c r="H7471" s="20">
        <v>0.08</v>
      </c>
      <c r="I7471" s="6"/>
      <c r="J7471" s="5">
        <v>40141</v>
      </c>
      <c r="K7471" s="25">
        <v>0.14999999999999858</v>
      </c>
      <c r="L7471" s="2" t="s">
        <v>746</v>
      </c>
      <c r="M7471" s="14">
        <f>+VLOOKUP(L7471,Customers!$C$3:$D$797,2,FALSE)</f>
        <v>3</v>
      </c>
      <c r="N7471" s="14">
        <f>+INDEX(Customers!$B$2:$D$797,MATCH(TF_Database!L7471,Customers!$C$2:$C$797,0),1)</f>
        <v>31851</v>
      </c>
      <c r="O7471" s="29">
        <f t="shared" si="698"/>
        <v>6</v>
      </c>
      <c r="P7471" s="29">
        <f t="shared" si="699"/>
        <v>11</v>
      </c>
      <c r="Q7471" s="14" t="str">
        <f t="shared" si="700"/>
        <v xml:space="preserve">Roger </v>
      </c>
      <c r="R7471" s="14" t="str">
        <f t="shared" si="701"/>
        <v>Demir</v>
      </c>
    </row>
    <row r="7472" spans="2:18" x14ac:dyDescent="0.45">
      <c r="B7472" s="14" t="str">
        <f t="shared" si="696"/>
        <v>411705041172</v>
      </c>
      <c r="C7472" s="5">
        <v>41170</v>
      </c>
      <c r="D7472" s="2" t="s">
        <v>811</v>
      </c>
      <c r="E7472" s="14">
        <f t="shared" si="697"/>
        <v>0</v>
      </c>
      <c r="F7472" s="2">
        <v>50</v>
      </c>
      <c r="G7472" s="19">
        <v>762.2</v>
      </c>
      <c r="H7472" s="20">
        <v>7.0000000000000007E-2</v>
      </c>
      <c r="I7472" s="6"/>
      <c r="J7472" s="5">
        <v>41172</v>
      </c>
      <c r="K7472" s="25">
        <v>16.566499999999998</v>
      </c>
      <c r="L7472" s="2" t="s">
        <v>572</v>
      </c>
      <c r="M7472" s="14">
        <f>+VLOOKUP(L7472,Customers!$C$3:$D$797,2,FALSE)</f>
        <v>5</v>
      </c>
      <c r="N7472" s="14">
        <f>+INDEX(Customers!$B$2:$D$797,MATCH(TF_Database!L7472,Customers!$C$2:$C$797,0),1)</f>
        <v>9648</v>
      </c>
      <c r="O7472" s="29">
        <f t="shared" si="698"/>
        <v>9</v>
      </c>
      <c r="P7472" s="29">
        <f t="shared" si="699"/>
        <v>15</v>
      </c>
      <c r="Q7472" s="14" t="str">
        <f t="shared" si="700"/>
        <v xml:space="preserve">Penelope </v>
      </c>
      <c r="R7472" s="14" t="str">
        <f t="shared" si="701"/>
        <v>Sewall</v>
      </c>
    </row>
    <row r="7473" spans="2:18" x14ac:dyDescent="0.45">
      <c r="B7473" s="14" t="str">
        <f t="shared" si="696"/>
        <v>411702741172</v>
      </c>
      <c r="C7473" s="5">
        <v>41170</v>
      </c>
      <c r="D7473" s="2" t="s">
        <v>811</v>
      </c>
      <c r="E7473" s="14">
        <f t="shared" si="697"/>
        <v>0</v>
      </c>
      <c r="F7473" s="2">
        <v>27</v>
      </c>
      <c r="G7473" s="19">
        <v>235.45</v>
      </c>
      <c r="H7473" s="20">
        <v>0.06</v>
      </c>
      <c r="I7473" s="6"/>
      <c r="J7473" s="5">
        <v>41172</v>
      </c>
      <c r="K7473" s="25">
        <v>-8.82</v>
      </c>
      <c r="L7473" s="2" t="s">
        <v>572</v>
      </c>
      <c r="M7473" s="14">
        <f>+VLOOKUP(L7473,Customers!$C$3:$D$797,2,FALSE)</f>
        <v>5</v>
      </c>
      <c r="N7473" s="14">
        <f>+INDEX(Customers!$B$2:$D$797,MATCH(TF_Database!L7473,Customers!$C$2:$C$797,0),1)</f>
        <v>9648</v>
      </c>
      <c r="O7473" s="29">
        <f t="shared" si="698"/>
        <v>9</v>
      </c>
      <c r="P7473" s="29">
        <f t="shared" si="699"/>
        <v>15</v>
      </c>
      <c r="Q7473" s="14" t="str">
        <f t="shared" si="700"/>
        <v xml:space="preserve">Penelope </v>
      </c>
      <c r="R7473" s="14" t="str">
        <f t="shared" si="701"/>
        <v>Sewall</v>
      </c>
    </row>
    <row r="7474" spans="2:18" x14ac:dyDescent="0.45">
      <c r="B7474" s="14" t="str">
        <f t="shared" si="696"/>
        <v>400613940062</v>
      </c>
      <c r="C7474" s="5">
        <v>40061</v>
      </c>
      <c r="D7474" s="2" t="s">
        <v>806</v>
      </c>
      <c r="E7474" s="14">
        <f t="shared" si="697"/>
        <v>1</v>
      </c>
      <c r="F7474" s="2">
        <v>39</v>
      </c>
      <c r="G7474" s="19">
        <v>132.79</v>
      </c>
      <c r="H7474" s="20">
        <v>0.05</v>
      </c>
      <c r="I7474" s="6"/>
      <c r="J7474" s="5">
        <v>40062</v>
      </c>
      <c r="K7474" s="25">
        <v>-100.24</v>
      </c>
      <c r="L7474" s="2" t="s">
        <v>55</v>
      </c>
      <c r="M7474" s="14">
        <f>+VLOOKUP(L7474,Customers!$C$3:$D$797,2,FALSE)</f>
        <v>2</v>
      </c>
      <c r="N7474" s="14">
        <f>+INDEX(Customers!$B$2:$D$797,MATCH(TF_Database!L7474,Customers!$C$2:$C$797,0),1)</f>
        <v>29993</v>
      </c>
      <c r="O7474" s="29">
        <f t="shared" si="698"/>
        <v>5</v>
      </c>
      <c r="P7474" s="29">
        <f t="shared" si="699"/>
        <v>14</v>
      </c>
      <c r="Q7474" s="14" t="str">
        <f t="shared" si="700"/>
        <v xml:space="preserve">Mike </v>
      </c>
      <c r="R7474" s="14" t="str">
        <f t="shared" si="701"/>
        <v>Pelletier</v>
      </c>
    </row>
    <row r="7475" spans="2:18" x14ac:dyDescent="0.45">
      <c r="B7475" s="14" t="str">
        <f t="shared" si="696"/>
        <v>400613240063</v>
      </c>
      <c r="C7475" s="5">
        <v>40061</v>
      </c>
      <c r="D7475" s="2" t="s">
        <v>806</v>
      </c>
      <c r="E7475" s="14">
        <f t="shared" si="697"/>
        <v>1</v>
      </c>
      <c r="F7475" s="2">
        <v>32</v>
      </c>
      <c r="G7475" s="19">
        <v>232.85</v>
      </c>
      <c r="H7475" s="20">
        <v>0.03</v>
      </c>
      <c r="I7475" s="6"/>
      <c r="J7475" s="5">
        <v>40063</v>
      </c>
      <c r="K7475" s="25">
        <v>-262.62</v>
      </c>
      <c r="L7475" s="2" t="s">
        <v>55</v>
      </c>
      <c r="M7475" s="14">
        <f>+VLOOKUP(L7475,Customers!$C$3:$D$797,2,FALSE)</f>
        <v>2</v>
      </c>
      <c r="N7475" s="14">
        <f>+INDEX(Customers!$B$2:$D$797,MATCH(TF_Database!L7475,Customers!$C$2:$C$797,0),1)</f>
        <v>29993</v>
      </c>
      <c r="O7475" s="29">
        <f t="shared" si="698"/>
        <v>5</v>
      </c>
      <c r="P7475" s="29">
        <f t="shared" si="699"/>
        <v>14</v>
      </c>
      <c r="Q7475" s="14" t="str">
        <f t="shared" si="700"/>
        <v xml:space="preserve">Mike </v>
      </c>
      <c r="R7475" s="14" t="str">
        <f t="shared" si="701"/>
        <v>Pelletier</v>
      </c>
    </row>
    <row r="7476" spans="2:18" x14ac:dyDescent="0.45">
      <c r="B7476" s="14" t="str">
        <f t="shared" si="696"/>
        <v>403343940336</v>
      </c>
      <c r="C7476" s="5">
        <v>40334</v>
      </c>
      <c r="D7476" s="2" t="s">
        <v>811</v>
      </c>
      <c r="E7476" s="14">
        <f t="shared" si="697"/>
        <v>0</v>
      </c>
      <c r="F7476" s="2">
        <v>39</v>
      </c>
      <c r="G7476" s="19">
        <v>893.29</v>
      </c>
      <c r="H7476" s="20">
        <v>0.08</v>
      </c>
      <c r="I7476" s="6"/>
      <c r="J7476" s="5">
        <v>40336</v>
      </c>
      <c r="K7476" s="25">
        <v>256.16000000000003</v>
      </c>
      <c r="L7476" s="2" t="s">
        <v>743</v>
      </c>
      <c r="M7476" s="14">
        <f>+VLOOKUP(L7476,Customers!$C$3:$D$797,2,FALSE)</f>
        <v>4</v>
      </c>
      <c r="N7476" s="14">
        <f>+INDEX(Customers!$B$2:$D$797,MATCH(TF_Database!L7476,Customers!$C$2:$C$797,0),1)</f>
        <v>11625</v>
      </c>
      <c r="O7476" s="29">
        <f t="shared" si="698"/>
        <v>5</v>
      </c>
      <c r="P7476" s="29">
        <f t="shared" si="699"/>
        <v>8</v>
      </c>
      <c r="Q7476" s="14" t="str">
        <f t="shared" si="700"/>
        <v xml:space="preserve">Sung </v>
      </c>
      <c r="R7476" s="14" t="str">
        <f t="shared" si="701"/>
        <v>Pak</v>
      </c>
    </row>
    <row r="7477" spans="2:18" x14ac:dyDescent="0.45">
      <c r="B7477" s="14" t="str">
        <f t="shared" si="696"/>
        <v>409812940983</v>
      </c>
      <c r="C7477" s="5">
        <v>40981</v>
      </c>
      <c r="D7477" s="2" t="s">
        <v>808</v>
      </c>
      <c r="E7477" s="14">
        <f t="shared" si="697"/>
        <v>0</v>
      </c>
      <c r="F7477" s="2">
        <v>29</v>
      </c>
      <c r="G7477" s="19">
        <v>6483.26</v>
      </c>
      <c r="H7477" s="20">
        <v>0.09</v>
      </c>
      <c r="I7477" s="6"/>
      <c r="J7477" s="5">
        <v>40983</v>
      </c>
      <c r="K7477" s="25">
        <v>341.98</v>
      </c>
      <c r="L7477" s="2" t="s">
        <v>55</v>
      </c>
      <c r="M7477" s="14">
        <f>+VLOOKUP(L7477,Customers!$C$3:$D$797,2,FALSE)</f>
        <v>2</v>
      </c>
      <c r="N7477" s="14">
        <f>+INDEX(Customers!$B$2:$D$797,MATCH(TF_Database!L7477,Customers!$C$2:$C$797,0),1)</f>
        <v>29993</v>
      </c>
      <c r="O7477" s="29">
        <f t="shared" si="698"/>
        <v>5</v>
      </c>
      <c r="P7477" s="29">
        <f t="shared" si="699"/>
        <v>14</v>
      </c>
      <c r="Q7477" s="14" t="str">
        <f t="shared" si="700"/>
        <v xml:space="preserve">Mike </v>
      </c>
      <c r="R7477" s="14" t="str">
        <f t="shared" si="701"/>
        <v>Pelletier</v>
      </c>
    </row>
    <row r="7478" spans="2:18" x14ac:dyDescent="0.45">
      <c r="B7478" s="14" t="str">
        <f t="shared" si="696"/>
        <v>409811340983</v>
      </c>
      <c r="C7478" s="5">
        <v>40981</v>
      </c>
      <c r="D7478" s="2" t="s">
        <v>808</v>
      </c>
      <c r="E7478" s="14">
        <f t="shared" si="697"/>
        <v>0</v>
      </c>
      <c r="F7478" s="2">
        <v>13</v>
      </c>
      <c r="G7478" s="19">
        <v>1446.2070000000001</v>
      </c>
      <c r="H7478" s="20">
        <v>0.02</v>
      </c>
      <c r="I7478" s="6"/>
      <c r="J7478" s="5">
        <v>40983</v>
      </c>
      <c r="K7478" s="25">
        <v>29.556000000000004</v>
      </c>
      <c r="L7478" s="2" t="s">
        <v>55</v>
      </c>
      <c r="M7478" s="14">
        <f>+VLOOKUP(L7478,Customers!$C$3:$D$797,2,FALSE)</f>
        <v>2</v>
      </c>
      <c r="N7478" s="14">
        <f>+INDEX(Customers!$B$2:$D$797,MATCH(TF_Database!L7478,Customers!$C$2:$C$797,0),1)</f>
        <v>29993</v>
      </c>
      <c r="O7478" s="29">
        <f t="shared" si="698"/>
        <v>5</v>
      </c>
      <c r="P7478" s="29">
        <f t="shared" si="699"/>
        <v>14</v>
      </c>
      <c r="Q7478" s="14" t="str">
        <f t="shared" si="700"/>
        <v xml:space="preserve">Mike </v>
      </c>
      <c r="R7478" s="14" t="str">
        <f t="shared" si="701"/>
        <v>Pelletier</v>
      </c>
    </row>
    <row r="7479" spans="2:18" x14ac:dyDescent="0.45">
      <c r="B7479" s="14" t="str">
        <f t="shared" si="696"/>
        <v>404442440446</v>
      </c>
      <c r="C7479" s="5">
        <v>40444</v>
      </c>
      <c r="D7479" s="2" t="s">
        <v>808</v>
      </c>
      <c r="E7479" s="14">
        <f t="shared" si="697"/>
        <v>0</v>
      </c>
      <c r="F7479" s="2">
        <v>24</v>
      </c>
      <c r="G7479" s="19">
        <v>2048.7800000000002</v>
      </c>
      <c r="H7479" s="20">
        <v>0.05</v>
      </c>
      <c r="I7479" s="6"/>
      <c r="J7479" s="5">
        <v>40446</v>
      </c>
      <c r="K7479" s="25">
        <v>994.68</v>
      </c>
      <c r="L7479" s="2" t="s">
        <v>141</v>
      </c>
      <c r="M7479" s="14">
        <f>+VLOOKUP(L7479,Customers!$C$3:$D$797,2,FALSE)</f>
        <v>5</v>
      </c>
      <c r="N7479" s="14">
        <f>+INDEX(Customers!$B$2:$D$797,MATCH(TF_Database!L7479,Customers!$C$2:$C$797,0),1)</f>
        <v>2595</v>
      </c>
      <c r="O7479" s="29">
        <f t="shared" si="698"/>
        <v>5</v>
      </c>
      <c r="P7479" s="29">
        <f t="shared" si="699"/>
        <v>11</v>
      </c>
      <c r="Q7479" s="14" t="str">
        <f t="shared" si="700"/>
        <v xml:space="preserve">John </v>
      </c>
      <c r="R7479" s="14" t="str">
        <f t="shared" si="701"/>
        <v>Murray</v>
      </c>
    </row>
    <row r="7480" spans="2:18" x14ac:dyDescent="0.45">
      <c r="B7480" s="14" t="str">
        <f t="shared" si="696"/>
        <v>405173940518</v>
      </c>
      <c r="C7480" s="5">
        <v>40517</v>
      </c>
      <c r="D7480" s="2" t="s">
        <v>808</v>
      </c>
      <c r="E7480" s="14">
        <f t="shared" si="697"/>
        <v>0</v>
      </c>
      <c r="F7480" s="2">
        <v>39</v>
      </c>
      <c r="G7480" s="19">
        <v>104.33</v>
      </c>
      <c r="H7480" s="20">
        <v>0</v>
      </c>
      <c r="I7480" s="6"/>
      <c r="J7480" s="5">
        <v>40518</v>
      </c>
      <c r="K7480" s="25">
        <v>39.909999999999997</v>
      </c>
      <c r="L7480" s="2" t="s">
        <v>744</v>
      </c>
      <c r="M7480" s="14">
        <f>+VLOOKUP(L7480,Customers!$C$3:$D$797,2,FALSE)</f>
        <v>1</v>
      </c>
      <c r="N7480" s="14">
        <f>+INDEX(Customers!$B$2:$D$797,MATCH(TF_Database!L7480,Customers!$C$2:$C$797,0),1)</f>
        <v>7063</v>
      </c>
      <c r="O7480" s="29">
        <f t="shared" si="698"/>
        <v>4</v>
      </c>
      <c r="P7480" s="29">
        <f t="shared" si="699"/>
        <v>12</v>
      </c>
      <c r="Q7480" s="14" t="str">
        <f t="shared" si="700"/>
        <v xml:space="preserve">Tim </v>
      </c>
      <c r="R7480" s="14" t="str">
        <f t="shared" si="701"/>
        <v>Brockman</v>
      </c>
    </row>
    <row r="7481" spans="2:18" x14ac:dyDescent="0.45">
      <c r="B7481" s="14" t="str">
        <f t="shared" si="696"/>
        <v>401552740158</v>
      </c>
      <c r="C7481" s="5">
        <v>40155</v>
      </c>
      <c r="D7481" s="2" t="s">
        <v>811</v>
      </c>
      <c r="E7481" s="14">
        <f t="shared" si="697"/>
        <v>0</v>
      </c>
      <c r="F7481" s="2">
        <v>27</v>
      </c>
      <c r="G7481" s="19">
        <v>3390.51</v>
      </c>
      <c r="H7481" s="20">
        <v>0.05</v>
      </c>
      <c r="I7481" s="6"/>
      <c r="J7481" s="5">
        <v>40158</v>
      </c>
      <c r="K7481" s="25">
        <v>1169.7105000000001</v>
      </c>
      <c r="L7481" s="2" t="s">
        <v>748</v>
      </c>
      <c r="M7481" s="14">
        <f>+VLOOKUP(L7481,Customers!$C$3:$D$797,2,FALSE)</f>
        <v>2</v>
      </c>
      <c r="N7481" s="14">
        <f>+INDEX(Customers!$B$2:$D$797,MATCH(TF_Database!L7481,Customers!$C$2:$C$797,0),1)</f>
        <v>30307</v>
      </c>
      <c r="O7481" s="29">
        <f t="shared" si="698"/>
        <v>6</v>
      </c>
      <c r="P7481" s="29">
        <f t="shared" si="699"/>
        <v>12</v>
      </c>
      <c r="Q7481" s="14" t="str">
        <f t="shared" si="700"/>
        <v xml:space="preserve">Shaun </v>
      </c>
      <c r="R7481" s="14" t="str">
        <f t="shared" si="701"/>
        <v>Chance</v>
      </c>
    </row>
    <row r="7482" spans="2:18" x14ac:dyDescent="0.45">
      <c r="B7482" s="14" t="str">
        <f t="shared" si="696"/>
        <v>398463839846</v>
      </c>
      <c r="C7482" s="5">
        <v>39846</v>
      </c>
      <c r="D7482" s="2" t="s">
        <v>804</v>
      </c>
      <c r="E7482" s="14">
        <f t="shared" si="697"/>
        <v>0</v>
      </c>
      <c r="F7482" s="2">
        <v>38</v>
      </c>
      <c r="G7482" s="19">
        <v>44.85</v>
      </c>
      <c r="H7482" s="20">
        <v>0.02</v>
      </c>
      <c r="I7482" s="6"/>
      <c r="J7482" s="5">
        <v>39846</v>
      </c>
      <c r="K7482" s="25">
        <v>-0.49</v>
      </c>
      <c r="L7482" s="2" t="s">
        <v>270</v>
      </c>
      <c r="M7482" s="14">
        <f>+VLOOKUP(L7482,Customers!$C$3:$D$797,2,FALSE)</f>
        <v>3</v>
      </c>
      <c r="N7482" s="14">
        <f>+INDEX(Customers!$B$2:$D$797,MATCH(TF_Database!L7482,Customers!$C$2:$C$797,0),1)</f>
        <v>18059</v>
      </c>
      <c r="O7482" s="29">
        <f t="shared" si="698"/>
        <v>7</v>
      </c>
      <c r="P7482" s="29">
        <f t="shared" si="699"/>
        <v>13</v>
      </c>
      <c r="Q7482" s="14" t="str">
        <f t="shared" si="700"/>
        <v xml:space="preserve">Darren </v>
      </c>
      <c r="R7482" s="14" t="str">
        <f t="shared" si="701"/>
        <v>Powers</v>
      </c>
    </row>
    <row r="7483" spans="2:18" x14ac:dyDescent="0.45">
      <c r="B7483" s="14" t="str">
        <f t="shared" si="696"/>
        <v>402022840204</v>
      </c>
      <c r="C7483" s="5">
        <v>40202</v>
      </c>
      <c r="D7483" s="2" t="s">
        <v>811</v>
      </c>
      <c r="E7483" s="14">
        <f t="shared" si="697"/>
        <v>0</v>
      </c>
      <c r="F7483" s="2">
        <v>28</v>
      </c>
      <c r="G7483" s="19">
        <v>1581.23</v>
      </c>
      <c r="H7483" s="20">
        <v>0.03</v>
      </c>
      <c r="I7483" s="6"/>
      <c r="J7483" s="5">
        <v>40204</v>
      </c>
      <c r="K7483" s="25">
        <v>760.79</v>
      </c>
      <c r="L7483" s="2" t="s">
        <v>572</v>
      </c>
      <c r="M7483" s="14">
        <f>+VLOOKUP(L7483,Customers!$C$3:$D$797,2,FALSE)</f>
        <v>5</v>
      </c>
      <c r="N7483" s="14">
        <f>+INDEX(Customers!$B$2:$D$797,MATCH(TF_Database!L7483,Customers!$C$2:$C$797,0),1)</f>
        <v>9648</v>
      </c>
      <c r="O7483" s="29">
        <f t="shared" si="698"/>
        <v>9</v>
      </c>
      <c r="P7483" s="29">
        <f t="shared" si="699"/>
        <v>15</v>
      </c>
      <c r="Q7483" s="14" t="str">
        <f t="shared" si="700"/>
        <v xml:space="preserve">Penelope </v>
      </c>
      <c r="R7483" s="14" t="str">
        <f t="shared" si="701"/>
        <v>Sewall</v>
      </c>
    </row>
    <row r="7484" spans="2:18" x14ac:dyDescent="0.45">
      <c r="B7484" s="14" t="str">
        <f t="shared" si="696"/>
        <v>408372540838</v>
      </c>
      <c r="C7484" s="5">
        <v>40837</v>
      </c>
      <c r="D7484" s="2" t="s">
        <v>808</v>
      </c>
      <c r="E7484" s="14">
        <f t="shared" si="697"/>
        <v>0</v>
      </c>
      <c r="F7484" s="2">
        <v>25</v>
      </c>
      <c r="G7484" s="19">
        <v>6481.0480000000007</v>
      </c>
      <c r="H7484" s="20">
        <v>0.05</v>
      </c>
      <c r="I7484" s="6"/>
      <c r="J7484" s="5">
        <v>40838</v>
      </c>
      <c r="K7484" s="25">
        <v>1760.11</v>
      </c>
      <c r="L7484" s="2" t="s">
        <v>748</v>
      </c>
      <c r="M7484" s="14">
        <f>+VLOOKUP(L7484,Customers!$C$3:$D$797,2,FALSE)</f>
        <v>2</v>
      </c>
      <c r="N7484" s="14">
        <f>+INDEX(Customers!$B$2:$D$797,MATCH(TF_Database!L7484,Customers!$C$2:$C$797,0),1)</f>
        <v>30307</v>
      </c>
      <c r="O7484" s="29">
        <f t="shared" si="698"/>
        <v>6</v>
      </c>
      <c r="P7484" s="29">
        <f t="shared" si="699"/>
        <v>12</v>
      </c>
      <c r="Q7484" s="14" t="str">
        <f t="shared" si="700"/>
        <v xml:space="preserve">Shaun </v>
      </c>
      <c r="R7484" s="14" t="str">
        <f t="shared" si="701"/>
        <v>Chance</v>
      </c>
    </row>
    <row r="7485" spans="2:18" x14ac:dyDescent="0.45">
      <c r="B7485" s="14" t="str">
        <f t="shared" si="696"/>
        <v>408883840890</v>
      </c>
      <c r="C7485" s="5">
        <v>40888</v>
      </c>
      <c r="D7485" s="2" t="s">
        <v>811</v>
      </c>
      <c r="E7485" s="14">
        <f t="shared" si="697"/>
        <v>0</v>
      </c>
      <c r="F7485" s="2">
        <v>38</v>
      </c>
      <c r="G7485" s="19">
        <v>5526.16</v>
      </c>
      <c r="H7485" s="20">
        <v>0.03</v>
      </c>
      <c r="I7485" s="6"/>
      <c r="J7485" s="5">
        <v>40890</v>
      </c>
      <c r="K7485" s="25">
        <v>1263.98</v>
      </c>
      <c r="L7485" s="2" t="s">
        <v>598</v>
      </c>
      <c r="M7485" s="14">
        <f>+VLOOKUP(L7485,Customers!$C$3:$D$797,2,FALSE)</f>
        <v>3</v>
      </c>
      <c r="N7485" s="14">
        <f>+INDEX(Customers!$B$2:$D$797,MATCH(TF_Database!L7485,Customers!$C$2:$C$797,0),1)</f>
        <v>19942</v>
      </c>
      <c r="O7485" s="29">
        <f t="shared" si="698"/>
        <v>4</v>
      </c>
      <c r="P7485" s="29">
        <f t="shared" si="699"/>
        <v>12</v>
      </c>
      <c r="Q7485" s="14" t="str">
        <f t="shared" si="700"/>
        <v xml:space="preserve">Sue </v>
      </c>
      <c r="R7485" s="14" t="str">
        <f t="shared" si="701"/>
        <v>Ann Reed</v>
      </c>
    </row>
    <row r="7486" spans="2:18" x14ac:dyDescent="0.45">
      <c r="B7486" s="14" t="str">
        <f t="shared" si="696"/>
        <v>408883640890</v>
      </c>
      <c r="C7486" s="5">
        <v>40888</v>
      </c>
      <c r="D7486" s="2" t="s">
        <v>811</v>
      </c>
      <c r="E7486" s="14">
        <f t="shared" si="697"/>
        <v>0</v>
      </c>
      <c r="F7486" s="2">
        <v>36</v>
      </c>
      <c r="G7486" s="19">
        <v>236.89</v>
      </c>
      <c r="H7486" s="20">
        <v>0.04</v>
      </c>
      <c r="I7486" s="6"/>
      <c r="J7486" s="5">
        <v>40890</v>
      </c>
      <c r="K7486" s="25">
        <v>-86.3</v>
      </c>
      <c r="L7486" s="2" t="s">
        <v>598</v>
      </c>
      <c r="M7486" s="14">
        <f>+VLOOKUP(L7486,Customers!$C$3:$D$797,2,FALSE)</f>
        <v>3</v>
      </c>
      <c r="N7486" s="14">
        <f>+INDEX(Customers!$B$2:$D$797,MATCH(TF_Database!L7486,Customers!$C$2:$C$797,0),1)</f>
        <v>19942</v>
      </c>
      <c r="O7486" s="29">
        <f t="shared" si="698"/>
        <v>4</v>
      </c>
      <c r="P7486" s="29">
        <f t="shared" si="699"/>
        <v>12</v>
      </c>
      <c r="Q7486" s="14" t="str">
        <f t="shared" si="700"/>
        <v xml:space="preserve">Sue </v>
      </c>
      <c r="R7486" s="14" t="str">
        <f t="shared" si="701"/>
        <v>Ann Reed</v>
      </c>
    </row>
    <row r="7487" spans="2:18" x14ac:dyDescent="0.45">
      <c r="B7487" s="14" t="str">
        <f t="shared" si="696"/>
        <v>408883340888</v>
      </c>
      <c r="C7487" s="5">
        <v>40888</v>
      </c>
      <c r="D7487" s="2" t="s">
        <v>811</v>
      </c>
      <c r="E7487" s="14">
        <f t="shared" si="697"/>
        <v>0</v>
      </c>
      <c r="F7487" s="2">
        <v>33</v>
      </c>
      <c r="G7487" s="19">
        <v>68.42</v>
      </c>
      <c r="H7487" s="20">
        <v>0.05</v>
      </c>
      <c r="I7487" s="6"/>
      <c r="J7487" s="5">
        <v>40888</v>
      </c>
      <c r="K7487" s="25">
        <v>-57.97</v>
      </c>
      <c r="L7487" s="2" t="s">
        <v>598</v>
      </c>
      <c r="M7487" s="14">
        <f>+VLOOKUP(L7487,Customers!$C$3:$D$797,2,FALSE)</f>
        <v>3</v>
      </c>
      <c r="N7487" s="14">
        <f>+INDEX(Customers!$B$2:$D$797,MATCH(TF_Database!L7487,Customers!$C$2:$C$797,0),1)</f>
        <v>19942</v>
      </c>
      <c r="O7487" s="29">
        <f t="shared" si="698"/>
        <v>4</v>
      </c>
      <c r="P7487" s="29">
        <f t="shared" si="699"/>
        <v>12</v>
      </c>
      <c r="Q7487" s="14" t="str">
        <f t="shared" si="700"/>
        <v xml:space="preserve">Sue </v>
      </c>
      <c r="R7487" s="14" t="str">
        <f t="shared" si="701"/>
        <v>Ann Reed</v>
      </c>
    </row>
    <row r="7488" spans="2:18" x14ac:dyDescent="0.45">
      <c r="B7488" s="14" t="str">
        <f t="shared" si="696"/>
        <v>405273540530</v>
      </c>
      <c r="C7488" s="5">
        <v>40527</v>
      </c>
      <c r="D7488" s="2" t="s">
        <v>806</v>
      </c>
      <c r="E7488" s="14">
        <f t="shared" si="697"/>
        <v>1</v>
      </c>
      <c r="F7488" s="2">
        <v>35</v>
      </c>
      <c r="G7488" s="19">
        <v>4408.6695</v>
      </c>
      <c r="H7488" s="20">
        <v>0.05</v>
      </c>
      <c r="I7488" s="6"/>
      <c r="J7488" s="5">
        <v>40530</v>
      </c>
      <c r="K7488" s="25">
        <v>1140.6690000000001</v>
      </c>
      <c r="L7488" s="2" t="s">
        <v>744</v>
      </c>
      <c r="M7488" s="14">
        <f>+VLOOKUP(L7488,Customers!$C$3:$D$797,2,FALSE)</f>
        <v>1</v>
      </c>
      <c r="N7488" s="14">
        <f>+INDEX(Customers!$B$2:$D$797,MATCH(TF_Database!L7488,Customers!$C$2:$C$797,0),1)</f>
        <v>7063</v>
      </c>
      <c r="O7488" s="29">
        <f t="shared" si="698"/>
        <v>4</v>
      </c>
      <c r="P7488" s="29">
        <f t="shared" si="699"/>
        <v>12</v>
      </c>
      <c r="Q7488" s="14" t="str">
        <f t="shared" si="700"/>
        <v xml:space="preserve">Tim </v>
      </c>
      <c r="R7488" s="14" t="str">
        <f t="shared" si="701"/>
        <v>Brockman</v>
      </c>
    </row>
    <row r="7489" spans="2:18" x14ac:dyDescent="0.45">
      <c r="B7489" s="14" t="str">
        <f t="shared" si="696"/>
        <v>403442940344</v>
      </c>
      <c r="C7489" s="5">
        <v>40344</v>
      </c>
      <c r="D7489" s="2" t="s">
        <v>810</v>
      </c>
      <c r="E7489" s="14">
        <f t="shared" si="697"/>
        <v>0</v>
      </c>
      <c r="F7489" s="2">
        <v>29</v>
      </c>
      <c r="G7489" s="19">
        <v>146.68</v>
      </c>
      <c r="H7489" s="20">
        <v>0.08</v>
      </c>
      <c r="I7489" s="6"/>
      <c r="J7489" s="5">
        <v>40344</v>
      </c>
      <c r="K7489" s="25">
        <v>-8.3260000000000005</v>
      </c>
      <c r="L7489" s="2" t="s">
        <v>631</v>
      </c>
      <c r="M7489" s="14">
        <f>+VLOOKUP(L7489,Customers!$C$3:$D$797,2,FALSE)</f>
        <v>3</v>
      </c>
      <c r="N7489" s="14">
        <f>+INDEX(Customers!$B$2:$D$797,MATCH(TF_Database!L7489,Customers!$C$2:$C$797,0),1)</f>
        <v>20748</v>
      </c>
      <c r="O7489" s="29">
        <f t="shared" si="698"/>
        <v>5</v>
      </c>
      <c r="P7489" s="29">
        <f t="shared" si="699"/>
        <v>10</v>
      </c>
      <c r="Q7489" s="14" t="str">
        <f t="shared" si="700"/>
        <v xml:space="preserve">Sung </v>
      </c>
      <c r="R7489" s="14" t="str">
        <f t="shared" si="701"/>
        <v>Chung</v>
      </c>
    </row>
    <row r="7490" spans="2:18" x14ac:dyDescent="0.45">
      <c r="B7490" s="14" t="str">
        <f t="shared" si="696"/>
        <v>398272939827</v>
      </c>
      <c r="C7490" s="5">
        <v>39827</v>
      </c>
      <c r="D7490" s="2" t="s">
        <v>810</v>
      </c>
      <c r="E7490" s="14">
        <f t="shared" si="697"/>
        <v>0</v>
      </c>
      <c r="F7490" s="2">
        <v>29</v>
      </c>
      <c r="G7490" s="19">
        <v>577.89</v>
      </c>
      <c r="H7490" s="20">
        <v>0.06</v>
      </c>
      <c r="I7490" s="6"/>
      <c r="J7490" s="5">
        <v>39827</v>
      </c>
      <c r="K7490" s="25">
        <v>-53.89</v>
      </c>
      <c r="L7490" s="2" t="s">
        <v>747</v>
      </c>
      <c r="M7490" s="14">
        <f>+VLOOKUP(L7490,Customers!$C$3:$D$797,2,FALSE)</f>
        <v>4</v>
      </c>
      <c r="N7490" s="14">
        <f>+INDEX(Customers!$B$2:$D$797,MATCH(TF_Database!L7490,Customers!$C$2:$C$797,0),1)</f>
        <v>27090</v>
      </c>
      <c r="O7490" s="29">
        <f t="shared" si="698"/>
        <v>7</v>
      </c>
      <c r="P7490" s="29">
        <f t="shared" si="699"/>
        <v>14</v>
      </c>
      <c r="Q7490" s="14" t="str">
        <f t="shared" si="700"/>
        <v xml:space="preserve">Tamara </v>
      </c>
      <c r="R7490" s="14" t="str">
        <f t="shared" si="701"/>
        <v>Manning</v>
      </c>
    </row>
    <row r="7491" spans="2:18" x14ac:dyDescent="0.45">
      <c r="B7491" s="14" t="str">
        <f t="shared" si="696"/>
        <v>398273639828</v>
      </c>
      <c r="C7491" s="5">
        <v>39827</v>
      </c>
      <c r="D7491" s="2" t="s">
        <v>810</v>
      </c>
      <c r="E7491" s="14">
        <f t="shared" si="697"/>
        <v>0</v>
      </c>
      <c r="F7491" s="2">
        <v>36</v>
      </c>
      <c r="G7491" s="19">
        <v>9920.85</v>
      </c>
      <c r="H7491" s="20">
        <v>0</v>
      </c>
      <c r="I7491" s="6"/>
      <c r="J7491" s="5">
        <v>39828</v>
      </c>
      <c r="K7491" s="25">
        <v>2685.19</v>
      </c>
      <c r="L7491" s="2" t="s">
        <v>747</v>
      </c>
      <c r="M7491" s="14">
        <f>+VLOOKUP(L7491,Customers!$C$3:$D$797,2,FALSE)</f>
        <v>4</v>
      </c>
      <c r="N7491" s="14">
        <f>+INDEX(Customers!$B$2:$D$797,MATCH(TF_Database!L7491,Customers!$C$2:$C$797,0),1)</f>
        <v>27090</v>
      </c>
      <c r="O7491" s="29">
        <f t="shared" si="698"/>
        <v>7</v>
      </c>
      <c r="P7491" s="29">
        <f t="shared" si="699"/>
        <v>14</v>
      </c>
      <c r="Q7491" s="14" t="str">
        <f t="shared" si="700"/>
        <v xml:space="preserve">Tamara </v>
      </c>
      <c r="R7491" s="14" t="str">
        <f t="shared" si="701"/>
        <v>Manning</v>
      </c>
    </row>
    <row r="7492" spans="2:18" x14ac:dyDescent="0.45">
      <c r="B7492" s="14" t="str">
        <f t="shared" si="696"/>
        <v>398272339829</v>
      </c>
      <c r="C7492" s="5">
        <v>39827</v>
      </c>
      <c r="D7492" s="2" t="s">
        <v>810</v>
      </c>
      <c r="E7492" s="14">
        <f t="shared" si="697"/>
        <v>0</v>
      </c>
      <c r="F7492" s="2">
        <v>23</v>
      </c>
      <c r="G7492" s="19">
        <v>7484.31</v>
      </c>
      <c r="H7492" s="20">
        <v>0.06</v>
      </c>
      <c r="I7492" s="6"/>
      <c r="J7492" s="5">
        <v>39829</v>
      </c>
      <c r="K7492" s="25">
        <v>1278.45</v>
      </c>
      <c r="L7492" s="2" t="s">
        <v>747</v>
      </c>
      <c r="M7492" s="14">
        <f>+VLOOKUP(L7492,Customers!$C$3:$D$797,2,FALSE)</f>
        <v>4</v>
      </c>
      <c r="N7492" s="14">
        <f>+INDEX(Customers!$B$2:$D$797,MATCH(TF_Database!L7492,Customers!$C$2:$C$797,0),1)</f>
        <v>27090</v>
      </c>
      <c r="O7492" s="29">
        <f t="shared" si="698"/>
        <v>7</v>
      </c>
      <c r="P7492" s="29">
        <f t="shared" si="699"/>
        <v>14</v>
      </c>
      <c r="Q7492" s="14" t="str">
        <f t="shared" si="700"/>
        <v xml:space="preserve">Tamara </v>
      </c>
      <c r="R7492" s="14" t="str">
        <f t="shared" si="701"/>
        <v>Manning</v>
      </c>
    </row>
    <row r="7493" spans="2:18" x14ac:dyDescent="0.45">
      <c r="B7493" s="14" t="str">
        <f t="shared" si="696"/>
        <v>40424740425</v>
      </c>
      <c r="C7493" s="5">
        <v>40424</v>
      </c>
      <c r="D7493" s="2" t="s">
        <v>810</v>
      </c>
      <c r="E7493" s="14">
        <f t="shared" si="697"/>
        <v>0</v>
      </c>
      <c r="F7493" s="2">
        <v>7</v>
      </c>
      <c r="G7493" s="19">
        <v>733.36</v>
      </c>
      <c r="H7493" s="20">
        <v>0.02</v>
      </c>
      <c r="I7493" s="6"/>
      <c r="J7493" s="5">
        <v>40425</v>
      </c>
      <c r="K7493" s="25">
        <v>-270.48</v>
      </c>
      <c r="L7493" s="2" t="s">
        <v>748</v>
      </c>
      <c r="M7493" s="14">
        <f>+VLOOKUP(L7493,Customers!$C$3:$D$797,2,FALSE)</f>
        <v>2</v>
      </c>
      <c r="N7493" s="14">
        <f>+INDEX(Customers!$B$2:$D$797,MATCH(TF_Database!L7493,Customers!$C$2:$C$797,0),1)</f>
        <v>30307</v>
      </c>
      <c r="O7493" s="29">
        <f t="shared" si="698"/>
        <v>6</v>
      </c>
      <c r="P7493" s="29">
        <f t="shared" si="699"/>
        <v>12</v>
      </c>
      <c r="Q7493" s="14" t="str">
        <f t="shared" si="700"/>
        <v xml:space="preserve">Shaun </v>
      </c>
      <c r="R7493" s="14" t="str">
        <f t="shared" si="701"/>
        <v>Chance</v>
      </c>
    </row>
    <row r="7494" spans="2:18" x14ac:dyDescent="0.45">
      <c r="B7494" s="14" t="str">
        <f t="shared" si="696"/>
        <v>410993641102</v>
      </c>
      <c r="C7494" s="5">
        <v>41099</v>
      </c>
      <c r="D7494" s="2" t="s">
        <v>811</v>
      </c>
      <c r="E7494" s="14">
        <f t="shared" si="697"/>
        <v>0</v>
      </c>
      <c r="F7494" s="2">
        <v>36</v>
      </c>
      <c r="G7494" s="19">
        <v>198.1</v>
      </c>
      <c r="H7494" s="20">
        <v>0.09</v>
      </c>
      <c r="I7494" s="6"/>
      <c r="J7494" s="5">
        <v>41102</v>
      </c>
      <c r="K7494" s="25">
        <v>-66.930000000000007</v>
      </c>
      <c r="L7494" s="2" t="s">
        <v>360</v>
      </c>
      <c r="M7494" s="14">
        <f>+VLOOKUP(L7494,Customers!$C$3:$D$797,2,FALSE)</f>
        <v>2</v>
      </c>
      <c r="N7494" s="14">
        <f>+INDEX(Customers!$B$2:$D$797,MATCH(TF_Database!L7494,Customers!$C$2:$C$797,0),1)</f>
        <v>32391</v>
      </c>
      <c r="O7494" s="29">
        <f t="shared" si="698"/>
        <v>4</v>
      </c>
      <c r="P7494" s="29">
        <f t="shared" si="699"/>
        <v>12</v>
      </c>
      <c r="Q7494" s="14" t="str">
        <f t="shared" si="700"/>
        <v xml:space="preserve">Tom </v>
      </c>
      <c r="R7494" s="14" t="str">
        <f t="shared" si="701"/>
        <v>Prescott</v>
      </c>
    </row>
    <row r="7495" spans="2:18" x14ac:dyDescent="0.45">
      <c r="B7495" s="14" t="str">
        <f t="shared" ref="B7495:B7558" si="702">+CONCATENATE(C7495,F7495,J7495)</f>
        <v>40915740916</v>
      </c>
      <c r="C7495" s="5">
        <v>40915</v>
      </c>
      <c r="D7495" s="2" t="s">
        <v>806</v>
      </c>
      <c r="E7495" s="14">
        <f t="shared" ref="E7495:E7558" si="703">+IF(D7495="High",1,0)</f>
        <v>1</v>
      </c>
      <c r="F7495" s="2">
        <v>7</v>
      </c>
      <c r="G7495" s="19">
        <v>91.43</v>
      </c>
      <c r="H7495" s="20">
        <v>0</v>
      </c>
      <c r="I7495" s="6"/>
      <c r="J7495" s="5">
        <v>40916</v>
      </c>
      <c r="K7495" s="25">
        <v>-42.98</v>
      </c>
      <c r="L7495" s="2" t="s">
        <v>746</v>
      </c>
      <c r="M7495" s="14">
        <f>+VLOOKUP(L7495,Customers!$C$3:$D$797,2,FALSE)</f>
        <v>3</v>
      </c>
      <c r="N7495" s="14">
        <f>+INDEX(Customers!$B$2:$D$797,MATCH(TF_Database!L7495,Customers!$C$2:$C$797,0),1)</f>
        <v>31851</v>
      </c>
      <c r="O7495" s="29">
        <f t="shared" ref="O7495:O7558" si="704">+SEARCH(" ",L7495)</f>
        <v>6</v>
      </c>
      <c r="P7495" s="29">
        <f t="shared" ref="P7495:P7558" si="705">+LEN(L7495)</f>
        <v>11</v>
      </c>
      <c r="Q7495" s="14" t="str">
        <f t="shared" ref="Q7495:Q7558" si="706">+LEFT(L7495,O7495)</f>
        <v xml:space="preserve">Roger </v>
      </c>
      <c r="R7495" s="14" t="str">
        <f t="shared" ref="R7495:R7558" si="707">+RIGHT(L7495,P7495-O7495)</f>
        <v>Demir</v>
      </c>
    </row>
    <row r="7496" spans="2:18" x14ac:dyDescent="0.45">
      <c r="B7496" s="14" t="str">
        <f t="shared" si="702"/>
        <v>409925040993</v>
      </c>
      <c r="C7496" s="5">
        <v>40992</v>
      </c>
      <c r="D7496" s="2" t="s">
        <v>808</v>
      </c>
      <c r="E7496" s="14">
        <f t="shared" si="703"/>
        <v>0</v>
      </c>
      <c r="F7496" s="2">
        <v>50</v>
      </c>
      <c r="G7496" s="19">
        <v>1101.76</v>
      </c>
      <c r="H7496" s="20">
        <v>7.0000000000000007E-2</v>
      </c>
      <c r="I7496" s="6"/>
      <c r="J7496" s="5">
        <v>40993</v>
      </c>
      <c r="K7496" s="25">
        <v>-204.22</v>
      </c>
      <c r="L7496" s="2" t="s">
        <v>745</v>
      </c>
      <c r="M7496" s="14">
        <f>+VLOOKUP(L7496,Customers!$C$3:$D$797,2,FALSE)</f>
        <v>5</v>
      </c>
      <c r="N7496" s="14">
        <f>+INDEX(Customers!$B$2:$D$797,MATCH(TF_Database!L7496,Customers!$C$2:$C$797,0),1)</f>
        <v>25523</v>
      </c>
      <c r="O7496" s="29">
        <f t="shared" si="704"/>
        <v>5</v>
      </c>
      <c r="P7496" s="29">
        <f t="shared" si="705"/>
        <v>12</v>
      </c>
      <c r="Q7496" s="14" t="str">
        <f t="shared" si="706"/>
        <v xml:space="preserve">Resi </v>
      </c>
      <c r="R7496" s="14" t="str">
        <f t="shared" si="707"/>
        <v>Polking</v>
      </c>
    </row>
    <row r="7497" spans="2:18" x14ac:dyDescent="0.45">
      <c r="B7497" s="14" t="str">
        <f t="shared" si="702"/>
        <v>40093340094</v>
      </c>
      <c r="C7497" s="5">
        <v>40093</v>
      </c>
      <c r="D7497" s="2" t="s">
        <v>806</v>
      </c>
      <c r="E7497" s="14">
        <f t="shared" si="703"/>
        <v>1</v>
      </c>
      <c r="F7497" s="2">
        <v>3</v>
      </c>
      <c r="G7497" s="19">
        <v>215.24</v>
      </c>
      <c r="H7497" s="20">
        <v>0.04</v>
      </c>
      <c r="I7497" s="6"/>
      <c r="J7497" s="5">
        <v>40094</v>
      </c>
      <c r="K7497" s="25">
        <v>49.76</v>
      </c>
      <c r="L7497" s="2" t="s">
        <v>141</v>
      </c>
      <c r="M7497" s="14">
        <f>+VLOOKUP(L7497,Customers!$C$3:$D$797,2,FALSE)</f>
        <v>5</v>
      </c>
      <c r="N7497" s="14">
        <f>+INDEX(Customers!$B$2:$D$797,MATCH(TF_Database!L7497,Customers!$C$2:$C$797,0),1)</f>
        <v>2595</v>
      </c>
      <c r="O7497" s="29">
        <f t="shared" si="704"/>
        <v>5</v>
      </c>
      <c r="P7497" s="29">
        <f t="shared" si="705"/>
        <v>11</v>
      </c>
      <c r="Q7497" s="14" t="str">
        <f t="shared" si="706"/>
        <v xml:space="preserve">John </v>
      </c>
      <c r="R7497" s="14" t="str">
        <f t="shared" si="707"/>
        <v>Murray</v>
      </c>
    </row>
    <row r="7498" spans="2:18" x14ac:dyDescent="0.45">
      <c r="B7498" s="14" t="str">
        <f t="shared" si="702"/>
        <v>400931240095</v>
      </c>
      <c r="C7498" s="5">
        <v>40093</v>
      </c>
      <c r="D7498" s="2" t="s">
        <v>806</v>
      </c>
      <c r="E7498" s="14">
        <f t="shared" si="703"/>
        <v>1</v>
      </c>
      <c r="F7498" s="2">
        <v>12</v>
      </c>
      <c r="G7498" s="19">
        <v>654.87400000000002</v>
      </c>
      <c r="H7498" s="20">
        <v>0.1</v>
      </c>
      <c r="I7498" s="6"/>
      <c r="J7498" s="5">
        <v>40095</v>
      </c>
      <c r="K7498" s="25">
        <v>-82.06</v>
      </c>
      <c r="L7498" s="2" t="s">
        <v>141</v>
      </c>
      <c r="M7498" s="14">
        <f>+VLOOKUP(L7498,Customers!$C$3:$D$797,2,FALSE)</f>
        <v>5</v>
      </c>
      <c r="N7498" s="14">
        <f>+INDEX(Customers!$B$2:$D$797,MATCH(TF_Database!L7498,Customers!$C$2:$C$797,0),1)</f>
        <v>2595</v>
      </c>
      <c r="O7498" s="29">
        <f t="shared" si="704"/>
        <v>5</v>
      </c>
      <c r="P7498" s="29">
        <f t="shared" si="705"/>
        <v>11</v>
      </c>
      <c r="Q7498" s="14" t="str">
        <f t="shared" si="706"/>
        <v xml:space="preserve">John </v>
      </c>
      <c r="R7498" s="14" t="str">
        <f t="shared" si="707"/>
        <v>Murray</v>
      </c>
    </row>
    <row r="7499" spans="2:18" x14ac:dyDescent="0.45">
      <c r="B7499" s="14" t="str">
        <f t="shared" si="702"/>
        <v>403883140389</v>
      </c>
      <c r="C7499" s="5">
        <v>40388</v>
      </c>
      <c r="D7499" s="2" t="s">
        <v>806</v>
      </c>
      <c r="E7499" s="14">
        <f t="shared" si="703"/>
        <v>1</v>
      </c>
      <c r="F7499" s="2">
        <v>31</v>
      </c>
      <c r="G7499" s="19">
        <v>5875.66</v>
      </c>
      <c r="H7499" s="20">
        <v>0.02</v>
      </c>
      <c r="I7499" s="6"/>
      <c r="J7499" s="5">
        <v>40389</v>
      </c>
      <c r="K7499" s="25">
        <v>1856.12</v>
      </c>
      <c r="L7499" s="2" t="s">
        <v>744</v>
      </c>
      <c r="M7499" s="14">
        <f>+VLOOKUP(L7499,Customers!$C$3:$D$797,2,FALSE)</f>
        <v>1</v>
      </c>
      <c r="N7499" s="14">
        <f>+INDEX(Customers!$B$2:$D$797,MATCH(TF_Database!L7499,Customers!$C$2:$C$797,0),1)</f>
        <v>7063</v>
      </c>
      <c r="O7499" s="29">
        <f t="shared" si="704"/>
        <v>4</v>
      </c>
      <c r="P7499" s="29">
        <f t="shared" si="705"/>
        <v>12</v>
      </c>
      <c r="Q7499" s="14" t="str">
        <f t="shared" si="706"/>
        <v xml:space="preserve">Tim </v>
      </c>
      <c r="R7499" s="14" t="str">
        <f t="shared" si="707"/>
        <v>Brockman</v>
      </c>
    </row>
    <row r="7500" spans="2:18" x14ac:dyDescent="0.45">
      <c r="B7500" s="14" t="str">
        <f t="shared" si="702"/>
        <v>410253641026</v>
      </c>
      <c r="C7500" s="5">
        <v>41025</v>
      </c>
      <c r="D7500" s="2" t="s">
        <v>808</v>
      </c>
      <c r="E7500" s="14">
        <f t="shared" si="703"/>
        <v>0</v>
      </c>
      <c r="F7500" s="2">
        <v>36</v>
      </c>
      <c r="G7500" s="19">
        <v>570.14</v>
      </c>
      <c r="H7500" s="20">
        <v>0.03</v>
      </c>
      <c r="I7500" s="6"/>
      <c r="J7500" s="5">
        <v>41026</v>
      </c>
      <c r="K7500" s="25">
        <v>-90.72</v>
      </c>
      <c r="L7500" s="2" t="s">
        <v>572</v>
      </c>
      <c r="M7500" s="14">
        <f>+VLOOKUP(L7500,Customers!$C$3:$D$797,2,FALSE)</f>
        <v>5</v>
      </c>
      <c r="N7500" s="14">
        <f>+INDEX(Customers!$B$2:$D$797,MATCH(TF_Database!L7500,Customers!$C$2:$C$797,0),1)</f>
        <v>9648</v>
      </c>
      <c r="O7500" s="29">
        <f t="shared" si="704"/>
        <v>9</v>
      </c>
      <c r="P7500" s="29">
        <f t="shared" si="705"/>
        <v>15</v>
      </c>
      <c r="Q7500" s="14" t="str">
        <f t="shared" si="706"/>
        <v xml:space="preserve">Penelope </v>
      </c>
      <c r="R7500" s="14" t="str">
        <f t="shared" si="707"/>
        <v>Sewall</v>
      </c>
    </row>
    <row r="7501" spans="2:18" x14ac:dyDescent="0.45">
      <c r="B7501" s="14" t="str">
        <f t="shared" si="702"/>
        <v>410164241018</v>
      </c>
      <c r="C7501" s="5">
        <v>41016</v>
      </c>
      <c r="D7501" s="2" t="s">
        <v>808</v>
      </c>
      <c r="E7501" s="14">
        <f t="shared" si="703"/>
        <v>0</v>
      </c>
      <c r="F7501" s="2">
        <v>42</v>
      </c>
      <c r="G7501" s="19">
        <v>825.63</v>
      </c>
      <c r="H7501" s="20">
        <v>0.03</v>
      </c>
      <c r="I7501" s="6"/>
      <c r="J7501" s="5">
        <v>41018</v>
      </c>
      <c r="K7501" s="25">
        <v>379.73750000000001</v>
      </c>
      <c r="L7501" s="2" t="s">
        <v>746</v>
      </c>
      <c r="M7501" s="14">
        <f>+VLOOKUP(L7501,Customers!$C$3:$D$797,2,FALSE)</f>
        <v>3</v>
      </c>
      <c r="N7501" s="14">
        <f>+INDEX(Customers!$B$2:$D$797,MATCH(TF_Database!L7501,Customers!$C$2:$C$797,0),1)</f>
        <v>31851</v>
      </c>
      <c r="O7501" s="29">
        <f t="shared" si="704"/>
        <v>6</v>
      </c>
      <c r="P7501" s="29">
        <f t="shared" si="705"/>
        <v>11</v>
      </c>
      <c r="Q7501" s="14" t="str">
        <f t="shared" si="706"/>
        <v xml:space="preserve">Roger </v>
      </c>
      <c r="R7501" s="14" t="str">
        <f t="shared" si="707"/>
        <v>Demir</v>
      </c>
    </row>
    <row r="7502" spans="2:18" x14ac:dyDescent="0.45">
      <c r="B7502" s="14" t="str">
        <f t="shared" si="702"/>
        <v>398601539862</v>
      </c>
      <c r="C7502" s="5">
        <v>39860</v>
      </c>
      <c r="D7502" s="2" t="s">
        <v>804</v>
      </c>
      <c r="E7502" s="14">
        <f t="shared" si="703"/>
        <v>0</v>
      </c>
      <c r="F7502" s="2">
        <v>15</v>
      </c>
      <c r="G7502" s="19">
        <v>180.39</v>
      </c>
      <c r="H7502" s="20">
        <v>0.04</v>
      </c>
      <c r="I7502" s="6"/>
      <c r="J7502" s="5">
        <v>39862</v>
      </c>
      <c r="K7502" s="25">
        <v>-8.11</v>
      </c>
      <c r="L7502" s="2" t="s">
        <v>749</v>
      </c>
      <c r="M7502" s="14">
        <f>+VLOOKUP(L7502,Customers!$C$3:$D$797,2,FALSE)</f>
        <v>5</v>
      </c>
      <c r="N7502" s="14">
        <f>+INDEX(Customers!$B$2:$D$797,MATCH(TF_Database!L7502,Customers!$C$2:$C$797,0),1)</f>
        <v>8923</v>
      </c>
      <c r="O7502" s="29">
        <f t="shared" si="704"/>
        <v>9</v>
      </c>
      <c r="P7502" s="29">
        <f t="shared" si="705"/>
        <v>14</v>
      </c>
      <c r="Q7502" s="14" t="str">
        <f t="shared" si="706"/>
        <v xml:space="preserve">Sharelle </v>
      </c>
      <c r="R7502" s="14" t="str">
        <f t="shared" si="707"/>
        <v>Roach</v>
      </c>
    </row>
    <row r="7503" spans="2:18" x14ac:dyDescent="0.45">
      <c r="B7503" s="14" t="str">
        <f t="shared" si="702"/>
        <v>404081440409</v>
      </c>
      <c r="C7503" s="5">
        <v>40408</v>
      </c>
      <c r="D7503" s="2" t="s">
        <v>810</v>
      </c>
      <c r="E7503" s="14">
        <f t="shared" si="703"/>
        <v>0</v>
      </c>
      <c r="F7503" s="2">
        <v>14</v>
      </c>
      <c r="G7503" s="19">
        <v>102.04</v>
      </c>
      <c r="H7503" s="20">
        <v>0.05</v>
      </c>
      <c r="I7503" s="6"/>
      <c r="J7503" s="5">
        <v>40409</v>
      </c>
      <c r="K7503" s="25">
        <v>-47.67</v>
      </c>
      <c r="L7503" s="2" t="s">
        <v>270</v>
      </c>
      <c r="M7503" s="14">
        <f>+VLOOKUP(L7503,Customers!$C$3:$D$797,2,FALSE)</f>
        <v>3</v>
      </c>
      <c r="N7503" s="14">
        <f>+INDEX(Customers!$B$2:$D$797,MATCH(TF_Database!L7503,Customers!$C$2:$C$797,0),1)</f>
        <v>18059</v>
      </c>
      <c r="O7503" s="29">
        <f t="shared" si="704"/>
        <v>7</v>
      </c>
      <c r="P7503" s="29">
        <f t="shared" si="705"/>
        <v>13</v>
      </c>
      <c r="Q7503" s="14" t="str">
        <f t="shared" si="706"/>
        <v xml:space="preserve">Darren </v>
      </c>
      <c r="R7503" s="14" t="str">
        <f t="shared" si="707"/>
        <v>Powers</v>
      </c>
    </row>
    <row r="7504" spans="2:18" x14ac:dyDescent="0.45">
      <c r="B7504" s="14" t="str">
        <f t="shared" si="702"/>
        <v>408652940868</v>
      </c>
      <c r="C7504" s="5">
        <v>40865</v>
      </c>
      <c r="D7504" s="2" t="s">
        <v>810</v>
      </c>
      <c r="E7504" s="14">
        <f t="shared" si="703"/>
        <v>0</v>
      </c>
      <c r="F7504" s="2">
        <v>29</v>
      </c>
      <c r="G7504" s="19">
        <v>1617.88</v>
      </c>
      <c r="H7504" s="20">
        <v>0</v>
      </c>
      <c r="I7504" s="6"/>
      <c r="J7504" s="5">
        <v>40868</v>
      </c>
      <c r="K7504" s="25">
        <v>271.89999999999998</v>
      </c>
      <c r="L7504" s="2" t="s">
        <v>360</v>
      </c>
      <c r="M7504" s="14">
        <f>+VLOOKUP(L7504,Customers!$C$3:$D$797,2,FALSE)</f>
        <v>2</v>
      </c>
      <c r="N7504" s="14">
        <f>+INDEX(Customers!$B$2:$D$797,MATCH(TF_Database!L7504,Customers!$C$2:$C$797,0),1)</f>
        <v>32391</v>
      </c>
      <c r="O7504" s="29">
        <f t="shared" si="704"/>
        <v>4</v>
      </c>
      <c r="P7504" s="29">
        <f t="shared" si="705"/>
        <v>12</v>
      </c>
      <c r="Q7504" s="14" t="str">
        <f t="shared" si="706"/>
        <v xml:space="preserve">Tom </v>
      </c>
      <c r="R7504" s="14" t="str">
        <f t="shared" si="707"/>
        <v>Prescott</v>
      </c>
    </row>
    <row r="7505" spans="2:18" x14ac:dyDescent="0.45">
      <c r="B7505" s="14" t="str">
        <f t="shared" si="702"/>
        <v>404763140478</v>
      </c>
      <c r="C7505" s="5">
        <v>40476</v>
      </c>
      <c r="D7505" s="2" t="s">
        <v>806</v>
      </c>
      <c r="E7505" s="14">
        <f t="shared" si="703"/>
        <v>1</v>
      </c>
      <c r="F7505" s="2">
        <v>31</v>
      </c>
      <c r="G7505" s="19">
        <v>3969.43</v>
      </c>
      <c r="H7505" s="20">
        <v>0.1</v>
      </c>
      <c r="I7505" s="6"/>
      <c r="J7505" s="5">
        <v>40478</v>
      </c>
      <c r="K7505" s="25">
        <v>-796.51</v>
      </c>
      <c r="L7505" s="2" t="s">
        <v>744</v>
      </c>
      <c r="M7505" s="14">
        <f>+VLOOKUP(L7505,Customers!$C$3:$D$797,2,FALSE)</f>
        <v>1</v>
      </c>
      <c r="N7505" s="14">
        <f>+INDEX(Customers!$B$2:$D$797,MATCH(TF_Database!L7505,Customers!$C$2:$C$797,0),1)</f>
        <v>7063</v>
      </c>
      <c r="O7505" s="29">
        <f t="shared" si="704"/>
        <v>4</v>
      </c>
      <c r="P7505" s="29">
        <f t="shared" si="705"/>
        <v>12</v>
      </c>
      <c r="Q7505" s="14" t="str">
        <f t="shared" si="706"/>
        <v xml:space="preserve">Tim </v>
      </c>
      <c r="R7505" s="14" t="str">
        <f t="shared" si="707"/>
        <v>Brockman</v>
      </c>
    </row>
    <row r="7506" spans="2:18" x14ac:dyDescent="0.45">
      <c r="B7506" s="14" t="str">
        <f t="shared" si="702"/>
        <v>404761640478</v>
      </c>
      <c r="C7506" s="5">
        <v>40476</v>
      </c>
      <c r="D7506" s="2" t="s">
        <v>806</v>
      </c>
      <c r="E7506" s="14">
        <f t="shared" si="703"/>
        <v>1</v>
      </c>
      <c r="F7506" s="2">
        <v>16</v>
      </c>
      <c r="G7506" s="19">
        <v>2882.7069999999999</v>
      </c>
      <c r="H7506" s="20">
        <v>0.02</v>
      </c>
      <c r="I7506" s="6"/>
      <c r="J7506" s="5">
        <v>40478</v>
      </c>
      <c r="K7506" s="25">
        <v>303.22800000000001</v>
      </c>
      <c r="L7506" s="2" t="s">
        <v>744</v>
      </c>
      <c r="M7506" s="14">
        <f>+VLOOKUP(L7506,Customers!$C$3:$D$797,2,FALSE)</f>
        <v>1</v>
      </c>
      <c r="N7506" s="14">
        <f>+INDEX(Customers!$B$2:$D$797,MATCH(TF_Database!L7506,Customers!$C$2:$C$797,0),1)</f>
        <v>7063</v>
      </c>
      <c r="O7506" s="29">
        <f t="shared" si="704"/>
        <v>4</v>
      </c>
      <c r="P7506" s="29">
        <f t="shared" si="705"/>
        <v>12</v>
      </c>
      <c r="Q7506" s="14" t="str">
        <f t="shared" si="706"/>
        <v xml:space="preserve">Tim </v>
      </c>
      <c r="R7506" s="14" t="str">
        <f t="shared" si="707"/>
        <v>Brockman</v>
      </c>
    </row>
    <row r="7507" spans="2:18" x14ac:dyDescent="0.45">
      <c r="B7507" s="14" t="str">
        <f t="shared" si="702"/>
        <v>412244141233</v>
      </c>
      <c r="C7507" s="5">
        <v>41224</v>
      </c>
      <c r="D7507" s="2" t="s">
        <v>804</v>
      </c>
      <c r="E7507" s="14">
        <f t="shared" si="703"/>
        <v>0</v>
      </c>
      <c r="F7507" s="2">
        <v>41</v>
      </c>
      <c r="G7507" s="19">
        <v>356.28</v>
      </c>
      <c r="H7507" s="20">
        <v>7.0000000000000007E-2</v>
      </c>
      <c r="I7507" s="6"/>
      <c r="J7507" s="5">
        <v>41233</v>
      </c>
      <c r="K7507" s="25">
        <v>65.756</v>
      </c>
      <c r="L7507" s="2" t="s">
        <v>360</v>
      </c>
      <c r="M7507" s="14">
        <f>+VLOOKUP(L7507,Customers!$C$3:$D$797,2,FALSE)</f>
        <v>2</v>
      </c>
      <c r="N7507" s="14">
        <f>+INDEX(Customers!$B$2:$D$797,MATCH(TF_Database!L7507,Customers!$C$2:$C$797,0),1)</f>
        <v>32391</v>
      </c>
      <c r="O7507" s="29">
        <f t="shared" si="704"/>
        <v>4</v>
      </c>
      <c r="P7507" s="29">
        <f t="shared" si="705"/>
        <v>12</v>
      </c>
      <c r="Q7507" s="14" t="str">
        <f t="shared" si="706"/>
        <v xml:space="preserve">Tom </v>
      </c>
      <c r="R7507" s="14" t="str">
        <f t="shared" si="707"/>
        <v>Prescott</v>
      </c>
    </row>
    <row r="7508" spans="2:18" x14ac:dyDescent="0.45">
      <c r="B7508" s="14" t="str">
        <f t="shared" si="702"/>
        <v>40875140880</v>
      </c>
      <c r="C7508" s="5">
        <v>40875</v>
      </c>
      <c r="D7508" s="2" t="s">
        <v>804</v>
      </c>
      <c r="E7508" s="14">
        <f t="shared" si="703"/>
        <v>0</v>
      </c>
      <c r="F7508" s="2">
        <v>1</v>
      </c>
      <c r="G7508" s="19">
        <v>54.22</v>
      </c>
      <c r="H7508" s="20">
        <v>0.02</v>
      </c>
      <c r="I7508" s="6"/>
      <c r="J7508" s="5">
        <v>40880</v>
      </c>
      <c r="K7508" s="25">
        <v>-19.09</v>
      </c>
      <c r="L7508" s="2" t="s">
        <v>747</v>
      </c>
      <c r="M7508" s="14">
        <f>+VLOOKUP(L7508,Customers!$C$3:$D$797,2,FALSE)</f>
        <v>4</v>
      </c>
      <c r="N7508" s="14">
        <f>+INDEX(Customers!$B$2:$D$797,MATCH(TF_Database!L7508,Customers!$C$2:$C$797,0),1)</f>
        <v>27090</v>
      </c>
      <c r="O7508" s="29">
        <f t="shared" si="704"/>
        <v>7</v>
      </c>
      <c r="P7508" s="29">
        <f t="shared" si="705"/>
        <v>14</v>
      </c>
      <c r="Q7508" s="14" t="str">
        <f t="shared" si="706"/>
        <v xml:space="preserve">Tamara </v>
      </c>
      <c r="R7508" s="14" t="str">
        <f t="shared" si="707"/>
        <v>Manning</v>
      </c>
    </row>
    <row r="7509" spans="2:18" x14ac:dyDescent="0.45">
      <c r="B7509" s="14" t="str">
        <f t="shared" si="702"/>
        <v>40875440879</v>
      </c>
      <c r="C7509" s="5">
        <v>40875</v>
      </c>
      <c r="D7509" s="2" t="s">
        <v>804</v>
      </c>
      <c r="E7509" s="14">
        <f t="shared" si="703"/>
        <v>0</v>
      </c>
      <c r="F7509" s="2">
        <v>4</v>
      </c>
      <c r="G7509" s="19">
        <v>431.11</v>
      </c>
      <c r="H7509" s="20">
        <v>7.0000000000000007E-2</v>
      </c>
      <c r="I7509" s="6"/>
      <c r="J7509" s="5">
        <v>40879</v>
      </c>
      <c r="K7509" s="25">
        <v>-244.33</v>
      </c>
      <c r="L7509" s="2" t="s">
        <v>747</v>
      </c>
      <c r="M7509" s="14">
        <f>+VLOOKUP(L7509,Customers!$C$3:$D$797,2,FALSE)</f>
        <v>4</v>
      </c>
      <c r="N7509" s="14">
        <f>+INDEX(Customers!$B$2:$D$797,MATCH(TF_Database!L7509,Customers!$C$2:$C$797,0),1)</f>
        <v>27090</v>
      </c>
      <c r="O7509" s="29">
        <f t="shared" si="704"/>
        <v>7</v>
      </c>
      <c r="P7509" s="29">
        <f t="shared" si="705"/>
        <v>14</v>
      </c>
      <c r="Q7509" s="14" t="str">
        <f t="shared" si="706"/>
        <v xml:space="preserve">Tamara </v>
      </c>
      <c r="R7509" s="14" t="str">
        <f t="shared" si="707"/>
        <v>Manning</v>
      </c>
    </row>
    <row r="7510" spans="2:18" x14ac:dyDescent="0.45">
      <c r="B7510" s="14" t="str">
        <f t="shared" si="702"/>
        <v>400614340062</v>
      </c>
      <c r="C7510" s="5">
        <v>40061</v>
      </c>
      <c r="D7510" s="2" t="s">
        <v>810</v>
      </c>
      <c r="E7510" s="14">
        <f t="shared" si="703"/>
        <v>0</v>
      </c>
      <c r="F7510" s="2">
        <v>43</v>
      </c>
      <c r="G7510" s="19">
        <v>3231.5639999999999</v>
      </c>
      <c r="H7510" s="20">
        <v>0.03</v>
      </c>
      <c r="I7510" s="6"/>
      <c r="J7510" s="5">
        <v>40062</v>
      </c>
      <c r="K7510" s="25">
        <v>1166.0940000000001</v>
      </c>
      <c r="L7510" s="2" t="s">
        <v>749</v>
      </c>
      <c r="M7510" s="14">
        <f>+VLOOKUP(L7510,Customers!$C$3:$D$797,2,FALSE)</f>
        <v>5</v>
      </c>
      <c r="N7510" s="14">
        <f>+INDEX(Customers!$B$2:$D$797,MATCH(TF_Database!L7510,Customers!$C$2:$C$797,0),1)</f>
        <v>8923</v>
      </c>
      <c r="O7510" s="29">
        <f t="shared" si="704"/>
        <v>9</v>
      </c>
      <c r="P7510" s="29">
        <f t="shared" si="705"/>
        <v>14</v>
      </c>
      <c r="Q7510" s="14" t="str">
        <f t="shared" si="706"/>
        <v xml:space="preserve">Sharelle </v>
      </c>
      <c r="R7510" s="14" t="str">
        <f t="shared" si="707"/>
        <v>Roach</v>
      </c>
    </row>
    <row r="7511" spans="2:18" x14ac:dyDescent="0.45">
      <c r="B7511" s="14" t="str">
        <f t="shared" si="702"/>
        <v>406093840611</v>
      </c>
      <c r="C7511" s="5">
        <v>40609</v>
      </c>
      <c r="D7511" s="2" t="s">
        <v>811</v>
      </c>
      <c r="E7511" s="14">
        <f t="shared" si="703"/>
        <v>0</v>
      </c>
      <c r="F7511" s="2">
        <v>38</v>
      </c>
      <c r="G7511" s="19">
        <v>6230.68</v>
      </c>
      <c r="H7511" s="20">
        <v>0.09</v>
      </c>
      <c r="I7511" s="6"/>
      <c r="J7511" s="5">
        <v>40611</v>
      </c>
      <c r="K7511" s="25">
        <v>835.46</v>
      </c>
      <c r="L7511" s="2" t="s">
        <v>627</v>
      </c>
      <c r="M7511" s="14">
        <f>+VLOOKUP(L7511,Customers!$C$3:$D$797,2,FALSE)</f>
        <v>3</v>
      </c>
      <c r="N7511" s="14">
        <f>+INDEX(Customers!$B$2:$D$797,MATCH(TF_Database!L7511,Customers!$C$2:$C$797,0),1)</f>
        <v>19625</v>
      </c>
      <c r="O7511" s="29">
        <f t="shared" si="704"/>
        <v>8</v>
      </c>
      <c r="P7511" s="29">
        <f t="shared" si="705"/>
        <v>14</v>
      </c>
      <c r="Q7511" s="14" t="str">
        <f t="shared" si="706"/>
        <v xml:space="preserve">Pauline </v>
      </c>
      <c r="R7511" s="14" t="str">
        <f t="shared" si="707"/>
        <v>Webber</v>
      </c>
    </row>
    <row r="7512" spans="2:18" x14ac:dyDescent="0.45">
      <c r="B7512" s="14" t="str">
        <f t="shared" si="702"/>
        <v>40609840612</v>
      </c>
      <c r="C7512" s="5">
        <v>40609</v>
      </c>
      <c r="D7512" s="2" t="s">
        <v>811</v>
      </c>
      <c r="E7512" s="14">
        <f t="shared" si="703"/>
        <v>0</v>
      </c>
      <c r="F7512" s="2">
        <v>8</v>
      </c>
      <c r="G7512" s="19">
        <v>1391.816</v>
      </c>
      <c r="H7512" s="20">
        <v>0.05</v>
      </c>
      <c r="I7512" s="6"/>
      <c r="J7512" s="5">
        <v>40612</v>
      </c>
      <c r="K7512" s="25">
        <v>-344.82</v>
      </c>
      <c r="L7512" s="2" t="s">
        <v>627</v>
      </c>
      <c r="M7512" s="14">
        <f>+VLOOKUP(L7512,Customers!$C$3:$D$797,2,FALSE)</f>
        <v>3</v>
      </c>
      <c r="N7512" s="14">
        <f>+INDEX(Customers!$B$2:$D$797,MATCH(TF_Database!L7512,Customers!$C$2:$C$797,0),1)</f>
        <v>19625</v>
      </c>
      <c r="O7512" s="29">
        <f t="shared" si="704"/>
        <v>8</v>
      </c>
      <c r="P7512" s="29">
        <f t="shared" si="705"/>
        <v>14</v>
      </c>
      <c r="Q7512" s="14" t="str">
        <f t="shared" si="706"/>
        <v xml:space="preserve">Pauline </v>
      </c>
      <c r="R7512" s="14" t="str">
        <f t="shared" si="707"/>
        <v>Webber</v>
      </c>
    </row>
    <row r="7513" spans="2:18" x14ac:dyDescent="0.45">
      <c r="B7513" s="14" t="str">
        <f t="shared" si="702"/>
        <v>404773840477</v>
      </c>
      <c r="C7513" s="5">
        <v>40477</v>
      </c>
      <c r="D7513" s="2" t="s">
        <v>804</v>
      </c>
      <c r="E7513" s="14">
        <f t="shared" si="703"/>
        <v>0</v>
      </c>
      <c r="F7513" s="2">
        <v>38</v>
      </c>
      <c r="G7513" s="19">
        <v>1323.31</v>
      </c>
      <c r="H7513" s="20">
        <v>0.05</v>
      </c>
      <c r="I7513" s="6"/>
      <c r="J7513" s="5">
        <v>40477</v>
      </c>
      <c r="K7513" s="25">
        <v>146.63999999999999</v>
      </c>
      <c r="L7513" s="2" t="s">
        <v>749</v>
      </c>
      <c r="M7513" s="14">
        <f>+VLOOKUP(L7513,Customers!$C$3:$D$797,2,FALSE)</f>
        <v>5</v>
      </c>
      <c r="N7513" s="14">
        <f>+INDEX(Customers!$B$2:$D$797,MATCH(TF_Database!L7513,Customers!$C$2:$C$797,0),1)</f>
        <v>8923</v>
      </c>
      <c r="O7513" s="29">
        <f t="shared" si="704"/>
        <v>9</v>
      </c>
      <c r="P7513" s="29">
        <f t="shared" si="705"/>
        <v>14</v>
      </c>
      <c r="Q7513" s="14" t="str">
        <f t="shared" si="706"/>
        <v xml:space="preserve">Sharelle </v>
      </c>
      <c r="R7513" s="14" t="str">
        <f t="shared" si="707"/>
        <v>Roach</v>
      </c>
    </row>
    <row r="7514" spans="2:18" x14ac:dyDescent="0.45">
      <c r="B7514" s="14" t="str">
        <f t="shared" si="702"/>
        <v>409103840913</v>
      </c>
      <c r="C7514" s="5">
        <v>40910</v>
      </c>
      <c r="D7514" s="2" t="s">
        <v>810</v>
      </c>
      <c r="E7514" s="14">
        <f t="shared" si="703"/>
        <v>0</v>
      </c>
      <c r="F7514" s="2">
        <v>38</v>
      </c>
      <c r="G7514" s="19">
        <v>7325.63</v>
      </c>
      <c r="H7514" s="20">
        <v>0.04</v>
      </c>
      <c r="I7514" s="6"/>
      <c r="J7514" s="5">
        <v>40913</v>
      </c>
      <c r="K7514" s="25">
        <v>1899.23</v>
      </c>
      <c r="L7514" s="2" t="s">
        <v>745</v>
      </c>
      <c r="M7514" s="14">
        <f>+VLOOKUP(L7514,Customers!$C$3:$D$797,2,FALSE)</f>
        <v>5</v>
      </c>
      <c r="N7514" s="14">
        <f>+INDEX(Customers!$B$2:$D$797,MATCH(TF_Database!L7514,Customers!$C$2:$C$797,0),1)</f>
        <v>25523</v>
      </c>
      <c r="O7514" s="29">
        <f t="shared" si="704"/>
        <v>5</v>
      </c>
      <c r="P7514" s="29">
        <f t="shared" si="705"/>
        <v>12</v>
      </c>
      <c r="Q7514" s="14" t="str">
        <f t="shared" si="706"/>
        <v xml:space="preserve">Resi </v>
      </c>
      <c r="R7514" s="14" t="str">
        <f t="shared" si="707"/>
        <v>Polking</v>
      </c>
    </row>
    <row r="7515" spans="2:18" x14ac:dyDescent="0.45">
      <c r="B7515" s="14" t="str">
        <f t="shared" si="702"/>
        <v>399723539972</v>
      </c>
      <c r="C7515" s="5">
        <v>39972</v>
      </c>
      <c r="D7515" s="2" t="s">
        <v>804</v>
      </c>
      <c r="E7515" s="14">
        <f t="shared" si="703"/>
        <v>0</v>
      </c>
      <c r="F7515" s="2">
        <v>35</v>
      </c>
      <c r="G7515" s="19">
        <v>3439.39</v>
      </c>
      <c r="H7515" s="20">
        <v>0.05</v>
      </c>
      <c r="I7515" s="6"/>
      <c r="J7515" s="5">
        <v>39972</v>
      </c>
      <c r="K7515" s="25">
        <v>1057.6199999999999</v>
      </c>
      <c r="L7515" s="2" t="s">
        <v>627</v>
      </c>
      <c r="M7515" s="14">
        <f>+VLOOKUP(L7515,Customers!$C$3:$D$797,2,FALSE)</f>
        <v>3</v>
      </c>
      <c r="N7515" s="14">
        <f>+INDEX(Customers!$B$2:$D$797,MATCH(TF_Database!L7515,Customers!$C$2:$C$797,0),1)</f>
        <v>19625</v>
      </c>
      <c r="O7515" s="29">
        <f t="shared" si="704"/>
        <v>8</v>
      </c>
      <c r="P7515" s="29">
        <f t="shared" si="705"/>
        <v>14</v>
      </c>
      <c r="Q7515" s="14" t="str">
        <f t="shared" si="706"/>
        <v xml:space="preserve">Pauline </v>
      </c>
      <c r="R7515" s="14" t="str">
        <f t="shared" si="707"/>
        <v>Webber</v>
      </c>
    </row>
    <row r="7516" spans="2:18" x14ac:dyDescent="0.45">
      <c r="B7516" s="14" t="str">
        <f t="shared" si="702"/>
        <v>39972239972</v>
      </c>
      <c r="C7516" s="5">
        <v>39972</v>
      </c>
      <c r="D7516" s="2" t="s">
        <v>804</v>
      </c>
      <c r="E7516" s="14">
        <f t="shared" si="703"/>
        <v>0</v>
      </c>
      <c r="F7516" s="2">
        <v>2</v>
      </c>
      <c r="G7516" s="19">
        <v>10.48</v>
      </c>
      <c r="H7516" s="20">
        <v>0.02</v>
      </c>
      <c r="I7516" s="6"/>
      <c r="J7516" s="5">
        <v>39972</v>
      </c>
      <c r="K7516" s="25">
        <v>-5.65</v>
      </c>
      <c r="L7516" s="2" t="s">
        <v>627</v>
      </c>
      <c r="M7516" s="14">
        <f>+VLOOKUP(L7516,Customers!$C$3:$D$797,2,FALSE)</f>
        <v>3</v>
      </c>
      <c r="N7516" s="14">
        <f>+INDEX(Customers!$B$2:$D$797,MATCH(TF_Database!L7516,Customers!$C$2:$C$797,0),1)</f>
        <v>19625</v>
      </c>
      <c r="O7516" s="29">
        <f t="shared" si="704"/>
        <v>8</v>
      </c>
      <c r="P7516" s="29">
        <f t="shared" si="705"/>
        <v>14</v>
      </c>
      <c r="Q7516" s="14" t="str">
        <f t="shared" si="706"/>
        <v xml:space="preserve">Pauline </v>
      </c>
      <c r="R7516" s="14" t="str">
        <f t="shared" si="707"/>
        <v>Webber</v>
      </c>
    </row>
    <row r="7517" spans="2:18" x14ac:dyDescent="0.45">
      <c r="B7517" s="14" t="str">
        <f t="shared" si="702"/>
        <v>412322241234</v>
      </c>
      <c r="C7517" s="5">
        <v>41232</v>
      </c>
      <c r="D7517" s="2" t="s">
        <v>806</v>
      </c>
      <c r="E7517" s="14">
        <f t="shared" si="703"/>
        <v>1</v>
      </c>
      <c r="F7517" s="2">
        <v>22</v>
      </c>
      <c r="G7517" s="19">
        <v>109.52</v>
      </c>
      <c r="H7517" s="20">
        <v>0.09</v>
      </c>
      <c r="I7517" s="6"/>
      <c r="J7517" s="5">
        <v>41234</v>
      </c>
      <c r="K7517" s="25">
        <v>-73.347000000000008</v>
      </c>
      <c r="L7517" s="2" t="s">
        <v>747</v>
      </c>
      <c r="M7517" s="14">
        <f>+VLOOKUP(L7517,Customers!$C$3:$D$797,2,FALSE)</f>
        <v>4</v>
      </c>
      <c r="N7517" s="14">
        <f>+INDEX(Customers!$B$2:$D$797,MATCH(TF_Database!L7517,Customers!$C$2:$C$797,0),1)</f>
        <v>27090</v>
      </c>
      <c r="O7517" s="29">
        <f t="shared" si="704"/>
        <v>7</v>
      </c>
      <c r="P7517" s="29">
        <f t="shared" si="705"/>
        <v>14</v>
      </c>
      <c r="Q7517" s="14" t="str">
        <f t="shared" si="706"/>
        <v xml:space="preserve">Tamara </v>
      </c>
      <c r="R7517" s="14" t="str">
        <f t="shared" si="707"/>
        <v>Manning</v>
      </c>
    </row>
    <row r="7518" spans="2:18" x14ac:dyDescent="0.45">
      <c r="B7518" s="14" t="str">
        <f t="shared" si="702"/>
        <v>400353240040</v>
      </c>
      <c r="C7518" s="5">
        <v>40035</v>
      </c>
      <c r="D7518" s="2" t="s">
        <v>804</v>
      </c>
      <c r="E7518" s="14">
        <f t="shared" si="703"/>
        <v>0</v>
      </c>
      <c r="F7518" s="2">
        <v>32</v>
      </c>
      <c r="G7518" s="19">
        <v>210.94</v>
      </c>
      <c r="H7518" s="20">
        <v>0.08</v>
      </c>
      <c r="I7518" s="6"/>
      <c r="J7518" s="5">
        <v>40040</v>
      </c>
      <c r="K7518" s="25">
        <v>-94.59</v>
      </c>
      <c r="L7518" s="2" t="s">
        <v>748</v>
      </c>
      <c r="M7518" s="14">
        <f>+VLOOKUP(L7518,Customers!$C$3:$D$797,2,FALSE)</f>
        <v>2</v>
      </c>
      <c r="N7518" s="14">
        <f>+INDEX(Customers!$B$2:$D$797,MATCH(TF_Database!L7518,Customers!$C$2:$C$797,0),1)</f>
        <v>30307</v>
      </c>
      <c r="O7518" s="29">
        <f t="shared" si="704"/>
        <v>6</v>
      </c>
      <c r="P7518" s="29">
        <f t="shared" si="705"/>
        <v>12</v>
      </c>
      <c r="Q7518" s="14" t="str">
        <f t="shared" si="706"/>
        <v xml:space="preserve">Shaun </v>
      </c>
      <c r="R7518" s="14" t="str">
        <f t="shared" si="707"/>
        <v>Chance</v>
      </c>
    </row>
    <row r="7519" spans="2:18" x14ac:dyDescent="0.45">
      <c r="B7519" s="14" t="str">
        <f t="shared" si="702"/>
        <v>40035740042</v>
      </c>
      <c r="C7519" s="5">
        <v>40035</v>
      </c>
      <c r="D7519" s="2" t="s">
        <v>804</v>
      </c>
      <c r="E7519" s="14">
        <f t="shared" si="703"/>
        <v>0</v>
      </c>
      <c r="F7519" s="2">
        <v>7</v>
      </c>
      <c r="G7519" s="19">
        <v>192.02</v>
      </c>
      <c r="H7519" s="20">
        <v>0.09</v>
      </c>
      <c r="I7519" s="6"/>
      <c r="J7519" s="5">
        <v>40042</v>
      </c>
      <c r="K7519" s="25">
        <v>-293.74</v>
      </c>
      <c r="L7519" s="2" t="s">
        <v>748</v>
      </c>
      <c r="M7519" s="14">
        <f>+VLOOKUP(L7519,Customers!$C$3:$D$797,2,FALSE)</f>
        <v>2</v>
      </c>
      <c r="N7519" s="14">
        <f>+INDEX(Customers!$B$2:$D$797,MATCH(TF_Database!L7519,Customers!$C$2:$C$797,0),1)</f>
        <v>30307</v>
      </c>
      <c r="O7519" s="29">
        <f t="shared" si="704"/>
        <v>6</v>
      </c>
      <c r="P7519" s="29">
        <f t="shared" si="705"/>
        <v>12</v>
      </c>
      <c r="Q7519" s="14" t="str">
        <f t="shared" si="706"/>
        <v xml:space="preserve">Shaun </v>
      </c>
      <c r="R7519" s="14" t="str">
        <f t="shared" si="707"/>
        <v>Chance</v>
      </c>
    </row>
    <row r="7520" spans="2:18" x14ac:dyDescent="0.45">
      <c r="B7520" s="14" t="str">
        <f t="shared" si="702"/>
        <v>411183941118</v>
      </c>
      <c r="C7520" s="5">
        <v>41118</v>
      </c>
      <c r="D7520" s="2" t="s">
        <v>804</v>
      </c>
      <c r="E7520" s="14">
        <f t="shared" si="703"/>
        <v>0</v>
      </c>
      <c r="F7520" s="2">
        <v>39</v>
      </c>
      <c r="G7520" s="19">
        <v>2650.77</v>
      </c>
      <c r="H7520" s="20">
        <v>0.08</v>
      </c>
      <c r="I7520" s="6"/>
      <c r="J7520" s="5">
        <v>41118</v>
      </c>
      <c r="K7520" s="25">
        <v>-824.43</v>
      </c>
      <c r="L7520" s="2" t="s">
        <v>270</v>
      </c>
      <c r="M7520" s="14">
        <f>+VLOOKUP(L7520,Customers!$C$3:$D$797,2,FALSE)</f>
        <v>3</v>
      </c>
      <c r="N7520" s="14">
        <f>+INDEX(Customers!$B$2:$D$797,MATCH(TF_Database!L7520,Customers!$C$2:$C$797,0),1)</f>
        <v>18059</v>
      </c>
      <c r="O7520" s="29">
        <f t="shared" si="704"/>
        <v>7</v>
      </c>
      <c r="P7520" s="29">
        <f t="shared" si="705"/>
        <v>13</v>
      </c>
      <c r="Q7520" s="14" t="str">
        <f t="shared" si="706"/>
        <v xml:space="preserve">Darren </v>
      </c>
      <c r="R7520" s="14" t="str">
        <f t="shared" si="707"/>
        <v>Powers</v>
      </c>
    </row>
    <row r="7521" spans="2:18" x14ac:dyDescent="0.45">
      <c r="B7521" s="14" t="str">
        <f t="shared" si="702"/>
        <v>408491940851</v>
      </c>
      <c r="C7521" s="5">
        <v>40849</v>
      </c>
      <c r="D7521" s="2" t="s">
        <v>811</v>
      </c>
      <c r="E7521" s="14">
        <f t="shared" si="703"/>
        <v>0</v>
      </c>
      <c r="F7521" s="2">
        <v>19</v>
      </c>
      <c r="G7521" s="19">
        <v>1134.2</v>
      </c>
      <c r="H7521" s="20">
        <v>0.08</v>
      </c>
      <c r="I7521" s="6"/>
      <c r="J7521" s="5">
        <v>40851</v>
      </c>
      <c r="K7521" s="25">
        <v>-351.51</v>
      </c>
      <c r="L7521" s="2" t="s">
        <v>553</v>
      </c>
      <c r="M7521" s="14">
        <f>+VLOOKUP(L7521,Customers!$C$3:$D$797,2,FALSE)</f>
        <v>4</v>
      </c>
      <c r="N7521" s="14">
        <f>+INDEX(Customers!$B$2:$D$797,MATCH(TF_Database!L7521,Customers!$C$2:$C$797,0),1)</f>
        <v>16678</v>
      </c>
      <c r="O7521" s="29">
        <f t="shared" si="704"/>
        <v>7</v>
      </c>
      <c r="P7521" s="29">
        <f t="shared" si="705"/>
        <v>12</v>
      </c>
      <c r="Q7521" s="14" t="str">
        <f t="shared" si="706"/>
        <v xml:space="preserve">Quincy </v>
      </c>
      <c r="R7521" s="14" t="str">
        <f t="shared" si="707"/>
        <v>Jones</v>
      </c>
    </row>
    <row r="7522" spans="2:18" x14ac:dyDescent="0.45">
      <c r="B7522" s="14" t="str">
        <f t="shared" si="702"/>
        <v>406642240666</v>
      </c>
      <c r="C7522" s="5">
        <v>40664</v>
      </c>
      <c r="D7522" s="2" t="s">
        <v>806</v>
      </c>
      <c r="E7522" s="14">
        <f t="shared" si="703"/>
        <v>1</v>
      </c>
      <c r="F7522" s="2">
        <v>22</v>
      </c>
      <c r="G7522" s="19">
        <v>1900.47</v>
      </c>
      <c r="H7522" s="20">
        <v>0</v>
      </c>
      <c r="I7522" s="6"/>
      <c r="J7522" s="5">
        <v>40666</v>
      </c>
      <c r="K7522" s="25">
        <v>202.73</v>
      </c>
      <c r="L7522" s="2" t="s">
        <v>270</v>
      </c>
      <c r="M7522" s="14">
        <f>+VLOOKUP(L7522,Customers!$C$3:$D$797,2,FALSE)</f>
        <v>3</v>
      </c>
      <c r="N7522" s="14">
        <f>+INDEX(Customers!$B$2:$D$797,MATCH(TF_Database!L7522,Customers!$C$2:$C$797,0),1)</f>
        <v>18059</v>
      </c>
      <c r="O7522" s="29">
        <f t="shared" si="704"/>
        <v>7</v>
      </c>
      <c r="P7522" s="29">
        <f t="shared" si="705"/>
        <v>13</v>
      </c>
      <c r="Q7522" s="14" t="str">
        <f t="shared" si="706"/>
        <v xml:space="preserve">Darren </v>
      </c>
      <c r="R7522" s="14" t="str">
        <f t="shared" si="707"/>
        <v>Powers</v>
      </c>
    </row>
    <row r="7523" spans="2:18" x14ac:dyDescent="0.45">
      <c r="B7523" s="14" t="str">
        <f t="shared" si="702"/>
        <v>406643340665</v>
      </c>
      <c r="C7523" s="5">
        <v>40664</v>
      </c>
      <c r="D7523" s="2" t="s">
        <v>806</v>
      </c>
      <c r="E7523" s="14">
        <f t="shared" si="703"/>
        <v>1</v>
      </c>
      <c r="F7523" s="2">
        <v>33</v>
      </c>
      <c r="G7523" s="19">
        <v>205.52</v>
      </c>
      <c r="H7523" s="20">
        <v>0.09</v>
      </c>
      <c r="I7523" s="6"/>
      <c r="J7523" s="5">
        <v>40665</v>
      </c>
      <c r="K7523" s="25">
        <v>-118.55</v>
      </c>
      <c r="L7523" s="2" t="s">
        <v>270</v>
      </c>
      <c r="M7523" s="14">
        <f>+VLOOKUP(L7523,Customers!$C$3:$D$797,2,FALSE)</f>
        <v>3</v>
      </c>
      <c r="N7523" s="14">
        <f>+INDEX(Customers!$B$2:$D$797,MATCH(TF_Database!L7523,Customers!$C$2:$C$797,0),1)</f>
        <v>18059</v>
      </c>
      <c r="O7523" s="29">
        <f t="shared" si="704"/>
        <v>7</v>
      </c>
      <c r="P7523" s="29">
        <f t="shared" si="705"/>
        <v>13</v>
      </c>
      <c r="Q7523" s="14" t="str">
        <f t="shared" si="706"/>
        <v xml:space="preserve">Darren </v>
      </c>
      <c r="R7523" s="14" t="str">
        <f t="shared" si="707"/>
        <v>Powers</v>
      </c>
    </row>
    <row r="7524" spans="2:18" x14ac:dyDescent="0.45">
      <c r="B7524" s="14" t="str">
        <f t="shared" si="702"/>
        <v>40836340840</v>
      </c>
      <c r="C7524" s="5">
        <v>40836</v>
      </c>
      <c r="D7524" s="2" t="s">
        <v>804</v>
      </c>
      <c r="E7524" s="14">
        <f t="shared" si="703"/>
        <v>0</v>
      </c>
      <c r="F7524" s="2">
        <v>3</v>
      </c>
      <c r="G7524" s="19">
        <v>545.88</v>
      </c>
      <c r="H7524" s="20">
        <v>0.05</v>
      </c>
      <c r="I7524" s="6"/>
      <c r="J7524" s="5">
        <v>40840</v>
      </c>
      <c r="K7524" s="25">
        <v>-95.04</v>
      </c>
      <c r="L7524" s="2" t="s">
        <v>627</v>
      </c>
      <c r="M7524" s="14">
        <f>+VLOOKUP(L7524,Customers!$C$3:$D$797,2,FALSE)</f>
        <v>3</v>
      </c>
      <c r="N7524" s="14">
        <f>+INDEX(Customers!$B$2:$D$797,MATCH(TF_Database!L7524,Customers!$C$2:$C$797,0),1)</f>
        <v>19625</v>
      </c>
      <c r="O7524" s="29">
        <f t="shared" si="704"/>
        <v>8</v>
      </c>
      <c r="P7524" s="29">
        <f t="shared" si="705"/>
        <v>14</v>
      </c>
      <c r="Q7524" s="14" t="str">
        <f t="shared" si="706"/>
        <v xml:space="preserve">Pauline </v>
      </c>
      <c r="R7524" s="14" t="str">
        <f t="shared" si="707"/>
        <v>Webber</v>
      </c>
    </row>
    <row r="7525" spans="2:18" x14ac:dyDescent="0.45">
      <c r="B7525" s="14" t="str">
        <f t="shared" si="702"/>
        <v>411934541195</v>
      </c>
      <c r="C7525" s="5">
        <v>41193</v>
      </c>
      <c r="D7525" s="2" t="s">
        <v>811</v>
      </c>
      <c r="E7525" s="14">
        <f t="shared" si="703"/>
        <v>0</v>
      </c>
      <c r="F7525" s="2">
        <v>45</v>
      </c>
      <c r="G7525" s="19">
        <v>4042.96</v>
      </c>
      <c r="H7525" s="20">
        <v>0.05</v>
      </c>
      <c r="I7525" s="6"/>
      <c r="J7525" s="5">
        <v>41195</v>
      </c>
      <c r="K7525" s="25">
        <v>-699.72</v>
      </c>
      <c r="L7525" s="2" t="s">
        <v>360</v>
      </c>
      <c r="M7525" s="14">
        <f>+VLOOKUP(L7525,Customers!$C$3:$D$797,2,FALSE)</f>
        <v>2</v>
      </c>
      <c r="N7525" s="14">
        <f>+INDEX(Customers!$B$2:$D$797,MATCH(TF_Database!L7525,Customers!$C$2:$C$797,0),1)</f>
        <v>32391</v>
      </c>
      <c r="O7525" s="29">
        <f t="shared" si="704"/>
        <v>4</v>
      </c>
      <c r="P7525" s="29">
        <f t="shared" si="705"/>
        <v>12</v>
      </c>
      <c r="Q7525" s="14" t="str">
        <f t="shared" si="706"/>
        <v xml:space="preserve">Tom </v>
      </c>
      <c r="R7525" s="14" t="str">
        <f t="shared" si="707"/>
        <v>Prescott</v>
      </c>
    </row>
    <row r="7526" spans="2:18" x14ac:dyDescent="0.45">
      <c r="B7526" s="14" t="str">
        <f t="shared" si="702"/>
        <v>405742840576</v>
      </c>
      <c r="C7526" s="5">
        <v>40574</v>
      </c>
      <c r="D7526" s="2" t="s">
        <v>806</v>
      </c>
      <c r="E7526" s="14">
        <f t="shared" si="703"/>
        <v>1</v>
      </c>
      <c r="F7526" s="2">
        <v>28</v>
      </c>
      <c r="G7526" s="19">
        <v>1262.75</v>
      </c>
      <c r="H7526" s="20">
        <v>7.0000000000000007E-2</v>
      </c>
      <c r="I7526" s="6"/>
      <c r="J7526" s="5">
        <v>40576</v>
      </c>
      <c r="K7526" s="25">
        <v>422.23</v>
      </c>
      <c r="L7526" s="2" t="s">
        <v>747</v>
      </c>
      <c r="M7526" s="14">
        <f>+VLOOKUP(L7526,Customers!$C$3:$D$797,2,FALSE)</f>
        <v>4</v>
      </c>
      <c r="N7526" s="14">
        <f>+INDEX(Customers!$B$2:$D$797,MATCH(TF_Database!L7526,Customers!$C$2:$C$797,0),1)</f>
        <v>27090</v>
      </c>
      <c r="O7526" s="29">
        <f t="shared" si="704"/>
        <v>7</v>
      </c>
      <c r="P7526" s="29">
        <f t="shared" si="705"/>
        <v>14</v>
      </c>
      <c r="Q7526" s="14" t="str">
        <f t="shared" si="706"/>
        <v xml:space="preserve">Tamara </v>
      </c>
      <c r="R7526" s="14" t="str">
        <f t="shared" si="707"/>
        <v>Manning</v>
      </c>
    </row>
    <row r="7527" spans="2:18" x14ac:dyDescent="0.45">
      <c r="B7527" s="14" t="str">
        <f t="shared" si="702"/>
        <v>406104140615</v>
      </c>
      <c r="C7527" s="5">
        <v>40610</v>
      </c>
      <c r="D7527" s="2" t="s">
        <v>804</v>
      </c>
      <c r="E7527" s="14">
        <f t="shared" si="703"/>
        <v>0</v>
      </c>
      <c r="F7527" s="2">
        <v>41</v>
      </c>
      <c r="G7527" s="19">
        <v>243.37</v>
      </c>
      <c r="H7527" s="20">
        <v>0.01</v>
      </c>
      <c r="I7527" s="6"/>
      <c r="J7527" s="5">
        <v>40615</v>
      </c>
      <c r="K7527" s="25">
        <v>-106.42100000000001</v>
      </c>
      <c r="L7527" s="2" t="s">
        <v>748</v>
      </c>
      <c r="M7527" s="14">
        <f>+VLOOKUP(L7527,Customers!$C$3:$D$797,2,FALSE)</f>
        <v>2</v>
      </c>
      <c r="N7527" s="14">
        <f>+INDEX(Customers!$B$2:$D$797,MATCH(TF_Database!L7527,Customers!$C$2:$C$797,0),1)</f>
        <v>30307</v>
      </c>
      <c r="O7527" s="29">
        <f t="shared" si="704"/>
        <v>6</v>
      </c>
      <c r="P7527" s="29">
        <f t="shared" si="705"/>
        <v>12</v>
      </c>
      <c r="Q7527" s="14" t="str">
        <f t="shared" si="706"/>
        <v xml:space="preserve">Shaun </v>
      </c>
      <c r="R7527" s="14" t="str">
        <f t="shared" si="707"/>
        <v>Chance</v>
      </c>
    </row>
    <row r="7528" spans="2:18" x14ac:dyDescent="0.45">
      <c r="B7528" s="14" t="str">
        <f t="shared" si="702"/>
        <v>405751440577</v>
      </c>
      <c r="C7528" s="5">
        <v>40575</v>
      </c>
      <c r="D7528" s="2" t="s">
        <v>810</v>
      </c>
      <c r="E7528" s="14">
        <f t="shared" si="703"/>
        <v>0</v>
      </c>
      <c r="F7528" s="2">
        <v>14</v>
      </c>
      <c r="G7528" s="19">
        <v>730.33</v>
      </c>
      <c r="H7528" s="20">
        <v>0.1</v>
      </c>
      <c r="I7528" s="6"/>
      <c r="J7528" s="5">
        <v>40577</v>
      </c>
      <c r="K7528" s="25">
        <v>110.77</v>
      </c>
      <c r="L7528" s="2" t="s">
        <v>487</v>
      </c>
      <c r="M7528" s="14">
        <f>+VLOOKUP(L7528,Customers!$C$3:$D$797,2,FALSE)</f>
        <v>1</v>
      </c>
      <c r="N7528" s="14">
        <f>+INDEX(Customers!$B$2:$D$797,MATCH(TF_Database!L7528,Customers!$C$2:$C$797,0),1)</f>
        <v>27652</v>
      </c>
      <c r="O7528" s="29">
        <f t="shared" si="704"/>
        <v>8</v>
      </c>
      <c r="P7528" s="29">
        <f t="shared" si="705"/>
        <v>15</v>
      </c>
      <c r="Q7528" s="14" t="str">
        <f t="shared" si="706"/>
        <v xml:space="preserve">Lindsay </v>
      </c>
      <c r="R7528" s="14" t="str">
        <f t="shared" si="707"/>
        <v>Castell</v>
      </c>
    </row>
    <row r="7529" spans="2:18" x14ac:dyDescent="0.45">
      <c r="B7529" s="14" t="str">
        <f t="shared" si="702"/>
        <v>40288940292</v>
      </c>
      <c r="C7529" s="5">
        <v>40288</v>
      </c>
      <c r="D7529" s="2" t="s">
        <v>804</v>
      </c>
      <c r="E7529" s="14">
        <f t="shared" si="703"/>
        <v>0</v>
      </c>
      <c r="F7529" s="2">
        <v>9</v>
      </c>
      <c r="G7529" s="19">
        <v>54.79</v>
      </c>
      <c r="H7529" s="20">
        <v>0.05</v>
      </c>
      <c r="I7529" s="6"/>
      <c r="J7529" s="5">
        <v>40292</v>
      </c>
      <c r="K7529" s="25">
        <v>-6.82</v>
      </c>
      <c r="L7529" s="2" t="s">
        <v>219</v>
      </c>
      <c r="M7529" s="14">
        <f>+VLOOKUP(L7529,Customers!$C$3:$D$797,2,FALSE)</f>
        <v>1</v>
      </c>
      <c r="N7529" s="14">
        <f>+INDEX(Customers!$B$2:$D$797,MATCH(TF_Database!L7529,Customers!$C$2:$C$797,0),1)</f>
        <v>11762</v>
      </c>
      <c r="O7529" s="29">
        <f t="shared" si="704"/>
        <v>5</v>
      </c>
      <c r="P7529" s="29">
        <f t="shared" si="705"/>
        <v>15</v>
      </c>
      <c r="Q7529" s="14" t="str">
        <f t="shared" si="706"/>
        <v xml:space="preserve">Adam </v>
      </c>
      <c r="R7529" s="14" t="str">
        <f t="shared" si="707"/>
        <v>Bellavance</v>
      </c>
    </row>
    <row r="7530" spans="2:18" x14ac:dyDescent="0.45">
      <c r="B7530" s="14" t="str">
        <f t="shared" si="702"/>
        <v>402884940292</v>
      </c>
      <c r="C7530" s="5">
        <v>40288</v>
      </c>
      <c r="D7530" s="2" t="s">
        <v>804</v>
      </c>
      <c r="E7530" s="14">
        <f t="shared" si="703"/>
        <v>0</v>
      </c>
      <c r="F7530" s="2">
        <v>49</v>
      </c>
      <c r="G7530" s="19">
        <v>7319.85</v>
      </c>
      <c r="H7530" s="20">
        <v>0.03</v>
      </c>
      <c r="I7530" s="6"/>
      <c r="J7530" s="5">
        <v>40292</v>
      </c>
      <c r="K7530" s="25">
        <v>611.42999999999995</v>
      </c>
      <c r="L7530" s="2" t="s">
        <v>750</v>
      </c>
      <c r="M7530" s="14">
        <f>+VLOOKUP(L7530,Customers!$C$3:$D$797,2,FALSE)</f>
        <v>2</v>
      </c>
      <c r="N7530" s="14">
        <f>+INDEX(Customers!$B$2:$D$797,MATCH(TF_Database!L7530,Customers!$C$2:$C$797,0),1)</f>
        <v>31772</v>
      </c>
      <c r="O7530" s="29">
        <f t="shared" si="704"/>
        <v>4</v>
      </c>
      <c r="P7530" s="29">
        <f t="shared" si="705"/>
        <v>8</v>
      </c>
      <c r="Q7530" s="14" t="str">
        <f t="shared" si="706"/>
        <v xml:space="preserve">Ken </v>
      </c>
      <c r="R7530" s="14" t="str">
        <f t="shared" si="707"/>
        <v>Dana</v>
      </c>
    </row>
    <row r="7531" spans="2:18" x14ac:dyDescent="0.45">
      <c r="B7531" s="14" t="str">
        <f t="shared" si="702"/>
        <v>402882840295</v>
      </c>
      <c r="C7531" s="5">
        <v>40288</v>
      </c>
      <c r="D7531" s="2" t="s">
        <v>804</v>
      </c>
      <c r="E7531" s="14">
        <f t="shared" si="703"/>
        <v>0</v>
      </c>
      <c r="F7531" s="2">
        <v>28</v>
      </c>
      <c r="G7531" s="19">
        <v>707.44</v>
      </c>
      <c r="H7531" s="20">
        <v>0.01</v>
      </c>
      <c r="I7531" s="6"/>
      <c r="J7531" s="5">
        <v>40295</v>
      </c>
      <c r="K7531" s="25">
        <v>-50.27</v>
      </c>
      <c r="L7531" s="2" t="s">
        <v>750</v>
      </c>
      <c r="M7531" s="14">
        <f>+VLOOKUP(L7531,Customers!$C$3:$D$797,2,FALSE)</f>
        <v>2</v>
      </c>
      <c r="N7531" s="14">
        <f>+INDEX(Customers!$B$2:$D$797,MATCH(TF_Database!L7531,Customers!$C$2:$C$797,0),1)</f>
        <v>31772</v>
      </c>
      <c r="O7531" s="29">
        <f t="shared" si="704"/>
        <v>4</v>
      </c>
      <c r="P7531" s="29">
        <f t="shared" si="705"/>
        <v>8</v>
      </c>
      <c r="Q7531" s="14" t="str">
        <f t="shared" si="706"/>
        <v xml:space="preserve">Ken </v>
      </c>
      <c r="R7531" s="14" t="str">
        <f t="shared" si="707"/>
        <v>Dana</v>
      </c>
    </row>
    <row r="7532" spans="2:18" x14ac:dyDescent="0.45">
      <c r="B7532" s="14" t="str">
        <f t="shared" si="702"/>
        <v>398841539886</v>
      </c>
      <c r="C7532" s="5">
        <v>39884</v>
      </c>
      <c r="D7532" s="2" t="s">
        <v>808</v>
      </c>
      <c r="E7532" s="14">
        <f t="shared" si="703"/>
        <v>0</v>
      </c>
      <c r="F7532" s="2">
        <v>15</v>
      </c>
      <c r="G7532" s="19">
        <v>1146.4100000000001</v>
      </c>
      <c r="H7532" s="20">
        <v>0</v>
      </c>
      <c r="I7532" s="6"/>
      <c r="J7532" s="5">
        <v>39886</v>
      </c>
      <c r="K7532" s="25">
        <v>-88.61</v>
      </c>
      <c r="L7532" s="2" t="s">
        <v>487</v>
      </c>
      <c r="M7532" s="14">
        <f>+VLOOKUP(L7532,Customers!$C$3:$D$797,2,FALSE)</f>
        <v>1</v>
      </c>
      <c r="N7532" s="14">
        <f>+INDEX(Customers!$B$2:$D$797,MATCH(TF_Database!L7532,Customers!$C$2:$C$797,0),1)</f>
        <v>27652</v>
      </c>
      <c r="O7532" s="29">
        <f t="shared" si="704"/>
        <v>8</v>
      </c>
      <c r="P7532" s="29">
        <f t="shared" si="705"/>
        <v>15</v>
      </c>
      <c r="Q7532" s="14" t="str">
        <f t="shared" si="706"/>
        <v xml:space="preserve">Lindsay </v>
      </c>
      <c r="R7532" s="14" t="str">
        <f t="shared" si="707"/>
        <v>Castell</v>
      </c>
    </row>
    <row r="7533" spans="2:18" x14ac:dyDescent="0.45">
      <c r="B7533" s="14" t="str">
        <f t="shared" si="702"/>
        <v>41181441182</v>
      </c>
      <c r="C7533" s="5">
        <v>41181</v>
      </c>
      <c r="D7533" s="2" t="s">
        <v>811</v>
      </c>
      <c r="E7533" s="14">
        <f t="shared" si="703"/>
        <v>0</v>
      </c>
      <c r="F7533" s="2">
        <v>4</v>
      </c>
      <c r="G7533" s="19">
        <v>80.290000000000006</v>
      </c>
      <c r="H7533" s="20">
        <v>0.03</v>
      </c>
      <c r="I7533" s="6"/>
      <c r="J7533" s="5">
        <v>41182</v>
      </c>
      <c r="K7533" s="25">
        <v>-6.57</v>
      </c>
      <c r="L7533" s="2" t="s">
        <v>750</v>
      </c>
      <c r="M7533" s="14">
        <f>+VLOOKUP(L7533,Customers!$C$3:$D$797,2,FALSE)</f>
        <v>2</v>
      </c>
      <c r="N7533" s="14">
        <f>+INDEX(Customers!$B$2:$D$797,MATCH(TF_Database!L7533,Customers!$C$2:$C$797,0),1)</f>
        <v>31772</v>
      </c>
      <c r="O7533" s="29">
        <f t="shared" si="704"/>
        <v>4</v>
      </c>
      <c r="P7533" s="29">
        <f t="shared" si="705"/>
        <v>8</v>
      </c>
      <c r="Q7533" s="14" t="str">
        <f t="shared" si="706"/>
        <v xml:space="preserve">Ken </v>
      </c>
      <c r="R7533" s="14" t="str">
        <f t="shared" si="707"/>
        <v>Dana</v>
      </c>
    </row>
    <row r="7534" spans="2:18" x14ac:dyDescent="0.45">
      <c r="B7534" s="14" t="str">
        <f t="shared" si="702"/>
        <v>411813641184</v>
      </c>
      <c r="C7534" s="5">
        <v>41181</v>
      </c>
      <c r="D7534" s="2" t="s">
        <v>811</v>
      </c>
      <c r="E7534" s="14">
        <f t="shared" si="703"/>
        <v>0</v>
      </c>
      <c r="F7534" s="2">
        <v>36</v>
      </c>
      <c r="G7534" s="19">
        <v>2628.9224999999997</v>
      </c>
      <c r="H7534" s="20">
        <v>0.03</v>
      </c>
      <c r="I7534" s="6"/>
      <c r="J7534" s="5">
        <v>41184</v>
      </c>
      <c r="K7534" s="25">
        <v>832.19399999999996</v>
      </c>
      <c r="L7534" s="2" t="s">
        <v>750</v>
      </c>
      <c r="M7534" s="14">
        <f>+VLOOKUP(L7534,Customers!$C$3:$D$797,2,FALSE)</f>
        <v>2</v>
      </c>
      <c r="N7534" s="14">
        <f>+INDEX(Customers!$B$2:$D$797,MATCH(TF_Database!L7534,Customers!$C$2:$C$797,0),1)</f>
        <v>31772</v>
      </c>
      <c r="O7534" s="29">
        <f t="shared" si="704"/>
        <v>4</v>
      </c>
      <c r="P7534" s="29">
        <f t="shared" si="705"/>
        <v>8</v>
      </c>
      <c r="Q7534" s="14" t="str">
        <f t="shared" si="706"/>
        <v xml:space="preserve">Ken </v>
      </c>
      <c r="R7534" s="14" t="str">
        <f t="shared" si="707"/>
        <v>Dana</v>
      </c>
    </row>
    <row r="7535" spans="2:18" x14ac:dyDescent="0.45">
      <c r="B7535" s="14" t="str">
        <f t="shared" si="702"/>
        <v>406391640641</v>
      </c>
      <c r="C7535" s="5">
        <v>40639</v>
      </c>
      <c r="D7535" s="2" t="s">
        <v>811</v>
      </c>
      <c r="E7535" s="14">
        <f t="shared" si="703"/>
        <v>0</v>
      </c>
      <c r="F7535" s="2">
        <v>16</v>
      </c>
      <c r="G7535" s="19">
        <v>139</v>
      </c>
      <c r="H7535" s="20">
        <v>0.05</v>
      </c>
      <c r="I7535" s="6"/>
      <c r="J7535" s="5">
        <v>40641</v>
      </c>
      <c r="K7535" s="25">
        <v>-96.33</v>
      </c>
      <c r="L7535" s="2" t="s">
        <v>219</v>
      </c>
      <c r="M7535" s="14">
        <f>+VLOOKUP(L7535,Customers!$C$3:$D$797,2,FALSE)</f>
        <v>1</v>
      </c>
      <c r="N7535" s="14">
        <f>+INDEX(Customers!$B$2:$D$797,MATCH(TF_Database!L7535,Customers!$C$2:$C$797,0),1)</f>
        <v>11762</v>
      </c>
      <c r="O7535" s="29">
        <f t="shared" si="704"/>
        <v>5</v>
      </c>
      <c r="P7535" s="29">
        <f t="shared" si="705"/>
        <v>15</v>
      </c>
      <c r="Q7535" s="14" t="str">
        <f t="shared" si="706"/>
        <v xml:space="preserve">Adam </v>
      </c>
      <c r="R7535" s="14" t="str">
        <f t="shared" si="707"/>
        <v>Bellavance</v>
      </c>
    </row>
    <row r="7536" spans="2:18" x14ac:dyDescent="0.45">
      <c r="B7536" s="14" t="str">
        <f t="shared" si="702"/>
        <v>404622840463</v>
      </c>
      <c r="C7536" s="5">
        <v>40462</v>
      </c>
      <c r="D7536" s="2" t="s">
        <v>810</v>
      </c>
      <c r="E7536" s="14">
        <f t="shared" si="703"/>
        <v>0</v>
      </c>
      <c r="F7536" s="2">
        <v>28</v>
      </c>
      <c r="G7536" s="19">
        <v>430.13</v>
      </c>
      <c r="H7536" s="20">
        <v>0.02</v>
      </c>
      <c r="I7536" s="6"/>
      <c r="J7536" s="5">
        <v>40463</v>
      </c>
      <c r="K7536" s="25">
        <v>2.33</v>
      </c>
      <c r="L7536" s="2" t="s">
        <v>750</v>
      </c>
      <c r="M7536" s="14">
        <f>+VLOOKUP(L7536,Customers!$C$3:$D$797,2,FALSE)</f>
        <v>2</v>
      </c>
      <c r="N7536" s="14">
        <f>+INDEX(Customers!$B$2:$D$797,MATCH(TF_Database!L7536,Customers!$C$2:$C$797,0),1)</f>
        <v>31772</v>
      </c>
      <c r="O7536" s="29">
        <f t="shared" si="704"/>
        <v>4</v>
      </c>
      <c r="P7536" s="29">
        <f t="shared" si="705"/>
        <v>8</v>
      </c>
      <c r="Q7536" s="14" t="str">
        <f t="shared" si="706"/>
        <v xml:space="preserve">Ken </v>
      </c>
      <c r="R7536" s="14" t="str">
        <f t="shared" si="707"/>
        <v>Dana</v>
      </c>
    </row>
    <row r="7537" spans="2:18" x14ac:dyDescent="0.45">
      <c r="B7537" s="14" t="str">
        <f t="shared" si="702"/>
        <v>411844241186</v>
      </c>
      <c r="C7537" s="5">
        <v>41184</v>
      </c>
      <c r="D7537" s="2" t="s">
        <v>804</v>
      </c>
      <c r="E7537" s="14">
        <f t="shared" si="703"/>
        <v>0</v>
      </c>
      <c r="F7537" s="2">
        <v>42</v>
      </c>
      <c r="G7537" s="19">
        <v>4917.6899999999996</v>
      </c>
      <c r="H7537" s="20">
        <v>0.02</v>
      </c>
      <c r="I7537" s="6"/>
      <c r="J7537" s="5">
        <v>41186</v>
      </c>
      <c r="K7537" s="25">
        <v>126.31</v>
      </c>
      <c r="L7537" s="2" t="s">
        <v>219</v>
      </c>
      <c r="M7537" s="14">
        <f>+VLOOKUP(L7537,Customers!$C$3:$D$797,2,FALSE)</f>
        <v>1</v>
      </c>
      <c r="N7537" s="14">
        <f>+INDEX(Customers!$B$2:$D$797,MATCH(TF_Database!L7537,Customers!$C$2:$C$797,0),1)</f>
        <v>11762</v>
      </c>
      <c r="O7537" s="29">
        <f t="shared" si="704"/>
        <v>5</v>
      </c>
      <c r="P7537" s="29">
        <f t="shared" si="705"/>
        <v>15</v>
      </c>
      <c r="Q7537" s="14" t="str">
        <f t="shared" si="706"/>
        <v xml:space="preserve">Adam </v>
      </c>
      <c r="R7537" s="14" t="str">
        <f t="shared" si="707"/>
        <v>Bellavance</v>
      </c>
    </row>
    <row r="7538" spans="2:18" x14ac:dyDescent="0.45">
      <c r="B7538" s="14" t="str">
        <f t="shared" si="702"/>
        <v>410301641032</v>
      </c>
      <c r="C7538" s="5">
        <v>41030</v>
      </c>
      <c r="D7538" s="2" t="s">
        <v>811</v>
      </c>
      <c r="E7538" s="14">
        <f t="shared" si="703"/>
        <v>0</v>
      </c>
      <c r="F7538" s="2">
        <v>16</v>
      </c>
      <c r="G7538" s="19">
        <v>2101.59</v>
      </c>
      <c r="H7538" s="20">
        <v>0.01</v>
      </c>
      <c r="I7538" s="6"/>
      <c r="J7538" s="5">
        <v>41032</v>
      </c>
      <c r="K7538" s="25">
        <v>554.91</v>
      </c>
      <c r="L7538" s="2" t="s">
        <v>487</v>
      </c>
      <c r="M7538" s="14">
        <f>+VLOOKUP(L7538,Customers!$C$3:$D$797,2,FALSE)</f>
        <v>1</v>
      </c>
      <c r="N7538" s="14">
        <f>+INDEX(Customers!$B$2:$D$797,MATCH(TF_Database!L7538,Customers!$C$2:$C$797,0),1)</f>
        <v>27652</v>
      </c>
      <c r="O7538" s="29">
        <f t="shared" si="704"/>
        <v>8</v>
      </c>
      <c r="P7538" s="29">
        <f t="shared" si="705"/>
        <v>15</v>
      </c>
      <c r="Q7538" s="14" t="str">
        <f t="shared" si="706"/>
        <v xml:space="preserve">Lindsay </v>
      </c>
      <c r="R7538" s="14" t="str">
        <f t="shared" si="707"/>
        <v>Castell</v>
      </c>
    </row>
    <row r="7539" spans="2:18" x14ac:dyDescent="0.45">
      <c r="B7539" s="14" t="str">
        <f t="shared" si="702"/>
        <v>410493241052</v>
      </c>
      <c r="C7539" s="5">
        <v>41049</v>
      </c>
      <c r="D7539" s="2" t="s">
        <v>811</v>
      </c>
      <c r="E7539" s="14">
        <f t="shared" si="703"/>
        <v>0</v>
      </c>
      <c r="F7539" s="2">
        <v>32</v>
      </c>
      <c r="G7539" s="19">
        <v>251.51</v>
      </c>
      <c r="H7539" s="20">
        <v>0.06</v>
      </c>
      <c r="I7539" s="6"/>
      <c r="J7539" s="5">
        <v>41052</v>
      </c>
      <c r="K7539" s="25">
        <v>-9.7799999999999994</v>
      </c>
      <c r="L7539" s="2" t="s">
        <v>751</v>
      </c>
      <c r="M7539" s="14">
        <f>+VLOOKUP(L7539,Customers!$C$3:$D$797,2,FALSE)</f>
        <v>3</v>
      </c>
      <c r="N7539" s="14">
        <f>+INDEX(Customers!$B$2:$D$797,MATCH(TF_Database!L7539,Customers!$C$2:$C$797,0),1)</f>
        <v>10457</v>
      </c>
      <c r="O7539" s="29">
        <f t="shared" si="704"/>
        <v>7</v>
      </c>
      <c r="P7539" s="29">
        <f t="shared" si="705"/>
        <v>14</v>
      </c>
      <c r="Q7539" s="14" t="str">
        <f t="shared" si="706"/>
        <v xml:space="preserve">Laurel </v>
      </c>
      <c r="R7539" s="14" t="str">
        <f t="shared" si="707"/>
        <v>Workman</v>
      </c>
    </row>
    <row r="7540" spans="2:18" x14ac:dyDescent="0.45">
      <c r="B7540" s="14" t="str">
        <f t="shared" si="702"/>
        <v>40866140868</v>
      </c>
      <c r="C7540" s="5">
        <v>40866</v>
      </c>
      <c r="D7540" s="2" t="s">
        <v>811</v>
      </c>
      <c r="E7540" s="14">
        <f t="shared" si="703"/>
        <v>0</v>
      </c>
      <c r="F7540" s="2">
        <v>1</v>
      </c>
      <c r="G7540" s="19">
        <v>3.2</v>
      </c>
      <c r="H7540" s="20">
        <v>0.09</v>
      </c>
      <c r="I7540" s="6"/>
      <c r="J7540" s="5">
        <v>40868</v>
      </c>
      <c r="K7540" s="25">
        <v>-3.1625000000000001</v>
      </c>
      <c r="L7540" s="2" t="s">
        <v>750</v>
      </c>
      <c r="M7540" s="14">
        <f>+VLOOKUP(L7540,Customers!$C$3:$D$797,2,FALSE)</f>
        <v>2</v>
      </c>
      <c r="N7540" s="14">
        <f>+INDEX(Customers!$B$2:$D$797,MATCH(TF_Database!L7540,Customers!$C$2:$C$797,0),1)</f>
        <v>31772</v>
      </c>
      <c r="O7540" s="29">
        <f t="shared" si="704"/>
        <v>4</v>
      </c>
      <c r="P7540" s="29">
        <f t="shared" si="705"/>
        <v>8</v>
      </c>
      <c r="Q7540" s="14" t="str">
        <f t="shared" si="706"/>
        <v xml:space="preserve">Ken </v>
      </c>
      <c r="R7540" s="14" t="str">
        <f t="shared" si="707"/>
        <v>Dana</v>
      </c>
    </row>
    <row r="7541" spans="2:18" x14ac:dyDescent="0.45">
      <c r="B7541" s="14" t="str">
        <f t="shared" si="702"/>
        <v>404082140410</v>
      </c>
      <c r="C7541" s="5">
        <v>40408</v>
      </c>
      <c r="D7541" s="2" t="s">
        <v>810</v>
      </c>
      <c r="E7541" s="14">
        <f t="shared" si="703"/>
        <v>0</v>
      </c>
      <c r="F7541" s="2">
        <v>21</v>
      </c>
      <c r="G7541" s="19">
        <v>424.13</v>
      </c>
      <c r="H7541" s="20">
        <v>0.06</v>
      </c>
      <c r="I7541" s="6"/>
      <c r="J7541" s="5">
        <v>40410</v>
      </c>
      <c r="K7541" s="25">
        <v>57.17</v>
      </c>
      <c r="L7541" s="2" t="s">
        <v>751</v>
      </c>
      <c r="M7541" s="14">
        <f>+VLOOKUP(L7541,Customers!$C$3:$D$797,2,FALSE)</f>
        <v>3</v>
      </c>
      <c r="N7541" s="14">
        <f>+INDEX(Customers!$B$2:$D$797,MATCH(TF_Database!L7541,Customers!$C$2:$C$797,0),1)</f>
        <v>10457</v>
      </c>
      <c r="O7541" s="29">
        <f t="shared" si="704"/>
        <v>7</v>
      </c>
      <c r="P7541" s="29">
        <f t="shared" si="705"/>
        <v>14</v>
      </c>
      <c r="Q7541" s="14" t="str">
        <f t="shared" si="706"/>
        <v xml:space="preserve">Laurel </v>
      </c>
      <c r="R7541" s="14" t="str">
        <f t="shared" si="707"/>
        <v>Workman</v>
      </c>
    </row>
    <row r="7542" spans="2:18" x14ac:dyDescent="0.45">
      <c r="B7542" s="14" t="str">
        <f t="shared" si="702"/>
        <v>400262640030</v>
      </c>
      <c r="C7542" s="5">
        <v>40026</v>
      </c>
      <c r="D7542" s="2" t="s">
        <v>804</v>
      </c>
      <c r="E7542" s="14">
        <f t="shared" si="703"/>
        <v>0</v>
      </c>
      <c r="F7542" s="2">
        <v>26</v>
      </c>
      <c r="G7542" s="19">
        <v>10692.97</v>
      </c>
      <c r="H7542" s="20">
        <v>0.05</v>
      </c>
      <c r="I7542" s="6"/>
      <c r="J7542" s="5">
        <v>40030</v>
      </c>
      <c r="K7542" s="25">
        <v>-410.39</v>
      </c>
      <c r="L7542" s="2" t="s">
        <v>750</v>
      </c>
      <c r="M7542" s="14">
        <f>+VLOOKUP(L7542,Customers!$C$3:$D$797,2,FALSE)</f>
        <v>2</v>
      </c>
      <c r="N7542" s="14">
        <f>+INDEX(Customers!$B$2:$D$797,MATCH(TF_Database!L7542,Customers!$C$2:$C$797,0),1)</f>
        <v>31772</v>
      </c>
      <c r="O7542" s="29">
        <f t="shared" si="704"/>
        <v>4</v>
      </c>
      <c r="P7542" s="29">
        <f t="shared" si="705"/>
        <v>8</v>
      </c>
      <c r="Q7542" s="14" t="str">
        <f t="shared" si="706"/>
        <v xml:space="preserve">Ken </v>
      </c>
      <c r="R7542" s="14" t="str">
        <f t="shared" si="707"/>
        <v>Dana</v>
      </c>
    </row>
    <row r="7543" spans="2:18" x14ac:dyDescent="0.45">
      <c r="B7543" s="14" t="str">
        <f t="shared" si="702"/>
        <v>406783840679</v>
      </c>
      <c r="C7543" s="5">
        <v>40678</v>
      </c>
      <c r="D7543" s="2" t="s">
        <v>811</v>
      </c>
      <c r="E7543" s="14">
        <f t="shared" si="703"/>
        <v>0</v>
      </c>
      <c r="F7543" s="2">
        <v>38</v>
      </c>
      <c r="G7543" s="19">
        <v>1637.78</v>
      </c>
      <c r="H7543" s="20">
        <v>0.08</v>
      </c>
      <c r="I7543" s="6"/>
      <c r="J7543" s="5">
        <v>40679</v>
      </c>
      <c r="K7543" s="25">
        <v>461.65</v>
      </c>
      <c r="L7543" s="2" t="s">
        <v>219</v>
      </c>
      <c r="M7543" s="14">
        <f>+VLOOKUP(L7543,Customers!$C$3:$D$797,2,FALSE)</f>
        <v>1</v>
      </c>
      <c r="N7543" s="14">
        <f>+INDEX(Customers!$B$2:$D$797,MATCH(TF_Database!L7543,Customers!$C$2:$C$797,0),1)</f>
        <v>11762</v>
      </c>
      <c r="O7543" s="29">
        <f t="shared" si="704"/>
        <v>5</v>
      </c>
      <c r="P7543" s="29">
        <f t="shared" si="705"/>
        <v>15</v>
      </c>
      <c r="Q7543" s="14" t="str">
        <f t="shared" si="706"/>
        <v xml:space="preserve">Adam </v>
      </c>
      <c r="R7543" s="14" t="str">
        <f t="shared" si="707"/>
        <v>Bellavance</v>
      </c>
    </row>
    <row r="7544" spans="2:18" x14ac:dyDescent="0.45">
      <c r="B7544" s="14" t="str">
        <f t="shared" si="702"/>
        <v>406782340678</v>
      </c>
      <c r="C7544" s="5">
        <v>40678</v>
      </c>
      <c r="D7544" s="2" t="s">
        <v>811</v>
      </c>
      <c r="E7544" s="14">
        <f t="shared" si="703"/>
        <v>0</v>
      </c>
      <c r="F7544" s="2">
        <v>23</v>
      </c>
      <c r="G7544" s="19">
        <v>193.84</v>
      </c>
      <c r="H7544" s="20">
        <v>7.0000000000000007E-2</v>
      </c>
      <c r="I7544" s="6"/>
      <c r="J7544" s="5">
        <v>40678</v>
      </c>
      <c r="K7544" s="25">
        <v>-117.1045</v>
      </c>
      <c r="L7544" s="2" t="s">
        <v>219</v>
      </c>
      <c r="M7544" s="14">
        <f>+VLOOKUP(L7544,Customers!$C$3:$D$797,2,FALSE)</f>
        <v>1</v>
      </c>
      <c r="N7544" s="14">
        <f>+INDEX(Customers!$B$2:$D$797,MATCH(TF_Database!L7544,Customers!$C$2:$C$797,0),1)</f>
        <v>11762</v>
      </c>
      <c r="O7544" s="29">
        <f t="shared" si="704"/>
        <v>5</v>
      </c>
      <c r="P7544" s="29">
        <f t="shared" si="705"/>
        <v>15</v>
      </c>
      <c r="Q7544" s="14" t="str">
        <f t="shared" si="706"/>
        <v xml:space="preserve">Adam </v>
      </c>
      <c r="R7544" s="14" t="str">
        <f t="shared" si="707"/>
        <v>Bellavance</v>
      </c>
    </row>
    <row r="7545" spans="2:18" x14ac:dyDescent="0.45">
      <c r="B7545" s="14" t="str">
        <f t="shared" si="702"/>
        <v>410934841094</v>
      </c>
      <c r="C7545" s="5">
        <v>41093</v>
      </c>
      <c r="D7545" s="2" t="s">
        <v>810</v>
      </c>
      <c r="E7545" s="14">
        <f t="shared" si="703"/>
        <v>0</v>
      </c>
      <c r="F7545" s="2">
        <v>48</v>
      </c>
      <c r="G7545" s="19">
        <v>1463.105</v>
      </c>
      <c r="H7545" s="20">
        <v>0.06</v>
      </c>
      <c r="I7545" s="6"/>
      <c r="J7545" s="5">
        <v>41094</v>
      </c>
      <c r="K7545" s="25">
        <v>446.99400000000003</v>
      </c>
      <c r="L7545" s="2" t="s">
        <v>750</v>
      </c>
      <c r="M7545" s="14">
        <f>+VLOOKUP(L7545,Customers!$C$3:$D$797,2,FALSE)</f>
        <v>2</v>
      </c>
      <c r="N7545" s="14">
        <f>+INDEX(Customers!$B$2:$D$797,MATCH(TF_Database!L7545,Customers!$C$2:$C$797,0),1)</f>
        <v>31772</v>
      </c>
      <c r="O7545" s="29">
        <f t="shared" si="704"/>
        <v>4</v>
      </c>
      <c r="P7545" s="29">
        <f t="shared" si="705"/>
        <v>8</v>
      </c>
      <c r="Q7545" s="14" t="str">
        <f t="shared" si="706"/>
        <v xml:space="preserve">Ken </v>
      </c>
      <c r="R7545" s="14" t="str">
        <f t="shared" si="707"/>
        <v>Dana</v>
      </c>
    </row>
    <row r="7546" spans="2:18" x14ac:dyDescent="0.45">
      <c r="B7546" s="14" t="str">
        <f t="shared" si="702"/>
        <v>410934241096</v>
      </c>
      <c r="C7546" s="5">
        <v>41093</v>
      </c>
      <c r="D7546" s="2" t="s">
        <v>810</v>
      </c>
      <c r="E7546" s="14">
        <f t="shared" si="703"/>
        <v>0</v>
      </c>
      <c r="F7546" s="2">
        <v>42</v>
      </c>
      <c r="G7546" s="19">
        <v>1085.4000000000001</v>
      </c>
      <c r="H7546" s="20">
        <v>0.02</v>
      </c>
      <c r="I7546" s="6"/>
      <c r="J7546" s="5">
        <v>41096</v>
      </c>
      <c r="K7546" s="25">
        <v>262.32</v>
      </c>
      <c r="L7546" s="2" t="s">
        <v>750</v>
      </c>
      <c r="M7546" s="14">
        <f>+VLOOKUP(L7546,Customers!$C$3:$D$797,2,FALSE)</f>
        <v>2</v>
      </c>
      <c r="N7546" s="14">
        <f>+INDEX(Customers!$B$2:$D$797,MATCH(TF_Database!L7546,Customers!$C$2:$C$797,0),1)</f>
        <v>31772</v>
      </c>
      <c r="O7546" s="29">
        <f t="shared" si="704"/>
        <v>4</v>
      </c>
      <c r="P7546" s="29">
        <f t="shared" si="705"/>
        <v>8</v>
      </c>
      <c r="Q7546" s="14" t="str">
        <f t="shared" si="706"/>
        <v xml:space="preserve">Ken </v>
      </c>
      <c r="R7546" s="14" t="str">
        <f t="shared" si="707"/>
        <v>Dana</v>
      </c>
    </row>
    <row r="7547" spans="2:18" x14ac:dyDescent="0.45">
      <c r="B7547" s="14" t="str">
        <f t="shared" si="702"/>
        <v>410931941095</v>
      </c>
      <c r="C7547" s="5">
        <v>41093</v>
      </c>
      <c r="D7547" s="2" t="s">
        <v>810</v>
      </c>
      <c r="E7547" s="14">
        <f t="shared" si="703"/>
        <v>0</v>
      </c>
      <c r="F7547" s="2">
        <v>19</v>
      </c>
      <c r="G7547" s="19">
        <v>123.67</v>
      </c>
      <c r="H7547" s="20">
        <v>0.03</v>
      </c>
      <c r="I7547" s="6"/>
      <c r="J7547" s="5">
        <v>41095</v>
      </c>
      <c r="K7547" s="25">
        <v>-34.17</v>
      </c>
      <c r="L7547" s="2" t="s">
        <v>750</v>
      </c>
      <c r="M7547" s="14">
        <f>+VLOOKUP(L7547,Customers!$C$3:$D$797,2,FALSE)</f>
        <v>2</v>
      </c>
      <c r="N7547" s="14">
        <f>+INDEX(Customers!$B$2:$D$797,MATCH(TF_Database!L7547,Customers!$C$2:$C$797,0),1)</f>
        <v>31772</v>
      </c>
      <c r="O7547" s="29">
        <f t="shared" si="704"/>
        <v>4</v>
      </c>
      <c r="P7547" s="29">
        <f t="shared" si="705"/>
        <v>8</v>
      </c>
      <c r="Q7547" s="14" t="str">
        <f t="shared" si="706"/>
        <v xml:space="preserve">Ken </v>
      </c>
      <c r="R7547" s="14" t="str">
        <f t="shared" si="707"/>
        <v>Dana</v>
      </c>
    </row>
    <row r="7548" spans="2:18" x14ac:dyDescent="0.45">
      <c r="B7548" s="14" t="str">
        <f t="shared" si="702"/>
        <v>399544639954</v>
      </c>
      <c r="C7548" s="5">
        <v>39954</v>
      </c>
      <c r="D7548" s="2" t="s">
        <v>811</v>
      </c>
      <c r="E7548" s="14">
        <f t="shared" si="703"/>
        <v>0</v>
      </c>
      <c r="F7548" s="2">
        <v>46</v>
      </c>
      <c r="G7548" s="19">
        <v>355.55</v>
      </c>
      <c r="H7548" s="20">
        <v>0.03</v>
      </c>
      <c r="I7548" s="6"/>
      <c r="J7548" s="5">
        <v>39954</v>
      </c>
      <c r="K7548" s="25">
        <v>-166.74</v>
      </c>
      <c r="L7548" s="2" t="s">
        <v>752</v>
      </c>
      <c r="M7548" s="14">
        <f>+VLOOKUP(L7548,Customers!$C$3:$D$797,2,FALSE)</f>
        <v>2</v>
      </c>
      <c r="N7548" s="14">
        <f>+INDEX(Customers!$B$2:$D$797,MATCH(TF_Database!L7548,Customers!$C$2:$C$797,0),1)</f>
        <v>15999</v>
      </c>
      <c r="O7548" s="29">
        <f t="shared" si="704"/>
        <v>5</v>
      </c>
      <c r="P7548" s="29">
        <f t="shared" si="705"/>
        <v>9</v>
      </c>
      <c r="Q7548" s="14" t="str">
        <f t="shared" si="706"/>
        <v xml:space="preserve">Lisa </v>
      </c>
      <c r="R7548" s="14" t="str">
        <f t="shared" si="707"/>
        <v>Ryan</v>
      </c>
    </row>
    <row r="7549" spans="2:18" x14ac:dyDescent="0.45">
      <c r="B7549" s="14" t="str">
        <f t="shared" si="702"/>
        <v>40481840483</v>
      </c>
      <c r="C7549" s="5">
        <v>40481</v>
      </c>
      <c r="D7549" s="2" t="s">
        <v>804</v>
      </c>
      <c r="E7549" s="14">
        <f t="shared" si="703"/>
        <v>0</v>
      </c>
      <c r="F7549" s="2">
        <v>8</v>
      </c>
      <c r="G7549" s="19">
        <v>44.99</v>
      </c>
      <c r="H7549" s="20">
        <v>0.06</v>
      </c>
      <c r="I7549" s="6"/>
      <c r="J7549" s="5">
        <v>40483</v>
      </c>
      <c r="K7549" s="25">
        <v>-40.43</v>
      </c>
      <c r="L7549" s="2" t="s">
        <v>467</v>
      </c>
      <c r="M7549" s="14">
        <f>+VLOOKUP(L7549,Customers!$C$3:$D$797,2,FALSE)</f>
        <v>5</v>
      </c>
      <c r="N7549" s="14">
        <f>+INDEX(Customers!$B$2:$D$797,MATCH(TF_Database!L7549,Customers!$C$2:$C$797,0),1)</f>
        <v>25312</v>
      </c>
      <c r="O7549" s="29">
        <f t="shared" si="704"/>
        <v>4</v>
      </c>
      <c r="P7549" s="29">
        <f t="shared" si="705"/>
        <v>9</v>
      </c>
      <c r="Q7549" s="14" t="str">
        <f t="shared" si="706"/>
        <v xml:space="preserve">Max </v>
      </c>
      <c r="R7549" s="14" t="str">
        <f t="shared" si="707"/>
        <v>Engle</v>
      </c>
    </row>
    <row r="7550" spans="2:18" x14ac:dyDescent="0.45">
      <c r="B7550" s="14" t="str">
        <f t="shared" si="702"/>
        <v>409063240907</v>
      </c>
      <c r="C7550" s="5">
        <v>40906</v>
      </c>
      <c r="D7550" s="2" t="s">
        <v>808</v>
      </c>
      <c r="E7550" s="14">
        <f t="shared" si="703"/>
        <v>0</v>
      </c>
      <c r="F7550" s="2">
        <v>32</v>
      </c>
      <c r="G7550" s="19">
        <v>166.17</v>
      </c>
      <c r="H7550" s="20">
        <v>0.01</v>
      </c>
      <c r="I7550" s="6"/>
      <c r="J7550" s="5">
        <v>40907</v>
      </c>
      <c r="K7550" s="25">
        <v>-22.74</v>
      </c>
      <c r="L7550" s="2" t="s">
        <v>467</v>
      </c>
      <c r="M7550" s="14">
        <f>+VLOOKUP(L7550,Customers!$C$3:$D$797,2,FALSE)</f>
        <v>5</v>
      </c>
      <c r="N7550" s="14">
        <f>+INDEX(Customers!$B$2:$D$797,MATCH(TF_Database!L7550,Customers!$C$2:$C$797,0),1)</f>
        <v>25312</v>
      </c>
      <c r="O7550" s="29">
        <f t="shared" si="704"/>
        <v>4</v>
      </c>
      <c r="P7550" s="29">
        <f t="shared" si="705"/>
        <v>9</v>
      </c>
      <c r="Q7550" s="14" t="str">
        <f t="shared" si="706"/>
        <v xml:space="preserve">Max </v>
      </c>
      <c r="R7550" s="14" t="str">
        <f t="shared" si="707"/>
        <v>Engle</v>
      </c>
    </row>
    <row r="7551" spans="2:18" x14ac:dyDescent="0.45">
      <c r="B7551" s="14" t="str">
        <f t="shared" si="702"/>
        <v>399484839949</v>
      </c>
      <c r="C7551" s="5">
        <v>39948</v>
      </c>
      <c r="D7551" s="2" t="s">
        <v>806</v>
      </c>
      <c r="E7551" s="14">
        <f t="shared" si="703"/>
        <v>1</v>
      </c>
      <c r="F7551" s="2">
        <v>48</v>
      </c>
      <c r="G7551" s="19">
        <v>1286.8699999999999</v>
      </c>
      <c r="H7551" s="20">
        <v>0.05</v>
      </c>
      <c r="I7551" s="6"/>
      <c r="J7551" s="5">
        <v>39949</v>
      </c>
      <c r="K7551" s="25">
        <v>384.38</v>
      </c>
      <c r="L7551" s="2" t="s">
        <v>219</v>
      </c>
      <c r="M7551" s="14">
        <f>+VLOOKUP(L7551,Customers!$C$3:$D$797,2,FALSE)</f>
        <v>1</v>
      </c>
      <c r="N7551" s="14">
        <f>+INDEX(Customers!$B$2:$D$797,MATCH(TF_Database!L7551,Customers!$C$2:$C$797,0),1)</f>
        <v>11762</v>
      </c>
      <c r="O7551" s="29">
        <f t="shared" si="704"/>
        <v>5</v>
      </c>
      <c r="P7551" s="29">
        <f t="shared" si="705"/>
        <v>15</v>
      </c>
      <c r="Q7551" s="14" t="str">
        <f t="shared" si="706"/>
        <v xml:space="preserve">Adam </v>
      </c>
      <c r="R7551" s="14" t="str">
        <f t="shared" si="707"/>
        <v>Bellavance</v>
      </c>
    </row>
    <row r="7552" spans="2:18" x14ac:dyDescent="0.45">
      <c r="B7552" s="14" t="str">
        <f t="shared" si="702"/>
        <v>399544939956</v>
      </c>
      <c r="C7552" s="5">
        <v>39954</v>
      </c>
      <c r="D7552" s="2" t="s">
        <v>808</v>
      </c>
      <c r="E7552" s="14">
        <f t="shared" si="703"/>
        <v>0</v>
      </c>
      <c r="F7552" s="2">
        <v>49</v>
      </c>
      <c r="G7552" s="19">
        <v>630.99</v>
      </c>
      <c r="H7552" s="20">
        <v>7.0000000000000007E-2</v>
      </c>
      <c r="I7552" s="6"/>
      <c r="J7552" s="5">
        <v>39956</v>
      </c>
      <c r="K7552" s="25">
        <v>-114.63990000000001</v>
      </c>
      <c r="L7552" s="2" t="s">
        <v>219</v>
      </c>
      <c r="M7552" s="14">
        <f>+VLOOKUP(L7552,Customers!$C$3:$D$797,2,FALSE)</f>
        <v>1</v>
      </c>
      <c r="N7552" s="14">
        <f>+INDEX(Customers!$B$2:$D$797,MATCH(TF_Database!L7552,Customers!$C$2:$C$797,0),1)</f>
        <v>11762</v>
      </c>
      <c r="O7552" s="29">
        <f t="shared" si="704"/>
        <v>5</v>
      </c>
      <c r="P7552" s="29">
        <f t="shared" si="705"/>
        <v>15</v>
      </c>
      <c r="Q7552" s="14" t="str">
        <f t="shared" si="706"/>
        <v xml:space="preserve">Adam </v>
      </c>
      <c r="R7552" s="14" t="str">
        <f t="shared" si="707"/>
        <v>Bellavance</v>
      </c>
    </row>
    <row r="7553" spans="2:18" x14ac:dyDescent="0.45">
      <c r="B7553" s="14" t="str">
        <f t="shared" si="702"/>
        <v>401032340105</v>
      </c>
      <c r="C7553" s="5">
        <v>40103</v>
      </c>
      <c r="D7553" s="2" t="s">
        <v>810</v>
      </c>
      <c r="E7553" s="14">
        <f t="shared" si="703"/>
        <v>0</v>
      </c>
      <c r="F7553" s="2">
        <v>23</v>
      </c>
      <c r="G7553" s="19">
        <v>103.5</v>
      </c>
      <c r="H7553" s="20">
        <v>0.06</v>
      </c>
      <c r="I7553" s="6"/>
      <c r="J7553" s="5">
        <v>40105</v>
      </c>
      <c r="K7553" s="25">
        <v>-73.070999999999998</v>
      </c>
      <c r="L7553" s="2" t="s">
        <v>751</v>
      </c>
      <c r="M7553" s="14">
        <f>+VLOOKUP(L7553,Customers!$C$3:$D$797,2,FALSE)</f>
        <v>3</v>
      </c>
      <c r="N7553" s="14">
        <f>+INDEX(Customers!$B$2:$D$797,MATCH(TF_Database!L7553,Customers!$C$2:$C$797,0),1)</f>
        <v>10457</v>
      </c>
      <c r="O7553" s="29">
        <f t="shared" si="704"/>
        <v>7</v>
      </c>
      <c r="P7553" s="29">
        <f t="shared" si="705"/>
        <v>14</v>
      </c>
      <c r="Q7553" s="14" t="str">
        <f t="shared" si="706"/>
        <v xml:space="preserve">Laurel </v>
      </c>
      <c r="R7553" s="14" t="str">
        <f t="shared" si="707"/>
        <v>Workman</v>
      </c>
    </row>
    <row r="7554" spans="2:18" x14ac:dyDescent="0.45">
      <c r="B7554" s="14" t="str">
        <f t="shared" si="702"/>
        <v>40103340105</v>
      </c>
      <c r="C7554" s="5">
        <v>40103</v>
      </c>
      <c r="D7554" s="2" t="s">
        <v>810</v>
      </c>
      <c r="E7554" s="14">
        <f t="shared" si="703"/>
        <v>0</v>
      </c>
      <c r="F7554" s="2">
        <v>3</v>
      </c>
      <c r="G7554" s="19">
        <v>19707.2</v>
      </c>
      <c r="H7554" s="20">
        <v>0.04</v>
      </c>
      <c r="I7554" s="6"/>
      <c r="J7554" s="5">
        <v>40105</v>
      </c>
      <c r="K7554" s="25">
        <v>-12557.997599999999</v>
      </c>
      <c r="L7554" s="2" t="s">
        <v>751</v>
      </c>
      <c r="M7554" s="14">
        <f>+VLOOKUP(L7554,Customers!$C$3:$D$797,2,FALSE)</f>
        <v>3</v>
      </c>
      <c r="N7554" s="14">
        <f>+INDEX(Customers!$B$2:$D$797,MATCH(TF_Database!L7554,Customers!$C$2:$C$797,0),1)</f>
        <v>10457</v>
      </c>
      <c r="O7554" s="29">
        <f t="shared" si="704"/>
        <v>7</v>
      </c>
      <c r="P7554" s="29">
        <f t="shared" si="705"/>
        <v>14</v>
      </c>
      <c r="Q7554" s="14" t="str">
        <f t="shared" si="706"/>
        <v xml:space="preserve">Laurel </v>
      </c>
      <c r="R7554" s="14" t="str">
        <f t="shared" si="707"/>
        <v>Workman</v>
      </c>
    </row>
    <row r="7555" spans="2:18" x14ac:dyDescent="0.45">
      <c r="B7555" s="14" t="str">
        <f t="shared" si="702"/>
        <v>412543541256</v>
      </c>
      <c r="C7555" s="5">
        <v>41254</v>
      </c>
      <c r="D7555" s="2" t="s">
        <v>810</v>
      </c>
      <c r="E7555" s="14">
        <f t="shared" si="703"/>
        <v>0</v>
      </c>
      <c r="F7555" s="2">
        <v>35</v>
      </c>
      <c r="G7555" s="19">
        <v>447.25</v>
      </c>
      <c r="H7555" s="20">
        <v>0.08</v>
      </c>
      <c r="I7555" s="6"/>
      <c r="J7555" s="5">
        <v>41256</v>
      </c>
      <c r="K7555" s="25">
        <v>-15.92</v>
      </c>
      <c r="L7555" s="2" t="s">
        <v>751</v>
      </c>
      <c r="M7555" s="14">
        <f>+VLOOKUP(L7555,Customers!$C$3:$D$797,2,FALSE)</f>
        <v>3</v>
      </c>
      <c r="N7555" s="14">
        <f>+INDEX(Customers!$B$2:$D$797,MATCH(TF_Database!L7555,Customers!$C$2:$C$797,0),1)</f>
        <v>10457</v>
      </c>
      <c r="O7555" s="29">
        <f t="shared" si="704"/>
        <v>7</v>
      </c>
      <c r="P7555" s="29">
        <f t="shared" si="705"/>
        <v>14</v>
      </c>
      <c r="Q7555" s="14" t="str">
        <f t="shared" si="706"/>
        <v xml:space="preserve">Laurel </v>
      </c>
      <c r="R7555" s="14" t="str">
        <f t="shared" si="707"/>
        <v>Workman</v>
      </c>
    </row>
    <row r="7556" spans="2:18" x14ac:dyDescent="0.45">
      <c r="B7556" s="14" t="str">
        <f t="shared" si="702"/>
        <v>406532540654</v>
      </c>
      <c r="C7556" s="5">
        <v>40653</v>
      </c>
      <c r="D7556" s="2" t="s">
        <v>810</v>
      </c>
      <c r="E7556" s="14">
        <f t="shared" si="703"/>
        <v>0</v>
      </c>
      <c r="F7556" s="2">
        <v>25</v>
      </c>
      <c r="G7556" s="19">
        <v>1387.29</v>
      </c>
      <c r="H7556" s="20">
        <v>0.03</v>
      </c>
      <c r="I7556" s="6"/>
      <c r="J7556" s="5">
        <v>40654</v>
      </c>
      <c r="K7556" s="25">
        <v>405.64</v>
      </c>
      <c r="L7556" s="2" t="s">
        <v>752</v>
      </c>
      <c r="M7556" s="14">
        <f>+VLOOKUP(L7556,Customers!$C$3:$D$797,2,FALSE)</f>
        <v>2</v>
      </c>
      <c r="N7556" s="14">
        <f>+INDEX(Customers!$B$2:$D$797,MATCH(TF_Database!L7556,Customers!$C$2:$C$797,0),1)</f>
        <v>15999</v>
      </c>
      <c r="O7556" s="29">
        <f t="shared" si="704"/>
        <v>5</v>
      </c>
      <c r="P7556" s="29">
        <f t="shared" si="705"/>
        <v>9</v>
      </c>
      <c r="Q7556" s="14" t="str">
        <f t="shared" si="706"/>
        <v xml:space="preserve">Lisa </v>
      </c>
      <c r="R7556" s="14" t="str">
        <f t="shared" si="707"/>
        <v>Ryan</v>
      </c>
    </row>
    <row r="7557" spans="2:18" x14ac:dyDescent="0.45">
      <c r="B7557" s="14" t="str">
        <f t="shared" si="702"/>
        <v>400002340002</v>
      </c>
      <c r="C7557" s="5">
        <v>40000</v>
      </c>
      <c r="D7557" s="2" t="s">
        <v>808</v>
      </c>
      <c r="E7557" s="14">
        <f t="shared" si="703"/>
        <v>0</v>
      </c>
      <c r="F7557" s="2">
        <v>23</v>
      </c>
      <c r="G7557" s="19">
        <v>167.66</v>
      </c>
      <c r="H7557" s="20">
        <v>0.01</v>
      </c>
      <c r="I7557" s="6"/>
      <c r="J7557" s="5">
        <v>40002</v>
      </c>
      <c r="K7557" s="25">
        <v>-15.48</v>
      </c>
      <c r="L7557" s="2" t="s">
        <v>750</v>
      </c>
      <c r="M7557" s="14">
        <f>+VLOOKUP(L7557,Customers!$C$3:$D$797,2,FALSE)</f>
        <v>2</v>
      </c>
      <c r="N7557" s="14">
        <f>+INDEX(Customers!$B$2:$D$797,MATCH(TF_Database!L7557,Customers!$C$2:$C$797,0),1)</f>
        <v>31772</v>
      </c>
      <c r="O7557" s="29">
        <f t="shared" si="704"/>
        <v>4</v>
      </c>
      <c r="P7557" s="29">
        <f t="shared" si="705"/>
        <v>8</v>
      </c>
      <c r="Q7557" s="14" t="str">
        <f t="shared" si="706"/>
        <v xml:space="preserve">Ken </v>
      </c>
      <c r="R7557" s="14" t="str">
        <f t="shared" si="707"/>
        <v>Dana</v>
      </c>
    </row>
    <row r="7558" spans="2:18" x14ac:dyDescent="0.45">
      <c r="B7558" s="14" t="str">
        <f t="shared" si="702"/>
        <v>41251541252</v>
      </c>
      <c r="C7558" s="5">
        <v>41251</v>
      </c>
      <c r="D7558" s="2" t="s">
        <v>811</v>
      </c>
      <c r="E7558" s="14">
        <f t="shared" si="703"/>
        <v>0</v>
      </c>
      <c r="F7558" s="2">
        <v>5</v>
      </c>
      <c r="G7558" s="19">
        <v>1424.95</v>
      </c>
      <c r="H7558" s="20">
        <v>0.09</v>
      </c>
      <c r="I7558" s="6"/>
      <c r="J7558" s="5">
        <v>41252</v>
      </c>
      <c r="K7558" s="25">
        <v>-517.83000000000004</v>
      </c>
      <c r="L7558" s="2" t="s">
        <v>752</v>
      </c>
      <c r="M7558" s="14">
        <f>+VLOOKUP(L7558,Customers!$C$3:$D$797,2,FALSE)</f>
        <v>2</v>
      </c>
      <c r="N7558" s="14">
        <f>+INDEX(Customers!$B$2:$D$797,MATCH(TF_Database!L7558,Customers!$C$2:$C$797,0),1)</f>
        <v>15999</v>
      </c>
      <c r="O7558" s="29">
        <f t="shared" si="704"/>
        <v>5</v>
      </c>
      <c r="P7558" s="29">
        <f t="shared" si="705"/>
        <v>9</v>
      </c>
      <c r="Q7558" s="14" t="str">
        <f t="shared" si="706"/>
        <v xml:space="preserve">Lisa </v>
      </c>
      <c r="R7558" s="14" t="str">
        <f t="shared" si="707"/>
        <v>Ryan</v>
      </c>
    </row>
    <row r="7559" spans="2:18" x14ac:dyDescent="0.45">
      <c r="B7559" s="14" t="str">
        <f t="shared" ref="B7559:B7622" si="708">+CONCATENATE(C7559,F7559,J7559)</f>
        <v>412512941251</v>
      </c>
      <c r="C7559" s="5">
        <v>41251</v>
      </c>
      <c r="D7559" s="2" t="s">
        <v>811</v>
      </c>
      <c r="E7559" s="14">
        <f t="shared" ref="E7559:E7622" si="709">+IF(D7559="High",1,0)</f>
        <v>0</v>
      </c>
      <c r="F7559" s="2">
        <v>29</v>
      </c>
      <c r="G7559" s="19">
        <v>321.5</v>
      </c>
      <c r="H7559" s="20">
        <v>0.03</v>
      </c>
      <c r="I7559" s="6"/>
      <c r="J7559" s="5">
        <v>41251</v>
      </c>
      <c r="K7559" s="25">
        <v>20.309999999999999</v>
      </c>
      <c r="L7559" s="2" t="s">
        <v>752</v>
      </c>
      <c r="M7559" s="14">
        <f>+VLOOKUP(L7559,Customers!$C$3:$D$797,2,FALSE)</f>
        <v>2</v>
      </c>
      <c r="N7559" s="14">
        <f>+INDEX(Customers!$B$2:$D$797,MATCH(TF_Database!L7559,Customers!$C$2:$C$797,0),1)</f>
        <v>15999</v>
      </c>
      <c r="O7559" s="29">
        <f t="shared" ref="O7559:O7622" si="710">+SEARCH(" ",L7559)</f>
        <v>5</v>
      </c>
      <c r="P7559" s="29">
        <f t="shared" ref="P7559:P7622" si="711">+LEN(L7559)</f>
        <v>9</v>
      </c>
      <c r="Q7559" s="14" t="str">
        <f t="shared" ref="Q7559:Q7622" si="712">+LEFT(L7559,O7559)</f>
        <v xml:space="preserve">Lisa </v>
      </c>
      <c r="R7559" s="14" t="str">
        <f t="shared" ref="R7559:R7622" si="713">+RIGHT(L7559,P7559-O7559)</f>
        <v>Ryan</v>
      </c>
    </row>
    <row r="7560" spans="2:18" x14ac:dyDescent="0.45">
      <c r="B7560" s="14" t="str">
        <f t="shared" si="708"/>
        <v>404133840418</v>
      </c>
      <c r="C7560" s="5">
        <v>40413</v>
      </c>
      <c r="D7560" s="2" t="s">
        <v>804</v>
      </c>
      <c r="E7560" s="14">
        <f t="shared" si="709"/>
        <v>0</v>
      </c>
      <c r="F7560" s="2">
        <v>38</v>
      </c>
      <c r="G7560" s="19">
        <v>827.83</v>
      </c>
      <c r="H7560" s="20">
        <v>0.09</v>
      </c>
      <c r="I7560" s="6"/>
      <c r="J7560" s="5">
        <v>40418</v>
      </c>
      <c r="K7560" s="25">
        <v>-57.73</v>
      </c>
      <c r="L7560" s="2" t="s">
        <v>750</v>
      </c>
      <c r="M7560" s="14">
        <f>+VLOOKUP(L7560,Customers!$C$3:$D$797,2,FALSE)</f>
        <v>2</v>
      </c>
      <c r="N7560" s="14">
        <f>+INDEX(Customers!$B$2:$D$797,MATCH(TF_Database!L7560,Customers!$C$2:$C$797,0),1)</f>
        <v>31772</v>
      </c>
      <c r="O7560" s="29">
        <f t="shared" si="710"/>
        <v>4</v>
      </c>
      <c r="P7560" s="29">
        <f t="shared" si="711"/>
        <v>8</v>
      </c>
      <c r="Q7560" s="14" t="str">
        <f t="shared" si="712"/>
        <v xml:space="preserve">Ken </v>
      </c>
      <c r="R7560" s="14" t="str">
        <f t="shared" si="713"/>
        <v>Dana</v>
      </c>
    </row>
    <row r="7561" spans="2:18" x14ac:dyDescent="0.45">
      <c r="B7561" s="14" t="str">
        <f t="shared" si="708"/>
        <v>406831640685</v>
      </c>
      <c r="C7561" s="5">
        <v>40683</v>
      </c>
      <c r="D7561" s="2" t="s">
        <v>806</v>
      </c>
      <c r="E7561" s="14">
        <f t="shared" si="709"/>
        <v>1</v>
      </c>
      <c r="F7561" s="2">
        <v>16</v>
      </c>
      <c r="G7561" s="19">
        <v>101.14</v>
      </c>
      <c r="H7561" s="20">
        <v>0</v>
      </c>
      <c r="I7561" s="6"/>
      <c r="J7561" s="5">
        <v>40685</v>
      </c>
      <c r="K7561" s="25">
        <v>-32.619999999999997</v>
      </c>
      <c r="L7561" s="2" t="s">
        <v>440</v>
      </c>
      <c r="M7561" s="14">
        <f>+VLOOKUP(L7561,Customers!$C$3:$D$797,2,FALSE)</f>
        <v>1</v>
      </c>
      <c r="N7561" s="14">
        <f>+INDEX(Customers!$B$2:$D$797,MATCH(TF_Database!L7561,Customers!$C$2:$C$797,0),1)</f>
        <v>2580</v>
      </c>
      <c r="O7561" s="29">
        <f t="shared" si="710"/>
        <v>6</v>
      </c>
      <c r="P7561" s="29">
        <f t="shared" si="711"/>
        <v>15</v>
      </c>
      <c r="Q7561" s="14" t="str">
        <f t="shared" si="712"/>
        <v xml:space="preserve">Helen </v>
      </c>
      <c r="R7561" s="14" t="str">
        <f t="shared" si="713"/>
        <v>Wasserman</v>
      </c>
    </row>
    <row r="7562" spans="2:18" x14ac:dyDescent="0.45">
      <c r="B7562" s="14" t="str">
        <f t="shared" si="708"/>
        <v>407363040738</v>
      </c>
      <c r="C7562" s="5">
        <v>40736</v>
      </c>
      <c r="D7562" s="2" t="s">
        <v>810</v>
      </c>
      <c r="E7562" s="14">
        <f t="shared" si="709"/>
        <v>0</v>
      </c>
      <c r="F7562" s="2">
        <v>30</v>
      </c>
      <c r="G7562" s="19">
        <v>139.08000000000001</v>
      </c>
      <c r="H7562" s="20">
        <v>0.1</v>
      </c>
      <c r="I7562" s="6"/>
      <c r="J7562" s="5">
        <v>40738</v>
      </c>
      <c r="K7562" s="25">
        <v>-120.04</v>
      </c>
      <c r="L7562" s="2" t="s">
        <v>440</v>
      </c>
      <c r="M7562" s="14">
        <f>+VLOOKUP(L7562,Customers!$C$3:$D$797,2,FALSE)</f>
        <v>1</v>
      </c>
      <c r="N7562" s="14">
        <f>+INDEX(Customers!$B$2:$D$797,MATCH(TF_Database!L7562,Customers!$C$2:$C$797,0),1)</f>
        <v>2580</v>
      </c>
      <c r="O7562" s="29">
        <f t="shared" si="710"/>
        <v>6</v>
      </c>
      <c r="P7562" s="29">
        <f t="shared" si="711"/>
        <v>15</v>
      </c>
      <c r="Q7562" s="14" t="str">
        <f t="shared" si="712"/>
        <v xml:space="preserve">Helen </v>
      </c>
      <c r="R7562" s="14" t="str">
        <f t="shared" si="713"/>
        <v>Wasserman</v>
      </c>
    </row>
    <row r="7563" spans="2:18" x14ac:dyDescent="0.45">
      <c r="B7563" s="14" t="str">
        <f t="shared" si="708"/>
        <v>40736940737</v>
      </c>
      <c r="C7563" s="5">
        <v>40736</v>
      </c>
      <c r="D7563" s="2" t="s">
        <v>810</v>
      </c>
      <c r="E7563" s="14">
        <f t="shared" si="709"/>
        <v>0</v>
      </c>
      <c r="F7563" s="2">
        <v>9</v>
      </c>
      <c r="G7563" s="19">
        <v>75.28</v>
      </c>
      <c r="H7563" s="20">
        <v>0</v>
      </c>
      <c r="I7563" s="6"/>
      <c r="J7563" s="5">
        <v>40737</v>
      </c>
      <c r="K7563" s="25">
        <v>-17.22</v>
      </c>
      <c r="L7563" s="2" t="s">
        <v>440</v>
      </c>
      <c r="M7563" s="14">
        <f>+VLOOKUP(L7563,Customers!$C$3:$D$797,2,FALSE)</f>
        <v>1</v>
      </c>
      <c r="N7563" s="14">
        <f>+INDEX(Customers!$B$2:$D$797,MATCH(TF_Database!L7563,Customers!$C$2:$C$797,0),1)</f>
        <v>2580</v>
      </c>
      <c r="O7563" s="29">
        <f t="shared" si="710"/>
        <v>6</v>
      </c>
      <c r="P7563" s="29">
        <f t="shared" si="711"/>
        <v>15</v>
      </c>
      <c r="Q7563" s="14" t="str">
        <f t="shared" si="712"/>
        <v xml:space="preserve">Helen </v>
      </c>
      <c r="R7563" s="14" t="str">
        <f t="shared" si="713"/>
        <v>Wasserman</v>
      </c>
    </row>
    <row r="7564" spans="2:18" x14ac:dyDescent="0.45">
      <c r="B7564" s="14" t="str">
        <f t="shared" si="708"/>
        <v>402981740301</v>
      </c>
      <c r="C7564" s="5">
        <v>40298</v>
      </c>
      <c r="D7564" s="2" t="s">
        <v>806</v>
      </c>
      <c r="E7564" s="14">
        <f t="shared" si="709"/>
        <v>1</v>
      </c>
      <c r="F7564" s="2">
        <v>17</v>
      </c>
      <c r="G7564" s="19">
        <v>517.98</v>
      </c>
      <c r="H7564" s="20">
        <v>0.05</v>
      </c>
      <c r="I7564" s="6"/>
      <c r="J7564" s="5">
        <v>40301</v>
      </c>
      <c r="K7564" s="25">
        <v>-85.32</v>
      </c>
      <c r="L7564" s="2" t="s">
        <v>192</v>
      </c>
      <c r="M7564" s="14">
        <f>+VLOOKUP(L7564,Customers!$C$3:$D$797,2,FALSE)</f>
        <v>2</v>
      </c>
      <c r="N7564" s="14">
        <f>+INDEX(Customers!$B$2:$D$797,MATCH(TF_Database!L7564,Customers!$C$2:$C$797,0),1)</f>
        <v>16812</v>
      </c>
      <c r="O7564" s="29">
        <f t="shared" si="710"/>
        <v>6</v>
      </c>
      <c r="P7564" s="29">
        <f t="shared" si="711"/>
        <v>12</v>
      </c>
      <c r="Q7564" s="14" t="str">
        <f t="shared" si="712"/>
        <v xml:space="preserve">Julia </v>
      </c>
      <c r="R7564" s="14" t="str">
        <f t="shared" si="713"/>
        <v>Dunbar</v>
      </c>
    </row>
    <row r="7565" spans="2:18" x14ac:dyDescent="0.45">
      <c r="B7565" s="14" t="str">
        <f t="shared" si="708"/>
        <v>407784540779</v>
      </c>
      <c r="C7565" s="5">
        <v>40778</v>
      </c>
      <c r="D7565" s="2" t="s">
        <v>808</v>
      </c>
      <c r="E7565" s="14">
        <f t="shared" si="709"/>
        <v>0</v>
      </c>
      <c r="F7565" s="2">
        <v>45</v>
      </c>
      <c r="G7565" s="19">
        <v>4680.8900000000003</v>
      </c>
      <c r="H7565" s="20">
        <v>7.0000000000000007E-2</v>
      </c>
      <c r="I7565" s="6"/>
      <c r="J7565" s="5">
        <v>40779</v>
      </c>
      <c r="K7565" s="25">
        <v>693.01</v>
      </c>
      <c r="L7565" s="2" t="s">
        <v>192</v>
      </c>
      <c r="M7565" s="14">
        <f>+VLOOKUP(L7565,Customers!$C$3:$D$797,2,FALSE)</f>
        <v>2</v>
      </c>
      <c r="N7565" s="14">
        <f>+INDEX(Customers!$B$2:$D$797,MATCH(TF_Database!L7565,Customers!$C$2:$C$797,0),1)</f>
        <v>16812</v>
      </c>
      <c r="O7565" s="29">
        <f t="shared" si="710"/>
        <v>6</v>
      </c>
      <c r="P7565" s="29">
        <f t="shared" si="711"/>
        <v>12</v>
      </c>
      <c r="Q7565" s="14" t="str">
        <f t="shared" si="712"/>
        <v xml:space="preserve">Julia </v>
      </c>
      <c r="R7565" s="14" t="str">
        <f t="shared" si="713"/>
        <v>Dunbar</v>
      </c>
    </row>
    <row r="7566" spans="2:18" x14ac:dyDescent="0.45">
      <c r="B7566" s="14" t="str">
        <f t="shared" si="708"/>
        <v>407784240780</v>
      </c>
      <c r="C7566" s="5">
        <v>40778</v>
      </c>
      <c r="D7566" s="2" t="s">
        <v>808</v>
      </c>
      <c r="E7566" s="14">
        <f t="shared" si="709"/>
        <v>0</v>
      </c>
      <c r="F7566" s="2">
        <v>42</v>
      </c>
      <c r="G7566" s="19">
        <v>2414.9944999999998</v>
      </c>
      <c r="H7566" s="20">
        <v>0.01</v>
      </c>
      <c r="I7566" s="6"/>
      <c r="J7566" s="5">
        <v>40780</v>
      </c>
      <c r="K7566" s="25">
        <v>624.70799999999997</v>
      </c>
      <c r="L7566" s="2" t="s">
        <v>192</v>
      </c>
      <c r="M7566" s="14">
        <f>+VLOOKUP(L7566,Customers!$C$3:$D$797,2,FALSE)</f>
        <v>2</v>
      </c>
      <c r="N7566" s="14">
        <f>+INDEX(Customers!$B$2:$D$797,MATCH(TF_Database!L7566,Customers!$C$2:$C$797,0),1)</f>
        <v>16812</v>
      </c>
      <c r="O7566" s="29">
        <f t="shared" si="710"/>
        <v>6</v>
      </c>
      <c r="P7566" s="29">
        <f t="shared" si="711"/>
        <v>12</v>
      </c>
      <c r="Q7566" s="14" t="str">
        <f t="shared" si="712"/>
        <v xml:space="preserve">Julia </v>
      </c>
      <c r="R7566" s="14" t="str">
        <f t="shared" si="713"/>
        <v>Dunbar</v>
      </c>
    </row>
    <row r="7567" spans="2:18" x14ac:dyDescent="0.45">
      <c r="B7567" s="14" t="str">
        <f t="shared" si="708"/>
        <v>41071741072</v>
      </c>
      <c r="C7567" s="5">
        <v>41071</v>
      </c>
      <c r="D7567" s="2" t="s">
        <v>810</v>
      </c>
      <c r="E7567" s="14">
        <f t="shared" si="709"/>
        <v>0</v>
      </c>
      <c r="F7567" s="2">
        <v>7</v>
      </c>
      <c r="G7567" s="19">
        <v>883.23</v>
      </c>
      <c r="H7567" s="20">
        <v>0.09</v>
      </c>
      <c r="I7567" s="6"/>
      <c r="J7567" s="5">
        <v>41072</v>
      </c>
      <c r="K7567" s="25">
        <v>-404.36</v>
      </c>
      <c r="L7567" s="2" t="s">
        <v>192</v>
      </c>
      <c r="M7567" s="14">
        <f>+VLOOKUP(L7567,Customers!$C$3:$D$797,2,FALSE)</f>
        <v>2</v>
      </c>
      <c r="N7567" s="14">
        <f>+INDEX(Customers!$B$2:$D$797,MATCH(TF_Database!L7567,Customers!$C$2:$C$797,0),1)</f>
        <v>16812</v>
      </c>
      <c r="O7567" s="29">
        <f t="shared" si="710"/>
        <v>6</v>
      </c>
      <c r="P7567" s="29">
        <f t="shared" si="711"/>
        <v>12</v>
      </c>
      <c r="Q7567" s="14" t="str">
        <f t="shared" si="712"/>
        <v xml:space="preserve">Julia </v>
      </c>
      <c r="R7567" s="14" t="str">
        <f t="shared" si="713"/>
        <v>Dunbar</v>
      </c>
    </row>
    <row r="7568" spans="2:18" x14ac:dyDescent="0.45">
      <c r="B7568" s="14" t="str">
        <f t="shared" si="708"/>
        <v>410714141072</v>
      </c>
      <c r="C7568" s="5">
        <v>41071</v>
      </c>
      <c r="D7568" s="2" t="s">
        <v>810</v>
      </c>
      <c r="E7568" s="14">
        <f t="shared" si="709"/>
        <v>0</v>
      </c>
      <c r="F7568" s="2">
        <v>41</v>
      </c>
      <c r="G7568" s="19">
        <v>917.25</v>
      </c>
      <c r="H7568" s="20">
        <v>0.01</v>
      </c>
      <c r="I7568" s="6"/>
      <c r="J7568" s="5">
        <v>41072</v>
      </c>
      <c r="K7568" s="25">
        <v>-103.75</v>
      </c>
      <c r="L7568" s="2" t="s">
        <v>192</v>
      </c>
      <c r="M7568" s="14">
        <f>+VLOOKUP(L7568,Customers!$C$3:$D$797,2,FALSE)</f>
        <v>2</v>
      </c>
      <c r="N7568" s="14">
        <f>+INDEX(Customers!$B$2:$D$797,MATCH(TF_Database!L7568,Customers!$C$2:$C$797,0),1)</f>
        <v>16812</v>
      </c>
      <c r="O7568" s="29">
        <f t="shared" si="710"/>
        <v>6</v>
      </c>
      <c r="P7568" s="29">
        <f t="shared" si="711"/>
        <v>12</v>
      </c>
      <c r="Q7568" s="14" t="str">
        <f t="shared" si="712"/>
        <v xml:space="preserve">Julia </v>
      </c>
      <c r="R7568" s="14" t="str">
        <f t="shared" si="713"/>
        <v>Dunbar</v>
      </c>
    </row>
    <row r="7569" spans="2:18" x14ac:dyDescent="0.45">
      <c r="B7569" s="14" t="str">
        <f t="shared" si="708"/>
        <v>410714641073</v>
      </c>
      <c r="C7569" s="5">
        <v>41071</v>
      </c>
      <c r="D7569" s="2" t="s">
        <v>810</v>
      </c>
      <c r="E7569" s="14">
        <f t="shared" si="709"/>
        <v>0</v>
      </c>
      <c r="F7569" s="2">
        <v>46</v>
      </c>
      <c r="G7569" s="19">
        <v>760.80099999999993</v>
      </c>
      <c r="H7569" s="20">
        <v>0.1</v>
      </c>
      <c r="I7569" s="6"/>
      <c r="J7569" s="5">
        <v>41073</v>
      </c>
      <c r="K7569" s="25">
        <v>348.58799999999997</v>
      </c>
      <c r="L7569" s="2" t="s">
        <v>192</v>
      </c>
      <c r="M7569" s="14">
        <f>+VLOOKUP(L7569,Customers!$C$3:$D$797,2,FALSE)</f>
        <v>2</v>
      </c>
      <c r="N7569" s="14">
        <f>+INDEX(Customers!$B$2:$D$797,MATCH(TF_Database!L7569,Customers!$C$2:$C$797,0),1)</f>
        <v>16812</v>
      </c>
      <c r="O7569" s="29">
        <f t="shared" si="710"/>
        <v>6</v>
      </c>
      <c r="P7569" s="29">
        <f t="shared" si="711"/>
        <v>12</v>
      </c>
      <c r="Q7569" s="14" t="str">
        <f t="shared" si="712"/>
        <v xml:space="preserve">Julia </v>
      </c>
      <c r="R7569" s="14" t="str">
        <f t="shared" si="713"/>
        <v>Dunbar</v>
      </c>
    </row>
    <row r="7570" spans="2:18" x14ac:dyDescent="0.45">
      <c r="B7570" s="14" t="str">
        <f t="shared" si="708"/>
        <v>405723840573</v>
      </c>
      <c r="C7570" s="5">
        <v>40572</v>
      </c>
      <c r="D7570" s="2" t="s">
        <v>811</v>
      </c>
      <c r="E7570" s="14">
        <f t="shared" si="709"/>
        <v>0</v>
      </c>
      <c r="F7570" s="2">
        <v>38</v>
      </c>
      <c r="G7570" s="19">
        <v>189.49</v>
      </c>
      <c r="H7570" s="20">
        <v>0.09</v>
      </c>
      <c r="I7570" s="6"/>
      <c r="J7570" s="5">
        <v>40573</v>
      </c>
      <c r="K7570" s="25">
        <v>-13.708</v>
      </c>
      <c r="L7570" s="2" t="s">
        <v>440</v>
      </c>
      <c r="M7570" s="14">
        <f>+VLOOKUP(L7570,Customers!$C$3:$D$797,2,FALSE)</f>
        <v>1</v>
      </c>
      <c r="N7570" s="14">
        <f>+INDEX(Customers!$B$2:$D$797,MATCH(TF_Database!L7570,Customers!$C$2:$C$797,0),1)</f>
        <v>2580</v>
      </c>
      <c r="O7570" s="29">
        <f t="shared" si="710"/>
        <v>6</v>
      </c>
      <c r="P7570" s="29">
        <f t="shared" si="711"/>
        <v>15</v>
      </c>
      <c r="Q7570" s="14" t="str">
        <f t="shared" si="712"/>
        <v xml:space="preserve">Helen </v>
      </c>
      <c r="R7570" s="14" t="str">
        <f t="shared" si="713"/>
        <v>Wasserman</v>
      </c>
    </row>
    <row r="7571" spans="2:18" x14ac:dyDescent="0.45">
      <c r="B7571" s="14" t="str">
        <f t="shared" si="708"/>
        <v>398524739854</v>
      </c>
      <c r="C7571" s="5">
        <v>39852</v>
      </c>
      <c r="D7571" s="2" t="s">
        <v>810</v>
      </c>
      <c r="E7571" s="14">
        <f t="shared" si="709"/>
        <v>0</v>
      </c>
      <c r="F7571" s="2">
        <v>47</v>
      </c>
      <c r="G7571" s="19">
        <v>714.46</v>
      </c>
      <c r="H7571" s="20">
        <v>7.0000000000000007E-2</v>
      </c>
      <c r="I7571" s="6"/>
      <c r="J7571" s="5">
        <v>39854</v>
      </c>
      <c r="K7571" s="25">
        <v>-268.64999999999998</v>
      </c>
      <c r="L7571" s="2" t="s">
        <v>467</v>
      </c>
      <c r="M7571" s="14">
        <f>+VLOOKUP(L7571,Customers!$C$3:$D$797,2,FALSE)</f>
        <v>5</v>
      </c>
      <c r="N7571" s="14">
        <f>+INDEX(Customers!$B$2:$D$797,MATCH(TF_Database!L7571,Customers!$C$2:$C$797,0),1)</f>
        <v>25312</v>
      </c>
      <c r="O7571" s="29">
        <f t="shared" si="710"/>
        <v>4</v>
      </c>
      <c r="P7571" s="29">
        <f t="shared" si="711"/>
        <v>9</v>
      </c>
      <c r="Q7571" s="14" t="str">
        <f t="shared" si="712"/>
        <v xml:space="preserve">Max </v>
      </c>
      <c r="R7571" s="14" t="str">
        <f t="shared" si="713"/>
        <v>Engle</v>
      </c>
    </row>
    <row r="7572" spans="2:18" x14ac:dyDescent="0.45">
      <c r="B7572" s="14" t="str">
        <f t="shared" si="708"/>
        <v>404603940462</v>
      </c>
      <c r="C7572" s="5">
        <v>40460</v>
      </c>
      <c r="D7572" s="2" t="s">
        <v>804</v>
      </c>
      <c r="E7572" s="14">
        <f t="shared" si="709"/>
        <v>0</v>
      </c>
      <c r="F7572" s="2">
        <v>39</v>
      </c>
      <c r="G7572" s="19">
        <v>434.73</v>
      </c>
      <c r="H7572" s="20">
        <v>0.03</v>
      </c>
      <c r="I7572" s="6"/>
      <c r="J7572" s="5">
        <v>40462</v>
      </c>
      <c r="K7572" s="25">
        <v>-12.2</v>
      </c>
      <c r="L7572" s="2" t="s">
        <v>648</v>
      </c>
      <c r="M7572" s="14">
        <f>+VLOOKUP(L7572,Customers!$C$3:$D$797,2,FALSE)</f>
        <v>4</v>
      </c>
      <c r="N7572" s="14">
        <f>+INDEX(Customers!$B$2:$D$797,MATCH(TF_Database!L7572,Customers!$C$2:$C$797,0),1)</f>
        <v>17262</v>
      </c>
      <c r="O7572" s="29">
        <f t="shared" si="710"/>
        <v>5</v>
      </c>
      <c r="P7572" s="29">
        <f t="shared" si="711"/>
        <v>10</v>
      </c>
      <c r="Q7572" s="14" t="str">
        <f t="shared" si="712"/>
        <v xml:space="preserve">Carl </v>
      </c>
      <c r="R7572" s="14" t="str">
        <f t="shared" si="713"/>
        <v>Weiss</v>
      </c>
    </row>
    <row r="7573" spans="2:18" x14ac:dyDescent="0.45">
      <c r="B7573" s="14" t="str">
        <f t="shared" si="708"/>
        <v>40220840220</v>
      </c>
      <c r="C7573" s="5">
        <v>40220</v>
      </c>
      <c r="D7573" s="2" t="s">
        <v>806</v>
      </c>
      <c r="E7573" s="14">
        <f t="shared" si="709"/>
        <v>1</v>
      </c>
      <c r="F7573" s="2">
        <v>8</v>
      </c>
      <c r="G7573" s="19">
        <v>81.56</v>
      </c>
      <c r="H7573" s="20">
        <v>0.08</v>
      </c>
      <c r="I7573" s="6"/>
      <c r="J7573" s="5">
        <v>40220</v>
      </c>
      <c r="K7573" s="25">
        <v>-7.23</v>
      </c>
      <c r="L7573" s="2" t="s">
        <v>149</v>
      </c>
      <c r="M7573" s="14">
        <f>+VLOOKUP(L7573,Customers!$C$3:$D$797,2,FALSE)</f>
        <v>1</v>
      </c>
      <c r="N7573" s="14">
        <f>+INDEX(Customers!$B$2:$D$797,MATCH(TF_Database!L7573,Customers!$C$2:$C$797,0),1)</f>
        <v>31722</v>
      </c>
      <c r="O7573" s="29">
        <f t="shared" si="710"/>
        <v>6</v>
      </c>
      <c r="P7573" s="29">
        <f t="shared" si="711"/>
        <v>11</v>
      </c>
      <c r="Q7573" s="14" t="str">
        <f t="shared" si="712"/>
        <v xml:space="preserve">Chuck </v>
      </c>
      <c r="R7573" s="14" t="str">
        <f t="shared" si="713"/>
        <v>Clark</v>
      </c>
    </row>
    <row r="7574" spans="2:18" x14ac:dyDescent="0.45">
      <c r="B7574" s="14" t="str">
        <f t="shared" si="708"/>
        <v>402204140221</v>
      </c>
      <c r="C7574" s="5">
        <v>40220</v>
      </c>
      <c r="D7574" s="2" t="s">
        <v>806</v>
      </c>
      <c r="E7574" s="14">
        <f t="shared" si="709"/>
        <v>1</v>
      </c>
      <c r="F7574" s="2">
        <v>41</v>
      </c>
      <c r="G7574" s="19">
        <v>2088.5</v>
      </c>
      <c r="H7574" s="20">
        <v>0.08</v>
      </c>
      <c r="I7574" s="6"/>
      <c r="J7574" s="5">
        <v>40221</v>
      </c>
      <c r="K7574" s="25">
        <v>675.07</v>
      </c>
      <c r="L7574" s="2" t="s">
        <v>149</v>
      </c>
      <c r="M7574" s="14">
        <f>+VLOOKUP(L7574,Customers!$C$3:$D$797,2,FALSE)</f>
        <v>1</v>
      </c>
      <c r="N7574" s="14">
        <f>+INDEX(Customers!$B$2:$D$797,MATCH(TF_Database!L7574,Customers!$C$2:$C$797,0),1)</f>
        <v>31722</v>
      </c>
      <c r="O7574" s="29">
        <f t="shared" si="710"/>
        <v>6</v>
      </c>
      <c r="P7574" s="29">
        <f t="shared" si="711"/>
        <v>11</v>
      </c>
      <c r="Q7574" s="14" t="str">
        <f t="shared" si="712"/>
        <v xml:space="preserve">Chuck </v>
      </c>
      <c r="R7574" s="14" t="str">
        <f t="shared" si="713"/>
        <v>Clark</v>
      </c>
    </row>
    <row r="7575" spans="2:18" x14ac:dyDescent="0.45">
      <c r="B7575" s="14" t="str">
        <f t="shared" si="708"/>
        <v>402203440222</v>
      </c>
      <c r="C7575" s="5">
        <v>40220</v>
      </c>
      <c r="D7575" s="2" t="s">
        <v>806</v>
      </c>
      <c r="E7575" s="14">
        <f t="shared" si="709"/>
        <v>1</v>
      </c>
      <c r="F7575" s="2">
        <v>34</v>
      </c>
      <c r="G7575" s="19">
        <v>2126.7199999999998</v>
      </c>
      <c r="H7575" s="20">
        <v>0.05</v>
      </c>
      <c r="I7575" s="6"/>
      <c r="J7575" s="5">
        <v>40222</v>
      </c>
      <c r="K7575" s="25">
        <v>150.04</v>
      </c>
      <c r="L7575" s="2" t="s">
        <v>149</v>
      </c>
      <c r="M7575" s="14">
        <f>+VLOOKUP(L7575,Customers!$C$3:$D$797,2,FALSE)</f>
        <v>1</v>
      </c>
      <c r="N7575" s="14">
        <f>+INDEX(Customers!$B$2:$D$797,MATCH(TF_Database!L7575,Customers!$C$2:$C$797,0),1)</f>
        <v>31722</v>
      </c>
      <c r="O7575" s="29">
        <f t="shared" si="710"/>
        <v>6</v>
      </c>
      <c r="P7575" s="29">
        <f t="shared" si="711"/>
        <v>11</v>
      </c>
      <c r="Q7575" s="14" t="str">
        <f t="shared" si="712"/>
        <v xml:space="preserve">Chuck </v>
      </c>
      <c r="R7575" s="14" t="str">
        <f t="shared" si="713"/>
        <v>Clark</v>
      </c>
    </row>
    <row r="7576" spans="2:18" x14ac:dyDescent="0.45">
      <c r="B7576" s="14" t="str">
        <f t="shared" si="708"/>
        <v>402202640221</v>
      </c>
      <c r="C7576" s="5">
        <v>40220</v>
      </c>
      <c r="D7576" s="2" t="s">
        <v>806</v>
      </c>
      <c r="E7576" s="14">
        <f t="shared" si="709"/>
        <v>1</v>
      </c>
      <c r="F7576" s="2">
        <v>26</v>
      </c>
      <c r="G7576" s="19">
        <v>3753.72</v>
      </c>
      <c r="H7576" s="20">
        <v>0.05</v>
      </c>
      <c r="I7576" s="6"/>
      <c r="J7576" s="5">
        <v>40221</v>
      </c>
      <c r="K7576" s="25">
        <v>-556.25</v>
      </c>
      <c r="L7576" s="2" t="s">
        <v>149</v>
      </c>
      <c r="M7576" s="14">
        <f>+VLOOKUP(L7576,Customers!$C$3:$D$797,2,FALSE)</f>
        <v>1</v>
      </c>
      <c r="N7576" s="14">
        <f>+INDEX(Customers!$B$2:$D$797,MATCH(TF_Database!L7576,Customers!$C$2:$C$797,0),1)</f>
        <v>31722</v>
      </c>
      <c r="O7576" s="29">
        <f t="shared" si="710"/>
        <v>6</v>
      </c>
      <c r="P7576" s="29">
        <f t="shared" si="711"/>
        <v>11</v>
      </c>
      <c r="Q7576" s="14" t="str">
        <f t="shared" si="712"/>
        <v xml:space="preserve">Chuck </v>
      </c>
      <c r="R7576" s="14" t="str">
        <f t="shared" si="713"/>
        <v>Clark</v>
      </c>
    </row>
    <row r="7577" spans="2:18" x14ac:dyDescent="0.45">
      <c r="B7577" s="14" t="str">
        <f t="shared" si="708"/>
        <v>41032941033</v>
      </c>
      <c r="C7577" s="5">
        <v>41032</v>
      </c>
      <c r="D7577" s="2" t="s">
        <v>811</v>
      </c>
      <c r="E7577" s="14">
        <f t="shared" si="709"/>
        <v>0</v>
      </c>
      <c r="F7577" s="2">
        <v>9</v>
      </c>
      <c r="G7577" s="19">
        <v>26.09</v>
      </c>
      <c r="H7577" s="20">
        <v>0.08</v>
      </c>
      <c r="I7577" s="6"/>
      <c r="J7577" s="5">
        <v>41033</v>
      </c>
      <c r="K7577" s="25">
        <v>-1.76</v>
      </c>
      <c r="L7577" s="2" t="s">
        <v>149</v>
      </c>
      <c r="M7577" s="14">
        <f>+VLOOKUP(L7577,Customers!$C$3:$D$797,2,FALSE)</f>
        <v>1</v>
      </c>
      <c r="N7577" s="14">
        <f>+INDEX(Customers!$B$2:$D$797,MATCH(TF_Database!L7577,Customers!$C$2:$C$797,0),1)</f>
        <v>31722</v>
      </c>
      <c r="O7577" s="29">
        <f t="shared" si="710"/>
        <v>6</v>
      </c>
      <c r="P7577" s="29">
        <f t="shared" si="711"/>
        <v>11</v>
      </c>
      <c r="Q7577" s="14" t="str">
        <f t="shared" si="712"/>
        <v xml:space="preserve">Chuck </v>
      </c>
      <c r="R7577" s="14" t="str">
        <f t="shared" si="713"/>
        <v>Clark</v>
      </c>
    </row>
    <row r="7578" spans="2:18" x14ac:dyDescent="0.45">
      <c r="B7578" s="14" t="str">
        <f t="shared" si="708"/>
        <v>411624741164</v>
      </c>
      <c r="C7578" s="5">
        <v>41162</v>
      </c>
      <c r="D7578" s="2" t="s">
        <v>811</v>
      </c>
      <c r="E7578" s="14">
        <f t="shared" si="709"/>
        <v>0</v>
      </c>
      <c r="F7578" s="2">
        <v>47</v>
      </c>
      <c r="G7578" s="19">
        <v>1406.49</v>
      </c>
      <c r="H7578" s="20">
        <v>0.02</v>
      </c>
      <c r="I7578" s="6"/>
      <c r="J7578" s="5">
        <v>41164</v>
      </c>
      <c r="K7578" s="25">
        <v>332.52</v>
      </c>
      <c r="L7578" s="2" t="s">
        <v>149</v>
      </c>
      <c r="M7578" s="14">
        <f>+VLOOKUP(L7578,Customers!$C$3:$D$797,2,FALSE)</f>
        <v>1</v>
      </c>
      <c r="N7578" s="14">
        <f>+INDEX(Customers!$B$2:$D$797,MATCH(TF_Database!L7578,Customers!$C$2:$C$797,0),1)</f>
        <v>31722</v>
      </c>
      <c r="O7578" s="29">
        <f t="shared" si="710"/>
        <v>6</v>
      </c>
      <c r="P7578" s="29">
        <f t="shared" si="711"/>
        <v>11</v>
      </c>
      <c r="Q7578" s="14" t="str">
        <f t="shared" si="712"/>
        <v xml:space="preserve">Chuck </v>
      </c>
      <c r="R7578" s="14" t="str">
        <f t="shared" si="713"/>
        <v>Clark</v>
      </c>
    </row>
    <row r="7579" spans="2:18" x14ac:dyDescent="0.45">
      <c r="B7579" s="14" t="str">
        <f t="shared" si="708"/>
        <v>411624941164</v>
      </c>
      <c r="C7579" s="5">
        <v>41162</v>
      </c>
      <c r="D7579" s="2" t="s">
        <v>811</v>
      </c>
      <c r="E7579" s="14">
        <f t="shared" si="709"/>
        <v>0</v>
      </c>
      <c r="F7579" s="2">
        <v>49</v>
      </c>
      <c r="G7579" s="19">
        <v>587.71</v>
      </c>
      <c r="H7579" s="20">
        <v>0.09</v>
      </c>
      <c r="I7579" s="6"/>
      <c r="J7579" s="5">
        <v>41164</v>
      </c>
      <c r="K7579" s="25">
        <v>26.28</v>
      </c>
      <c r="L7579" s="2" t="s">
        <v>149</v>
      </c>
      <c r="M7579" s="14">
        <f>+VLOOKUP(L7579,Customers!$C$3:$D$797,2,FALSE)</f>
        <v>1</v>
      </c>
      <c r="N7579" s="14">
        <f>+INDEX(Customers!$B$2:$D$797,MATCH(TF_Database!L7579,Customers!$C$2:$C$797,0),1)</f>
        <v>31722</v>
      </c>
      <c r="O7579" s="29">
        <f t="shared" si="710"/>
        <v>6</v>
      </c>
      <c r="P7579" s="29">
        <f t="shared" si="711"/>
        <v>11</v>
      </c>
      <c r="Q7579" s="14" t="str">
        <f t="shared" si="712"/>
        <v xml:space="preserve">Chuck </v>
      </c>
      <c r="R7579" s="14" t="str">
        <f t="shared" si="713"/>
        <v>Clark</v>
      </c>
    </row>
    <row r="7580" spans="2:18" x14ac:dyDescent="0.45">
      <c r="B7580" s="14" t="str">
        <f t="shared" si="708"/>
        <v>406823440684</v>
      </c>
      <c r="C7580" s="5">
        <v>40682</v>
      </c>
      <c r="D7580" s="2" t="s">
        <v>806</v>
      </c>
      <c r="E7580" s="14">
        <f t="shared" si="709"/>
        <v>1</v>
      </c>
      <c r="F7580" s="2">
        <v>34</v>
      </c>
      <c r="G7580" s="19">
        <v>650.1395</v>
      </c>
      <c r="H7580" s="20">
        <v>0</v>
      </c>
      <c r="I7580" s="6"/>
      <c r="J7580" s="5">
        <v>40684</v>
      </c>
      <c r="K7580" s="25">
        <v>22.571999999999999</v>
      </c>
      <c r="L7580" s="2" t="s">
        <v>178</v>
      </c>
      <c r="M7580" s="14">
        <f>+VLOOKUP(L7580,Customers!$C$3:$D$797,2,FALSE)</f>
        <v>1</v>
      </c>
      <c r="N7580" s="14">
        <f>+INDEX(Customers!$B$2:$D$797,MATCH(TF_Database!L7580,Customers!$C$2:$C$797,0),1)</f>
        <v>8465</v>
      </c>
      <c r="O7580" s="29">
        <f t="shared" si="710"/>
        <v>7</v>
      </c>
      <c r="P7580" s="29">
        <f t="shared" si="711"/>
        <v>14</v>
      </c>
      <c r="Q7580" s="14" t="str">
        <f t="shared" si="712"/>
        <v xml:space="preserve">Darren </v>
      </c>
      <c r="R7580" s="14" t="str">
        <f t="shared" si="713"/>
        <v>Koutras</v>
      </c>
    </row>
    <row r="7581" spans="2:18" x14ac:dyDescent="0.45">
      <c r="B7581" s="14" t="str">
        <f t="shared" si="708"/>
        <v>412103841210</v>
      </c>
      <c r="C7581" s="5">
        <v>41210</v>
      </c>
      <c r="D7581" s="2" t="s">
        <v>804</v>
      </c>
      <c r="E7581" s="14">
        <f t="shared" si="709"/>
        <v>0</v>
      </c>
      <c r="F7581" s="2">
        <v>38</v>
      </c>
      <c r="G7581" s="19">
        <v>572.74</v>
      </c>
      <c r="H7581" s="20">
        <v>0</v>
      </c>
      <c r="I7581" s="6"/>
      <c r="J7581" s="5">
        <v>41210</v>
      </c>
      <c r="K7581" s="25">
        <v>53.311999999999998</v>
      </c>
      <c r="L7581" s="2" t="s">
        <v>178</v>
      </c>
      <c r="M7581" s="14">
        <f>+VLOOKUP(L7581,Customers!$C$3:$D$797,2,FALSE)</f>
        <v>1</v>
      </c>
      <c r="N7581" s="14">
        <f>+INDEX(Customers!$B$2:$D$797,MATCH(TF_Database!L7581,Customers!$C$2:$C$797,0),1)</f>
        <v>8465</v>
      </c>
      <c r="O7581" s="29">
        <f t="shared" si="710"/>
        <v>7</v>
      </c>
      <c r="P7581" s="29">
        <f t="shared" si="711"/>
        <v>14</v>
      </c>
      <c r="Q7581" s="14" t="str">
        <f t="shared" si="712"/>
        <v xml:space="preserve">Darren </v>
      </c>
      <c r="R7581" s="14" t="str">
        <f t="shared" si="713"/>
        <v>Koutras</v>
      </c>
    </row>
    <row r="7582" spans="2:18" x14ac:dyDescent="0.45">
      <c r="B7582" s="14" t="str">
        <f t="shared" si="708"/>
        <v>410354641036</v>
      </c>
      <c r="C7582" s="5">
        <v>41035</v>
      </c>
      <c r="D7582" s="2" t="s">
        <v>810</v>
      </c>
      <c r="E7582" s="14">
        <f t="shared" si="709"/>
        <v>0</v>
      </c>
      <c r="F7582" s="2">
        <v>46</v>
      </c>
      <c r="G7582" s="19">
        <v>446.06</v>
      </c>
      <c r="H7582" s="20">
        <v>0.01</v>
      </c>
      <c r="I7582" s="6"/>
      <c r="J7582" s="5">
        <v>41036</v>
      </c>
      <c r="K7582" s="25">
        <v>161.32</v>
      </c>
      <c r="L7582" s="2" t="s">
        <v>615</v>
      </c>
      <c r="M7582" s="14">
        <f>+VLOOKUP(L7582,Customers!$C$3:$D$797,2,FALSE)</f>
        <v>1</v>
      </c>
      <c r="N7582" s="14">
        <f>+INDEX(Customers!$B$2:$D$797,MATCH(TF_Database!L7582,Customers!$C$2:$C$797,0),1)</f>
        <v>16492</v>
      </c>
      <c r="O7582" s="29">
        <f t="shared" si="710"/>
        <v>7</v>
      </c>
      <c r="P7582" s="29">
        <f t="shared" si="711"/>
        <v>13</v>
      </c>
      <c r="Q7582" s="14" t="str">
        <f t="shared" si="712"/>
        <v xml:space="preserve">Roland </v>
      </c>
      <c r="R7582" s="14" t="str">
        <f t="shared" si="713"/>
        <v>Murray</v>
      </c>
    </row>
    <row r="7583" spans="2:18" x14ac:dyDescent="0.45">
      <c r="B7583" s="14" t="str">
        <f t="shared" si="708"/>
        <v>407343740736</v>
      </c>
      <c r="C7583" s="5">
        <v>40734</v>
      </c>
      <c r="D7583" s="2" t="s">
        <v>811</v>
      </c>
      <c r="E7583" s="14">
        <f t="shared" si="709"/>
        <v>0</v>
      </c>
      <c r="F7583" s="2">
        <v>37</v>
      </c>
      <c r="G7583" s="19">
        <v>744</v>
      </c>
      <c r="H7583" s="20">
        <v>0.04</v>
      </c>
      <c r="I7583" s="6"/>
      <c r="J7583" s="5">
        <v>40736</v>
      </c>
      <c r="K7583" s="25">
        <v>215.8</v>
      </c>
      <c r="L7583" s="2" t="s">
        <v>149</v>
      </c>
      <c r="M7583" s="14">
        <f>+VLOOKUP(L7583,Customers!$C$3:$D$797,2,FALSE)</f>
        <v>1</v>
      </c>
      <c r="N7583" s="14">
        <f>+INDEX(Customers!$B$2:$D$797,MATCH(TF_Database!L7583,Customers!$C$2:$C$797,0),1)</f>
        <v>31722</v>
      </c>
      <c r="O7583" s="29">
        <f t="shared" si="710"/>
        <v>6</v>
      </c>
      <c r="P7583" s="29">
        <f t="shared" si="711"/>
        <v>11</v>
      </c>
      <c r="Q7583" s="14" t="str">
        <f t="shared" si="712"/>
        <v xml:space="preserve">Chuck </v>
      </c>
      <c r="R7583" s="14" t="str">
        <f t="shared" si="713"/>
        <v>Clark</v>
      </c>
    </row>
    <row r="7584" spans="2:18" x14ac:dyDescent="0.45">
      <c r="B7584" s="14" t="str">
        <f t="shared" si="708"/>
        <v>407341240734</v>
      </c>
      <c r="C7584" s="5">
        <v>40734</v>
      </c>
      <c r="D7584" s="2" t="s">
        <v>811</v>
      </c>
      <c r="E7584" s="14">
        <f t="shared" si="709"/>
        <v>0</v>
      </c>
      <c r="F7584" s="2">
        <v>12</v>
      </c>
      <c r="G7584" s="19">
        <v>388.86649999999997</v>
      </c>
      <c r="H7584" s="20">
        <v>0.01</v>
      </c>
      <c r="I7584" s="6"/>
      <c r="J7584" s="5">
        <v>40734</v>
      </c>
      <c r="K7584" s="25">
        <v>103.05</v>
      </c>
      <c r="L7584" s="2" t="s">
        <v>149</v>
      </c>
      <c r="M7584" s="14">
        <f>+VLOOKUP(L7584,Customers!$C$3:$D$797,2,FALSE)</f>
        <v>1</v>
      </c>
      <c r="N7584" s="14">
        <f>+INDEX(Customers!$B$2:$D$797,MATCH(TF_Database!L7584,Customers!$C$2:$C$797,0),1)</f>
        <v>31722</v>
      </c>
      <c r="O7584" s="29">
        <f t="shared" si="710"/>
        <v>6</v>
      </c>
      <c r="P7584" s="29">
        <f t="shared" si="711"/>
        <v>11</v>
      </c>
      <c r="Q7584" s="14" t="str">
        <f t="shared" si="712"/>
        <v xml:space="preserve">Chuck </v>
      </c>
      <c r="R7584" s="14" t="str">
        <f t="shared" si="713"/>
        <v>Clark</v>
      </c>
    </row>
    <row r="7585" spans="2:18" x14ac:dyDescent="0.45">
      <c r="B7585" s="14" t="str">
        <f t="shared" si="708"/>
        <v>404803040482</v>
      </c>
      <c r="C7585" s="5">
        <v>40480</v>
      </c>
      <c r="D7585" s="2" t="s">
        <v>808</v>
      </c>
      <c r="E7585" s="14">
        <f t="shared" si="709"/>
        <v>0</v>
      </c>
      <c r="F7585" s="2">
        <v>30</v>
      </c>
      <c r="G7585" s="19">
        <v>3645.45</v>
      </c>
      <c r="H7585" s="20">
        <v>0.04</v>
      </c>
      <c r="I7585" s="6"/>
      <c r="J7585" s="5">
        <v>40482</v>
      </c>
      <c r="K7585" s="25">
        <v>-765.5</v>
      </c>
      <c r="L7585" s="2" t="s">
        <v>140</v>
      </c>
      <c r="M7585" s="14">
        <f>+VLOOKUP(L7585,Customers!$C$3:$D$797,2,FALSE)</f>
        <v>4</v>
      </c>
      <c r="N7585" s="14">
        <f>+INDEX(Customers!$B$2:$D$797,MATCH(TF_Database!L7585,Customers!$C$2:$C$797,0),1)</f>
        <v>8162</v>
      </c>
      <c r="O7585" s="29">
        <f t="shared" si="710"/>
        <v>7</v>
      </c>
      <c r="P7585" s="29">
        <f t="shared" si="711"/>
        <v>11</v>
      </c>
      <c r="Q7585" s="14" t="str">
        <f t="shared" si="712"/>
        <v xml:space="preserve">Daniel </v>
      </c>
      <c r="R7585" s="14" t="str">
        <f t="shared" si="713"/>
        <v>Byrd</v>
      </c>
    </row>
    <row r="7586" spans="2:18" x14ac:dyDescent="0.45">
      <c r="B7586" s="14" t="str">
        <f t="shared" si="708"/>
        <v>400563240058</v>
      </c>
      <c r="C7586" s="5">
        <v>40056</v>
      </c>
      <c r="D7586" s="2" t="s">
        <v>808</v>
      </c>
      <c r="E7586" s="14">
        <f t="shared" si="709"/>
        <v>0</v>
      </c>
      <c r="F7586" s="2">
        <v>32</v>
      </c>
      <c r="G7586" s="19">
        <v>279.43</v>
      </c>
      <c r="H7586" s="20">
        <v>0</v>
      </c>
      <c r="I7586" s="6"/>
      <c r="J7586" s="5">
        <v>40058</v>
      </c>
      <c r="K7586" s="25">
        <v>48.47</v>
      </c>
      <c r="L7586" s="2" t="s">
        <v>149</v>
      </c>
      <c r="M7586" s="14">
        <f>+VLOOKUP(L7586,Customers!$C$3:$D$797,2,FALSE)</f>
        <v>1</v>
      </c>
      <c r="N7586" s="14">
        <f>+INDEX(Customers!$B$2:$D$797,MATCH(TF_Database!L7586,Customers!$C$2:$C$797,0),1)</f>
        <v>31722</v>
      </c>
      <c r="O7586" s="29">
        <f t="shared" si="710"/>
        <v>6</v>
      </c>
      <c r="P7586" s="29">
        <f t="shared" si="711"/>
        <v>11</v>
      </c>
      <c r="Q7586" s="14" t="str">
        <f t="shared" si="712"/>
        <v xml:space="preserve">Chuck </v>
      </c>
      <c r="R7586" s="14" t="str">
        <f t="shared" si="713"/>
        <v>Clark</v>
      </c>
    </row>
    <row r="7587" spans="2:18" x14ac:dyDescent="0.45">
      <c r="B7587" s="14" t="str">
        <f t="shared" si="708"/>
        <v>40056540058</v>
      </c>
      <c r="C7587" s="5">
        <v>40056</v>
      </c>
      <c r="D7587" s="2" t="s">
        <v>808</v>
      </c>
      <c r="E7587" s="14">
        <f t="shared" si="709"/>
        <v>0</v>
      </c>
      <c r="F7587" s="2">
        <v>5</v>
      </c>
      <c r="G7587" s="19">
        <v>515.22</v>
      </c>
      <c r="H7587" s="20">
        <v>0.03</v>
      </c>
      <c r="I7587" s="6"/>
      <c r="J7587" s="5">
        <v>40058</v>
      </c>
      <c r="K7587" s="25">
        <v>-152.54</v>
      </c>
      <c r="L7587" s="2" t="s">
        <v>149</v>
      </c>
      <c r="M7587" s="14">
        <f>+VLOOKUP(L7587,Customers!$C$3:$D$797,2,FALSE)</f>
        <v>1</v>
      </c>
      <c r="N7587" s="14">
        <f>+INDEX(Customers!$B$2:$D$797,MATCH(TF_Database!L7587,Customers!$C$2:$C$797,0),1)</f>
        <v>31722</v>
      </c>
      <c r="O7587" s="29">
        <f t="shared" si="710"/>
        <v>6</v>
      </c>
      <c r="P7587" s="29">
        <f t="shared" si="711"/>
        <v>11</v>
      </c>
      <c r="Q7587" s="14" t="str">
        <f t="shared" si="712"/>
        <v xml:space="preserve">Chuck </v>
      </c>
      <c r="R7587" s="14" t="str">
        <f t="shared" si="713"/>
        <v>Clark</v>
      </c>
    </row>
    <row r="7588" spans="2:18" x14ac:dyDescent="0.45">
      <c r="B7588" s="14" t="str">
        <f t="shared" si="708"/>
        <v>410484741048</v>
      </c>
      <c r="C7588" s="5">
        <v>41048</v>
      </c>
      <c r="D7588" s="2" t="s">
        <v>806</v>
      </c>
      <c r="E7588" s="14">
        <f t="shared" si="709"/>
        <v>1</v>
      </c>
      <c r="F7588" s="2">
        <v>47</v>
      </c>
      <c r="G7588" s="19">
        <v>1078.98</v>
      </c>
      <c r="H7588" s="20">
        <v>0.02</v>
      </c>
      <c r="I7588" s="6"/>
      <c r="J7588" s="5">
        <v>41048</v>
      </c>
      <c r="K7588" s="25">
        <v>-1637.52</v>
      </c>
      <c r="L7588" s="2" t="s">
        <v>178</v>
      </c>
      <c r="M7588" s="14">
        <f>+VLOOKUP(L7588,Customers!$C$3:$D$797,2,FALSE)</f>
        <v>1</v>
      </c>
      <c r="N7588" s="14">
        <f>+INDEX(Customers!$B$2:$D$797,MATCH(TF_Database!L7588,Customers!$C$2:$C$797,0),1)</f>
        <v>8465</v>
      </c>
      <c r="O7588" s="29">
        <f t="shared" si="710"/>
        <v>7</v>
      </c>
      <c r="P7588" s="29">
        <f t="shared" si="711"/>
        <v>14</v>
      </c>
      <c r="Q7588" s="14" t="str">
        <f t="shared" si="712"/>
        <v xml:space="preserve">Darren </v>
      </c>
      <c r="R7588" s="14" t="str">
        <f t="shared" si="713"/>
        <v>Koutras</v>
      </c>
    </row>
    <row r="7589" spans="2:18" x14ac:dyDescent="0.45">
      <c r="B7589" s="14" t="str">
        <f t="shared" si="708"/>
        <v>406902040692</v>
      </c>
      <c r="C7589" s="5">
        <v>40690</v>
      </c>
      <c r="D7589" s="2" t="s">
        <v>808</v>
      </c>
      <c r="E7589" s="14">
        <f t="shared" si="709"/>
        <v>0</v>
      </c>
      <c r="F7589" s="2">
        <v>20</v>
      </c>
      <c r="G7589" s="19">
        <v>211.42</v>
      </c>
      <c r="H7589" s="20">
        <v>0</v>
      </c>
      <c r="I7589" s="6"/>
      <c r="J7589" s="5">
        <v>40692</v>
      </c>
      <c r="K7589" s="25">
        <v>-113.52</v>
      </c>
      <c r="L7589" s="2" t="s">
        <v>615</v>
      </c>
      <c r="M7589" s="14">
        <f>+VLOOKUP(L7589,Customers!$C$3:$D$797,2,FALSE)</f>
        <v>1</v>
      </c>
      <c r="N7589" s="14">
        <f>+INDEX(Customers!$B$2:$D$797,MATCH(TF_Database!L7589,Customers!$C$2:$C$797,0),1)</f>
        <v>16492</v>
      </c>
      <c r="O7589" s="29">
        <f t="shared" si="710"/>
        <v>7</v>
      </c>
      <c r="P7589" s="29">
        <f t="shared" si="711"/>
        <v>13</v>
      </c>
      <c r="Q7589" s="14" t="str">
        <f t="shared" si="712"/>
        <v xml:space="preserve">Roland </v>
      </c>
      <c r="R7589" s="14" t="str">
        <f t="shared" si="713"/>
        <v>Murray</v>
      </c>
    </row>
    <row r="7590" spans="2:18" x14ac:dyDescent="0.45">
      <c r="B7590" s="14" t="str">
        <f t="shared" si="708"/>
        <v>403195040320</v>
      </c>
      <c r="C7590" s="5">
        <v>40319</v>
      </c>
      <c r="D7590" s="2" t="s">
        <v>808</v>
      </c>
      <c r="E7590" s="14">
        <f t="shared" si="709"/>
        <v>0</v>
      </c>
      <c r="F7590" s="2">
        <v>50</v>
      </c>
      <c r="G7590" s="19">
        <v>390.46</v>
      </c>
      <c r="H7590" s="20">
        <v>0.02</v>
      </c>
      <c r="I7590" s="6"/>
      <c r="J7590" s="5">
        <v>40320</v>
      </c>
      <c r="K7590" s="25">
        <v>-171.166</v>
      </c>
      <c r="L7590" s="2" t="s">
        <v>140</v>
      </c>
      <c r="M7590" s="14">
        <f>+VLOOKUP(L7590,Customers!$C$3:$D$797,2,FALSE)</f>
        <v>4</v>
      </c>
      <c r="N7590" s="14">
        <f>+INDEX(Customers!$B$2:$D$797,MATCH(TF_Database!L7590,Customers!$C$2:$C$797,0),1)</f>
        <v>8162</v>
      </c>
      <c r="O7590" s="29">
        <f t="shared" si="710"/>
        <v>7</v>
      </c>
      <c r="P7590" s="29">
        <f t="shared" si="711"/>
        <v>11</v>
      </c>
      <c r="Q7590" s="14" t="str">
        <f t="shared" si="712"/>
        <v xml:space="preserve">Daniel </v>
      </c>
      <c r="R7590" s="14" t="str">
        <f t="shared" si="713"/>
        <v>Byrd</v>
      </c>
    </row>
    <row r="7591" spans="2:18" x14ac:dyDescent="0.45">
      <c r="B7591" s="14" t="str">
        <f t="shared" si="708"/>
        <v>403194340320</v>
      </c>
      <c r="C7591" s="5">
        <v>40319</v>
      </c>
      <c r="D7591" s="2" t="s">
        <v>808</v>
      </c>
      <c r="E7591" s="14">
        <f t="shared" si="709"/>
        <v>0</v>
      </c>
      <c r="F7591" s="2">
        <v>43</v>
      </c>
      <c r="G7591" s="19">
        <v>113.43</v>
      </c>
      <c r="H7591" s="20">
        <v>0.02</v>
      </c>
      <c r="I7591" s="6"/>
      <c r="J7591" s="5">
        <v>40320</v>
      </c>
      <c r="K7591" s="25">
        <v>24.27</v>
      </c>
      <c r="L7591" s="2" t="s">
        <v>140</v>
      </c>
      <c r="M7591" s="14">
        <f>+VLOOKUP(L7591,Customers!$C$3:$D$797,2,FALSE)</f>
        <v>4</v>
      </c>
      <c r="N7591" s="14">
        <f>+INDEX(Customers!$B$2:$D$797,MATCH(TF_Database!L7591,Customers!$C$2:$C$797,0),1)</f>
        <v>8162</v>
      </c>
      <c r="O7591" s="29">
        <f t="shared" si="710"/>
        <v>7</v>
      </c>
      <c r="P7591" s="29">
        <f t="shared" si="711"/>
        <v>11</v>
      </c>
      <c r="Q7591" s="14" t="str">
        <f t="shared" si="712"/>
        <v xml:space="preserve">Daniel </v>
      </c>
      <c r="R7591" s="14" t="str">
        <f t="shared" si="713"/>
        <v>Byrd</v>
      </c>
    </row>
    <row r="7592" spans="2:18" x14ac:dyDescent="0.45">
      <c r="B7592" s="14" t="str">
        <f t="shared" si="708"/>
        <v>400094940010</v>
      </c>
      <c r="C7592" s="5">
        <v>40009</v>
      </c>
      <c r="D7592" s="2" t="s">
        <v>806</v>
      </c>
      <c r="E7592" s="14">
        <f t="shared" si="709"/>
        <v>1</v>
      </c>
      <c r="F7592" s="2">
        <v>49</v>
      </c>
      <c r="G7592" s="19">
        <v>772.42</v>
      </c>
      <c r="H7592" s="20">
        <v>0.02</v>
      </c>
      <c r="I7592" s="6"/>
      <c r="J7592" s="5">
        <v>40010</v>
      </c>
      <c r="K7592" s="25">
        <v>299.33</v>
      </c>
      <c r="L7592" s="2" t="s">
        <v>214</v>
      </c>
      <c r="M7592" s="14">
        <f>+VLOOKUP(L7592,Customers!$C$3:$D$797,2,FALSE)</f>
        <v>5</v>
      </c>
      <c r="N7592" s="14">
        <f>+INDEX(Customers!$B$2:$D$797,MATCH(TF_Database!L7592,Customers!$C$2:$C$797,0),1)</f>
        <v>31532</v>
      </c>
      <c r="O7592" s="29">
        <f t="shared" si="710"/>
        <v>6</v>
      </c>
      <c r="P7592" s="29">
        <f t="shared" si="711"/>
        <v>13</v>
      </c>
      <c r="Q7592" s="14" t="str">
        <f t="shared" si="712"/>
        <v xml:space="preserve">Bobby </v>
      </c>
      <c r="R7592" s="14" t="str">
        <f t="shared" si="713"/>
        <v>Odegard</v>
      </c>
    </row>
    <row r="7593" spans="2:18" x14ac:dyDescent="0.45">
      <c r="B7593" s="14" t="str">
        <f t="shared" si="708"/>
        <v>40009340010</v>
      </c>
      <c r="C7593" s="5">
        <v>40009</v>
      </c>
      <c r="D7593" s="2" t="s">
        <v>806</v>
      </c>
      <c r="E7593" s="14">
        <f t="shared" si="709"/>
        <v>1</v>
      </c>
      <c r="F7593" s="2">
        <v>3</v>
      </c>
      <c r="G7593" s="19">
        <v>221.4675</v>
      </c>
      <c r="H7593" s="20">
        <v>0</v>
      </c>
      <c r="I7593" s="6"/>
      <c r="J7593" s="5">
        <v>40010</v>
      </c>
      <c r="K7593" s="25">
        <v>-302.22500000000002</v>
      </c>
      <c r="L7593" s="2" t="s">
        <v>214</v>
      </c>
      <c r="M7593" s="14">
        <f>+VLOOKUP(L7593,Customers!$C$3:$D$797,2,FALSE)</f>
        <v>5</v>
      </c>
      <c r="N7593" s="14">
        <f>+INDEX(Customers!$B$2:$D$797,MATCH(TF_Database!L7593,Customers!$C$2:$C$797,0),1)</f>
        <v>31532</v>
      </c>
      <c r="O7593" s="29">
        <f t="shared" si="710"/>
        <v>6</v>
      </c>
      <c r="P7593" s="29">
        <f t="shared" si="711"/>
        <v>13</v>
      </c>
      <c r="Q7593" s="14" t="str">
        <f t="shared" si="712"/>
        <v xml:space="preserve">Bobby </v>
      </c>
      <c r="R7593" s="14" t="str">
        <f t="shared" si="713"/>
        <v>Odegard</v>
      </c>
    </row>
    <row r="7594" spans="2:18" x14ac:dyDescent="0.45">
      <c r="B7594" s="14" t="str">
        <f t="shared" si="708"/>
        <v>399533439956</v>
      </c>
      <c r="C7594" s="5">
        <v>39953</v>
      </c>
      <c r="D7594" s="2" t="s">
        <v>808</v>
      </c>
      <c r="E7594" s="14">
        <f t="shared" si="709"/>
        <v>0</v>
      </c>
      <c r="F7594" s="2">
        <v>34</v>
      </c>
      <c r="G7594" s="19">
        <v>211.86</v>
      </c>
      <c r="H7594" s="20">
        <v>0.01</v>
      </c>
      <c r="I7594" s="6"/>
      <c r="J7594" s="5">
        <v>39956</v>
      </c>
      <c r="K7594" s="25">
        <v>-239.315</v>
      </c>
      <c r="L7594" s="2" t="s">
        <v>140</v>
      </c>
      <c r="M7594" s="14">
        <f>+VLOOKUP(L7594,Customers!$C$3:$D$797,2,FALSE)</f>
        <v>4</v>
      </c>
      <c r="N7594" s="14">
        <f>+INDEX(Customers!$B$2:$D$797,MATCH(TF_Database!L7594,Customers!$C$2:$C$797,0),1)</f>
        <v>8162</v>
      </c>
      <c r="O7594" s="29">
        <f t="shared" si="710"/>
        <v>7</v>
      </c>
      <c r="P7594" s="29">
        <f t="shared" si="711"/>
        <v>11</v>
      </c>
      <c r="Q7594" s="14" t="str">
        <f t="shared" si="712"/>
        <v xml:space="preserve">Daniel </v>
      </c>
      <c r="R7594" s="14" t="str">
        <f t="shared" si="713"/>
        <v>Byrd</v>
      </c>
    </row>
    <row r="7595" spans="2:18" x14ac:dyDescent="0.45">
      <c r="B7595" s="14" t="str">
        <f t="shared" si="708"/>
        <v>399535039955</v>
      </c>
      <c r="C7595" s="5">
        <v>39953</v>
      </c>
      <c r="D7595" s="2" t="s">
        <v>808</v>
      </c>
      <c r="E7595" s="14">
        <f t="shared" si="709"/>
        <v>0</v>
      </c>
      <c r="F7595" s="2">
        <v>50</v>
      </c>
      <c r="G7595" s="19">
        <v>355.03</v>
      </c>
      <c r="H7595" s="20">
        <v>0</v>
      </c>
      <c r="I7595" s="6"/>
      <c r="J7595" s="5">
        <v>39955</v>
      </c>
      <c r="K7595" s="25">
        <v>-33.31</v>
      </c>
      <c r="L7595" s="2" t="s">
        <v>140</v>
      </c>
      <c r="M7595" s="14">
        <f>+VLOOKUP(L7595,Customers!$C$3:$D$797,2,FALSE)</f>
        <v>4</v>
      </c>
      <c r="N7595" s="14">
        <f>+INDEX(Customers!$B$2:$D$797,MATCH(TF_Database!L7595,Customers!$C$2:$C$797,0),1)</f>
        <v>8162</v>
      </c>
      <c r="O7595" s="29">
        <f t="shared" si="710"/>
        <v>7</v>
      </c>
      <c r="P7595" s="29">
        <f t="shared" si="711"/>
        <v>11</v>
      </c>
      <c r="Q7595" s="14" t="str">
        <f t="shared" si="712"/>
        <v xml:space="preserve">Daniel </v>
      </c>
      <c r="R7595" s="14" t="str">
        <f t="shared" si="713"/>
        <v>Byrd</v>
      </c>
    </row>
    <row r="7596" spans="2:18" x14ac:dyDescent="0.45">
      <c r="B7596" s="14" t="str">
        <f t="shared" si="708"/>
        <v>406403640644</v>
      </c>
      <c r="C7596" s="5">
        <v>40640</v>
      </c>
      <c r="D7596" s="2" t="s">
        <v>804</v>
      </c>
      <c r="E7596" s="14">
        <f t="shared" si="709"/>
        <v>0</v>
      </c>
      <c r="F7596" s="2">
        <v>36</v>
      </c>
      <c r="G7596" s="19">
        <v>260.13</v>
      </c>
      <c r="H7596" s="20">
        <v>0</v>
      </c>
      <c r="I7596" s="6"/>
      <c r="J7596" s="5">
        <v>40644</v>
      </c>
      <c r="K7596" s="25">
        <v>-133.97999999999999</v>
      </c>
      <c r="L7596" s="2" t="s">
        <v>149</v>
      </c>
      <c r="M7596" s="14">
        <f>+VLOOKUP(L7596,Customers!$C$3:$D$797,2,FALSE)</f>
        <v>1</v>
      </c>
      <c r="N7596" s="14">
        <f>+INDEX(Customers!$B$2:$D$797,MATCH(TF_Database!L7596,Customers!$C$2:$C$797,0),1)</f>
        <v>31722</v>
      </c>
      <c r="O7596" s="29">
        <f t="shared" si="710"/>
        <v>6</v>
      </c>
      <c r="P7596" s="29">
        <f t="shared" si="711"/>
        <v>11</v>
      </c>
      <c r="Q7596" s="14" t="str">
        <f t="shared" si="712"/>
        <v xml:space="preserve">Chuck </v>
      </c>
      <c r="R7596" s="14" t="str">
        <f t="shared" si="713"/>
        <v>Clark</v>
      </c>
    </row>
    <row r="7597" spans="2:18" x14ac:dyDescent="0.45">
      <c r="B7597" s="14" t="str">
        <f t="shared" si="708"/>
        <v>409114940912</v>
      </c>
      <c r="C7597" s="5">
        <v>40911</v>
      </c>
      <c r="D7597" s="2" t="s">
        <v>811</v>
      </c>
      <c r="E7597" s="14">
        <f t="shared" si="709"/>
        <v>0</v>
      </c>
      <c r="F7597" s="2">
        <v>49</v>
      </c>
      <c r="G7597" s="19">
        <v>741.57</v>
      </c>
      <c r="H7597" s="20">
        <v>0.1</v>
      </c>
      <c r="I7597" s="6"/>
      <c r="J7597" s="5">
        <v>40912</v>
      </c>
      <c r="K7597" s="25">
        <v>352.41</v>
      </c>
      <c r="L7597" s="2" t="s">
        <v>149</v>
      </c>
      <c r="M7597" s="14">
        <f>+VLOOKUP(L7597,Customers!$C$3:$D$797,2,FALSE)</f>
        <v>1</v>
      </c>
      <c r="N7597" s="14">
        <f>+INDEX(Customers!$B$2:$D$797,MATCH(TF_Database!L7597,Customers!$C$2:$C$797,0),1)</f>
        <v>31722</v>
      </c>
      <c r="O7597" s="29">
        <f t="shared" si="710"/>
        <v>6</v>
      </c>
      <c r="P7597" s="29">
        <f t="shared" si="711"/>
        <v>11</v>
      </c>
      <c r="Q7597" s="14" t="str">
        <f t="shared" si="712"/>
        <v xml:space="preserve">Chuck </v>
      </c>
      <c r="R7597" s="14" t="str">
        <f t="shared" si="713"/>
        <v>Clark</v>
      </c>
    </row>
    <row r="7598" spans="2:18" x14ac:dyDescent="0.45">
      <c r="B7598" s="14" t="str">
        <f t="shared" si="708"/>
        <v>40911640913</v>
      </c>
      <c r="C7598" s="5">
        <v>40911</v>
      </c>
      <c r="D7598" s="2" t="s">
        <v>811</v>
      </c>
      <c r="E7598" s="14">
        <f t="shared" si="709"/>
        <v>0</v>
      </c>
      <c r="F7598" s="2">
        <v>6</v>
      </c>
      <c r="G7598" s="19">
        <v>10.39</v>
      </c>
      <c r="H7598" s="20">
        <v>0.1</v>
      </c>
      <c r="I7598" s="6"/>
      <c r="J7598" s="5">
        <v>40913</v>
      </c>
      <c r="K7598" s="25">
        <v>-3.24</v>
      </c>
      <c r="L7598" s="2" t="s">
        <v>149</v>
      </c>
      <c r="M7598" s="14">
        <f>+VLOOKUP(L7598,Customers!$C$3:$D$797,2,FALSE)</f>
        <v>1</v>
      </c>
      <c r="N7598" s="14">
        <f>+INDEX(Customers!$B$2:$D$797,MATCH(TF_Database!L7598,Customers!$C$2:$C$797,0),1)</f>
        <v>31722</v>
      </c>
      <c r="O7598" s="29">
        <f t="shared" si="710"/>
        <v>6</v>
      </c>
      <c r="P7598" s="29">
        <f t="shared" si="711"/>
        <v>11</v>
      </c>
      <c r="Q7598" s="14" t="str">
        <f t="shared" si="712"/>
        <v xml:space="preserve">Chuck </v>
      </c>
      <c r="R7598" s="14" t="str">
        <f t="shared" si="713"/>
        <v>Clark</v>
      </c>
    </row>
    <row r="7599" spans="2:18" x14ac:dyDescent="0.45">
      <c r="B7599" s="14" t="str">
        <f t="shared" si="708"/>
        <v>400401740044</v>
      </c>
      <c r="C7599" s="5">
        <v>40040</v>
      </c>
      <c r="D7599" s="2" t="s">
        <v>804</v>
      </c>
      <c r="E7599" s="14">
        <f t="shared" si="709"/>
        <v>0</v>
      </c>
      <c r="F7599" s="2">
        <v>17</v>
      </c>
      <c r="G7599" s="19">
        <v>14665.15</v>
      </c>
      <c r="H7599" s="20">
        <v>0.04</v>
      </c>
      <c r="I7599" s="6"/>
      <c r="J7599" s="5">
        <v>40044</v>
      </c>
      <c r="K7599" s="25">
        <v>2860.31</v>
      </c>
      <c r="L7599" s="2" t="s">
        <v>753</v>
      </c>
      <c r="M7599" s="14">
        <f>+VLOOKUP(L7599,Customers!$C$3:$D$797,2,FALSE)</f>
        <v>1</v>
      </c>
      <c r="N7599" s="14">
        <f>+INDEX(Customers!$B$2:$D$797,MATCH(TF_Database!L7599,Customers!$C$2:$C$797,0),1)</f>
        <v>23919</v>
      </c>
      <c r="O7599" s="29">
        <f t="shared" si="710"/>
        <v>8</v>
      </c>
      <c r="P7599" s="29">
        <f t="shared" si="711"/>
        <v>19</v>
      </c>
      <c r="Q7599" s="14" t="str">
        <f t="shared" si="712"/>
        <v xml:space="preserve">Chloris </v>
      </c>
      <c r="R7599" s="14" t="str">
        <f t="shared" si="713"/>
        <v>Kastensmidt</v>
      </c>
    </row>
    <row r="7600" spans="2:18" x14ac:dyDescent="0.45">
      <c r="B7600" s="14" t="str">
        <f t="shared" si="708"/>
        <v>400402440045</v>
      </c>
      <c r="C7600" s="5">
        <v>40040</v>
      </c>
      <c r="D7600" s="2" t="s">
        <v>804</v>
      </c>
      <c r="E7600" s="14">
        <f t="shared" si="709"/>
        <v>0</v>
      </c>
      <c r="F7600" s="2">
        <v>24</v>
      </c>
      <c r="G7600" s="19">
        <v>324.97000000000003</v>
      </c>
      <c r="H7600" s="20">
        <v>7.0000000000000007E-2</v>
      </c>
      <c r="I7600" s="6"/>
      <c r="J7600" s="5">
        <v>40045</v>
      </c>
      <c r="K7600" s="25">
        <v>113.98</v>
      </c>
      <c r="L7600" s="2" t="s">
        <v>753</v>
      </c>
      <c r="M7600" s="14">
        <f>+VLOOKUP(L7600,Customers!$C$3:$D$797,2,FALSE)</f>
        <v>1</v>
      </c>
      <c r="N7600" s="14">
        <f>+INDEX(Customers!$B$2:$D$797,MATCH(TF_Database!L7600,Customers!$C$2:$C$797,0),1)</f>
        <v>23919</v>
      </c>
      <c r="O7600" s="29">
        <f t="shared" si="710"/>
        <v>8</v>
      </c>
      <c r="P7600" s="29">
        <f t="shared" si="711"/>
        <v>19</v>
      </c>
      <c r="Q7600" s="14" t="str">
        <f t="shared" si="712"/>
        <v xml:space="preserve">Chloris </v>
      </c>
      <c r="R7600" s="14" t="str">
        <f t="shared" si="713"/>
        <v>Kastensmidt</v>
      </c>
    </row>
    <row r="7601" spans="2:18" x14ac:dyDescent="0.45">
      <c r="B7601" s="14" t="str">
        <f t="shared" si="708"/>
        <v>400402740047</v>
      </c>
      <c r="C7601" s="5">
        <v>40040</v>
      </c>
      <c r="D7601" s="2" t="s">
        <v>804</v>
      </c>
      <c r="E7601" s="14">
        <f t="shared" si="709"/>
        <v>0</v>
      </c>
      <c r="F7601" s="2">
        <v>27</v>
      </c>
      <c r="G7601" s="19">
        <v>451.52</v>
      </c>
      <c r="H7601" s="20">
        <v>0.01</v>
      </c>
      <c r="I7601" s="6"/>
      <c r="J7601" s="5">
        <v>40047</v>
      </c>
      <c r="K7601" s="25">
        <v>-70.522199999999998</v>
      </c>
      <c r="L7601" s="2" t="s">
        <v>753</v>
      </c>
      <c r="M7601" s="14">
        <f>+VLOOKUP(L7601,Customers!$C$3:$D$797,2,FALSE)</f>
        <v>1</v>
      </c>
      <c r="N7601" s="14">
        <f>+INDEX(Customers!$B$2:$D$797,MATCH(TF_Database!L7601,Customers!$C$2:$C$797,0),1)</f>
        <v>23919</v>
      </c>
      <c r="O7601" s="29">
        <f t="shared" si="710"/>
        <v>8</v>
      </c>
      <c r="P7601" s="29">
        <f t="shared" si="711"/>
        <v>19</v>
      </c>
      <c r="Q7601" s="14" t="str">
        <f t="shared" si="712"/>
        <v xml:space="preserve">Chloris </v>
      </c>
      <c r="R7601" s="14" t="str">
        <f t="shared" si="713"/>
        <v>Kastensmidt</v>
      </c>
    </row>
    <row r="7602" spans="2:18" x14ac:dyDescent="0.45">
      <c r="B7602" s="14" t="str">
        <f t="shared" si="708"/>
        <v>402964240303</v>
      </c>
      <c r="C7602" s="5">
        <v>40296</v>
      </c>
      <c r="D7602" s="2" t="s">
        <v>804</v>
      </c>
      <c r="E7602" s="14">
        <f t="shared" si="709"/>
        <v>0</v>
      </c>
      <c r="F7602" s="2">
        <v>42</v>
      </c>
      <c r="G7602" s="19">
        <v>2753.07</v>
      </c>
      <c r="H7602" s="20">
        <v>7.0000000000000007E-2</v>
      </c>
      <c r="I7602" s="6"/>
      <c r="J7602" s="5">
        <v>40303</v>
      </c>
      <c r="K7602" s="25">
        <v>551.33550000000002</v>
      </c>
      <c r="L7602" s="2" t="s">
        <v>140</v>
      </c>
      <c r="M7602" s="14">
        <f>+VLOOKUP(L7602,Customers!$C$3:$D$797,2,FALSE)</f>
        <v>4</v>
      </c>
      <c r="N7602" s="14">
        <f>+INDEX(Customers!$B$2:$D$797,MATCH(TF_Database!L7602,Customers!$C$2:$C$797,0),1)</f>
        <v>8162</v>
      </c>
      <c r="O7602" s="29">
        <f t="shared" si="710"/>
        <v>7</v>
      </c>
      <c r="P7602" s="29">
        <f t="shared" si="711"/>
        <v>11</v>
      </c>
      <c r="Q7602" s="14" t="str">
        <f t="shared" si="712"/>
        <v xml:space="preserve">Daniel </v>
      </c>
      <c r="R7602" s="14" t="str">
        <f t="shared" si="713"/>
        <v>Byrd</v>
      </c>
    </row>
    <row r="7603" spans="2:18" x14ac:dyDescent="0.45">
      <c r="B7603" s="14" t="str">
        <f t="shared" si="708"/>
        <v>399334339935</v>
      </c>
      <c r="C7603" s="5">
        <v>39933</v>
      </c>
      <c r="D7603" s="2" t="s">
        <v>804</v>
      </c>
      <c r="E7603" s="14">
        <f t="shared" si="709"/>
        <v>0</v>
      </c>
      <c r="F7603" s="2">
        <v>43</v>
      </c>
      <c r="G7603" s="19">
        <v>938.37</v>
      </c>
      <c r="H7603" s="20">
        <v>0.02</v>
      </c>
      <c r="I7603" s="6"/>
      <c r="J7603" s="5">
        <v>39935</v>
      </c>
      <c r="K7603" s="25">
        <v>251.17</v>
      </c>
      <c r="L7603" s="2" t="s">
        <v>742</v>
      </c>
      <c r="M7603" s="14">
        <f>+VLOOKUP(L7603,Customers!$C$3:$D$797,2,FALSE)</f>
        <v>2</v>
      </c>
      <c r="N7603" s="14">
        <f>+INDEX(Customers!$B$2:$D$797,MATCH(TF_Database!L7603,Customers!$C$2:$C$797,0),1)</f>
        <v>1064</v>
      </c>
      <c r="O7603" s="29">
        <f t="shared" si="710"/>
        <v>6</v>
      </c>
      <c r="P7603" s="29">
        <f t="shared" si="711"/>
        <v>12</v>
      </c>
      <c r="Q7603" s="14" t="str">
        <f t="shared" si="712"/>
        <v xml:space="preserve">Roger </v>
      </c>
      <c r="R7603" s="14" t="str">
        <f t="shared" si="713"/>
        <v>Barcio</v>
      </c>
    </row>
    <row r="7604" spans="2:18" x14ac:dyDescent="0.45">
      <c r="B7604" s="14" t="str">
        <f t="shared" si="708"/>
        <v>398204639821</v>
      </c>
      <c r="C7604" s="5">
        <v>39820</v>
      </c>
      <c r="D7604" s="2" t="s">
        <v>806</v>
      </c>
      <c r="E7604" s="14">
        <f t="shared" si="709"/>
        <v>1</v>
      </c>
      <c r="F7604" s="2">
        <v>46</v>
      </c>
      <c r="G7604" s="19">
        <v>737.25</v>
      </c>
      <c r="H7604" s="20">
        <v>0.08</v>
      </c>
      <c r="I7604" s="6"/>
      <c r="J7604" s="5">
        <v>39821</v>
      </c>
      <c r="K7604" s="25">
        <v>-199.13399999999999</v>
      </c>
      <c r="L7604" s="2" t="s">
        <v>753</v>
      </c>
      <c r="M7604" s="14">
        <f>+VLOOKUP(L7604,Customers!$C$3:$D$797,2,FALSE)</f>
        <v>1</v>
      </c>
      <c r="N7604" s="14">
        <f>+INDEX(Customers!$B$2:$D$797,MATCH(TF_Database!L7604,Customers!$C$2:$C$797,0),1)</f>
        <v>23919</v>
      </c>
      <c r="O7604" s="29">
        <f t="shared" si="710"/>
        <v>8</v>
      </c>
      <c r="P7604" s="29">
        <f t="shared" si="711"/>
        <v>19</v>
      </c>
      <c r="Q7604" s="14" t="str">
        <f t="shared" si="712"/>
        <v xml:space="preserve">Chloris </v>
      </c>
      <c r="R7604" s="14" t="str">
        <f t="shared" si="713"/>
        <v>Kastensmidt</v>
      </c>
    </row>
    <row r="7605" spans="2:18" x14ac:dyDescent="0.45">
      <c r="B7605" s="14" t="str">
        <f t="shared" si="708"/>
        <v>412283741228</v>
      </c>
      <c r="C7605" s="5">
        <v>41228</v>
      </c>
      <c r="D7605" s="2" t="s">
        <v>806</v>
      </c>
      <c r="E7605" s="14">
        <f t="shared" si="709"/>
        <v>1</v>
      </c>
      <c r="F7605" s="2">
        <v>37</v>
      </c>
      <c r="G7605" s="19">
        <v>692.15</v>
      </c>
      <c r="H7605" s="20">
        <v>0.09</v>
      </c>
      <c r="I7605" s="6"/>
      <c r="J7605" s="5">
        <v>41228</v>
      </c>
      <c r="K7605" s="25">
        <v>150.38</v>
      </c>
      <c r="L7605" s="2" t="s">
        <v>214</v>
      </c>
      <c r="M7605" s="14">
        <f>+VLOOKUP(L7605,Customers!$C$3:$D$797,2,FALSE)</f>
        <v>5</v>
      </c>
      <c r="N7605" s="14">
        <f>+INDEX(Customers!$B$2:$D$797,MATCH(TF_Database!L7605,Customers!$C$2:$C$797,0),1)</f>
        <v>31532</v>
      </c>
      <c r="O7605" s="29">
        <f t="shared" si="710"/>
        <v>6</v>
      </c>
      <c r="P7605" s="29">
        <f t="shared" si="711"/>
        <v>13</v>
      </c>
      <c r="Q7605" s="14" t="str">
        <f t="shared" si="712"/>
        <v xml:space="preserve">Bobby </v>
      </c>
      <c r="R7605" s="14" t="str">
        <f t="shared" si="713"/>
        <v>Odegard</v>
      </c>
    </row>
    <row r="7606" spans="2:18" x14ac:dyDescent="0.45">
      <c r="B7606" s="14" t="str">
        <f t="shared" si="708"/>
        <v>407533140755</v>
      </c>
      <c r="C7606" s="5">
        <v>40753</v>
      </c>
      <c r="D7606" s="2" t="s">
        <v>806</v>
      </c>
      <c r="E7606" s="14">
        <f t="shared" si="709"/>
        <v>1</v>
      </c>
      <c r="F7606" s="2">
        <v>31</v>
      </c>
      <c r="G7606" s="19">
        <v>143.85</v>
      </c>
      <c r="H7606" s="20">
        <v>0.1</v>
      </c>
      <c r="I7606" s="6"/>
      <c r="J7606" s="5">
        <v>40755</v>
      </c>
      <c r="K7606" s="25">
        <v>34.14</v>
      </c>
      <c r="L7606" s="2" t="s">
        <v>648</v>
      </c>
      <c r="M7606" s="14">
        <f>+VLOOKUP(L7606,Customers!$C$3:$D$797,2,FALSE)</f>
        <v>4</v>
      </c>
      <c r="N7606" s="14">
        <f>+INDEX(Customers!$B$2:$D$797,MATCH(TF_Database!L7606,Customers!$C$2:$C$797,0),1)</f>
        <v>17262</v>
      </c>
      <c r="O7606" s="29">
        <f t="shared" si="710"/>
        <v>5</v>
      </c>
      <c r="P7606" s="29">
        <f t="shared" si="711"/>
        <v>10</v>
      </c>
      <c r="Q7606" s="14" t="str">
        <f t="shared" si="712"/>
        <v xml:space="preserve">Carl </v>
      </c>
      <c r="R7606" s="14" t="str">
        <f t="shared" si="713"/>
        <v>Weiss</v>
      </c>
    </row>
    <row r="7607" spans="2:18" x14ac:dyDescent="0.45">
      <c r="B7607" s="14" t="str">
        <f t="shared" si="708"/>
        <v>411764141180</v>
      </c>
      <c r="C7607" s="5">
        <v>41176</v>
      </c>
      <c r="D7607" s="2" t="s">
        <v>804</v>
      </c>
      <c r="E7607" s="14">
        <f t="shared" si="709"/>
        <v>0</v>
      </c>
      <c r="F7607" s="2">
        <v>41</v>
      </c>
      <c r="G7607" s="19">
        <v>112.6</v>
      </c>
      <c r="H7607" s="20">
        <v>0.1</v>
      </c>
      <c r="I7607" s="6"/>
      <c r="J7607" s="5">
        <v>41180</v>
      </c>
      <c r="K7607" s="25">
        <v>0.49</v>
      </c>
      <c r="L7607" s="2" t="s">
        <v>615</v>
      </c>
      <c r="M7607" s="14">
        <f>+VLOOKUP(L7607,Customers!$C$3:$D$797,2,FALSE)</f>
        <v>1</v>
      </c>
      <c r="N7607" s="14">
        <f>+INDEX(Customers!$B$2:$D$797,MATCH(TF_Database!L7607,Customers!$C$2:$C$797,0),1)</f>
        <v>16492</v>
      </c>
      <c r="O7607" s="29">
        <f t="shared" si="710"/>
        <v>7</v>
      </c>
      <c r="P7607" s="29">
        <f t="shared" si="711"/>
        <v>13</v>
      </c>
      <c r="Q7607" s="14" t="str">
        <f t="shared" si="712"/>
        <v xml:space="preserve">Roland </v>
      </c>
      <c r="R7607" s="14" t="str">
        <f t="shared" si="713"/>
        <v>Murray</v>
      </c>
    </row>
    <row r="7608" spans="2:18" x14ac:dyDescent="0.45">
      <c r="B7608" s="14" t="str">
        <f t="shared" si="708"/>
        <v>400594940061</v>
      </c>
      <c r="C7608" s="5">
        <v>40059</v>
      </c>
      <c r="D7608" s="2" t="s">
        <v>808</v>
      </c>
      <c r="E7608" s="14">
        <f t="shared" si="709"/>
        <v>0</v>
      </c>
      <c r="F7608" s="2">
        <v>49</v>
      </c>
      <c r="G7608" s="19">
        <v>541.47</v>
      </c>
      <c r="H7608" s="20">
        <v>0.05</v>
      </c>
      <c r="I7608" s="6"/>
      <c r="J7608" s="5">
        <v>40061</v>
      </c>
      <c r="K7608" s="25">
        <v>90.62</v>
      </c>
      <c r="L7608" s="2" t="s">
        <v>214</v>
      </c>
      <c r="M7608" s="14">
        <f>+VLOOKUP(L7608,Customers!$C$3:$D$797,2,FALSE)</f>
        <v>5</v>
      </c>
      <c r="N7608" s="14">
        <f>+INDEX(Customers!$B$2:$D$797,MATCH(TF_Database!L7608,Customers!$C$2:$C$797,0),1)</f>
        <v>31532</v>
      </c>
      <c r="O7608" s="29">
        <f t="shared" si="710"/>
        <v>6</v>
      </c>
      <c r="P7608" s="29">
        <f t="shared" si="711"/>
        <v>13</v>
      </c>
      <c r="Q7608" s="14" t="str">
        <f t="shared" si="712"/>
        <v xml:space="preserve">Bobby </v>
      </c>
      <c r="R7608" s="14" t="str">
        <f t="shared" si="713"/>
        <v>Odegard</v>
      </c>
    </row>
    <row r="7609" spans="2:18" x14ac:dyDescent="0.45">
      <c r="B7609" s="14" t="str">
        <f t="shared" si="708"/>
        <v>39887639889</v>
      </c>
      <c r="C7609" s="5">
        <v>39887</v>
      </c>
      <c r="D7609" s="2" t="s">
        <v>808</v>
      </c>
      <c r="E7609" s="14">
        <f t="shared" si="709"/>
        <v>0</v>
      </c>
      <c r="F7609" s="2">
        <v>6</v>
      </c>
      <c r="G7609" s="19">
        <v>93.73</v>
      </c>
      <c r="H7609" s="20">
        <v>0.03</v>
      </c>
      <c r="I7609" s="6"/>
      <c r="J7609" s="5">
        <v>39889</v>
      </c>
      <c r="K7609" s="25">
        <v>51.14</v>
      </c>
      <c r="L7609" s="2" t="s">
        <v>140</v>
      </c>
      <c r="M7609" s="14">
        <f>+VLOOKUP(L7609,Customers!$C$3:$D$797,2,FALSE)</f>
        <v>4</v>
      </c>
      <c r="N7609" s="14">
        <f>+INDEX(Customers!$B$2:$D$797,MATCH(TF_Database!L7609,Customers!$C$2:$C$797,0),1)</f>
        <v>8162</v>
      </c>
      <c r="O7609" s="29">
        <f t="shared" si="710"/>
        <v>7</v>
      </c>
      <c r="P7609" s="29">
        <f t="shared" si="711"/>
        <v>11</v>
      </c>
      <c r="Q7609" s="14" t="str">
        <f t="shared" si="712"/>
        <v xml:space="preserve">Daniel </v>
      </c>
      <c r="R7609" s="14" t="str">
        <f t="shared" si="713"/>
        <v>Byrd</v>
      </c>
    </row>
    <row r="7610" spans="2:18" x14ac:dyDescent="0.45">
      <c r="B7610" s="14" t="str">
        <f t="shared" si="708"/>
        <v>407481640752</v>
      </c>
      <c r="C7610" s="5">
        <v>40748</v>
      </c>
      <c r="D7610" s="2" t="s">
        <v>804</v>
      </c>
      <c r="E7610" s="14">
        <f t="shared" si="709"/>
        <v>0</v>
      </c>
      <c r="F7610" s="2">
        <v>16</v>
      </c>
      <c r="G7610" s="19">
        <v>597.44000000000005</v>
      </c>
      <c r="H7610" s="20">
        <v>0.09</v>
      </c>
      <c r="I7610" s="6"/>
      <c r="J7610" s="5">
        <v>40752</v>
      </c>
      <c r="K7610" s="25">
        <v>108.3</v>
      </c>
      <c r="L7610" s="2" t="s">
        <v>648</v>
      </c>
      <c r="M7610" s="14">
        <f>+VLOOKUP(L7610,Customers!$C$3:$D$797,2,FALSE)</f>
        <v>4</v>
      </c>
      <c r="N7610" s="14">
        <f>+INDEX(Customers!$B$2:$D$797,MATCH(TF_Database!L7610,Customers!$C$2:$C$797,0),1)</f>
        <v>17262</v>
      </c>
      <c r="O7610" s="29">
        <f t="shared" si="710"/>
        <v>5</v>
      </c>
      <c r="P7610" s="29">
        <f t="shared" si="711"/>
        <v>10</v>
      </c>
      <c r="Q7610" s="14" t="str">
        <f t="shared" si="712"/>
        <v xml:space="preserve">Carl </v>
      </c>
      <c r="R7610" s="14" t="str">
        <f t="shared" si="713"/>
        <v>Weiss</v>
      </c>
    </row>
    <row r="7611" spans="2:18" x14ac:dyDescent="0.45">
      <c r="B7611" s="14" t="str">
        <f t="shared" si="708"/>
        <v>407482640750</v>
      </c>
      <c r="C7611" s="5">
        <v>40748</v>
      </c>
      <c r="D7611" s="2" t="s">
        <v>804</v>
      </c>
      <c r="E7611" s="14">
        <f t="shared" si="709"/>
        <v>0</v>
      </c>
      <c r="F7611" s="2">
        <v>26</v>
      </c>
      <c r="G7611" s="19">
        <v>132.22999999999999</v>
      </c>
      <c r="H7611" s="20">
        <v>7.0000000000000007E-2</v>
      </c>
      <c r="I7611" s="6"/>
      <c r="J7611" s="5">
        <v>40750</v>
      </c>
      <c r="K7611" s="25">
        <v>22.25</v>
      </c>
      <c r="L7611" s="2" t="s">
        <v>648</v>
      </c>
      <c r="M7611" s="14">
        <f>+VLOOKUP(L7611,Customers!$C$3:$D$797,2,FALSE)</f>
        <v>4</v>
      </c>
      <c r="N7611" s="14">
        <f>+INDEX(Customers!$B$2:$D$797,MATCH(TF_Database!L7611,Customers!$C$2:$C$797,0),1)</f>
        <v>17262</v>
      </c>
      <c r="O7611" s="29">
        <f t="shared" si="710"/>
        <v>5</v>
      </c>
      <c r="P7611" s="29">
        <f t="shared" si="711"/>
        <v>10</v>
      </c>
      <c r="Q7611" s="14" t="str">
        <f t="shared" si="712"/>
        <v xml:space="preserve">Carl </v>
      </c>
      <c r="R7611" s="14" t="str">
        <f t="shared" si="713"/>
        <v>Weiss</v>
      </c>
    </row>
    <row r="7612" spans="2:18" x14ac:dyDescent="0.45">
      <c r="B7612" s="14" t="str">
        <f t="shared" si="708"/>
        <v>407482240753</v>
      </c>
      <c r="C7612" s="5">
        <v>40748</v>
      </c>
      <c r="D7612" s="2" t="s">
        <v>804</v>
      </c>
      <c r="E7612" s="14">
        <f t="shared" si="709"/>
        <v>0</v>
      </c>
      <c r="F7612" s="2">
        <v>22</v>
      </c>
      <c r="G7612" s="19">
        <v>2403.1369999999997</v>
      </c>
      <c r="H7612" s="20">
        <v>0</v>
      </c>
      <c r="I7612" s="6"/>
      <c r="J7612" s="5">
        <v>40753</v>
      </c>
      <c r="K7612" s="25">
        <v>377.62199999999996</v>
      </c>
      <c r="L7612" s="2" t="s">
        <v>648</v>
      </c>
      <c r="M7612" s="14">
        <f>+VLOOKUP(L7612,Customers!$C$3:$D$797,2,FALSE)</f>
        <v>4</v>
      </c>
      <c r="N7612" s="14">
        <f>+INDEX(Customers!$B$2:$D$797,MATCH(TF_Database!L7612,Customers!$C$2:$C$797,0),1)</f>
        <v>17262</v>
      </c>
      <c r="O7612" s="29">
        <f t="shared" si="710"/>
        <v>5</v>
      </c>
      <c r="P7612" s="29">
        <f t="shared" si="711"/>
        <v>10</v>
      </c>
      <c r="Q7612" s="14" t="str">
        <f t="shared" si="712"/>
        <v xml:space="preserve">Carl </v>
      </c>
      <c r="R7612" s="14" t="str">
        <f t="shared" si="713"/>
        <v>Weiss</v>
      </c>
    </row>
    <row r="7613" spans="2:18" x14ac:dyDescent="0.45">
      <c r="B7613" s="14" t="str">
        <f t="shared" si="708"/>
        <v>407484840750</v>
      </c>
      <c r="C7613" s="5">
        <v>40748</v>
      </c>
      <c r="D7613" s="2" t="s">
        <v>804</v>
      </c>
      <c r="E7613" s="14">
        <f t="shared" si="709"/>
        <v>0</v>
      </c>
      <c r="F7613" s="2">
        <v>48</v>
      </c>
      <c r="G7613" s="19">
        <v>5138.335</v>
      </c>
      <c r="H7613" s="20">
        <v>0.02</v>
      </c>
      <c r="I7613" s="6"/>
      <c r="J7613" s="5">
        <v>40750</v>
      </c>
      <c r="K7613" s="25">
        <v>1422.1980000000001</v>
      </c>
      <c r="L7613" s="2" t="s">
        <v>648</v>
      </c>
      <c r="M7613" s="14">
        <f>+VLOOKUP(L7613,Customers!$C$3:$D$797,2,FALSE)</f>
        <v>4</v>
      </c>
      <c r="N7613" s="14">
        <f>+INDEX(Customers!$B$2:$D$797,MATCH(TF_Database!L7613,Customers!$C$2:$C$797,0),1)</f>
        <v>17262</v>
      </c>
      <c r="O7613" s="29">
        <f t="shared" si="710"/>
        <v>5</v>
      </c>
      <c r="P7613" s="29">
        <f t="shared" si="711"/>
        <v>10</v>
      </c>
      <c r="Q7613" s="14" t="str">
        <f t="shared" si="712"/>
        <v xml:space="preserve">Carl </v>
      </c>
      <c r="R7613" s="14" t="str">
        <f t="shared" si="713"/>
        <v>Weiss</v>
      </c>
    </row>
    <row r="7614" spans="2:18" x14ac:dyDescent="0.45">
      <c r="B7614" s="14" t="str">
        <f t="shared" si="708"/>
        <v>400073440007</v>
      </c>
      <c r="C7614" s="5">
        <v>40007</v>
      </c>
      <c r="D7614" s="2" t="s">
        <v>804</v>
      </c>
      <c r="E7614" s="14">
        <f t="shared" si="709"/>
        <v>0</v>
      </c>
      <c r="F7614" s="2">
        <v>34</v>
      </c>
      <c r="G7614" s="19">
        <v>223.499</v>
      </c>
      <c r="H7614" s="20">
        <v>0.06</v>
      </c>
      <c r="I7614" s="6"/>
      <c r="J7614" s="5">
        <v>40007</v>
      </c>
      <c r="K7614" s="25">
        <v>-122.13300000000001</v>
      </c>
      <c r="L7614" s="2" t="s">
        <v>648</v>
      </c>
      <c r="M7614" s="14">
        <f>+VLOOKUP(L7614,Customers!$C$3:$D$797,2,FALSE)</f>
        <v>4</v>
      </c>
      <c r="N7614" s="14">
        <f>+INDEX(Customers!$B$2:$D$797,MATCH(TF_Database!L7614,Customers!$C$2:$C$797,0),1)</f>
        <v>17262</v>
      </c>
      <c r="O7614" s="29">
        <f t="shared" si="710"/>
        <v>5</v>
      </c>
      <c r="P7614" s="29">
        <f t="shared" si="711"/>
        <v>10</v>
      </c>
      <c r="Q7614" s="14" t="str">
        <f t="shared" si="712"/>
        <v xml:space="preserve">Carl </v>
      </c>
      <c r="R7614" s="14" t="str">
        <f t="shared" si="713"/>
        <v>Weiss</v>
      </c>
    </row>
    <row r="7615" spans="2:18" x14ac:dyDescent="0.45">
      <c r="B7615" s="14" t="str">
        <f t="shared" si="708"/>
        <v>398324139832</v>
      </c>
      <c r="C7615" s="5">
        <v>39832</v>
      </c>
      <c r="D7615" s="2" t="s">
        <v>804</v>
      </c>
      <c r="E7615" s="14">
        <f t="shared" si="709"/>
        <v>0</v>
      </c>
      <c r="F7615" s="2">
        <v>41</v>
      </c>
      <c r="G7615" s="19">
        <v>108.15</v>
      </c>
      <c r="H7615" s="20">
        <v>0.09</v>
      </c>
      <c r="I7615" s="6"/>
      <c r="J7615" s="5">
        <v>39832</v>
      </c>
      <c r="K7615" s="25">
        <v>7.57</v>
      </c>
      <c r="L7615" s="2" t="s">
        <v>493</v>
      </c>
      <c r="M7615" s="14">
        <f>+VLOOKUP(L7615,Customers!$C$3:$D$797,2,FALSE)</f>
        <v>3</v>
      </c>
      <c r="N7615" s="14">
        <f>+INDEX(Customers!$B$2:$D$797,MATCH(TF_Database!L7615,Customers!$C$2:$C$797,0),1)</f>
        <v>12667</v>
      </c>
      <c r="O7615" s="29">
        <f t="shared" si="710"/>
        <v>7</v>
      </c>
      <c r="P7615" s="29">
        <f t="shared" si="711"/>
        <v>13</v>
      </c>
      <c r="Q7615" s="14" t="str">
        <f t="shared" si="712"/>
        <v xml:space="preserve">Arthur </v>
      </c>
      <c r="R7615" s="14" t="str">
        <f t="shared" si="713"/>
        <v>Gainer</v>
      </c>
    </row>
    <row r="7616" spans="2:18" x14ac:dyDescent="0.45">
      <c r="B7616" s="14" t="str">
        <f t="shared" si="708"/>
        <v>400442940046</v>
      </c>
      <c r="C7616" s="5">
        <v>40044</v>
      </c>
      <c r="D7616" s="2" t="s">
        <v>808</v>
      </c>
      <c r="E7616" s="14">
        <f t="shared" si="709"/>
        <v>0</v>
      </c>
      <c r="F7616" s="2">
        <v>29</v>
      </c>
      <c r="G7616" s="19">
        <v>857.11</v>
      </c>
      <c r="H7616" s="20">
        <v>7.0000000000000007E-2</v>
      </c>
      <c r="I7616" s="6"/>
      <c r="J7616" s="5">
        <v>40046</v>
      </c>
      <c r="K7616" s="25">
        <v>285.2</v>
      </c>
      <c r="L7616" s="2" t="s">
        <v>754</v>
      </c>
      <c r="M7616" s="14">
        <f>+VLOOKUP(L7616,Customers!$C$3:$D$797,2,FALSE)</f>
        <v>5</v>
      </c>
      <c r="N7616" s="14">
        <f>+INDEX(Customers!$B$2:$D$797,MATCH(TF_Database!L7616,Customers!$C$2:$C$797,0),1)</f>
        <v>31226</v>
      </c>
      <c r="O7616" s="29">
        <f t="shared" si="710"/>
        <v>5</v>
      </c>
      <c r="P7616" s="29">
        <f t="shared" si="711"/>
        <v>11</v>
      </c>
      <c r="Q7616" s="14" t="str">
        <f t="shared" si="712"/>
        <v xml:space="preserve">Lisa </v>
      </c>
      <c r="R7616" s="14" t="str">
        <f t="shared" si="713"/>
        <v>Hazard</v>
      </c>
    </row>
    <row r="7617" spans="2:18" x14ac:dyDescent="0.45">
      <c r="B7617" s="14" t="str">
        <f t="shared" si="708"/>
        <v>400441140045</v>
      </c>
      <c r="C7617" s="5">
        <v>40044</v>
      </c>
      <c r="D7617" s="2" t="s">
        <v>808</v>
      </c>
      <c r="E7617" s="14">
        <f t="shared" si="709"/>
        <v>0</v>
      </c>
      <c r="F7617" s="2">
        <v>11</v>
      </c>
      <c r="G7617" s="19">
        <v>69.599999999999994</v>
      </c>
      <c r="H7617" s="20">
        <v>0</v>
      </c>
      <c r="I7617" s="6"/>
      <c r="J7617" s="5">
        <v>40045</v>
      </c>
      <c r="K7617" s="25">
        <v>6.46</v>
      </c>
      <c r="L7617" s="2" t="s">
        <v>754</v>
      </c>
      <c r="M7617" s="14">
        <f>+VLOOKUP(L7617,Customers!$C$3:$D$797,2,FALSE)</f>
        <v>5</v>
      </c>
      <c r="N7617" s="14">
        <f>+INDEX(Customers!$B$2:$D$797,MATCH(TF_Database!L7617,Customers!$C$2:$C$797,0),1)</f>
        <v>31226</v>
      </c>
      <c r="O7617" s="29">
        <f t="shared" si="710"/>
        <v>5</v>
      </c>
      <c r="P7617" s="29">
        <f t="shared" si="711"/>
        <v>11</v>
      </c>
      <c r="Q7617" s="14" t="str">
        <f t="shared" si="712"/>
        <v xml:space="preserve">Lisa </v>
      </c>
      <c r="R7617" s="14" t="str">
        <f t="shared" si="713"/>
        <v>Hazard</v>
      </c>
    </row>
    <row r="7618" spans="2:18" x14ac:dyDescent="0.45">
      <c r="B7618" s="14" t="str">
        <f t="shared" si="708"/>
        <v>400444340045</v>
      </c>
      <c r="C7618" s="5">
        <v>40044</v>
      </c>
      <c r="D7618" s="2" t="s">
        <v>808</v>
      </c>
      <c r="E7618" s="14">
        <f t="shared" si="709"/>
        <v>0</v>
      </c>
      <c r="F7618" s="2">
        <v>43</v>
      </c>
      <c r="G7618" s="19">
        <v>1279.5050000000001</v>
      </c>
      <c r="H7618" s="20">
        <v>0.1</v>
      </c>
      <c r="I7618" s="6"/>
      <c r="J7618" s="5">
        <v>40045</v>
      </c>
      <c r="K7618" s="25">
        <v>384.20099999999996</v>
      </c>
      <c r="L7618" s="2" t="s">
        <v>754</v>
      </c>
      <c r="M7618" s="14">
        <f>+VLOOKUP(L7618,Customers!$C$3:$D$797,2,FALSE)</f>
        <v>5</v>
      </c>
      <c r="N7618" s="14">
        <f>+INDEX(Customers!$B$2:$D$797,MATCH(TF_Database!L7618,Customers!$C$2:$C$797,0),1)</f>
        <v>31226</v>
      </c>
      <c r="O7618" s="29">
        <f t="shared" si="710"/>
        <v>5</v>
      </c>
      <c r="P7618" s="29">
        <f t="shared" si="711"/>
        <v>11</v>
      </c>
      <c r="Q7618" s="14" t="str">
        <f t="shared" si="712"/>
        <v xml:space="preserve">Lisa </v>
      </c>
      <c r="R7618" s="14" t="str">
        <f t="shared" si="713"/>
        <v>Hazard</v>
      </c>
    </row>
    <row r="7619" spans="2:18" x14ac:dyDescent="0.45">
      <c r="B7619" s="14" t="str">
        <f t="shared" si="708"/>
        <v>411833841184</v>
      </c>
      <c r="C7619" s="5">
        <v>41183</v>
      </c>
      <c r="D7619" s="2" t="s">
        <v>811</v>
      </c>
      <c r="E7619" s="14">
        <f t="shared" si="709"/>
        <v>0</v>
      </c>
      <c r="F7619" s="2">
        <v>38</v>
      </c>
      <c r="G7619" s="19">
        <v>191.14</v>
      </c>
      <c r="H7619" s="20">
        <v>0.06</v>
      </c>
      <c r="I7619" s="6"/>
      <c r="J7619" s="5">
        <v>41184</v>
      </c>
      <c r="K7619" s="25">
        <v>82.65</v>
      </c>
      <c r="L7619" s="2" t="s">
        <v>755</v>
      </c>
      <c r="M7619" s="14">
        <f>+VLOOKUP(L7619,Customers!$C$3:$D$797,2,FALSE)</f>
        <v>3</v>
      </c>
      <c r="N7619" s="14">
        <f>+INDEX(Customers!$B$2:$D$797,MATCH(TF_Database!L7619,Customers!$C$2:$C$797,0),1)</f>
        <v>3153</v>
      </c>
      <c r="O7619" s="29">
        <f t="shared" si="710"/>
        <v>6</v>
      </c>
      <c r="P7619" s="29">
        <f t="shared" si="711"/>
        <v>15</v>
      </c>
      <c r="Q7619" s="14" t="str">
        <f t="shared" si="712"/>
        <v xml:space="preserve">Mitch </v>
      </c>
      <c r="R7619" s="14" t="str">
        <f t="shared" si="713"/>
        <v>Gastineau</v>
      </c>
    </row>
    <row r="7620" spans="2:18" x14ac:dyDescent="0.45">
      <c r="B7620" s="14" t="str">
        <f t="shared" si="708"/>
        <v>399362739937</v>
      </c>
      <c r="C7620" s="5">
        <v>39936</v>
      </c>
      <c r="D7620" s="2" t="s">
        <v>808</v>
      </c>
      <c r="E7620" s="14">
        <f t="shared" si="709"/>
        <v>0</v>
      </c>
      <c r="F7620" s="2">
        <v>27</v>
      </c>
      <c r="G7620" s="19">
        <v>216.95</v>
      </c>
      <c r="H7620" s="20">
        <v>0.08</v>
      </c>
      <c r="I7620" s="6"/>
      <c r="J7620" s="5">
        <v>39937</v>
      </c>
      <c r="K7620" s="25">
        <v>-88.82</v>
      </c>
      <c r="L7620" s="2" t="s">
        <v>756</v>
      </c>
      <c r="M7620" s="14">
        <f>+VLOOKUP(L7620,Customers!$C$3:$D$797,2,FALSE)</f>
        <v>3</v>
      </c>
      <c r="N7620" s="14">
        <f>+INDEX(Customers!$B$2:$D$797,MATCH(TF_Database!L7620,Customers!$C$2:$C$797,0),1)</f>
        <v>20909</v>
      </c>
      <c r="O7620" s="29">
        <f t="shared" si="710"/>
        <v>10</v>
      </c>
      <c r="P7620" s="29">
        <f t="shared" si="711"/>
        <v>15</v>
      </c>
      <c r="Q7620" s="14" t="str">
        <f t="shared" si="712"/>
        <v xml:space="preserve">Katharine </v>
      </c>
      <c r="R7620" s="14" t="str">
        <f t="shared" si="713"/>
        <v>Harms</v>
      </c>
    </row>
    <row r="7621" spans="2:18" x14ac:dyDescent="0.45">
      <c r="B7621" s="14" t="str">
        <f t="shared" si="708"/>
        <v>402751340278</v>
      </c>
      <c r="C7621" s="5">
        <v>40275</v>
      </c>
      <c r="D7621" s="2" t="s">
        <v>806</v>
      </c>
      <c r="E7621" s="14">
        <f t="shared" si="709"/>
        <v>1</v>
      </c>
      <c r="F7621" s="2">
        <v>13</v>
      </c>
      <c r="G7621" s="19">
        <v>88.38</v>
      </c>
      <c r="H7621" s="20">
        <v>0.06</v>
      </c>
      <c r="I7621" s="6"/>
      <c r="J7621" s="5">
        <v>40278</v>
      </c>
      <c r="K7621" s="25">
        <v>-64.95</v>
      </c>
      <c r="L7621" s="2" t="s">
        <v>757</v>
      </c>
      <c r="M7621" s="14">
        <f>+VLOOKUP(L7621,Customers!$C$3:$D$797,2,FALSE)</f>
        <v>1</v>
      </c>
      <c r="N7621" s="14">
        <f>+INDEX(Customers!$B$2:$D$797,MATCH(TF_Database!L7621,Customers!$C$2:$C$797,0),1)</f>
        <v>25679</v>
      </c>
      <c r="O7621" s="29">
        <f t="shared" si="710"/>
        <v>8</v>
      </c>
      <c r="P7621" s="29">
        <f t="shared" si="711"/>
        <v>17</v>
      </c>
      <c r="Q7621" s="14" t="str">
        <f t="shared" si="712"/>
        <v xml:space="preserve">Matthew </v>
      </c>
      <c r="R7621" s="14" t="str">
        <f t="shared" si="713"/>
        <v>Grinstein</v>
      </c>
    </row>
    <row r="7622" spans="2:18" x14ac:dyDescent="0.45">
      <c r="B7622" s="14" t="str">
        <f t="shared" si="708"/>
        <v>412033541205</v>
      </c>
      <c r="C7622" s="5">
        <v>41203</v>
      </c>
      <c r="D7622" s="2" t="s">
        <v>811</v>
      </c>
      <c r="E7622" s="14">
        <f t="shared" si="709"/>
        <v>0</v>
      </c>
      <c r="F7622" s="2">
        <v>35</v>
      </c>
      <c r="G7622" s="19">
        <v>182.86</v>
      </c>
      <c r="H7622" s="20">
        <v>0</v>
      </c>
      <c r="I7622" s="6"/>
      <c r="J7622" s="5">
        <v>41205</v>
      </c>
      <c r="K7622" s="25">
        <v>-106.27</v>
      </c>
      <c r="L7622" s="2" t="s">
        <v>754</v>
      </c>
      <c r="M7622" s="14">
        <f>+VLOOKUP(L7622,Customers!$C$3:$D$797,2,FALSE)</f>
        <v>5</v>
      </c>
      <c r="N7622" s="14">
        <f>+INDEX(Customers!$B$2:$D$797,MATCH(TF_Database!L7622,Customers!$C$2:$C$797,0),1)</f>
        <v>31226</v>
      </c>
      <c r="O7622" s="29">
        <f t="shared" si="710"/>
        <v>5</v>
      </c>
      <c r="P7622" s="29">
        <f t="shared" si="711"/>
        <v>11</v>
      </c>
      <c r="Q7622" s="14" t="str">
        <f t="shared" si="712"/>
        <v xml:space="preserve">Lisa </v>
      </c>
      <c r="R7622" s="14" t="str">
        <f t="shared" si="713"/>
        <v>Hazard</v>
      </c>
    </row>
    <row r="7623" spans="2:18" x14ac:dyDescent="0.45">
      <c r="B7623" s="14" t="str">
        <f t="shared" ref="B7623:B7686" si="714">+CONCATENATE(C7623,F7623,J7623)</f>
        <v>404751940477</v>
      </c>
      <c r="C7623" s="5">
        <v>40475</v>
      </c>
      <c r="D7623" s="2" t="s">
        <v>811</v>
      </c>
      <c r="E7623" s="14">
        <f t="shared" ref="E7623:E7686" si="715">+IF(D7623="High",1,0)</f>
        <v>0</v>
      </c>
      <c r="F7623" s="2">
        <v>19</v>
      </c>
      <c r="G7623" s="19">
        <v>137.84</v>
      </c>
      <c r="H7623" s="20">
        <v>0.06</v>
      </c>
      <c r="I7623" s="6"/>
      <c r="J7623" s="5">
        <v>40477</v>
      </c>
      <c r="K7623" s="25">
        <v>34.31</v>
      </c>
      <c r="L7623" s="2" t="s">
        <v>521</v>
      </c>
      <c r="M7623" s="14">
        <f>+VLOOKUP(L7623,Customers!$C$3:$D$797,2,FALSE)</f>
        <v>4</v>
      </c>
      <c r="N7623" s="14">
        <f>+INDEX(Customers!$B$2:$D$797,MATCH(TF_Database!L7623,Customers!$C$2:$C$797,0),1)</f>
        <v>27203</v>
      </c>
      <c r="O7623" s="29">
        <f t="shared" ref="O7623:O7686" si="716">+SEARCH(" ",L7623)</f>
        <v>6</v>
      </c>
      <c r="P7623" s="29">
        <f t="shared" ref="P7623:P7686" si="717">+LEN(L7623)</f>
        <v>14</v>
      </c>
      <c r="Q7623" s="14" t="str">
        <f t="shared" ref="Q7623:Q7686" si="718">+LEFT(L7623,O7623)</f>
        <v xml:space="preserve">Cathy </v>
      </c>
      <c r="R7623" s="14" t="str">
        <f t="shared" ref="R7623:R7686" si="719">+RIGHT(L7623,P7623-O7623)</f>
        <v>Prescott</v>
      </c>
    </row>
    <row r="7624" spans="2:18" x14ac:dyDescent="0.45">
      <c r="B7624" s="14" t="str">
        <f t="shared" si="714"/>
        <v>405003740501</v>
      </c>
      <c r="C7624" s="5">
        <v>40500</v>
      </c>
      <c r="D7624" s="2" t="s">
        <v>811</v>
      </c>
      <c r="E7624" s="14">
        <f t="shared" si="715"/>
        <v>0</v>
      </c>
      <c r="F7624" s="2">
        <v>37</v>
      </c>
      <c r="G7624" s="19">
        <v>109.9</v>
      </c>
      <c r="H7624" s="20">
        <v>0.09</v>
      </c>
      <c r="I7624" s="6"/>
      <c r="J7624" s="5">
        <v>40501</v>
      </c>
      <c r="K7624" s="25">
        <v>48.52</v>
      </c>
      <c r="L7624" s="2" t="s">
        <v>757</v>
      </c>
      <c r="M7624" s="14">
        <f>+VLOOKUP(L7624,Customers!$C$3:$D$797,2,FALSE)</f>
        <v>1</v>
      </c>
      <c r="N7624" s="14">
        <f>+INDEX(Customers!$B$2:$D$797,MATCH(TF_Database!L7624,Customers!$C$2:$C$797,0),1)</f>
        <v>25679</v>
      </c>
      <c r="O7624" s="29">
        <f t="shared" si="716"/>
        <v>8</v>
      </c>
      <c r="P7624" s="29">
        <f t="shared" si="717"/>
        <v>17</v>
      </c>
      <c r="Q7624" s="14" t="str">
        <f t="shared" si="718"/>
        <v xml:space="preserve">Matthew </v>
      </c>
      <c r="R7624" s="14" t="str">
        <f t="shared" si="719"/>
        <v>Grinstein</v>
      </c>
    </row>
    <row r="7625" spans="2:18" x14ac:dyDescent="0.45">
      <c r="B7625" s="14" t="str">
        <f t="shared" si="714"/>
        <v>405001340502</v>
      </c>
      <c r="C7625" s="5">
        <v>40500</v>
      </c>
      <c r="D7625" s="2" t="s">
        <v>811</v>
      </c>
      <c r="E7625" s="14">
        <f t="shared" si="715"/>
        <v>0</v>
      </c>
      <c r="F7625" s="2">
        <v>13</v>
      </c>
      <c r="G7625" s="19">
        <v>315.29000000000002</v>
      </c>
      <c r="H7625" s="20">
        <v>0</v>
      </c>
      <c r="I7625" s="6"/>
      <c r="J7625" s="5">
        <v>40502</v>
      </c>
      <c r="K7625" s="25">
        <v>-361.82</v>
      </c>
      <c r="L7625" s="2" t="s">
        <v>757</v>
      </c>
      <c r="M7625" s="14">
        <f>+VLOOKUP(L7625,Customers!$C$3:$D$797,2,FALSE)</f>
        <v>1</v>
      </c>
      <c r="N7625" s="14">
        <f>+INDEX(Customers!$B$2:$D$797,MATCH(TF_Database!L7625,Customers!$C$2:$C$797,0),1)</f>
        <v>25679</v>
      </c>
      <c r="O7625" s="29">
        <f t="shared" si="716"/>
        <v>8</v>
      </c>
      <c r="P7625" s="29">
        <f t="shared" si="717"/>
        <v>17</v>
      </c>
      <c r="Q7625" s="14" t="str">
        <f t="shared" si="718"/>
        <v xml:space="preserve">Matthew </v>
      </c>
      <c r="R7625" s="14" t="str">
        <f t="shared" si="719"/>
        <v>Grinstein</v>
      </c>
    </row>
    <row r="7626" spans="2:18" x14ac:dyDescent="0.45">
      <c r="B7626" s="14" t="str">
        <f t="shared" si="714"/>
        <v>404204140421</v>
      </c>
      <c r="C7626" s="5">
        <v>40420</v>
      </c>
      <c r="D7626" s="2" t="s">
        <v>811</v>
      </c>
      <c r="E7626" s="14">
        <f t="shared" si="715"/>
        <v>0</v>
      </c>
      <c r="F7626" s="2">
        <v>41</v>
      </c>
      <c r="G7626" s="19">
        <v>320.42</v>
      </c>
      <c r="H7626" s="20">
        <v>0.03</v>
      </c>
      <c r="I7626" s="6"/>
      <c r="J7626" s="5">
        <v>40421</v>
      </c>
      <c r="K7626" s="25">
        <v>-66.366500000000002</v>
      </c>
      <c r="L7626" s="2" t="s">
        <v>738</v>
      </c>
      <c r="M7626" s="14">
        <f>+VLOOKUP(L7626,Customers!$C$3:$D$797,2,FALSE)</f>
        <v>1</v>
      </c>
      <c r="N7626" s="14">
        <f>+INDEX(Customers!$B$2:$D$797,MATCH(TF_Database!L7626,Customers!$C$2:$C$797,0),1)</f>
        <v>19175</v>
      </c>
      <c r="O7626" s="29">
        <f t="shared" si="716"/>
        <v>7</v>
      </c>
      <c r="P7626" s="29">
        <f t="shared" si="717"/>
        <v>18</v>
      </c>
      <c r="Q7626" s="14" t="str">
        <f t="shared" si="718"/>
        <v xml:space="preserve">Lauren </v>
      </c>
      <c r="R7626" s="14" t="str">
        <f t="shared" si="719"/>
        <v>Leatherbury</v>
      </c>
    </row>
    <row r="7627" spans="2:18" x14ac:dyDescent="0.45">
      <c r="B7627" s="14" t="str">
        <f t="shared" si="714"/>
        <v>404203540421</v>
      </c>
      <c r="C7627" s="5">
        <v>40420</v>
      </c>
      <c r="D7627" s="2" t="s">
        <v>811</v>
      </c>
      <c r="E7627" s="14">
        <f t="shared" si="715"/>
        <v>0</v>
      </c>
      <c r="F7627" s="2">
        <v>35</v>
      </c>
      <c r="G7627" s="19">
        <v>266.64</v>
      </c>
      <c r="H7627" s="20">
        <v>7.0000000000000007E-2</v>
      </c>
      <c r="I7627" s="6"/>
      <c r="J7627" s="5">
        <v>40421</v>
      </c>
      <c r="K7627" s="25">
        <v>-36.76</v>
      </c>
      <c r="L7627" s="2" t="s">
        <v>738</v>
      </c>
      <c r="M7627" s="14">
        <f>+VLOOKUP(L7627,Customers!$C$3:$D$797,2,FALSE)</f>
        <v>1</v>
      </c>
      <c r="N7627" s="14">
        <f>+INDEX(Customers!$B$2:$D$797,MATCH(TF_Database!L7627,Customers!$C$2:$C$797,0),1)</f>
        <v>19175</v>
      </c>
      <c r="O7627" s="29">
        <f t="shared" si="716"/>
        <v>7</v>
      </c>
      <c r="P7627" s="29">
        <f t="shared" si="717"/>
        <v>18</v>
      </c>
      <c r="Q7627" s="14" t="str">
        <f t="shared" si="718"/>
        <v xml:space="preserve">Lauren </v>
      </c>
      <c r="R7627" s="14" t="str">
        <f t="shared" si="719"/>
        <v>Leatherbury</v>
      </c>
    </row>
    <row r="7628" spans="2:18" x14ac:dyDescent="0.45">
      <c r="B7628" s="14" t="str">
        <f t="shared" si="714"/>
        <v>405074740508</v>
      </c>
      <c r="C7628" s="5">
        <v>40507</v>
      </c>
      <c r="D7628" s="2" t="s">
        <v>806</v>
      </c>
      <c r="E7628" s="14">
        <f t="shared" si="715"/>
        <v>1</v>
      </c>
      <c r="F7628" s="2">
        <v>47</v>
      </c>
      <c r="G7628" s="19">
        <v>306.77</v>
      </c>
      <c r="H7628" s="20">
        <v>0.03</v>
      </c>
      <c r="I7628" s="6"/>
      <c r="J7628" s="5">
        <v>40508</v>
      </c>
      <c r="K7628" s="25">
        <v>-102.06</v>
      </c>
      <c r="L7628" s="2" t="s">
        <v>757</v>
      </c>
      <c r="M7628" s="14">
        <f>+VLOOKUP(L7628,Customers!$C$3:$D$797,2,FALSE)</f>
        <v>1</v>
      </c>
      <c r="N7628" s="14">
        <f>+INDEX(Customers!$B$2:$D$797,MATCH(TF_Database!L7628,Customers!$C$2:$C$797,0),1)</f>
        <v>25679</v>
      </c>
      <c r="O7628" s="29">
        <f t="shared" si="716"/>
        <v>8</v>
      </c>
      <c r="P7628" s="29">
        <f t="shared" si="717"/>
        <v>17</v>
      </c>
      <c r="Q7628" s="14" t="str">
        <f t="shared" si="718"/>
        <v xml:space="preserve">Matthew </v>
      </c>
      <c r="R7628" s="14" t="str">
        <f t="shared" si="719"/>
        <v>Grinstein</v>
      </c>
    </row>
    <row r="7629" spans="2:18" x14ac:dyDescent="0.45">
      <c r="B7629" s="14" t="str">
        <f t="shared" si="714"/>
        <v>408012840802</v>
      </c>
      <c r="C7629" s="5">
        <v>40801</v>
      </c>
      <c r="D7629" s="2" t="s">
        <v>808</v>
      </c>
      <c r="E7629" s="14">
        <f t="shared" si="715"/>
        <v>0</v>
      </c>
      <c r="F7629" s="2">
        <v>28</v>
      </c>
      <c r="G7629" s="19">
        <v>381.79</v>
      </c>
      <c r="H7629" s="20">
        <v>0.08</v>
      </c>
      <c r="I7629" s="6"/>
      <c r="J7629" s="5">
        <v>40802</v>
      </c>
      <c r="K7629" s="25">
        <v>73.73</v>
      </c>
      <c r="L7629" s="2" t="s">
        <v>627</v>
      </c>
      <c r="M7629" s="14">
        <f>+VLOOKUP(L7629,Customers!$C$3:$D$797,2,FALSE)</f>
        <v>3</v>
      </c>
      <c r="N7629" s="14">
        <f>+INDEX(Customers!$B$2:$D$797,MATCH(TF_Database!L7629,Customers!$C$2:$C$797,0),1)</f>
        <v>19625</v>
      </c>
      <c r="O7629" s="29">
        <f t="shared" si="716"/>
        <v>8</v>
      </c>
      <c r="P7629" s="29">
        <f t="shared" si="717"/>
        <v>14</v>
      </c>
      <c r="Q7629" s="14" t="str">
        <f t="shared" si="718"/>
        <v xml:space="preserve">Pauline </v>
      </c>
      <c r="R7629" s="14" t="str">
        <f t="shared" si="719"/>
        <v>Webber</v>
      </c>
    </row>
    <row r="7630" spans="2:18" x14ac:dyDescent="0.45">
      <c r="B7630" s="14" t="str">
        <f t="shared" si="714"/>
        <v>408011040802</v>
      </c>
      <c r="C7630" s="5">
        <v>40801</v>
      </c>
      <c r="D7630" s="2" t="s">
        <v>808</v>
      </c>
      <c r="E7630" s="14">
        <f t="shared" si="715"/>
        <v>0</v>
      </c>
      <c r="F7630" s="2">
        <v>10</v>
      </c>
      <c r="G7630" s="19">
        <v>1529.3115</v>
      </c>
      <c r="H7630" s="20">
        <v>0.1</v>
      </c>
      <c r="I7630" s="6"/>
      <c r="J7630" s="5">
        <v>40802</v>
      </c>
      <c r="K7630" s="25">
        <v>-491.26</v>
      </c>
      <c r="L7630" s="2" t="s">
        <v>627</v>
      </c>
      <c r="M7630" s="14">
        <f>+VLOOKUP(L7630,Customers!$C$3:$D$797,2,FALSE)</f>
        <v>3</v>
      </c>
      <c r="N7630" s="14">
        <f>+INDEX(Customers!$B$2:$D$797,MATCH(TF_Database!L7630,Customers!$C$2:$C$797,0),1)</f>
        <v>19625</v>
      </c>
      <c r="O7630" s="29">
        <f t="shared" si="716"/>
        <v>8</v>
      </c>
      <c r="P7630" s="29">
        <f t="shared" si="717"/>
        <v>14</v>
      </c>
      <c r="Q7630" s="14" t="str">
        <f t="shared" si="718"/>
        <v xml:space="preserve">Pauline </v>
      </c>
      <c r="R7630" s="14" t="str">
        <f t="shared" si="719"/>
        <v>Webber</v>
      </c>
    </row>
    <row r="7631" spans="2:18" x14ac:dyDescent="0.45">
      <c r="B7631" s="14" t="str">
        <f t="shared" si="714"/>
        <v>404254740426</v>
      </c>
      <c r="C7631" s="5">
        <v>40425</v>
      </c>
      <c r="D7631" s="2" t="s">
        <v>810</v>
      </c>
      <c r="E7631" s="14">
        <f t="shared" si="715"/>
        <v>0</v>
      </c>
      <c r="F7631" s="2">
        <v>47</v>
      </c>
      <c r="G7631" s="19">
        <v>270.32</v>
      </c>
      <c r="H7631" s="20">
        <v>0.06</v>
      </c>
      <c r="I7631" s="6"/>
      <c r="J7631" s="5">
        <v>40426</v>
      </c>
      <c r="K7631" s="25">
        <v>-47.15</v>
      </c>
      <c r="L7631" s="2" t="s">
        <v>738</v>
      </c>
      <c r="M7631" s="14">
        <f>+VLOOKUP(L7631,Customers!$C$3:$D$797,2,FALSE)</f>
        <v>1</v>
      </c>
      <c r="N7631" s="14">
        <f>+INDEX(Customers!$B$2:$D$797,MATCH(TF_Database!L7631,Customers!$C$2:$C$797,0),1)</f>
        <v>19175</v>
      </c>
      <c r="O7631" s="29">
        <f t="shared" si="716"/>
        <v>7</v>
      </c>
      <c r="P7631" s="29">
        <f t="shared" si="717"/>
        <v>18</v>
      </c>
      <c r="Q7631" s="14" t="str">
        <f t="shared" si="718"/>
        <v xml:space="preserve">Lauren </v>
      </c>
      <c r="R7631" s="14" t="str">
        <f t="shared" si="719"/>
        <v>Leatherbury</v>
      </c>
    </row>
    <row r="7632" spans="2:18" x14ac:dyDescent="0.45">
      <c r="B7632" s="14" t="str">
        <f t="shared" si="714"/>
        <v>402833140285</v>
      </c>
      <c r="C7632" s="5">
        <v>40283</v>
      </c>
      <c r="D7632" s="2" t="s">
        <v>806</v>
      </c>
      <c r="E7632" s="14">
        <f t="shared" si="715"/>
        <v>1</v>
      </c>
      <c r="F7632" s="2">
        <v>31</v>
      </c>
      <c r="G7632" s="19">
        <v>260.77</v>
      </c>
      <c r="H7632" s="20">
        <v>0.01</v>
      </c>
      <c r="I7632" s="6"/>
      <c r="J7632" s="5">
        <v>40285</v>
      </c>
      <c r="K7632" s="25">
        <v>-8.75</v>
      </c>
      <c r="L7632" s="2" t="s">
        <v>757</v>
      </c>
      <c r="M7632" s="14">
        <f>+VLOOKUP(L7632,Customers!$C$3:$D$797,2,FALSE)</f>
        <v>1</v>
      </c>
      <c r="N7632" s="14">
        <f>+INDEX(Customers!$B$2:$D$797,MATCH(TF_Database!L7632,Customers!$C$2:$C$797,0),1)</f>
        <v>25679</v>
      </c>
      <c r="O7632" s="29">
        <f t="shared" si="716"/>
        <v>8</v>
      </c>
      <c r="P7632" s="29">
        <f t="shared" si="717"/>
        <v>17</v>
      </c>
      <c r="Q7632" s="14" t="str">
        <f t="shared" si="718"/>
        <v xml:space="preserve">Matthew </v>
      </c>
      <c r="R7632" s="14" t="str">
        <f t="shared" si="719"/>
        <v>Grinstein</v>
      </c>
    </row>
    <row r="7633" spans="2:18" x14ac:dyDescent="0.45">
      <c r="B7633" s="14" t="str">
        <f t="shared" si="714"/>
        <v>402831840284</v>
      </c>
      <c r="C7633" s="5">
        <v>40283</v>
      </c>
      <c r="D7633" s="2" t="s">
        <v>806</v>
      </c>
      <c r="E7633" s="14">
        <f t="shared" si="715"/>
        <v>1</v>
      </c>
      <c r="F7633" s="2">
        <v>18</v>
      </c>
      <c r="G7633" s="19">
        <v>2445.212</v>
      </c>
      <c r="H7633" s="20">
        <v>0.02</v>
      </c>
      <c r="I7633" s="6"/>
      <c r="J7633" s="5">
        <v>40284</v>
      </c>
      <c r="K7633" s="25">
        <v>275.76900000000001</v>
      </c>
      <c r="L7633" s="2" t="s">
        <v>757</v>
      </c>
      <c r="M7633" s="14">
        <f>+VLOOKUP(L7633,Customers!$C$3:$D$797,2,FALSE)</f>
        <v>1</v>
      </c>
      <c r="N7633" s="14">
        <f>+INDEX(Customers!$B$2:$D$797,MATCH(TF_Database!L7633,Customers!$C$2:$C$797,0),1)</f>
        <v>25679</v>
      </c>
      <c r="O7633" s="29">
        <f t="shared" si="716"/>
        <v>8</v>
      </c>
      <c r="P7633" s="29">
        <f t="shared" si="717"/>
        <v>17</v>
      </c>
      <c r="Q7633" s="14" t="str">
        <f t="shared" si="718"/>
        <v xml:space="preserve">Matthew </v>
      </c>
      <c r="R7633" s="14" t="str">
        <f t="shared" si="719"/>
        <v>Grinstein</v>
      </c>
    </row>
    <row r="7634" spans="2:18" x14ac:dyDescent="0.45">
      <c r="B7634" s="14" t="str">
        <f t="shared" si="714"/>
        <v>402831440286</v>
      </c>
      <c r="C7634" s="5">
        <v>40283</v>
      </c>
      <c r="D7634" s="2" t="s">
        <v>806</v>
      </c>
      <c r="E7634" s="14">
        <f t="shared" si="715"/>
        <v>1</v>
      </c>
      <c r="F7634" s="2">
        <v>14</v>
      </c>
      <c r="G7634" s="19">
        <v>1032.0274999999999</v>
      </c>
      <c r="H7634" s="20">
        <v>7.0000000000000007E-2</v>
      </c>
      <c r="I7634" s="6"/>
      <c r="J7634" s="5">
        <v>40286</v>
      </c>
      <c r="K7634" s="25">
        <v>97.397999999999996</v>
      </c>
      <c r="L7634" s="2" t="s">
        <v>757</v>
      </c>
      <c r="M7634" s="14">
        <f>+VLOOKUP(L7634,Customers!$C$3:$D$797,2,FALSE)</f>
        <v>1</v>
      </c>
      <c r="N7634" s="14">
        <f>+INDEX(Customers!$B$2:$D$797,MATCH(TF_Database!L7634,Customers!$C$2:$C$797,0),1)</f>
        <v>25679</v>
      </c>
      <c r="O7634" s="29">
        <f t="shared" si="716"/>
        <v>8</v>
      </c>
      <c r="P7634" s="29">
        <f t="shared" si="717"/>
        <v>17</v>
      </c>
      <c r="Q7634" s="14" t="str">
        <f t="shared" si="718"/>
        <v xml:space="preserve">Matthew </v>
      </c>
      <c r="R7634" s="14" t="str">
        <f t="shared" si="719"/>
        <v>Grinstein</v>
      </c>
    </row>
    <row r="7635" spans="2:18" x14ac:dyDescent="0.45">
      <c r="B7635" s="14" t="str">
        <f t="shared" si="714"/>
        <v>408072940809</v>
      </c>
      <c r="C7635" s="5">
        <v>40807</v>
      </c>
      <c r="D7635" s="2" t="s">
        <v>811</v>
      </c>
      <c r="E7635" s="14">
        <f t="shared" si="715"/>
        <v>0</v>
      </c>
      <c r="F7635" s="2">
        <v>29</v>
      </c>
      <c r="G7635" s="19">
        <v>21046.74</v>
      </c>
      <c r="H7635" s="20">
        <v>0.04</v>
      </c>
      <c r="I7635" s="6"/>
      <c r="J7635" s="5">
        <v>40809</v>
      </c>
      <c r="K7635" s="25">
        <v>5217.2669999999998</v>
      </c>
      <c r="L7635" s="2" t="s">
        <v>757</v>
      </c>
      <c r="M7635" s="14">
        <f>+VLOOKUP(L7635,Customers!$C$3:$D$797,2,FALSE)</f>
        <v>1</v>
      </c>
      <c r="N7635" s="14">
        <f>+INDEX(Customers!$B$2:$D$797,MATCH(TF_Database!L7635,Customers!$C$2:$C$797,0),1)</f>
        <v>25679</v>
      </c>
      <c r="O7635" s="29">
        <f t="shared" si="716"/>
        <v>8</v>
      </c>
      <c r="P7635" s="29">
        <f t="shared" si="717"/>
        <v>17</v>
      </c>
      <c r="Q7635" s="14" t="str">
        <f t="shared" si="718"/>
        <v xml:space="preserve">Matthew </v>
      </c>
      <c r="R7635" s="14" t="str">
        <f t="shared" si="719"/>
        <v>Grinstein</v>
      </c>
    </row>
    <row r="7636" spans="2:18" x14ac:dyDescent="0.45">
      <c r="B7636" s="14" t="str">
        <f t="shared" si="714"/>
        <v>403634040365</v>
      </c>
      <c r="C7636" s="5">
        <v>40363</v>
      </c>
      <c r="D7636" s="2" t="s">
        <v>806</v>
      </c>
      <c r="E7636" s="14">
        <f t="shared" si="715"/>
        <v>1</v>
      </c>
      <c r="F7636" s="2">
        <v>40</v>
      </c>
      <c r="G7636" s="19">
        <v>1384.34</v>
      </c>
      <c r="H7636" s="20">
        <v>0.1</v>
      </c>
      <c r="I7636" s="6"/>
      <c r="J7636" s="5">
        <v>40365</v>
      </c>
      <c r="K7636" s="25">
        <v>562.30899999999997</v>
      </c>
      <c r="L7636" s="2" t="s">
        <v>754</v>
      </c>
      <c r="M7636" s="14">
        <f>+VLOOKUP(L7636,Customers!$C$3:$D$797,2,FALSE)</f>
        <v>5</v>
      </c>
      <c r="N7636" s="14">
        <f>+INDEX(Customers!$B$2:$D$797,MATCH(TF_Database!L7636,Customers!$C$2:$C$797,0),1)</f>
        <v>31226</v>
      </c>
      <c r="O7636" s="29">
        <f t="shared" si="716"/>
        <v>5</v>
      </c>
      <c r="P7636" s="29">
        <f t="shared" si="717"/>
        <v>11</v>
      </c>
      <c r="Q7636" s="14" t="str">
        <f t="shared" si="718"/>
        <v xml:space="preserve">Lisa </v>
      </c>
      <c r="R7636" s="14" t="str">
        <f t="shared" si="719"/>
        <v>Hazard</v>
      </c>
    </row>
    <row r="7637" spans="2:18" x14ac:dyDescent="0.45">
      <c r="B7637" s="14" t="str">
        <f t="shared" si="714"/>
        <v>411772641179</v>
      </c>
      <c r="C7637" s="5">
        <v>41177</v>
      </c>
      <c r="D7637" s="2" t="s">
        <v>808</v>
      </c>
      <c r="E7637" s="14">
        <f t="shared" si="715"/>
        <v>0</v>
      </c>
      <c r="F7637" s="2">
        <v>26</v>
      </c>
      <c r="G7637" s="19">
        <v>362.76</v>
      </c>
      <c r="H7637" s="20">
        <v>0.09</v>
      </c>
      <c r="I7637" s="6"/>
      <c r="J7637" s="5">
        <v>41179</v>
      </c>
      <c r="K7637" s="25">
        <v>19.363</v>
      </c>
      <c r="L7637" s="2" t="s">
        <v>627</v>
      </c>
      <c r="M7637" s="14">
        <f>+VLOOKUP(L7637,Customers!$C$3:$D$797,2,FALSE)</f>
        <v>3</v>
      </c>
      <c r="N7637" s="14">
        <f>+INDEX(Customers!$B$2:$D$797,MATCH(TF_Database!L7637,Customers!$C$2:$C$797,0),1)</f>
        <v>19625</v>
      </c>
      <c r="O7637" s="29">
        <f t="shared" si="716"/>
        <v>8</v>
      </c>
      <c r="P7637" s="29">
        <f t="shared" si="717"/>
        <v>14</v>
      </c>
      <c r="Q7637" s="14" t="str">
        <f t="shared" si="718"/>
        <v xml:space="preserve">Pauline </v>
      </c>
      <c r="R7637" s="14" t="str">
        <f t="shared" si="719"/>
        <v>Webber</v>
      </c>
    </row>
    <row r="7638" spans="2:18" x14ac:dyDescent="0.45">
      <c r="B7638" s="14" t="str">
        <f t="shared" si="714"/>
        <v>40075640075</v>
      </c>
      <c r="C7638" s="5">
        <v>40075</v>
      </c>
      <c r="D7638" s="2" t="s">
        <v>808</v>
      </c>
      <c r="E7638" s="14">
        <f t="shared" si="715"/>
        <v>0</v>
      </c>
      <c r="F7638" s="2">
        <v>6</v>
      </c>
      <c r="G7638" s="19">
        <v>28.39</v>
      </c>
      <c r="H7638" s="20">
        <v>0.05</v>
      </c>
      <c r="I7638" s="6"/>
      <c r="J7638" s="5">
        <v>40075</v>
      </c>
      <c r="K7638" s="25">
        <v>3.84</v>
      </c>
      <c r="L7638" s="2" t="s">
        <v>627</v>
      </c>
      <c r="M7638" s="14">
        <f>+VLOOKUP(L7638,Customers!$C$3:$D$797,2,FALSE)</f>
        <v>3</v>
      </c>
      <c r="N7638" s="14">
        <f>+INDEX(Customers!$B$2:$D$797,MATCH(TF_Database!L7638,Customers!$C$2:$C$797,0),1)</f>
        <v>19625</v>
      </c>
      <c r="O7638" s="29">
        <f t="shared" si="716"/>
        <v>8</v>
      </c>
      <c r="P7638" s="29">
        <f t="shared" si="717"/>
        <v>14</v>
      </c>
      <c r="Q7638" s="14" t="str">
        <f t="shared" si="718"/>
        <v xml:space="preserve">Pauline </v>
      </c>
      <c r="R7638" s="14" t="str">
        <f t="shared" si="719"/>
        <v>Webber</v>
      </c>
    </row>
    <row r="7639" spans="2:18" x14ac:dyDescent="0.45">
      <c r="B7639" s="14" t="str">
        <f t="shared" si="714"/>
        <v>399555039957</v>
      </c>
      <c r="C7639" s="5">
        <v>39955</v>
      </c>
      <c r="D7639" s="2" t="s">
        <v>811</v>
      </c>
      <c r="E7639" s="14">
        <f t="shared" si="715"/>
        <v>0</v>
      </c>
      <c r="F7639" s="2">
        <v>50</v>
      </c>
      <c r="G7639" s="19">
        <v>6277.75</v>
      </c>
      <c r="H7639" s="20">
        <v>0.1</v>
      </c>
      <c r="I7639" s="6"/>
      <c r="J7639" s="5">
        <v>39957</v>
      </c>
      <c r="K7639" s="25">
        <v>-592.42999999999995</v>
      </c>
      <c r="L7639" s="2" t="s">
        <v>755</v>
      </c>
      <c r="M7639" s="14">
        <f>+VLOOKUP(L7639,Customers!$C$3:$D$797,2,FALSE)</f>
        <v>3</v>
      </c>
      <c r="N7639" s="14">
        <f>+INDEX(Customers!$B$2:$D$797,MATCH(TF_Database!L7639,Customers!$C$2:$C$797,0),1)</f>
        <v>3153</v>
      </c>
      <c r="O7639" s="29">
        <f t="shared" si="716"/>
        <v>6</v>
      </c>
      <c r="P7639" s="29">
        <f t="shared" si="717"/>
        <v>15</v>
      </c>
      <c r="Q7639" s="14" t="str">
        <f t="shared" si="718"/>
        <v xml:space="preserve">Mitch </v>
      </c>
      <c r="R7639" s="14" t="str">
        <f t="shared" si="719"/>
        <v>Gastineau</v>
      </c>
    </row>
    <row r="7640" spans="2:18" x14ac:dyDescent="0.45">
      <c r="B7640" s="14" t="str">
        <f t="shared" si="714"/>
        <v>399551939959</v>
      </c>
      <c r="C7640" s="5">
        <v>39955</v>
      </c>
      <c r="D7640" s="2" t="s">
        <v>804</v>
      </c>
      <c r="E7640" s="14">
        <f t="shared" si="715"/>
        <v>0</v>
      </c>
      <c r="F7640" s="2">
        <v>19</v>
      </c>
      <c r="G7640" s="19">
        <v>360.24</v>
      </c>
      <c r="H7640" s="20">
        <v>0.08</v>
      </c>
      <c r="I7640" s="6"/>
      <c r="J7640" s="5">
        <v>39959</v>
      </c>
      <c r="K7640" s="25">
        <v>-53.82</v>
      </c>
      <c r="L7640" s="2" t="s">
        <v>755</v>
      </c>
      <c r="M7640" s="14">
        <f>+VLOOKUP(L7640,Customers!$C$3:$D$797,2,FALSE)</f>
        <v>3</v>
      </c>
      <c r="N7640" s="14">
        <f>+INDEX(Customers!$B$2:$D$797,MATCH(TF_Database!L7640,Customers!$C$2:$C$797,0),1)</f>
        <v>3153</v>
      </c>
      <c r="O7640" s="29">
        <f t="shared" si="716"/>
        <v>6</v>
      </c>
      <c r="P7640" s="29">
        <f t="shared" si="717"/>
        <v>15</v>
      </c>
      <c r="Q7640" s="14" t="str">
        <f t="shared" si="718"/>
        <v xml:space="preserve">Mitch </v>
      </c>
      <c r="R7640" s="14" t="str">
        <f t="shared" si="719"/>
        <v>Gastineau</v>
      </c>
    </row>
    <row r="7641" spans="2:18" x14ac:dyDescent="0.45">
      <c r="B7641" s="14" t="str">
        <f t="shared" si="714"/>
        <v>41228341229</v>
      </c>
      <c r="C7641" s="5">
        <v>41228</v>
      </c>
      <c r="D7641" s="2" t="s">
        <v>806</v>
      </c>
      <c r="E7641" s="14">
        <f t="shared" si="715"/>
        <v>1</v>
      </c>
      <c r="F7641" s="2">
        <v>3</v>
      </c>
      <c r="G7641" s="19">
        <v>18.91</v>
      </c>
      <c r="H7641" s="20">
        <v>0</v>
      </c>
      <c r="I7641" s="6"/>
      <c r="J7641" s="5">
        <v>41229</v>
      </c>
      <c r="K7641" s="25">
        <v>-16.353000000000002</v>
      </c>
      <c r="L7641" s="2" t="s">
        <v>754</v>
      </c>
      <c r="M7641" s="14">
        <f>+VLOOKUP(L7641,Customers!$C$3:$D$797,2,FALSE)</f>
        <v>5</v>
      </c>
      <c r="N7641" s="14">
        <f>+INDEX(Customers!$B$2:$D$797,MATCH(TF_Database!L7641,Customers!$C$2:$C$797,0),1)</f>
        <v>31226</v>
      </c>
      <c r="O7641" s="29">
        <f t="shared" si="716"/>
        <v>5</v>
      </c>
      <c r="P7641" s="29">
        <f t="shared" si="717"/>
        <v>11</v>
      </c>
      <c r="Q7641" s="14" t="str">
        <f t="shared" si="718"/>
        <v xml:space="preserve">Lisa </v>
      </c>
      <c r="R7641" s="14" t="str">
        <f t="shared" si="719"/>
        <v>Hazard</v>
      </c>
    </row>
    <row r="7642" spans="2:18" x14ac:dyDescent="0.45">
      <c r="B7642" s="14" t="str">
        <f t="shared" si="714"/>
        <v>41228741229</v>
      </c>
      <c r="C7642" s="5">
        <v>41228</v>
      </c>
      <c r="D7642" s="2" t="s">
        <v>806</v>
      </c>
      <c r="E7642" s="14">
        <f t="shared" si="715"/>
        <v>1</v>
      </c>
      <c r="F7642" s="2">
        <v>7</v>
      </c>
      <c r="G7642" s="19">
        <v>685.7</v>
      </c>
      <c r="H7642" s="20">
        <v>0.01</v>
      </c>
      <c r="I7642" s="6"/>
      <c r="J7642" s="5">
        <v>41229</v>
      </c>
      <c r="K7642" s="25">
        <v>350.94</v>
      </c>
      <c r="L7642" s="2" t="s">
        <v>754</v>
      </c>
      <c r="M7642" s="14">
        <f>+VLOOKUP(L7642,Customers!$C$3:$D$797,2,FALSE)</f>
        <v>5</v>
      </c>
      <c r="N7642" s="14">
        <f>+INDEX(Customers!$B$2:$D$797,MATCH(TF_Database!L7642,Customers!$C$2:$C$797,0),1)</f>
        <v>31226</v>
      </c>
      <c r="O7642" s="29">
        <f t="shared" si="716"/>
        <v>5</v>
      </c>
      <c r="P7642" s="29">
        <f t="shared" si="717"/>
        <v>11</v>
      </c>
      <c r="Q7642" s="14" t="str">
        <f t="shared" si="718"/>
        <v xml:space="preserve">Lisa </v>
      </c>
      <c r="R7642" s="14" t="str">
        <f t="shared" si="719"/>
        <v>Hazard</v>
      </c>
    </row>
    <row r="7643" spans="2:18" x14ac:dyDescent="0.45">
      <c r="B7643" s="14" t="str">
        <f t="shared" si="714"/>
        <v>412281041229</v>
      </c>
      <c r="C7643" s="5">
        <v>41228</v>
      </c>
      <c r="D7643" s="2" t="s">
        <v>806</v>
      </c>
      <c r="E7643" s="14">
        <f t="shared" si="715"/>
        <v>1</v>
      </c>
      <c r="F7643" s="2">
        <v>10</v>
      </c>
      <c r="G7643" s="19">
        <v>1024.165</v>
      </c>
      <c r="H7643" s="20">
        <v>0.02</v>
      </c>
      <c r="I7643" s="6"/>
      <c r="J7643" s="5">
        <v>41229</v>
      </c>
      <c r="K7643" s="25">
        <v>-105.69900000000001</v>
      </c>
      <c r="L7643" s="2" t="s">
        <v>754</v>
      </c>
      <c r="M7643" s="14">
        <f>+VLOOKUP(L7643,Customers!$C$3:$D$797,2,FALSE)</f>
        <v>5</v>
      </c>
      <c r="N7643" s="14">
        <f>+INDEX(Customers!$B$2:$D$797,MATCH(TF_Database!L7643,Customers!$C$2:$C$797,0),1)</f>
        <v>31226</v>
      </c>
      <c r="O7643" s="29">
        <f t="shared" si="716"/>
        <v>5</v>
      </c>
      <c r="P7643" s="29">
        <f t="shared" si="717"/>
        <v>11</v>
      </c>
      <c r="Q7643" s="14" t="str">
        <f t="shared" si="718"/>
        <v xml:space="preserve">Lisa </v>
      </c>
      <c r="R7643" s="14" t="str">
        <f t="shared" si="719"/>
        <v>Hazard</v>
      </c>
    </row>
    <row r="7644" spans="2:18" x14ac:dyDescent="0.45">
      <c r="B7644" s="14" t="str">
        <f t="shared" si="714"/>
        <v>405711740575</v>
      </c>
      <c r="C7644" s="5">
        <v>40571</v>
      </c>
      <c r="D7644" s="2" t="s">
        <v>804</v>
      </c>
      <c r="E7644" s="14">
        <f t="shared" si="715"/>
        <v>0</v>
      </c>
      <c r="F7644" s="2">
        <v>17</v>
      </c>
      <c r="G7644" s="19">
        <v>201.72</v>
      </c>
      <c r="H7644" s="20">
        <v>0.05</v>
      </c>
      <c r="I7644" s="6"/>
      <c r="J7644" s="5">
        <v>40575</v>
      </c>
      <c r="K7644" s="25">
        <v>-81.61</v>
      </c>
      <c r="L7644" s="2" t="s">
        <v>627</v>
      </c>
      <c r="M7644" s="14">
        <f>+VLOOKUP(L7644,Customers!$C$3:$D$797,2,FALSE)</f>
        <v>3</v>
      </c>
      <c r="N7644" s="14">
        <f>+INDEX(Customers!$B$2:$D$797,MATCH(TF_Database!L7644,Customers!$C$2:$C$797,0),1)</f>
        <v>19625</v>
      </c>
      <c r="O7644" s="29">
        <f t="shared" si="716"/>
        <v>8</v>
      </c>
      <c r="P7644" s="29">
        <f t="shared" si="717"/>
        <v>14</v>
      </c>
      <c r="Q7644" s="14" t="str">
        <f t="shared" si="718"/>
        <v xml:space="preserve">Pauline </v>
      </c>
      <c r="R7644" s="14" t="str">
        <f t="shared" si="719"/>
        <v>Webber</v>
      </c>
    </row>
    <row r="7645" spans="2:18" x14ac:dyDescent="0.45">
      <c r="B7645" s="14" t="str">
        <f t="shared" si="714"/>
        <v>412021841203</v>
      </c>
      <c r="C7645" s="5">
        <v>41202</v>
      </c>
      <c r="D7645" s="2" t="s">
        <v>811</v>
      </c>
      <c r="E7645" s="14">
        <f t="shared" si="715"/>
        <v>0</v>
      </c>
      <c r="F7645" s="2">
        <v>18</v>
      </c>
      <c r="G7645" s="19">
        <v>56.41</v>
      </c>
      <c r="H7645" s="20">
        <v>0.02</v>
      </c>
      <c r="I7645" s="6"/>
      <c r="J7645" s="5">
        <v>41203</v>
      </c>
      <c r="K7645" s="25">
        <v>11.92</v>
      </c>
      <c r="L7645" s="2" t="s">
        <v>757</v>
      </c>
      <c r="M7645" s="14">
        <f>+VLOOKUP(L7645,Customers!$C$3:$D$797,2,FALSE)</f>
        <v>1</v>
      </c>
      <c r="N7645" s="14">
        <f>+INDEX(Customers!$B$2:$D$797,MATCH(TF_Database!L7645,Customers!$C$2:$C$797,0),1)</f>
        <v>25679</v>
      </c>
      <c r="O7645" s="29">
        <f t="shared" si="716"/>
        <v>8</v>
      </c>
      <c r="P7645" s="29">
        <f t="shared" si="717"/>
        <v>17</v>
      </c>
      <c r="Q7645" s="14" t="str">
        <f t="shared" si="718"/>
        <v xml:space="preserve">Matthew </v>
      </c>
      <c r="R7645" s="14" t="str">
        <f t="shared" si="719"/>
        <v>Grinstein</v>
      </c>
    </row>
    <row r="7646" spans="2:18" x14ac:dyDescent="0.45">
      <c r="B7646" s="14" t="str">
        <f t="shared" si="714"/>
        <v>412023941202</v>
      </c>
      <c r="C7646" s="5">
        <v>41202</v>
      </c>
      <c r="D7646" s="2" t="s">
        <v>811</v>
      </c>
      <c r="E7646" s="14">
        <f t="shared" si="715"/>
        <v>0</v>
      </c>
      <c r="F7646" s="2">
        <v>39</v>
      </c>
      <c r="G7646" s="19">
        <v>147.71</v>
      </c>
      <c r="H7646" s="20">
        <v>0</v>
      </c>
      <c r="I7646" s="6"/>
      <c r="J7646" s="5">
        <v>41202</v>
      </c>
      <c r="K7646" s="25">
        <v>-30.25</v>
      </c>
      <c r="L7646" s="2" t="s">
        <v>757</v>
      </c>
      <c r="M7646" s="14">
        <f>+VLOOKUP(L7646,Customers!$C$3:$D$797,2,FALSE)</f>
        <v>1</v>
      </c>
      <c r="N7646" s="14">
        <f>+INDEX(Customers!$B$2:$D$797,MATCH(TF_Database!L7646,Customers!$C$2:$C$797,0),1)</f>
        <v>25679</v>
      </c>
      <c r="O7646" s="29">
        <f t="shared" si="716"/>
        <v>8</v>
      </c>
      <c r="P7646" s="29">
        <f t="shared" si="717"/>
        <v>17</v>
      </c>
      <c r="Q7646" s="14" t="str">
        <f t="shared" si="718"/>
        <v xml:space="preserve">Matthew </v>
      </c>
      <c r="R7646" s="14" t="str">
        <f t="shared" si="719"/>
        <v>Grinstein</v>
      </c>
    </row>
    <row r="7647" spans="2:18" x14ac:dyDescent="0.45">
      <c r="B7647" s="14" t="str">
        <f t="shared" si="714"/>
        <v>412023941203</v>
      </c>
      <c r="C7647" s="5">
        <v>41202</v>
      </c>
      <c r="D7647" s="2" t="s">
        <v>811</v>
      </c>
      <c r="E7647" s="14">
        <f t="shared" si="715"/>
        <v>0</v>
      </c>
      <c r="F7647" s="2">
        <v>39</v>
      </c>
      <c r="G7647" s="19">
        <v>1678.34</v>
      </c>
      <c r="H7647" s="20">
        <v>0.05</v>
      </c>
      <c r="I7647" s="6"/>
      <c r="J7647" s="5">
        <v>41203</v>
      </c>
      <c r="K7647" s="25">
        <v>670.11</v>
      </c>
      <c r="L7647" s="2" t="s">
        <v>757</v>
      </c>
      <c r="M7647" s="14">
        <f>+VLOOKUP(L7647,Customers!$C$3:$D$797,2,FALSE)</f>
        <v>1</v>
      </c>
      <c r="N7647" s="14">
        <f>+INDEX(Customers!$B$2:$D$797,MATCH(TF_Database!L7647,Customers!$C$2:$C$797,0),1)</f>
        <v>25679</v>
      </c>
      <c r="O7647" s="29">
        <f t="shared" si="716"/>
        <v>8</v>
      </c>
      <c r="P7647" s="29">
        <f t="shared" si="717"/>
        <v>17</v>
      </c>
      <c r="Q7647" s="14" t="str">
        <f t="shared" si="718"/>
        <v xml:space="preserve">Matthew </v>
      </c>
      <c r="R7647" s="14" t="str">
        <f t="shared" si="719"/>
        <v>Grinstein</v>
      </c>
    </row>
    <row r="7648" spans="2:18" x14ac:dyDescent="0.45">
      <c r="B7648" s="14" t="str">
        <f t="shared" si="714"/>
        <v>404262640428</v>
      </c>
      <c r="C7648" s="5">
        <v>40426</v>
      </c>
      <c r="D7648" s="2" t="s">
        <v>810</v>
      </c>
      <c r="E7648" s="14">
        <f t="shared" si="715"/>
        <v>0</v>
      </c>
      <c r="F7648" s="2">
        <v>26</v>
      </c>
      <c r="G7648" s="19">
        <v>139.61000000000001</v>
      </c>
      <c r="H7648" s="20">
        <v>0.01</v>
      </c>
      <c r="I7648" s="6"/>
      <c r="J7648" s="5">
        <v>40428</v>
      </c>
      <c r="K7648" s="25">
        <v>-92.04</v>
      </c>
      <c r="L7648" s="2" t="s">
        <v>754</v>
      </c>
      <c r="M7648" s="14">
        <f>+VLOOKUP(L7648,Customers!$C$3:$D$797,2,FALSE)</f>
        <v>5</v>
      </c>
      <c r="N7648" s="14">
        <f>+INDEX(Customers!$B$2:$D$797,MATCH(TF_Database!L7648,Customers!$C$2:$C$797,0),1)</f>
        <v>31226</v>
      </c>
      <c r="O7648" s="29">
        <f t="shared" si="716"/>
        <v>5</v>
      </c>
      <c r="P7648" s="29">
        <f t="shared" si="717"/>
        <v>11</v>
      </c>
      <c r="Q7648" s="14" t="str">
        <f t="shared" si="718"/>
        <v xml:space="preserve">Lisa </v>
      </c>
      <c r="R7648" s="14" t="str">
        <f t="shared" si="719"/>
        <v>Hazard</v>
      </c>
    </row>
    <row r="7649" spans="2:18" x14ac:dyDescent="0.45">
      <c r="B7649" s="14" t="str">
        <f t="shared" si="714"/>
        <v>405844840591</v>
      </c>
      <c r="C7649" s="5">
        <v>40584</v>
      </c>
      <c r="D7649" s="2" t="s">
        <v>804</v>
      </c>
      <c r="E7649" s="14">
        <f t="shared" si="715"/>
        <v>0</v>
      </c>
      <c r="F7649" s="2">
        <v>48</v>
      </c>
      <c r="G7649" s="19">
        <v>2174.4189999999999</v>
      </c>
      <c r="H7649" s="20">
        <v>0.05</v>
      </c>
      <c r="I7649" s="6"/>
      <c r="J7649" s="5">
        <v>40591</v>
      </c>
      <c r="K7649" s="25">
        <v>-211.69499999999999</v>
      </c>
      <c r="L7649" s="2" t="s">
        <v>755</v>
      </c>
      <c r="M7649" s="14">
        <f>+VLOOKUP(L7649,Customers!$C$3:$D$797,2,FALSE)</f>
        <v>3</v>
      </c>
      <c r="N7649" s="14">
        <f>+INDEX(Customers!$B$2:$D$797,MATCH(TF_Database!L7649,Customers!$C$2:$C$797,0),1)</f>
        <v>3153</v>
      </c>
      <c r="O7649" s="29">
        <f t="shared" si="716"/>
        <v>6</v>
      </c>
      <c r="P7649" s="29">
        <f t="shared" si="717"/>
        <v>15</v>
      </c>
      <c r="Q7649" s="14" t="str">
        <f t="shared" si="718"/>
        <v xml:space="preserve">Mitch </v>
      </c>
      <c r="R7649" s="14" t="str">
        <f t="shared" si="719"/>
        <v>Gastineau</v>
      </c>
    </row>
    <row r="7650" spans="2:18" x14ac:dyDescent="0.45">
      <c r="B7650" s="14" t="str">
        <f t="shared" si="714"/>
        <v>411062341106</v>
      </c>
      <c r="C7650" s="5">
        <v>41106</v>
      </c>
      <c r="D7650" s="2" t="s">
        <v>810</v>
      </c>
      <c r="E7650" s="14">
        <f t="shared" si="715"/>
        <v>0</v>
      </c>
      <c r="F7650" s="2">
        <v>23</v>
      </c>
      <c r="G7650" s="19">
        <v>65.91</v>
      </c>
      <c r="H7650" s="20">
        <v>0.01</v>
      </c>
      <c r="I7650" s="6"/>
      <c r="J7650" s="5">
        <v>41106</v>
      </c>
      <c r="K7650" s="25">
        <v>0.76000000000000068</v>
      </c>
      <c r="L7650" s="2" t="s">
        <v>553</v>
      </c>
      <c r="M7650" s="14">
        <f>+VLOOKUP(L7650,Customers!$C$3:$D$797,2,FALSE)</f>
        <v>4</v>
      </c>
      <c r="N7650" s="14">
        <f>+INDEX(Customers!$B$2:$D$797,MATCH(TF_Database!L7650,Customers!$C$2:$C$797,0),1)</f>
        <v>16678</v>
      </c>
      <c r="O7650" s="29">
        <f t="shared" si="716"/>
        <v>7</v>
      </c>
      <c r="P7650" s="29">
        <f t="shared" si="717"/>
        <v>12</v>
      </c>
      <c r="Q7650" s="14" t="str">
        <f t="shared" si="718"/>
        <v xml:space="preserve">Quincy </v>
      </c>
      <c r="R7650" s="14" t="str">
        <f t="shared" si="719"/>
        <v>Jones</v>
      </c>
    </row>
    <row r="7651" spans="2:18" x14ac:dyDescent="0.45">
      <c r="B7651" s="14" t="str">
        <f t="shared" si="714"/>
        <v>41106441107</v>
      </c>
      <c r="C7651" s="5">
        <v>41106</v>
      </c>
      <c r="D7651" s="2" t="s">
        <v>810</v>
      </c>
      <c r="E7651" s="14">
        <f t="shared" si="715"/>
        <v>0</v>
      </c>
      <c r="F7651" s="2">
        <v>4</v>
      </c>
      <c r="G7651" s="19">
        <v>72.72</v>
      </c>
      <c r="H7651" s="20">
        <v>0.06</v>
      </c>
      <c r="I7651" s="6"/>
      <c r="J7651" s="5">
        <v>41107</v>
      </c>
      <c r="K7651" s="25">
        <v>-36.61</v>
      </c>
      <c r="L7651" s="2" t="s">
        <v>553</v>
      </c>
      <c r="M7651" s="14">
        <f>+VLOOKUP(L7651,Customers!$C$3:$D$797,2,FALSE)</f>
        <v>4</v>
      </c>
      <c r="N7651" s="14">
        <f>+INDEX(Customers!$B$2:$D$797,MATCH(TF_Database!L7651,Customers!$C$2:$C$797,0),1)</f>
        <v>16678</v>
      </c>
      <c r="O7651" s="29">
        <f t="shared" si="716"/>
        <v>7</v>
      </c>
      <c r="P7651" s="29">
        <f t="shared" si="717"/>
        <v>12</v>
      </c>
      <c r="Q7651" s="14" t="str">
        <f t="shared" si="718"/>
        <v xml:space="preserve">Quincy </v>
      </c>
      <c r="R7651" s="14" t="str">
        <f t="shared" si="719"/>
        <v>Jones</v>
      </c>
    </row>
    <row r="7652" spans="2:18" x14ac:dyDescent="0.45">
      <c r="B7652" s="14" t="str">
        <f t="shared" si="714"/>
        <v>40387140389</v>
      </c>
      <c r="C7652" s="5">
        <v>40387</v>
      </c>
      <c r="D7652" s="2" t="s">
        <v>806</v>
      </c>
      <c r="E7652" s="14">
        <f t="shared" si="715"/>
        <v>1</v>
      </c>
      <c r="F7652" s="2">
        <v>1</v>
      </c>
      <c r="G7652" s="19">
        <v>15</v>
      </c>
      <c r="H7652" s="20">
        <v>0.1</v>
      </c>
      <c r="I7652" s="6"/>
      <c r="J7652" s="5">
        <v>40389</v>
      </c>
      <c r="K7652" s="25">
        <v>-13.74</v>
      </c>
      <c r="L7652" s="2" t="s">
        <v>738</v>
      </c>
      <c r="M7652" s="14">
        <f>+VLOOKUP(L7652,Customers!$C$3:$D$797,2,FALSE)</f>
        <v>1</v>
      </c>
      <c r="N7652" s="14">
        <f>+INDEX(Customers!$B$2:$D$797,MATCH(TF_Database!L7652,Customers!$C$2:$C$797,0),1)</f>
        <v>19175</v>
      </c>
      <c r="O7652" s="29">
        <f t="shared" si="716"/>
        <v>7</v>
      </c>
      <c r="P7652" s="29">
        <f t="shared" si="717"/>
        <v>18</v>
      </c>
      <c r="Q7652" s="14" t="str">
        <f t="shared" si="718"/>
        <v xml:space="preserve">Lauren </v>
      </c>
      <c r="R7652" s="14" t="str">
        <f t="shared" si="719"/>
        <v>Leatherbury</v>
      </c>
    </row>
    <row r="7653" spans="2:18" x14ac:dyDescent="0.45">
      <c r="B7653" s="14" t="str">
        <f t="shared" si="714"/>
        <v>408951440895</v>
      </c>
      <c r="C7653" s="5">
        <v>40895</v>
      </c>
      <c r="D7653" s="2" t="s">
        <v>810</v>
      </c>
      <c r="E7653" s="14">
        <f t="shared" si="715"/>
        <v>0</v>
      </c>
      <c r="F7653" s="2">
        <v>14</v>
      </c>
      <c r="G7653" s="19">
        <v>138.94999999999999</v>
      </c>
      <c r="H7653" s="20">
        <v>0.04</v>
      </c>
      <c r="I7653" s="6"/>
      <c r="J7653" s="5">
        <v>40895</v>
      </c>
      <c r="K7653" s="25">
        <v>9.6300000000000008</v>
      </c>
      <c r="L7653" s="2" t="s">
        <v>754</v>
      </c>
      <c r="M7653" s="14">
        <f>+VLOOKUP(L7653,Customers!$C$3:$D$797,2,FALSE)</f>
        <v>5</v>
      </c>
      <c r="N7653" s="14">
        <f>+INDEX(Customers!$B$2:$D$797,MATCH(TF_Database!L7653,Customers!$C$2:$C$797,0),1)</f>
        <v>31226</v>
      </c>
      <c r="O7653" s="29">
        <f t="shared" si="716"/>
        <v>5</v>
      </c>
      <c r="P7653" s="29">
        <f t="shared" si="717"/>
        <v>11</v>
      </c>
      <c r="Q7653" s="14" t="str">
        <f t="shared" si="718"/>
        <v xml:space="preserve">Lisa </v>
      </c>
      <c r="R7653" s="14" t="str">
        <f t="shared" si="719"/>
        <v>Hazard</v>
      </c>
    </row>
    <row r="7654" spans="2:18" x14ac:dyDescent="0.45">
      <c r="B7654" s="14" t="str">
        <f t="shared" si="714"/>
        <v>408954240896</v>
      </c>
      <c r="C7654" s="5">
        <v>40895</v>
      </c>
      <c r="D7654" s="2" t="s">
        <v>810</v>
      </c>
      <c r="E7654" s="14">
        <f t="shared" si="715"/>
        <v>0</v>
      </c>
      <c r="F7654" s="2">
        <v>42</v>
      </c>
      <c r="G7654" s="19">
        <v>5678.5524999999998</v>
      </c>
      <c r="H7654" s="20">
        <v>0.01</v>
      </c>
      <c r="I7654" s="6"/>
      <c r="J7654" s="5">
        <v>40896</v>
      </c>
      <c r="K7654" s="25">
        <v>1727.7750000000001</v>
      </c>
      <c r="L7654" s="2" t="s">
        <v>754</v>
      </c>
      <c r="M7654" s="14">
        <f>+VLOOKUP(L7654,Customers!$C$3:$D$797,2,FALSE)</f>
        <v>5</v>
      </c>
      <c r="N7654" s="14">
        <f>+INDEX(Customers!$B$2:$D$797,MATCH(TF_Database!L7654,Customers!$C$2:$C$797,0),1)</f>
        <v>31226</v>
      </c>
      <c r="O7654" s="29">
        <f t="shared" si="716"/>
        <v>5</v>
      </c>
      <c r="P7654" s="29">
        <f t="shared" si="717"/>
        <v>11</v>
      </c>
      <c r="Q7654" s="14" t="str">
        <f t="shared" si="718"/>
        <v xml:space="preserve">Lisa </v>
      </c>
      <c r="R7654" s="14" t="str">
        <f t="shared" si="719"/>
        <v>Hazard</v>
      </c>
    </row>
    <row r="7655" spans="2:18" x14ac:dyDescent="0.45">
      <c r="B7655" s="14" t="str">
        <f t="shared" si="714"/>
        <v>412374541239</v>
      </c>
      <c r="C7655" s="5">
        <v>41237</v>
      </c>
      <c r="D7655" s="2" t="s">
        <v>810</v>
      </c>
      <c r="E7655" s="14">
        <f t="shared" si="715"/>
        <v>0</v>
      </c>
      <c r="F7655" s="2">
        <v>45</v>
      </c>
      <c r="G7655" s="19">
        <v>4475</v>
      </c>
      <c r="H7655" s="20">
        <v>0.02</v>
      </c>
      <c r="I7655" s="6"/>
      <c r="J7655" s="5">
        <v>41239</v>
      </c>
      <c r="K7655" s="25">
        <v>-1523.77</v>
      </c>
      <c r="L7655" s="2" t="s">
        <v>738</v>
      </c>
      <c r="M7655" s="14">
        <f>+VLOOKUP(L7655,Customers!$C$3:$D$797,2,FALSE)</f>
        <v>1</v>
      </c>
      <c r="N7655" s="14">
        <f>+INDEX(Customers!$B$2:$D$797,MATCH(TF_Database!L7655,Customers!$C$2:$C$797,0),1)</f>
        <v>19175</v>
      </c>
      <c r="O7655" s="29">
        <f t="shared" si="716"/>
        <v>7</v>
      </c>
      <c r="P7655" s="29">
        <f t="shared" si="717"/>
        <v>18</v>
      </c>
      <c r="Q7655" s="14" t="str">
        <f t="shared" si="718"/>
        <v xml:space="preserve">Lauren </v>
      </c>
      <c r="R7655" s="14" t="str">
        <f t="shared" si="719"/>
        <v>Leatherbury</v>
      </c>
    </row>
    <row r="7656" spans="2:18" x14ac:dyDescent="0.45">
      <c r="B7656" s="14" t="str">
        <f t="shared" si="714"/>
        <v>412372941238</v>
      </c>
      <c r="C7656" s="5">
        <v>41237</v>
      </c>
      <c r="D7656" s="2" t="s">
        <v>810</v>
      </c>
      <c r="E7656" s="14">
        <f t="shared" si="715"/>
        <v>0</v>
      </c>
      <c r="F7656" s="2">
        <v>29</v>
      </c>
      <c r="G7656" s="19">
        <v>168.2</v>
      </c>
      <c r="H7656" s="20">
        <v>0.08</v>
      </c>
      <c r="I7656" s="6"/>
      <c r="J7656" s="5">
        <v>41238</v>
      </c>
      <c r="K7656" s="25">
        <v>-64.53</v>
      </c>
      <c r="L7656" s="2" t="s">
        <v>738</v>
      </c>
      <c r="M7656" s="14">
        <f>+VLOOKUP(L7656,Customers!$C$3:$D$797,2,FALSE)</f>
        <v>1</v>
      </c>
      <c r="N7656" s="14">
        <f>+INDEX(Customers!$B$2:$D$797,MATCH(TF_Database!L7656,Customers!$C$2:$C$797,0),1)</f>
        <v>19175</v>
      </c>
      <c r="O7656" s="29">
        <f t="shared" si="716"/>
        <v>7</v>
      </c>
      <c r="P7656" s="29">
        <f t="shared" si="717"/>
        <v>18</v>
      </c>
      <c r="Q7656" s="14" t="str">
        <f t="shared" si="718"/>
        <v xml:space="preserve">Lauren </v>
      </c>
      <c r="R7656" s="14" t="str">
        <f t="shared" si="719"/>
        <v>Leatherbury</v>
      </c>
    </row>
    <row r="7657" spans="2:18" x14ac:dyDescent="0.45">
      <c r="B7657" s="14" t="str">
        <f t="shared" si="714"/>
        <v>404491540451</v>
      </c>
      <c r="C7657" s="5">
        <v>40449</v>
      </c>
      <c r="D7657" s="2" t="s">
        <v>811</v>
      </c>
      <c r="E7657" s="14">
        <f t="shared" si="715"/>
        <v>0</v>
      </c>
      <c r="F7657" s="2">
        <v>15</v>
      </c>
      <c r="G7657" s="19">
        <v>609.97</v>
      </c>
      <c r="H7657" s="20">
        <v>0</v>
      </c>
      <c r="I7657" s="6"/>
      <c r="J7657" s="5">
        <v>40451</v>
      </c>
      <c r="K7657" s="25">
        <v>62.93</v>
      </c>
      <c r="L7657" s="2" t="s">
        <v>553</v>
      </c>
      <c r="M7657" s="14">
        <f>+VLOOKUP(L7657,Customers!$C$3:$D$797,2,FALSE)</f>
        <v>4</v>
      </c>
      <c r="N7657" s="14">
        <f>+INDEX(Customers!$B$2:$D$797,MATCH(TF_Database!L7657,Customers!$C$2:$C$797,0),1)</f>
        <v>16678</v>
      </c>
      <c r="O7657" s="29">
        <f t="shared" si="716"/>
        <v>7</v>
      </c>
      <c r="P7657" s="29">
        <f t="shared" si="717"/>
        <v>12</v>
      </c>
      <c r="Q7657" s="14" t="str">
        <f t="shared" si="718"/>
        <v xml:space="preserve">Quincy </v>
      </c>
      <c r="R7657" s="14" t="str">
        <f t="shared" si="719"/>
        <v>Jones</v>
      </c>
    </row>
    <row r="7658" spans="2:18" x14ac:dyDescent="0.45">
      <c r="B7658" s="14" t="str">
        <f t="shared" si="714"/>
        <v>401962940197</v>
      </c>
      <c r="C7658" s="5">
        <v>40196</v>
      </c>
      <c r="D7658" s="2" t="s">
        <v>806</v>
      </c>
      <c r="E7658" s="14">
        <f t="shared" si="715"/>
        <v>1</v>
      </c>
      <c r="F7658" s="2">
        <v>29</v>
      </c>
      <c r="G7658" s="19">
        <v>264.77999999999997</v>
      </c>
      <c r="H7658" s="20">
        <v>0.02</v>
      </c>
      <c r="I7658" s="6"/>
      <c r="J7658" s="5">
        <v>40197</v>
      </c>
      <c r="K7658" s="25">
        <v>53.048499999999997</v>
      </c>
      <c r="L7658" s="2" t="s">
        <v>738</v>
      </c>
      <c r="M7658" s="14">
        <f>+VLOOKUP(L7658,Customers!$C$3:$D$797,2,FALSE)</f>
        <v>1</v>
      </c>
      <c r="N7658" s="14">
        <f>+INDEX(Customers!$B$2:$D$797,MATCH(TF_Database!L7658,Customers!$C$2:$C$797,0),1)</f>
        <v>19175</v>
      </c>
      <c r="O7658" s="29">
        <f t="shared" si="716"/>
        <v>7</v>
      </c>
      <c r="P7658" s="29">
        <f t="shared" si="717"/>
        <v>18</v>
      </c>
      <c r="Q7658" s="14" t="str">
        <f t="shared" si="718"/>
        <v xml:space="preserve">Lauren </v>
      </c>
      <c r="R7658" s="14" t="str">
        <f t="shared" si="719"/>
        <v>Leatherbury</v>
      </c>
    </row>
    <row r="7659" spans="2:18" x14ac:dyDescent="0.45">
      <c r="B7659" s="14" t="str">
        <f t="shared" si="714"/>
        <v>408144040818</v>
      </c>
      <c r="C7659" s="5">
        <v>40814</v>
      </c>
      <c r="D7659" s="2" t="s">
        <v>804</v>
      </c>
      <c r="E7659" s="14">
        <f t="shared" si="715"/>
        <v>0</v>
      </c>
      <c r="F7659" s="2">
        <v>40</v>
      </c>
      <c r="G7659" s="19">
        <v>825.8</v>
      </c>
      <c r="H7659" s="20">
        <v>0.1</v>
      </c>
      <c r="I7659" s="6"/>
      <c r="J7659" s="5">
        <v>40818</v>
      </c>
      <c r="K7659" s="25">
        <v>183.48</v>
      </c>
      <c r="L7659" s="2" t="s">
        <v>755</v>
      </c>
      <c r="M7659" s="14">
        <f>+VLOOKUP(L7659,Customers!$C$3:$D$797,2,FALSE)</f>
        <v>3</v>
      </c>
      <c r="N7659" s="14">
        <f>+INDEX(Customers!$B$2:$D$797,MATCH(TF_Database!L7659,Customers!$C$2:$C$797,0),1)</f>
        <v>3153</v>
      </c>
      <c r="O7659" s="29">
        <f t="shared" si="716"/>
        <v>6</v>
      </c>
      <c r="P7659" s="29">
        <f t="shared" si="717"/>
        <v>15</v>
      </c>
      <c r="Q7659" s="14" t="str">
        <f t="shared" si="718"/>
        <v xml:space="preserve">Mitch </v>
      </c>
      <c r="R7659" s="14" t="str">
        <f t="shared" si="719"/>
        <v>Gastineau</v>
      </c>
    </row>
    <row r="7660" spans="2:18" x14ac:dyDescent="0.45">
      <c r="B7660" s="14" t="str">
        <f t="shared" si="714"/>
        <v>408144940821</v>
      </c>
      <c r="C7660" s="5">
        <v>40814</v>
      </c>
      <c r="D7660" s="2" t="s">
        <v>804</v>
      </c>
      <c r="E7660" s="14">
        <f t="shared" si="715"/>
        <v>0</v>
      </c>
      <c r="F7660" s="2">
        <v>49</v>
      </c>
      <c r="G7660" s="19">
        <v>4273.95</v>
      </c>
      <c r="H7660" s="20">
        <v>0.05</v>
      </c>
      <c r="I7660" s="6"/>
      <c r="J7660" s="5">
        <v>40821</v>
      </c>
      <c r="K7660" s="25">
        <v>1340.07</v>
      </c>
      <c r="L7660" s="2" t="s">
        <v>755</v>
      </c>
      <c r="M7660" s="14">
        <f>+VLOOKUP(L7660,Customers!$C$3:$D$797,2,FALSE)</f>
        <v>3</v>
      </c>
      <c r="N7660" s="14">
        <f>+INDEX(Customers!$B$2:$D$797,MATCH(TF_Database!L7660,Customers!$C$2:$C$797,0),1)</f>
        <v>3153</v>
      </c>
      <c r="O7660" s="29">
        <f t="shared" si="716"/>
        <v>6</v>
      </c>
      <c r="P7660" s="29">
        <f t="shared" si="717"/>
        <v>15</v>
      </c>
      <c r="Q7660" s="14" t="str">
        <f t="shared" si="718"/>
        <v xml:space="preserve">Mitch </v>
      </c>
      <c r="R7660" s="14" t="str">
        <f t="shared" si="719"/>
        <v>Gastineau</v>
      </c>
    </row>
    <row r="7661" spans="2:18" x14ac:dyDescent="0.45">
      <c r="B7661" s="14" t="str">
        <f t="shared" si="714"/>
        <v>407114040711</v>
      </c>
      <c r="C7661" s="5">
        <v>40711</v>
      </c>
      <c r="D7661" s="2" t="s">
        <v>811</v>
      </c>
      <c r="E7661" s="14">
        <f t="shared" si="715"/>
        <v>0</v>
      </c>
      <c r="F7661" s="2">
        <v>40</v>
      </c>
      <c r="G7661" s="19">
        <v>5264.48</v>
      </c>
      <c r="H7661" s="20">
        <v>0.03</v>
      </c>
      <c r="I7661" s="6"/>
      <c r="J7661" s="5">
        <v>40711</v>
      </c>
      <c r="K7661" s="25">
        <v>-284.06</v>
      </c>
      <c r="L7661" s="2" t="s">
        <v>755</v>
      </c>
      <c r="M7661" s="14">
        <f>+VLOOKUP(L7661,Customers!$C$3:$D$797,2,FALSE)</f>
        <v>3</v>
      </c>
      <c r="N7661" s="14">
        <f>+INDEX(Customers!$B$2:$D$797,MATCH(TF_Database!L7661,Customers!$C$2:$C$797,0),1)</f>
        <v>3153</v>
      </c>
      <c r="O7661" s="29">
        <f t="shared" si="716"/>
        <v>6</v>
      </c>
      <c r="P7661" s="29">
        <f t="shared" si="717"/>
        <v>15</v>
      </c>
      <c r="Q7661" s="14" t="str">
        <f t="shared" si="718"/>
        <v xml:space="preserve">Mitch </v>
      </c>
      <c r="R7661" s="14" t="str">
        <f t="shared" si="719"/>
        <v>Gastineau</v>
      </c>
    </row>
    <row r="7662" spans="2:18" x14ac:dyDescent="0.45">
      <c r="B7662" s="14" t="str">
        <f t="shared" si="714"/>
        <v>402881740289</v>
      </c>
      <c r="C7662" s="5">
        <v>40288</v>
      </c>
      <c r="D7662" s="2" t="s">
        <v>810</v>
      </c>
      <c r="E7662" s="14">
        <f t="shared" si="715"/>
        <v>0</v>
      </c>
      <c r="F7662" s="2">
        <v>17</v>
      </c>
      <c r="G7662" s="19">
        <v>1873.3489999999999</v>
      </c>
      <c r="H7662" s="20">
        <v>0.02</v>
      </c>
      <c r="I7662" s="6"/>
      <c r="J7662" s="5">
        <v>40289</v>
      </c>
      <c r="K7662" s="25">
        <v>194.21099999999998</v>
      </c>
      <c r="L7662" s="2" t="s">
        <v>755</v>
      </c>
      <c r="M7662" s="14">
        <f>+VLOOKUP(L7662,Customers!$C$3:$D$797,2,FALSE)</f>
        <v>3</v>
      </c>
      <c r="N7662" s="14">
        <f>+INDEX(Customers!$B$2:$D$797,MATCH(TF_Database!L7662,Customers!$C$2:$C$797,0),1)</f>
        <v>3153</v>
      </c>
      <c r="O7662" s="29">
        <f t="shared" si="716"/>
        <v>6</v>
      </c>
      <c r="P7662" s="29">
        <f t="shared" si="717"/>
        <v>15</v>
      </c>
      <c r="Q7662" s="14" t="str">
        <f t="shared" si="718"/>
        <v xml:space="preserve">Mitch </v>
      </c>
      <c r="R7662" s="14" t="str">
        <f t="shared" si="719"/>
        <v>Gastineau</v>
      </c>
    </row>
    <row r="7663" spans="2:18" x14ac:dyDescent="0.45">
      <c r="B7663" s="14" t="str">
        <f t="shared" si="714"/>
        <v>402884640289</v>
      </c>
      <c r="C7663" s="5">
        <v>40288</v>
      </c>
      <c r="D7663" s="2" t="s">
        <v>810</v>
      </c>
      <c r="E7663" s="14">
        <f t="shared" si="715"/>
        <v>0</v>
      </c>
      <c r="F7663" s="2">
        <v>46</v>
      </c>
      <c r="G7663" s="19">
        <v>24639.8</v>
      </c>
      <c r="H7663" s="20">
        <v>0.01</v>
      </c>
      <c r="I7663" s="6"/>
      <c r="J7663" s="5">
        <v>40289</v>
      </c>
      <c r="K7663" s="25">
        <v>8614.7900000000009</v>
      </c>
      <c r="L7663" s="2" t="s">
        <v>755</v>
      </c>
      <c r="M7663" s="14">
        <f>+VLOOKUP(L7663,Customers!$C$3:$D$797,2,FALSE)</f>
        <v>3</v>
      </c>
      <c r="N7663" s="14">
        <f>+INDEX(Customers!$B$2:$D$797,MATCH(TF_Database!L7663,Customers!$C$2:$C$797,0),1)</f>
        <v>3153</v>
      </c>
      <c r="O7663" s="29">
        <f t="shared" si="716"/>
        <v>6</v>
      </c>
      <c r="P7663" s="29">
        <f t="shared" si="717"/>
        <v>15</v>
      </c>
      <c r="Q7663" s="14" t="str">
        <f t="shared" si="718"/>
        <v xml:space="preserve">Mitch </v>
      </c>
      <c r="R7663" s="14" t="str">
        <f t="shared" si="719"/>
        <v>Gastineau</v>
      </c>
    </row>
    <row r="7664" spans="2:18" x14ac:dyDescent="0.45">
      <c r="B7664" s="14" t="str">
        <f t="shared" si="714"/>
        <v>402883240290</v>
      </c>
      <c r="C7664" s="5">
        <v>40288</v>
      </c>
      <c r="D7664" s="2" t="s">
        <v>810</v>
      </c>
      <c r="E7664" s="14">
        <f t="shared" si="715"/>
        <v>0</v>
      </c>
      <c r="F7664" s="2">
        <v>32</v>
      </c>
      <c r="G7664" s="19">
        <v>921.3</v>
      </c>
      <c r="H7664" s="20">
        <v>0.09</v>
      </c>
      <c r="I7664" s="6"/>
      <c r="J7664" s="5">
        <v>40290</v>
      </c>
      <c r="K7664" s="25">
        <v>353.16</v>
      </c>
      <c r="L7664" s="2" t="s">
        <v>755</v>
      </c>
      <c r="M7664" s="14">
        <f>+VLOOKUP(L7664,Customers!$C$3:$D$797,2,FALSE)</f>
        <v>3</v>
      </c>
      <c r="N7664" s="14">
        <f>+INDEX(Customers!$B$2:$D$797,MATCH(TF_Database!L7664,Customers!$C$2:$C$797,0),1)</f>
        <v>3153</v>
      </c>
      <c r="O7664" s="29">
        <f t="shared" si="716"/>
        <v>6</v>
      </c>
      <c r="P7664" s="29">
        <f t="shared" si="717"/>
        <v>15</v>
      </c>
      <c r="Q7664" s="14" t="str">
        <f t="shared" si="718"/>
        <v xml:space="preserve">Mitch </v>
      </c>
      <c r="R7664" s="14" t="str">
        <f t="shared" si="719"/>
        <v>Gastineau</v>
      </c>
    </row>
    <row r="7665" spans="2:18" x14ac:dyDescent="0.45">
      <c r="B7665" s="14" t="str">
        <f t="shared" si="714"/>
        <v>409585040959</v>
      </c>
      <c r="C7665" s="5">
        <v>40958</v>
      </c>
      <c r="D7665" s="2" t="s">
        <v>808</v>
      </c>
      <c r="E7665" s="14">
        <f t="shared" si="715"/>
        <v>0</v>
      </c>
      <c r="F7665" s="2">
        <v>50</v>
      </c>
      <c r="G7665" s="19">
        <v>512.33000000000004</v>
      </c>
      <c r="H7665" s="20">
        <v>0.01</v>
      </c>
      <c r="I7665" s="6"/>
      <c r="J7665" s="5">
        <v>40959</v>
      </c>
      <c r="K7665" s="25">
        <v>250.66</v>
      </c>
      <c r="L7665" s="2" t="s">
        <v>553</v>
      </c>
      <c r="M7665" s="14">
        <f>+VLOOKUP(L7665,Customers!$C$3:$D$797,2,FALSE)</f>
        <v>4</v>
      </c>
      <c r="N7665" s="14">
        <f>+INDEX(Customers!$B$2:$D$797,MATCH(TF_Database!L7665,Customers!$C$2:$C$797,0),1)</f>
        <v>16678</v>
      </c>
      <c r="O7665" s="29">
        <f t="shared" si="716"/>
        <v>7</v>
      </c>
      <c r="P7665" s="29">
        <f t="shared" si="717"/>
        <v>12</v>
      </c>
      <c r="Q7665" s="14" t="str">
        <f t="shared" si="718"/>
        <v xml:space="preserve">Quincy </v>
      </c>
      <c r="R7665" s="14" t="str">
        <f t="shared" si="719"/>
        <v>Jones</v>
      </c>
    </row>
    <row r="7666" spans="2:18" x14ac:dyDescent="0.45">
      <c r="B7666" s="14" t="str">
        <f t="shared" si="714"/>
        <v>411372341139</v>
      </c>
      <c r="C7666" s="5">
        <v>41137</v>
      </c>
      <c r="D7666" s="2" t="s">
        <v>811</v>
      </c>
      <c r="E7666" s="14">
        <f t="shared" si="715"/>
        <v>0</v>
      </c>
      <c r="F7666" s="2">
        <v>23</v>
      </c>
      <c r="G7666" s="19">
        <v>1267.4605000000001</v>
      </c>
      <c r="H7666" s="20">
        <v>0.05</v>
      </c>
      <c r="I7666" s="6"/>
      <c r="J7666" s="5">
        <v>41139</v>
      </c>
      <c r="K7666" s="25">
        <v>128.79</v>
      </c>
      <c r="L7666" s="2" t="s">
        <v>755</v>
      </c>
      <c r="M7666" s="14">
        <f>+VLOOKUP(L7666,Customers!$C$3:$D$797,2,FALSE)</f>
        <v>3</v>
      </c>
      <c r="N7666" s="14">
        <f>+INDEX(Customers!$B$2:$D$797,MATCH(TF_Database!L7666,Customers!$C$2:$C$797,0),1)</f>
        <v>3153</v>
      </c>
      <c r="O7666" s="29">
        <f t="shared" si="716"/>
        <v>6</v>
      </c>
      <c r="P7666" s="29">
        <f t="shared" si="717"/>
        <v>15</v>
      </c>
      <c r="Q7666" s="14" t="str">
        <f t="shared" si="718"/>
        <v xml:space="preserve">Mitch </v>
      </c>
      <c r="R7666" s="14" t="str">
        <f t="shared" si="719"/>
        <v>Gastineau</v>
      </c>
    </row>
    <row r="7667" spans="2:18" x14ac:dyDescent="0.45">
      <c r="B7667" s="14" t="str">
        <f t="shared" si="714"/>
        <v>409623240965</v>
      </c>
      <c r="C7667" s="5">
        <v>40962</v>
      </c>
      <c r="D7667" s="2" t="s">
        <v>810</v>
      </c>
      <c r="E7667" s="14">
        <f t="shared" si="715"/>
        <v>0</v>
      </c>
      <c r="F7667" s="2">
        <v>32</v>
      </c>
      <c r="G7667" s="19">
        <v>16313.51</v>
      </c>
      <c r="H7667" s="20">
        <v>0.04</v>
      </c>
      <c r="I7667" s="6"/>
      <c r="J7667" s="5">
        <v>40965</v>
      </c>
      <c r="K7667" s="25">
        <v>4860.7299999999996</v>
      </c>
      <c r="L7667" s="2" t="s">
        <v>756</v>
      </c>
      <c r="M7667" s="14">
        <f>+VLOOKUP(L7667,Customers!$C$3:$D$797,2,FALSE)</f>
        <v>3</v>
      </c>
      <c r="N7667" s="14">
        <f>+INDEX(Customers!$B$2:$D$797,MATCH(TF_Database!L7667,Customers!$C$2:$C$797,0),1)</f>
        <v>20909</v>
      </c>
      <c r="O7667" s="29">
        <f t="shared" si="716"/>
        <v>10</v>
      </c>
      <c r="P7667" s="29">
        <f t="shared" si="717"/>
        <v>15</v>
      </c>
      <c r="Q7667" s="14" t="str">
        <f t="shared" si="718"/>
        <v xml:space="preserve">Katharine </v>
      </c>
      <c r="R7667" s="14" t="str">
        <f t="shared" si="719"/>
        <v>Harms</v>
      </c>
    </row>
    <row r="7668" spans="2:18" x14ac:dyDescent="0.45">
      <c r="B7668" s="14" t="str">
        <f t="shared" si="714"/>
        <v>409622940963</v>
      </c>
      <c r="C7668" s="5">
        <v>40962</v>
      </c>
      <c r="D7668" s="2" t="s">
        <v>810</v>
      </c>
      <c r="E7668" s="14">
        <f t="shared" si="715"/>
        <v>0</v>
      </c>
      <c r="F7668" s="2">
        <v>29</v>
      </c>
      <c r="G7668" s="19">
        <v>337.38</v>
      </c>
      <c r="H7668" s="20">
        <v>0.04</v>
      </c>
      <c r="I7668" s="6"/>
      <c r="J7668" s="5">
        <v>40963</v>
      </c>
      <c r="K7668" s="25">
        <v>-5.45</v>
      </c>
      <c r="L7668" s="2" t="s">
        <v>756</v>
      </c>
      <c r="M7668" s="14">
        <f>+VLOOKUP(L7668,Customers!$C$3:$D$797,2,FALSE)</f>
        <v>3</v>
      </c>
      <c r="N7668" s="14">
        <f>+INDEX(Customers!$B$2:$D$797,MATCH(TF_Database!L7668,Customers!$C$2:$C$797,0),1)</f>
        <v>20909</v>
      </c>
      <c r="O7668" s="29">
        <f t="shared" si="716"/>
        <v>10</v>
      </c>
      <c r="P7668" s="29">
        <f t="shared" si="717"/>
        <v>15</v>
      </c>
      <c r="Q7668" s="14" t="str">
        <f t="shared" si="718"/>
        <v xml:space="preserve">Katharine </v>
      </c>
      <c r="R7668" s="14" t="str">
        <f t="shared" si="719"/>
        <v>Harms</v>
      </c>
    </row>
    <row r="7669" spans="2:18" x14ac:dyDescent="0.45">
      <c r="B7669" s="14" t="str">
        <f t="shared" si="714"/>
        <v>412724541272</v>
      </c>
      <c r="C7669" s="5">
        <v>41272</v>
      </c>
      <c r="D7669" s="2" t="s">
        <v>808</v>
      </c>
      <c r="E7669" s="14">
        <f t="shared" si="715"/>
        <v>0</v>
      </c>
      <c r="F7669" s="2">
        <v>45</v>
      </c>
      <c r="G7669" s="19">
        <v>178.7</v>
      </c>
      <c r="H7669" s="20">
        <v>7.0000000000000007E-2</v>
      </c>
      <c r="I7669" s="6"/>
      <c r="J7669" s="5">
        <v>41272</v>
      </c>
      <c r="K7669" s="25">
        <v>-164.92</v>
      </c>
      <c r="L7669" s="2" t="s">
        <v>553</v>
      </c>
      <c r="M7669" s="14">
        <f>+VLOOKUP(L7669,Customers!$C$3:$D$797,2,FALSE)</f>
        <v>4</v>
      </c>
      <c r="N7669" s="14">
        <f>+INDEX(Customers!$B$2:$D$797,MATCH(TF_Database!L7669,Customers!$C$2:$C$797,0),1)</f>
        <v>16678</v>
      </c>
      <c r="O7669" s="29">
        <f t="shared" si="716"/>
        <v>7</v>
      </c>
      <c r="P7669" s="29">
        <f t="shared" si="717"/>
        <v>12</v>
      </c>
      <c r="Q7669" s="14" t="str">
        <f t="shared" si="718"/>
        <v xml:space="preserve">Quincy </v>
      </c>
      <c r="R7669" s="14" t="str">
        <f t="shared" si="719"/>
        <v>Jones</v>
      </c>
    </row>
    <row r="7670" spans="2:18" x14ac:dyDescent="0.45">
      <c r="B7670" s="14" t="str">
        <f t="shared" si="714"/>
        <v>406555040659</v>
      </c>
      <c r="C7670" s="5">
        <v>40655</v>
      </c>
      <c r="D7670" s="2" t="s">
        <v>804</v>
      </c>
      <c r="E7670" s="14">
        <f t="shared" si="715"/>
        <v>0</v>
      </c>
      <c r="F7670" s="2">
        <v>50</v>
      </c>
      <c r="G7670" s="19">
        <v>2437.67</v>
      </c>
      <c r="H7670" s="20">
        <v>0.08</v>
      </c>
      <c r="I7670" s="6"/>
      <c r="J7670" s="5">
        <v>40659</v>
      </c>
      <c r="K7670" s="25">
        <v>25.68</v>
      </c>
      <c r="L7670" s="2" t="s">
        <v>738</v>
      </c>
      <c r="M7670" s="14">
        <f>+VLOOKUP(L7670,Customers!$C$3:$D$797,2,FALSE)</f>
        <v>1</v>
      </c>
      <c r="N7670" s="14">
        <f>+INDEX(Customers!$B$2:$D$797,MATCH(TF_Database!L7670,Customers!$C$2:$C$797,0),1)</f>
        <v>19175</v>
      </c>
      <c r="O7670" s="29">
        <f t="shared" si="716"/>
        <v>7</v>
      </c>
      <c r="P7670" s="29">
        <f t="shared" si="717"/>
        <v>18</v>
      </c>
      <c r="Q7670" s="14" t="str">
        <f t="shared" si="718"/>
        <v xml:space="preserve">Lauren </v>
      </c>
      <c r="R7670" s="14" t="str">
        <f t="shared" si="719"/>
        <v>Leatherbury</v>
      </c>
    </row>
    <row r="7671" spans="2:18" x14ac:dyDescent="0.45">
      <c r="B7671" s="14" t="str">
        <f t="shared" si="714"/>
        <v>412105041213</v>
      </c>
      <c r="C7671" s="5">
        <v>41210</v>
      </c>
      <c r="D7671" s="2" t="s">
        <v>806</v>
      </c>
      <c r="E7671" s="14">
        <f t="shared" si="715"/>
        <v>1</v>
      </c>
      <c r="F7671" s="2">
        <v>50</v>
      </c>
      <c r="G7671" s="19">
        <v>4648.5200000000004</v>
      </c>
      <c r="H7671" s="20">
        <v>0.1</v>
      </c>
      <c r="I7671" s="6"/>
      <c r="J7671" s="5">
        <v>41213</v>
      </c>
      <c r="K7671" s="25">
        <v>1676.7</v>
      </c>
      <c r="L7671" s="2" t="s">
        <v>757</v>
      </c>
      <c r="M7671" s="14">
        <f>+VLOOKUP(L7671,Customers!$C$3:$D$797,2,FALSE)</f>
        <v>1</v>
      </c>
      <c r="N7671" s="14">
        <f>+INDEX(Customers!$B$2:$D$797,MATCH(TF_Database!L7671,Customers!$C$2:$C$797,0),1)</f>
        <v>25679</v>
      </c>
      <c r="O7671" s="29">
        <f t="shared" si="716"/>
        <v>8</v>
      </c>
      <c r="P7671" s="29">
        <f t="shared" si="717"/>
        <v>17</v>
      </c>
      <c r="Q7671" s="14" t="str">
        <f t="shared" si="718"/>
        <v xml:space="preserve">Matthew </v>
      </c>
      <c r="R7671" s="14" t="str">
        <f t="shared" si="719"/>
        <v>Grinstein</v>
      </c>
    </row>
    <row r="7672" spans="2:18" x14ac:dyDescent="0.45">
      <c r="B7672" s="14" t="str">
        <f t="shared" si="714"/>
        <v>400463340047</v>
      </c>
      <c r="C7672" s="5">
        <v>40046</v>
      </c>
      <c r="D7672" s="2" t="s">
        <v>811</v>
      </c>
      <c r="E7672" s="14">
        <f t="shared" si="715"/>
        <v>0</v>
      </c>
      <c r="F7672" s="2">
        <v>33</v>
      </c>
      <c r="G7672" s="19">
        <v>3537.84</v>
      </c>
      <c r="H7672" s="20">
        <v>0</v>
      </c>
      <c r="I7672" s="6"/>
      <c r="J7672" s="5">
        <v>40047</v>
      </c>
      <c r="K7672" s="25">
        <v>-80.86</v>
      </c>
      <c r="L7672" s="2" t="s">
        <v>757</v>
      </c>
      <c r="M7672" s="14">
        <f>+VLOOKUP(L7672,Customers!$C$3:$D$797,2,FALSE)</f>
        <v>1</v>
      </c>
      <c r="N7672" s="14">
        <f>+INDEX(Customers!$B$2:$D$797,MATCH(TF_Database!L7672,Customers!$C$2:$C$797,0),1)</f>
        <v>25679</v>
      </c>
      <c r="O7672" s="29">
        <f t="shared" si="716"/>
        <v>8</v>
      </c>
      <c r="P7672" s="29">
        <f t="shared" si="717"/>
        <v>17</v>
      </c>
      <c r="Q7672" s="14" t="str">
        <f t="shared" si="718"/>
        <v xml:space="preserve">Matthew </v>
      </c>
      <c r="R7672" s="14" t="str">
        <f t="shared" si="719"/>
        <v>Grinstein</v>
      </c>
    </row>
    <row r="7673" spans="2:18" x14ac:dyDescent="0.45">
      <c r="B7673" s="14" t="str">
        <f t="shared" si="714"/>
        <v>400464340048</v>
      </c>
      <c r="C7673" s="5">
        <v>40046</v>
      </c>
      <c r="D7673" s="2" t="s">
        <v>811</v>
      </c>
      <c r="E7673" s="14">
        <f t="shared" si="715"/>
        <v>0</v>
      </c>
      <c r="F7673" s="2">
        <v>43</v>
      </c>
      <c r="G7673" s="19">
        <v>2221.1999999999998</v>
      </c>
      <c r="H7673" s="20">
        <v>0.01</v>
      </c>
      <c r="I7673" s="6"/>
      <c r="J7673" s="5">
        <v>40048</v>
      </c>
      <c r="K7673" s="25">
        <v>-1127.22</v>
      </c>
      <c r="L7673" s="2" t="s">
        <v>757</v>
      </c>
      <c r="M7673" s="14">
        <f>+VLOOKUP(L7673,Customers!$C$3:$D$797,2,FALSE)</f>
        <v>1</v>
      </c>
      <c r="N7673" s="14">
        <f>+INDEX(Customers!$B$2:$D$797,MATCH(TF_Database!L7673,Customers!$C$2:$C$797,0),1)</f>
        <v>25679</v>
      </c>
      <c r="O7673" s="29">
        <f t="shared" si="716"/>
        <v>8</v>
      </c>
      <c r="P7673" s="29">
        <f t="shared" si="717"/>
        <v>17</v>
      </c>
      <c r="Q7673" s="14" t="str">
        <f t="shared" si="718"/>
        <v xml:space="preserve">Matthew </v>
      </c>
      <c r="R7673" s="14" t="str">
        <f t="shared" si="719"/>
        <v>Grinstein</v>
      </c>
    </row>
    <row r="7674" spans="2:18" x14ac:dyDescent="0.45">
      <c r="B7674" s="14" t="str">
        <f t="shared" si="714"/>
        <v>404993940500</v>
      </c>
      <c r="C7674" s="5">
        <v>40499</v>
      </c>
      <c r="D7674" s="2" t="s">
        <v>806</v>
      </c>
      <c r="E7674" s="14">
        <f t="shared" si="715"/>
        <v>1</v>
      </c>
      <c r="F7674" s="2">
        <v>39</v>
      </c>
      <c r="G7674" s="19">
        <v>9362.73</v>
      </c>
      <c r="H7674" s="20">
        <v>0</v>
      </c>
      <c r="I7674" s="6"/>
      <c r="J7674" s="5">
        <v>40500</v>
      </c>
      <c r="K7674" s="25">
        <v>2766.29</v>
      </c>
      <c r="L7674" s="2" t="s">
        <v>493</v>
      </c>
      <c r="M7674" s="14">
        <f>+VLOOKUP(L7674,Customers!$C$3:$D$797,2,FALSE)</f>
        <v>3</v>
      </c>
      <c r="N7674" s="14">
        <f>+INDEX(Customers!$B$2:$D$797,MATCH(TF_Database!L7674,Customers!$C$2:$C$797,0),1)</f>
        <v>12667</v>
      </c>
      <c r="O7674" s="29">
        <f t="shared" si="716"/>
        <v>7</v>
      </c>
      <c r="P7674" s="29">
        <f t="shared" si="717"/>
        <v>13</v>
      </c>
      <c r="Q7674" s="14" t="str">
        <f t="shared" si="718"/>
        <v xml:space="preserve">Arthur </v>
      </c>
      <c r="R7674" s="14" t="str">
        <f t="shared" si="719"/>
        <v>Gainer</v>
      </c>
    </row>
    <row r="7675" spans="2:18" x14ac:dyDescent="0.45">
      <c r="B7675" s="14" t="str">
        <f t="shared" si="714"/>
        <v>404993740500</v>
      </c>
      <c r="C7675" s="5">
        <v>40499</v>
      </c>
      <c r="D7675" s="2" t="s">
        <v>806</v>
      </c>
      <c r="E7675" s="14">
        <f t="shared" si="715"/>
        <v>1</v>
      </c>
      <c r="F7675" s="2">
        <v>37</v>
      </c>
      <c r="G7675" s="19">
        <v>125.33</v>
      </c>
      <c r="H7675" s="20">
        <v>0.06</v>
      </c>
      <c r="I7675" s="6"/>
      <c r="J7675" s="5">
        <v>40500</v>
      </c>
      <c r="K7675" s="25">
        <v>58.5</v>
      </c>
      <c r="L7675" s="2" t="s">
        <v>493</v>
      </c>
      <c r="M7675" s="14">
        <f>+VLOOKUP(L7675,Customers!$C$3:$D$797,2,FALSE)</f>
        <v>3</v>
      </c>
      <c r="N7675" s="14">
        <f>+INDEX(Customers!$B$2:$D$797,MATCH(TF_Database!L7675,Customers!$C$2:$C$797,0),1)</f>
        <v>12667</v>
      </c>
      <c r="O7675" s="29">
        <f t="shared" si="716"/>
        <v>7</v>
      </c>
      <c r="P7675" s="29">
        <f t="shared" si="717"/>
        <v>13</v>
      </c>
      <c r="Q7675" s="14" t="str">
        <f t="shared" si="718"/>
        <v xml:space="preserve">Arthur </v>
      </c>
      <c r="R7675" s="14" t="str">
        <f t="shared" si="719"/>
        <v>Gainer</v>
      </c>
    </row>
    <row r="7676" spans="2:18" x14ac:dyDescent="0.45">
      <c r="B7676" s="14" t="str">
        <f t="shared" si="714"/>
        <v>400314640032</v>
      </c>
      <c r="C7676" s="5">
        <v>40031</v>
      </c>
      <c r="D7676" s="2" t="s">
        <v>806</v>
      </c>
      <c r="E7676" s="14">
        <f t="shared" si="715"/>
        <v>1</v>
      </c>
      <c r="F7676" s="2">
        <v>46</v>
      </c>
      <c r="G7676" s="19">
        <v>1219.2485000000001</v>
      </c>
      <c r="H7676" s="20">
        <v>0.01</v>
      </c>
      <c r="I7676" s="6"/>
      <c r="J7676" s="5">
        <v>40032</v>
      </c>
      <c r="K7676" s="25">
        <v>132.786</v>
      </c>
      <c r="L7676" s="2" t="s">
        <v>758</v>
      </c>
      <c r="M7676" s="14">
        <f>+VLOOKUP(L7676,Customers!$C$3:$D$797,2,FALSE)</f>
        <v>2</v>
      </c>
      <c r="N7676" s="14">
        <f>+INDEX(Customers!$B$2:$D$797,MATCH(TF_Database!L7676,Customers!$C$2:$C$797,0),1)</f>
        <v>575</v>
      </c>
      <c r="O7676" s="29">
        <f t="shared" si="716"/>
        <v>6</v>
      </c>
      <c r="P7676" s="29">
        <f t="shared" si="717"/>
        <v>13</v>
      </c>
      <c r="Q7676" s="14" t="str">
        <f t="shared" si="718"/>
        <v xml:space="preserve">Maria </v>
      </c>
      <c r="R7676" s="14" t="str">
        <f t="shared" si="719"/>
        <v>Etezadi</v>
      </c>
    </row>
    <row r="7677" spans="2:18" x14ac:dyDescent="0.45">
      <c r="B7677" s="14" t="str">
        <f t="shared" si="714"/>
        <v>404132640413</v>
      </c>
      <c r="C7677" s="5">
        <v>40413</v>
      </c>
      <c r="D7677" s="2" t="s">
        <v>806</v>
      </c>
      <c r="E7677" s="14">
        <f t="shared" si="715"/>
        <v>1</v>
      </c>
      <c r="F7677" s="2">
        <v>26</v>
      </c>
      <c r="G7677" s="19">
        <v>148.12</v>
      </c>
      <c r="H7677" s="20">
        <v>0.08</v>
      </c>
      <c r="I7677" s="6"/>
      <c r="J7677" s="5">
        <v>40413</v>
      </c>
      <c r="K7677" s="25">
        <v>-51.62</v>
      </c>
      <c r="L7677" s="2" t="s">
        <v>757</v>
      </c>
      <c r="M7677" s="14">
        <f>+VLOOKUP(L7677,Customers!$C$3:$D$797,2,FALSE)</f>
        <v>1</v>
      </c>
      <c r="N7677" s="14">
        <f>+INDEX(Customers!$B$2:$D$797,MATCH(TF_Database!L7677,Customers!$C$2:$C$797,0),1)</f>
        <v>25679</v>
      </c>
      <c r="O7677" s="29">
        <f t="shared" si="716"/>
        <v>8</v>
      </c>
      <c r="P7677" s="29">
        <f t="shared" si="717"/>
        <v>17</v>
      </c>
      <c r="Q7677" s="14" t="str">
        <f t="shared" si="718"/>
        <v xml:space="preserve">Matthew </v>
      </c>
      <c r="R7677" s="14" t="str">
        <f t="shared" si="719"/>
        <v>Grinstein</v>
      </c>
    </row>
    <row r="7678" spans="2:18" x14ac:dyDescent="0.45">
      <c r="B7678" s="14" t="str">
        <f t="shared" si="714"/>
        <v>404904340490</v>
      </c>
      <c r="C7678" s="5">
        <v>40490</v>
      </c>
      <c r="D7678" s="2" t="s">
        <v>811</v>
      </c>
      <c r="E7678" s="14">
        <f t="shared" si="715"/>
        <v>0</v>
      </c>
      <c r="F7678" s="2">
        <v>43</v>
      </c>
      <c r="G7678" s="19">
        <v>634.38</v>
      </c>
      <c r="H7678" s="20">
        <v>0.09</v>
      </c>
      <c r="I7678" s="6"/>
      <c r="J7678" s="5">
        <v>40490</v>
      </c>
      <c r="K7678" s="25">
        <v>272.39999999999998</v>
      </c>
      <c r="L7678" s="2" t="s">
        <v>141</v>
      </c>
      <c r="M7678" s="14">
        <f>+VLOOKUP(L7678,Customers!$C$3:$D$797,2,FALSE)</f>
        <v>5</v>
      </c>
      <c r="N7678" s="14">
        <f>+INDEX(Customers!$B$2:$D$797,MATCH(TF_Database!L7678,Customers!$C$2:$C$797,0),1)</f>
        <v>2595</v>
      </c>
      <c r="O7678" s="29">
        <f t="shared" si="716"/>
        <v>5</v>
      </c>
      <c r="P7678" s="29">
        <f t="shared" si="717"/>
        <v>11</v>
      </c>
      <c r="Q7678" s="14" t="str">
        <f t="shared" si="718"/>
        <v xml:space="preserve">John </v>
      </c>
      <c r="R7678" s="14" t="str">
        <f t="shared" si="719"/>
        <v>Murray</v>
      </c>
    </row>
    <row r="7679" spans="2:18" x14ac:dyDescent="0.45">
      <c r="B7679" s="14" t="str">
        <f t="shared" si="714"/>
        <v>404903940491</v>
      </c>
      <c r="C7679" s="5">
        <v>40490</v>
      </c>
      <c r="D7679" s="2" t="s">
        <v>811</v>
      </c>
      <c r="E7679" s="14">
        <f t="shared" si="715"/>
        <v>0</v>
      </c>
      <c r="F7679" s="2">
        <v>39</v>
      </c>
      <c r="G7679" s="19">
        <v>5196.1899999999996</v>
      </c>
      <c r="H7679" s="20">
        <v>0.1</v>
      </c>
      <c r="I7679" s="6"/>
      <c r="J7679" s="5">
        <v>40491</v>
      </c>
      <c r="K7679" s="25">
        <v>2052.13</v>
      </c>
      <c r="L7679" s="2" t="s">
        <v>141</v>
      </c>
      <c r="M7679" s="14">
        <f>+VLOOKUP(L7679,Customers!$C$3:$D$797,2,FALSE)</f>
        <v>5</v>
      </c>
      <c r="N7679" s="14">
        <f>+INDEX(Customers!$B$2:$D$797,MATCH(TF_Database!L7679,Customers!$C$2:$C$797,0),1)</f>
        <v>2595</v>
      </c>
      <c r="O7679" s="29">
        <f t="shared" si="716"/>
        <v>5</v>
      </c>
      <c r="P7679" s="29">
        <f t="shared" si="717"/>
        <v>11</v>
      </c>
      <c r="Q7679" s="14" t="str">
        <f t="shared" si="718"/>
        <v xml:space="preserve">John </v>
      </c>
      <c r="R7679" s="14" t="str">
        <f t="shared" si="719"/>
        <v>Murray</v>
      </c>
    </row>
    <row r="7680" spans="2:18" x14ac:dyDescent="0.45">
      <c r="B7680" s="14" t="str">
        <f t="shared" si="714"/>
        <v>40490740492</v>
      </c>
      <c r="C7680" s="5">
        <v>40490</v>
      </c>
      <c r="D7680" s="2" t="s">
        <v>811</v>
      </c>
      <c r="E7680" s="14">
        <f t="shared" si="715"/>
        <v>0</v>
      </c>
      <c r="F7680" s="2">
        <v>7</v>
      </c>
      <c r="G7680" s="19">
        <v>50.47</v>
      </c>
      <c r="H7680" s="20">
        <v>0.08</v>
      </c>
      <c r="I7680" s="6"/>
      <c r="J7680" s="5">
        <v>40492</v>
      </c>
      <c r="K7680" s="25">
        <v>-31.7</v>
      </c>
      <c r="L7680" s="2" t="s">
        <v>141</v>
      </c>
      <c r="M7680" s="14">
        <f>+VLOOKUP(L7680,Customers!$C$3:$D$797,2,FALSE)</f>
        <v>5</v>
      </c>
      <c r="N7680" s="14">
        <f>+INDEX(Customers!$B$2:$D$797,MATCH(TF_Database!L7680,Customers!$C$2:$C$797,0),1)</f>
        <v>2595</v>
      </c>
      <c r="O7680" s="29">
        <f t="shared" si="716"/>
        <v>5</v>
      </c>
      <c r="P7680" s="29">
        <f t="shared" si="717"/>
        <v>11</v>
      </c>
      <c r="Q7680" s="14" t="str">
        <f t="shared" si="718"/>
        <v xml:space="preserve">John </v>
      </c>
      <c r="R7680" s="14" t="str">
        <f t="shared" si="719"/>
        <v>Murray</v>
      </c>
    </row>
    <row r="7681" spans="2:18" x14ac:dyDescent="0.45">
      <c r="B7681" s="14" t="str">
        <f t="shared" si="714"/>
        <v>409624840964</v>
      </c>
      <c r="C7681" s="5">
        <v>40962</v>
      </c>
      <c r="D7681" s="2" t="s">
        <v>804</v>
      </c>
      <c r="E7681" s="14">
        <f t="shared" si="715"/>
        <v>0</v>
      </c>
      <c r="F7681" s="2">
        <v>48</v>
      </c>
      <c r="G7681" s="19">
        <v>4046.25</v>
      </c>
      <c r="H7681" s="20">
        <v>0.09</v>
      </c>
      <c r="I7681" s="6"/>
      <c r="J7681" s="5">
        <v>40964</v>
      </c>
      <c r="K7681" s="25">
        <v>-1296.93</v>
      </c>
      <c r="L7681" s="2" t="s">
        <v>756</v>
      </c>
      <c r="M7681" s="14">
        <f>+VLOOKUP(L7681,Customers!$C$3:$D$797,2,FALSE)</f>
        <v>3</v>
      </c>
      <c r="N7681" s="14">
        <f>+INDEX(Customers!$B$2:$D$797,MATCH(TF_Database!L7681,Customers!$C$2:$C$797,0),1)</f>
        <v>20909</v>
      </c>
      <c r="O7681" s="29">
        <f t="shared" si="716"/>
        <v>10</v>
      </c>
      <c r="P7681" s="29">
        <f t="shared" si="717"/>
        <v>15</v>
      </c>
      <c r="Q7681" s="14" t="str">
        <f t="shared" si="718"/>
        <v xml:space="preserve">Katharine </v>
      </c>
      <c r="R7681" s="14" t="str">
        <f t="shared" si="719"/>
        <v>Harms</v>
      </c>
    </row>
    <row r="7682" spans="2:18" x14ac:dyDescent="0.45">
      <c r="B7682" s="14" t="str">
        <f t="shared" si="714"/>
        <v>40920240921</v>
      </c>
      <c r="C7682" s="5">
        <v>40920</v>
      </c>
      <c r="D7682" s="2" t="s">
        <v>806</v>
      </c>
      <c r="E7682" s="14">
        <f t="shared" si="715"/>
        <v>1</v>
      </c>
      <c r="F7682" s="2">
        <v>2</v>
      </c>
      <c r="G7682" s="19">
        <v>21.07</v>
      </c>
      <c r="H7682" s="20">
        <v>0</v>
      </c>
      <c r="I7682" s="6"/>
      <c r="J7682" s="5">
        <v>40921</v>
      </c>
      <c r="K7682" s="25">
        <v>-10.4305</v>
      </c>
      <c r="L7682" s="2" t="s">
        <v>755</v>
      </c>
      <c r="M7682" s="14">
        <f>+VLOOKUP(L7682,Customers!$C$3:$D$797,2,FALSE)</f>
        <v>3</v>
      </c>
      <c r="N7682" s="14">
        <f>+INDEX(Customers!$B$2:$D$797,MATCH(TF_Database!L7682,Customers!$C$2:$C$797,0),1)</f>
        <v>3153</v>
      </c>
      <c r="O7682" s="29">
        <f t="shared" si="716"/>
        <v>6</v>
      </c>
      <c r="P7682" s="29">
        <f t="shared" si="717"/>
        <v>15</v>
      </c>
      <c r="Q7682" s="14" t="str">
        <f t="shared" si="718"/>
        <v xml:space="preserve">Mitch </v>
      </c>
      <c r="R7682" s="14" t="str">
        <f t="shared" si="719"/>
        <v>Gastineau</v>
      </c>
    </row>
    <row r="7683" spans="2:18" x14ac:dyDescent="0.45">
      <c r="B7683" s="14" t="str">
        <f t="shared" si="714"/>
        <v>409202040921</v>
      </c>
      <c r="C7683" s="5">
        <v>40920</v>
      </c>
      <c r="D7683" s="2" t="s">
        <v>811</v>
      </c>
      <c r="E7683" s="14">
        <f t="shared" si="715"/>
        <v>0</v>
      </c>
      <c r="F7683" s="2">
        <v>20</v>
      </c>
      <c r="G7683" s="19">
        <v>430.41</v>
      </c>
      <c r="H7683" s="20">
        <v>0.08</v>
      </c>
      <c r="I7683" s="6"/>
      <c r="J7683" s="5">
        <v>40921</v>
      </c>
      <c r="K7683" s="25">
        <v>-1.55</v>
      </c>
      <c r="L7683" s="2" t="s">
        <v>755</v>
      </c>
      <c r="M7683" s="14">
        <f>+VLOOKUP(L7683,Customers!$C$3:$D$797,2,FALSE)</f>
        <v>3</v>
      </c>
      <c r="N7683" s="14">
        <f>+INDEX(Customers!$B$2:$D$797,MATCH(TF_Database!L7683,Customers!$C$2:$C$797,0),1)</f>
        <v>3153</v>
      </c>
      <c r="O7683" s="29">
        <f t="shared" si="716"/>
        <v>6</v>
      </c>
      <c r="P7683" s="29">
        <f t="shared" si="717"/>
        <v>15</v>
      </c>
      <c r="Q7683" s="14" t="str">
        <f t="shared" si="718"/>
        <v xml:space="preserve">Mitch </v>
      </c>
      <c r="R7683" s="14" t="str">
        <f t="shared" si="719"/>
        <v>Gastineau</v>
      </c>
    </row>
    <row r="7684" spans="2:18" x14ac:dyDescent="0.45">
      <c r="B7684" s="14" t="str">
        <f t="shared" si="714"/>
        <v>40796340798</v>
      </c>
      <c r="C7684" s="5">
        <v>40796</v>
      </c>
      <c r="D7684" s="2" t="s">
        <v>811</v>
      </c>
      <c r="E7684" s="14">
        <f t="shared" si="715"/>
        <v>0</v>
      </c>
      <c r="F7684" s="2">
        <v>3</v>
      </c>
      <c r="G7684" s="19">
        <v>160.52000000000001</v>
      </c>
      <c r="H7684" s="20">
        <v>0.08</v>
      </c>
      <c r="I7684" s="6"/>
      <c r="J7684" s="5">
        <v>40798</v>
      </c>
      <c r="K7684" s="25">
        <v>-69.66</v>
      </c>
      <c r="L7684" s="2" t="s">
        <v>738</v>
      </c>
      <c r="M7684" s="14">
        <f>+VLOOKUP(L7684,Customers!$C$3:$D$797,2,FALSE)</f>
        <v>1</v>
      </c>
      <c r="N7684" s="14">
        <f>+INDEX(Customers!$B$2:$D$797,MATCH(TF_Database!L7684,Customers!$C$2:$C$797,0),1)</f>
        <v>19175</v>
      </c>
      <c r="O7684" s="29">
        <f t="shared" si="716"/>
        <v>7</v>
      </c>
      <c r="P7684" s="29">
        <f t="shared" si="717"/>
        <v>18</v>
      </c>
      <c r="Q7684" s="14" t="str">
        <f t="shared" si="718"/>
        <v xml:space="preserve">Lauren </v>
      </c>
      <c r="R7684" s="14" t="str">
        <f t="shared" si="719"/>
        <v>Leatherbury</v>
      </c>
    </row>
    <row r="7685" spans="2:18" x14ac:dyDescent="0.45">
      <c r="B7685" s="14" t="str">
        <f t="shared" si="714"/>
        <v>409161540917</v>
      </c>
      <c r="C7685" s="5">
        <v>40916</v>
      </c>
      <c r="D7685" s="2" t="s">
        <v>806</v>
      </c>
      <c r="E7685" s="14">
        <f t="shared" si="715"/>
        <v>1</v>
      </c>
      <c r="F7685" s="2">
        <v>15</v>
      </c>
      <c r="G7685" s="19">
        <v>243.52</v>
      </c>
      <c r="H7685" s="20">
        <v>0.01</v>
      </c>
      <c r="I7685" s="6"/>
      <c r="J7685" s="5">
        <v>40917</v>
      </c>
      <c r="K7685" s="25">
        <v>-59.64</v>
      </c>
      <c r="L7685" s="2" t="s">
        <v>738</v>
      </c>
      <c r="M7685" s="14">
        <f>+VLOOKUP(L7685,Customers!$C$3:$D$797,2,FALSE)</f>
        <v>1</v>
      </c>
      <c r="N7685" s="14">
        <f>+INDEX(Customers!$B$2:$D$797,MATCH(TF_Database!L7685,Customers!$C$2:$C$797,0),1)</f>
        <v>19175</v>
      </c>
      <c r="O7685" s="29">
        <f t="shared" si="716"/>
        <v>7</v>
      </c>
      <c r="P7685" s="29">
        <f t="shared" si="717"/>
        <v>18</v>
      </c>
      <c r="Q7685" s="14" t="str">
        <f t="shared" si="718"/>
        <v xml:space="preserve">Lauren </v>
      </c>
      <c r="R7685" s="14" t="str">
        <f t="shared" si="719"/>
        <v>Leatherbury</v>
      </c>
    </row>
    <row r="7686" spans="2:18" x14ac:dyDescent="0.45">
      <c r="B7686" s="14" t="str">
        <f t="shared" si="714"/>
        <v>409161440917</v>
      </c>
      <c r="C7686" s="5">
        <v>40916</v>
      </c>
      <c r="D7686" s="2" t="s">
        <v>806</v>
      </c>
      <c r="E7686" s="14">
        <f t="shared" si="715"/>
        <v>1</v>
      </c>
      <c r="F7686" s="2">
        <v>14</v>
      </c>
      <c r="G7686" s="19">
        <v>3849.8</v>
      </c>
      <c r="H7686" s="20">
        <v>0.04</v>
      </c>
      <c r="I7686" s="6"/>
      <c r="J7686" s="5">
        <v>40917</v>
      </c>
      <c r="K7686" s="25">
        <v>192.2</v>
      </c>
      <c r="L7686" s="2" t="s">
        <v>738</v>
      </c>
      <c r="M7686" s="14">
        <f>+VLOOKUP(L7686,Customers!$C$3:$D$797,2,FALSE)</f>
        <v>1</v>
      </c>
      <c r="N7686" s="14">
        <f>+INDEX(Customers!$B$2:$D$797,MATCH(TF_Database!L7686,Customers!$C$2:$C$797,0),1)</f>
        <v>19175</v>
      </c>
      <c r="O7686" s="29">
        <f t="shared" si="716"/>
        <v>7</v>
      </c>
      <c r="P7686" s="29">
        <f t="shared" si="717"/>
        <v>18</v>
      </c>
      <c r="Q7686" s="14" t="str">
        <f t="shared" si="718"/>
        <v xml:space="preserve">Lauren </v>
      </c>
      <c r="R7686" s="14" t="str">
        <f t="shared" si="719"/>
        <v>Leatherbury</v>
      </c>
    </row>
    <row r="7687" spans="2:18" x14ac:dyDescent="0.45">
      <c r="B7687" s="14" t="str">
        <f t="shared" ref="B7687:B7750" si="720">+CONCATENATE(C7687,F7687,J7687)</f>
        <v>404833840484</v>
      </c>
      <c r="C7687" s="5">
        <v>40483</v>
      </c>
      <c r="D7687" s="2" t="s">
        <v>806</v>
      </c>
      <c r="E7687" s="14">
        <f t="shared" ref="E7687:E7750" si="721">+IF(D7687="High",1,0)</f>
        <v>1</v>
      </c>
      <c r="F7687" s="2">
        <v>38</v>
      </c>
      <c r="G7687" s="19">
        <v>235.15</v>
      </c>
      <c r="H7687" s="20">
        <v>0.03</v>
      </c>
      <c r="I7687" s="6"/>
      <c r="J7687" s="5">
        <v>40484</v>
      </c>
      <c r="K7687" s="25">
        <v>12.7</v>
      </c>
      <c r="L7687" s="2" t="s">
        <v>553</v>
      </c>
      <c r="M7687" s="14">
        <f>+VLOOKUP(L7687,Customers!$C$3:$D$797,2,FALSE)</f>
        <v>4</v>
      </c>
      <c r="N7687" s="14">
        <f>+INDEX(Customers!$B$2:$D$797,MATCH(TF_Database!L7687,Customers!$C$2:$C$797,0),1)</f>
        <v>16678</v>
      </c>
      <c r="O7687" s="29">
        <f t="shared" ref="O7687:O7750" si="722">+SEARCH(" ",L7687)</f>
        <v>7</v>
      </c>
      <c r="P7687" s="29">
        <f t="shared" ref="P7687:P7750" si="723">+LEN(L7687)</f>
        <v>12</v>
      </c>
      <c r="Q7687" s="14" t="str">
        <f t="shared" ref="Q7687:Q7750" si="724">+LEFT(L7687,O7687)</f>
        <v xml:space="preserve">Quincy </v>
      </c>
      <c r="R7687" s="14" t="str">
        <f t="shared" ref="R7687:R7750" si="725">+RIGHT(L7687,P7687-O7687)</f>
        <v>Jones</v>
      </c>
    </row>
    <row r="7688" spans="2:18" x14ac:dyDescent="0.45">
      <c r="B7688" s="14" t="str">
        <f t="shared" si="720"/>
        <v>407452940749</v>
      </c>
      <c r="C7688" s="5">
        <v>40745</v>
      </c>
      <c r="D7688" s="2" t="s">
        <v>804</v>
      </c>
      <c r="E7688" s="14">
        <f t="shared" si="721"/>
        <v>0</v>
      </c>
      <c r="F7688" s="2">
        <v>29</v>
      </c>
      <c r="G7688" s="19">
        <v>4203.88</v>
      </c>
      <c r="H7688" s="20">
        <v>0.1</v>
      </c>
      <c r="I7688" s="6"/>
      <c r="J7688" s="5">
        <v>40749</v>
      </c>
      <c r="K7688" s="25">
        <v>-865.88</v>
      </c>
      <c r="L7688" s="2" t="s">
        <v>738</v>
      </c>
      <c r="M7688" s="14">
        <f>+VLOOKUP(L7688,Customers!$C$3:$D$797,2,FALSE)</f>
        <v>1</v>
      </c>
      <c r="N7688" s="14">
        <f>+INDEX(Customers!$B$2:$D$797,MATCH(TF_Database!L7688,Customers!$C$2:$C$797,0),1)</f>
        <v>19175</v>
      </c>
      <c r="O7688" s="29">
        <f t="shared" si="722"/>
        <v>7</v>
      </c>
      <c r="P7688" s="29">
        <f t="shared" si="723"/>
        <v>18</v>
      </c>
      <c r="Q7688" s="14" t="str">
        <f t="shared" si="724"/>
        <v xml:space="preserve">Lauren </v>
      </c>
      <c r="R7688" s="14" t="str">
        <f t="shared" si="725"/>
        <v>Leatherbury</v>
      </c>
    </row>
    <row r="7689" spans="2:18" x14ac:dyDescent="0.45">
      <c r="B7689" s="14" t="str">
        <f t="shared" si="720"/>
        <v>400143040014</v>
      </c>
      <c r="C7689" s="5">
        <v>40014</v>
      </c>
      <c r="D7689" s="2" t="s">
        <v>808</v>
      </c>
      <c r="E7689" s="14">
        <f t="shared" si="721"/>
        <v>0</v>
      </c>
      <c r="F7689" s="2">
        <v>30</v>
      </c>
      <c r="G7689" s="19">
        <v>221.05</v>
      </c>
      <c r="H7689" s="20">
        <v>0.02</v>
      </c>
      <c r="I7689" s="6"/>
      <c r="J7689" s="5">
        <v>40014</v>
      </c>
      <c r="K7689" s="25">
        <v>-66.378</v>
      </c>
      <c r="L7689" s="2" t="s">
        <v>299</v>
      </c>
      <c r="M7689" s="14">
        <f>+VLOOKUP(L7689,Customers!$C$3:$D$797,2,FALSE)</f>
        <v>1</v>
      </c>
      <c r="N7689" s="14">
        <f>+INDEX(Customers!$B$2:$D$797,MATCH(TF_Database!L7689,Customers!$C$2:$C$797,0),1)</f>
        <v>16978</v>
      </c>
      <c r="O7689" s="29">
        <f t="shared" si="722"/>
        <v>5</v>
      </c>
      <c r="P7689" s="29">
        <f t="shared" si="723"/>
        <v>14</v>
      </c>
      <c r="Q7689" s="14" t="str">
        <f t="shared" si="724"/>
        <v xml:space="preserve">Cari </v>
      </c>
      <c r="R7689" s="14" t="str">
        <f t="shared" si="725"/>
        <v>MacIntyre</v>
      </c>
    </row>
    <row r="7690" spans="2:18" x14ac:dyDescent="0.45">
      <c r="B7690" s="14" t="str">
        <f t="shared" si="720"/>
        <v>406962640696</v>
      </c>
      <c r="C7690" s="5">
        <v>40696</v>
      </c>
      <c r="D7690" s="2" t="s">
        <v>810</v>
      </c>
      <c r="E7690" s="14">
        <f t="shared" si="721"/>
        <v>0</v>
      </c>
      <c r="F7690" s="2">
        <v>26</v>
      </c>
      <c r="G7690" s="19">
        <v>173.78</v>
      </c>
      <c r="H7690" s="20">
        <v>0.06</v>
      </c>
      <c r="I7690" s="6"/>
      <c r="J7690" s="5">
        <v>40696</v>
      </c>
      <c r="K7690" s="25">
        <v>-96.26</v>
      </c>
      <c r="L7690" s="2" t="s">
        <v>757</v>
      </c>
      <c r="M7690" s="14">
        <f>+VLOOKUP(L7690,Customers!$C$3:$D$797,2,FALSE)</f>
        <v>1</v>
      </c>
      <c r="N7690" s="14">
        <f>+INDEX(Customers!$B$2:$D$797,MATCH(TF_Database!L7690,Customers!$C$2:$C$797,0),1)</f>
        <v>25679</v>
      </c>
      <c r="O7690" s="29">
        <f t="shared" si="722"/>
        <v>8</v>
      </c>
      <c r="P7690" s="29">
        <f t="shared" si="723"/>
        <v>17</v>
      </c>
      <c r="Q7690" s="14" t="str">
        <f t="shared" si="724"/>
        <v xml:space="preserve">Matthew </v>
      </c>
      <c r="R7690" s="14" t="str">
        <f t="shared" si="725"/>
        <v>Grinstein</v>
      </c>
    </row>
    <row r="7691" spans="2:18" x14ac:dyDescent="0.45">
      <c r="B7691" s="14" t="str">
        <f t="shared" si="720"/>
        <v>406962240698</v>
      </c>
      <c r="C7691" s="5">
        <v>40696</v>
      </c>
      <c r="D7691" s="2" t="s">
        <v>810</v>
      </c>
      <c r="E7691" s="14">
        <f t="shared" si="721"/>
        <v>0</v>
      </c>
      <c r="F7691" s="2">
        <v>22</v>
      </c>
      <c r="G7691" s="19">
        <v>41.18</v>
      </c>
      <c r="H7691" s="20">
        <v>7.0000000000000007E-2</v>
      </c>
      <c r="I7691" s="6"/>
      <c r="J7691" s="5">
        <v>40698</v>
      </c>
      <c r="K7691" s="25">
        <v>-0.64</v>
      </c>
      <c r="L7691" s="2" t="s">
        <v>757</v>
      </c>
      <c r="M7691" s="14">
        <f>+VLOOKUP(L7691,Customers!$C$3:$D$797,2,FALSE)</f>
        <v>1</v>
      </c>
      <c r="N7691" s="14">
        <f>+INDEX(Customers!$B$2:$D$797,MATCH(TF_Database!L7691,Customers!$C$2:$C$797,0),1)</f>
        <v>25679</v>
      </c>
      <c r="O7691" s="29">
        <f t="shared" si="722"/>
        <v>8</v>
      </c>
      <c r="P7691" s="29">
        <f t="shared" si="723"/>
        <v>17</v>
      </c>
      <c r="Q7691" s="14" t="str">
        <f t="shared" si="724"/>
        <v xml:space="preserve">Matthew </v>
      </c>
      <c r="R7691" s="14" t="str">
        <f t="shared" si="725"/>
        <v>Grinstein</v>
      </c>
    </row>
    <row r="7692" spans="2:18" x14ac:dyDescent="0.45">
      <c r="B7692" s="14" t="str">
        <f t="shared" si="720"/>
        <v>41031341038</v>
      </c>
      <c r="C7692" s="5">
        <v>41031</v>
      </c>
      <c r="D7692" s="2" t="s">
        <v>804</v>
      </c>
      <c r="E7692" s="14">
        <f t="shared" si="721"/>
        <v>0</v>
      </c>
      <c r="F7692" s="2">
        <v>3</v>
      </c>
      <c r="G7692" s="19">
        <v>18.97</v>
      </c>
      <c r="H7692" s="20">
        <v>0.05</v>
      </c>
      <c r="I7692" s="6"/>
      <c r="J7692" s="5">
        <v>41038</v>
      </c>
      <c r="K7692" s="25">
        <v>-7.785499999999999</v>
      </c>
      <c r="L7692" s="2" t="s">
        <v>141</v>
      </c>
      <c r="M7692" s="14">
        <f>+VLOOKUP(L7692,Customers!$C$3:$D$797,2,FALSE)</f>
        <v>5</v>
      </c>
      <c r="N7692" s="14">
        <f>+INDEX(Customers!$B$2:$D$797,MATCH(TF_Database!L7692,Customers!$C$2:$C$797,0),1)</f>
        <v>2595</v>
      </c>
      <c r="O7692" s="29">
        <f t="shared" si="722"/>
        <v>5</v>
      </c>
      <c r="P7692" s="29">
        <f t="shared" si="723"/>
        <v>11</v>
      </c>
      <c r="Q7692" s="14" t="str">
        <f t="shared" si="724"/>
        <v xml:space="preserve">John </v>
      </c>
      <c r="R7692" s="14" t="str">
        <f t="shared" si="725"/>
        <v>Murray</v>
      </c>
    </row>
    <row r="7693" spans="2:18" x14ac:dyDescent="0.45">
      <c r="B7693" s="14" t="str">
        <f t="shared" si="720"/>
        <v>410314741038</v>
      </c>
      <c r="C7693" s="5">
        <v>41031</v>
      </c>
      <c r="D7693" s="2" t="s">
        <v>804</v>
      </c>
      <c r="E7693" s="14">
        <f t="shared" si="721"/>
        <v>0</v>
      </c>
      <c r="F7693" s="2">
        <v>47</v>
      </c>
      <c r="G7693" s="19">
        <v>744.64</v>
      </c>
      <c r="H7693" s="20">
        <v>0</v>
      </c>
      <c r="I7693" s="6"/>
      <c r="J7693" s="5">
        <v>41038</v>
      </c>
      <c r="K7693" s="25">
        <v>31.93</v>
      </c>
      <c r="L7693" s="2" t="s">
        <v>141</v>
      </c>
      <c r="M7693" s="14">
        <f>+VLOOKUP(L7693,Customers!$C$3:$D$797,2,FALSE)</f>
        <v>5</v>
      </c>
      <c r="N7693" s="14">
        <f>+INDEX(Customers!$B$2:$D$797,MATCH(TF_Database!L7693,Customers!$C$2:$C$797,0),1)</f>
        <v>2595</v>
      </c>
      <c r="O7693" s="29">
        <f t="shared" si="722"/>
        <v>5</v>
      </c>
      <c r="P7693" s="29">
        <f t="shared" si="723"/>
        <v>11</v>
      </c>
      <c r="Q7693" s="14" t="str">
        <f t="shared" si="724"/>
        <v xml:space="preserve">John </v>
      </c>
      <c r="R7693" s="14" t="str">
        <f t="shared" si="725"/>
        <v>Murray</v>
      </c>
    </row>
    <row r="7694" spans="2:18" x14ac:dyDescent="0.45">
      <c r="B7694" s="14" t="str">
        <f t="shared" si="720"/>
        <v>412473541249</v>
      </c>
      <c r="C7694" s="5">
        <v>41247</v>
      </c>
      <c r="D7694" s="2" t="s">
        <v>811</v>
      </c>
      <c r="E7694" s="14">
        <f t="shared" si="721"/>
        <v>0</v>
      </c>
      <c r="F7694" s="2">
        <v>35</v>
      </c>
      <c r="G7694" s="19">
        <v>128.12</v>
      </c>
      <c r="H7694" s="20">
        <v>0.08</v>
      </c>
      <c r="I7694" s="6"/>
      <c r="J7694" s="5">
        <v>41249</v>
      </c>
      <c r="K7694" s="25">
        <v>-135.59649999999999</v>
      </c>
      <c r="L7694" s="2" t="s">
        <v>299</v>
      </c>
      <c r="M7694" s="14">
        <f>+VLOOKUP(L7694,Customers!$C$3:$D$797,2,FALSE)</f>
        <v>1</v>
      </c>
      <c r="N7694" s="14">
        <f>+INDEX(Customers!$B$2:$D$797,MATCH(TF_Database!L7694,Customers!$C$2:$C$797,0),1)</f>
        <v>16978</v>
      </c>
      <c r="O7694" s="29">
        <f t="shared" si="722"/>
        <v>5</v>
      </c>
      <c r="P7694" s="29">
        <f t="shared" si="723"/>
        <v>14</v>
      </c>
      <c r="Q7694" s="14" t="str">
        <f t="shared" si="724"/>
        <v xml:space="preserve">Cari </v>
      </c>
      <c r="R7694" s="14" t="str">
        <f t="shared" si="725"/>
        <v>MacIntyre</v>
      </c>
    </row>
    <row r="7695" spans="2:18" x14ac:dyDescent="0.45">
      <c r="B7695" s="14" t="str">
        <f t="shared" si="720"/>
        <v>412472541247</v>
      </c>
      <c r="C7695" s="5">
        <v>41247</v>
      </c>
      <c r="D7695" s="2" t="s">
        <v>811</v>
      </c>
      <c r="E7695" s="14">
        <f t="shared" si="721"/>
        <v>0</v>
      </c>
      <c r="F7695" s="2">
        <v>25</v>
      </c>
      <c r="G7695" s="19">
        <v>165.62</v>
      </c>
      <c r="H7695" s="20">
        <v>0.03</v>
      </c>
      <c r="I7695" s="6"/>
      <c r="J7695" s="5">
        <v>41247</v>
      </c>
      <c r="K7695" s="25">
        <v>-64.72</v>
      </c>
      <c r="L7695" s="2" t="s">
        <v>299</v>
      </c>
      <c r="M7695" s="14">
        <f>+VLOOKUP(L7695,Customers!$C$3:$D$797,2,FALSE)</f>
        <v>1</v>
      </c>
      <c r="N7695" s="14">
        <f>+INDEX(Customers!$B$2:$D$797,MATCH(TF_Database!L7695,Customers!$C$2:$C$797,0),1)</f>
        <v>16978</v>
      </c>
      <c r="O7695" s="29">
        <f t="shared" si="722"/>
        <v>5</v>
      </c>
      <c r="P7695" s="29">
        <f t="shared" si="723"/>
        <v>14</v>
      </c>
      <c r="Q7695" s="14" t="str">
        <f t="shared" si="724"/>
        <v xml:space="preserve">Cari </v>
      </c>
      <c r="R7695" s="14" t="str">
        <f t="shared" si="725"/>
        <v>MacIntyre</v>
      </c>
    </row>
    <row r="7696" spans="2:18" x14ac:dyDescent="0.45">
      <c r="B7696" s="14" t="str">
        <f t="shared" si="720"/>
        <v>412474141249</v>
      </c>
      <c r="C7696" s="5">
        <v>41247</v>
      </c>
      <c r="D7696" s="2" t="s">
        <v>811</v>
      </c>
      <c r="E7696" s="14">
        <f t="shared" si="721"/>
        <v>0</v>
      </c>
      <c r="F7696" s="2">
        <v>41</v>
      </c>
      <c r="G7696" s="19">
        <v>214.23</v>
      </c>
      <c r="H7696" s="20">
        <v>0.01</v>
      </c>
      <c r="I7696" s="6"/>
      <c r="J7696" s="5">
        <v>41249</v>
      </c>
      <c r="K7696" s="25">
        <v>-165.42</v>
      </c>
      <c r="L7696" s="2" t="s">
        <v>299</v>
      </c>
      <c r="M7696" s="14">
        <f>+VLOOKUP(L7696,Customers!$C$3:$D$797,2,FALSE)</f>
        <v>1</v>
      </c>
      <c r="N7696" s="14">
        <f>+INDEX(Customers!$B$2:$D$797,MATCH(TF_Database!L7696,Customers!$C$2:$C$797,0),1)</f>
        <v>16978</v>
      </c>
      <c r="O7696" s="29">
        <f t="shared" si="722"/>
        <v>5</v>
      </c>
      <c r="P7696" s="29">
        <f t="shared" si="723"/>
        <v>14</v>
      </c>
      <c r="Q7696" s="14" t="str">
        <f t="shared" si="724"/>
        <v xml:space="preserve">Cari </v>
      </c>
      <c r="R7696" s="14" t="str">
        <f t="shared" si="725"/>
        <v>MacIntyre</v>
      </c>
    </row>
    <row r="7697" spans="2:18" x14ac:dyDescent="0.45">
      <c r="B7697" s="14" t="str">
        <f t="shared" si="720"/>
        <v>412474141248</v>
      </c>
      <c r="C7697" s="5">
        <v>41247</v>
      </c>
      <c r="D7697" s="2" t="s">
        <v>811</v>
      </c>
      <c r="E7697" s="14">
        <f t="shared" si="721"/>
        <v>0</v>
      </c>
      <c r="F7697" s="2">
        <v>41</v>
      </c>
      <c r="G7697" s="19">
        <v>214.19</v>
      </c>
      <c r="H7697" s="20">
        <v>0.05</v>
      </c>
      <c r="I7697" s="6"/>
      <c r="J7697" s="5">
        <v>41248</v>
      </c>
      <c r="K7697" s="25">
        <v>-66.06</v>
      </c>
      <c r="L7697" s="2" t="s">
        <v>299</v>
      </c>
      <c r="M7697" s="14">
        <f>+VLOOKUP(L7697,Customers!$C$3:$D$797,2,FALSE)</f>
        <v>1</v>
      </c>
      <c r="N7697" s="14">
        <f>+INDEX(Customers!$B$2:$D$797,MATCH(TF_Database!L7697,Customers!$C$2:$C$797,0),1)</f>
        <v>16978</v>
      </c>
      <c r="O7697" s="29">
        <f t="shared" si="722"/>
        <v>5</v>
      </c>
      <c r="P7697" s="29">
        <f t="shared" si="723"/>
        <v>14</v>
      </c>
      <c r="Q7697" s="14" t="str">
        <f t="shared" si="724"/>
        <v xml:space="preserve">Cari </v>
      </c>
      <c r="R7697" s="14" t="str">
        <f t="shared" si="725"/>
        <v>MacIntyre</v>
      </c>
    </row>
    <row r="7698" spans="2:18" x14ac:dyDescent="0.45">
      <c r="B7698" s="14" t="str">
        <f t="shared" si="720"/>
        <v>408494640849</v>
      </c>
      <c r="C7698" s="5">
        <v>40849</v>
      </c>
      <c r="D7698" s="2" t="s">
        <v>811</v>
      </c>
      <c r="E7698" s="14">
        <f t="shared" si="721"/>
        <v>0</v>
      </c>
      <c r="F7698" s="2">
        <v>46</v>
      </c>
      <c r="G7698" s="19">
        <v>2484.7455</v>
      </c>
      <c r="H7698" s="20">
        <v>0.1</v>
      </c>
      <c r="I7698" s="6"/>
      <c r="J7698" s="5">
        <v>40849</v>
      </c>
      <c r="K7698" s="25">
        <v>657.47699999999998</v>
      </c>
      <c r="L7698" s="2" t="s">
        <v>759</v>
      </c>
      <c r="M7698" s="14">
        <f>+VLOOKUP(L7698,Customers!$C$3:$D$797,2,FALSE)</f>
        <v>1</v>
      </c>
      <c r="N7698" s="14">
        <f>+INDEX(Customers!$B$2:$D$797,MATCH(TF_Database!L7698,Customers!$C$2:$C$797,0),1)</f>
        <v>24103</v>
      </c>
      <c r="O7698" s="29">
        <f t="shared" si="722"/>
        <v>7</v>
      </c>
      <c r="P7698" s="29">
        <f t="shared" si="723"/>
        <v>16</v>
      </c>
      <c r="Q7698" s="14" t="str">
        <f t="shared" si="724"/>
        <v xml:space="preserve">Sample </v>
      </c>
      <c r="R7698" s="14" t="str">
        <f t="shared" si="725"/>
        <v>Company A</v>
      </c>
    </row>
    <row r="7699" spans="2:18" x14ac:dyDescent="0.45">
      <c r="B7699" s="14" t="str">
        <f t="shared" si="720"/>
        <v>410034941005</v>
      </c>
      <c r="C7699" s="5">
        <v>41003</v>
      </c>
      <c r="D7699" s="2" t="s">
        <v>810</v>
      </c>
      <c r="E7699" s="14">
        <f t="shared" si="721"/>
        <v>0</v>
      </c>
      <c r="F7699" s="2">
        <v>49</v>
      </c>
      <c r="G7699" s="19">
        <v>329.03</v>
      </c>
      <c r="H7699" s="20">
        <v>0.1</v>
      </c>
      <c r="I7699" s="6"/>
      <c r="J7699" s="5">
        <v>41005</v>
      </c>
      <c r="K7699" s="25">
        <v>-197.25</v>
      </c>
      <c r="L7699" s="2" t="s">
        <v>325</v>
      </c>
      <c r="M7699" s="14">
        <f>+VLOOKUP(L7699,Customers!$C$3:$D$797,2,FALSE)</f>
        <v>4</v>
      </c>
      <c r="N7699" s="14">
        <f>+INDEX(Customers!$B$2:$D$797,MATCH(TF_Database!L7699,Customers!$C$2:$C$797,0),1)</f>
        <v>27386</v>
      </c>
      <c r="O7699" s="29">
        <f t="shared" si="722"/>
        <v>6</v>
      </c>
      <c r="P7699" s="29">
        <f t="shared" si="723"/>
        <v>13</v>
      </c>
      <c r="Q7699" s="14" t="str">
        <f t="shared" si="724"/>
        <v xml:space="preserve">Maria </v>
      </c>
      <c r="R7699" s="14" t="str">
        <f t="shared" si="725"/>
        <v>Zettner</v>
      </c>
    </row>
    <row r="7700" spans="2:18" x14ac:dyDescent="0.45">
      <c r="B7700" s="14" t="str">
        <f t="shared" si="720"/>
        <v>41003641005</v>
      </c>
      <c r="C7700" s="5">
        <v>41003</v>
      </c>
      <c r="D7700" s="2" t="s">
        <v>810</v>
      </c>
      <c r="E7700" s="14">
        <f t="shared" si="721"/>
        <v>0</v>
      </c>
      <c r="F7700" s="2">
        <v>6</v>
      </c>
      <c r="G7700" s="19">
        <v>20.190000000000001</v>
      </c>
      <c r="H7700" s="20">
        <v>0.04</v>
      </c>
      <c r="I7700" s="6"/>
      <c r="J7700" s="5">
        <v>41005</v>
      </c>
      <c r="K7700" s="25">
        <v>-13.44</v>
      </c>
      <c r="L7700" s="2" t="s">
        <v>325</v>
      </c>
      <c r="M7700" s="14">
        <f>+VLOOKUP(L7700,Customers!$C$3:$D$797,2,FALSE)</f>
        <v>4</v>
      </c>
      <c r="N7700" s="14">
        <f>+INDEX(Customers!$B$2:$D$797,MATCH(TF_Database!L7700,Customers!$C$2:$C$797,0),1)</f>
        <v>27386</v>
      </c>
      <c r="O7700" s="29">
        <f t="shared" si="722"/>
        <v>6</v>
      </c>
      <c r="P7700" s="29">
        <f t="shared" si="723"/>
        <v>13</v>
      </c>
      <c r="Q7700" s="14" t="str">
        <f t="shared" si="724"/>
        <v xml:space="preserve">Maria </v>
      </c>
      <c r="R7700" s="14" t="str">
        <f t="shared" si="725"/>
        <v>Zettner</v>
      </c>
    </row>
    <row r="7701" spans="2:18" x14ac:dyDescent="0.45">
      <c r="B7701" s="14" t="str">
        <f t="shared" si="720"/>
        <v>409705040977</v>
      </c>
      <c r="C7701" s="5">
        <v>40970</v>
      </c>
      <c r="D7701" s="2" t="s">
        <v>804</v>
      </c>
      <c r="E7701" s="14">
        <f t="shared" si="721"/>
        <v>0</v>
      </c>
      <c r="F7701" s="2">
        <v>50</v>
      </c>
      <c r="G7701" s="19">
        <v>7666.04</v>
      </c>
      <c r="H7701" s="20">
        <v>0.02</v>
      </c>
      <c r="I7701" s="6"/>
      <c r="J7701" s="5">
        <v>40977</v>
      </c>
      <c r="K7701" s="25">
        <v>-1820.84</v>
      </c>
      <c r="L7701" s="2" t="s">
        <v>760</v>
      </c>
      <c r="M7701" s="14">
        <f>+VLOOKUP(L7701,Customers!$C$3:$D$797,2,FALSE)</f>
        <v>1</v>
      </c>
      <c r="N7701" s="14">
        <f>+INDEX(Customers!$B$2:$D$797,MATCH(TF_Database!L7701,Customers!$C$2:$C$797,0),1)</f>
        <v>23152</v>
      </c>
      <c r="O7701" s="29">
        <f t="shared" si="722"/>
        <v>6</v>
      </c>
      <c r="P7701" s="29">
        <f t="shared" si="723"/>
        <v>12</v>
      </c>
      <c r="Q7701" s="14" t="str">
        <f t="shared" si="724"/>
        <v xml:space="preserve">Sonia </v>
      </c>
      <c r="R7701" s="14" t="str">
        <f t="shared" si="725"/>
        <v>Cooley</v>
      </c>
    </row>
    <row r="7702" spans="2:18" x14ac:dyDescent="0.45">
      <c r="B7702" s="14" t="str">
        <f t="shared" si="720"/>
        <v>408801740882</v>
      </c>
      <c r="C7702" s="5">
        <v>40880</v>
      </c>
      <c r="D7702" s="2" t="s">
        <v>811</v>
      </c>
      <c r="E7702" s="14">
        <f t="shared" si="721"/>
        <v>0</v>
      </c>
      <c r="F7702" s="2">
        <v>17</v>
      </c>
      <c r="G7702" s="19">
        <v>126.57</v>
      </c>
      <c r="H7702" s="20">
        <v>0.03</v>
      </c>
      <c r="I7702" s="6"/>
      <c r="J7702" s="5">
        <v>40882</v>
      </c>
      <c r="K7702" s="25">
        <v>-752.13</v>
      </c>
      <c r="L7702" s="2" t="s">
        <v>761</v>
      </c>
      <c r="M7702" s="14">
        <f>+VLOOKUP(L7702,Customers!$C$3:$D$797,2,FALSE)</f>
        <v>2</v>
      </c>
      <c r="N7702" s="14">
        <f>+INDEX(Customers!$B$2:$D$797,MATCH(TF_Database!L7702,Customers!$C$2:$C$797,0),1)</f>
        <v>21946</v>
      </c>
      <c r="O7702" s="29">
        <f t="shared" si="722"/>
        <v>8</v>
      </c>
      <c r="P7702" s="29">
        <f t="shared" si="723"/>
        <v>13</v>
      </c>
      <c r="Q7702" s="14" t="str">
        <f t="shared" si="724"/>
        <v xml:space="preserve">Sibella </v>
      </c>
      <c r="R7702" s="14" t="str">
        <f t="shared" si="725"/>
        <v>Parks</v>
      </c>
    </row>
    <row r="7703" spans="2:18" x14ac:dyDescent="0.45">
      <c r="B7703" s="14" t="str">
        <f t="shared" si="720"/>
        <v>410621941064</v>
      </c>
      <c r="C7703" s="5">
        <v>41062</v>
      </c>
      <c r="D7703" s="2" t="s">
        <v>810</v>
      </c>
      <c r="E7703" s="14">
        <f t="shared" si="721"/>
        <v>0</v>
      </c>
      <c r="F7703" s="2">
        <v>19</v>
      </c>
      <c r="G7703" s="19">
        <v>1406.15</v>
      </c>
      <c r="H7703" s="20">
        <v>0.04</v>
      </c>
      <c r="I7703" s="6"/>
      <c r="J7703" s="5">
        <v>41064</v>
      </c>
      <c r="K7703" s="25">
        <v>-379.1</v>
      </c>
      <c r="L7703" s="2" t="s">
        <v>188</v>
      </c>
      <c r="M7703" s="14">
        <f>+VLOOKUP(L7703,Customers!$C$3:$D$797,2,FALSE)</f>
        <v>3</v>
      </c>
      <c r="N7703" s="14">
        <f>+INDEX(Customers!$B$2:$D$797,MATCH(TF_Database!L7703,Customers!$C$2:$C$797,0),1)</f>
        <v>8689</v>
      </c>
      <c r="O7703" s="29">
        <f t="shared" si="722"/>
        <v>7</v>
      </c>
      <c r="P7703" s="29">
        <f t="shared" si="723"/>
        <v>14</v>
      </c>
      <c r="Q7703" s="14" t="str">
        <f t="shared" si="724"/>
        <v xml:space="preserve">Hallie </v>
      </c>
      <c r="R7703" s="14" t="str">
        <f t="shared" si="725"/>
        <v>Redmond</v>
      </c>
    </row>
    <row r="7704" spans="2:18" x14ac:dyDescent="0.45">
      <c r="B7704" s="14" t="str">
        <f t="shared" si="720"/>
        <v>402293040231</v>
      </c>
      <c r="C7704" s="5">
        <v>40229</v>
      </c>
      <c r="D7704" s="2" t="s">
        <v>810</v>
      </c>
      <c r="E7704" s="14">
        <f t="shared" si="721"/>
        <v>0</v>
      </c>
      <c r="F7704" s="2">
        <v>30</v>
      </c>
      <c r="G7704" s="19">
        <v>1187.55</v>
      </c>
      <c r="H7704" s="20">
        <v>0</v>
      </c>
      <c r="I7704" s="6"/>
      <c r="J7704" s="5">
        <v>40231</v>
      </c>
      <c r="K7704" s="25">
        <v>532.61</v>
      </c>
      <c r="L7704" s="2" t="s">
        <v>348</v>
      </c>
      <c r="M7704" s="14">
        <f>+VLOOKUP(L7704,Customers!$C$3:$D$797,2,FALSE)</f>
        <v>4</v>
      </c>
      <c r="N7704" s="14">
        <f>+INDEX(Customers!$B$2:$D$797,MATCH(TF_Database!L7704,Customers!$C$2:$C$797,0),1)</f>
        <v>9686</v>
      </c>
      <c r="O7704" s="29">
        <f t="shared" si="722"/>
        <v>7</v>
      </c>
      <c r="P7704" s="29">
        <f t="shared" si="723"/>
        <v>13</v>
      </c>
      <c r="Q7704" s="14" t="str">
        <f t="shared" si="724"/>
        <v xml:space="preserve">Harold </v>
      </c>
      <c r="R7704" s="14" t="str">
        <f t="shared" si="725"/>
        <v>Dahlen</v>
      </c>
    </row>
    <row r="7705" spans="2:18" x14ac:dyDescent="0.45">
      <c r="B7705" s="14" t="str">
        <f t="shared" si="720"/>
        <v>401884040188</v>
      </c>
      <c r="C7705" s="5">
        <v>40188</v>
      </c>
      <c r="D7705" s="2" t="s">
        <v>804</v>
      </c>
      <c r="E7705" s="14">
        <f t="shared" si="721"/>
        <v>0</v>
      </c>
      <c r="F7705" s="2">
        <v>40</v>
      </c>
      <c r="G7705" s="19">
        <v>827.27</v>
      </c>
      <c r="H7705" s="20">
        <v>0.05</v>
      </c>
      <c r="I7705" s="6"/>
      <c r="J7705" s="5">
        <v>40188</v>
      </c>
      <c r="K7705" s="25">
        <v>-170.87</v>
      </c>
      <c r="L7705" s="2" t="s">
        <v>348</v>
      </c>
      <c r="M7705" s="14">
        <f>+VLOOKUP(L7705,Customers!$C$3:$D$797,2,FALSE)</f>
        <v>4</v>
      </c>
      <c r="N7705" s="14">
        <f>+INDEX(Customers!$B$2:$D$797,MATCH(TF_Database!L7705,Customers!$C$2:$C$797,0),1)</f>
        <v>9686</v>
      </c>
      <c r="O7705" s="29">
        <f t="shared" si="722"/>
        <v>7</v>
      </c>
      <c r="P7705" s="29">
        <f t="shared" si="723"/>
        <v>13</v>
      </c>
      <c r="Q7705" s="14" t="str">
        <f t="shared" si="724"/>
        <v xml:space="preserve">Harold </v>
      </c>
      <c r="R7705" s="14" t="str">
        <f t="shared" si="725"/>
        <v>Dahlen</v>
      </c>
    </row>
    <row r="7706" spans="2:18" x14ac:dyDescent="0.45">
      <c r="B7706" s="14" t="str">
        <f t="shared" si="720"/>
        <v>40992740995</v>
      </c>
      <c r="C7706" s="5">
        <v>40992</v>
      </c>
      <c r="D7706" s="2" t="s">
        <v>811</v>
      </c>
      <c r="E7706" s="14">
        <f t="shared" si="721"/>
        <v>0</v>
      </c>
      <c r="F7706" s="2">
        <v>7</v>
      </c>
      <c r="G7706" s="19">
        <v>59.99</v>
      </c>
      <c r="H7706" s="20">
        <v>0.1</v>
      </c>
      <c r="I7706" s="6"/>
      <c r="J7706" s="5">
        <v>40995</v>
      </c>
      <c r="K7706" s="25">
        <v>-13.78</v>
      </c>
      <c r="L7706" s="2" t="s">
        <v>188</v>
      </c>
      <c r="M7706" s="14">
        <f>+VLOOKUP(L7706,Customers!$C$3:$D$797,2,FALSE)</f>
        <v>3</v>
      </c>
      <c r="N7706" s="14">
        <f>+INDEX(Customers!$B$2:$D$797,MATCH(TF_Database!L7706,Customers!$C$2:$C$797,0),1)</f>
        <v>8689</v>
      </c>
      <c r="O7706" s="29">
        <f t="shared" si="722"/>
        <v>7</v>
      </c>
      <c r="P7706" s="29">
        <f t="shared" si="723"/>
        <v>14</v>
      </c>
      <c r="Q7706" s="14" t="str">
        <f t="shared" si="724"/>
        <v xml:space="preserve">Hallie </v>
      </c>
      <c r="R7706" s="14" t="str">
        <f t="shared" si="725"/>
        <v>Redmond</v>
      </c>
    </row>
    <row r="7707" spans="2:18" x14ac:dyDescent="0.45">
      <c r="B7707" s="14" t="str">
        <f t="shared" si="720"/>
        <v>399373939938</v>
      </c>
      <c r="C7707" s="5">
        <v>39937</v>
      </c>
      <c r="D7707" s="2" t="s">
        <v>811</v>
      </c>
      <c r="E7707" s="14">
        <f t="shared" si="721"/>
        <v>0</v>
      </c>
      <c r="F7707" s="2">
        <v>39</v>
      </c>
      <c r="G7707" s="19">
        <v>10656.26</v>
      </c>
      <c r="H7707" s="20">
        <v>0.06</v>
      </c>
      <c r="I7707" s="6"/>
      <c r="J7707" s="5">
        <v>39938</v>
      </c>
      <c r="K7707" s="25">
        <v>3116.54</v>
      </c>
      <c r="L7707" s="2" t="s">
        <v>762</v>
      </c>
      <c r="M7707" s="14">
        <f>+VLOOKUP(L7707,Customers!$C$3:$D$797,2,FALSE)</f>
        <v>5</v>
      </c>
      <c r="N7707" s="14">
        <f>+INDEX(Customers!$B$2:$D$797,MATCH(TF_Database!L7707,Customers!$C$2:$C$797,0),1)</f>
        <v>17817</v>
      </c>
      <c r="O7707" s="29">
        <f t="shared" si="722"/>
        <v>6</v>
      </c>
      <c r="P7707" s="29">
        <f t="shared" si="723"/>
        <v>9</v>
      </c>
      <c r="Q7707" s="14" t="str">
        <f t="shared" si="724"/>
        <v xml:space="preserve">Becky </v>
      </c>
      <c r="R7707" s="14" t="str">
        <f t="shared" si="725"/>
        <v>Pak</v>
      </c>
    </row>
    <row r="7708" spans="2:18" x14ac:dyDescent="0.45">
      <c r="B7708" s="14" t="str">
        <f t="shared" si="720"/>
        <v>39937239937</v>
      </c>
      <c r="C7708" s="5">
        <v>39937</v>
      </c>
      <c r="D7708" s="2" t="s">
        <v>811</v>
      </c>
      <c r="E7708" s="14">
        <f t="shared" si="721"/>
        <v>0</v>
      </c>
      <c r="F7708" s="2">
        <v>2</v>
      </c>
      <c r="G7708" s="19">
        <v>17.059999999999999</v>
      </c>
      <c r="H7708" s="20">
        <v>0.09</v>
      </c>
      <c r="I7708" s="6"/>
      <c r="J7708" s="5">
        <v>39937</v>
      </c>
      <c r="K7708" s="25">
        <v>-5.2</v>
      </c>
      <c r="L7708" s="2" t="s">
        <v>762</v>
      </c>
      <c r="M7708" s="14">
        <f>+VLOOKUP(L7708,Customers!$C$3:$D$797,2,FALSE)</f>
        <v>5</v>
      </c>
      <c r="N7708" s="14">
        <f>+INDEX(Customers!$B$2:$D$797,MATCH(TF_Database!L7708,Customers!$C$2:$C$797,0),1)</f>
        <v>17817</v>
      </c>
      <c r="O7708" s="29">
        <f t="shared" si="722"/>
        <v>6</v>
      </c>
      <c r="P7708" s="29">
        <f t="shared" si="723"/>
        <v>9</v>
      </c>
      <c r="Q7708" s="14" t="str">
        <f t="shared" si="724"/>
        <v xml:space="preserve">Becky </v>
      </c>
      <c r="R7708" s="14" t="str">
        <f t="shared" si="725"/>
        <v>Pak</v>
      </c>
    </row>
    <row r="7709" spans="2:18" x14ac:dyDescent="0.45">
      <c r="B7709" s="14" t="str">
        <f t="shared" si="720"/>
        <v>403482140349</v>
      </c>
      <c r="C7709" s="5">
        <v>40348</v>
      </c>
      <c r="D7709" s="2" t="s">
        <v>810</v>
      </c>
      <c r="E7709" s="14">
        <f t="shared" si="721"/>
        <v>0</v>
      </c>
      <c r="F7709" s="2">
        <v>21</v>
      </c>
      <c r="G7709" s="19">
        <v>91.15</v>
      </c>
      <c r="H7709" s="20">
        <v>0.03</v>
      </c>
      <c r="I7709" s="6"/>
      <c r="J7709" s="5">
        <v>40349</v>
      </c>
      <c r="K7709" s="25">
        <v>-71.541499999999999</v>
      </c>
      <c r="L7709" s="2" t="s">
        <v>325</v>
      </c>
      <c r="M7709" s="14">
        <f>+VLOOKUP(L7709,Customers!$C$3:$D$797,2,FALSE)</f>
        <v>4</v>
      </c>
      <c r="N7709" s="14">
        <f>+INDEX(Customers!$B$2:$D$797,MATCH(TF_Database!L7709,Customers!$C$2:$C$797,0),1)</f>
        <v>27386</v>
      </c>
      <c r="O7709" s="29">
        <f t="shared" si="722"/>
        <v>6</v>
      </c>
      <c r="P7709" s="29">
        <f t="shared" si="723"/>
        <v>13</v>
      </c>
      <c r="Q7709" s="14" t="str">
        <f t="shared" si="724"/>
        <v xml:space="preserve">Maria </v>
      </c>
      <c r="R7709" s="14" t="str">
        <f t="shared" si="725"/>
        <v>Zettner</v>
      </c>
    </row>
    <row r="7710" spans="2:18" x14ac:dyDescent="0.45">
      <c r="B7710" s="14" t="str">
        <f t="shared" si="720"/>
        <v>403484640349</v>
      </c>
      <c r="C7710" s="5">
        <v>40348</v>
      </c>
      <c r="D7710" s="2" t="s">
        <v>810</v>
      </c>
      <c r="E7710" s="14">
        <f t="shared" si="721"/>
        <v>0</v>
      </c>
      <c r="F7710" s="2">
        <v>46</v>
      </c>
      <c r="G7710" s="19">
        <v>171.48</v>
      </c>
      <c r="H7710" s="20">
        <v>0.1</v>
      </c>
      <c r="I7710" s="6"/>
      <c r="J7710" s="5">
        <v>40349</v>
      </c>
      <c r="K7710" s="25">
        <v>66.13</v>
      </c>
      <c r="L7710" s="2" t="s">
        <v>325</v>
      </c>
      <c r="M7710" s="14">
        <f>+VLOOKUP(L7710,Customers!$C$3:$D$797,2,FALSE)</f>
        <v>4</v>
      </c>
      <c r="N7710" s="14">
        <f>+INDEX(Customers!$B$2:$D$797,MATCH(TF_Database!L7710,Customers!$C$2:$C$797,0),1)</f>
        <v>27386</v>
      </c>
      <c r="O7710" s="29">
        <f t="shared" si="722"/>
        <v>6</v>
      </c>
      <c r="P7710" s="29">
        <f t="shared" si="723"/>
        <v>13</v>
      </c>
      <c r="Q7710" s="14" t="str">
        <f t="shared" si="724"/>
        <v xml:space="preserve">Maria </v>
      </c>
      <c r="R7710" s="14" t="str">
        <f t="shared" si="725"/>
        <v>Zettner</v>
      </c>
    </row>
    <row r="7711" spans="2:18" x14ac:dyDescent="0.45">
      <c r="B7711" s="14" t="str">
        <f t="shared" si="720"/>
        <v>40348940350</v>
      </c>
      <c r="C7711" s="5">
        <v>40348</v>
      </c>
      <c r="D7711" s="2" t="s">
        <v>810</v>
      </c>
      <c r="E7711" s="14">
        <f t="shared" si="721"/>
        <v>0</v>
      </c>
      <c r="F7711" s="2">
        <v>9</v>
      </c>
      <c r="G7711" s="19">
        <v>162.15450000000001</v>
      </c>
      <c r="H7711" s="20">
        <v>0.08</v>
      </c>
      <c r="I7711" s="6"/>
      <c r="J7711" s="5">
        <v>40350</v>
      </c>
      <c r="K7711" s="25">
        <v>-73.744</v>
      </c>
      <c r="L7711" s="2" t="s">
        <v>325</v>
      </c>
      <c r="M7711" s="14">
        <f>+VLOOKUP(L7711,Customers!$C$3:$D$797,2,FALSE)</f>
        <v>4</v>
      </c>
      <c r="N7711" s="14">
        <f>+INDEX(Customers!$B$2:$D$797,MATCH(TF_Database!L7711,Customers!$C$2:$C$797,0),1)</f>
        <v>27386</v>
      </c>
      <c r="O7711" s="29">
        <f t="shared" si="722"/>
        <v>6</v>
      </c>
      <c r="P7711" s="29">
        <f t="shared" si="723"/>
        <v>13</v>
      </c>
      <c r="Q7711" s="14" t="str">
        <f t="shared" si="724"/>
        <v xml:space="preserve">Maria </v>
      </c>
      <c r="R7711" s="14" t="str">
        <f t="shared" si="725"/>
        <v>Zettner</v>
      </c>
    </row>
    <row r="7712" spans="2:18" x14ac:dyDescent="0.45">
      <c r="B7712" s="14" t="str">
        <f t="shared" si="720"/>
        <v>410414741041</v>
      </c>
      <c r="C7712" s="5">
        <v>41041</v>
      </c>
      <c r="D7712" s="2" t="s">
        <v>810</v>
      </c>
      <c r="E7712" s="14">
        <f t="shared" si="721"/>
        <v>0</v>
      </c>
      <c r="F7712" s="2">
        <v>47</v>
      </c>
      <c r="G7712" s="19">
        <v>124.94</v>
      </c>
      <c r="H7712" s="20">
        <v>0.1</v>
      </c>
      <c r="I7712" s="6"/>
      <c r="J7712" s="5">
        <v>41041</v>
      </c>
      <c r="K7712" s="25">
        <v>-2.4</v>
      </c>
      <c r="L7712" s="2" t="s">
        <v>348</v>
      </c>
      <c r="M7712" s="14">
        <f>+VLOOKUP(L7712,Customers!$C$3:$D$797,2,FALSE)</f>
        <v>4</v>
      </c>
      <c r="N7712" s="14">
        <f>+INDEX(Customers!$B$2:$D$797,MATCH(TF_Database!L7712,Customers!$C$2:$C$797,0),1)</f>
        <v>9686</v>
      </c>
      <c r="O7712" s="29">
        <f t="shared" si="722"/>
        <v>7</v>
      </c>
      <c r="P7712" s="29">
        <f t="shared" si="723"/>
        <v>13</v>
      </c>
      <c r="Q7712" s="14" t="str">
        <f t="shared" si="724"/>
        <v xml:space="preserve">Harold </v>
      </c>
      <c r="R7712" s="14" t="str">
        <f t="shared" si="725"/>
        <v>Dahlen</v>
      </c>
    </row>
    <row r="7713" spans="2:18" x14ac:dyDescent="0.45">
      <c r="B7713" s="14" t="str">
        <f t="shared" si="720"/>
        <v>410413041044</v>
      </c>
      <c r="C7713" s="5">
        <v>41041</v>
      </c>
      <c r="D7713" s="2" t="s">
        <v>810</v>
      </c>
      <c r="E7713" s="14">
        <f t="shared" si="721"/>
        <v>0</v>
      </c>
      <c r="F7713" s="2">
        <v>30</v>
      </c>
      <c r="G7713" s="19">
        <v>78.459999999999994</v>
      </c>
      <c r="H7713" s="20">
        <v>0.05</v>
      </c>
      <c r="I7713" s="6"/>
      <c r="J7713" s="5">
        <v>41044</v>
      </c>
      <c r="K7713" s="25">
        <v>18.57</v>
      </c>
      <c r="L7713" s="2" t="s">
        <v>348</v>
      </c>
      <c r="M7713" s="14">
        <f>+VLOOKUP(L7713,Customers!$C$3:$D$797,2,FALSE)</f>
        <v>4</v>
      </c>
      <c r="N7713" s="14">
        <f>+INDEX(Customers!$B$2:$D$797,MATCH(TF_Database!L7713,Customers!$C$2:$C$797,0),1)</f>
        <v>9686</v>
      </c>
      <c r="O7713" s="29">
        <f t="shared" si="722"/>
        <v>7</v>
      </c>
      <c r="P7713" s="29">
        <f t="shared" si="723"/>
        <v>13</v>
      </c>
      <c r="Q7713" s="14" t="str">
        <f t="shared" si="724"/>
        <v xml:space="preserve">Harold </v>
      </c>
      <c r="R7713" s="14" t="str">
        <f t="shared" si="725"/>
        <v>Dahlen</v>
      </c>
    </row>
    <row r="7714" spans="2:18" x14ac:dyDescent="0.45">
      <c r="B7714" s="14" t="str">
        <f t="shared" si="720"/>
        <v>400753040075</v>
      </c>
      <c r="C7714" s="5">
        <v>40075</v>
      </c>
      <c r="D7714" s="2" t="s">
        <v>811</v>
      </c>
      <c r="E7714" s="14">
        <f t="shared" si="721"/>
        <v>0</v>
      </c>
      <c r="F7714" s="2">
        <v>30</v>
      </c>
      <c r="G7714" s="19">
        <v>920</v>
      </c>
      <c r="H7714" s="20">
        <v>0.08</v>
      </c>
      <c r="I7714" s="6"/>
      <c r="J7714" s="5">
        <v>40075</v>
      </c>
      <c r="K7714" s="25">
        <v>-45.07</v>
      </c>
      <c r="L7714" s="2" t="s">
        <v>539</v>
      </c>
      <c r="M7714" s="14">
        <f>+VLOOKUP(L7714,Customers!$C$3:$D$797,2,FALSE)</f>
        <v>1</v>
      </c>
      <c r="N7714" s="14">
        <f>+INDEX(Customers!$B$2:$D$797,MATCH(TF_Database!L7714,Customers!$C$2:$C$797,0),1)</f>
        <v>11767</v>
      </c>
      <c r="O7714" s="29">
        <f t="shared" si="722"/>
        <v>7</v>
      </c>
      <c r="P7714" s="29">
        <f t="shared" si="723"/>
        <v>12</v>
      </c>
      <c r="Q7714" s="14" t="str">
        <f t="shared" si="724"/>
        <v xml:space="preserve">Clytie </v>
      </c>
      <c r="R7714" s="14" t="str">
        <f t="shared" si="725"/>
        <v>Kelty</v>
      </c>
    </row>
    <row r="7715" spans="2:18" x14ac:dyDescent="0.45">
      <c r="B7715" s="14" t="str">
        <f t="shared" si="720"/>
        <v>40075740077</v>
      </c>
      <c r="C7715" s="5">
        <v>40075</v>
      </c>
      <c r="D7715" s="2" t="s">
        <v>811</v>
      </c>
      <c r="E7715" s="14">
        <f t="shared" si="721"/>
        <v>0</v>
      </c>
      <c r="F7715" s="2">
        <v>7</v>
      </c>
      <c r="G7715" s="19">
        <v>104.2</v>
      </c>
      <c r="H7715" s="20">
        <v>0.05</v>
      </c>
      <c r="I7715" s="6"/>
      <c r="J7715" s="5">
        <v>40077</v>
      </c>
      <c r="K7715" s="25">
        <v>-8.5299999999999994</v>
      </c>
      <c r="L7715" s="2" t="s">
        <v>539</v>
      </c>
      <c r="M7715" s="14">
        <f>+VLOOKUP(L7715,Customers!$C$3:$D$797,2,FALSE)</f>
        <v>1</v>
      </c>
      <c r="N7715" s="14">
        <f>+INDEX(Customers!$B$2:$D$797,MATCH(TF_Database!L7715,Customers!$C$2:$C$797,0),1)</f>
        <v>11767</v>
      </c>
      <c r="O7715" s="29">
        <f t="shared" si="722"/>
        <v>7</v>
      </c>
      <c r="P7715" s="29">
        <f t="shared" si="723"/>
        <v>12</v>
      </c>
      <c r="Q7715" s="14" t="str">
        <f t="shared" si="724"/>
        <v xml:space="preserve">Clytie </v>
      </c>
      <c r="R7715" s="14" t="str">
        <f t="shared" si="725"/>
        <v>Kelty</v>
      </c>
    </row>
    <row r="7716" spans="2:18" x14ac:dyDescent="0.45">
      <c r="B7716" s="14" t="str">
        <f t="shared" si="720"/>
        <v>400751140077</v>
      </c>
      <c r="C7716" s="5">
        <v>40075</v>
      </c>
      <c r="D7716" s="2" t="s">
        <v>811</v>
      </c>
      <c r="E7716" s="14">
        <f t="shared" si="721"/>
        <v>0</v>
      </c>
      <c r="F7716" s="2">
        <v>11</v>
      </c>
      <c r="G7716" s="19">
        <v>3563.88</v>
      </c>
      <c r="H7716" s="20">
        <v>0</v>
      </c>
      <c r="I7716" s="6"/>
      <c r="J7716" s="5">
        <v>40077</v>
      </c>
      <c r="K7716" s="25">
        <v>285.95</v>
      </c>
      <c r="L7716" s="2" t="s">
        <v>539</v>
      </c>
      <c r="M7716" s="14">
        <f>+VLOOKUP(L7716,Customers!$C$3:$D$797,2,FALSE)</f>
        <v>1</v>
      </c>
      <c r="N7716" s="14">
        <f>+INDEX(Customers!$B$2:$D$797,MATCH(TF_Database!L7716,Customers!$C$2:$C$797,0),1)</f>
        <v>11767</v>
      </c>
      <c r="O7716" s="29">
        <f t="shared" si="722"/>
        <v>7</v>
      </c>
      <c r="P7716" s="29">
        <f t="shared" si="723"/>
        <v>12</v>
      </c>
      <c r="Q7716" s="14" t="str">
        <f t="shared" si="724"/>
        <v xml:space="preserve">Clytie </v>
      </c>
      <c r="R7716" s="14" t="str">
        <f t="shared" si="725"/>
        <v>Kelty</v>
      </c>
    </row>
    <row r="7717" spans="2:18" x14ac:dyDescent="0.45">
      <c r="B7717" s="14" t="str">
        <f t="shared" si="720"/>
        <v>411034841105</v>
      </c>
      <c r="C7717" s="5">
        <v>41103</v>
      </c>
      <c r="D7717" s="2" t="s">
        <v>808</v>
      </c>
      <c r="E7717" s="14">
        <f t="shared" si="721"/>
        <v>0</v>
      </c>
      <c r="F7717" s="2">
        <v>48</v>
      </c>
      <c r="G7717" s="19">
        <v>2531.66</v>
      </c>
      <c r="H7717" s="20">
        <v>0.02</v>
      </c>
      <c r="I7717" s="6"/>
      <c r="J7717" s="5">
        <v>41105</v>
      </c>
      <c r="K7717" s="25">
        <v>354.74</v>
      </c>
      <c r="L7717" s="2" t="s">
        <v>761</v>
      </c>
      <c r="M7717" s="14">
        <f>+VLOOKUP(L7717,Customers!$C$3:$D$797,2,FALSE)</f>
        <v>2</v>
      </c>
      <c r="N7717" s="14">
        <f>+INDEX(Customers!$B$2:$D$797,MATCH(TF_Database!L7717,Customers!$C$2:$C$797,0),1)</f>
        <v>21946</v>
      </c>
      <c r="O7717" s="29">
        <f t="shared" si="722"/>
        <v>8</v>
      </c>
      <c r="P7717" s="29">
        <f t="shared" si="723"/>
        <v>13</v>
      </c>
      <c r="Q7717" s="14" t="str">
        <f t="shared" si="724"/>
        <v xml:space="preserve">Sibella </v>
      </c>
      <c r="R7717" s="14" t="str">
        <f t="shared" si="725"/>
        <v>Parks</v>
      </c>
    </row>
    <row r="7718" spans="2:18" x14ac:dyDescent="0.45">
      <c r="B7718" s="14" t="str">
        <f t="shared" si="720"/>
        <v>411032941105</v>
      </c>
      <c r="C7718" s="5">
        <v>41103</v>
      </c>
      <c r="D7718" s="2" t="s">
        <v>808</v>
      </c>
      <c r="E7718" s="14">
        <f t="shared" si="721"/>
        <v>0</v>
      </c>
      <c r="F7718" s="2">
        <v>29</v>
      </c>
      <c r="G7718" s="19">
        <v>5382.3104999999996</v>
      </c>
      <c r="H7718" s="20">
        <v>0</v>
      </c>
      <c r="I7718" s="6"/>
      <c r="J7718" s="5">
        <v>41105</v>
      </c>
      <c r="K7718" s="25">
        <v>1419.048</v>
      </c>
      <c r="L7718" s="2" t="s">
        <v>761</v>
      </c>
      <c r="M7718" s="14">
        <f>+VLOOKUP(L7718,Customers!$C$3:$D$797,2,FALSE)</f>
        <v>2</v>
      </c>
      <c r="N7718" s="14">
        <f>+INDEX(Customers!$B$2:$D$797,MATCH(TF_Database!L7718,Customers!$C$2:$C$797,0),1)</f>
        <v>21946</v>
      </c>
      <c r="O7718" s="29">
        <f t="shared" si="722"/>
        <v>8</v>
      </c>
      <c r="P7718" s="29">
        <f t="shared" si="723"/>
        <v>13</v>
      </c>
      <c r="Q7718" s="14" t="str">
        <f t="shared" si="724"/>
        <v xml:space="preserve">Sibella </v>
      </c>
      <c r="R7718" s="14" t="str">
        <f t="shared" si="725"/>
        <v>Parks</v>
      </c>
    </row>
    <row r="7719" spans="2:18" x14ac:dyDescent="0.45">
      <c r="B7719" s="14" t="str">
        <f t="shared" si="720"/>
        <v>407663040768</v>
      </c>
      <c r="C7719" s="5">
        <v>40766</v>
      </c>
      <c r="D7719" s="2" t="s">
        <v>806</v>
      </c>
      <c r="E7719" s="14">
        <f t="shared" si="721"/>
        <v>1</v>
      </c>
      <c r="F7719" s="2">
        <v>30</v>
      </c>
      <c r="G7719" s="19">
        <v>199.11</v>
      </c>
      <c r="H7719" s="20">
        <v>0.01</v>
      </c>
      <c r="I7719" s="6"/>
      <c r="J7719" s="5">
        <v>40768</v>
      </c>
      <c r="K7719" s="25">
        <v>-83.33</v>
      </c>
      <c r="L7719" s="2" t="s">
        <v>763</v>
      </c>
      <c r="M7719" s="14">
        <f>+VLOOKUP(L7719,Customers!$C$3:$D$797,2,FALSE)</f>
        <v>1</v>
      </c>
      <c r="N7719" s="14">
        <f>+INDEX(Customers!$B$2:$D$797,MATCH(TF_Database!L7719,Customers!$C$2:$C$797,0),1)</f>
        <v>26985</v>
      </c>
      <c r="O7719" s="29">
        <f t="shared" si="722"/>
        <v>5</v>
      </c>
      <c r="P7719" s="29">
        <f t="shared" si="723"/>
        <v>18</v>
      </c>
      <c r="Q7719" s="14" t="str">
        <f t="shared" si="724"/>
        <v xml:space="preserve">Adam </v>
      </c>
      <c r="R7719" s="14" t="str">
        <f t="shared" si="725"/>
        <v>Shillingsburg</v>
      </c>
    </row>
    <row r="7720" spans="2:18" x14ac:dyDescent="0.45">
      <c r="B7720" s="14" t="str">
        <f t="shared" si="720"/>
        <v>402844740288</v>
      </c>
      <c r="C7720" s="5">
        <v>40284</v>
      </c>
      <c r="D7720" s="2" t="s">
        <v>804</v>
      </c>
      <c r="E7720" s="14">
        <f t="shared" si="721"/>
        <v>0</v>
      </c>
      <c r="F7720" s="2">
        <v>47</v>
      </c>
      <c r="G7720" s="19">
        <v>19224.919999999998</v>
      </c>
      <c r="H7720" s="20">
        <v>0.1</v>
      </c>
      <c r="I7720" s="6"/>
      <c r="J7720" s="5">
        <v>40288</v>
      </c>
      <c r="K7720" s="25">
        <v>6635.15</v>
      </c>
      <c r="L7720" s="2" t="s">
        <v>539</v>
      </c>
      <c r="M7720" s="14">
        <f>+VLOOKUP(L7720,Customers!$C$3:$D$797,2,FALSE)</f>
        <v>1</v>
      </c>
      <c r="N7720" s="14">
        <f>+INDEX(Customers!$B$2:$D$797,MATCH(TF_Database!L7720,Customers!$C$2:$C$797,0),1)</f>
        <v>11767</v>
      </c>
      <c r="O7720" s="29">
        <f t="shared" si="722"/>
        <v>7</v>
      </c>
      <c r="P7720" s="29">
        <f t="shared" si="723"/>
        <v>12</v>
      </c>
      <c r="Q7720" s="14" t="str">
        <f t="shared" si="724"/>
        <v xml:space="preserve">Clytie </v>
      </c>
      <c r="R7720" s="14" t="str">
        <f t="shared" si="725"/>
        <v>Kelty</v>
      </c>
    </row>
    <row r="7721" spans="2:18" x14ac:dyDescent="0.45">
      <c r="B7721" s="14" t="str">
        <f t="shared" si="720"/>
        <v>402843940291</v>
      </c>
      <c r="C7721" s="5">
        <v>40284</v>
      </c>
      <c r="D7721" s="2" t="s">
        <v>804</v>
      </c>
      <c r="E7721" s="14">
        <f t="shared" si="721"/>
        <v>0</v>
      </c>
      <c r="F7721" s="2">
        <v>39</v>
      </c>
      <c r="G7721" s="19">
        <v>778.62</v>
      </c>
      <c r="H7721" s="20">
        <v>0</v>
      </c>
      <c r="I7721" s="6"/>
      <c r="J7721" s="5">
        <v>40291</v>
      </c>
      <c r="K7721" s="25">
        <v>247.24</v>
      </c>
      <c r="L7721" s="2" t="s">
        <v>539</v>
      </c>
      <c r="M7721" s="14">
        <f>+VLOOKUP(L7721,Customers!$C$3:$D$797,2,FALSE)</f>
        <v>1</v>
      </c>
      <c r="N7721" s="14">
        <f>+INDEX(Customers!$B$2:$D$797,MATCH(TF_Database!L7721,Customers!$C$2:$C$797,0),1)</f>
        <v>11767</v>
      </c>
      <c r="O7721" s="29">
        <f t="shared" si="722"/>
        <v>7</v>
      </c>
      <c r="P7721" s="29">
        <f t="shared" si="723"/>
        <v>12</v>
      </c>
      <c r="Q7721" s="14" t="str">
        <f t="shared" si="724"/>
        <v xml:space="preserve">Clytie </v>
      </c>
      <c r="R7721" s="14" t="str">
        <f t="shared" si="725"/>
        <v>Kelty</v>
      </c>
    </row>
    <row r="7722" spans="2:18" x14ac:dyDescent="0.45">
      <c r="B7722" s="14" t="str">
        <f t="shared" si="720"/>
        <v>409402740942</v>
      </c>
      <c r="C7722" s="5">
        <v>40940</v>
      </c>
      <c r="D7722" s="2" t="s">
        <v>810</v>
      </c>
      <c r="E7722" s="14">
        <f t="shared" si="721"/>
        <v>0</v>
      </c>
      <c r="F7722" s="2">
        <v>27</v>
      </c>
      <c r="G7722" s="19">
        <v>869.78</v>
      </c>
      <c r="H7722" s="20">
        <v>0.1</v>
      </c>
      <c r="I7722" s="6"/>
      <c r="J7722" s="5">
        <v>40942</v>
      </c>
      <c r="K7722" s="25">
        <v>43.36</v>
      </c>
      <c r="L7722" s="2" t="s">
        <v>764</v>
      </c>
      <c r="M7722" s="14">
        <f>+VLOOKUP(L7722,Customers!$C$3:$D$797,2,FALSE)</f>
        <v>5</v>
      </c>
      <c r="N7722" s="14">
        <f>+INDEX(Customers!$B$2:$D$797,MATCH(TF_Database!L7722,Customers!$C$2:$C$797,0),1)</f>
        <v>4539</v>
      </c>
      <c r="O7722" s="29">
        <f t="shared" si="722"/>
        <v>7</v>
      </c>
      <c r="P7722" s="29">
        <f t="shared" si="723"/>
        <v>17</v>
      </c>
      <c r="Q7722" s="14" t="str">
        <f t="shared" si="724"/>
        <v xml:space="preserve">Brooke </v>
      </c>
      <c r="R7722" s="14" t="str">
        <f t="shared" si="725"/>
        <v>Gillingham</v>
      </c>
    </row>
    <row r="7723" spans="2:18" x14ac:dyDescent="0.45">
      <c r="B7723" s="14" t="str">
        <f t="shared" si="720"/>
        <v>409401140941</v>
      </c>
      <c r="C7723" s="5">
        <v>40940</v>
      </c>
      <c r="D7723" s="2" t="s">
        <v>810</v>
      </c>
      <c r="E7723" s="14">
        <f t="shared" si="721"/>
        <v>0</v>
      </c>
      <c r="F7723" s="2">
        <v>11</v>
      </c>
      <c r="G7723" s="19">
        <v>2503.0080000000003</v>
      </c>
      <c r="H7723" s="20">
        <v>0.1</v>
      </c>
      <c r="I7723" s="6"/>
      <c r="J7723" s="5">
        <v>40941</v>
      </c>
      <c r="K7723" s="25">
        <v>-298.62</v>
      </c>
      <c r="L7723" s="2" t="s">
        <v>764</v>
      </c>
      <c r="M7723" s="14">
        <f>+VLOOKUP(L7723,Customers!$C$3:$D$797,2,FALSE)</f>
        <v>5</v>
      </c>
      <c r="N7723" s="14">
        <f>+INDEX(Customers!$B$2:$D$797,MATCH(TF_Database!L7723,Customers!$C$2:$C$797,0),1)</f>
        <v>4539</v>
      </c>
      <c r="O7723" s="29">
        <f t="shared" si="722"/>
        <v>7</v>
      </c>
      <c r="P7723" s="29">
        <f t="shared" si="723"/>
        <v>17</v>
      </c>
      <c r="Q7723" s="14" t="str">
        <f t="shared" si="724"/>
        <v xml:space="preserve">Brooke </v>
      </c>
      <c r="R7723" s="14" t="str">
        <f t="shared" si="725"/>
        <v>Gillingham</v>
      </c>
    </row>
    <row r="7724" spans="2:18" x14ac:dyDescent="0.45">
      <c r="B7724" s="14" t="str">
        <f t="shared" si="720"/>
        <v>403254740334</v>
      </c>
      <c r="C7724" s="5">
        <v>40325</v>
      </c>
      <c r="D7724" s="2" t="s">
        <v>804</v>
      </c>
      <c r="E7724" s="14">
        <f t="shared" si="721"/>
        <v>0</v>
      </c>
      <c r="F7724" s="2">
        <v>47</v>
      </c>
      <c r="G7724" s="19">
        <v>298.3</v>
      </c>
      <c r="H7724" s="20">
        <v>0.08</v>
      </c>
      <c r="I7724" s="6"/>
      <c r="J7724" s="5">
        <v>40334</v>
      </c>
      <c r="K7724" s="25">
        <v>146.72</v>
      </c>
      <c r="L7724" s="2" t="s">
        <v>765</v>
      </c>
      <c r="M7724" s="14">
        <f>+VLOOKUP(L7724,Customers!$C$3:$D$797,2,FALSE)</f>
        <v>2</v>
      </c>
      <c r="N7724" s="14">
        <f>+INDEX(Customers!$B$2:$D$797,MATCH(TF_Database!L7724,Customers!$C$2:$C$797,0),1)</f>
        <v>1508</v>
      </c>
      <c r="O7724" s="29">
        <f t="shared" si="722"/>
        <v>4</v>
      </c>
      <c r="P7724" s="29">
        <f t="shared" si="723"/>
        <v>16</v>
      </c>
      <c r="Q7724" s="14" t="str">
        <f t="shared" si="724"/>
        <v xml:space="preserve">Tom </v>
      </c>
      <c r="R7724" s="14" t="str">
        <f t="shared" si="725"/>
        <v>Boeckenhauer</v>
      </c>
    </row>
    <row r="7725" spans="2:18" x14ac:dyDescent="0.45">
      <c r="B7725" s="14" t="str">
        <f t="shared" si="720"/>
        <v>399681339970</v>
      </c>
      <c r="C7725" s="5">
        <v>39968</v>
      </c>
      <c r="D7725" s="2" t="s">
        <v>804</v>
      </c>
      <c r="E7725" s="14">
        <f t="shared" si="721"/>
        <v>0</v>
      </c>
      <c r="F7725" s="2">
        <v>13</v>
      </c>
      <c r="G7725" s="19">
        <v>1289.127</v>
      </c>
      <c r="H7725" s="20">
        <v>0.06</v>
      </c>
      <c r="I7725" s="6"/>
      <c r="J7725" s="5">
        <v>39970</v>
      </c>
      <c r="K7725" s="25">
        <v>-16.335000000000001</v>
      </c>
      <c r="L7725" s="2" t="s">
        <v>765</v>
      </c>
      <c r="M7725" s="14">
        <f>+VLOOKUP(L7725,Customers!$C$3:$D$797,2,FALSE)</f>
        <v>2</v>
      </c>
      <c r="N7725" s="14">
        <f>+INDEX(Customers!$B$2:$D$797,MATCH(TF_Database!L7725,Customers!$C$2:$C$797,0),1)</f>
        <v>1508</v>
      </c>
      <c r="O7725" s="29">
        <f t="shared" si="722"/>
        <v>4</v>
      </c>
      <c r="P7725" s="29">
        <f t="shared" si="723"/>
        <v>16</v>
      </c>
      <c r="Q7725" s="14" t="str">
        <f t="shared" si="724"/>
        <v xml:space="preserve">Tom </v>
      </c>
      <c r="R7725" s="14" t="str">
        <f t="shared" si="725"/>
        <v>Boeckenhauer</v>
      </c>
    </row>
    <row r="7726" spans="2:18" x14ac:dyDescent="0.45">
      <c r="B7726" s="14" t="str">
        <f t="shared" si="720"/>
        <v>403174640318</v>
      </c>
      <c r="C7726" s="5">
        <v>40317</v>
      </c>
      <c r="D7726" s="2" t="s">
        <v>806</v>
      </c>
      <c r="E7726" s="14">
        <f t="shared" si="721"/>
        <v>1</v>
      </c>
      <c r="F7726" s="2">
        <v>46</v>
      </c>
      <c r="G7726" s="19">
        <v>176.5</v>
      </c>
      <c r="H7726" s="20">
        <v>0.01</v>
      </c>
      <c r="I7726" s="6"/>
      <c r="J7726" s="5">
        <v>40318</v>
      </c>
      <c r="K7726" s="25">
        <v>-119.35</v>
      </c>
      <c r="L7726" s="2" t="s">
        <v>767</v>
      </c>
      <c r="M7726" s="14">
        <f>+VLOOKUP(L7726,Customers!$C$3:$D$797,2,FALSE)</f>
        <v>1</v>
      </c>
      <c r="N7726" s="14">
        <f>+INDEX(Customers!$B$2:$D$797,MATCH(TF_Database!L7726,Customers!$C$2:$C$797,0),1)</f>
        <v>9859</v>
      </c>
      <c r="O7726" s="29">
        <f t="shared" si="722"/>
        <v>10</v>
      </c>
      <c r="P7726" s="29">
        <f t="shared" si="723"/>
        <v>20</v>
      </c>
      <c r="Q7726" s="14" t="str">
        <f t="shared" si="724"/>
        <v xml:space="preserve">Alejandro </v>
      </c>
      <c r="R7726" s="14" t="str">
        <f t="shared" si="725"/>
        <v>Ballentine</v>
      </c>
    </row>
    <row r="7727" spans="2:18" x14ac:dyDescent="0.45">
      <c r="B7727" s="14" t="str">
        <f t="shared" si="720"/>
        <v>403174240318</v>
      </c>
      <c r="C7727" s="5">
        <v>40317</v>
      </c>
      <c r="D7727" s="2" t="s">
        <v>806</v>
      </c>
      <c r="E7727" s="14">
        <f t="shared" si="721"/>
        <v>1</v>
      </c>
      <c r="F7727" s="2">
        <v>42</v>
      </c>
      <c r="G7727" s="19">
        <v>1546.8</v>
      </c>
      <c r="H7727" s="20">
        <v>7.0000000000000007E-2</v>
      </c>
      <c r="I7727" s="6"/>
      <c r="J7727" s="5">
        <v>40318</v>
      </c>
      <c r="K7727" s="25">
        <v>25.51</v>
      </c>
      <c r="L7727" s="2" t="s">
        <v>767</v>
      </c>
      <c r="M7727" s="14">
        <f>+VLOOKUP(L7727,Customers!$C$3:$D$797,2,FALSE)</f>
        <v>1</v>
      </c>
      <c r="N7727" s="14">
        <f>+INDEX(Customers!$B$2:$D$797,MATCH(TF_Database!L7727,Customers!$C$2:$C$797,0),1)</f>
        <v>9859</v>
      </c>
      <c r="O7727" s="29">
        <f t="shared" si="722"/>
        <v>10</v>
      </c>
      <c r="P7727" s="29">
        <f t="shared" si="723"/>
        <v>20</v>
      </c>
      <c r="Q7727" s="14" t="str">
        <f t="shared" si="724"/>
        <v xml:space="preserve">Alejandro </v>
      </c>
      <c r="R7727" s="14" t="str">
        <f t="shared" si="725"/>
        <v>Ballentine</v>
      </c>
    </row>
    <row r="7728" spans="2:18" x14ac:dyDescent="0.45">
      <c r="B7728" s="14" t="str">
        <f t="shared" si="720"/>
        <v>403173540319</v>
      </c>
      <c r="C7728" s="5">
        <v>40317</v>
      </c>
      <c r="D7728" s="2" t="s">
        <v>806</v>
      </c>
      <c r="E7728" s="14">
        <f t="shared" si="721"/>
        <v>1</v>
      </c>
      <c r="F7728" s="2">
        <v>35</v>
      </c>
      <c r="G7728" s="19">
        <v>3457.56</v>
      </c>
      <c r="H7728" s="20">
        <v>0.02</v>
      </c>
      <c r="I7728" s="6"/>
      <c r="J7728" s="5">
        <v>40319</v>
      </c>
      <c r="K7728" s="25">
        <v>-365.44</v>
      </c>
      <c r="L7728" s="2" t="s">
        <v>767</v>
      </c>
      <c r="M7728" s="14">
        <f>+VLOOKUP(L7728,Customers!$C$3:$D$797,2,FALSE)</f>
        <v>1</v>
      </c>
      <c r="N7728" s="14">
        <f>+INDEX(Customers!$B$2:$D$797,MATCH(TF_Database!L7728,Customers!$C$2:$C$797,0),1)</f>
        <v>9859</v>
      </c>
      <c r="O7728" s="29">
        <f t="shared" si="722"/>
        <v>10</v>
      </c>
      <c r="P7728" s="29">
        <f t="shared" si="723"/>
        <v>20</v>
      </c>
      <c r="Q7728" s="14" t="str">
        <f t="shared" si="724"/>
        <v xml:space="preserve">Alejandro </v>
      </c>
      <c r="R7728" s="14" t="str">
        <f t="shared" si="725"/>
        <v>Ballentine</v>
      </c>
    </row>
    <row r="7729" spans="2:18" x14ac:dyDescent="0.45">
      <c r="B7729" s="14" t="str">
        <f t="shared" si="720"/>
        <v>404264740428</v>
      </c>
      <c r="C7729" s="5">
        <v>40426</v>
      </c>
      <c r="D7729" s="2" t="s">
        <v>808</v>
      </c>
      <c r="E7729" s="14">
        <f t="shared" si="721"/>
        <v>0</v>
      </c>
      <c r="F7729" s="2">
        <v>47</v>
      </c>
      <c r="G7729" s="19">
        <v>1124.3</v>
      </c>
      <c r="H7729" s="20">
        <v>0.1</v>
      </c>
      <c r="I7729" s="6"/>
      <c r="J7729" s="5">
        <v>40428</v>
      </c>
      <c r="K7729" s="25">
        <v>-335.22</v>
      </c>
      <c r="L7729" s="2" t="s">
        <v>762</v>
      </c>
      <c r="M7729" s="14">
        <f>+VLOOKUP(L7729,Customers!$C$3:$D$797,2,FALSE)</f>
        <v>5</v>
      </c>
      <c r="N7729" s="14">
        <f>+INDEX(Customers!$B$2:$D$797,MATCH(TF_Database!L7729,Customers!$C$2:$C$797,0),1)</f>
        <v>17817</v>
      </c>
      <c r="O7729" s="29">
        <f t="shared" si="722"/>
        <v>6</v>
      </c>
      <c r="P7729" s="29">
        <f t="shared" si="723"/>
        <v>9</v>
      </c>
      <c r="Q7729" s="14" t="str">
        <f t="shared" si="724"/>
        <v xml:space="preserve">Becky </v>
      </c>
      <c r="R7729" s="14" t="str">
        <f t="shared" si="725"/>
        <v>Pak</v>
      </c>
    </row>
    <row r="7730" spans="2:18" x14ac:dyDescent="0.45">
      <c r="B7730" s="14" t="str">
        <f t="shared" si="720"/>
        <v>404261140426</v>
      </c>
      <c r="C7730" s="5">
        <v>40426</v>
      </c>
      <c r="D7730" s="2" t="s">
        <v>808</v>
      </c>
      <c r="E7730" s="14">
        <f t="shared" si="721"/>
        <v>0</v>
      </c>
      <c r="F7730" s="2">
        <v>11</v>
      </c>
      <c r="G7730" s="19">
        <v>43.57</v>
      </c>
      <c r="H7730" s="20">
        <v>0.09</v>
      </c>
      <c r="I7730" s="6"/>
      <c r="J7730" s="5">
        <v>40426</v>
      </c>
      <c r="K7730" s="25">
        <v>6.7</v>
      </c>
      <c r="L7730" s="2" t="s">
        <v>762</v>
      </c>
      <c r="M7730" s="14">
        <f>+VLOOKUP(L7730,Customers!$C$3:$D$797,2,FALSE)</f>
        <v>5</v>
      </c>
      <c r="N7730" s="14">
        <f>+INDEX(Customers!$B$2:$D$797,MATCH(TF_Database!L7730,Customers!$C$2:$C$797,0),1)</f>
        <v>17817</v>
      </c>
      <c r="O7730" s="29">
        <f t="shared" si="722"/>
        <v>6</v>
      </c>
      <c r="P7730" s="29">
        <f t="shared" si="723"/>
        <v>9</v>
      </c>
      <c r="Q7730" s="14" t="str">
        <f t="shared" si="724"/>
        <v xml:space="preserve">Becky </v>
      </c>
      <c r="R7730" s="14" t="str">
        <f t="shared" si="725"/>
        <v>Pak</v>
      </c>
    </row>
    <row r="7731" spans="2:18" x14ac:dyDescent="0.45">
      <c r="B7731" s="14" t="str">
        <f t="shared" si="720"/>
        <v>404262340426</v>
      </c>
      <c r="C7731" s="5">
        <v>40426</v>
      </c>
      <c r="D7731" s="2" t="s">
        <v>808</v>
      </c>
      <c r="E7731" s="14">
        <f t="shared" si="721"/>
        <v>0</v>
      </c>
      <c r="F7731" s="2">
        <v>23</v>
      </c>
      <c r="G7731" s="19">
        <v>2610.8939999999998</v>
      </c>
      <c r="H7731" s="20">
        <v>0</v>
      </c>
      <c r="I7731" s="6"/>
      <c r="J7731" s="5">
        <v>40426</v>
      </c>
      <c r="K7731" s="25">
        <v>516.18599999999992</v>
      </c>
      <c r="L7731" s="2" t="s">
        <v>762</v>
      </c>
      <c r="M7731" s="14">
        <f>+VLOOKUP(L7731,Customers!$C$3:$D$797,2,FALSE)</f>
        <v>5</v>
      </c>
      <c r="N7731" s="14">
        <f>+INDEX(Customers!$B$2:$D$797,MATCH(TF_Database!L7731,Customers!$C$2:$C$797,0),1)</f>
        <v>17817</v>
      </c>
      <c r="O7731" s="29">
        <f t="shared" si="722"/>
        <v>6</v>
      </c>
      <c r="P7731" s="29">
        <f t="shared" si="723"/>
        <v>9</v>
      </c>
      <c r="Q7731" s="14" t="str">
        <f t="shared" si="724"/>
        <v xml:space="preserve">Becky </v>
      </c>
      <c r="R7731" s="14" t="str">
        <f t="shared" si="725"/>
        <v>Pak</v>
      </c>
    </row>
    <row r="7732" spans="2:18" x14ac:dyDescent="0.45">
      <c r="B7732" s="14" t="str">
        <f t="shared" si="720"/>
        <v>405931540595</v>
      </c>
      <c r="C7732" s="5">
        <v>40593</v>
      </c>
      <c r="D7732" s="2" t="s">
        <v>808</v>
      </c>
      <c r="E7732" s="14">
        <f t="shared" si="721"/>
        <v>0</v>
      </c>
      <c r="F7732" s="2">
        <v>15</v>
      </c>
      <c r="G7732" s="19">
        <v>110.15</v>
      </c>
      <c r="H7732" s="20">
        <v>0.02</v>
      </c>
      <c r="I7732" s="6"/>
      <c r="J7732" s="5">
        <v>40595</v>
      </c>
      <c r="K7732" s="25">
        <v>13.905999999999999</v>
      </c>
      <c r="L7732" s="2" t="s">
        <v>348</v>
      </c>
      <c r="M7732" s="14">
        <f>+VLOOKUP(L7732,Customers!$C$3:$D$797,2,FALSE)</f>
        <v>4</v>
      </c>
      <c r="N7732" s="14">
        <f>+INDEX(Customers!$B$2:$D$797,MATCH(TF_Database!L7732,Customers!$C$2:$C$797,0),1)</f>
        <v>9686</v>
      </c>
      <c r="O7732" s="29">
        <f t="shared" si="722"/>
        <v>7</v>
      </c>
      <c r="P7732" s="29">
        <f t="shared" si="723"/>
        <v>13</v>
      </c>
      <c r="Q7732" s="14" t="str">
        <f t="shared" si="724"/>
        <v xml:space="preserve">Harold </v>
      </c>
      <c r="R7732" s="14" t="str">
        <f t="shared" si="725"/>
        <v>Dahlen</v>
      </c>
    </row>
    <row r="7733" spans="2:18" x14ac:dyDescent="0.45">
      <c r="B7733" s="14" t="str">
        <f t="shared" si="720"/>
        <v>400684840075</v>
      </c>
      <c r="C7733" s="5">
        <v>40068</v>
      </c>
      <c r="D7733" s="2" t="s">
        <v>804</v>
      </c>
      <c r="E7733" s="14">
        <f t="shared" si="721"/>
        <v>0</v>
      </c>
      <c r="F7733" s="2">
        <v>48</v>
      </c>
      <c r="G7733" s="19">
        <v>8374.1319999999996</v>
      </c>
      <c r="H7733" s="20">
        <v>0.06</v>
      </c>
      <c r="I7733" s="6"/>
      <c r="J7733" s="5">
        <v>40075</v>
      </c>
      <c r="K7733" s="25">
        <v>2568.096</v>
      </c>
      <c r="L7733" s="2" t="s">
        <v>763</v>
      </c>
      <c r="M7733" s="14">
        <f>+VLOOKUP(L7733,Customers!$C$3:$D$797,2,FALSE)</f>
        <v>1</v>
      </c>
      <c r="N7733" s="14">
        <f>+INDEX(Customers!$B$2:$D$797,MATCH(TF_Database!L7733,Customers!$C$2:$C$797,0),1)</f>
        <v>26985</v>
      </c>
      <c r="O7733" s="29">
        <f t="shared" si="722"/>
        <v>5</v>
      </c>
      <c r="P7733" s="29">
        <f t="shared" si="723"/>
        <v>18</v>
      </c>
      <c r="Q7733" s="14" t="str">
        <f t="shared" si="724"/>
        <v xml:space="preserve">Adam </v>
      </c>
      <c r="R7733" s="14" t="str">
        <f t="shared" si="725"/>
        <v>Shillingsburg</v>
      </c>
    </row>
    <row r="7734" spans="2:18" x14ac:dyDescent="0.45">
      <c r="B7734" s="14" t="str">
        <f t="shared" si="720"/>
        <v>402152740215</v>
      </c>
      <c r="C7734" s="5">
        <v>40215</v>
      </c>
      <c r="D7734" s="2" t="s">
        <v>804</v>
      </c>
      <c r="E7734" s="14">
        <f t="shared" si="721"/>
        <v>0</v>
      </c>
      <c r="F7734" s="2">
        <v>27</v>
      </c>
      <c r="G7734" s="19">
        <v>5149.0600000000004</v>
      </c>
      <c r="H7734" s="20">
        <v>0.03</v>
      </c>
      <c r="I7734" s="6"/>
      <c r="J7734" s="5">
        <v>40215</v>
      </c>
      <c r="K7734" s="25">
        <v>605.44000000000005</v>
      </c>
      <c r="L7734" s="2" t="s">
        <v>767</v>
      </c>
      <c r="M7734" s="14">
        <f>+VLOOKUP(L7734,Customers!$C$3:$D$797,2,FALSE)</f>
        <v>1</v>
      </c>
      <c r="N7734" s="14">
        <f>+INDEX(Customers!$B$2:$D$797,MATCH(TF_Database!L7734,Customers!$C$2:$C$797,0),1)</f>
        <v>9859</v>
      </c>
      <c r="O7734" s="29">
        <f t="shared" si="722"/>
        <v>10</v>
      </c>
      <c r="P7734" s="29">
        <f t="shared" si="723"/>
        <v>20</v>
      </c>
      <c r="Q7734" s="14" t="str">
        <f t="shared" si="724"/>
        <v xml:space="preserve">Alejandro </v>
      </c>
      <c r="R7734" s="14" t="str">
        <f t="shared" si="725"/>
        <v>Ballentine</v>
      </c>
    </row>
    <row r="7735" spans="2:18" x14ac:dyDescent="0.45">
      <c r="B7735" s="14" t="str">
        <f t="shared" si="720"/>
        <v>403124140314</v>
      </c>
      <c r="C7735" s="5">
        <v>40312</v>
      </c>
      <c r="D7735" s="2" t="s">
        <v>806</v>
      </c>
      <c r="E7735" s="14">
        <f t="shared" si="721"/>
        <v>1</v>
      </c>
      <c r="F7735" s="2">
        <v>41</v>
      </c>
      <c r="G7735" s="19">
        <v>73.36</v>
      </c>
      <c r="H7735" s="20">
        <v>0.09</v>
      </c>
      <c r="I7735" s="6"/>
      <c r="J7735" s="5">
        <v>40314</v>
      </c>
      <c r="K7735" s="25">
        <v>-94.95</v>
      </c>
      <c r="L7735" s="2" t="s">
        <v>768</v>
      </c>
      <c r="M7735" s="14">
        <f>+VLOOKUP(L7735,Customers!$C$3:$D$797,2,FALSE)</f>
        <v>2</v>
      </c>
      <c r="N7735" s="14">
        <f>+INDEX(Customers!$B$2:$D$797,MATCH(TF_Database!L7735,Customers!$C$2:$C$797,0),1)</f>
        <v>2744</v>
      </c>
      <c r="O7735" s="29">
        <f t="shared" si="722"/>
        <v>7</v>
      </c>
      <c r="P7735" s="29">
        <f t="shared" si="723"/>
        <v>11</v>
      </c>
      <c r="Q7735" s="14" t="str">
        <f t="shared" si="724"/>
        <v xml:space="preserve">Claire </v>
      </c>
      <c r="R7735" s="14" t="str">
        <f t="shared" si="725"/>
        <v>Good</v>
      </c>
    </row>
    <row r="7736" spans="2:18" x14ac:dyDescent="0.45">
      <c r="B7736" s="14" t="str">
        <f t="shared" si="720"/>
        <v>403123340314</v>
      </c>
      <c r="C7736" s="5">
        <v>40312</v>
      </c>
      <c r="D7736" s="2" t="s">
        <v>806</v>
      </c>
      <c r="E7736" s="14">
        <f t="shared" si="721"/>
        <v>1</v>
      </c>
      <c r="F7736" s="2">
        <v>33</v>
      </c>
      <c r="G7736" s="19">
        <v>3630.1460000000002</v>
      </c>
      <c r="H7736" s="20">
        <v>0.04</v>
      </c>
      <c r="I7736" s="6"/>
      <c r="J7736" s="5">
        <v>40314</v>
      </c>
      <c r="K7736" s="25">
        <v>951.67800000000011</v>
      </c>
      <c r="L7736" s="2" t="s">
        <v>768</v>
      </c>
      <c r="M7736" s="14">
        <f>+VLOOKUP(L7736,Customers!$C$3:$D$797,2,FALSE)</f>
        <v>2</v>
      </c>
      <c r="N7736" s="14">
        <f>+INDEX(Customers!$B$2:$D$797,MATCH(TF_Database!L7736,Customers!$C$2:$C$797,0),1)</f>
        <v>2744</v>
      </c>
      <c r="O7736" s="29">
        <f t="shared" si="722"/>
        <v>7</v>
      </c>
      <c r="P7736" s="29">
        <f t="shared" si="723"/>
        <v>11</v>
      </c>
      <c r="Q7736" s="14" t="str">
        <f t="shared" si="724"/>
        <v xml:space="preserve">Claire </v>
      </c>
      <c r="R7736" s="14" t="str">
        <f t="shared" si="725"/>
        <v>Good</v>
      </c>
    </row>
    <row r="7737" spans="2:18" x14ac:dyDescent="0.45">
      <c r="B7737" s="14" t="str">
        <f t="shared" si="720"/>
        <v>403272040329</v>
      </c>
      <c r="C7737" s="5">
        <v>40327</v>
      </c>
      <c r="D7737" s="2" t="s">
        <v>806</v>
      </c>
      <c r="E7737" s="14">
        <f t="shared" si="721"/>
        <v>1</v>
      </c>
      <c r="F7737" s="2">
        <v>20</v>
      </c>
      <c r="G7737" s="19">
        <v>2213.92</v>
      </c>
      <c r="H7737" s="20">
        <v>0.03</v>
      </c>
      <c r="I7737" s="6"/>
      <c r="J7737" s="5">
        <v>40329</v>
      </c>
      <c r="K7737" s="25">
        <v>768.34</v>
      </c>
      <c r="L7737" s="2" t="s">
        <v>767</v>
      </c>
      <c r="M7737" s="14">
        <f>+VLOOKUP(L7737,Customers!$C$3:$D$797,2,FALSE)</f>
        <v>1</v>
      </c>
      <c r="N7737" s="14">
        <f>+INDEX(Customers!$B$2:$D$797,MATCH(TF_Database!L7737,Customers!$C$2:$C$797,0),1)</f>
        <v>9859</v>
      </c>
      <c r="O7737" s="29">
        <f t="shared" si="722"/>
        <v>10</v>
      </c>
      <c r="P7737" s="29">
        <f t="shared" si="723"/>
        <v>20</v>
      </c>
      <c r="Q7737" s="14" t="str">
        <f t="shared" si="724"/>
        <v xml:space="preserve">Alejandro </v>
      </c>
      <c r="R7737" s="14" t="str">
        <f t="shared" si="725"/>
        <v>Ballentine</v>
      </c>
    </row>
    <row r="7738" spans="2:18" x14ac:dyDescent="0.45">
      <c r="B7738" s="14" t="str">
        <f t="shared" si="720"/>
        <v>40513540515</v>
      </c>
      <c r="C7738" s="5">
        <v>40513</v>
      </c>
      <c r="D7738" s="2" t="s">
        <v>811</v>
      </c>
      <c r="E7738" s="14">
        <f t="shared" si="721"/>
        <v>0</v>
      </c>
      <c r="F7738" s="2">
        <v>5</v>
      </c>
      <c r="G7738" s="19">
        <v>118.06</v>
      </c>
      <c r="H7738" s="20">
        <v>0.05</v>
      </c>
      <c r="I7738" s="6"/>
      <c r="J7738" s="5">
        <v>40515</v>
      </c>
      <c r="K7738" s="25">
        <v>2.63</v>
      </c>
      <c r="L7738" s="2" t="s">
        <v>761</v>
      </c>
      <c r="M7738" s="14">
        <f>+VLOOKUP(L7738,Customers!$C$3:$D$797,2,FALSE)</f>
        <v>2</v>
      </c>
      <c r="N7738" s="14">
        <f>+INDEX(Customers!$B$2:$D$797,MATCH(TF_Database!L7738,Customers!$C$2:$C$797,0),1)</f>
        <v>21946</v>
      </c>
      <c r="O7738" s="29">
        <f t="shared" si="722"/>
        <v>8</v>
      </c>
      <c r="P7738" s="29">
        <f t="shared" si="723"/>
        <v>13</v>
      </c>
      <c r="Q7738" s="14" t="str">
        <f t="shared" si="724"/>
        <v xml:space="preserve">Sibella </v>
      </c>
      <c r="R7738" s="14" t="str">
        <f t="shared" si="725"/>
        <v>Parks</v>
      </c>
    </row>
    <row r="7739" spans="2:18" x14ac:dyDescent="0.45">
      <c r="B7739" s="14" t="str">
        <f t="shared" si="720"/>
        <v>399074739909</v>
      </c>
      <c r="C7739" s="5">
        <v>39907</v>
      </c>
      <c r="D7739" s="2" t="s">
        <v>810</v>
      </c>
      <c r="E7739" s="14">
        <f t="shared" si="721"/>
        <v>0</v>
      </c>
      <c r="F7739" s="2">
        <v>47</v>
      </c>
      <c r="G7739" s="19">
        <v>228.46</v>
      </c>
      <c r="H7739" s="20">
        <v>0.01</v>
      </c>
      <c r="I7739" s="6"/>
      <c r="J7739" s="5">
        <v>39909</v>
      </c>
      <c r="K7739" s="25">
        <v>112.06</v>
      </c>
      <c r="L7739" s="2" t="s">
        <v>766</v>
      </c>
      <c r="M7739" s="14">
        <f>+VLOOKUP(L7739,Customers!$C$3:$D$797,2,FALSE)</f>
        <v>3</v>
      </c>
      <c r="N7739" s="14">
        <f>+INDEX(Customers!$B$2:$D$797,MATCH(TF_Database!L7739,Customers!$C$2:$C$797,0),1)</f>
        <v>23028</v>
      </c>
      <c r="O7739" s="29">
        <f t="shared" si="722"/>
        <v>5</v>
      </c>
      <c r="P7739" s="29">
        <f t="shared" si="723"/>
        <v>12</v>
      </c>
      <c r="Q7739" s="14" t="str">
        <f t="shared" si="724"/>
        <v xml:space="preserve">Alex </v>
      </c>
      <c r="R7739" s="14" t="str">
        <f t="shared" si="725"/>
        <v>Russell</v>
      </c>
    </row>
    <row r="7740" spans="2:18" x14ac:dyDescent="0.45">
      <c r="B7740" s="14" t="str">
        <f t="shared" si="720"/>
        <v>399071939909</v>
      </c>
      <c r="C7740" s="5">
        <v>39907</v>
      </c>
      <c r="D7740" s="2" t="s">
        <v>810</v>
      </c>
      <c r="E7740" s="14">
        <f t="shared" si="721"/>
        <v>0</v>
      </c>
      <c r="F7740" s="2">
        <v>19</v>
      </c>
      <c r="G7740" s="19">
        <v>77.61</v>
      </c>
      <c r="H7740" s="20">
        <v>0.09</v>
      </c>
      <c r="I7740" s="6"/>
      <c r="J7740" s="5">
        <v>39909</v>
      </c>
      <c r="K7740" s="25">
        <v>16.79</v>
      </c>
      <c r="L7740" s="2" t="s">
        <v>766</v>
      </c>
      <c r="M7740" s="14">
        <f>+VLOOKUP(L7740,Customers!$C$3:$D$797,2,FALSE)</f>
        <v>3</v>
      </c>
      <c r="N7740" s="14">
        <f>+INDEX(Customers!$B$2:$D$797,MATCH(TF_Database!L7740,Customers!$C$2:$C$797,0),1)</f>
        <v>23028</v>
      </c>
      <c r="O7740" s="29">
        <f t="shared" si="722"/>
        <v>5</v>
      </c>
      <c r="P7740" s="29">
        <f t="shared" si="723"/>
        <v>12</v>
      </c>
      <c r="Q7740" s="14" t="str">
        <f t="shared" si="724"/>
        <v xml:space="preserve">Alex </v>
      </c>
      <c r="R7740" s="14" t="str">
        <f t="shared" si="725"/>
        <v>Russell</v>
      </c>
    </row>
    <row r="7741" spans="2:18" x14ac:dyDescent="0.45">
      <c r="B7741" s="14" t="str">
        <f t="shared" si="720"/>
        <v>41101941103</v>
      </c>
      <c r="C7741" s="5">
        <v>41101</v>
      </c>
      <c r="D7741" s="2" t="s">
        <v>804</v>
      </c>
      <c r="E7741" s="14">
        <f t="shared" si="721"/>
        <v>0</v>
      </c>
      <c r="F7741" s="2">
        <v>9</v>
      </c>
      <c r="G7741" s="19">
        <v>1137.6199999999999</v>
      </c>
      <c r="H7741" s="20">
        <v>0.05</v>
      </c>
      <c r="I7741" s="6"/>
      <c r="J7741" s="5">
        <v>41103</v>
      </c>
      <c r="K7741" s="25">
        <v>-284.68</v>
      </c>
      <c r="L7741" s="2" t="s">
        <v>765</v>
      </c>
      <c r="M7741" s="14">
        <f>+VLOOKUP(L7741,Customers!$C$3:$D$797,2,FALSE)</f>
        <v>2</v>
      </c>
      <c r="N7741" s="14">
        <f>+INDEX(Customers!$B$2:$D$797,MATCH(TF_Database!L7741,Customers!$C$2:$C$797,0),1)</f>
        <v>1508</v>
      </c>
      <c r="O7741" s="29">
        <f t="shared" si="722"/>
        <v>4</v>
      </c>
      <c r="P7741" s="29">
        <f t="shared" si="723"/>
        <v>16</v>
      </c>
      <c r="Q7741" s="14" t="str">
        <f t="shared" si="724"/>
        <v xml:space="preserve">Tom </v>
      </c>
      <c r="R7741" s="14" t="str">
        <f t="shared" si="725"/>
        <v>Boeckenhauer</v>
      </c>
    </row>
    <row r="7742" spans="2:18" x14ac:dyDescent="0.45">
      <c r="B7742" s="14" t="str">
        <f t="shared" si="720"/>
        <v>405835040584</v>
      </c>
      <c r="C7742" s="5">
        <v>40583</v>
      </c>
      <c r="D7742" s="2" t="s">
        <v>811</v>
      </c>
      <c r="E7742" s="14">
        <f t="shared" si="721"/>
        <v>0</v>
      </c>
      <c r="F7742" s="2">
        <v>50</v>
      </c>
      <c r="G7742" s="19">
        <v>1444.96</v>
      </c>
      <c r="H7742" s="20">
        <v>0.09</v>
      </c>
      <c r="I7742" s="6"/>
      <c r="J7742" s="5">
        <v>40584</v>
      </c>
      <c r="K7742" s="25">
        <v>-6.34</v>
      </c>
      <c r="L7742" s="2" t="s">
        <v>761</v>
      </c>
      <c r="M7742" s="14">
        <f>+VLOOKUP(L7742,Customers!$C$3:$D$797,2,FALSE)</f>
        <v>2</v>
      </c>
      <c r="N7742" s="14">
        <f>+INDEX(Customers!$B$2:$D$797,MATCH(TF_Database!L7742,Customers!$C$2:$C$797,0),1)</f>
        <v>21946</v>
      </c>
      <c r="O7742" s="29">
        <f t="shared" si="722"/>
        <v>8</v>
      </c>
      <c r="P7742" s="29">
        <f t="shared" si="723"/>
        <v>13</v>
      </c>
      <c r="Q7742" s="14" t="str">
        <f t="shared" si="724"/>
        <v xml:space="preserve">Sibella </v>
      </c>
      <c r="R7742" s="14" t="str">
        <f t="shared" si="725"/>
        <v>Parks</v>
      </c>
    </row>
    <row r="7743" spans="2:18" x14ac:dyDescent="0.45">
      <c r="B7743" s="14" t="str">
        <f t="shared" si="720"/>
        <v>405831040586</v>
      </c>
      <c r="C7743" s="5">
        <v>40583</v>
      </c>
      <c r="D7743" s="2" t="s">
        <v>811</v>
      </c>
      <c r="E7743" s="14">
        <f t="shared" si="721"/>
        <v>0</v>
      </c>
      <c r="F7743" s="2">
        <v>10</v>
      </c>
      <c r="G7743" s="19">
        <v>941.62149999999997</v>
      </c>
      <c r="H7743" s="20">
        <v>0.01</v>
      </c>
      <c r="I7743" s="6"/>
      <c r="J7743" s="5">
        <v>40586</v>
      </c>
      <c r="K7743" s="25">
        <v>-186.67</v>
      </c>
      <c r="L7743" s="2" t="s">
        <v>761</v>
      </c>
      <c r="M7743" s="14">
        <f>+VLOOKUP(L7743,Customers!$C$3:$D$797,2,FALSE)</f>
        <v>2</v>
      </c>
      <c r="N7743" s="14">
        <f>+INDEX(Customers!$B$2:$D$797,MATCH(TF_Database!L7743,Customers!$C$2:$C$797,0),1)</f>
        <v>21946</v>
      </c>
      <c r="O7743" s="29">
        <f t="shared" si="722"/>
        <v>8</v>
      </c>
      <c r="P7743" s="29">
        <f t="shared" si="723"/>
        <v>13</v>
      </c>
      <c r="Q7743" s="14" t="str">
        <f t="shared" si="724"/>
        <v xml:space="preserve">Sibella </v>
      </c>
      <c r="R7743" s="14" t="str">
        <f t="shared" si="725"/>
        <v>Parks</v>
      </c>
    </row>
    <row r="7744" spans="2:18" x14ac:dyDescent="0.45">
      <c r="B7744" s="14" t="str">
        <f t="shared" si="720"/>
        <v>412693841271</v>
      </c>
      <c r="C7744" s="5">
        <v>41269</v>
      </c>
      <c r="D7744" s="2" t="s">
        <v>806</v>
      </c>
      <c r="E7744" s="14">
        <f t="shared" si="721"/>
        <v>1</v>
      </c>
      <c r="F7744" s="2">
        <v>38</v>
      </c>
      <c r="G7744" s="19">
        <v>95.71</v>
      </c>
      <c r="H7744" s="20">
        <v>0.04</v>
      </c>
      <c r="I7744" s="6"/>
      <c r="J7744" s="5">
        <v>41271</v>
      </c>
      <c r="K7744" s="25">
        <v>32.81</v>
      </c>
      <c r="L7744" s="2" t="s">
        <v>766</v>
      </c>
      <c r="M7744" s="14">
        <f>+VLOOKUP(L7744,Customers!$C$3:$D$797,2,FALSE)</f>
        <v>3</v>
      </c>
      <c r="N7744" s="14">
        <f>+INDEX(Customers!$B$2:$D$797,MATCH(TF_Database!L7744,Customers!$C$2:$C$797,0),1)</f>
        <v>23028</v>
      </c>
      <c r="O7744" s="29">
        <f t="shared" si="722"/>
        <v>5</v>
      </c>
      <c r="P7744" s="29">
        <f t="shared" si="723"/>
        <v>12</v>
      </c>
      <c r="Q7744" s="14" t="str">
        <f t="shared" si="724"/>
        <v xml:space="preserve">Alex </v>
      </c>
      <c r="R7744" s="14" t="str">
        <f t="shared" si="725"/>
        <v>Russell</v>
      </c>
    </row>
    <row r="7745" spans="2:18" x14ac:dyDescent="0.45">
      <c r="B7745" s="14" t="str">
        <f t="shared" si="720"/>
        <v>407904740792</v>
      </c>
      <c r="C7745" s="5">
        <v>40790</v>
      </c>
      <c r="D7745" s="2" t="s">
        <v>804</v>
      </c>
      <c r="E7745" s="14">
        <f t="shared" si="721"/>
        <v>0</v>
      </c>
      <c r="F7745" s="2">
        <v>47</v>
      </c>
      <c r="G7745" s="19">
        <v>21555.599999999999</v>
      </c>
      <c r="H7745" s="20">
        <v>0.02</v>
      </c>
      <c r="I7745" s="6"/>
      <c r="J7745" s="5">
        <v>40792</v>
      </c>
      <c r="K7745" s="25">
        <v>8965.83</v>
      </c>
      <c r="L7745" s="2" t="s">
        <v>539</v>
      </c>
      <c r="M7745" s="14">
        <f>+VLOOKUP(L7745,Customers!$C$3:$D$797,2,FALSE)</f>
        <v>1</v>
      </c>
      <c r="N7745" s="14">
        <f>+INDEX(Customers!$B$2:$D$797,MATCH(TF_Database!L7745,Customers!$C$2:$C$797,0),1)</f>
        <v>11767</v>
      </c>
      <c r="O7745" s="29">
        <f t="shared" si="722"/>
        <v>7</v>
      </c>
      <c r="P7745" s="29">
        <f t="shared" si="723"/>
        <v>12</v>
      </c>
      <c r="Q7745" s="14" t="str">
        <f t="shared" si="724"/>
        <v xml:space="preserve">Clytie </v>
      </c>
      <c r="R7745" s="14" t="str">
        <f t="shared" si="725"/>
        <v>Kelty</v>
      </c>
    </row>
    <row r="7746" spans="2:18" x14ac:dyDescent="0.45">
      <c r="B7746" s="14" t="str">
        <f t="shared" si="720"/>
        <v>399883739990</v>
      </c>
      <c r="C7746" s="5">
        <v>39988</v>
      </c>
      <c r="D7746" s="2" t="s">
        <v>804</v>
      </c>
      <c r="E7746" s="14">
        <f t="shared" si="721"/>
        <v>0</v>
      </c>
      <c r="F7746" s="2">
        <v>37</v>
      </c>
      <c r="G7746" s="19">
        <v>347.84</v>
      </c>
      <c r="H7746" s="20">
        <v>0</v>
      </c>
      <c r="I7746" s="6"/>
      <c r="J7746" s="5">
        <v>39990</v>
      </c>
      <c r="K7746" s="25">
        <v>-99.25</v>
      </c>
      <c r="L7746" s="2" t="s">
        <v>706</v>
      </c>
      <c r="M7746" s="14">
        <f>+VLOOKUP(L7746,Customers!$C$3:$D$797,2,FALSE)</f>
        <v>4</v>
      </c>
      <c r="N7746" s="14">
        <f>+INDEX(Customers!$B$2:$D$797,MATCH(TF_Database!L7746,Customers!$C$2:$C$797,0),1)</f>
        <v>23124</v>
      </c>
      <c r="O7746" s="29">
        <f t="shared" si="722"/>
        <v>6</v>
      </c>
      <c r="P7746" s="29">
        <f t="shared" si="723"/>
        <v>10</v>
      </c>
      <c r="Q7746" s="14" t="str">
        <f t="shared" si="724"/>
        <v xml:space="preserve">Trudy </v>
      </c>
      <c r="R7746" s="14" t="str">
        <f t="shared" si="725"/>
        <v>Bell</v>
      </c>
    </row>
    <row r="7747" spans="2:18" x14ac:dyDescent="0.45">
      <c r="B7747" s="14" t="str">
        <f t="shared" si="720"/>
        <v>41243341245</v>
      </c>
      <c r="C7747" s="5">
        <v>41243</v>
      </c>
      <c r="D7747" s="2" t="s">
        <v>808</v>
      </c>
      <c r="E7747" s="14">
        <f t="shared" si="721"/>
        <v>0</v>
      </c>
      <c r="F7747" s="2">
        <v>3</v>
      </c>
      <c r="G7747" s="19">
        <v>212.91</v>
      </c>
      <c r="H7747" s="20">
        <v>0</v>
      </c>
      <c r="I7747" s="6"/>
      <c r="J7747" s="5">
        <v>41245</v>
      </c>
      <c r="K7747" s="25">
        <v>-65.150000000000006</v>
      </c>
      <c r="L7747" s="2" t="s">
        <v>769</v>
      </c>
      <c r="M7747" s="14">
        <f>+VLOOKUP(L7747,Customers!$C$3:$D$797,2,FALSE)</f>
        <v>2</v>
      </c>
      <c r="N7747" s="14">
        <f>+INDEX(Customers!$B$2:$D$797,MATCH(TF_Database!L7747,Customers!$C$2:$C$797,0),1)</f>
        <v>20213</v>
      </c>
      <c r="O7747" s="29">
        <f t="shared" si="722"/>
        <v>7</v>
      </c>
      <c r="P7747" s="29">
        <f t="shared" si="723"/>
        <v>13</v>
      </c>
      <c r="Q7747" s="14" t="str">
        <f t="shared" si="724"/>
        <v xml:space="preserve">Alyssa </v>
      </c>
      <c r="R7747" s="14" t="str">
        <f t="shared" si="725"/>
        <v>Crouse</v>
      </c>
    </row>
    <row r="7748" spans="2:18" x14ac:dyDescent="0.45">
      <c r="B7748" s="14" t="str">
        <f t="shared" si="720"/>
        <v>412433541244</v>
      </c>
      <c r="C7748" s="5">
        <v>41243</v>
      </c>
      <c r="D7748" s="2" t="s">
        <v>808</v>
      </c>
      <c r="E7748" s="14">
        <f t="shared" si="721"/>
        <v>0</v>
      </c>
      <c r="F7748" s="2">
        <v>35</v>
      </c>
      <c r="G7748" s="19">
        <v>1275.6099999999999</v>
      </c>
      <c r="H7748" s="20">
        <v>0.08</v>
      </c>
      <c r="I7748" s="6"/>
      <c r="J7748" s="5">
        <v>41244</v>
      </c>
      <c r="K7748" s="25">
        <v>517.33000000000004</v>
      </c>
      <c r="L7748" s="2" t="s">
        <v>769</v>
      </c>
      <c r="M7748" s="14">
        <f>+VLOOKUP(L7748,Customers!$C$3:$D$797,2,FALSE)</f>
        <v>2</v>
      </c>
      <c r="N7748" s="14">
        <f>+INDEX(Customers!$B$2:$D$797,MATCH(TF_Database!L7748,Customers!$C$2:$C$797,0),1)</f>
        <v>20213</v>
      </c>
      <c r="O7748" s="29">
        <f t="shared" si="722"/>
        <v>7</v>
      </c>
      <c r="P7748" s="29">
        <f t="shared" si="723"/>
        <v>13</v>
      </c>
      <c r="Q7748" s="14" t="str">
        <f t="shared" si="724"/>
        <v xml:space="preserve">Alyssa </v>
      </c>
      <c r="R7748" s="14" t="str">
        <f t="shared" si="725"/>
        <v>Crouse</v>
      </c>
    </row>
    <row r="7749" spans="2:18" x14ac:dyDescent="0.45">
      <c r="B7749" s="14" t="str">
        <f t="shared" si="720"/>
        <v>406422940642</v>
      </c>
      <c r="C7749" s="5">
        <v>40642</v>
      </c>
      <c r="D7749" s="2" t="s">
        <v>808</v>
      </c>
      <c r="E7749" s="14">
        <f t="shared" si="721"/>
        <v>0</v>
      </c>
      <c r="F7749" s="2">
        <v>29</v>
      </c>
      <c r="G7749" s="19">
        <v>60.68</v>
      </c>
      <c r="H7749" s="20">
        <v>0.09</v>
      </c>
      <c r="I7749" s="6"/>
      <c r="J7749" s="5">
        <v>40642</v>
      </c>
      <c r="K7749" s="25">
        <v>-115.71300000000001</v>
      </c>
      <c r="L7749" s="2" t="s">
        <v>761</v>
      </c>
      <c r="M7749" s="14">
        <f>+VLOOKUP(L7749,Customers!$C$3:$D$797,2,FALSE)</f>
        <v>2</v>
      </c>
      <c r="N7749" s="14">
        <f>+INDEX(Customers!$B$2:$D$797,MATCH(TF_Database!L7749,Customers!$C$2:$C$797,0),1)</f>
        <v>21946</v>
      </c>
      <c r="O7749" s="29">
        <f t="shared" si="722"/>
        <v>8</v>
      </c>
      <c r="P7749" s="29">
        <f t="shared" si="723"/>
        <v>13</v>
      </c>
      <c r="Q7749" s="14" t="str">
        <f t="shared" si="724"/>
        <v xml:space="preserve">Sibella </v>
      </c>
      <c r="R7749" s="14" t="str">
        <f t="shared" si="725"/>
        <v>Parks</v>
      </c>
    </row>
    <row r="7750" spans="2:18" x14ac:dyDescent="0.45">
      <c r="B7750" s="14" t="str">
        <f t="shared" si="720"/>
        <v>406423740643</v>
      </c>
      <c r="C7750" s="5">
        <v>40642</v>
      </c>
      <c r="D7750" s="2" t="s">
        <v>808</v>
      </c>
      <c r="E7750" s="14">
        <f t="shared" si="721"/>
        <v>0</v>
      </c>
      <c r="F7750" s="2">
        <v>37</v>
      </c>
      <c r="G7750" s="19">
        <v>1129.0550000000001</v>
      </c>
      <c r="H7750" s="20">
        <v>0.05</v>
      </c>
      <c r="I7750" s="6"/>
      <c r="J7750" s="5">
        <v>40643</v>
      </c>
      <c r="K7750" s="25">
        <v>337.72500000000002</v>
      </c>
      <c r="L7750" s="2" t="s">
        <v>761</v>
      </c>
      <c r="M7750" s="14">
        <f>+VLOOKUP(L7750,Customers!$C$3:$D$797,2,FALSE)</f>
        <v>2</v>
      </c>
      <c r="N7750" s="14">
        <f>+INDEX(Customers!$B$2:$D$797,MATCH(TF_Database!L7750,Customers!$C$2:$C$797,0),1)</f>
        <v>21946</v>
      </c>
      <c r="O7750" s="29">
        <f t="shared" si="722"/>
        <v>8</v>
      </c>
      <c r="P7750" s="29">
        <f t="shared" si="723"/>
        <v>13</v>
      </c>
      <c r="Q7750" s="14" t="str">
        <f t="shared" si="724"/>
        <v xml:space="preserve">Sibella </v>
      </c>
      <c r="R7750" s="14" t="str">
        <f t="shared" si="725"/>
        <v>Parks</v>
      </c>
    </row>
    <row r="7751" spans="2:18" x14ac:dyDescent="0.45">
      <c r="B7751" s="14" t="str">
        <f t="shared" ref="B7751:B7814" si="726">+CONCATENATE(C7751,F7751,J7751)</f>
        <v>411763441177</v>
      </c>
      <c r="C7751" s="5">
        <v>41176</v>
      </c>
      <c r="D7751" s="2" t="s">
        <v>808</v>
      </c>
      <c r="E7751" s="14">
        <f t="shared" ref="E7751:E7814" si="727">+IF(D7751="High",1,0)</f>
        <v>0</v>
      </c>
      <c r="F7751" s="2">
        <v>34</v>
      </c>
      <c r="G7751" s="19">
        <v>210.24</v>
      </c>
      <c r="H7751" s="20">
        <v>0</v>
      </c>
      <c r="I7751" s="6"/>
      <c r="J7751" s="5">
        <v>41177</v>
      </c>
      <c r="K7751" s="25">
        <v>-31.67</v>
      </c>
      <c r="L7751" s="2" t="s">
        <v>770</v>
      </c>
      <c r="M7751" s="14">
        <f>+VLOOKUP(L7751,Customers!$C$3:$D$797,2,FALSE)</f>
        <v>5</v>
      </c>
      <c r="N7751" s="14">
        <f>+INDEX(Customers!$B$2:$D$797,MATCH(TF_Database!L7751,Customers!$C$2:$C$797,0),1)</f>
        <v>1861</v>
      </c>
      <c r="O7751" s="29">
        <f t="shared" ref="O7751:O7814" si="728">+SEARCH(" ",L7751)</f>
        <v>10</v>
      </c>
      <c r="P7751" s="29">
        <f t="shared" ref="P7751:P7814" si="729">+LEN(L7751)</f>
        <v>17</v>
      </c>
      <c r="Q7751" s="14" t="str">
        <f t="shared" ref="Q7751:Q7814" si="730">+LEFT(L7751,O7751)</f>
        <v xml:space="preserve">Cassandra </v>
      </c>
      <c r="R7751" s="14" t="str">
        <f t="shared" ref="R7751:R7814" si="731">+RIGHT(L7751,P7751-O7751)</f>
        <v>Brandow</v>
      </c>
    </row>
    <row r="7752" spans="2:18" x14ac:dyDescent="0.45">
      <c r="B7752" s="14" t="str">
        <f t="shared" si="726"/>
        <v>40270340275</v>
      </c>
      <c r="C7752" s="5">
        <v>40270</v>
      </c>
      <c r="D7752" s="2" t="s">
        <v>804</v>
      </c>
      <c r="E7752" s="14">
        <f t="shared" si="727"/>
        <v>0</v>
      </c>
      <c r="F7752" s="2">
        <v>3</v>
      </c>
      <c r="G7752" s="19">
        <v>1358.7760000000001</v>
      </c>
      <c r="H7752" s="20">
        <v>0.01</v>
      </c>
      <c r="I7752" s="6"/>
      <c r="J7752" s="5">
        <v>40275</v>
      </c>
      <c r="K7752" s="25">
        <v>-163.19999999999999</v>
      </c>
      <c r="L7752" s="2" t="s">
        <v>766</v>
      </c>
      <c r="M7752" s="14">
        <f>+VLOOKUP(L7752,Customers!$C$3:$D$797,2,FALSE)</f>
        <v>3</v>
      </c>
      <c r="N7752" s="14">
        <f>+INDEX(Customers!$B$2:$D$797,MATCH(TF_Database!L7752,Customers!$C$2:$C$797,0),1)</f>
        <v>23028</v>
      </c>
      <c r="O7752" s="29">
        <f t="shared" si="728"/>
        <v>5</v>
      </c>
      <c r="P7752" s="29">
        <f t="shared" si="729"/>
        <v>12</v>
      </c>
      <c r="Q7752" s="14" t="str">
        <f t="shared" si="730"/>
        <v xml:space="preserve">Alex </v>
      </c>
      <c r="R7752" s="14" t="str">
        <f t="shared" si="731"/>
        <v>Russell</v>
      </c>
    </row>
    <row r="7753" spans="2:18" x14ac:dyDescent="0.45">
      <c r="B7753" s="14" t="str">
        <f t="shared" si="726"/>
        <v>410371641037</v>
      </c>
      <c r="C7753" s="5">
        <v>41037</v>
      </c>
      <c r="D7753" s="2" t="s">
        <v>806</v>
      </c>
      <c r="E7753" s="14">
        <f t="shared" si="727"/>
        <v>1</v>
      </c>
      <c r="F7753" s="2">
        <v>16</v>
      </c>
      <c r="G7753" s="19">
        <v>372.09</v>
      </c>
      <c r="H7753" s="20">
        <v>0.04</v>
      </c>
      <c r="I7753" s="6"/>
      <c r="J7753" s="5">
        <v>41037</v>
      </c>
      <c r="K7753" s="25">
        <v>98.28</v>
      </c>
      <c r="L7753" s="2" t="s">
        <v>769</v>
      </c>
      <c r="M7753" s="14">
        <f>+VLOOKUP(L7753,Customers!$C$3:$D$797,2,FALSE)</f>
        <v>2</v>
      </c>
      <c r="N7753" s="14">
        <f>+INDEX(Customers!$B$2:$D$797,MATCH(TF_Database!L7753,Customers!$C$2:$C$797,0),1)</f>
        <v>20213</v>
      </c>
      <c r="O7753" s="29">
        <f t="shared" si="728"/>
        <v>7</v>
      </c>
      <c r="P7753" s="29">
        <f t="shared" si="729"/>
        <v>13</v>
      </c>
      <c r="Q7753" s="14" t="str">
        <f t="shared" si="730"/>
        <v xml:space="preserve">Alyssa </v>
      </c>
      <c r="R7753" s="14" t="str">
        <f t="shared" si="731"/>
        <v>Crouse</v>
      </c>
    </row>
    <row r="7754" spans="2:18" x14ac:dyDescent="0.45">
      <c r="B7754" s="14" t="str">
        <f t="shared" si="726"/>
        <v>410572241062</v>
      </c>
      <c r="C7754" s="5">
        <v>41057</v>
      </c>
      <c r="D7754" s="2" t="s">
        <v>804</v>
      </c>
      <c r="E7754" s="14">
        <f t="shared" si="727"/>
        <v>0</v>
      </c>
      <c r="F7754" s="2">
        <v>22</v>
      </c>
      <c r="G7754" s="19">
        <v>1239.4445000000001</v>
      </c>
      <c r="H7754" s="20">
        <v>7.0000000000000007E-2</v>
      </c>
      <c r="I7754" s="6"/>
      <c r="J7754" s="5">
        <v>41062</v>
      </c>
      <c r="K7754" s="25">
        <v>165.50099999999998</v>
      </c>
      <c r="L7754" s="2" t="s">
        <v>771</v>
      </c>
      <c r="M7754" s="14">
        <f>+VLOOKUP(L7754,Customers!$C$3:$D$797,2,FALSE)</f>
        <v>4</v>
      </c>
      <c r="N7754" s="14">
        <f>+INDEX(Customers!$B$2:$D$797,MATCH(TF_Database!L7754,Customers!$C$2:$C$797,0),1)</f>
        <v>11551</v>
      </c>
      <c r="O7754" s="29">
        <f t="shared" si="728"/>
        <v>7</v>
      </c>
      <c r="P7754" s="29">
        <f t="shared" si="729"/>
        <v>13</v>
      </c>
      <c r="Q7754" s="14" t="str">
        <f t="shared" si="730"/>
        <v xml:space="preserve">Adrian </v>
      </c>
      <c r="R7754" s="14" t="str">
        <f t="shared" si="731"/>
        <v>Barton</v>
      </c>
    </row>
    <row r="7755" spans="2:18" x14ac:dyDescent="0.45">
      <c r="B7755" s="14" t="str">
        <f t="shared" si="726"/>
        <v>404381940439</v>
      </c>
      <c r="C7755" s="5">
        <v>40438</v>
      </c>
      <c r="D7755" s="2" t="s">
        <v>810</v>
      </c>
      <c r="E7755" s="14">
        <f t="shared" si="727"/>
        <v>0</v>
      </c>
      <c r="F7755" s="2">
        <v>19</v>
      </c>
      <c r="G7755" s="19">
        <v>116.22</v>
      </c>
      <c r="H7755" s="20">
        <v>0.01</v>
      </c>
      <c r="I7755" s="6"/>
      <c r="J7755" s="5">
        <v>40439</v>
      </c>
      <c r="K7755" s="25">
        <v>26.894000000000002</v>
      </c>
      <c r="L7755" s="2" t="s">
        <v>772</v>
      </c>
      <c r="M7755" s="14">
        <f>+VLOOKUP(L7755,Customers!$C$3:$D$797,2,FALSE)</f>
        <v>1</v>
      </c>
      <c r="N7755" s="14">
        <f>+INDEX(Customers!$B$2:$D$797,MATCH(TF_Database!L7755,Customers!$C$2:$C$797,0),1)</f>
        <v>18632</v>
      </c>
      <c r="O7755" s="29">
        <f t="shared" si="728"/>
        <v>10</v>
      </c>
      <c r="P7755" s="29">
        <f t="shared" si="729"/>
        <v>19</v>
      </c>
      <c r="Q7755" s="14" t="str">
        <f t="shared" si="730"/>
        <v xml:space="preserve">Catherine </v>
      </c>
      <c r="R7755" s="14" t="str">
        <f t="shared" si="731"/>
        <v>Glotzbach</v>
      </c>
    </row>
    <row r="7756" spans="2:18" x14ac:dyDescent="0.45">
      <c r="B7756" s="14" t="str">
        <f t="shared" si="726"/>
        <v>410231341028</v>
      </c>
      <c r="C7756" s="5">
        <v>41023</v>
      </c>
      <c r="D7756" s="2" t="s">
        <v>804</v>
      </c>
      <c r="E7756" s="14">
        <f t="shared" si="727"/>
        <v>0</v>
      </c>
      <c r="F7756" s="2">
        <v>13</v>
      </c>
      <c r="G7756" s="19">
        <v>1191.73</v>
      </c>
      <c r="H7756" s="20">
        <v>7.0000000000000007E-2</v>
      </c>
      <c r="I7756" s="6"/>
      <c r="J7756" s="5">
        <v>41028</v>
      </c>
      <c r="K7756" s="25">
        <v>147.6</v>
      </c>
      <c r="L7756" s="2" t="s">
        <v>766</v>
      </c>
      <c r="M7756" s="14">
        <f>+VLOOKUP(L7756,Customers!$C$3:$D$797,2,FALSE)</f>
        <v>3</v>
      </c>
      <c r="N7756" s="14">
        <f>+INDEX(Customers!$B$2:$D$797,MATCH(TF_Database!L7756,Customers!$C$2:$C$797,0),1)</f>
        <v>23028</v>
      </c>
      <c r="O7756" s="29">
        <f t="shared" si="728"/>
        <v>5</v>
      </c>
      <c r="P7756" s="29">
        <f t="shared" si="729"/>
        <v>12</v>
      </c>
      <c r="Q7756" s="14" t="str">
        <f t="shared" si="730"/>
        <v xml:space="preserve">Alex </v>
      </c>
      <c r="R7756" s="14" t="str">
        <f t="shared" si="731"/>
        <v>Russell</v>
      </c>
    </row>
    <row r="7757" spans="2:18" x14ac:dyDescent="0.45">
      <c r="B7757" s="14" t="str">
        <f t="shared" si="726"/>
        <v>412134441214</v>
      </c>
      <c r="C7757" s="5">
        <v>41213</v>
      </c>
      <c r="D7757" s="2" t="s">
        <v>811</v>
      </c>
      <c r="E7757" s="14">
        <f t="shared" si="727"/>
        <v>0</v>
      </c>
      <c r="F7757" s="2">
        <v>44</v>
      </c>
      <c r="G7757" s="19">
        <v>192.78</v>
      </c>
      <c r="H7757" s="20">
        <v>0.06</v>
      </c>
      <c r="I7757" s="6"/>
      <c r="J7757" s="5">
        <v>41214</v>
      </c>
      <c r="K7757" s="25">
        <v>4.59</v>
      </c>
      <c r="L7757" s="2" t="s">
        <v>772</v>
      </c>
      <c r="M7757" s="14">
        <f>+VLOOKUP(L7757,Customers!$C$3:$D$797,2,FALSE)</f>
        <v>1</v>
      </c>
      <c r="N7757" s="14">
        <f>+INDEX(Customers!$B$2:$D$797,MATCH(TF_Database!L7757,Customers!$C$2:$C$797,0),1)</f>
        <v>18632</v>
      </c>
      <c r="O7757" s="29">
        <f t="shared" si="728"/>
        <v>10</v>
      </c>
      <c r="P7757" s="29">
        <f t="shared" si="729"/>
        <v>19</v>
      </c>
      <c r="Q7757" s="14" t="str">
        <f t="shared" si="730"/>
        <v xml:space="preserve">Catherine </v>
      </c>
      <c r="R7757" s="14" t="str">
        <f t="shared" si="731"/>
        <v>Glotzbach</v>
      </c>
    </row>
    <row r="7758" spans="2:18" x14ac:dyDescent="0.45">
      <c r="B7758" s="14" t="str">
        <f t="shared" si="726"/>
        <v>404413740442</v>
      </c>
      <c r="C7758" s="5">
        <v>40441</v>
      </c>
      <c r="D7758" s="2" t="s">
        <v>811</v>
      </c>
      <c r="E7758" s="14">
        <f t="shared" si="727"/>
        <v>0</v>
      </c>
      <c r="F7758" s="2">
        <v>37</v>
      </c>
      <c r="G7758" s="19">
        <v>321.02</v>
      </c>
      <c r="H7758" s="20">
        <v>0.1</v>
      </c>
      <c r="I7758" s="6"/>
      <c r="J7758" s="5">
        <v>40442</v>
      </c>
      <c r="K7758" s="25">
        <v>-11.88</v>
      </c>
      <c r="L7758" s="2" t="s">
        <v>769</v>
      </c>
      <c r="M7758" s="14">
        <f>+VLOOKUP(L7758,Customers!$C$3:$D$797,2,FALSE)</f>
        <v>2</v>
      </c>
      <c r="N7758" s="14">
        <f>+INDEX(Customers!$B$2:$D$797,MATCH(TF_Database!L7758,Customers!$C$2:$C$797,0),1)</f>
        <v>20213</v>
      </c>
      <c r="O7758" s="29">
        <f t="shared" si="728"/>
        <v>7</v>
      </c>
      <c r="P7758" s="29">
        <f t="shared" si="729"/>
        <v>13</v>
      </c>
      <c r="Q7758" s="14" t="str">
        <f t="shared" si="730"/>
        <v xml:space="preserve">Alyssa </v>
      </c>
      <c r="R7758" s="14" t="str">
        <f t="shared" si="731"/>
        <v>Crouse</v>
      </c>
    </row>
    <row r="7759" spans="2:18" x14ac:dyDescent="0.45">
      <c r="B7759" s="14" t="str">
        <f t="shared" si="726"/>
        <v>407641740767</v>
      </c>
      <c r="C7759" s="5">
        <v>40764</v>
      </c>
      <c r="D7759" s="2" t="s">
        <v>811</v>
      </c>
      <c r="E7759" s="14">
        <f t="shared" si="727"/>
        <v>0</v>
      </c>
      <c r="F7759" s="2">
        <v>17</v>
      </c>
      <c r="G7759" s="19">
        <v>42.29</v>
      </c>
      <c r="H7759" s="20">
        <v>0.06</v>
      </c>
      <c r="I7759" s="6"/>
      <c r="J7759" s="5">
        <v>40767</v>
      </c>
      <c r="K7759" s="25">
        <v>-85.272499999999994</v>
      </c>
      <c r="L7759" s="2" t="s">
        <v>762</v>
      </c>
      <c r="M7759" s="14">
        <f>+VLOOKUP(L7759,Customers!$C$3:$D$797,2,FALSE)</f>
        <v>5</v>
      </c>
      <c r="N7759" s="14">
        <f>+INDEX(Customers!$B$2:$D$797,MATCH(TF_Database!L7759,Customers!$C$2:$C$797,0),1)</f>
        <v>17817</v>
      </c>
      <c r="O7759" s="29">
        <f t="shared" si="728"/>
        <v>6</v>
      </c>
      <c r="P7759" s="29">
        <f t="shared" si="729"/>
        <v>9</v>
      </c>
      <c r="Q7759" s="14" t="str">
        <f t="shared" si="730"/>
        <v xml:space="preserve">Becky </v>
      </c>
      <c r="R7759" s="14" t="str">
        <f t="shared" si="731"/>
        <v>Pak</v>
      </c>
    </row>
    <row r="7760" spans="2:18" x14ac:dyDescent="0.45">
      <c r="B7760" s="14" t="str">
        <f t="shared" si="726"/>
        <v>406324240632</v>
      </c>
      <c r="C7760" s="5">
        <v>40632</v>
      </c>
      <c r="D7760" s="2" t="s">
        <v>810</v>
      </c>
      <c r="E7760" s="14">
        <f t="shared" si="727"/>
        <v>0</v>
      </c>
      <c r="F7760" s="2">
        <v>42</v>
      </c>
      <c r="G7760" s="19">
        <v>4091.1519999999996</v>
      </c>
      <c r="H7760" s="20">
        <v>0.05</v>
      </c>
      <c r="I7760" s="6"/>
      <c r="J7760" s="5">
        <v>40632</v>
      </c>
      <c r="K7760" s="25">
        <v>1303.92</v>
      </c>
      <c r="L7760" s="2" t="s">
        <v>761</v>
      </c>
      <c r="M7760" s="14">
        <f>+VLOOKUP(L7760,Customers!$C$3:$D$797,2,FALSE)</f>
        <v>2</v>
      </c>
      <c r="N7760" s="14">
        <f>+INDEX(Customers!$B$2:$D$797,MATCH(TF_Database!L7760,Customers!$C$2:$C$797,0),1)</f>
        <v>21946</v>
      </c>
      <c r="O7760" s="29">
        <f t="shared" si="728"/>
        <v>8</v>
      </c>
      <c r="P7760" s="29">
        <f t="shared" si="729"/>
        <v>13</v>
      </c>
      <c r="Q7760" s="14" t="str">
        <f t="shared" si="730"/>
        <v xml:space="preserve">Sibella </v>
      </c>
      <c r="R7760" s="14" t="str">
        <f t="shared" si="731"/>
        <v>Parks</v>
      </c>
    </row>
    <row r="7761" spans="2:18" x14ac:dyDescent="0.45">
      <c r="B7761" s="14" t="str">
        <f t="shared" si="726"/>
        <v>406072340609</v>
      </c>
      <c r="C7761" s="5">
        <v>40607</v>
      </c>
      <c r="D7761" s="2" t="s">
        <v>804</v>
      </c>
      <c r="E7761" s="14">
        <f t="shared" si="727"/>
        <v>0</v>
      </c>
      <c r="F7761" s="2">
        <v>23</v>
      </c>
      <c r="G7761" s="19">
        <v>862.64</v>
      </c>
      <c r="H7761" s="20">
        <v>0.04</v>
      </c>
      <c r="I7761" s="6"/>
      <c r="J7761" s="5">
        <v>40609</v>
      </c>
      <c r="K7761" s="25">
        <v>122.11</v>
      </c>
      <c r="L7761" s="2" t="s">
        <v>769</v>
      </c>
      <c r="M7761" s="14">
        <f>+VLOOKUP(L7761,Customers!$C$3:$D$797,2,FALSE)</f>
        <v>2</v>
      </c>
      <c r="N7761" s="14">
        <f>+INDEX(Customers!$B$2:$D$797,MATCH(TF_Database!L7761,Customers!$C$2:$C$797,0),1)</f>
        <v>20213</v>
      </c>
      <c r="O7761" s="29">
        <f t="shared" si="728"/>
        <v>7</v>
      </c>
      <c r="P7761" s="29">
        <f t="shared" si="729"/>
        <v>13</v>
      </c>
      <c r="Q7761" s="14" t="str">
        <f t="shared" si="730"/>
        <v xml:space="preserve">Alyssa </v>
      </c>
      <c r="R7761" s="14" t="str">
        <f t="shared" si="731"/>
        <v>Crouse</v>
      </c>
    </row>
    <row r="7762" spans="2:18" x14ac:dyDescent="0.45">
      <c r="B7762" s="14" t="str">
        <f t="shared" si="726"/>
        <v>411284441129</v>
      </c>
      <c r="C7762" s="5">
        <v>41128</v>
      </c>
      <c r="D7762" s="2" t="s">
        <v>806</v>
      </c>
      <c r="E7762" s="14">
        <f t="shared" si="727"/>
        <v>1</v>
      </c>
      <c r="F7762" s="2">
        <v>44</v>
      </c>
      <c r="G7762" s="19">
        <v>23775.56</v>
      </c>
      <c r="H7762" s="20">
        <v>0.03</v>
      </c>
      <c r="I7762" s="6"/>
      <c r="J7762" s="5">
        <v>41129</v>
      </c>
      <c r="K7762" s="25">
        <v>7080.99</v>
      </c>
      <c r="L7762" s="2" t="s">
        <v>764</v>
      </c>
      <c r="M7762" s="14">
        <f>+VLOOKUP(L7762,Customers!$C$3:$D$797,2,FALSE)</f>
        <v>5</v>
      </c>
      <c r="N7762" s="14">
        <f>+INDEX(Customers!$B$2:$D$797,MATCH(TF_Database!L7762,Customers!$C$2:$C$797,0),1)</f>
        <v>4539</v>
      </c>
      <c r="O7762" s="29">
        <f t="shared" si="728"/>
        <v>7</v>
      </c>
      <c r="P7762" s="29">
        <f t="shared" si="729"/>
        <v>17</v>
      </c>
      <c r="Q7762" s="14" t="str">
        <f t="shared" si="730"/>
        <v xml:space="preserve">Brooke </v>
      </c>
      <c r="R7762" s="14" t="str">
        <f t="shared" si="731"/>
        <v>Gillingham</v>
      </c>
    </row>
    <row r="7763" spans="2:18" x14ac:dyDescent="0.45">
      <c r="B7763" s="14" t="str">
        <f t="shared" si="726"/>
        <v>409965040998</v>
      </c>
      <c r="C7763" s="5">
        <v>40996</v>
      </c>
      <c r="D7763" s="2" t="s">
        <v>810</v>
      </c>
      <c r="E7763" s="14">
        <f t="shared" si="727"/>
        <v>0</v>
      </c>
      <c r="F7763" s="2">
        <v>50</v>
      </c>
      <c r="G7763" s="19">
        <v>6093.2420000000002</v>
      </c>
      <c r="H7763" s="20">
        <v>0.09</v>
      </c>
      <c r="I7763" s="6"/>
      <c r="J7763" s="5">
        <v>40998</v>
      </c>
      <c r="K7763" s="25">
        <v>1174.3829999999998</v>
      </c>
      <c r="L7763" s="2" t="s">
        <v>765</v>
      </c>
      <c r="M7763" s="14">
        <f>+VLOOKUP(L7763,Customers!$C$3:$D$797,2,FALSE)</f>
        <v>2</v>
      </c>
      <c r="N7763" s="14">
        <f>+INDEX(Customers!$B$2:$D$797,MATCH(TF_Database!L7763,Customers!$C$2:$C$797,0),1)</f>
        <v>1508</v>
      </c>
      <c r="O7763" s="29">
        <f t="shared" si="728"/>
        <v>4</v>
      </c>
      <c r="P7763" s="29">
        <f t="shared" si="729"/>
        <v>16</v>
      </c>
      <c r="Q7763" s="14" t="str">
        <f t="shared" si="730"/>
        <v xml:space="preserve">Tom </v>
      </c>
      <c r="R7763" s="14" t="str">
        <f t="shared" si="731"/>
        <v>Boeckenhauer</v>
      </c>
    </row>
    <row r="7764" spans="2:18" x14ac:dyDescent="0.45">
      <c r="B7764" s="14" t="str">
        <f t="shared" si="726"/>
        <v>40516340517</v>
      </c>
      <c r="C7764" s="5">
        <v>40516</v>
      </c>
      <c r="D7764" s="2" t="s">
        <v>811</v>
      </c>
      <c r="E7764" s="14">
        <f t="shared" si="727"/>
        <v>0</v>
      </c>
      <c r="F7764" s="2">
        <v>3</v>
      </c>
      <c r="G7764" s="19">
        <v>87.09</v>
      </c>
      <c r="H7764" s="20">
        <v>0.1</v>
      </c>
      <c r="I7764" s="6"/>
      <c r="J7764" s="5">
        <v>40517</v>
      </c>
      <c r="K7764" s="25">
        <v>-42.73</v>
      </c>
      <c r="L7764" s="2" t="s">
        <v>75</v>
      </c>
      <c r="M7764" s="14">
        <f>+VLOOKUP(L7764,Customers!$C$3:$D$797,2,FALSE)</f>
        <v>3</v>
      </c>
      <c r="N7764" s="14">
        <f>+INDEX(Customers!$B$2:$D$797,MATCH(TF_Database!L7764,Customers!$C$2:$C$797,0),1)</f>
        <v>25986</v>
      </c>
      <c r="O7764" s="29">
        <f t="shared" si="728"/>
        <v>6</v>
      </c>
      <c r="P7764" s="29">
        <f t="shared" si="729"/>
        <v>12</v>
      </c>
      <c r="Q7764" s="14" t="str">
        <f t="shared" si="730"/>
        <v xml:space="preserve">Jenna </v>
      </c>
      <c r="R7764" s="14" t="str">
        <f t="shared" si="731"/>
        <v>Caffey</v>
      </c>
    </row>
    <row r="7765" spans="2:18" x14ac:dyDescent="0.45">
      <c r="B7765" s="14" t="str">
        <f t="shared" si="726"/>
        <v>405164240517</v>
      </c>
      <c r="C7765" s="5">
        <v>40516</v>
      </c>
      <c r="D7765" s="2" t="s">
        <v>811</v>
      </c>
      <c r="E7765" s="14">
        <f t="shared" si="727"/>
        <v>0</v>
      </c>
      <c r="F7765" s="2">
        <v>42</v>
      </c>
      <c r="G7765" s="19">
        <v>196.1</v>
      </c>
      <c r="H7765" s="20">
        <v>7.0000000000000007E-2</v>
      </c>
      <c r="I7765" s="6"/>
      <c r="J7765" s="5">
        <v>40517</v>
      </c>
      <c r="K7765" s="25">
        <v>71.650000000000006</v>
      </c>
      <c r="L7765" s="2" t="s">
        <v>75</v>
      </c>
      <c r="M7765" s="14">
        <f>+VLOOKUP(L7765,Customers!$C$3:$D$797,2,FALSE)</f>
        <v>3</v>
      </c>
      <c r="N7765" s="14">
        <f>+INDEX(Customers!$B$2:$D$797,MATCH(TF_Database!L7765,Customers!$C$2:$C$797,0),1)</f>
        <v>25986</v>
      </c>
      <c r="O7765" s="29">
        <f t="shared" si="728"/>
        <v>6</v>
      </c>
      <c r="P7765" s="29">
        <f t="shared" si="729"/>
        <v>12</v>
      </c>
      <c r="Q7765" s="14" t="str">
        <f t="shared" si="730"/>
        <v xml:space="preserve">Jenna </v>
      </c>
      <c r="R7765" s="14" t="str">
        <f t="shared" si="731"/>
        <v>Caffey</v>
      </c>
    </row>
    <row r="7766" spans="2:18" x14ac:dyDescent="0.45">
      <c r="B7766" s="14" t="str">
        <f t="shared" si="726"/>
        <v>40723140730</v>
      </c>
      <c r="C7766" s="5">
        <v>40723</v>
      </c>
      <c r="D7766" s="2" t="s">
        <v>804</v>
      </c>
      <c r="E7766" s="14">
        <f t="shared" si="727"/>
        <v>0</v>
      </c>
      <c r="F7766" s="2">
        <v>1</v>
      </c>
      <c r="G7766" s="19">
        <v>11.08</v>
      </c>
      <c r="H7766" s="20">
        <v>0.09</v>
      </c>
      <c r="I7766" s="6"/>
      <c r="J7766" s="5">
        <v>40730</v>
      </c>
      <c r="K7766" s="25">
        <v>-9.6944999999999997</v>
      </c>
      <c r="L7766" s="2" t="s">
        <v>232</v>
      </c>
      <c r="M7766" s="14">
        <f>+VLOOKUP(L7766,Customers!$C$3:$D$797,2,FALSE)</f>
        <v>2</v>
      </c>
      <c r="N7766" s="14">
        <f>+INDEX(Customers!$B$2:$D$797,MATCH(TF_Database!L7766,Customers!$C$2:$C$797,0),1)</f>
        <v>16842</v>
      </c>
      <c r="O7766" s="29">
        <f t="shared" si="728"/>
        <v>5</v>
      </c>
      <c r="P7766" s="29">
        <f t="shared" si="729"/>
        <v>12</v>
      </c>
      <c r="Q7766" s="14" t="str">
        <f t="shared" si="730"/>
        <v xml:space="preserve">Rose </v>
      </c>
      <c r="R7766" s="14" t="str">
        <f t="shared" si="731"/>
        <v>O'Brian</v>
      </c>
    </row>
    <row r="7767" spans="2:18" x14ac:dyDescent="0.45">
      <c r="B7767" s="14" t="str">
        <f t="shared" si="726"/>
        <v>399464339949</v>
      </c>
      <c r="C7767" s="5">
        <v>39946</v>
      </c>
      <c r="D7767" s="2" t="s">
        <v>810</v>
      </c>
      <c r="E7767" s="14">
        <f t="shared" si="727"/>
        <v>0</v>
      </c>
      <c r="F7767" s="2">
        <v>43</v>
      </c>
      <c r="G7767" s="19">
        <v>2438.6999999999998</v>
      </c>
      <c r="H7767" s="20">
        <v>0</v>
      </c>
      <c r="I7767" s="6"/>
      <c r="J7767" s="5">
        <v>39949</v>
      </c>
      <c r="K7767" s="25">
        <v>-1413.18</v>
      </c>
      <c r="L7767" s="2" t="s">
        <v>768</v>
      </c>
      <c r="M7767" s="14">
        <f>+VLOOKUP(L7767,Customers!$C$3:$D$797,2,FALSE)</f>
        <v>2</v>
      </c>
      <c r="N7767" s="14">
        <f>+INDEX(Customers!$B$2:$D$797,MATCH(TF_Database!L7767,Customers!$C$2:$C$797,0),1)</f>
        <v>2744</v>
      </c>
      <c r="O7767" s="29">
        <f t="shared" si="728"/>
        <v>7</v>
      </c>
      <c r="P7767" s="29">
        <f t="shared" si="729"/>
        <v>11</v>
      </c>
      <c r="Q7767" s="14" t="str">
        <f t="shared" si="730"/>
        <v xml:space="preserve">Claire </v>
      </c>
      <c r="R7767" s="14" t="str">
        <f t="shared" si="731"/>
        <v>Good</v>
      </c>
    </row>
    <row r="7768" spans="2:18" x14ac:dyDescent="0.45">
      <c r="B7768" s="14" t="str">
        <f t="shared" si="726"/>
        <v>405432640544</v>
      </c>
      <c r="C7768" s="5">
        <v>40543</v>
      </c>
      <c r="D7768" s="2" t="s">
        <v>810</v>
      </c>
      <c r="E7768" s="14">
        <f t="shared" si="727"/>
        <v>0</v>
      </c>
      <c r="F7768" s="2">
        <v>26</v>
      </c>
      <c r="G7768" s="19">
        <v>299.11</v>
      </c>
      <c r="H7768" s="20">
        <v>0.05</v>
      </c>
      <c r="I7768" s="6"/>
      <c r="J7768" s="5">
        <v>40544</v>
      </c>
      <c r="K7768" s="25">
        <v>40.03</v>
      </c>
      <c r="L7768" s="2" t="s">
        <v>764</v>
      </c>
      <c r="M7768" s="14">
        <f>+VLOOKUP(L7768,Customers!$C$3:$D$797,2,FALSE)</f>
        <v>5</v>
      </c>
      <c r="N7768" s="14">
        <f>+INDEX(Customers!$B$2:$D$797,MATCH(TF_Database!L7768,Customers!$C$2:$C$797,0),1)</f>
        <v>4539</v>
      </c>
      <c r="O7768" s="29">
        <f t="shared" si="728"/>
        <v>7</v>
      </c>
      <c r="P7768" s="29">
        <f t="shared" si="729"/>
        <v>17</v>
      </c>
      <c r="Q7768" s="14" t="str">
        <f t="shared" si="730"/>
        <v xml:space="preserve">Brooke </v>
      </c>
      <c r="R7768" s="14" t="str">
        <f t="shared" si="731"/>
        <v>Gillingham</v>
      </c>
    </row>
    <row r="7769" spans="2:18" x14ac:dyDescent="0.45">
      <c r="B7769" s="14" t="str">
        <f t="shared" si="726"/>
        <v>40351440353</v>
      </c>
      <c r="C7769" s="5">
        <v>40351</v>
      </c>
      <c r="D7769" s="2" t="s">
        <v>806</v>
      </c>
      <c r="E7769" s="14">
        <f t="shared" si="727"/>
        <v>1</v>
      </c>
      <c r="F7769" s="2">
        <v>4</v>
      </c>
      <c r="G7769" s="19">
        <v>268.71049999999997</v>
      </c>
      <c r="H7769" s="20">
        <v>0.09</v>
      </c>
      <c r="I7769" s="6"/>
      <c r="J7769" s="5">
        <v>40353</v>
      </c>
      <c r="K7769" s="25">
        <v>-337.65599999999995</v>
      </c>
      <c r="L7769" s="2" t="s">
        <v>706</v>
      </c>
      <c r="M7769" s="14">
        <f>+VLOOKUP(L7769,Customers!$C$3:$D$797,2,FALSE)</f>
        <v>4</v>
      </c>
      <c r="N7769" s="14">
        <f>+INDEX(Customers!$B$2:$D$797,MATCH(TF_Database!L7769,Customers!$C$2:$C$797,0),1)</f>
        <v>23124</v>
      </c>
      <c r="O7769" s="29">
        <f t="shared" si="728"/>
        <v>6</v>
      </c>
      <c r="P7769" s="29">
        <f t="shared" si="729"/>
        <v>10</v>
      </c>
      <c r="Q7769" s="14" t="str">
        <f t="shared" si="730"/>
        <v xml:space="preserve">Trudy </v>
      </c>
      <c r="R7769" s="14" t="str">
        <f t="shared" si="731"/>
        <v>Bell</v>
      </c>
    </row>
    <row r="7770" spans="2:18" x14ac:dyDescent="0.45">
      <c r="B7770" s="14" t="str">
        <f t="shared" si="726"/>
        <v>401813340183</v>
      </c>
      <c r="C7770" s="5">
        <v>40181</v>
      </c>
      <c r="D7770" s="2" t="s">
        <v>806</v>
      </c>
      <c r="E7770" s="14">
        <f t="shared" si="727"/>
        <v>1</v>
      </c>
      <c r="F7770" s="2">
        <v>33</v>
      </c>
      <c r="G7770" s="19">
        <v>28389.14</v>
      </c>
      <c r="H7770" s="20">
        <v>7.0000000000000007E-2</v>
      </c>
      <c r="I7770" s="6"/>
      <c r="J7770" s="5">
        <v>40183</v>
      </c>
      <c r="K7770" s="25">
        <v>7132.18</v>
      </c>
      <c r="L7770" s="2" t="s">
        <v>571</v>
      </c>
      <c r="M7770" s="14">
        <f>+VLOOKUP(L7770,Customers!$C$3:$D$797,2,FALSE)</f>
        <v>2</v>
      </c>
      <c r="N7770" s="14">
        <f>+INDEX(Customers!$B$2:$D$797,MATCH(TF_Database!L7770,Customers!$C$2:$C$797,0),1)</f>
        <v>26313</v>
      </c>
      <c r="O7770" s="29">
        <f t="shared" si="728"/>
        <v>8</v>
      </c>
      <c r="P7770" s="29">
        <f t="shared" si="729"/>
        <v>16</v>
      </c>
      <c r="Q7770" s="14" t="str">
        <f t="shared" si="730"/>
        <v xml:space="preserve">Valerie </v>
      </c>
      <c r="R7770" s="14" t="str">
        <f t="shared" si="731"/>
        <v>Takahito</v>
      </c>
    </row>
    <row r="7771" spans="2:18" x14ac:dyDescent="0.45">
      <c r="B7771" s="14" t="str">
        <f t="shared" si="726"/>
        <v>40025540029</v>
      </c>
      <c r="C7771" s="5">
        <v>40025</v>
      </c>
      <c r="D7771" s="2" t="s">
        <v>804</v>
      </c>
      <c r="E7771" s="14">
        <f t="shared" si="727"/>
        <v>0</v>
      </c>
      <c r="F7771" s="2">
        <v>5</v>
      </c>
      <c r="G7771" s="19">
        <v>142.30000000000001</v>
      </c>
      <c r="H7771" s="20">
        <v>0.03</v>
      </c>
      <c r="I7771" s="6"/>
      <c r="J7771" s="5">
        <v>40029</v>
      </c>
      <c r="K7771" s="25">
        <v>-24.1845</v>
      </c>
      <c r="L7771" s="2" t="s">
        <v>224</v>
      </c>
      <c r="M7771" s="14">
        <f>+VLOOKUP(L7771,Customers!$C$3:$D$797,2,FALSE)</f>
        <v>3</v>
      </c>
      <c r="N7771" s="14">
        <f>+INDEX(Customers!$B$2:$D$797,MATCH(TF_Database!L7771,Customers!$C$2:$C$797,0),1)</f>
        <v>5441</v>
      </c>
      <c r="O7771" s="29">
        <f t="shared" si="728"/>
        <v>5</v>
      </c>
      <c r="P7771" s="29">
        <f t="shared" si="729"/>
        <v>11</v>
      </c>
      <c r="Q7771" s="14" t="str">
        <f t="shared" si="730"/>
        <v xml:space="preserve">Rick </v>
      </c>
      <c r="R7771" s="14" t="str">
        <f t="shared" si="731"/>
        <v>Wilson</v>
      </c>
    </row>
    <row r="7772" spans="2:18" x14ac:dyDescent="0.45">
      <c r="B7772" s="14" t="str">
        <f t="shared" si="726"/>
        <v>40025840029</v>
      </c>
      <c r="C7772" s="5">
        <v>40025</v>
      </c>
      <c r="D7772" s="2" t="s">
        <v>804</v>
      </c>
      <c r="E7772" s="14">
        <f t="shared" si="727"/>
        <v>0</v>
      </c>
      <c r="F7772" s="2">
        <v>8</v>
      </c>
      <c r="G7772" s="19">
        <v>21.93</v>
      </c>
      <c r="H7772" s="20">
        <v>0.09</v>
      </c>
      <c r="I7772" s="6"/>
      <c r="J7772" s="5">
        <v>40029</v>
      </c>
      <c r="K7772" s="25">
        <v>-37.789000000000001</v>
      </c>
      <c r="L7772" s="2" t="s">
        <v>224</v>
      </c>
      <c r="M7772" s="14">
        <f>+VLOOKUP(L7772,Customers!$C$3:$D$797,2,FALSE)</f>
        <v>3</v>
      </c>
      <c r="N7772" s="14">
        <f>+INDEX(Customers!$B$2:$D$797,MATCH(TF_Database!L7772,Customers!$C$2:$C$797,0),1)</f>
        <v>5441</v>
      </c>
      <c r="O7772" s="29">
        <f t="shared" si="728"/>
        <v>5</v>
      </c>
      <c r="P7772" s="29">
        <f t="shared" si="729"/>
        <v>11</v>
      </c>
      <c r="Q7772" s="14" t="str">
        <f t="shared" si="730"/>
        <v xml:space="preserve">Rick </v>
      </c>
      <c r="R7772" s="14" t="str">
        <f t="shared" si="731"/>
        <v>Wilson</v>
      </c>
    </row>
    <row r="7773" spans="2:18" x14ac:dyDescent="0.45">
      <c r="B7773" s="14" t="str">
        <f t="shared" si="726"/>
        <v>400253540032</v>
      </c>
      <c r="C7773" s="5">
        <v>40025</v>
      </c>
      <c r="D7773" s="2" t="s">
        <v>804</v>
      </c>
      <c r="E7773" s="14">
        <f t="shared" si="727"/>
        <v>0</v>
      </c>
      <c r="F7773" s="2">
        <v>35</v>
      </c>
      <c r="G7773" s="19">
        <v>26095.13</v>
      </c>
      <c r="H7773" s="20">
        <v>0.03</v>
      </c>
      <c r="I7773" s="6"/>
      <c r="J7773" s="5">
        <v>40032</v>
      </c>
      <c r="K7773" s="25">
        <v>12606.81</v>
      </c>
      <c r="L7773" s="2" t="s">
        <v>224</v>
      </c>
      <c r="M7773" s="14">
        <f>+VLOOKUP(L7773,Customers!$C$3:$D$797,2,FALSE)</f>
        <v>3</v>
      </c>
      <c r="N7773" s="14">
        <f>+INDEX(Customers!$B$2:$D$797,MATCH(TF_Database!L7773,Customers!$C$2:$C$797,0),1)</f>
        <v>5441</v>
      </c>
      <c r="O7773" s="29">
        <f t="shared" si="728"/>
        <v>5</v>
      </c>
      <c r="P7773" s="29">
        <f t="shared" si="729"/>
        <v>11</v>
      </c>
      <c r="Q7773" s="14" t="str">
        <f t="shared" si="730"/>
        <v xml:space="preserve">Rick </v>
      </c>
      <c r="R7773" s="14" t="str">
        <f t="shared" si="731"/>
        <v>Wilson</v>
      </c>
    </row>
    <row r="7774" spans="2:18" x14ac:dyDescent="0.45">
      <c r="B7774" s="14" t="str">
        <f t="shared" si="726"/>
        <v>400251040032</v>
      </c>
      <c r="C7774" s="5">
        <v>40025</v>
      </c>
      <c r="D7774" s="2" t="s">
        <v>804</v>
      </c>
      <c r="E7774" s="14">
        <f t="shared" si="727"/>
        <v>0</v>
      </c>
      <c r="F7774" s="2">
        <v>10</v>
      </c>
      <c r="G7774" s="19">
        <v>75.58</v>
      </c>
      <c r="H7774" s="20">
        <v>0</v>
      </c>
      <c r="I7774" s="6"/>
      <c r="J7774" s="5">
        <v>40032</v>
      </c>
      <c r="K7774" s="25">
        <v>-43.26</v>
      </c>
      <c r="L7774" s="2" t="s">
        <v>224</v>
      </c>
      <c r="M7774" s="14">
        <f>+VLOOKUP(L7774,Customers!$C$3:$D$797,2,FALSE)</f>
        <v>3</v>
      </c>
      <c r="N7774" s="14">
        <f>+INDEX(Customers!$B$2:$D$797,MATCH(TF_Database!L7774,Customers!$C$2:$C$797,0),1)</f>
        <v>5441</v>
      </c>
      <c r="O7774" s="29">
        <f t="shared" si="728"/>
        <v>5</v>
      </c>
      <c r="P7774" s="29">
        <f t="shared" si="729"/>
        <v>11</v>
      </c>
      <c r="Q7774" s="14" t="str">
        <f t="shared" si="730"/>
        <v xml:space="preserve">Rick </v>
      </c>
      <c r="R7774" s="14" t="str">
        <f t="shared" si="731"/>
        <v>Wilson</v>
      </c>
    </row>
    <row r="7775" spans="2:18" x14ac:dyDescent="0.45">
      <c r="B7775" s="14" t="str">
        <f t="shared" si="726"/>
        <v>400254240029</v>
      </c>
      <c r="C7775" s="5">
        <v>40025</v>
      </c>
      <c r="D7775" s="2" t="s">
        <v>804</v>
      </c>
      <c r="E7775" s="14">
        <f t="shared" si="727"/>
        <v>0</v>
      </c>
      <c r="F7775" s="2">
        <v>42</v>
      </c>
      <c r="G7775" s="19">
        <v>477.53</v>
      </c>
      <c r="H7775" s="20">
        <v>0.03</v>
      </c>
      <c r="I7775" s="6"/>
      <c r="J7775" s="5">
        <v>40029</v>
      </c>
      <c r="K7775" s="25">
        <v>51.17</v>
      </c>
      <c r="L7775" s="2" t="s">
        <v>224</v>
      </c>
      <c r="M7775" s="14">
        <f>+VLOOKUP(L7775,Customers!$C$3:$D$797,2,FALSE)</f>
        <v>3</v>
      </c>
      <c r="N7775" s="14">
        <f>+INDEX(Customers!$B$2:$D$797,MATCH(TF_Database!L7775,Customers!$C$2:$C$797,0),1)</f>
        <v>5441</v>
      </c>
      <c r="O7775" s="29">
        <f t="shared" si="728"/>
        <v>5</v>
      </c>
      <c r="P7775" s="29">
        <f t="shared" si="729"/>
        <v>11</v>
      </c>
      <c r="Q7775" s="14" t="str">
        <f t="shared" si="730"/>
        <v xml:space="preserve">Rick </v>
      </c>
      <c r="R7775" s="14" t="str">
        <f t="shared" si="731"/>
        <v>Wilson</v>
      </c>
    </row>
    <row r="7776" spans="2:18" x14ac:dyDescent="0.45">
      <c r="B7776" s="14" t="str">
        <f t="shared" si="726"/>
        <v>408184040820</v>
      </c>
      <c r="C7776" s="5">
        <v>40818</v>
      </c>
      <c r="D7776" s="2" t="s">
        <v>808</v>
      </c>
      <c r="E7776" s="14">
        <f t="shared" si="727"/>
        <v>0</v>
      </c>
      <c r="F7776" s="2">
        <v>40</v>
      </c>
      <c r="G7776" s="19">
        <v>7789.63</v>
      </c>
      <c r="H7776" s="20">
        <v>0.08</v>
      </c>
      <c r="I7776" s="6"/>
      <c r="J7776" s="5">
        <v>40820</v>
      </c>
      <c r="K7776" s="25">
        <v>1774.53</v>
      </c>
      <c r="L7776" s="2" t="s">
        <v>762</v>
      </c>
      <c r="M7776" s="14">
        <f>+VLOOKUP(L7776,Customers!$C$3:$D$797,2,FALSE)</f>
        <v>5</v>
      </c>
      <c r="N7776" s="14">
        <f>+INDEX(Customers!$B$2:$D$797,MATCH(TF_Database!L7776,Customers!$C$2:$C$797,0),1)</f>
        <v>17817</v>
      </c>
      <c r="O7776" s="29">
        <f t="shared" si="728"/>
        <v>6</v>
      </c>
      <c r="P7776" s="29">
        <f t="shared" si="729"/>
        <v>9</v>
      </c>
      <c r="Q7776" s="14" t="str">
        <f t="shared" si="730"/>
        <v xml:space="preserve">Becky </v>
      </c>
      <c r="R7776" s="14" t="str">
        <f t="shared" si="731"/>
        <v>Pak</v>
      </c>
    </row>
    <row r="7777" spans="2:18" x14ac:dyDescent="0.45">
      <c r="B7777" s="14" t="str">
        <f t="shared" si="726"/>
        <v>408182040819</v>
      </c>
      <c r="C7777" s="5">
        <v>40818</v>
      </c>
      <c r="D7777" s="2" t="s">
        <v>808</v>
      </c>
      <c r="E7777" s="14">
        <f t="shared" si="727"/>
        <v>0</v>
      </c>
      <c r="F7777" s="2">
        <v>20</v>
      </c>
      <c r="G7777" s="19">
        <v>15703.82</v>
      </c>
      <c r="H7777" s="20">
        <v>0.06</v>
      </c>
      <c r="I7777" s="6"/>
      <c r="J7777" s="5">
        <v>40819</v>
      </c>
      <c r="K7777" s="25">
        <v>3055.72</v>
      </c>
      <c r="L7777" s="2" t="s">
        <v>762</v>
      </c>
      <c r="M7777" s="14">
        <f>+VLOOKUP(L7777,Customers!$C$3:$D$797,2,FALSE)</f>
        <v>5</v>
      </c>
      <c r="N7777" s="14">
        <f>+INDEX(Customers!$B$2:$D$797,MATCH(TF_Database!L7777,Customers!$C$2:$C$797,0),1)</f>
        <v>17817</v>
      </c>
      <c r="O7777" s="29">
        <f t="shared" si="728"/>
        <v>6</v>
      </c>
      <c r="P7777" s="29">
        <f t="shared" si="729"/>
        <v>9</v>
      </c>
      <c r="Q7777" s="14" t="str">
        <f t="shared" si="730"/>
        <v xml:space="preserve">Becky </v>
      </c>
      <c r="R7777" s="14" t="str">
        <f t="shared" si="731"/>
        <v>Pak</v>
      </c>
    </row>
    <row r="7778" spans="2:18" x14ac:dyDescent="0.45">
      <c r="B7778" s="14" t="str">
        <f t="shared" si="726"/>
        <v>408183140818</v>
      </c>
      <c r="C7778" s="5">
        <v>40818</v>
      </c>
      <c r="D7778" s="2" t="s">
        <v>808</v>
      </c>
      <c r="E7778" s="14">
        <f t="shared" si="727"/>
        <v>0</v>
      </c>
      <c r="F7778" s="2">
        <v>31</v>
      </c>
      <c r="G7778" s="19">
        <v>140.69</v>
      </c>
      <c r="H7778" s="20">
        <v>0.06</v>
      </c>
      <c r="I7778" s="6"/>
      <c r="J7778" s="5">
        <v>40818</v>
      </c>
      <c r="K7778" s="25">
        <v>-14.54</v>
      </c>
      <c r="L7778" s="2" t="s">
        <v>762</v>
      </c>
      <c r="M7778" s="14">
        <f>+VLOOKUP(L7778,Customers!$C$3:$D$797,2,FALSE)</f>
        <v>5</v>
      </c>
      <c r="N7778" s="14">
        <f>+INDEX(Customers!$B$2:$D$797,MATCH(TF_Database!L7778,Customers!$C$2:$C$797,0),1)</f>
        <v>17817</v>
      </c>
      <c r="O7778" s="29">
        <f t="shared" si="728"/>
        <v>6</v>
      </c>
      <c r="P7778" s="29">
        <f t="shared" si="729"/>
        <v>9</v>
      </c>
      <c r="Q7778" s="14" t="str">
        <f t="shared" si="730"/>
        <v xml:space="preserve">Becky </v>
      </c>
      <c r="R7778" s="14" t="str">
        <f t="shared" si="731"/>
        <v>Pak</v>
      </c>
    </row>
    <row r="7779" spans="2:18" x14ac:dyDescent="0.45">
      <c r="B7779" s="14" t="str">
        <f t="shared" si="726"/>
        <v>399761239978</v>
      </c>
      <c r="C7779" s="5">
        <v>39976</v>
      </c>
      <c r="D7779" s="2" t="s">
        <v>806</v>
      </c>
      <c r="E7779" s="14">
        <f t="shared" si="727"/>
        <v>1</v>
      </c>
      <c r="F7779" s="2">
        <v>12</v>
      </c>
      <c r="G7779" s="19">
        <v>5177.3999999999996</v>
      </c>
      <c r="H7779" s="20">
        <v>0.06</v>
      </c>
      <c r="I7779" s="6"/>
      <c r="J7779" s="5">
        <v>39978</v>
      </c>
      <c r="K7779" s="25">
        <v>287.5</v>
      </c>
      <c r="L7779" s="2" t="s">
        <v>763</v>
      </c>
      <c r="M7779" s="14">
        <f>+VLOOKUP(L7779,Customers!$C$3:$D$797,2,FALSE)</f>
        <v>1</v>
      </c>
      <c r="N7779" s="14">
        <f>+INDEX(Customers!$B$2:$D$797,MATCH(TF_Database!L7779,Customers!$C$2:$C$797,0),1)</f>
        <v>26985</v>
      </c>
      <c r="O7779" s="29">
        <f t="shared" si="728"/>
        <v>5</v>
      </c>
      <c r="P7779" s="29">
        <f t="shared" si="729"/>
        <v>18</v>
      </c>
      <c r="Q7779" s="14" t="str">
        <f t="shared" si="730"/>
        <v xml:space="preserve">Adam </v>
      </c>
      <c r="R7779" s="14" t="str">
        <f t="shared" si="731"/>
        <v>Shillingsburg</v>
      </c>
    </row>
    <row r="7780" spans="2:18" x14ac:dyDescent="0.45">
      <c r="B7780" s="14" t="str">
        <f t="shared" si="726"/>
        <v>409884240989</v>
      </c>
      <c r="C7780" s="5">
        <v>40988</v>
      </c>
      <c r="D7780" s="2" t="s">
        <v>808</v>
      </c>
      <c r="E7780" s="14">
        <f t="shared" si="727"/>
        <v>0</v>
      </c>
      <c r="F7780" s="2">
        <v>42</v>
      </c>
      <c r="G7780" s="19">
        <v>243.06</v>
      </c>
      <c r="H7780" s="20">
        <v>0.02</v>
      </c>
      <c r="I7780" s="6"/>
      <c r="J7780" s="5">
        <v>40989</v>
      </c>
      <c r="K7780" s="25">
        <v>-1.57</v>
      </c>
      <c r="L7780" s="2" t="s">
        <v>772</v>
      </c>
      <c r="M7780" s="14">
        <f>+VLOOKUP(L7780,Customers!$C$3:$D$797,2,FALSE)</f>
        <v>1</v>
      </c>
      <c r="N7780" s="14">
        <f>+INDEX(Customers!$B$2:$D$797,MATCH(TF_Database!L7780,Customers!$C$2:$C$797,0),1)</f>
        <v>18632</v>
      </c>
      <c r="O7780" s="29">
        <f t="shared" si="728"/>
        <v>10</v>
      </c>
      <c r="P7780" s="29">
        <f t="shared" si="729"/>
        <v>19</v>
      </c>
      <c r="Q7780" s="14" t="str">
        <f t="shared" si="730"/>
        <v xml:space="preserve">Catherine </v>
      </c>
      <c r="R7780" s="14" t="str">
        <f t="shared" si="731"/>
        <v>Glotzbach</v>
      </c>
    </row>
    <row r="7781" spans="2:18" x14ac:dyDescent="0.45">
      <c r="B7781" s="14" t="str">
        <f t="shared" si="726"/>
        <v>403361940337</v>
      </c>
      <c r="C7781" s="5">
        <v>40336</v>
      </c>
      <c r="D7781" s="2" t="s">
        <v>810</v>
      </c>
      <c r="E7781" s="14">
        <f t="shared" si="727"/>
        <v>0</v>
      </c>
      <c r="F7781" s="2">
        <v>19</v>
      </c>
      <c r="G7781" s="19">
        <v>141.96</v>
      </c>
      <c r="H7781" s="20">
        <v>0.05</v>
      </c>
      <c r="I7781" s="6"/>
      <c r="J7781" s="5">
        <v>40337</v>
      </c>
      <c r="K7781" s="25">
        <v>38.43</v>
      </c>
      <c r="L7781" s="2" t="s">
        <v>761</v>
      </c>
      <c r="M7781" s="14">
        <f>+VLOOKUP(L7781,Customers!$C$3:$D$797,2,FALSE)</f>
        <v>2</v>
      </c>
      <c r="N7781" s="14">
        <f>+INDEX(Customers!$B$2:$D$797,MATCH(TF_Database!L7781,Customers!$C$2:$C$797,0),1)</f>
        <v>21946</v>
      </c>
      <c r="O7781" s="29">
        <f t="shared" si="728"/>
        <v>8</v>
      </c>
      <c r="P7781" s="29">
        <f t="shared" si="729"/>
        <v>13</v>
      </c>
      <c r="Q7781" s="14" t="str">
        <f t="shared" si="730"/>
        <v xml:space="preserve">Sibella </v>
      </c>
      <c r="R7781" s="14" t="str">
        <f t="shared" si="731"/>
        <v>Parks</v>
      </c>
    </row>
    <row r="7782" spans="2:18" x14ac:dyDescent="0.45">
      <c r="B7782" s="14" t="str">
        <f t="shared" si="726"/>
        <v>412003941202</v>
      </c>
      <c r="C7782" s="5">
        <v>41200</v>
      </c>
      <c r="D7782" s="2" t="s">
        <v>810</v>
      </c>
      <c r="E7782" s="14">
        <f t="shared" si="727"/>
        <v>0</v>
      </c>
      <c r="F7782" s="2">
        <v>39</v>
      </c>
      <c r="G7782" s="19">
        <v>239.4</v>
      </c>
      <c r="H7782" s="20">
        <v>7.0000000000000007E-2</v>
      </c>
      <c r="I7782" s="6"/>
      <c r="J7782" s="5">
        <v>41202</v>
      </c>
      <c r="K7782" s="25">
        <v>-57.37</v>
      </c>
      <c r="L7782" s="2" t="s">
        <v>765</v>
      </c>
      <c r="M7782" s="14">
        <f>+VLOOKUP(L7782,Customers!$C$3:$D$797,2,FALSE)</f>
        <v>2</v>
      </c>
      <c r="N7782" s="14">
        <f>+INDEX(Customers!$B$2:$D$797,MATCH(TF_Database!L7782,Customers!$C$2:$C$797,0),1)</f>
        <v>1508</v>
      </c>
      <c r="O7782" s="29">
        <f t="shared" si="728"/>
        <v>4</v>
      </c>
      <c r="P7782" s="29">
        <f t="shared" si="729"/>
        <v>16</v>
      </c>
      <c r="Q7782" s="14" t="str">
        <f t="shared" si="730"/>
        <v xml:space="preserve">Tom </v>
      </c>
      <c r="R7782" s="14" t="str">
        <f t="shared" si="731"/>
        <v>Boeckenhauer</v>
      </c>
    </row>
    <row r="7783" spans="2:18" x14ac:dyDescent="0.45">
      <c r="B7783" s="14" t="str">
        <f t="shared" si="726"/>
        <v>40538540538</v>
      </c>
      <c r="C7783" s="5">
        <v>40538</v>
      </c>
      <c r="D7783" s="2" t="s">
        <v>810</v>
      </c>
      <c r="E7783" s="14">
        <f t="shared" si="727"/>
        <v>0</v>
      </c>
      <c r="F7783" s="2">
        <v>5</v>
      </c>
      <c r="G7783" s="19">
        <v>21.32</v>
      </c>
      <c r="H7783" s="20">
        <v>0.08</v>
      </c>
      <c r="I7783" s="6"/>
      <c r="J7783" s="5">
        <v>40538</v>
      </c>
      <c r="K7783" s="25">
        <v>2.2000000000000002</v>
      </c>
      <c r="L7783" s="2" t="s">
        <v>768</v>
      </c>
      <c r="M7783" s="14">
        <f>+VLOOKUP(L7783,Customers!$C$3:$D$797,2,FALSE)</f>
        <v>2</v>
      </c>
      <c r="N7783" s="14">
        <f>+INDEX(Customers!$B$2:$D$797,MATCH(TF_Database!L7783,Customers!$C$2:$C$797,0),1)</f>
        <v>2744</v>
      </c>
      <c r="O7783" s="29">
        <f t="shared" si="728"/>
        <v>7</v>
      </c>
      <c r="P7783" s="29">
        <f t="shared" si="729"/>
        <v>11</v>
      </c>
      <c r="Q7783" s="14" t="str">
        <f t="shared" si="730"/>
        <v xml:space="preserve">Claire </v>
      </c>
      <c r="R7783" s="14" t="str">
        <f t="shared" si="731"/>
        <v>Good</v>
      </c>
    </row>
    <row r="7784" spans="2:18" x14ac:dyDescent="0.45">
      <c r="B7784" s="14" t="str">
        <f t="shared" si="726"/>
        <v>405384240539</v>
      </c>
      <c r="C7784" s="5">
        <v>40538</v>
      </c>
      <c r="D7784" s="2" t="s">
        <v>810</v>
      </c>
      <c r="E7784" s="14">
        <f t="shared" si="727"/>
        <v>0</v>
      </c>
      <c r="F7784" s="2">
        <v>42</v>
      </c>
      <c r="G7784" s="19">
        <v>457.51</v>
      </c>
      <c r="H7784" s="20">
        <v>0.1</v>
      </c>
      <c r="I7784" s="6"/>
      <c r="J7784" s="5">
        <v>40539</v>
      </c>
      <c r="K7784" s="25">
        <v>-183.75</v>
      </c>
      <c r="L7784" s="2" t="s">
        <v>768</v>
      </c>
      <c r="M7784" s="14">
        <f>+VLOOKUP(L7784,Customers!$C$3:$D$797,2,FALSE)</f>
        <v>2</v>
      </c>
      <c r="N7784" s="14">
        <f>+INDEX(Customers!$B$2:$D$797,MATCH(TF_Database!L7784,Customers!$C$2:$C$797,0),1)</f>
        <v>2744</v>
      </c>
      <c r="O7784" s="29">
        <f t="shared" si="728"/>
        <v>7</v>
      </c>
      <c r="P7784" s="29">
        <f t="shared" si="729"/>
        <v>11</v>
      </c>
      <c r="Q7784" s="14" t="str">
        <f t="shared" si="730"/>
        <v xml:space="preserve">Claire </v>
      </c>
      <c r="R7784" s="14" t="str">
        <f t="shared" si="731"/>
        <v>Good</v>
      </c>
    </row>
    <row r="7785" spans="2:18" x14ac:dyDescent="0.45">
      <c r="B7785" s="14" t="str">
        <f t="shared" si="726"/>
        <v>407531340753</v>
      </c>
      <c r="C7785" s="5">
        <v>40753</v>
      </c>
      <c r="D7785" s="2" t="s">
        <v>808</v>
      </c>
      <c r="E7785" s="14">
        <f t="shared" si="727"/>
        <v>0</v>
      </c>
      <c r="F7785" s="2">
        <v>13</v>
      </c>
      <c r="G7785" s="19">
        <v>589.78</v>
      </c>
      <c r="H7785" s="20">
        <v>0</v>
      </c>
      <c r="I7785" s="6"/>
      <c r="J7785" s="5">
        <v>40753</v>
      </c>
      <c r="K7785" s="25">
        <v>225.2585</v>
      </c>
      <c r="L7785" s="2" t="s">
        <v>773</v>
      </c>
      <c r="M7785" s="14">
        <f>+VLOOKUP(L7785,Customers!$C$3:$D$797,2,FALSE)</f>
        <v>2</v>
      </c>
      <c r="N7785" s="14">
        <f>+INDEX(Customers!$B$2:$D$797,MATCH(TF_Database!L7785,Customers!$C$2:$C$797,0),1)</f>
        <v>1820</v>
      </c>
      <c r="O7785" s="29">
        <f t="shared" si="728"/>
        <v>6</v>
      </c>
      <c r="P7785" s="29">
        <f t="shared" si="729"/>
        <v>11</v>
      </c>
      <c r="Q7785" s="14" t="str">
        <f t="shared" si="730"/>
        <v xml:space="preserve">Frank </v>
      </c>
      <c r="R7785" s="14" t="str">
        <f t="shared" si="731"/>
        <v>Olsen</v>
      </c>
    </row>
    <row r="7786" spans="2:18" x14ac:dyDescent="0.45">
      <c r="B7786" s="14" t="str">
        <f t="shared" si="726"/>
        <v>40957440957</v>
      </c>
      <c r="C7786" s="5">
        <v>40957</v>
      </c>
      <c r="D7786" s="2" t="s">
        <v>808</v>
      </c>
      <c r="E7786" s="14">
        <f t="shared" si="727"/>
        <v>0</v>
      </c>
      <c r="F7786" s="2">
        <v>4</v>
      </c>
      <c r="G7786" s="19">
        <v>159.256</v>
      </c>
      <c r="H7786" s="20">
        <v>0.03</v>
      </c>
      <c r="I7786" s="6"/>
      <c r="J7786" s="5">
        <v>40957</v>
      </c>
      <c r="K7786" s="25">
        <v>-171.17100000000002</v>
      </c>
      <c r="L7786" s="2" t="s">
        <v>764</v>
      </c>
      <c r="M7786" s="14">
        <f>+VLOOKUP(L7786,Customers!$C$3:$D$797,2,FALSE)</f>
        <v>5</v>
      </c>
      <c r="N7786" s="14">
        <f>+INDEX(Customers!$B$2:$D$797,MATCH(TF_Database!L7786,Customers!$C$2:$C$797,0),1)</f>
        <v>4539</v>
      </c>
      <c r="O7786" s="29">
        <f t="shared" si="728"/>
        <v>7</v>
      </c>
      <c r="P7786" s="29">
        <f t="shared" si="729"/>
        <v>17</v>
      </c>
      <c r="Q7786" s="14" t="str">
        <f t="shared" si="730"/>
        <v xml:space="preserve">Brooke </v>
      </c>
      <c r="R7786" s="14" t="str">
        <f t="shared" si="731"/>
        <v>Gillingham</v>
      </c>
    </row>
    <row r="7787" spans="2:18" x14ac:dyDescent="0.45">
      <c r="B7787" s="14" t="str">
        <f t="shared" si="726"/>
        <v>411111041112</v>
      </c>
      <c r="C7787" s="5">
        <v>41111</v>
      </c>
      <c r="D7787" s="2" t="s">
        <v>810</v>
      </c>
      <c r="E7787" s="14">
        <f t="shared" si="727"/>
        <v>0</v>
      </c>
      <c r="F7787" s="2">
        <v>10</v>
      </c>
      <c r="G7787" s="19">
        <v>628.73</v>
      </c>
      <c r="H7787" s="20">
        <v>0.02</v>
      </c>
      <c r="I7787" s="6"/>
      <c r="J7787" s="5">
        <v>41112</v>
      </c>
      <c r="K7787" s="25">
        <v>-181.87</v>
      </c>
      <c r="L7787" s="2" t="s">
        <v>773</v>
      </c>
      <c r="M7787" s="14">
        <f>+VLOOKUP(L7787,Customers!$C$3:$D$797,2,FALSE)</f>
        <v>2</v>
      </c>
      <c r="N7787" s="14">
        <f>+INDEX(Customers!$B$2:$D$797,MATCH(TF_Database!L7787,Customers!$C$2:$C$797,0),1)</f>
        <v>1820</v>
      </c>
      <c r="O7787" s="29">
        <f t="shared" si="728"/>
        <v>6</v>
      </c>
      <c r="P7787" s="29">
        <f t="shared" si="729"/>
        <v>11</v>
      </c>
      <c r="Q7787" s="14" t="str">
        <f t="shared" si="730"/>
        <v xml:space="preserve">Frank </v>
      </c>
      <c r="R7787" s="14" t="str">
        <f t="shared" si="731"/>
        <v>Olsen</v>
      </c>
    </row>
    <row r="7788" spans="2:18" x14ac:dyDescent="0.45">
      <c r="B7788" s="14" t="str">
        <f t="shared" si="726"/>
        <v>411112341112</v>
      </c>
      <c r="C7788" s="5">
        <v>41111</v>
      </c>
      <c r="D7788" s="2" t="s">
        <v>810</v>
      </c>
      <c r="E7788" s="14">
        <f t="shared" si="727"/>
        <v>0</v>
      </c>
      <c r="F7788" s="2">
        <v>23</v>
      </c>
      <c r="G7788" s="19">
        <v>385.81</v>
      </c>
      <c r="H7788" s="20">
        <v>0.01</v>
      </c>
      <c r="I7788" s="6"/>
      <c r="J7788" s="5">
        <v>41112</v>
      </c>
      <c r="K7788" s="25">
        <v>7.35</v>
      </c>
      <c r="L7788" s="2" t="s">
        <v>773</v>
      </c>
      <c r="M7788" s="14">
        <f>+VLOOKUP(L7788,Customers!$C$3:$D$797,2,FALSE)</f>
        <v>2</v>
      </c>
      <c r="N7788" s="14">
        <f>+INDEX(Customers!$B$2:$D$797,MATCH(TF_Database!L7788,Customers!$C$2:$C$797,0),1)</f>
        <v>1820</v>
      </c>
      <c r="O7788" s="29">
        <f t="shared" si="728"/>
        <v>6</v>
      </c>
      <c r="P7788" s="29">
        <f t="shared" si="729"/>
        <v>11</v>
      </c>
      <c r="Q7788" s="14" t="str">
        <f t="shared" si="730"/>
        <v xml:space="preserve">Frank </v>
      </c>
      <c r="R7788" s="14" t="str">
        <f t="shared" si="731"/>
        <v>Olsen</v>
      </c>
    </row>
    <row r="7789" spans="2:18" x14ac:dyDescent="0.45">
      <c r="B7789" s="14" t="str">
        <f t="shared" si="726"/>
        <v>404214040423</v>
      </c>
      <c r="C7789" s="5">
        <v>40421</v>
      </c>
      <c r="D7789" s="2" t="s">
        <v>808</v>
      </c>
      <c r="E7789" s="14">
        <f t="shared" si="727"/>
        <v>0</v>
      </c>
      <c r="F7789" s="2">
        <v>40</v>
      </c>
      <c r="G7789" s="19">
        <v>271.33999999999997</v>
      </c>
      <c r="H7789" s="20">
        <v>0.05</v>
      </c>
      <c r="I7789" s="6"/>
      <c r="J7789" s="5">
        <v>40423</v>
      </c>
      <c r="K7789" s="25">
        <v>-151.91999999999999</v>
      </c>
      <c r="L7789" s="2" t="s">
        <v>764</v>
      </c>
      <c r="M7789" s="14">
        <f>+VLOOKUP(L7789,Customers!$C$3:$D$797,2,FALSE)</f>
        <v>5</v>
      </c>
      <c r="N7789" s="14">
        <f>+INDEX(Customers!$B$2:$D$797,MATCH(TF_Database!L7789,Customers!$C$2:$C$797,0),1)</f>
        <v>4539</v>
      </c>
      <c r="O7789" s="29">
        <f t="shared" si="728"/>
        <v>7</v>
      </c>
      <c r="P7789" s="29">
        <f t="shared" si="729"/>
        <v>17</v>
      </c>
      <c r="Q7789" s="14" t="str">
        <f t="shared" si="730"/>
        <v xml:space="preserve">Brooke </v>
      </c>
      <c r="R7789" s="14" t="str">
        <f t="shared" si="731"/>
        <v>Gillingham</v>
      </c>
    </row>
    <row r="7790" spans="2:18" x14ac:dyDescent="0.45">
      <c r="B7790" s="14" t="str">
        <f t="shared" si="726"/>
        <v>406664740670</v>
      </c>
      <c r="C7790" s="5">
        <v>40666</v>
      </c>
      <c r="D7790" s="2" t="s">
        <v>804</v>
      </c>
      <c r="E7790" s="14">
        <f t="shared" si="727"/>
        <v>0</v>
      </c>
      <c r="F7790" s="2">
        <v>47</v>
      </c>
      <c r="G7790" s="19">
        <v>1488.86</v>
      </c>
      <c r="H7790" s="20">
        <v>0.03</v>
      </c>
      <c r="I7790" s="6"/>
      <c r="J7790" s="5">
        <v>40670</v>
      </c>
      <c r="K7790" s="25">
        <v>-95.05</v>
      </c>
      <c r="L7790" s="2" t="s">
        <v>772</v>
      </c>
      <c r="M7790" s="14">
        <f>+VLOOKUP(L7790,Customers!$C$3:$D$797,2,FALSE)</f>
        <v>1</v>
      </c>
      <c r="N7790" s="14">
        <f>+INDEX(Customers!$B$2:$D$797,MATCH(TF_Database!L7790,Customers!$C$2:$C$797,0),1)</f>
        <v>18632</v>
      </c>
      <c r="O7790" s="29">
        <f t="shared" si="728"/>
        <v>10</v>
      </c>
      <c r="P7790" s="29">
        <f t="shared" si="729"/>
        <v>19</v>
      </c>
      <c r="Q7790" s="14" t="str">
        <f t="shared" si="730"/>
        <v xml:space="preserve">Catherine </v>
      </c>
      <c r="R7790" s="14" t="str">
        <f t="shared" si="731"/>
        <v>Glotzbach</v>
      </c>
    </row>
    <row r="7791" spans="2:18" x14ac:dyDescent="0.45">
      <c r="B7791" s="14" t="str">
        <f t="shared" si="726"/>
        <v>403592640364</v>
      </c>
      <c r="C7791" s="5">
        <v>40359</v>
      </c>
      <c r="D7791" s="2" t="s">
        <v>804</v>
      </c>
      <c r="E7791" s="14">
        <f t="shared" si="727"/>
        <v>0</v>
      </c>
      <c r="F7791" s="2">
        <v>26</v>
      </c>
      <c r="G7791" s="19">
        <v>1050.1600000000001</v>
      </c>
      <c r="H7791" s="20">
        <v>0.04</v>
      </c>
      <c r="I7791" s="6"/>
      <c r="J7791" s="5">
        <v>40364</v>
      </c>
      <c r="K7791" s="25">
        <v>265.08999999999997</v>
      </c>
      <c r="L7791" s="2" t="s">
        <v>760</v>
      </c>
      <c r="M7791" s="14">
        <f>+VLOOKUP(L7791,Customers!$C$3:$D$797,2,FALSE)</f>
        <v>1</v>
      </c>
      <c r="N7791" s="14">
        <f>+INDEX(Customers!$B$2:$D$797,MATCH(TF_Database!L7791,Customers!$C$2:$C$797,0),1)</f>
        <v>23152</v>
      </c>
      <c r="O7791" s="29">
        <f t="shared" si="728"/>
        <v>6</v>
      </c>
      <c r="P7791" s="29">
        <f t="shared" si="729"/>
        <v>12</v>
      </c>
      <c r="Q7791" s="14" t="str">
        <f t="shared" si="730"/>
        <v xml:space="preserve">Sonia </v>
      </c>
      <c r="R7791" s="14" t="str">
        <f t="shared" si="731"/>
        <v>Cooley</v>
      </c>
    </row>
    <row r="7792" spans="2:18" x14ac:dyDescent="0.45">
      <c r="B7792" s="14" t="str">
        <f t="shared" si="726"/>
        <v>399944240001</v>
      </c>
      <c r="C7792" s="5">
        <v>39994</v>
      </c>
      <c r="D7792" s="2" t="s">
        <v>804</v>
      </c>
      <c r="E7792" s="14">
        <f t="shared" si="727"/>
        <v>0</v>
      </c>
      <c r="F7792" s="2">
        <v>42</v>
      </c>
      <c r="G7792" s="19">
        <v>344.57</v>
      </c>
      <c r="H7792" s="20">
        <v>0.04</v>
      </c>
      <c r="I7792" s="6"/>
      <c r="J7792" s="5">
        <v>40001</v>
      </c>
      <c r="K7792" s="25">
        <v>37.409999999999997</v>
      </c>
      <c r="L7792" s="2" t="s">
        <v>773</v>
      </c>
      <c r="M7792" s="14">
        <f>+VLOOKUP(L7792,Customers!$C$3:$D$797,2,FALSE)</f>
        <v>2</v>
      </c>
      <c r="N7792" s="14">
        <f>+INDEX(Customers!$B$2:$D$797,MATCH(TF_Database!L7792,Customers!$C$2:$C$797,0),1)</f>
        <v>1820</v>
      </c>
      <c r="O7792" s="29">
        <f t="shared" si="728"/>
        <v>6</v>
      </c>
      <c r="P7792" s="29">
        <f t="shared" si="729"/>
        <v>11</v>
      </c>
      <c r="Q7792" s="14" t="str">
        <f t="shared" si="730"/>
        <v xml:space="preserve">Frank </v>
      </c>
      <c r="R7792" s="14" t="str">
        <f t="shared" si="731"/>
        <v>Olsen</v>
      </c>
    </row>
    <row r="7793" spans="2:18" x14ac:dyDescent="0.45">
      <c r="B7793" s="14" t="str">
        <f t="shared" si="726"/>
        <v>400074740008</v>
      </c>
      <c r="C7793" s="5">
        <v>40007</v>
      </c>
      <c r="D7793" s="2" t="s">
        <v>810</v>
      </c>
      <c r="E7793" s="14">
        <f t="shared" si="727"/>
        <v>0</v>
      </c>
      <c r="F7793" s="2">
        <v>47</v>
      </c>
      <c r="G7793" s="19">
        <v>4815.8620000000001</v>
      </c>
      <c r="H7793" s="20">
        <v>0.08</v>
      </c>
      <c r="I7793" s="6"/>
      <c r="J7793" s="5">
        <v>40008</v>
      </c>
      <c r="K7793" s="25">
        <v>1316.79</v>
      </c>
      <c r="L7793" s="2" t="s">
        <v>571</v>
      </c>
      <c r="M7793" s="14">
        <f>+VLOOKUP(L7793,Customers!$C$3:$D$797,2,FALSE)</f>
        <v>2</v>
      </c>
      <c r="N7793" s="14">
        <f>+INDEX(Customers!$B$2:$D$797,MATCH(TF_Database!L7793,Customers!$C$2:$C$797,0),1)</f>
        <v>26313</v>
      </c>
      <c r="O7793" s="29">
        <f t="shared" si="728"/>
        <v>8</v>
      </c>
      <c r="P7793" s="29">
        <f t="shared" si="729"/>
        <v>16</v>
      </c>
      <c r="Q7793" s="14" t="str">
        <f t="shared" si="730"/>
        <v xml:space="preserve">Valerie </v>
      </c>
      <c r="R7793" s="14" t="str">
        <f t="shared" si="731"/>
        <v>Takahito</v>
      </c>
    </row>
    <row r="7794" spans="2:18" x14ac:dyDescent="0.45">
      <c r="B7794" s="14" t="str">
        <f t="shared" si="726"/>
        <v>401901540190</v>
      </c>
      <c r="C7794" s="5">
        <v>40190</v>
      </c>
      <c r="D7794" s="2" t="s">
        <v>811</v>
      </c>
      <c r="E7794" s="14">
        <f t="shared" si="727"/>
        <v>0</v>
      </c>
      <c r="F7794" s="2">
        <v>15</v>
      </c>
      <c r="G7794" s="19">
        <v>1057.06</v>
      </c>
      <c r="H7794" s="20">
        <v>0.08</v>
      </c>
      <c r="I7794" s="6"/>
      <c r="J7794" s="5">
        <v>40190</v>
      </c>
      <c r="K7794" s="25">
        <v>-403.74</v>
      </c>
      <c r="L7794" s="2" t="s">
        <v>772</v>
      </c>
      <c r="M7794" s="14">
        <f>+VLOOKUP(L7794,Customers!$C$3:$D$797,2,FALSE)</f>
        <v>1</v>
      </c>
      <c r="N7794" s="14">
        <f>+INDEX(Customers!$B$2:$D$797,MATCH(TF_Database!L7794,Customers!$C$2:$C$797,0),1)</f>
        <v>18632</v>
      </c>
      <c r="O7794" s="29">
        <f t="shared" si="728"/>
        <v>10</v>
      </c>
      <c r="P7794" s="29">
        <f t="shared" si="729"/>
        <v>19</v>
      </c>
      <c r="Q7794" s="14" t="str">
        <f t="shared" si="730"/>
        <v xml:space="preserve">Catherine </v>
      </c>
      <c r="R7794" s="14" t="str">
        <f t="shared" si="731"/>
        <v>Glotzbach</v>
      </c>
    </row>
    <row r="7795" spans="2:18" x14ac:dyDescent="0.45">
      <c r="B7795" s="14" t="str">
        <f t="shared" si="726"/>
        <v>404422140444</v>
      </c>
      <c r="C7795" s="5">
        <v>40442</v>
      </c>
      <c r="D7795" s="2" t="s">
        <v>804</v>
      </c>
      <c r="E7795" s="14">
        <f t="shared" si="727"/>
        <v>0</v>
      </c>
      <c r="F7795" s="2">
        <v>21</v>
      </c>
      <c r="G7795" s="19">
        <v>2251.56</v>
      </c>
      <c r="H7795" s="20">
        <v>0.01</v>
      </c>
      <c r="I7795" s="6"/>
      <c r="J7795" s="5">
        <v>40444</v>
      </c>
      <c r="K7795" s="25">
        <v>226.63</v>
      </c>
      <c r="L7795" s="2" t="s">
        <v>224</v>
      </c>
      <c r="M7795" s="14">
        <f>+VLOOKUP(L7795,Customers!$C$3:$D$797,2,FALSE)</f>
        <v>3</v>
      </c>
      <c r="N7795" s="14">
        <f>+INDEX(Customers!$B$2:$D$797,MATCH(TF_Database!L7795,Customers!$C$2:$C$797,0),1)</f>
        <v>5441</v>
      </c>
      <c r="O7795" s="29">
        <f t="shared" si="728"/>
        <v>5</v>
      </c>
      <c r="P7795" s="29">
        <f t="shared" si="729"/>
        <v>11</v>
      </c>
      <c r="Q7795" s="14" t="str">
        <f t="shared" si="730"/>
        <v xml:space="preserve">Rick </v>
      </c>
      <c r="R7795" s="14" t="str">
        <f t="shared" si="731"/>
        <v>Wilson</v>
      </c>
    </row>
    <row r="7796" spans="2:18" x14ac:dyDescent="0.45">
      <c r="B7796" s="14" t="str">
        <f t="shared" si="726"/>
        <v>411372641139</v>
      </c>
      <c r="C7796" s="5">
        <v>41137</v>
      </c>
      <c r="D7796" s="2" t="s">
        <v>806</v>
      </c>
      <c r="E7796" s="14">
        <f t="shared" si="727"/>
        <v>1</v>
      </c>
      <c r="F7796" s="2">
        <v>26</v>
      </c>
      <c r="G7796" s="19">
        <v>95.26</v>
      </c>
      <c r="H7796" s="20">
        <v>0.02</v>
      </c>
      <c r="I7796" s="6"/>
      <c r="J7796" s="5">
        <v>41139</v>
      </c>
      <c r="K7796" s="25">
        <v>-89.06</v>
      </c>
      <c r="L7796" s="2" t="s">
        <v>766</v>
      </c>
      <c r="M7796" s="14">
        <f>+VLOOKUP(L7796,Customers!$C$3:$D$797,2,FALSE)</f>
        <v>3</v>
      </c>
      <c r="N7796" s="14">
        <f>+INDEX(Customers!$B$2:$D$797,MATCH(TF_Database!L7796,Customers!$C$2:$C$797,0),1)</f>
        <v>23028</v>
      </c>
      <c r="O7796" s="29">
        <f t="shared" si="728"/>
        <v>5</v>
      </c>
      <c r="P7796" s="29">
        <f t="shared" si="729"/>
        <v>12</v>
      </c>
      <c r="Q7796" s="14" t="str">
        <f t="shared" si="730"/>
        <v xml:space="preserve">Alex </v>
      </c>
      <c r="R7796" s="14" t="str">
        <f t="shared" si="731"/>
        <v>Russell</v>
      </c>
    </row>
    <row r="7797" spans="2:18" x14ac:dyDescent="0.45">
      <c r="B7797" s="14" t="str">
        <f t="shared" si="726"/>
        <v>40169740171</v>
      </c>
      <c r="C7797" s="5">
        <v>40169</v>
      </c>
      <c r="D7797" s="2" t="s">
        <v>810</v>
      </c>
      <c r="E7797" s="14">
        <f t="shared" si="727"/>
        <v>0</v>
      </c>
      <c r="F7797" s="2">
        <v>7</v>
      </c>
      <c r="G7797" s="19">
        <v>1120.8599999999999</v>
      </c>
      <c r="H7797" s="20">
        <v>0.02</v>
      </c>
      <c r="I7797" s="6"/>
      <c r="J7797" s="5">
        <v>40171</v>
      </c>
      <c r="K7797" s="25">
        <v>17.399999999999999</v>
      </c>
      <c r="L7797" s="2" t="s">
        <v>764</v>
      </c>
      <c r="M7797" s="14">
        <f>+VLOOKUP(L7797,Customers!$C$3:$D$797,2,FALSE)</f>
        <v>5</v>
      </c>
      <c r="N7797" s="14">
        <f>+INDEX(Customers!$B$2:$D$797,MATCH(TF_Database!L7797,Customers!$C$2:$C$797,0),1)</f>
        <v>4539</v>
      </c>
      <c r="O7797" s="29">
        <f t="shared" si="728"/>
        <v>7</v>
      </c>
      <c r="P7797" s="29">
        <f t="shared" si="729"/>
        <v>17</v>
      </c>
      <c r="Q7797" s="14" t="str">
        <f t="shared" si="730"/>
        <v xml:space="preserve">Brooke </v>
      </c>
      <c r="R7797" s="14" t="str">
        <f t="shared" si="731"/>
        <v>Gillingham</v>
      </c>
    </row>
    <row r="7798" spans="2:18" x14ac:dyDescent="0.45">
      <c r="B7798" s="14" t="str">
        <f t="shared" si="726"/>
        <v>40169240171</v>
      </c>
      <c r="C7798" s="5">
        <v>40169</v>
      </c>
      <c r="D7798" s="2" t="s">
        <v>810</v>
      </c>
      <c r="E7798" s="14">
        <f t="shared" si="727"/>
        <v>0</v>
      </c>
      <c r="F7798" s="2">
        <v>2</v>
      </c>
      <c r="G7798" s="19">
        <v>11.51</v>
      </c>
      <c r="H7798" s="20">
        <v>0.1</v>
      </c>
      <c r="I7798" s="6"/>
      <c r="J7798" s="5">
        <v>40171</v>
      </c>
      <c r="K7798" s="25">
        <v>-5.16</v>
      </c>
      <c r="L7798" s="2" t="s">
        <v>764</v>
      </c>
      <c r="M7798" s="14">
        <f>+VLOOKUP(L7798,Customers!$C$3:$D$797,2,FALSE)</f>
        <v>5</v>
      </c>
      <c r="N7798" s="14">
        <f>+INDEX(Customers!$B$2:$D$797,MATCH(TF_Database!L7798,Customers!$C$2:$C$797,0),1)</f>
        <v>4539</v>
      </c>
      <c r="O7798" s="29">
        <f t="shared" si="728"/>
        <v>7</v>
      </c>
      <c r="P7798" s="29">
        <f t="shared" si="729"/>
        <v>17</v>
      </c>
      <c r="Q7798" s="14" t="str">
        <f t="shared" si="730"/>
        <v xml:space="preserve">Brooke </v>
      </c>
      <c r="R7798" s="14" t="str">
        <f t="shared" si="731"/>
        <v>Gillingham</v>
      </c>
    </row>
    <row r="7799" spans="2:18" x14ac:dyDescent="0.45">
      <c r="B7799" s="14" t="str">
        <f t="shared" si="726"/>
        <v>401694540170</v>
      </c>
      <c r="C7799" s="5">
        <v>40169</v>
      </c>
      <c r="D7799" s="2" t="s">
        <v>810</v>
      </c>
      <c r="E7799" s="14">
        <f t="shared" si="727"/>
        <v>0</v>
      </c>
      <c r="F7799" s="2">
        <v>45</v>
      </c>
      <c r="G7799" s="19">
        <v>6668.8559999999998</v>
      </c>
      <c r="H7799" s="20">
        <v>0.01</v>
      </c>
      <c r="I7799" s="6"/>
      <c r="J7799" s="5">
        <v>40170</v>
      </c>
      <c r="K7799" s="25">
        <v>871.97</v>
      </c>
      <c r="L7799" s="2" t="s">
        <v>764</v>
      </c>
      <c r="M7799" s="14">
        <f>+VLOOKUP(L7799,Customers!$C$3:$D$797,2,FALSE)</f>
        <v>5</v>
      </c>
      <c r="N7799" s="14">
        <f>+INDEX(Customers!$B$2:$D$797,MATCH(TF_Database!L7799,Customers!$C$2:$C$797,0),1)</f>
        <v>4539</v>
      </c>
      <c r="O7799" s="29">
        <f t="shared" si="728"/>
        <v>7</v>
      </c>
      <c r="P7799" s="29">
        <f t="shared" si="729"/>
        <v>17</v>
      </c>
      <c r="Q7799" s="14" t="str">
        <f t="shared" si="730"/>
        <v xml:space="preserve">Brooke </v>
      </c>
      <c r="R7799" s="14" t="str">
        <f t="shared" si="731"/>
        <v>Gillingham</v>
      </c>
    </row>
    <row r="7800" spans="2:18" x14ac:dyDescent="0.45">
      <c r="B7800" s="14" t="str">
        <f t="shared" si="726"/>
        <v>403523940353</v>
      </c>
      <c r="C7800" s="5">
        <v>40352</v>
      </c>
      <c r="D7800" s="2" t="s">
        <v>808</v>
      </c>
      <c r="E7800" s="14">
        <f t="shared" si="727"/>
        <v>0</v>
      </c>
      <c r="F7800" s="2">
        <v>39</v>
      </c>
      <c r="G7800" s="19">
        <v>8407.08</v>
      </c>
      <c r="H7800" s="20">
        <v>0.04</v>
      </c>
      <c r="I7800" s="6"/>
      <c r="J7800" s="5">
        <v>40353</v>
      </c>
      <c r="K7800" s="25">
        <v>629.4</v>
      </c>
      <c r="L7800" s="2" t="s">
        <v>224</v>
      </c>
      <c r="M7800" s="14">
        <f>+VLOOKUP(L7800,Customers!$C$3:$D$797,2,FALSE)</f>
        <v>3</v>
      </c>
      <c r="N7800" s="14">
        <f>+INDEX(Customers!$B$2:$D$797,MATCH(TF_Database!L7800,Customers!$C$2:$C$797,0),1)</f>
        <v>5441</v>
      </c>
      <c r="O7800" s="29">
        <f t="shared" si="728"/>
        <v>5</v>
      </c>
      <c r="P7800" s="29">
        <f t="shared" si="729"/>
        <v>11</v>
      </c>
      <c r="Q7800" s="14" t="str">
        <f t="shared" si="730"/>
        <v xml:space="preserve">Rick </v>
      </c>
      <c r="R7800" s="14" t="str">
        <f t="shared" si="731"/>
        <v>Wilson</v>
      </c>
    </row>
    <row r="7801" spans="2:18" x14ac:dyDescent="0.45">
      <c r="B7801" s="14" t="str">
        <f t="shared" si="726"/>
        <v>400142640016</v>
      </c>
      <c r="C7801" s="5">
        <v>40014</v>
      </c>
      <c r="D7801" s="2" t="s">
        <v>810</v>
      </c>
      <c r="E7801" s="14">
        <f t="shared" si="727"/>
        <v>0</v>
      </c>
      <c r="F7801" s="2">
        <v>26</v>
      </c>
      <c r="G7801" s="19">
        <v>2546.5234999999998</v>
      </c>
      <c r="H7801" s="20">
        <v>0.09</v>
      </c>
      <c r="I7801" s="6"/>
      <c r="J7801" s="5">
        <v>40016</v>
      </c>
      <c r="K7801" s="25">
        <v>209.99700000000001</v>
      </c>
      <c r="L7801" s="2" t="s">
        <v>763</v>
      </c>
      <c r="M7801" s="14">
        <f>+VLOOKUP(L7801,Customers!$C$3:$D$797,2,FALSE)</f>
        <v>1</v>
      </c>
      <c r="N7801" s="14">
        <f>+INDEX(Customers!$B$2:$D$797,MATCH(TF_Database!L7801,Customers!$C$2:$C$797,0),1)</f>
        <v>26985</v>
      </c>
      <c r="O7801" s="29">
        <f t="shared" si="728"/>
        <v>5</v>
      </c>
      <c r="P7801" s="29">
        <f t="shared" si="729"/>
        <v>18</v>
      </c>
      <c r="Q7801" s="14" t="str">
        <f t="shared" si="730"/>
        <v xml:space="preserve">Adam </v>
      </c>
      <c r="R7801" s="14" t="str">
        <f t="shared" si="731"/>
        <v>Shillingsburg</v>
      </c>
    </row>
    <row r="7802" spans="2:18" x14ac:dyDescent="0.45">
      <c r="B7802" s="14" t="str">
        <f t="shared" si="726"/>
        <v>408844540888</v>
      </c>
      <c r="C7802" s="5">
        <v>40884</v>
      </c>
      <c r="D7802" s="2" t="s">
        <v>804</v>
      </c>
      <c r="E7802" s="14">
        <f t="shared" si="727"/>
        <v>0</v>
      </c>
      <c r="F7802" s="2">
        <v>45</v>
      </c>
      <c r="G7802" s="19">
        <v>341.39</v>
      </c>
      <c r="H7802" s="20">
        <v>0.03</v>
      </c>
      <c r="I7802" s="6"/>
      <c r="J7802" s="5">
        <v>40888</v>
      </c>
      <c r="K7802" s="25">
        <v>-82.9495</v>
      </c>
      <c r="L7802" s="2" t="s">
        <v>533</v>
      </c>
      <c r="M7802" s="14">
        <f>+VLOOKUP(L7802,Customers!$C$3:$D$797,2,FALSE)</f>
        <v>5</v>
      </c>
      <c r="N7802" s="14">
        <f>+INDEX(Customers!$B$2:$D$797,MATCH(TF_Database!L7802,Customers!$C$2:$C$797,0),1)</f>
        <v>20123</v>
      </c>
      <c r="O7802" s="29">
        <f t="shared" si="728"/>
        <v>6</v>
      </c>
      <c r="P7802" s="29">
        <f t="shared" si="729"/>
        <v>13</v>
      </c>
      <c r="Q7802" s="14" t="str">
        <f t="shared" si="730"/>
        <v xml:space="preserve">Erica </v>
      </c>
      <c r="R7802" s="14" t="str">
        <f t="shared" si="731"/>
        <v>Hackney</v>
      </c>
    </row>
    <row r="7803" spans="2:18" x14ac:dyDescent="0.45">
      <c r="B7803" s="14" t="str">
        <f t="shared" si="726"/>
        <v>411503241151</v>
      </c>
      <c r="C7803" s="5">
        <v>41150</v>
      </c>
      <c r="D7803" s="2" t="s">
        <v>810</v>
      </c>
      <c r="E7803" s="14">
        <f t="shared" si="727"/>
        <v>0</v>
      </c>
      <c r="F7803" s="2">
        <v>32</v>
      </c>
      <c r="G7803" s="19">
        <v>153.97999999999999</v>
      </c>
      <c r="H7803" s="20">
        <v>0.02</v>
      </c>
      <c r="I7803" s="6"/>
      <c r="J7803" s="5">
        <v>41151</v>
      </c>
      <c r="K7803" s="25">
        <v>71.599999999999994</v>
      </c>
      <c r="L7803" s="2" t="s">
        <v>761</v>
      </c>
      <c r="M7803" s="14">
        <f>+VLOOKUP(L7803,Customers!$C$3:$D$797,2,FALSE)</f>
        <v>2</v>
      </c>
      <c r="N7803" s="14">
        <f>+INDEX(Customers!$B$2:$D$797,MATCH(TF_Database!L7803,Customers!$C$2:$C$797,0),1)</f>
        <v>21946</v>
      </c>
      <c r="O7803" s="29">
        <f t="shared" si="728"/>
        <v>8</v>
      </c>
      <c r="P7803" s="29">
        <f t="shared" si="729"/>
        <v>13</v>
      </c>
      <c r="Q7803" s="14" t="str">
        <f t="shared" si="730"/>
        <v xml:space="preserve">Sibella </v>
      </c>
      <c r="R7803" s="14" t="str">
        <f t="shared" si="731"/>
        <v>Parks</v>
      </c>
    </row>
    <row r="7804" spans="2:18" x14ac:dyDescent="0.45">
      <c r="B7804" s="14" t="str">
        <f t="shared" si="726"/>
        <v>41028141030</v>
      </c>
      <c r="C7804" s="5">
        <v>41028</v>
      </c>
      <c r="D7804" s="2" t="s">
        <v>810</v>
      </c>
      <c r="E7804" s="14">
        <f t="shared" si="727"/>
        <v>0</v>
      </c>
      <c r="F7804" s="2">
        <v>1</v>
      </c>
      <c r="G7804" s="19">
        <v>11.64</v>
      </c>
      <c r="H7804" s="20">
        <v>0.05</v>
      </c>
      <c r="I7804" s="6"/>
      <c r="J7804" s="5">
        <v>41030</v>
      </c>
      <c r="K7804" s="25">
        <v>-10.73</v>
      </c>
      <c r="L7804" s="2" t="s">
        <v>765</v>
      </c>
      <c r="M7804" s="14">
        <f>+VLOOKUP(L7804,Customers!$C$3:$D$797,2,FALSE)</f>
        <v>2</v>
      </c>
      <c r="N7804" s="14">
        <f>+INDEX(Customers!$B$2:$D$797,MATCH(TF_Database!L7804,Customers!$C$2:$C$797,0),1)</f>
        <v>1508</v>
      </c>
      <c r="O7804" s="29">
        <f t="shared" si="728"/>
        <v>4</v>
      </c>
      <c r="P7804" s="29">
        <f t="shared" si="729"/>
        <v>16</v>
      </c>
      <c r="Q7804" s="14" t="str">
        <f t="shared" si="730"/>
        <v xml:space="preserve">Tom </v>
      </c>
      <c r="R7804" s="14" t="str">
        <f t="shared" si="731"/>
        <v>Boeckenhauer</v>
      </c>
    </row>
    <row r="7805" spans="2:18" x14ac:dyDescent="0.45">
      <c r="B7805" s="14" t="str">
        <f t="shared" si="726"/>
        <v>407602240760</v>
      </c>
      <c r="C7805" s="5">
        <v>40760</v>
      </c>
      <c r="D7805" s="2" t="s">
        <v>804</v>
      </c>
      <c r="E7805" s="14">
        <f t="shared" si="727"/>
        <v>0</v>
      </c>
      <c r="F7805" s="2">
        <v>22</v>
      </c>
      <c r="G7805" s="19">
        <v>79.040000000000006</v>
      </c>
      <c r="H7805" s="20">
        <v>0.05</v>
      </c>
      <c r="I7805" s="6"/>
      <c r="J7805" s="5">
        <v>40760</v>
      </c>
      <c r="K7805" s="25">
        <v>-77.930000000000007</v>
      </c>
      <c r="L7805" s="2" t="s">
        <v>706</v>
      </c>
      <c r="M7805" s="14">
        <f>+VLOOKUP(L7805,Customers!$C$3:$D$797,2,FALSE)</f>
        <v>4</v>
      </c>
      <c r="N7805" s="14">
        <f>+INDEX(Customers!$B$2:$D$797,MATCH(TF_Database!L7805,Customers!$C$2:$C$797,0),1)</f>
        <v>23124</v>
      </c>
      <c r="O7805" s="29">
        <f t="shared" si="728"/>
        <v>6</v>
      </c>
      <c r="P7805" s="29">
        <f t="shared" si="729"/>
        <v>10</v>
      </c>
      <c r="Q7805" s="14" t="str">
        <f t="shared" si="730"/>
        <v xml:space="preserve">Trudy </v>
      </c>
      <c r="R7805" s="14" t="str">
        <f t="shared" si="731"/>
        <v>Bell</v>
      </c>
    </row>
    <row r="7806" spans="2:18" x14ac:dyDescent="0.45">
      <c r="B7806" s="14" t="str">
        <f t="shared" si="726"/>
        <v>402512440258</v>
      </c>
      <c r="C7806" s="5">
        <v>40251</v>
      </c>
      <c r="D7806" s="2" t="s">
        <v>804</v>
      </c>
      <c r="E7806" s="14">
        <f t="shared" si="727"/>
        <v>0</v>
      </c>
      <c r="F7806" s="2">
        <v>24</v>
      </c>
      <c r="G7806" s="19">
        <v>1457.7120000000002</v>
      </c>
      <c r="H7806" s="20">
        <v>0.03</v>
      </c>
      <c r="I7806" s="6"/>
      <c r="J7806" s="5">
        <v>40258</v>
      </c>
      <c r="K7806" s="25">
        <v>-1565.89</v>
      </c>
      <c r="L7806" s="2" t="s">
        <v>769</v>
      </c>
      <c r="M7806" s="14">
        <f>+VLOOKUP(L7806,Customers!$C$3:$D$797,2,FALSE)</f>
        <v>2</v>
      </c>
      <c r="N7806" s="14">
        <f>+INDEX(Customers!$B$2:$D$797,MATCH(TF_Database!L7806,Customers!$C$2:$C$797,0),1)</f>
        <v>20213</v>
      </c>
      <c r="O7806" s="29">
        <f t="shared" si="728"/>
        <v>7</v>
      </c>
      <c r="P7806" s="29">
        <f t="shared" si="729"/>
        <v>13</v>
      </c>
      <c r="Q7806" s="14" t="str">
        <f t="shared" si="730"/>
        <v xml:space="preserve">Alyssa </v>
      </c>
      <c r="R7806" s="14" t="str">
        <f t="shared" si="731"/>
        <v>Crouse</v>
      </c>
    </row>
    <row r="7807" spans="2:18" x14ac:dyDescent="0.45">
      <c r="B7807" s="14" t="str">
        <f t="shared" si="726"/>
        <v>41049141050</v>
      </c>
      <c r="C7807" s="5">
        <v>41049</v>
      </c>
      <c r="D7807" s="2" t="s">
        <v>808</v>
      </c>
      <c r="E7807" s="14">
        <f t="shared" si="727"/>
        <v>0</v>
      </c>
      <c r="F7807" s="2">
        <v>1</v>
      </c>
      <c r="G7807" s="19">
        <v>9.6999999999999993</v>
      </c>
      <c r="H7807" s="20">
        <v>0.02</v>
      </c>
      <c r="I7807" s="6"/>
      <c r="J7807" s="5">
        <v>41050</v>
      </c>
      <c r="K7807" s="25">
        <v>-18.03</v>
      </c>
      <c r="L7807" s="2" t="s">
        <v>571</v>
      </c>
      <c r="M7807" s="14">
        <f>+VLOOKUP(L7807,Customers!$C$3:$D$797,2,FALSE)</f>
        <v>2</v>
      </c>
      <c r="N7807" s="14">
        <f>+INDEX(Customers!$B$2:$D$797,MATCH(TF_Database!L7807,Customers!$C$2:$C$797,0),1)</f>
        <v>26313</v>
      </c>
      <c r="O7807" s="29">
        <f t="shared" si="728"/>
        <v>8</v>
      </c>
      <c r="P7807" s="29">
        <f t="shared" si="729"/>
        <v>16</v>
      </c>
      <c r="Q7807" s="14" t="str">
        <f t="shared" si="730"/>
        <v xml:space="preserve">Valerie </v>
      </c>
      <c r="R7807" s="14" t="str">
        <f t="shared" si="731"/>
        <v>Takahito</v>
      </c>
    </row>
    <row r="7808" spans="2:18" x14ac:dyDescent="0.45">
      <c r="B7808" s="14" t="str">
        <f t="shared" si="726"/>
        <v>401102540111</v>
      </c>
      <c r="C7808" s="5">
        <v>40110</v>
      </c>
      <c r="D7808" s="2" t="s">
        <v>811</v>
      </c>
      <c r="E7808" s="14">
        <f t="shared" si="727"/>
        <v>0</v>
      </c>
      <c r="F7808" s="2">
        <v>25</v>
      </c>
      <c r="G7808" s="19">
        <v>378.9</v>
      </c>
      <c r="H7808" s="20">
        <v>0.02</v>
      </c>
      <c r="I7808" s="6"/>
      <c r="J7808" s="5">
        <v>40111</v>
      </c>
      <c r="K7808" s="25">
        <v>28.457999999999998</v>
      </c>
      <c r="L7808" s="2" t="s">
        <v>706</v>
      </c>
      <c r="M7808" s="14">
        <f>+VLOOKUP(L7808,Customers!$C$3:$D$797,2,FALSE)</f>
        <v>4</v>
      </c>
      <c r="N7808" s="14">
        <f>+INDEX(Customers!$B$2:$D$797,MATCH(TF_Database!L7808,Customers!$C$2:$C$797,0),1)</f>
        <v>23124</v>
      </c>
      <c r="O7808" s="29">
        <f t="shared" si="728"/>
        <v>6</v>
      </c>
      <c r="P7808" s="29">
        <f t="shared" si="729"/>
        <v>10</v>
      </c>
      <c r="Q7808" s="14" t="str">
        <f t="shared" si="730"/>
        <v xml:space="preserve">Trudy </v>
      </c>
      <c r="R7808" s="14" t="str">
        <f t="shared" si="731"/>
        <v>Bell</v>
      </c>
    </row>
    <row r="7809" spans="2:18" x14ac:dyDescent="0.45">
      <c r="B7809" s="14" t="str">
        <f t="shared" si="726"/>
        <v>401105040112</v>
      </c>
      <c r="C7809" s="5">
        <v>40110</v>
      </c>
      <c r="D7809" s="2" t="s">
        <v>811</v>
      </c>
      <c r="E7809" s="14">
        <f t="shared" si="727"/>
        <v>0</v>
      </c>
      <c r="F7809" s="2">
        <v>50</v>
      </c>
      <c r="G7809" s="19">
        <v>264.05</v>
      </c>
      <c r="H7809" s="20">
        <v>7.0000000000000007E-2</v>
      </c>
      <c r="I7809" s="6"/>
      <c r="J7809" s="5">
        <v>40112</v>
      </c>
      <c r="K7809" s="25">
        <v>25.05</v>
      </c>
      <c r="L7809" s="2" t="s">
        <v>706</v>
      </c>
      <c r="M7809" s="14">
        <f>+VLOOKUP(L7809,Customers!$C$3:$D$797,2,FALSE)</f>
        <v>4</v>
      </c>
      <c r="N7809" s="14">
        <f>+INDEX(Customers!$B$2:$D$797,MATCH(TF_Database!L7809,Customers!$C$2:$C$797,0),1)</f>
        <v>23124</v>
      </c>
      <c r="O7809" s="29">
        <f t="shared" si="728"/>
        <v>6</v>
      </c>
      <c r="P7809" s="29">
        <f t="shared" si="729"/>
        <v>10</v>
      </c>
      <c r="Q7809" s="14" t="str">
        <f t="shared" si="730"/>
        <v xml:space="preserve">Trudy </v>
      </c>
      <c r="R7809" s="14" t="str">
        <f t="shared" si="731"/>
        <v>Bell</v>
      </c>
    </row>
    <row r="7810" spans="2:18" x14ac:dyDescent="0.45">
      <c r="B7810" s="14" t="str">
        <f t="shared" si="726"/>
        <v>410594341060</v>
      </c>
      <c r="C7810" s="5">
        <v>41059</v>
      </c>
      <c r="D7810" s="2" t="s">
        <v>810</v>
      </c>
      <c r="E7810" s="14">
        <f t="shared" si="727"/>
        <v>0</v>
      </c>
      <c r="F7810" s="2">
        <v>43</v>
      </c>
      <c r="G7810" s="19">
        <v>447.12</v>
      </c>
      <c r="H7810" s="20">
        <v>0.08</v>
      </c>
      <c r="I7810" s="6"/>
      <c r="J7810" s="5">
        <v>41060</v>
      </c>
      <c r="K7810" s="25">
        <v>-14.27</v>
      </c>
      <c r="L7810" s="2" t="s">
        <v>769</v>
      </c>
      <c r="M7810" s="14">
        <f>+VLOOKUP(L7810,Customers!$C$3:$D$797,2,FALSE)</f>
        <v>2</v>
      </c>
      <c r="N7810" s="14">
        <f>+INDEX(Customers!$B$2:$D$797,MATCH(TF_Database!L7810,Customers!$C$2:$C$797,0),1)</f>
        <v>20213</v>
      </c>
      <c r="O7810" s="29">
        <f t="shared" si="728"/>
        <v>7</v>
      </c>
      <c r="P7810" s="29">
        <f t="shared" si="729"/>
        <v>13</v>
      </c>
      <c r="Q7810" s="14" t="str">
        <f t="shared" si="730"/>
        <v xml:space="preserve">Alyssa </v>
      </c>
      <c r="R7810" s="14" t="str">
        <f t="shared" si="731"/>
        <v>Crouse</v>
      </c>
    </row>
    <row r="7811" spans="2:18" x14ac:dyDescent="0.45">
      <c r="B7811" s="14" t="str">
        <f t="shared" si="726"/>
        <v>398665039867</v>
      </c>
      <c r="C7811" s="5">
        <v>39866</v>
      </c>
      <c r="D7811" s="2" t="s">
        <v>806</v>
      </c>
      <c r="E7811" s="14">
        <f t="shared" si="727"/>
        <v>1</v>
      </c>
      <c r="F7811" s="2">
        <v>50</v>
      </c>
      <c r="G7811" s="19">
        <v>1633.37</v>
      </c>
      <c r="H7811" s="20">
        <v>0.08</v>
      </c>
      <c r="I7811" s="6"/>
      <c r="J7811" s="5">
        <v>39867</v>
      </c>
      <c r="K7811" s="25">
        <v>144.69</v>
      </c>
      <c r="L7811" s="2" t="s">
        <v>763</v>
      </c>
      <c r="M7811" s="14">
        <f>+VLOOKUP(L7811,Customers!$C$3:$D$797,2,FALSE)</f>
        <v>1</v>
      </c>
      <c r="N7811" s="14">
        <f>+INDEX(Customers!$B$2:$D$797,MATCH(TF_Database!L7811,Customers!$C$2:$C$797,0),1)</f>
        <v>26985</v>
      </c>
      <c r="O7811" s="29">
        <f t="shared" si="728"/>
        <v>5</v>
      </c>
      <c r="P7811" s="29">
        <f t="shared" si="729"/>
        <v>18</v>
      </c>
      <c r="Q7811" s="14" t="str">
        <f t="shared" si="730"/>
        <v xml:space="preserve">Adam </v>
      </c>
      <c r="R7811" s="14" t="str">
        <f t="shared" si="731"/>
        <v>Shillingsburg</v>
      </c>
    </row>
    <row r="7812" spans="2:18" x14ac:dyDescent="0.45">
      <c r="B7812" s="14" t="str">
        <f t="shared" si="726"/>
        <v>41033541035</v>
      </c>
      <c r="C7812" s="5">
        <v>41033</v>
      </c>
      <c r="D7812" s="2" t="s">
        <v>804</v>
      </c>
      <c r="E7812" s="14">
        <f t="shared" si="727"/>
        <v>0</v>
      </c>
      <c r="F7812" s="2">
        <v>5</v>
      </c>
      <c r="G7812" s="19">
        <v>14.61</v>
      </c>
      <c r="H7812" s="20">
        <v>0.03</v>
      </c>
      <c r="I7812" s="6"/>
      <c r="J7812" s="5">
        <v>41035</v>
      </c>
      <c r="K7812" s="25">
        <v>1.17</v>
      </c>
      <c r="L7812" s="2" t="s">
        <v>571</v>
      </c>
      <c r="M7812" s="14">
        <f>+VLOOKUP(L7812,Customers!$C$3:$D$797,2,FALSE)</f>
        <v>2</v>
      </c>
      <c r="N7812" s="14">
        <f>+INDEX(Customers!$B$2:$D$797,MATCH(TF_Database!L7812,Customers!$C$2:$C$797,0),1)</f>
        <v>26313</v>
      </c>
      <c r="O7812" s="29">
        <f t="shared" si="728"/>
        <v>8</v>
      </c>
      <c r="P7812" s="29">
        <f t="shared" si="729"/>
        <v>16</v>
      </c>
      <c r="Q7812" s="14" t="str">
        <f t="shared" si="730"/>
        <v xml:space="preserve">Valerie </v>
      </c>
      <c r="R7812" s="14" t="str">
        <f t="shared" si="731"/>
        <v>Takahito</v>
      </c>
    </row>
    <row r="7813" spans="2:18" x14ac:dyDescent="0.45">
      <c r="B7813" s="14" t="str">
        <f t="shared" si="726"/>
        <v>41033441038</v>
      </c>
      <c r="C7813" s="5">
        <v>41033</v>
      </c>
      <c r="D7813" s="2" t="s">
        <v>804</v>
      </c>
      <c r="E7813" s="14">
        <f t="shared" si="727"/>
        <v>0</v>
      </c>
      <c r="F7813" s="2">
        <v>4</v>
      </c>
      <c r="G7813" s="19">
        <v>665.76250000000005</v>
      </c>
      <c r="H7813" s="20">
        <v>0.03</v>
      </c>
      <c r="I7813" s="6"/>
      <c r="J7813" s="5">
        <v>41038</v>
      </c>
      <c r="K7813" s="25">
        <v>-773.34399999999994</v>
      </c>
      <c r="L7813" s="2" t="s">
        <v>571</v>
      </c>
      <c r="M7813" s="14">
        <f>+VLOOKUP(L7813,Customers!$C$3:$D$797,2,FALSE)</f>
        <v>2</v>
      </c>
      <c r="N7813" s="14">
        <f>+INDEX(Customers!$B$2:$D$797,MATCH(TF_Database!L7813,Customers!$C$2:$C$797,0),1)</f>
        <v>26313</v>
      </c>
      <c r="O7813" s="29">
        <f t="shared" si="728"/>
        <v>8</v>
      </c>
      <c r="P7813" s="29">
        <f t="shared" si="729"/>
        <v>16</v>
      </c>
      <c r="Q7813" s="14" t="str">
        <f t="shared" si="730"/>
        <v xml:space="preserve">Valerie </v>
      </c>
      <c r="R7813" s="14" t="str">
        <f t="shared" si="731"/>
        <v>Takahito</v>
      </c>
    </row>
    <row r="7814" spans="2:18" x14ac:dyDescent="0.45">
      <c r="B7814" s="14" t="str">
        <f t="shared" si="726"/>
        <v>39899739900</v>
      </c>
      <c r="C7814" s="5">
        <v>39899</v>
      </c>
      <c r="D7814" s="2" t="s">
        <v>806</v>
      </c>
      <c r="E7814" s="14">
        <f t="shared" si="727"/>
        <v>1</v>
      </c>
      <c r="F7814" s="2">
        <v>7</v>
      </c>
      <c r="G7814" s="19">
        <v>140.59</v>
      </c>
      <c r="H7814" s="20">
        <v>0.01</v>
      </c>
      <c r="I7814" s="6"/>
      <c r="J7814" s="5">
        <v>39900</v>
      </c>
      <c r="K7814" s="25">
        <v>-35.878799999999998</v>
      </c>
      <c r="L7814" s="2" t="s">
        <v>763</v>
      </c>
      <c r="M7814" s="14">
        <f>+VLOOKUP(L7814,Customers!$C$3:$D$797,2,FALSE)</f>
        <v>1</v>
      </c>
      <c r="N7814" s="14">
        <f>+INDEX(Customers!$B$2:$D$797,MATCH(TF_Database!L7814,Customers!$C$2:$C$797,0),1)</f>
        <v>26985</v>
      </c>
      <c r="O7814" s="29">
        <f t="shared" si="728"/>
        <v>5</v>
      </c>
      <c r="P7814" s="29">
        <f t="shared" si="729"/>
        <v>18</v>
      </c>
      <c r="Q7814" s="14" t="str">
        <f t="shared" si="730"/>
        <v xml:space="preserve">Adam </v>
      </c>
      <c r="R7814" s="14" t="str">
        <f t="shared" si="731"/>
        <v>Shillingsburg</v>
      </c>
    </row>
    <row r="7815" spans="2:18" x14ac:dyDescent="0.45">
      <c r="B7815" s="14" t="str">
        <f t="shared" ref="B7815:B7878" si="732">+CONCATENATE(C7815,F7815,J7815)</f>
        <v>399793539981</v>
      </c>
      <c r="C7815" s="5">
        <v>39979</v>
      </c>
      <c r="D7815" s="2" t="s">
        <v>808</v>
      </c>
      <c r="E7815" s="14">
        <f t="shared" ref="E7815:E7878" si="733">+IF(D7815="High",1,0)</f>
        <v>0</v>
      </c>
      <c r="F7815" s="2">
        <v>35</v>
      </c>
      <c r="G7815" s="19">
        <v>157.99</v>
      </c>
      <c r="H7815" s="20">
        <v>0.03</v>
      </c>
      <c r="I7815" s="6"/>
      <c r="J7815" s="5">
        <v>39981</v>
      </c>
      <c r="K7815" s="25">
        <v>-105.547</v>
      </c>
      <c r="L7815" s="2" t="s">
        <v>763</v>
      </c>
      <c r="M7815" s="14">
        <f>+VLOOKUP(L7815,Customers!$C$3:$D$797,2,FALSE)</f>
        <v>1</v>
      </c>
      <c r="N7815" s="14">
        <f>+INDEX(Customers!$B$2:$D$797,MATCH(TF_Database!L7815,Customers!$C$2:$C$797,0),1)</f>
        <v>26985</v>
      </c>
      <c r="O7815" s="29">
        <f t="shared" ref="O7815:O7878" si="734">+SEARCH(" ",L7815)</f>
        <v>5</v>
      </c>
      <c r="P7815" s="29">
        <f t="shared" ref="P7815:P7878" si="735">+LEN(L7815)</f>
        <v>18</v>
      </c>
      <c r="Q7815" s="14" t="str">
        <f t="shared" ref="Q7815:Q7878" si="736">+LEFT(L7815,O7815)</f>
        <v xml:space="preserve">Adam </v>
      </c>
      <c r="R7815" s="14" t="str">
        <f t="shared" ref="R7815:R7878" si="737">+RIGHT(L7815,P7815-O7815)</f>
        <v>Shillingsburg</v>
      </c>
    </row>
    <row r="7816" spans="2:18" x14ac:dyDescent="0.45">
      <c r="B7816" s="14" t="str">
        <f t="shared" si="732"/>
        <v>399794839980</v>
      </c>
      <c r="C7816" s="5">
        <v>39979</v>
      </c>
      <c r="D7816" s="2" t="s">
        <v>808</v>
      </c>
      <c r="E7816" s="14">
        <f t="shared" si="733"/>
        <v>0</v>
      </c>
      <c r="F7816" s="2">
        <v>48</v>
      </c>
      <c r="G7816" s="19">
        <v>141.59</v>
      </c>
      <c r="H7816" s="20">
        <v>0.04</v>
      </c>
      <c r="I7816" s="6"/>
      <c r="J7816" s="5">
        <v>39980</v>
      </c>
      <c r="K7816" s="25">
        <v>20.260000000000002</v>
      </c>
      <c r="L7816" s="2" t="s">
        <v>763</v>
      </c>
      <c r="M7816" s="14">
        <f>+VLOOKUP(L7816,Customers!$C$3:$D$797,2,FALSE)</f>
        <v>1</v>
      </c>
      <c r="N7816" s="14">
        <f>+INDEX(Customers!$B$2:$D$797,MATCH(TF_Database!L7816,Customers!$C$2:$C$797,0),1)</f>
        <v>26985</v>
      </c>
      <c r="O7816" s="29">
        <f t="shared" si="734"/>
        <v>5</v>
      </c>
      <c r="P7816" s="29">
        <f t="shared" si="735"/>
        <v>18</v>
      </c>
      <c r="Q7816" s="14" t="str">
        <f t="shared" si="736"/>
        <v xml:space="preserve">Adam </v>
      </c>
      <c r="R7816" s="14" t="str">
        <f t="shared" si="737"/>
        <v>Shillingsburg</v>
      </c>
    </row>
    <row r="7817" spans="2:18" x14ac:dyDescent="0.45">
      <c r="B7817" s="14" t="str">
        <f t="shared" si="732"/>
        <v>406491940654</v>
      </c>
      <c r="C7817" s="5">
        <v>40649</v>
      </c>
      <c r="D7817" s="2" t="s">
        <v>804</v>
      </c>
      <c r="E7817" s="14">
        <f t="shared" si="733"/>
        <v>0</v>
      </c>
      <c r="F7817" s="2">
        <v>19</v>
      </c>
      <c r="G7817" s="19">
        <v>217.69</v>
      </c>
      <c r="H7817" s="20">
        <v>0.09</v>
      </c>
      <c r="I7817" s="6"/>
      <c r="J7817" s="5">
        <v>40654</v>
      </c>
      <c r="K7817" s="25">
        <v>-11.66</v>
      </c>
      <c r="L7817" s="2" t="s">
        <v>770</v>
      </c>
      <c r="M7817" s="14">
        <f>+VLOOKUP(L7817,Customers!$C$3:$D$797,2,FALSE)</f>
        <v>5</v>
      </c>
      <c r="N7817" s="14">
        <f>+INDEX(Customers!$B$2:$D$797,MATCH(TF_Database!L7817,Customers!$C$2:$C$797,0),1)</f>
        <v>1861</v>
      </c>
      <c r="O7817" s="29">
        <f t="shared" si="734"/>
        <v>10</v>
      </c>
      <c r="P7817" s="29">
        <f t="shared" si="735"/>
        <v>17</v>
      </c>
      <c r="Q7817" s="14" t="str">
        <f t="shared" si="736"/>
        <v xml:space="preserve">Cassandra </v>
      </c>
      <c r="R7817" s="14" t="str">
        <f t="shared" si="737"/>
        <v>Brandow</v>
      </c>
    </row>
    <row r="7818" spans="2:18" x14ac:dyDescent="0.45">
      <c r="B7818" s="14" t="str">
        <f t="shared" si="732"/>
        <v>410563741057</v>
      </c>
      <c r="C7818" s="5">
        <v>41056</v>
      </c>
      <c r="D7818" s="2" t="s">
        <v>806</v>
      </c>
      <c r="E7818" s="14">
        <f t="shared" si="733"/>
        <v>1</v>
      </c>
      <c r="F7818" s="2">
        <v>37</v>
      </c>
      <c r="G7818" s="19">
        <v>95.43</v>
      </c>
      <c r="H7818" s="20">
        <v>0.06</v>
      </c>
      <c r="I7818" s="6"/>
      <c r="J7818" s="5">
        <v>41057</v>
      </c>
      <c r="K7818" s="25">
        <v>-103.96</v>
      </c>
      <c r="L7818" s="2" t="s">
        <v>75</v>
      </c>
      <c r="M7818" s="14">
        <f>+VLOOKUP(L7818,Customers!$C$3:$D$797,2,FALSE)</f>
        <v>3</v>
      </c>
      <c r="N7818" s="14">
        <f>+INDEX(Customers!$B$2:$D$797,MATCH(TF_Database!L7818,Customers!$C$2:$C$797,0),1)</f>
        <v>25986</v>
      </c>
      <c r="O7818" s="29">
        <f t="shared" si="734"/>
        <v>6</v>
      </c>
      <c r="P7818" s="29">
        <f t="shared" si="735"/>
        <v>12</v>
      </c>
      <c r="Q7818" s="14" t="str">
        <f t="shared" si="736"/>
        <v xml:space="preserve">Jenna </v>
      </c>
      <c r="R7818" s="14" t="str">
        <f t="shared" si="737"/>
        <v>Caffey</v>
      </c>
    </row>
    <row r="7819" spans="2:18" x14ac:dyDescent="0.45">
      <c r="B7819" s="14" t="str">
        <f t="shared" si="732"/>
        <v>408683340870</v>
      </c>
      <c r="C7819" s="5">
        <v>40868</v>
      </c>
      <c r="D7819" s="2" t="s">
        <v>806</v>
      </c>
      <c r="E7819" s="14">
        <f t="shared" si="733"/>
        <v>1</v>
      </c>
      <c r="F7819" s="2">
        <v>33</v>
      </c>
      <c r="G7819" s="19">
        <v>125.27</v>
      </c>
      <c r="H7819" s="20">
        <v>7.0000000000000007E-2</v>
      </c>
      <c r="I7819" s="6"/>
      <c r="J7819" s="5">
        <v>40870</v>
      </c>
      <c r="K7819" s="25">
        <v>-105.83450000000001</v>
      </c>
      <c r="L7819" s="2" t="s">
        <v>772</v>
      </c>
      <c r="M7819" s="14">
        <f>+VLOOKUP(L7819,Customers!$C$3:$D$797,2,FALSE)</f>
        <v>1</v>
      </c>
      <c r="N7819" s="14">
        <f>+INDEX(Customers!$B$2:$D$797,MATCH(TF_Database!L7819,Customers!$C$2:$C$797,0),1)</f>
        <v>18632</v>
      </c>
      <c r="O7819" s="29">
        <f t="shared" si="734"/>
        <v>10</v>
      </c>
      <c r="P7819" s="29">
        <f t="shared" si="735"/>
        <v>19</v>
      </c>
      <c r="Q7819" s="14" t="str">
        <f t="shared" si="736"/>
        <v xml:space="preserve">Catherine </v>
      </c>
      <c r="R7819" s="14" t="str">
        <f t="shared" si="737"/>
        <v>Glotzbach</v>
      </c>
    </row>
    <row r="7820" spans="2:18" x14ac:dyDescent="0.45">
      <c r="B7820" s="14" t="str">
        <f t="shared" si="732"/>
        <v>411303041131</v>
      </c>
      <c r="C7820" s="5">
        <v>41130</v>
      </c>
      <c r="D7820" s="2" t="s">
        <v>811</v>
      </c>
      <c r="E7820" s="14">
        <f t="shared" si="733"/>
        <v>0</v>
      </c>
      <c r="F7820" s="2">
        <v>30</v>
      </c>
      <c r="G7820" s="19">
        <v>10994.74</v>
      </c>
      <c r="H7820" s="20">
        <v>0.09</v>
      </c>
      <c r="I7820" s="6"/>
      <c r="J7820" s="5">
        <v>41131</v>
      </c>
      <c r="K7820" s="25">
        <v>3612.58</v>
      </c>
      <c r="L7820" s="2" t="s">
        <v>762</v>
      </c>
      <c r="M7820" s="14">
        <f>+VLOOKUP(L7820,Customers!$C$3:$D$797,2,FALSE)</f>
        <v>5</v>
      </c>
      <c r="N7820" s="14">
        <f>+INDEX(Customers!$B$2:$D$797,MATCH(TF_Database!L7820,Customers!$C$2:$C$797,0),1)</f>
        <v>17817</v>
      </c>
      <c r="O7820" s="29">
        <f t="shared" si="734"/>
        <v>6</v>
      </c>
      <c r="P7820" s="29">
        <f t="shared" si="735"/>
        <v>9</v>
      </c>
      <c r="Q7820" s="14" t="str">
        <f t="shared" si="736"/>
        <v xml:space="preserve">Becky </v>
      </c>
      <c r="R7820" s="14" t="str">
        <f t="shared" si="737"/>
        <v>Pak</v>
      </c>
    </row>
    <row r="7821" spans="2:18" x14ac:dyDescent="0.45">
      <c r="B7821" s="14" t="str">
        <f t="shared" si="732"/>
        <v>407321740734</v>
      </c>
      <c r="C7821" s="5">
        <v>40732</v>
      </c>
      <c r="D7821" s="2" t="s">
        <v>808</v>
      </c>
      <c r="E7821" s="14">
        <f t="shared" si="733"/>
        <v>0</v>
      </c>
      <c r="F7821" s="2">
        <v>17</v>
      </c>
      <c r="G7821" s="19">
        <v>135.38</v>
      </c>
      <c r="H7821" s="20">
        <v>0.05</v>
      </c>
      <c r="I7821" s="6"/>
      <c r="J7821" s="5">
        <v>40734</v>
      </c>
      <c r="K7821" s="25">
        <v>-71.12</v>
      </c>
      <c r="L7821" s="2" t="s">
        <v>760</v>
      </c>
      <c r="M7821" s="14">
        <f>+VLOOKUP(L7821,Customers!$C$3:$D$797,2,FALSE)</f>
        <v>1</v>
      </c>
      <c r="N7821" s="14">
        <f>+INDEX(Customers!$B$2:$D$797,MATCH(TF_Database!L7821,Customers!$C$2:$C$797,0),1)</f>
        <v>23152</v>
      </c>
      <c r="O7821" s="29">
        <f t="shared" si="734"/>
        <v>6</v>
      </c>
      <c r="P7821" s="29">
        <f t="shared" si="735"/>
        <v>12</v>
      </c>
      <c r="Q7821" s="14" t="str">
        <f t="shared" si="736"/>
        <v xml:space="preserve">Sonia </v>
      </c>
      <c r="R7821" s="14" t="str">
        <f t="shared" si="737"/>
        <v>Cooley</v>
      </c>
    </row>
    <row r="7822" spans="2:18" x14ac:dyDescent="0.45">
      <c r="B7822" s="14" t="str">
        <f t="shared" si="732"/>
        <v>406701640671</v>
      </c>
      <c r="C7822" s="5">
        <v>40670</v>
      </c>
      <c r="D7822" s="2" t="s">
        <v>810</v>
      </c>
      <c r="E7822" s="14">
        <f t="shared" si="733"/>
        <v>0</v>
      </c>
      <c r="F7822" s="2">
        <v>16</v>
      </c>
      <c r="G7822" s="19">
        <v>1313.64</v>
      </c>
      <c r="H7822" s="20">
        <v>0.05</v>
      </c>
      <c r="I7822" s="6"/>
      <c r="J7822" s="5">
        <v>40671</v>
      </c>
      <c r="K7822" s="25">
        <v>284.83999999999997</v>
      </c>
      <c r="L7822" s="2" t="s">
        <v>765</v>
      </c>
      <c r="M7822" s="14">
        <f>+VLOOKUP(L7822,Customers!$C$3:$D$797,2,FALSE)</f>
        <v>2</v>
      </c>
      <c r="N7822" s="14">
        <f>+INDEX(Customers!$B$2:$D$797,MATCH(TF_Database!L7822,Customers!$C$2:$C$797,0),1)</f>
        <v>1508</v>
      </c>
      <c r="O7822" s="29">
        <f t="shared" si="734"/>
        <v>4</v>
      </c>
      <c r="P7822" s="29">
        <f t="shared" si="735"/>
        <v>16</v>
      </c>
      <c r="Q7822" s="14" t="str">
        <f t="shared" si="736"/>
        <v xml:space="preserve">Tom </v>
      </c>
      <c r="R7822" s="14" t="str">
        <f t="shared" si="737"/>
        <v>Boeckenhauer</v>
      </c>
    </row>
    <row r="7823" spans="2:18" x14ac:dyDescent="0.45">
      <c r="B7823" s="14" t="str">
        <f t="shared" si="732"/>
        <v>402014740203</v>
      </c>
      <c r="C7823" s="5">
        <v>40201</v>
      </c>
      <c r="D7823" s="2" t="s">
        <v>810</v>
      </c>
      <c r="E7823" s="14">
        <f t="shared" si="733"/>
        <v>0</v>
      </c>
      <c r="F7823" s="2">
        <v>47</v>
      </c>
      <c r="G7823" s="19">
        <v>4524.9070000000002</v>
      </c>
      <c r="H7823" s="20">
        <v>7.0000000000000007E-2</v>
      </c>
      <c r="I7823" s="6"/>
      <c r="J7823" s="5">
        <v>40203</v>
      </c>
      <c r="K7823" s="25">
        <v>1464.8670000000002</v>
      </c>
      <c r="L7823" s="2" t="s">
        <v>766</v>
      </c>
      <c r="M7823" s="14">
        <f>+VLOOKUP(L7823,Customers!$C$3:$D$797,2,FALSE)</f>
        <v>3</v>
      </c>
      <c r="N7823" s="14">
        <f>+INDEX(Customers!$B$2:$D$797,MATCH(TF_Database!L7823,Customers!$C$2:$C$797,0),1)</f>
        <v>23028</v>
      </c>
      <c r="O7823" s="29">
        <f t="shared" si="734"/>
        <v>5</v>
      </c>
      <c r="P7823" s="29">
        <f t="shared" si="735"/>
        <v>12</v>
      </c>
      <c r="Q7823" s="14" t="str">
        <f t="shared" si="736"/>
        <v xml:space="preserve">Alex </v>
      </c>
      <c r="R7823" s="14" t="str">
        <f t="shared" si="737"/>
        <v>Russell</v>
      </c>
    </row>
    <row r="7824" spans="2:18" x14ac:dyDescent="0.45">
      <c r="B7824" s="14" t="str">
        <f t="shared" si="732"/>
        <v>411434341145</v>
      </c>
      <c r="C7824" s="5">
        <v>41143</v>
      </c>
      <c r="D7824" s="2" t="s">
        <v>810</v>
      </c>
      <c r="E7824" s="14">
        <f t="shared" si="733"/>
        <v>0</v>
      </c>
      <c r="F7824" s="2">
        <v>43</v>
      </c>
      <c r="G7824" s="19">
        <v>283.18</v>
      </c>
      <c r="H7824" s="20">
        <v>0.03</v>
      </c>
      <c r="I7824" s="6"/>
      <c r="J7824" s="5">
        <v>41145</v>
      </c>
      <c r="K7824" s="25">
        <v>-154.94999999999999</v>
      </c>
      <c r="L7824" s="2" t="s">
        <v>760</v>
      </c>
      <c r="M7824" s="14">
        <f>+VLOOKUP(L7824,Customers!$C$3:$D$797,2,FALSE)</f>
        <v>1</v>
      </c>
      <c r="N7824" s="14">
        <f>+INDEX(Customers!$B$2:$D$797,MATCH(TF_Database!L7824,Customers!$C$2:$C$797,0),1)</f>
        <v>23152</v>
      </c>
      <c r="O7824" s="29">
        <f t="shared" si="734"/>
        <v>6</v>
      </c>
      <c r="P7824" s="29">
        <f t="shared" si="735"/>
        <v>12</v>
      </c>
      <c r="Q7824" s="14" t="str">
        <f t="shared" si="736"/>
        <v xml:space="preserve">Sonia </v>
      </c>
      <c r="R7824" s="14" t="str">
        <f t="shared" si="737"/>
        <v>Cooley</v>
      </c>
    </row>
    <row r="7825" spans="2:18" x14ac:dyDescent="0.45">
      <c r="B7825" s="14" t="str">
        <f t="shared" si="732"/>
        <v>404113140418</v>
      </c>
      <c r="C7825" s="5">
        <v>40411</v>
      </c>
      <c r="D7825" s="2" t="s">
        <v>804</v>
      </c>
      <c r="E7825" s="14">
        <f t="shared" si="733"/>
        <v>0</v>
      </c>
      <c r="F7825" s="2">
        <v>31</v>
      </c>
      <c r="G7825" s="19">
        <v>951.31</v>
      </c>
      <c r="H7825" s="20">
        <v>0.08</v>
      </c>
      <c r="I7825" s="6"/>
      <c r="J7825" s="5">
        <v>40418</v>
      </c>
      <c r="K7825" s="25">
        <v>-1099.46</v>
      </c>
      <c r="L7825" s="2" t="s">
        <v>760</v>
      </c>
      <c r="M7825" s="14">
        <f>+VLOOKUP(L7825,Customers!$C$3:$D$797,2,FALSE)</f>
        <v>1</v>
      </c>
      <c r="N7825" s="14">
        <f>+INDEX(Customers!$B$2:$D$797,MATCH(TF_Database!L7825,Customers!$C$2:$C$797,0),1)</f>
        <v>23152</v>
      </c>
      <c r="O7825" s="29">
        <f t="shared" si="734"/>
        <v>6</v>
      </c>
      <c r="P7825" s="29">
        <f t="shared" si="735"/>
        <v>12</v>
      </c>
      <c r="Q7825" s="14" t="str">
        <f t="shared" si="736"/>
        <v xml:space="preserve">Sonia </v>
      </c>
      <c r="R7825" s="14" t="str">
        <f t="shared" si="737"/>
        <v>Cooley</v>
      </c>
    </row>
    <row r="7826" spans="2:18" x14ac:dyDescent="0.45">
      <c r="B7826" s="14" t="str">
        <f t="shared" si="732"/>
        <v>411652541166</v>
      </c>
      <c r="C7826" s="5">
        <v>41165</v>
      </c>
      <c r="D7826" s="2" t="s">
        <v>806</v>
      </c>
      <c r="E7826" s="14">
        <f t="shared" si="733"/>
        <v>1</v>
      </c>
      <c r="F7826" s="2">
        <v>25</v>
      </c>
      <c r="G7826" s="19">
        <v>1458.83</v>
      </c>
      <c r="H7826" s="20">
        <v>0.05</v>
      </c>
      <c r="I7826" s="6"/>
      <c r="J7826" s="5">
        <v>41166</v>
      </c>
      <c r="K7826" s="25">
        <v>392.76</v>
      </c>
      <c r="L7826" s="2" t="s">
        <v>197</v>
      </c>
      <c r="M7826" s="14">
        <f>+VLOOKUP(L7826,Customers!$C$3:$D$797,2,FALSE)</f>
        <v>2</v>
      </c>
      <c r="N7826" s="14">
        <f>+INDEX(Customers!$B$2:$D$797,MATCH(TF_Database!L7826,Customers!$C$2:$C$797,0),1)</f>
        <v>11549</v>
      </c>
      <c r="O7826" s="29">
        <f t="shared" si="734"/>
        <v>4</v>
      </c>
      <c r="P7826" s="29">
        <f t="shared" si="735"/>
        <v>12</v>
      </c>
      <c r="Q7826" s="14" t="str">
        <f t="shared" si="736"/>
        <v xml:space="preserve">Ken </v>
      </c>
      <c r="R7826" s="14" t="str">
        <f t="shared" si="737"/>
        <v>Lonsdale</v>
      </c>
    </row>
    <row r="7827" spans="2:18" x14ac:dyDescent="0.45">
      <c r="B7827" s="14" t="str">
        <f t="shared" si="732"/>
        <v>400411740043</v>
      </c>
      <c r="C7827" s="5">
        <v>40041</v>
      </c>
      <c r="D7827" s="2" t="s">
        <v>811</v>
      </c>
      <c r="E7827" s="14">
        <f t="shared" si="733"/>
        <v>0</v>
      </c>
      <c r="F7827" s="2">
        <v>17</v>
      </c>
      <c r="G7827" s="19">
        <v>1210.72</v>
      </c>
      <c r="H7827" s="20">
        <v>0.05</v>
      </c>
      <c r="I7827" s="6"/>
      <c r="J7827" s="5">
        <v>40043</v>
      </c>
      <c r="K7827" s="25">
        <v>-382.43</v>
      </c>
      <c r="L7827" s="2" t="s">
        <v>763</v>
      </c>
      <c r="M7827" s="14">
        <f>+VLOOKUP(L7827,Customers!$C$3:$D$797,2,FALSE)</f>
        <v>1</v>
      </c>
      <c r="N7827" s="14">
        <f>+INDEX(Customers!$B$2:$D$797,MATCH(TF_Database!L7827,Customers!$C$2:$C$797,0),1)</f>
        <v>26985</v>
      </c>
      <c r="O7827" s="29">
        <f t="shared" si="734"/>
        <v>5</v>
      </c>
      <c r="P7827" s="29">
        <f t="shared" si="735"/>
        <v>18</v>
      </c>
      <c r="Q7827" s="14" t="str">
        <f t="shared" si="736"/>
        <v xml:space="preserve">Adam </v>
      </c>
      <c r="R7827" s="14" t="str">
        <f t="shared" si="737"/>
        <v>Shillingsburg</v>
      </c>
    </row>
    <row r="7828" spans="2:18" x14ac:dyDescent="0.45">
      <c r="B7828" s="14" t="str">
        <f t="shared" si="732"/>
        <v>400411840043</v>
      </c>
      <c r="C7828" s="5">
        <v>40041</v>
      </c>
      <c r="D7828" s="2" t="s">
        <v>811</v>
      </c>
      <c r="E7828" s="14">
        <f t="shared" si="733"/>
        <v>0</v>
      </c>
      <c r="F7828" s="2">
        <v>18</v>
      </c>
      <c r="G7828" s="19">
        <v>93.26</v>
      </c>
      <c r="H7828" s="20">
        <v>0.05</v>
      </c>
      <c r="I7828" s="6"/>
      <c r="J7828" s="5">
        <v>40043</v>
      </c>
      <c r="K7828" s="25">
        <v>-35.36</v>
      </c>
      <c r="L7828" s="2" t="s">
        <v>763</v>
      </c>
      <c r="M7828" s="14">
        <f>+VLOOKUP(L7828,Customers!$C$3:$D$797,2,FALSE)</f>
        <v>1</v>
      </c>
      <c r="N7828" s="14">
        <f>+INDEX(Customers!$B$2:$D$797,MATCH(TF_Database!L7828,Customers!$C$2:$C$797,0),1)</f>
        <v>26985</v>
      </c>
      <c r="O7828" s="29">
        <f t="shared" si="734"/>
        <v>5</v>
      </c>
      <c r="P7828" s="29">
        <f t="shared" si="735"/>
        <v>18</v>
      </c>
      <c r="Q7828" s="14" t="str">
        <f t="shared" si="736"/>
        <v xml:space="preserve">Adam </v>
      </c>
      <c r="R7828" s="14" t="str">
        <f t="shared" si="737"/>
        <v>Shillingsburg</v>
      </c>
    </row>
    <row r="7829" spans="2:18" x14ac:dyDescent="0.45">
      <c r="B7829" s="14" t="str">
        <f t="shared" si="732"/>
        <v>401651540169</v>
      </c>
      <c r="C7829" s="5">
        <v>40165</v>
      </c>
      <c r="D7829" s="2" t="s">
        <v>804</v>
      </c>
      <c r="E7829" s="14">
        <f t="shared" si="733"/>
        <v>0</v>
      </c>
      <c r="F7829" s="2">
        <v>15</v>
      </c>
      <c r="G7829" s="19">
        <v>437.87</v>
      </c>
      <c r="H7829" s="20">
        <v>0.09</v>
      </c>
      <c r="I7829" s="6"/>
      <c r="J7829" s="5">
        <v>40169</v>
      </c>
      <c r="K7829" s="25">
        <v>-111.94</v>
      </c>
      <c r="L7829" s="2" t="s">
        <v>197</v>
      </c>
      <c r="M7829" s="14">
        <f>+VLOOKUP(L7829,Customers!$C$3:$D$797,2,FALSE)</f>
        <v>2</v>
      </c>
      <c r="N7829" s="14">
        <f>+INDEX(Customers!$B$2:$D$797,MATCH(TF_Database!L7829,Customers!$C$2:$C$797,0),1)</f>
        <v>11549</v>
      </c>
      <c r="O7829" s="29">
        <f t="shared" si="734"/>
        <v>4</v>
      </c>
      <c r="P7829" s="29">
        <f t="shared" si="735"/>
        <v>12</v>
      </c>
      <c r="Q7829" s="14" t="str">
        <f t="shared" si="736"/>
        <v xml:space="preserve">Ken </v>
      </c>
      <c r="R7829" s="14" t="str">
        <f t="shared" si="737"/>
        <v>Lonsdale</v>
      </c>
    </row>
    <row r="7830" spans="2:18" x14ac:dyDescent="0.45">
      <c r="B7830" s="14" t="str">
        <f t="shared" si="732"/>
        <v>411954341195</v>
      </c>
      <c r="C7830" s="5">
        <v>41195</v>
      </c>
      <c r="D7830" s="2" t="s">
        <v>806</v>
      </c>
      <c r="E7830" s="14">
        <f t="shared" si="733"/>
        <v>1</v>
      </c>
      <c r="F7830" s="2">
        <v>43</v>
      </c>
      <c r="G7830" s="19">
        <v>2387.61</v>
      </c>
      <c r="H7830" s="20">
        <v>0.01</v>
      </c>
      <c r="I7830" s="6"/>
      <c r="J7830" s="5">
        <v>41195</v>
      </c>
      <c r="K7830" s="25">
        <v>527.13</v>
      </c>
      <c r="L7830" s="2" t="s">
        <v>770</v>
      </c>
      <c r="M7830" s="14">
        <f>+VLOOKUP(L7830,Customers!$C$3:$D$797,2,FALSE)</f>
        <v>5</v>
      </c>
      <c r="N7830" s="14">
        <f>+INDEX(Customers!$B$2:$D$797,MATCH(TF_Database!L7830,Customers!$C$2:$C$797,0),1)</f>
        <v>1861</v>
      </c>
      <c r="O7830" s="29">
        <f t="shared" si="734"/>
        <v>10</v>
      </c>
      <c r="P7830" s="29">
        <f t="shared" si="735"/>
        <v>17</v>
      </c>
      <c r="Q7830" s="14" t="str">
        <f t="shared" si="736"/>
        <v xml:space="preserve">Cassandra </v>
      </c>
      <c r="R7830" s="14" t="str">
        <f t="shared" si="737"/>
        <v>Brandow</v>
      </c>
    </row>
    <row r="7831" spans="2:18" x14ac:dyDescent="0.45">
      <c r="B7831" s="14" t="str">
        <f t="shared" si="732"/>
        <v>409663640968</v>
      </c>
      <c r="C7831" s="5">
        <v>40966</v>
      </c>
      <c r="D7831" s="2" t="s">
        <v>811</v>
      </c>
      <c r="E7831" s="14">
        <f t="shared" si="733"/>
        <v>0</v>
      </c>
      <c r="F7831" s="2">
        <v>36</v>
      </c>
      <c r="G7831" s="19">
        <v>1921.1275000000001</v>
      </c>
      <c r="H7831" s="20">
        <v>0.08</v>
      </c>
      <c r="I7831" s="6"/>
      <c r="J7831" s="5">
        <v>40968</v>
      </c>
      <c r="K7831" s="25">
        <v>248.58</v>
      </c>
      <c r="L7831" s="2" t="s">
        <v>768</v>
      </c>
      <c r="M7831" s="14">
        <f>+VLOOKUP(L7831,Customers!$C$3:$D$797,2,FALSE)</f>
        <v>2</v>
      </c>
      <c r="N7831" s="14">
        <f>+INDEX(Customers!$B$2:$D$797,MATCH(TF_Database!L7831,Customers!$C$2:$C$797,0),1)</f>
        <v>2744</v>
      </c>
      <c r="O7831" s="29">
        <f t="shared" si="734"/>
        <v>7</v>
      </c>
      <c r="P7831" s="29">
        <f t="shared" si="735"/>
        <v>11</v>
      </c>
      <c r="Q7831" s="14" t="str">
        <f t="shared" si="736"/>
        <v xml:space="preserve">Claire </v>
      </c>
      <c r="R7831" s="14" t="str">
        <f t="shared" si="737"/>
        <v>Good</v>
      </c>
    </row>
    <row r="7832" spans="2:18" x14ac:dyDescent="0.45">
      <c r="B7832" s="14" t="str">
        <f t="shared" si="732"/>
        <v>40740240741</v>
      </c>
      <c r="C7832" s="5">
        <v>40740</v>
      </c>
      <c r="D7832" s="2" t="s">
        <v>806</v>
      </c>
      <c r="E7832" s="14">
        <f t="shared" si="733"/>
        <v>1</v>
      </c>
      <c r="F7832" s="2">
        <v>2</v>
      </c>
      <c r="G7832" s="19">
        <v>423.04</v>
      </c>
      <c r="H7832" s="20">
        <v>0.05</v>
      </c>
      <c r="I7832" s="6"/>
      <c r="J7832" s="5">
        <v>40741</v>
      </c>
      <c r="K7832" s="25">
        <v>-270.7</v>
      </c>
      <c r="L7832" s="2" t="s">
        <v>767</v>
      </c>
      <c r="M7832" s="14">
        <f>+VLOOKUP(L7832,Customers!$C$3:$D$797,2,FALSE)</f>
        <v>1</v>
      </c>
      <c r="N7832" s="14">
        <f>+INDEX(Customers!$B$2:$D$797,MATCH(TF_Database!L7832,Customers!$C$2:$C$797,0),1)</f>
        <v>9859</v>
      </c>
      <c r="O7832" s="29">
        <f t="shared" si="734"/>
        <v>10</v>
      </c>
      <c r="P7832" s="29">
        <f t="shared" si="735"/>
        <v>20</v>
      </c>
      <c r="Q7832" s="14" t="str">
        <f t="shared" si="736"/>
        <v xml:space="preserve">Alejandro </v>
      </c>
      <c r="R7832" s="14" t="str">
        <f t="shared" si="737"/>
        <v>Ballentine</v>
      </c>
    </row>
    <row r="7833" spans="2:18" x14ac:dyDescent="0.45">
      <c r="B7833" s="14" t="str">
        <f t="shared" si="732"/>
        <v>407402040741</v>
      </c>
      <c r="C7833" s="5">
        <v>40740</v>
      </c>
      <c r="D7833" s="2" t="s">
        <v>806</v>
      </c>
      <c r="E7833" s="14">
        <f t="shared" si="733"/>
        <v>1</v>
      </c>
      <c r="F7833" s="2">
        <v>20</v>
      </c>
      <c r="G7833" s="19">
        <v>2197.4115000000002</v>
      </c>
      <c r="H7833" s="20">
        <v>0</v>
      </c>
      <c r="I7833" s="6"/>
      <c r="J7833" s="5">
        <v>40741</v>
      </c>
      <c r="K7833" s="25">
        <v>305.964</v>
      </c>
      <c r="L7833" s="2" t="s">
        <v>767</v>
      </c>
      <c r="M7833" s="14">
        <f>+VLOOKUP(L7833,Customers!$C$3:$D$797,2,FALSE)</f>
        <v>1</v>
      </c>
      <c r="N7833" s="14">
        <f>+INDEX(Customers!$B$2:$D$797,MATCH(TF_Database!L7833,Customers!$C$2:$C$797,0),1)</f>
        <v>9859</v>
      </c>
      <c r="O7833" s="29">
        <f t="shared" si="734"/>
        <v>10</v>
      </c>
      <c r="P7833" s="29">
        <f t="shared" si="735"/>
        <v>20</v>
      </c>
      <c r="Q7833" s="14" t="str">
        <f t="shared" si="736"/>
        <v xml:space="preserve">Alejandro </v>
      </c>
      <c r="R7833" s="14" t="str">
        <f t="shared" si="737"/>
        <v>Ballentine</v>
      </c>
    </row>
    <row r="7834" spans="2:18" x14ac:dyDescent="0.45">
      <c r="B7834" s="14" t="str">
        <f t="shared" si="732"/>
        <v>404213740421</v>
      </c>
      <c r="C7834" s="5">
        <v>40421</v>
      </c>
      <c r="D7834" s="2" t="s">
        <v>806</v>
      </c>
      <c r="E7834" s="14">
        <f t="shared" si="733"/>
        <v>1</v>
      </c>
      <c r="F7834" s="2">
        <v>37</v>
      </c>
      <c r="G7834" s="19">
        <v>366.84</v>
      </c>
      <c r="H7834" s="20">
        <v>0.08</v>
      </c>
      <c r="I7834" s="6"/>
      <c r="J7834" s="5">
        <v>40421</v>
      </c>
      <c r="K7834" s="25">
        <v>-50.1</v>
      </c>
      <c r="L7834" s="2" t="s">
        <v>706</v>
      </c>
      <c r="M7834" s="14">
        <f>+VLOOKUP(L7834,Customers!$C$3:$D$797,2,FALSE)</f>
        <v>4</v>
      </c>
      <c r="N7834" s="14">
        <f>+INDEX(Customers!$B$2:$D$797,MATCH(TF_Database!L7834,Customers!$C$2:$C$797,0),1)</f>
        <v>23124</v>
      </c>
      <c r="O7834" s="29">
        <f t="shared" si="734"/>
        <v>6</v>
      </c>
      <c r="P7834" s="29">
        <f t="shared" si="735"/>
        <v>10</v>
      </c>
      <c r="Q7834" s="14" t="str">
        <f t="shared" si="736"/>
        <v xml:space="preserve">Trudy </v>
      </c>
      <c r="R7834" s="14" t="str">
        <f t="shared" si="737"/>
        <v>Bell</v>
      </c>
    </row>
    <row r="7835" spans="2:18" x14ac:dyDescent="0.45">
      <c r="B7835" s="14" t="str">
        <f t="shared" si="732"/>
        <v>40874340875</v>
      </c>
      <c r="C7835" s="5">
        <v>40874</v>
      </c>
      <c r="D7835" s="2" t="s">
        <v>808</v>
      </c>
      <c r="E7835" s="14">
        <f t="shared" si="733"/>
        <v>0</v>
      </c>
      <c r="F7835" s="2">
        <v>3</v>
      </c>
      <c r="G7835" s="19">
        <v>21366.51</v>
      </c>
      <c r="H7835" s="20">
        <v>0</v>
      </c>
      <c r="I7835" s="6"/>
      <c r="J7835" s="5">
        <v>40875</v>
      </c>
      <c r="K7835" s="25">
        <v>-11984.3979</v>
      </c>
      <c r="L7835" s="2" t="s">
        <v>771</v>
      </c>
      <c r="M7835" s="14">
        <f>+VLOOKUP(L7835,Customers!$C$3:$D$797,2,FALSE)</f>
        <v>4</v>
      </c>
      <c r="N7835" s="14">
        <f>+INDEX(Customers!$B$2:$D$797,MATCH(TF_Database!L7835,Customers!$C$2:$C$797,0),1)</f>
        <v>11551</v>
      </c>
      <c r="O7835" s="29">
        <f t="shared" si="734"/>
        <v>7</v>
      </c>
      <c r="P7835" s="29">
        <f t="shared" si="735"/>
        <v>13</v>
      </c>
      <c r="Q7835" s="14" t="str">
        <f t="shared" si="736"/>
        <v xml:space="preserve">Adrian </v>
      </c>
      <c r="R7835" s="14" t="str">
        <f t="shared" si="737"/>
        <v>Barton</v>
      </c>
    </row>
    <row r="7836" spans="2:18" x14ac:dyDescent="0.45">
      <c r="B7836" s="14" t="str">
        <f t="shared" si="732"/>
        <v>408743440876</v>
      </c>
      <c r="C7836" s="5">
        <v>40874</v>
      </c>
      <c r="D7836" s="2" t="s">
        <v>808</v>
      </c>
      <c r="E7836" s="14">
        <f t="shared" si="733"/>
        <v>0</v>
      </c>
      <c r="F7836" s="2">
        <v>34</v>
      </c>
      <c r="G7836" s="19">
        <v>320.04000000000002</v>
      </c>
      <c r="H7836" s="20">
        <v>0.02</v>
      </c>
      <c r="I7836" s="6"/>
      <c r="J7836" s="5">
        <v>40876</v>
      </c>
      <c r="K7836" s="25">
        <v>32.47</v>
      </c>
      <c r="L7836" s="2" t="s">
        <v>771</v>
      </c>
      <c r="M7836" s="14">
        <f>+VLOOKUP(L7836,Customers!$C$3:$D$797,2,FALSE)</f>
        <v>4</v>
      </c>
      <c r="N7836" s="14">
        <f>+INDEX(Customers!$B$2:$D$797,MATCH(TF_Database!L7836,Customers!$C$2:$C$797,0),1)</f>
        <v>11551</v>
      </c>
      <c r="O7836" s="29">
        <f t="shared" si="734"/>
        <v>7</v>
      </c>
      <c r="P7836" s="29">
        <f t="shared" si="735"/>
        <v>13</v>
      </c>
      <c r="Q7836" s="14" t="str">
        <f t="shared" si="736"/>
        <v xml:space="preserve">Adrian </v>
      </c>
      <c r="R7836" s="14" t="str">
        <f t="shared" si="737"/>
        <v>Barton</v>
      </c>
    </row>
    <row r="7837" spans="2:18" x14ac:dyDescent="0.45">
      <c r="B7837" s="14" t="str">
        <f t="shared" si="732"/>
        <v>408741240876</v>
      </c>
      <c r="C7837" s="5">
        <v>40874</v>
      </c>
      <c r="D7837" s="2" t="s">
        <v>808</v>
      </c>
      <c r="E7837" s="14">
        <f t="shared" si="733"/>
        <v>0</v>
      </c>
      <c r="F7837" s="2">
        <v>12</v>
      </c>
      <c r="G7837" s="19">
        <v>88.57</v>
      </c>
      <c r="H7837" s="20">
        <v>0.03</v>
      </c>
      <c r="I7837" s="6"/>
      <c r="J7837" s="5">
        <v>40876</v>
      </c>
      <c r="K7837" s="25">
        <v>-28.25</v>
      </c>
      <c r="L7837" s="2" t="s">
        <v>771</v>
      </c>
      <c r="M7837" s="14">
        <f>+VLOOKUP(L7837,Customers!$C$3:$D$797,2,FALSE)</f>
        <v>4</v>
      </c>
      <c r="N7837" s="14">
        <f>+INDEX(Customers!$B$2:$D$797,MATCH(TF_Database!L7837,Customers!$C$2:$C$797,0),1)</f>
        <v>11551</v>
      </c>
      <c r="O7837" s="29">
        <f t="shared" si="734"/>
        <v>7</v>
      </c>
      <c r="P7837" s="29">
        <f t="shared" si="735"/>
        <v>13</v>
      </c>
      <c r="Q7837" s="14" t="str">
        <f t="shared" si="736"/>
        <v xml:space="preserve">Adrian </v>
      </c>
      <c r="R7837" s="14" t="str">
        <f t="shared" si="737"/>
        <v>Barton</v>
      </c>
    </row>
    <row r="7838" spans="2:18" x14ac:dyDescent="0.45">
      <c r="B7838" s="14" t="str">
        <f t="shared" si="732"/>
        <v>408741340877</v>
      </c>
      <c r="C7838" s="5">
        <v>40874</v>
      </c>
      <c r="D7838" s="2" t="s">
        <v>808</v>
      </c>
      <c r="E7838" s="14">
        <f t="shared" si="733"/>
        <v>0</v>
      </c>
      <c r="F7838" s="2">
        <v>13</v>
      </c>
      <c r="G7838" s="19">
        <v>73.97</v>
      </c>
      <c r="H7838" s="20">
        <v>0.1</v>
      </c>
      <c r="I7838" s="6"/>
      <c r="J7838" s="5">
        <v>40877</v>
      </c>
      <c r="K7838" s="25">
        <v>-38.35</v>
      </c>
      <c r="L7838" s="2" t="s">
        <v>771</v>
      </c>
      <c r="M7838" s="14">
        <f>+VLOOKUP(L7838,Customers!$C$3:$D$797,2,FALSE)</f>
        <v>4</v>
      </c>
      <c r="N7838" s="14">
        <f>+INDEX(Customers!$B$2:$D$797,MATCH(TF_Database!L7838,Customers!$C$2:$C$797,0),1)</f>
        <v>11551</v>
      </c>
      <c r="O7838" s="29">
        <f t="shared" si="734"/>
        <v>7</v>
      </c>
      <c r="P7838" s="29">
        <f t="shared" si="735"/>
        <v>13</v>
      </c>
      <c r="Q7838" s="14" t="str">
        <f t="shared" si="736"/>
        <v xml:space="preserve">Adrian </v>
      </c>
      <c r="R7838" s="14" t="str">
        <f t="shared" si="737"/>
        <v>Barton</v>
      </c>
    </row>
    <row r="7839" spans="2:18" x14ac:dyDescent="0.45">
      <c r="B7839" s="14" t="str">
        <f t="shared" si="732"/>
        <v>405691940570</v>
      </c>
      <c r="C7839" s="5">
        <v>40569</v>
      </c>
      <c r="D7839" s="2" t="s">
        <v>810</v>
      </c>
      <c r="E7839" s="14">
        <f t="shared" si="733"/>
        <v>0</v>
      </c>
      <c r="F7839" s="2">
        <v>19</v>
      </c>
      <c r="G7839" s="19">
        <v>92.24</v>
      </c>
      <c r="H7839" s="20">
        <v>0.05</v>
      </c>
      <c r="I7839" s="6"/>
      <c r="J7839" s="5">
        <v>40570</v>
      </c>
      <c r="K7839" s="25">
        <v>-60.582000000000001</v>
      </c>
      <c r="L7839" s="2" t="s">
        <v>763</v>
      </c>
      <c r="M7839" s="14">
        <f>+VLOOKUP(L7839,Customers!$C$3:$D$797,2,FALSE)</f>
        <v>1</v>
      </c>
      <c r="N7839" s="14">
        <f>+INDEX(Customers!$B$2:$D$797,MATCH(TF_Database!L7839,Customers!$C$2:$C$797,0),1)</f>
        <v>26985</v>
      </c>
      <c r="O7839" s="29">
        <f t="shared" si="734"/>
        <v>5</v>
      </c>
      <c r="P7839" s="29">
        <f t="shared" si="735"/>
        <v>18</v>
      </c>
      <c r="Q7839" s="14" t="str">
        <f t="shared" si="736"/>
        <v xml:space="preserve">Adam </v>
      </c>
      <c r="R7839" s="14" t="str">
        <f t="shared" si="737"/>
        <v>Shillingsburg</v>
      </c>
    </row>
    <row r="7840" spans="2:18" x14ac:dyDescent="0.45">
      <c r="B7840" s="14" t="str">
        <f t="shared" si="732"/>
        <v>40648440649</v>
      </c>
      <c r="C7840" s="5">
        <v>40648</v>
      </c>
      <c r="D7840" s="2" t="s">
        <v>806</v>
      </c>
      <c r="E7840" s="14">
        <f t="shared" si="733"/>
        <v>1</v>
      </c>
      <c r="F7840" s="2">
        <v>4</v>
      </c>
      <c r="G7840" s="19">
        <v>31.14</v>
      </c>
      <c r="H7840" s="20">
        <v>0.08</v>
      </c>
      <c r="I7840" s="6"/>
      <c r="J7840" s="5">
        <v>40649</v>
      </c>
      <c r="K7840" s="25">
        <v>-14.59</v>
      </c>
      <c r="L7840" s="2" t="s">
        <v>197</v>
      </c>
      <c r="M7840" s="14">
        <f>+VLOOKUP(L7840,Customers!$C$3:$D$797,2,FALSE)</f>
        <v>2</v>
      </c>
      <c r="N7840" s="14">
        <f>+INDEX(Customers!$B$2:$D$797,MATCH(TF_Database!L7840,Customers!$C$2:$C$797,0),1)</f>
        <v>11549</v>
      </c>
      <c r="O7840" s="29">
        <f t="shared" si="734"/>
        <v>4</v>
      </c>
      <c r="P7840" s="29">
        <f t="shared" si="735"/>
        <v>12</v>
      </c>
      <c r="Q7840" s="14" t="str">
        <f t="shared" si="736"/>
        <v xml:space="preserve">Ken </v>
      </c>
      <c r="R7840" s="14" t="str">
        <f t="shared" si="737"/>
        <v>Lonsdale</v>
      </c>
    </row>
    <row r="7841" spans="2:18" x14ac:dyDescent="0.45">
      <c r="B7841" s="14" t="str">
        <f t="shared" si="732"/>
        <v>40279840279</v>
      </c>
      <c r="C7841" s="5">
        <v>40279</v>
      </c>
      <c r="D7841" s="2" t="s">
        <v>806</v>
      </c>
      <c r="E7841" s="14">
        <f t="shared" si="733"/>
        <v>1</v>
      </c>
      <c r="F7841" s="2">
        <v>8</v>
      </c>
      <c r="G7841" s="19">
        <v>30.17</v>
      </c>
      <c r="H7841" s="20">
        <v>0.04</v>
      </c>
      <c r="I7841" s="6"/>
      <c r="J7841" s="5">
        <v>40279</v>
      </c>
      <c r="K7841" s="25">
        <v>-22.84</v>
      </c>
      <c r="L7841" s="2" t="s">
        <v>772</v>
      </c>
      <c r="M7841" s="14">
        <f>+VLOOKUP(L7841,Customers!$C$3:$D$797,2,FALSE)</f>
        <v>1</v>
      </c>
      <c r="N7841" s="14">
        <f>+INDEX(Customers!$B$2:$D$797,MATCH(TF_Database!L7841,Customers!$C$2:$C$797,0),1)</f>
        <v>18632</v>
      </c>
      <c r="O7841" s="29">
        <f t="shared" si="734"/>
        <v>10</v>
      </c>
      <c r="P7841" s="29">
        <f t="shared" si="735"/>
        <v>19</v>
      </c>
      <c r="Q7841" s="14" t="str">
        <f t="shared" si="736"/>
        <v xml:space="preserve">Catherine </v>
      </c>
      <c r="R7841" s="14" t="str">
        <f t="shared" si="737"/>
        <v>Glotzbach</v>
      </c>
    </row>
    <row r="7842" spans="2:18" x14ac:dyDescent="0.45">
      <c r="B7842" s="14" t="str">
        <f t="shared" si="732"/>
        <v>402792540280</v>
      </c>
      <c r="C7842" s="5">
        <v>40279</v>
      </c>
      <c r="D7842" s="2" t="s">
        <v>806</v>
      </c>
      <c r="E7842" s="14">
        <f t="shared" si="733"/>
        <v>1</v>
      </c>
      <c r="F7842" s="2">
        <v>25</v>
      </c>
      <c r="G7842" s="19">
        <v>1158.6009999999999</v>
      </c>
      <c r="H7842" s="20">
        <v>0.1</v>
      </c>
      <c r="I7842" s="6"/>
      <c r="J7842" s="5">
        <v>40280</v>
      </c>
      <c r="K7842" s="25">
        <v>-155.298</v>
      </c>
      <c r="L7842" s="2" t="s">
        <v>772</v>
      </c>
      <c r="M7842" s="14">
        <f>+VLOOKUP(L7842,Customers!$C$3:$D$797,2,FALSE)</f>
        <v>1</v>
      </c>
      <c r="N7842" s="14">
        <f>+INDEX(Customers!$B$2:$D$797,MATCH(TF_Database!L7842,Customers!$C$2:$C$797,0),1)</f>
        <v>18632</v>
      </c>
      <c r="O7842" s="29">
        <f t="shared" si="734"/>
        <v>10</v>
      </c>
      <c r="P7842" s="29">
        <f t="shared" si="735"/>
        <v>19</v>
      </c>
      <c r="Q7842" s="14" t="str">
        <f t="shared" si="736"/>
        <v xml:space="preserve">Catherine </v>
      </c>
      <c r="R7842" s="14" t="str">
        <f t="shared" si="737"/>
        <v>Glotzbach</v>
      </c>
    </row>
    <row r="7843" spans="2:18" x14ac:dyDescent="0.45">
      <c r="B7843" s="14" t="str">
        <f t="shared" si="732"/>
        <v>408243540825</v>
      </c>
      <c r="C7843" s="5">
        <v>40824</v>
      </c>
      <c r="D7843" s="2" t="s">
        <v>811</v>
      </c>
      <c r="E7843" s="14">
        <f t="shared" si="733"/>
        <v>0</v>
      </c>
      <c r="F7843" s="2">
        <v>35</v>
      </c>
      <c r="G7843" s="19">
        <v>1477.63</v>
      </c>
      <c r="H7843" s="20">
        <v>0.04</v>
      </c>
      <c r="I7843" s="6"/>
      <c r="J7843" s="5">
        <v>40825</v>
      </c>
      <c r="K7843" s="25">
        <v>387.56</v>
      </c>
      <c r="L7843" s="2" t="s">
        <v>75</v>
      </c>
      <c r="M7843" s="14">
        <f>+VLOOKUP(L7843,Customers!$C$3:$D$797,2,FALSE)</f>
        <v>3</v>
      </c>
      <c r="N7843" s="14">
        <f>+INDEX(Customers!$B$2:$D$797,MATCH(TF_Database!L7843,Customers!$C$2:$C$797,0),1)</f>
        <v>25986</v>
      </c>
      <c r="O7843" s="29">
        <f t="shared" si="734"/>
        <v>6</v>
      </c>
      <c r="P7843" s="29">
        <f t="shared" si="735"/>
        <v>12</v>
      </c>
      <c r="Q7843" s="14" t="str">
        <f t="shared" si="736"/>
        <v xml:space="preserve">Jenna </v>
      </c>
      <c r="R7843" s="14" t="str">
        <f t="shared" si="737"/>
        <v>Caffey</v>
      </c>
    </row>
    <row r="7844" spans="2:18" x14ac:dyDescent="0.45">
      <c r="B7844" s="14" t="str">
        <f t="shared" si="732"/>
        <v>40824340826</v>
      </c>
      <c r="C7844" s="5">
        <v>40824</v>
      </c>
      <c r="D7844" s="2" t="s">
        <v>811</v>
      </c>
      <c r="E7844" s="14">
        <f t="shared" si="733"/>
        <v>0</v>
      </c>
      <c r="F7844" s="2">
        <v>3</v>
      </c>
      <c r="G7844" s="19">
        <v>19.46</v>
      </c>
      <c r="H7844" s="20">
        <v>0.01</v>
      </c>
      <c r="I7844" s="6"/>
      <c r="J7844" s="5">
        <v>40826</v>
      </c>
      <c r="K7844" s="25">
        <v>-2.0099999999999998</v>
      </c>
      <c r="L7844" s="2" t="s">
        <v>75</v>
      </c>
      <c r="M7844" s="14">
        <f>+VLOOKUP(L7844,Customers!$C$3:$D$797,2,FALSE)</f>
        <v>3</v>
      </c>
      <c r="N7844" s="14">
        <f>+INDEX(Customers!$B$2:$D$797,MATCH(TF_Database!L7844,Customers!$C$2:$C$797,0),1)</f>
        <v>25986</v>
      </c>
      <c r="O7844" s="29">
        <f t="shared" si="734"/>
        <v>6</v>
      </c>
      <c r="P7844" s="29">
        <f t="shared" si="735"/>
        <v>12</v>
      </c>
      <c r="Q7844" s="14" t="str">
        <f t="shared" si="736"/>
        <v xml:space="preserve">Jenna </v>
      </c>
      <c r="R7844" s="14" t="str">
        <f t="shared" si="737"/>
        <v>Caffey</v>
      </c>
    </row>
    <row r="7845" spans="2:18" x14ac:dyDescent="0.45">
      <c r="B7845" s="14" t="str">
        <f t="shared" si="732"/>
        <v>408242240825</v>
      </c>
      <c r="C7845" s="5">
        <v>40824</v>
      </c>
      <c r="D7845" s="2" t="s">
        <v>811</v>
      </c>
      <c r="E7845" s="14">
        <f t="shared" si="733"/>
        <v>0</v>
      </c>
      <c r="F7845" s="2">
        <v>22</v>
      </c>
      <c r="G7845" s="19">
        <v>148.80000000000001</v>
      </c>
      <c r="H7845" s="20">
        <v>0.04</v>
      </c>
      <c r="I7845" s="6"/>
      <c r="J7845" s="5">
        <v>40825</v>
      </c>
      <c r="K7845" s="25">
        <v>52.08</v>
      </c>
      <c r="L7845" s="2" t="s">
        <v>75</v>
      </c>
      <c r="M7845" s="14">
        <f>+VLOOKUP(L7845,Customers!$C$3:$D$797,2,FALSE)</f>
        <v>3</v>
      </c>
      <c r="N7845" s="14">
        <f>+INDEX(Customers!$B$2:$D$797,MATCH(TF_Database!L7845,Customers!$C$2:$C$797,0),1)</f>
        <v>25986</v>
      </c>
      <c r="O7845" s="29">
        <f t="shared" si="734"/>
        <v>6</v>
      </c>
      <c r="P7845" s="29">
        <f t="shared" si="735"/>
        <v>12</v>
      </c>
      <c r="Q7845" s="14" t="str">
        <f t="shared" si="736"/>
        <v xml:space="preserve">Jenna </v>
      </c>
      <c r="R7845" s="14" t="str">
        <f t="shared" si="737"/>
        <v>Caffey</v>
      </c>
    </row>
    <row r="7846" spans="2:18" x14ac:dyDescent="0.45">
      <c r="B7846" s="14" t="str">
        <f t="shared" si="732"/>
        <v>407813540782</v>
      </c>
      <c r="C7846" s="5">
        <v>40781</v>
      </c>
      <c r="D7846" s="2" t="s">
        <v>808</v>
      </c>
      <c r="E7846" s="14">
        <f t="shared" si="733"/>
        <v>0</v>
      </c>
      <c r="F7846" s="2">
        <v>35</v>
      </c>
      <c r="G7846" s="19">
        <v>1131.1500000000001</v>
      </c>
      <c r="H7846" s="20">
        <v>0.03</v>
      </c>
      <c r="I7846" s="6"/>
      <c r="J7846" s="5">
        <v>40782</v>
      </c>
      <c r="K7846" s="25">
        <v>433.87</v>
      </c>
      <c r="L7846" s="2" t="s">
        <v>761</v>
      </c>
      <c r="M7846" s="14">
        <f>+VLOOKUP(L7846,Customers!$C$3:$D$797,2,FALSE)</f>
        <v>2</v>
      </c>
      <c r="N7846" s="14">
        <f>+INDEX(Customers!$B$2:$D$797,MATCH(TF_Database!L7846,Customers!$C$2:$C$797,0),1)</f>
        <v>21946</v>
      </c>
      <c r="O7846" s="29">
        <f t="shared" si="734"/>
        <v>8</v>
      </c>
      <c r="P7846" s="29">
        <f t="shared" si="735"/>
        <v>13</v>
      </c>
      <c r="Q7846" s="14" t="str">
        <f t="shared" si="736"/>
        <v xml:space="preserve">Sibella </v>
      </c>
      <c r="R7846" s="14" t="str">
        <f t="shared" si="737"/>
        <v>Parks</v>
      </c>
    </row>
    <row r="7847" spans="2:18" x14ac:dyDescent="0.45">
      <c r="B7847" s="14" t="str">
        <f t="shared" si="732"/>
        <v>40598740599</v>
      </c>
      <c r="C7847" s="5">
        <v>40598</v>
      </c>
      <c r="D7847" s="2" t="s">
        <v>806</v>
      </c>
      <c r="E7847" s="14">
        <f t="shared" si="733"/>
        <v>1</v>
      </c>
      <c r="F7847" s="2">
        <v>7</v>
      </c>
      <c r="G7847" s="19">
        <v>170.02</v>
      </c>
      <c r="H7847" s="20">
        <v>7.0000000000000007E-2</v>
      </c>
      <c r="I7847" s="6"/>
      <c r="J7847" s="5">
        <v>40599</v>
      </c>
      <c r="K7847" s="25">
        <v>-56.1</v>
      </c>
      <c r="L7847" s="2" t="s">
        <v>770</v>
      </c>
      <c r="M7847" s="14">
        <f>+VLOOKUP(L7847,Customers!$C$3:$D$797,2,FALSE)</f>
        <v>5</v>
      </c>
      <c r="N7847" s="14">
        <f>+INDEX(Customers!$B$2:$D$797,MATCH(TF_Database!L7847,Customers!$C$2:$C$797,0),1)</f>
        <v>1861</v>
      </c>
      <c r="O7847" s="29">
        <f t="shared" si="734"/>
        <v>10</v>
      </c>
      <c r="P7847" s="29">
        <f t="shared" si="735"/>
        <v>17</v>
      </c>
      <c r="Q7847" s="14" t="str">
        <f t="shared" si="736"/>
        <v xml:space="preserve">Cassandra </v>
      </c>
      <c r="R7847" s="14" t="str">
        <f t="shared" si="737"/>
        <v>Brandow</v>
      </c>
    </row>
    <row r="7848" spans="2:18" x14ac:dyDescent="0.45">
      <c r="B7848" s="14" t="str">
        <f t="shared" si="732"/>
        <v>409124840913</v>
      </c>
      <c r="C7848" s="5">
        <v>40912</v>
      </c>
      <c r="D7848" s="2" t="s">
        <v>811</v>
      </c>
      <c r="E7848" s="14">
        <f t="shared" si="733"/>
        <v>0</v>
      </c>
      <c r="F7848" s="2">
        <v>48</v>
      </c>
      <c r="G7848" s="19">
        <v>452.28</v>
      </c>
      <c r="H7848" s="20">
        <v>0.09</v>
      </c>
      <c r="I7848" s="6"/>
      <c r="J7848" s="5">
        <v>40913</v>
      </c>
      <c r="K7848" s="25">
        <v>-21</v>
      </c>
      <c r="L7848" s="2" t="s">
        <v>767</v>
      </c>
      <c r="M7848" s="14">
        <f>+VLOOKUP(L7848,Customers!$C$3:$D$797,2,FALSE)</f>
        <v>1</v>
      </c>
      <c r="N7848" s="14">
        <f>+INDEX(Customers!$B$2:$D$797,MATCH(TF_Database!L7848,Customers!$C$2:$C$797,0),1)</f>
        <v>9859</v>
      </c>
      <c r="O7848" s="29">
        <f t="shared" si="734"/>
        <v>10</v>
      </c>
      <c r="P7848" s="29">
        <f t="shared" si="735"/>
        <v>20</v>
      </c>
      <c r="Q7848" s="14" t="str">
        <f t="shared" si="736"/>
        <v xml:space="preserve">Alejandro </v>
      </c>
      <c r="R7848" s="14" t="str">
        <f t="shared" si="737"/>
        <v>Ballentine</v>
      </c>
    </row>
    <row r="7849" spans="2:18" x14ac:dyDescent="0.45">
      <c r="B7849" s="14" t="str">
        <f t="shared" si="732"/>
        <v>409121840913</v>
      </c>
      <c r="C7849" s="5">
        <v>40912</v>
      </c>
      <c r="D7849" s="2" t="s">
        <v>811</v>
      </c>
      <c r="E7849" s="14">
        <f t="shared" si="733"/>
        <v>0</v>
      </c>
      <c r="F7849" s="2">
        <v>18</v>
      </c>
      <c r="G7849" s="19">
        <v>55.82</v>
      </c>
      <c r="H7849" s="20">
        <v>0.01</v>
      </c>
      <c r="I7849" s="6"/>
      <c r="J7849" s="5">
        <v>40913</v>
      </c>
      <c r="K7849" s="25">
        <v>14.19</v>
      </c>
      <c r="L7849" s="2" t="s">
        <v>767</v>
      </c>
      <c r="M7849" s="14">
        <f>+VLOOKUP(L7849,Customers!$C$3:$D$797,2,FALSE)</f>
        <v>1</v>
      </c>
      <c r="N7849" s="14">
        <f>+INDEX(Customers!$B$2:$D$797,MATCH(TF_Database!L7849,Customers!$C$2:$C$797,0),1)</f>
        <v>9859</v>
      </c>
      <c r="O7849" s="29">
        <f t="shared" si="734"/>
        <v>10</v>
      </c>
      <c r="P7849" s="29">
        <f t="shared" si="735"/>
        <v>20</v>
      </c>
      <c r="Q7849" s="14" t="str">
        <f t="shared" si="736"/>
        <v xml:space="preserve">Alejandro </v>
      </c>
      <c r="R7849" s="14" t="str">
        <f t="shared" si="737"/>
        <v>Ballentine</v>
      </c>
    </row>
    <row r="7850" spans="2:18" x14ac:dyDescent="0.45">
      <c r="B7850" s="14" t="str">
        <f t="shared" si="732"/>
        <v>40133340134</v>
      </c>
      <c r="C7850" s="5">
        <v>40133</v>
      </c>
      <c r="D7850" s="2" t="s">
        <v>810</v>
      </c>
      <c r="E7850" s="14">
        <f t="shared" si="733"/>
        <v>0</v>
      </c>
      <c r="F7850" s="2">
        <v>3</v>
      </c>
      <c r="G7850" s="19">
        <v>246.2</v>
      </c>
      <c r="H7850" s="20">
        <v>0.04</v>
      </c>
      <c r="I7850" s="6"/>
      <c r="J7850" s="5">
        <v>40134</v>
      </c>
      <c r="K7850" s="25">
        <v>-184.16</v>
      </c>
      <c r="L7850" s="2" t="s">
        <v>762</v>
      </c>
      <c r="M7850" s="14">
        <f>+VLOOKUP(L7850,Customers!$C$3:$D$797,2,FALSE)</f>
        <v>5</v>
      </c>
      <c r="N7850" s="14">
        <f>+INDEX(Customers!$B$2:$D$797,MATCH(TF_Database!L7850,Customers!$C$2:$C$797,0),1)</f>
        <v>17817</v>
      </c>
      <c r="O7850" s="29">
        <f t="shared" si="734"/>
        <v>6</v>
      </c>
      <c r="P7850" s="29">
        <f t="shared" si="735"/>
        <v>9</v>
      </c>
      <c r="Q7850" s="14" t="str">
        <f t="shared" si="736"/>
        <v xml:space="preserve">Becky </v>
      </c>
      <c r="R7850" s="14" t="str">
        <f t="shared" si="737"/>
        <v>Pak</v>
      </c>
    </row>
    <row r="7851" spans="2:18" x14ac:dyDescent="0.45">
      <c r="B7851" s="14" t="str">
        <f t="shared" si="732"/>
        <v>411961041201</v>
      </c>
      <c r="C7851" s="5">
        <v>41196</v>
      </c>
      <c r="D7851" s="2" t="s">
        <v>804</v>
      </c>
      <c r="E7851" s="14">
        <f t="shared" si="733"/>
        <v>0</v>
      </c>
      <c r="F7851" s="2">
        <v>10</v>
      </c>
      <c r="G7851" s="19">
        <v>55.66</v>
      </c>
      <c r="H7851" s="20">
        <v>0.09</v>
      </c>
      <c r="I7851" s="6"/>
      <c r="J7851" s="5">
        <v>41201</v>
      </c>
      <c r="K7851" s="25">
        <v>8.82</v>
      </c>
      <c r="L7851" s="2" t="s">
        <v>762</v>
      </c>
      <c r="M7851" s="14">
        <f>+VLOOKUP(L7851,Customers!$C$3:$D$797,2,FALSE)</f>
        <v>5</v>
      </c>
      <c r="N7851" s="14">
        <f>+INDEX(Customers!$B$2:$D$797,MATCH(TF_Database!L7851,Customers!$C$2:$C$797,0),1)</f>
        <v>17817</v>
      </c>
      <c r="O7851" s="29">
        <f t="shared" si="734"/>
        <v>6</v>
      </c>
      <c r="P7851" s="29">
        <f t="shared" si="735"/>
        <v>9</v>
      </c>
      <c r="Q7851" s="14" t="str">
        <f t="shared" si="736"/>
        <v xml:space="preserve">Becky </v>
      </c>
      <c r="R7851" s="14" t="str">
        <f t="shared" si="737"/>
        <v>Pak</v>
      </c>
    </row>
    <row r="7852" spans="2:18" x14ac:dyDescent="0.45">
      <c r="B7852" s="14" t="str">
        <f t="shared" si="732"/>
        <v>40036340038</v>
      </c>
      <c r="C7852" s="5">
        <v>40036</v>
      </c>
      <c r="D7852" s="2" t="s">
        <v>808</v>
      </c>
      <c r="E7852" s="14">
        <f t="shared" si="733"/>
        <v>0</v>
      </c>
      <c r="F7852" s="2">
        <v>3</v>
      </c>
      <c r="G7852" s="19">
        <v>119.9</v>
      </c>
      <c r="H7852" s="20">
        <v>0.03</v>
      </c>
      <c r="I7852" s="6"/>
      <c r="J7852" s="5">
        <v>40038</v>
      </c>
      <c r="K7852" s="25">
        <v>-14.47</v>
      </c>
      <c r="L7852" s="2" t="s">
        <v>768</v>
      </c>
      <c r="M7852" s="14">
        <f>+VLOOKUP(L7852,Customers!$C$3:$D$797,2,FALSE)</f>
        <v>2</v>
      </c>
      <c r="N7852" s="14">
        <f>+INDEX(Customers!$B$2:$D$797,MATCH(TF_Database!L7852,Customers!$C$2:$C$797,0),1)</f>
        <v>2744</v>
      </c>
      <c r="O7852" s="29">
        <f t="shared" si="734"/>
        <v>7</v>
      </c>
      <c r="P7852" s="29">
        <f t="shared" si="735"/>
        <v>11</v>
      </c>
      <c r="Q7852" s="14" t="str">
        <f t="shared" si="736"/>
        <v xml:space="preserve">Claire </v>
      </c>
      <c r="R7852" s="14" t="str">
        <f t="shared" si="737"/>
        <v>Good</v>
      </c>
    </row>
    <row r="7853" spans="2:18" x14ac:dyDescent="0.45">
      <c r="B7853" s="14" t="str">
        <f t="shared" si="732"/>
        <v>408122240814</v>
      </c>
      <c r="C7853" s="5">
        <v>40812</v>
      </c>
      <c r="D7853" s="2" t="s">
        <v>806</v>
      </c>
      <c r="E7853" s="14">
        <f t="shared" si="733"/>
        <v>1</v>
      </c>
      <c r="F7853" s="2">
        <v>22</v>
      </c>
      <c r="G7853" s="19">
        <v>205.88</v>
      </c>
      <c r="H7853" s="20">
        <v>0.08</v>
      </c>
      <c r="I7853" s="6"/>
      <c r="J7853" s="5">
        <v>40814</v>
      </c>
      <c r="K7853" s="25">
        <v>20.68</v>
      </c>
      <c r="L7853" s="2" t="s">
        <v>768</v>
      </c>
      <c r="M7853" s="14">
        <f>+VLOOKUP(L7853,Customers!$C$3:$D$797,2,FALSE)</f>
        <v>2</v>
      </c>
      <c r="N7853" s="14">
        <f>+INDEX(Customers!$B$2:$D$797,MATCH(TF_Database!L7853,Customers!$C$2:$C$797,0),1)</f>
        <v>2744</v>
      </c>
      <c r="O7853" s="29">
        <f t="shared" si="734"/>
        <v>7</v>
      </c>
      <c r="P7853" s="29">
        <f t="shared" si="735"/>
        <v>11</v>
      </c>
      <c r="Q7853" s="14" t="str">
        <f t="shared" si="736"/>
        <v xml:space="preserve">Claire </v>
      </c>
      <c r="R7853" s="14" t="str">
        <f t="shared" si="737"/>
        <v>Good</v>
      </c>
    </row>
    <row r="7854" spans="2:18" x14ac:dyDescent="0.45">
      <c r="B7854" s="14" t="str">
        <f t="shared" si="732"/>
        <v>40175940176</v>
      </c>
      <c r="C7854" s="5">
        <v>40175</v>
      </c>
      <c r="D7854" s="2" t="s">
        <v>808</v>
      </c>
      <c r="E7854" s="14">
        <f t="shared" si="733"/>
        <v>0</v>
      </c>
      <c r="F7854" s="2">
        <v>9</v>
      </c>
      <c r="G7854" s="19">
        <v>266.27</v>
      </c>
      <c r="H7854" s="20">
        <v>0.02</v>
      </c>
      <c r="I7854" s="6"/>
      <c r="J7854" s="5">
        <v>40176</v>
      </c>
      <c r="K7854" s="25">
        <v>-5.7</v>
      </c>
      <c r="L7854" s="2" t="s">
        <v>761</v>
      </c>
      <c r="M7854" s="14">
        <f>+VLOOKUP(L7854,Customers!$C$3:$D$797,2,FALSE)</f>
        <v>2</v>
      </c>
      <c r="N7854" s="14">
        <f>+INDEX(Customers!$B$2:$D$797,MATCH(TF_Database!L7854,Customers!$C$2:$C$797,0),1)</f>
        <v>21946</v>
      </c>
      <c r="O7854" s="29">
        <f t="shared" si="734"/>
        <v>8</v>
      </c>
      <c r="P7854" s="29">
        <f t="shared" si="735"/>
        <v>13</v>
      </c>
      <c r="Q7854" s="14" t="str">
        <f t="shared" si="736"/>
        <v xml:space="preserve">Sibella </v>
      </c>
      <c r="R7854" s="14" t="str">
        <f t="shared" si="737"/>
        <v>Parks</v>
      </c>
    </row>
    <row r="7855" spans="2:18" x14ac:dyDescent="0.45">
      <c r="B7855" s="14" t="str">
        <f t="shared" si="732"/>
        <v>401751040175</v>
      </c>
      <c r="C7855" s="5">
        <v>40175</v>
      </c>
      <c r="D7855" s="2" t="s">
        <v>808</v>
      </c>
      <c r="E7855" s="14">
        <f t="shared" si="733"/>
        <v>0</v>
      </c>
      <c r="F7855" s="2">
        <v>10</v>
      </c>
      <c r="G7855" s="19">
        <v>38.44</v>
      </c>
      <c r="H7855" s="20">
        <v>0.01</v>
      </c>
      <c r="I7855" s="6"/>
      <c r="J7855" s="5">
        <v>40175</v>
      </c>
      <c r="K7855" s="25">
        <v>-26.19</v>
      </c>
      <c r="L7855" s="2" t="s">
        <v>761</v>
      </c>
      <c r="M7855" s="14">
        <f>+VLOOKUP(L7855,Customers!$C$3:$D$797,2,FALSE)</f>
        <v>2</v>
      </c>
      <c r="N7855" s="14">
        <f>+INDEX(Customers!$B$2:$D$797,MATCH(TF_Database!L7855,Customers!$C$2:$C$797,0),1)</f>
        <v>21946</v>
      </c>
      <c r="O7855" s="29">
        <f t="shared" si="734"/>
        <v>8</v>
      </c>
      <c r="P7855" s="29">
        <f t="shared" si="735"/>
        <v>13</v>
      </c>
      <c r="Q7855" s="14" t="str">
        <f t="shared" si="736"/>
        <v xml:space="preserve">Sibella </v>
      </c>
      <c r="R7855" s="14" t="str">
        <f t="shared" si="737"/>
        <v>Parks</v>
      </c>
    </row>
    <row r="7856" spans="2:18" x14ac:dyDescent="0.45">
      <c r="B7856" s="14" t="str">
        <f t="shared" si="732"/>
        <v>399124639914</v>
      </c>
      <c r="C7856" s="5">
        <v>39912</v>
      </c>
      <c r="D7856" s="2" t="s">
        <v>804</v>
      </c>
      <c r="E7856" s="14">
        <f t="shared" si="733"/>
        <v>0</v>
      </c>
      <c r="F7856" s="2">
        <v>46</v>
      </c>
      <c r="G7856" s="19">
        <v>99.94</v>
      </c>
      <c r="H7856" s="20">
        <v>7.0000000000000007E-2</v>
      </c>
      <c r="I7856" s="6"/>
      <c r="J7856" s="5">
        <v>39914</v>
      </c>
      <c r="K7856" s="25">
        <v>-55.84</v>
      </c>
      <c r="L7856" s="2" t="s">
        <v>766</v>
      </c>
      <c r="M7856" s="14">
        <f>+VLOOKUP(L7856,Customers!$C$3:$D$797,2,FALSE)</f>
        <v>3</v>
      </c>
      <c r="N7856" s="14">
        <f>+INDEX(Customers!$B$2:$D$797,MATCH(TF_Database!L7856,Customers!$C$2:$C$797,0),1)</f>
        <v>23028</v>
      </c>
      <c r="O7856" s="29">
        <f t="shared" si="734"/>
        <v>5</v>
      </c>
      <c r="P7856" s="29">
        <f t="shared" si="735"/>
        <v>12</v>
      </c>
      <c r="Q7856" s="14" t="str">
        <f t="shared" si="736"/>
        <v xml:space="preserve">Alex </v>
      </c>
      <c r="R7856" s="14" t="str">
        <f t="shared" si="737"/>
        <v>Russell</v>
      </c>
    </row>
    <row r="7857" spans="2:18" x14ac:dyDescent="0.45">
      <c r="B7857" s="14" t="str">
        <f t="shared" si="732"/>
        <v>399121139919</v>
      </c>
      <c r="C7857" s="5">
        <v>39912</v>
      </c>
      <c r="D7857" s="2" t="s">
        <v>804</v>
      </c>
      <c r="E7857" s="14">
        <f t="shared" si="733"/>
        <v>0</v>
      </c>
      <c r="F7857" s="2">
        <v>11</v>
      </c>
      <c r="G7857" s="19">
        <v>18.7</v>
      </c>
      <c r="H7857" s="20">
        <v>7.0000000000000007E-2</v>
      </c>
      <c r="I7857" s="6"/>
      <c r="J7857" s="5">
        <v>39919</v>
      </c>
      <c r="K7857" s="25">
        <v>-3.36</v>
      </c>
      <c r="L7857" s="2" t="s">
        <v>766</v>
      </c>
      <c r="M7857" s="14">
        <f>+VLOOKUP(L7857,Customers!$C$3:$D$797,2,FALSE)</f>
        <v>3</v>
      </c>
      <c r="N7857" s="14">
        <f>+INDEX(Customers!$B$2:$D$797,MATCH(TF_Database!L7857,Customers!$C$2:$C$797,0),1)</f>
        <v>23028</v>
      </c>
      <c r="O7857" s="29">
        <f t="shared" si="734"/>
        <v>5</v>
      </c>
      <c r="P7857" s="29">
        <f t="shared" si="735"/>
        <v>12</v>
      </c>
      <c r="Q7857" s="14" t="str">
        <f t="shared" si="736"/>
        <v xml:space="preserve">Alex </v>
      </c>
      <c r="R7857" s="14" t="str">
        <f t="shared" si="737"/>
        <v>Russell</v>
      </c>
    </row>
    <row r="7858" spans="2:18" x14ac:dyDescent="0.45">
      <c r="B7858" s="14" t="str">
        <f t="shared" si="732"/>
        <v>409752540979</v>
      </c>
      <c r="C7858" s="5">
        <v>40975</v>
      </c>
      <c r="D7858" s="2" t="s">
        <v>804</v>
      </c>
      <c r="E7858" s="14">
        <f t="shared" si="733"/>
        <v>0</v>
      </c>
      <c r="F7858" s="2">
        <v>25</v>
      </c>
      <c r="G7858" s="19">
        <v>167.23</v>
      </c>
      <c r="H7858" s="20">
        <v>0.05</v>
      </c>
      <c r="I7858" s="6"/>
      <c r="J7858" s="5">
        <v>40979</v>
      </c>
      <c r="K7858" s="25">
        <v>-43.17</v>
      </c>
      <c r="L7858" s="2" t="s">
        <v>75</v>
      </c>
      <c r="M7858" s="14">
        <f>+VLOOKUP(L7858,Customers!$C$3:$D$797,2,FALSE)</f>
        <v>3</v>
      </c>
      <c r="N7858" s="14">
        <f>+INDEX(Customers!$B$2:$D$797,MATCH(TF_Database!L7858,Customers!$C$2:$C$797,0),1)</f>
        <v>25986</v>
      </c>
      <c r="O7858" s="29">
        <f t="shared" si="734"/>
        <v>6</v>
      </c>
      <c r="P7858" s="29">
        <f t="shared" si="735"/>
        <v>12</v>
      </c>
      <c r="Q7858" s="14" t="str">
        <f t="shared" si="736"/>
        <v xml:space="preserve">Jenna </v>
      </c>
      <c r="R7858" s="14" t="str">
        <f t="shared" si="737"/>
        <v>Caffey</v>
      </c>
    </row>
    <row r="7859" spans="2:18" x14ac:dyDescent="0.45">
      <c r="B7859" s="14" t="str">
        <f t="shared" si="732"/>
        <v>401653040166</v>
      </c>
      <c r="C7859" s="5">
        <v>40165</v>
      </c>
      <c r="D7859" s="2" t="s">
        <v>810</v>
      </c>
      <c r="E7859" s="14">
        <f t="shared" si="733"/>
        <v>0</v>
      </c>
      <c r="F7859" s="2">
        <v>30</v>
      </c>
      <c r="G7859" s="19">
        <v>3659.66</v>
      </c>
      <c r="H7859" s="20">
        <v>0.08</v>
      </c>
      <c r="I7859" s="6"/>
      <c r="J7859" s="5">
        <v>40166</v>
      </c>
      <c r="K7859" s="25">
        <v>-500.38</v>
      </c>
      <c r="L7859" s="2" t="s">
        <v>220</v>
      </c>
      <c r="M7859" s="14">
        <f>+VLOOKUP(L7859,Customers!$C$3:$D$797,2,FALSE)</f>
        <v>1</v>
      </c>
      <c r="N7859" s="14">
        <f>+INDEX(Customers!$B$2:$D$797,MATCH(TF_Database!L7859,Customers!$C$2:$C$797,0),1)</f>
        <v>2945</v>
      </c>
      <c r="O7859" s="29">
        <f t="shared" si="734"/>
        <v>5</v>
      </c>
      <c r="P7859" s="29">
        <f t="shared" si="735"/>
        <v>10</v>
      </c>
      <c r="Q7859" s="14" t="str">
        <f t="shared" si="736"/>
        <v xml:space="preserve">Cari </v>
      </c>
      <c r="R7859" s="14" t="str">
        <f t="shared" si="737"/>
        <v>Sayre</v>
      </c>
    </row>
    <row r="7860" spans="2:18" x14ac:dyDescent="0.45">
      <c r="B7860" s="14" t="str">
        <f t="shared" si="732"/>
        <v>41017741021</v>
      </c>
      <c r="C7860" s="5">
        <v>41017</v>
      </c>
      <c r="D7860" s="2" t="s">
        <v>804</v>
      </c>
      <c r="E7860" s="14">
        <f t="shared" si="733"/>
        <v>0</v>
      </c>
      <c r="F7860" s="2">
        <v>7</v>
      </c>
      <c r="G7860" s="19">
        <v>53.46</v>
      </c>
      <c r="H7860" s="20">
        <v>0.02</v>
      </c>
      <c r="I7860" s="6"/>
      <c r="J7860" s="5">
        <v>41021</v>
      </c>
      <c r="K7860" s="25">
        <v>-17.579999999999998</v>
      </c>
      <c r="L7860" s="2" t="s">
        <v>774</v>
      </c>
      <c r="M7860" s="14">
        <f>+VLOOKUP(L7860,Customers!$C$3:$D$797,2,FALSE)</f>
        <v>1</v>
      </c>
      <c r="N7860" s="14">
        <f>+INDEX(Customers!$B$2:$D$797,MATCH(TF_Database!L7860,Customers!$C$2:$C$797,0),1)</f>
        <v>18238</v>
      </c>
      <c r="O7860" s="29">
        <f t="shared" si="734"/>
        <v>6</v>
      </c>
      <c r="P7860" s="29">
        <f t="shared" si="735"/>
        <v>14</v>
      </c>
      <c r="Q7860" s="14" t="str">
        <f t="shared" si="736"/>
        <v xml:space="preserve">Alice </v>
      </c>
      <c r="R7860" s="14" t="str">
        <f t="shared" si="737"/>
        <v>McCarthy</v>
      </c>
    </row>
    <row r="7861" spans="2:18" x14ac:dyDescent="0.45">
      <c r="B7861" s="14" t="str">
        <f t="shared" si="732"/>
        <v>402944340295</v>
      </c>
      <c r="C7861" s="5">
        <v>40294</v>
      </c>
      <c r="D7861" s="2" t="s">
        <v>806</v>
      </c>
      <c r="E7861" s="14">
        <f t="shared" si="733"/>
        <v>1</v>
      </c>
      <c r="F7861" s="2">
        <v>43</v>
      </c>
      <c r="G7861" s="19">
        <v>17129.97</v>
      </c>
      <c r="H7861" s="20">
        <v>7.0000000000000007E-2</v>
      </c>
      <c r="I7861" s="6"/>
      <c r="J7861" s="5">
        <v>40295</v>
      </c>
      <c r="K7861" s="25">
        <v>5616.08</v>
      </c>
      <c r="L7861" s="2" t="s">
        <v>775</v>
      </c>
      <c r="M7861" s="14">
        <f>+VLOOKUP(L7861,Customers!$C$3:$D$797,2,FALSE)</f>
        <v>4</v>
      </c>
      <c r="N7861" s="14">
        <f>+INDEX(Customers!$B$2:$D$797,MATCH(TF_Database!L7861,Customers!$C$2:$C$797,0),1)</f>
        <v>28296</v>
      </c>
      <c r="O7861" s="29">
        <f t="shared" si="734"/>
        <v>6</v>
      </c>
      <c r="P7861" s="29">
        <f t="shared" si="735"/>
        <v>12</v>
      </c>
      <c r="Q7861" s="14" t="str">
        <f t="shared" si="736"/>
        <v xml:space="preserve">Frank </v>
      </c>
      <c r="R7861" s="14" t="str">
        <f t="shared" si="737"/>
        <v>Merwin</v>
      </c>
    </row>
    <row r="7862" spans="2:18" x14ac:dyDescent="0.45">
      <c r="B7862" s="14" t="str">
        <f t="shared" si="732"/>
        <v>400461440046</v>
      </c>
      <c r="C7862" s="5">
        <v>40046</v>
      </c>
      <c r="D7862" s="2" t="s">
        <v>808</v>
      </c>
      <c r="E7862" s="14">
        <f t="shared" si="733"/>
        <v>0</v>
      </c>
      <c r="F7862" s="2">
        <v>14</v>
      </c>
      <c r="G7862" s="19">
        <v>24105.87</v>
      </c>
      <c r="H7862" s="20">
        <v>7.0000000000000007E-2</v>
      </c>
      <c r="I7862" s="6"/>
      <c r="J7862" s="5">
        <v>40046</v>
      </c>
      <c r="K7862" s="25">
        <v>4073.25</v>
      </c>
      <c r="L7862" s="2" t="s">
        <v>220</v>
      </c>
      <c r="M7862" s="14">
        <f>+VLOOKUP(L7862,Customers!$C$3:$D$797,2,FALSE)</f>
        <v>1</v>
      </c>
      <c r="N7862" s="14">
        <f>+INDEX(Customers!$B$2:$D$797,MATCH(TF_Database!L7862,Customers!$C$2:$C$797,0),1)</f>
        <v>2945</v>
      </c>
      <c r="O7862" s="29">
        <f t="shared" si="734"/>
        <v>5</v>
      </c>
      <c r="P7862" s="29">
        <f t="shared" si="735"/>
        <v>10</v>
      </c>
      <c r="Q7862" s="14" t="str">
        <f t="shared" si="736"/>
        <v xml:space="preserve">Cari </v>
      </c>
      <c r="R7862" s="14" t="str">
        <f t="shared" si="737"/>
        <v>Sayre</v>
      </c>
    </row>
    <row r="7863" spans="2:18" x14ac:dyDescent="0.45">
      <c r="B7863" s="14" t="str">
        <f t="shared" si="732"/>
        <v>405295040531</v>
      </c>
      <c r="C7863" s="5">
        <v>40529</v>
      </c>
      <c r="D7863" s="2" t="s">
        <v>808</v>
      </c>
      <c r="E7863" s="14">
        <f t="shared" si="733"/>
        <v>0</v>
      </c>
      <c r="F7863" s="2">
        <v>50</v>
      </c>
      <c r="G7863" s="19">
        <v>881.65</v>
      </c>
      <c r="H7863" s="20">
        <v>0.08</v>
      </c>
      <c r="I7863" s="6"/>
      <c r="J7863" s="5">
        <v>40531</v>
      </c>
      <c r="K7863" s="25">
        <v>41.27</v>
      </c>
      <c r="L7863" s="2" t="s">
        <v>774</v>
      </c>
      <c r="M7863" s="14">
        <f>+VLOOKUP(L7863,Customers!$C$3:$D$797,2,FALSE)</f>
        <v>1</v>
      </c>
      <c r="N7863" s="14">
        <f>+INDEX(Customers!$B$2:$D$797,MATCH(TF_Database!L7863,Customers!$C$2:$C$797,0),1)</f>
        <v>18238</v>
      </c>
      <c r="O7863" s="29">
        <f t="shared" si="734"/>
        <v>6</v>
      </c>
      <c r="P7863" s="29">
        <f t="shared" si="735"/>
        <v>14</v>
      </c>
      <c r="Q7863" s="14" t="str">
        <f t="shared" si="736"/>
        <v xml:space="preserve">Alice </v>
      </c>
      <c r="R7863" s="14" t="str">
        <f t="shared" si="737"/>
        <v>McCarthy</v>
      </c>
    </row>
    <row r="7864" spans="2:18" x14ac:dyDescent="0.45">
      <c r="B7864" s="14" t="str">
        <f t="shared" si="732"/>
        <v>410623341064</v>
      </c>
      <c r="C7864" s="5">
        <v>41062</v>
      </c>
      <c r="D7864" s="2" t="s">
        <v>808</v>
      </c>
      <c r="E7864" s="14">
        <f t="shared" si="733"/>
        <v>0</v>
      </c>
      <c r="F7864" s="2">
        <v>33</v>
      </c>
      <c r="G7864" s="19">
        <v>584.51099999999997</v>
      </c>
      <c r="H7864" s="20">
        <v>0.05</v>
      </c>
      <c r="I7864" s="6"/>
      <c r="J7864" s="5">
        <v>41064</v>
      </c>
      <c r="K7864" s="25">
        <v>-95.974999999999994</v>
      </c>
      <c r="L7864" s="2" t="s">
        <v>208</v>
      </c>
      <c r="M7864" s="14">
        <f>+VLOOKUP(L7864,Customers!$C$3:$D$797,2,FALSE)</f>
        <v>3</v>
      </c>
      <c r="N7864" s="14">
        <f>+INDEX(Customers!$B$2:$D$797,MATCH(TF_Database!L7864,Customers!$C$2:$C$797,0),1)</f>
        <v>5503</v>
      </c>
      <c r="O7864" s="29">
        <f t="shared" si="734"/>
        <v>6</v>
      </c>
      <c r="P7864" s="29">
        <f t="shared" si="735"/>
        <v>13</v>
      </c>
      <c r="Q7864" s="14" t="str">
        <f t="shared" si="736"/>
        <v xml:space="preserve">Annie </v>
      </c>
      <c r="R7864" s="14" t="str">
        <f t="shared" si="737"/>
        <v>Thurman</v>
      </c>
    </row>
    <row r="7865" spans="2:18" x14ac:dyDescent="0.45">
      <c r="B7865" s="14" t="str">
        <f t="shared" si="732"/>
        <v>409514340952</v>
      </c>
      <c r="C7865" s="5">
        <v>40951</v>
      </c>
      <c r="D7865" s="2" t="s">
        <v>811</v>
      </c>
      <c r="E7865" s="14">
        <f t="shared" si="733"/>
        <v>0</v>
      </c>
      <c r="F7865" s="2">
        <v>43</v>
      </c>
      <c r="G7865" s="19">
        <v>639.71</v>
      </c>
      <c r="H7865" s="20">
        <v>0.01</v>
      </c>
      <c r="I7865" s="6"/>
      <c r="J7865" s="5">
        <v>40952</v>
      </c>
      <c r="K7865" s="25">
        <v>102.53</v>
      </c>
      <c r="L7865" s="2" t="s">
        <v>776</v>
      </c>
      <c r="M7865" s="14">
        <f>+VLOOKUP(L7865,Customers!$C$3:$D$797,2,FALSE)</f>
        <v>5</v>
      </c>
      <c r="N7865" s="14">
        <f>+INDEX(Customers!$B$2:$D$797,MATCH(TF_Database!L7865,Customers!$C$2:$C$797,0),1)</f>
        <v>1921</v>
      </c>
      <c r="O7865" s="29">
        <f t="shared" si="734"/>
        <v>6</v>
      </c>
      <c r="P7865" s="29">
        <f t="shared" si="735"/>
        <v>11</v>
      </c>
      <c r="Q7865" s="14" t="str">
        <f t="shared" si="736"/>
        <v xml:space="preserve">Bruce </v>
      </c>
      <c r="R7865" s="14" t="str">
        <f t="shared" si="737"/>
        <v>Money</v>
      </c>
    </row>
    <row r="7866" spans="2:18" x14ac:dyDescent="0.45">
      <c r="B7866" s="14" t="str">
        <f t="shared" si="732"/>
        <v>40595740597</v>
      </c>
      <c r="C7866" s="5">
        <v>40595</v>
      </c>
      <c r="D7866" s="2" t="s">
        <v>810</v>
      </c>
      <c r="E7866" s="14">
        <f t="shared" si="733"/>
        <v>0</v>
      </c>
      <c r="F7866" s="2">
        <v>7</v>
      </c>
      <c r="G7866" s="19">
        <v>525.55499999999995</v>
      </c>
      <c r="H7866" s="20">
        <v>0.04</v>
      </c>
      <c r="I7866" s="6"/>
      <c r="J7866" s="5">
        <v>40597</v>
      </c>
      <c r="K7866" s="25">
        <v>-60.664999999999999</v>
      </c>
      <c r="L7866" s="2" t="s">
        <v>109</v>
      </c>
      <c r="M7866" s="14">
        <f>+VLOOKUP(L7866,Customers!$C$3:$D$797,2,FALSE)</f>
        <v>4</v>
      </c>
      <c r="N7866" s="14">
        <f>+INDEX(Customers!$B$2:$D$797,MATCH(TF_Database!L7866,Customers!$C$2:$C$797,0),1)</f>
        <v>27706</v>
      </c>
      <c r="O7866" s="29">
        <f t="shared" si="734"/>
        <v>6</v>
      </c>
      <c r="P7866" s="29">
        <f t="shared" si="735"/>
        <v>14</v>
      </c>
      <c r="Q7866" s="14" t="str">
        <f t="shared" si="736"/>
        <v xml:space="preserve">Kelly </v>
      </c>
      <c r="R7866" s="14" t="str">
        <f t="shared" si="737"/>
        <v>Williams</v>
      </c>
    </row>
    <row r="7867" spans="2:18" x14ac:dyDescent="0.45">
      <c r="B7867" s="14" t="str">
        <f t="shared" si="732"/>
        <v>405953940598</v>
      </c>
      <c r="C7867" s="5">
        <v>40595</v>
      </c>
      <c r="D7867" s="2" t="s">
        <v>810</v>
      </c>
      <c r="E7867" s="14">
        <f t="shared" si="733"/>
        <v>0</v>
      </c>
      <c r="F7867" s="2">
        <v>39</v>
      </c>
      <c r="G7867" s="19">
        <v>276.029</v>
      </c>
      <c r="H7867" s="20">
        <v>0.05</v>
      </c>
      <c r="I7867" s="6"/>
      <c r="J7867" s="5">
        <v>40598</v>
      </c>
      <c r="K7867" s="25">
        <v>-108.185</v>
      </c>
      <c r="L7867" s="2" t="s">
        <v>109</v>
      </c>
      <c r="M7867" s="14">
        <f>+VLOOKUP(L7867,Customers!$C$3:$D$797,2,FALSE)</f>
        <v>4</v>
      </c>
      <c r="N7867" s="14">
        <f>+INDEX(Customers!$B$2:$D$797,MATCH(TF_Database!L7867,Customers!$C$2:$C$797,0),1)</f>
        <v>27706</v>
      </c>
      <c r="O7867" s="29">
        <f t="shared" si="734"/>
        <v>6</v>
      </c>
      <c r="P7867" s="29">
        <f t="shared" si="735"/>
        <v>14</v>
      </c>
      <c r="Q7867" s="14" t="str">
        <f t="shared" si="736"/>
        <v xml:space="preserve">Kelly </v>
      </c>
      <c r="R7867" s="14" t="str">
        <f t="shared" si="737"/>
        <v>Williams</v>
      </c>
    </row>
    <row r="7868" spans="2:18" x14ac:dyDescent="0.45">
      <c r="B7868" s="14" t="str">
        <f t="shared" si="732"/>
        <v>40595140596</v>
      </c>
      <c r="C7868" s="5">
        <v>40595</v>
      </c>
      <c r="D7868" s="2" t="s">
        <v>810</v>
      </c>
      <c r="E7868" s="14">
        <f t="shared" si="733"/>
        <v>0</v>
      </c>
      <c r="F7868" s="2">
        <v>1</v>
      </c>
      <c r="G7868" s="19">
        <v>187.20400000000001</v>
      </c>
      <c r="H7868" s="20">
        <v>0.01</v>
      </c>
      <c r="I7868" s="6"/>
      <c r="J7868" s="5">
        <v>40596</v>
      </c>
      <c r="K7868" s="25">
        <v>-796.76300000000003</v>
      </c>
      <c r="L7868" s="2" t="s">
        <v>109</v>
      </c>
      <c r="M7868" s="14">
        <f>+VLOOKUP(L7868,Customers!$C$3:$D$797,2,FALSE)</f>
        <v>4</v>
      </c>
      <c r="N7868" s="14">
        <f>+INDEX(Customers!$B$2:$D$797,MATCH(TF_Database!L7868,Customers!$C$2:$C$797,0),1)</f>
        <v>27706</v>
      </c>
      <c r="O7868" s="29">
        <f t="shared" si="734"/>
        <v>6</v>
      </c>
      <c r="P7868" s="29">
        <f t="shared" si="735"/>
        <v>14</v>
      </c>
      <c r="Q7868" s="14" t="str">
        <f t="shared" si="736"/>
        <v xml:space="preserve">Kelly </v>
      </c>
      <c r="R7868" s="14" t="str">
        <f t="shared" si="737"/>
        <v>Williams</v>
      </c>
    </row>
    <row r="7869" spans="2:18" x14ac:dyDescent="0.45">
      <c r="B7869" s="14" t="str">
        <f t="shared" si="732"/>
        <v>404532340454</v>
      </c>
      <c r="C7869" s="5">
        <v>40453</v>
      </c>
      <c r="D7869" s="2" t="s">
        <v>808</v>
      </c>
      <c r="E7869" s="14">
        <f t="shared" si="733"/>
        <v>0</v>
      </c>
      <c r="F7869" s="2">
        <v>23</v>
      </c>
      <c r="G7869" s="19">
        <v>193.79</v>
      </c>
      <c r="H7869" s="20">
        <v>0.02</v>
      </c>
      <c r="I7869" s="6"/>
      <c r="J7869" s="5">
        <v>40454</v>
      </c>
      <c r="K7869" s="25">
        <v>-117.16199999999999</v>
      </c>
      <c r="L7869" s="2" t="s">
        <v>119</v>
      </c>
      <c r="M7869" s="14">
        <f>+VLOOKUP(L7869,Customers!$C$3:$D$797,2,FALSE)</f>
        <v>1</v>
      </c>
      <c r="N7869" s="14">
        <f>+INDEX(Customers!$B$2:$D$797,MATCH(TF_Database!L7869,Customers!$C$2:$C$797,0),1)</f>
        <v>27827</v>
      </c>
      <c r="O7869" s="29">
        <f t="shared" si="734"/>
        <v>7</v>
      </c>
      <c r="P7869" s="29">
        <f t="shared" si="735"/>
        <v>11</v>
      </c>
      <c r="Q7869" s="14" t="str">
        <f t="shared" si="736"/>
        <v xml:space="preserve">Daniel </v>
      </c>
      <c r="R7869" s="14" t="str">
        <f t="shared" si="737"/>
        <v>Lacy</v>
      </c>
    </row>
    <row r="7870" spans="2:18" x14ac:dyDescent="0.45">
      <c r="B7870" s="14" t="str">
        <f t="shared" si="732"/>
        <v>409581240960</v>
      </c>
      <c r="C7870" s="5">
        <v>40958</v>
      </c>
      <c r="D7870" s="2" t="s">
        <v>808</v>
      </c>
      <c r="E7870" s="14">
        <f t="shared" si="733"/>
        <v>0</v>
      </c>
      <c r="F7870" s="2">
        <v>12</v>
      </c>
      <c r="G7870" s="19">
        <v>56.73</v>
      </c>
      <c r="H7870" s="20">
        <v>0.09</v>
      </c>
      <c r="I7870" s="6"/>
      <c r="J7870" s="5">
        <v>40960</v>
      </c>
      <c r="K7870" s="25">
        <v>8.33</v>
      </c>
      <c r="L7870" s="2" t="s">
        <v>208</v>
      </c>
      <c r="M7870" s="14">
        <f>+VLOOKUP(L7870,Customers!$C$3:$D$797,2,FALSE)</f>
        <v>3</v>
      </c>
      <c r="N7870" s="14">
        <f>+INDEX(Customers!$B$2:$D$797,MATCH(TF_Database!L7870,Customers!$C$2:$C$797,0),1)</f>
        <v>5503</v>
      </c>
      <c r="O7870" s="29">
        <f t="shared" si="734"/>
        <v>6</v>
      </c>
      <c r="P7870" s="29">
        <f t="shared" si="735"/>
        <v>13</v>
      </c>
      <c r="Q7870" s="14" t="str">
        <f t="shared" si="736"/>
        <v xml:space="preserve">Annie </v>
      </c>
      <c r="R7870" s="14" t="str">
        <f t="shared" si="737"/>
        <v>Thurman</v>
      </c>
    </row>
    <row r="7871" spans="2:18" x14ac:dyDescent="0.45">
      <c r="B7871" s="14" t="str">
        <f t="shared" si="732"/>
        <v>408981440900</v>
      </c>
      <c r="C7871" s="5">
        <v>40898</v>
      </c>
      <c r="D7871" s="2" t="s">
        <v>806</v>
      </c>
      <c r="E7871" s="14">
        <f t="shared" si="733"/>
        <v>1</v>
      </c>
      <c r="F7871" s="2">
        <v>14</v>
      </c>
      <c r="G7871" s="19">
        <v>304.52</v>
      </c>
      <c r="H7871" s="20">
        <v>0.04</v>
      </c>
      <c r="I7871" s="6"/>
      <c r="J7871" s="5">
        <v>40900</v>
      </c>
      <c r="K7871" s="25">
        <v>25.34</v>
      </c>
      <c r="L7871" s="2" t="s">
        <v>694</v>
      </c>
      <c r="M7871" s="14">
        <f>+VLOOKUP(L7871,Customers!$C$3:$D$797,2,FALSE)</f>
        <v>2</v>
      </c>
      <c r="N7871" s="14">
        <f>+INDEX(Customers!$B$2:$D$797,MATCH(TF_Database!L7871,Customers!$C$2:$C$797,0),1)</f>
        <v>9978</v>
      </c>
      <c r="O7871" s="29">
        <f t="shared" si="734"/>
        <v>8</v>
      </c>
      <c r="P7871" s="29">
        <f t="shared" si="735"/>
        <v>17</v>
      </c>
      <c r="Q7871" s="14" t="str">
        <f t="shared" si="736"/>
        <v xml:space="preserve">Georgia </v>
      </c>
      <c r="R7871" s="14" t="str">
        <f t="shared" si="737"/>
        <v>Rosenberg</v>
      </c>
    </row>
    <row r="7872" spans="2:18" x14ac:dyDescent="0.45">
      <c r="B7872" s="14" t="str">
        <f t="shared" si="732"/>
        <v>407453640747</v>
      </c>
      <c r="C7872" s="5">
        <v>40745</v>
      </c>
      <c r="D7872" s="2" t="s">
        <v>811</v>
      </c>
      <c r="E7872" s="14">
        <f t="shared" si="733"/>
        <v>0</v>
      </c>
      <c r="F7872" s="2">
        <v>36</v>
      </c>
      <c r="G7872" s="19">
        <v>132.86000000000001</v>
      </c>
      <c r="H7872" s="20">
        <v>0.06</v>
      </c>
      <c r="I7872" s="6"/>
      <c r="J7872" s="5">
        <v>40747</v>
      </c>
      <c r="K7872" s="25">
        <v>57</v>
      </c>
      <c r="L7872" s="2" t="s">
        <v>220</v>
      </c>
      <c r="M7872" s="14">
        <f>+VLOOKUP(L7872,Customers!$C$3:$D$797,2,FALSE)</f>
        <v>1</v>
      </c>
      <c r="N7872" s="14">
        <f>+INDEX(Customers!$B$2:$D$797,MATCH(TF_Database!L7872,Customers!$C$2:$C$797,0),1)</f>
        <v>2945</v>
      </c>
      <c r="O7872" s="29">
        <f t="shared" si="734"/>
        <v>5</v>
      </c>
      <c r="P7872" s="29">
        <f t="shared" si="735"/>
        <v>10</v>
      </c>
      <c r="Q7872" s="14" t="str">
        <f t="shared" si="736"/>
        <v xml:space="preserve">Cari </v>
      </c>
      <c r="R7872" s="14" t="str">
        <f t="shared" si="737"/>
        <v>Sayre</v>
      </c>
    </row>
    <row r="7873" spans="2:18" x14ac:dyDescent="0.45">
      <c r="B7873" s="14" t="str">
        <f t="shared" si="732"/>
        <v>39965639968</v>
      </c>
      <c r="C7873" s="5">
        <v>39965</v>
      </c>
      <c r="D7873" s="2" t="s">
        <v>808</v>
      </c>
      <c r="E7873" s="14">
        <f t="shared" si="733"/>
        <v>0</v>
      </c>
      <c r="F7873" s="2">
        <v>6</v>
      </c>
      <c r="G7873" s="19">
        <v>55.77</v>
      </c>
      <c r="H7873" s="20">
        <v>0.04</v>
      </c>
      <c r="I7873" s="6"/>
      <c r="J7873" s="5">
        <v>39968</v>
      </c>
      <c r="K7873" s="25">
        <v>-4.37</v>
      </c>
      <c r="L7873" s="2" t="s">
        <v>211</v>
      </c>
      <c r="M7873" s="14">
        <f>+VLOOKUP(L7873,Customers!$C$3:$D$797,2,FALSE)</f>
        <v>5</v>
      </c>
      <c r="N7873" s="14">
        <f>+INDEX(Customers!$B$2:$D$797,MATCH(TF_Database!L7873,Customers!$C$2:$C$797,0),1)</f>
        <v>28377</v>
      </c>
      <c r="O7873" s="29">
        <f t="shared" si="734"/>
        <v>6</v>
      </c>
      <c r="P7873" s="29">
        <f t="shared" si="735"/>
        <v>13</v>
      </c>
      <c r="Q7873" s="14" t="str">
        <f t="shared" si="736"/>
        <v xml:space="preserve">Craig </v>
      </c>
      <c r="R7873" s="14" t="str">
        <f t="shared" si="737"/>
        <v>Carroll</v>
      </c>
    </row>
    <row r="7874" spans="2:18" x14ac:dyDescent="0.45">
      <c r="B7874" s="14" t="str">
        <f t="shared" si="732"/>
        <v>399653439967</v>
      </c>
      <c r="C7874" s="5">
        <v>39965</v>
      </c>
      <c r="D7874" s="2" t="s">
        <v>808</v>
      </c>
      <c r="E7874" s="14">
        <f t="shared" si="733"/>
        <v>0</v>
      </c>
      <c r="F7874" s="2">
        <v>34</v>
      </c>
      <c r="G7874" s="19">
        <v>2181.44</v>
      </c>
      <c r="H7874" s="20">
        <v>7.0000000000000007E-2</v>
      </c>
      <c r="I7874" s="6"/>
      <c r="J7874" s="5">
        <v>39967</v>
      </c>
      <c r="K7874" s="25">
        <v>-896.34</v>
      </c>
      <c r="L7874" s="2" t="s">
        <v>211</v>
      </c>
      <c r="M7874" s="14">
        <f>+VLOOKUP(L7874,Customers!$C$3:$D$797,2,FALSE)</f>
        <v>5</v>
      </c>
      <c r="N7874" s="14">
        <f>+INDEX(Customers!$B$2:$D$797,MATCH(TF_Database!L7874,Customers!$C$2:$C$797,0),1)</f>
        <v>28377</v>
      </c>
      <c r="O7874" s="29">
        <f t="shared" si="734"/>
        <v>6</v>
      </c>
      <c r="P7874" s="29">
        <f t="shared" si="735"/>
        <v>13</v>
      </c>
      <c r="Q7874" s="14" t="str">
        <f t="shared" si="736"/>
        <v xml:space="preserve">Craig </v>
      </c>
      <c r="R7874" s="14" t="str">
        <f t="shared" si="737"/>
        <v>Carroll</v>
      </c>
    </row>
    <row r="7875" spans="2:18" x14ac:dyDescent="0.45">
      <c r="B7875" s="14" t="str">
        <f t="shared" si="732"/>
        <v>399343339935</v>
      </c>
      <c r="C7875" s="5">
        <v>39934</v>
      </c>
      <c r="D7875" s="2" t="s">
        <v>810</v>
      </c>
      <c r="E7875" s="14">
        <f t="shared" si="733"/>
        <v>0</v>
      </c>
      <c r="F7875" s="2">
        <v>33</v>
      </c>
      <c r="G7875" s="19">
        <v>78.81</v>
      </c>
      <c r="H7875" s="20">
        <v>0.03</v>
      </c>
      <c r="I7875" s="6"/>
      <c r="J7875" s="5">
        <v>39935</v>
      </c>
      <c r="K7875" s="25">
        <v>-93.25</v>
      </c>
      <c r="L7875" s="2" t="s">
        <v>694</v>
      </c>
      <c r="M7875" s="14">
        <f>+VLOOKUP(L7875,Customers!$C$3:$D$797,2,FALSE)</f>
        <v>2</v>
      </c>
      <c r="N7875" s="14">
        <f>+INDEX(Customers!$B$2:$D$797,MATCH(TF_Database!L7875,Customers!$C$2:$C$797,0),1)</f>
        <v>9978</v>
      </c>
      <c r="O7875" s="29">
        <f t="shared" si="734"/>
        <v>8</v>
      </c>
      <c r="P7875" s="29">
        <f t="shared" si="735"/>
        <v>17</v>
      </c>
      <c r="Q7875" s="14" t="str">
        <f t="shared" si="736"/>
        <v xml:space="preserve">Georgia </v>
      </c>
      <c r="R7875" s="14" t="str">
        <f t="shared" si="737"/>
        <v>Rosenberg</v>
      </c>
    </row>
    <row r="7876" spans="2:18" x14ac:dyDescent="0.45">
      <c r="B7876" s="14" t="str">
        <f t="shared" si="732"/>
        <v>410042441006</v>
      </c>
      <c r="C7876" s="5">
        <v>41004</v>
      </c>
      <c r="D7876" s="2" t="s">
        <v>811</v>
      </c>
      <c r="E7876" s="14">
        <f t="shared" si="733"/>
        <v>0</v>
      </c>
      <c r="F7876" s="2">
        <v>24</v>
      </c>
      <c r="G7876" s="19">
        <v>790.63</v>
      </c>
      <c r="H7876" s="20">
        <v>0.1</v>
      </c>
      <c r="I7876" s="6"/>
      <c r="J7876" s="5">
        <v>41006</v>
      </c>
      <c r="K7876" s="25">
        <v>52.317500000000003</v>
      </c>
      <c r="L7876" s="2" t="s">
        <v>211</v>
      </c>
      <c r="M7876" s="14">
        <f>+VLOOKUP(L7876,Customers!$C$3:$D$797,2,FALSE)</f>
        <v>5</v>
      </c>
      <c r="N7876" s="14">
        <f>+INDEX(Customers!$B$2:$D$797,MATCH(TF_Database!L7876,Customers!$C$2:$C$797,0),1)</f>
        <v>28377</v>
      </c>
      <c r="O7876" s="29">
        <f t="shared" si="734"/>
        <v>6</v>
      </c>
      <c r="P7876" s="29">
        <f t="shared" si="735"/>
        <v>13</v>
      </c>
      <c r="Q7876" s="14" t="str">
        <f t="shared" si="736"/>
        <v xml:space="preserve">Craig </v>
      </c>
      <c r="R7876" s="14" t="str">
        <f t="shared" si="737"/>
        <v>Carroll</v>
      </c>
    </row>
    <row r="7877" spans="2:18" x14ac:dyDescent="0.45">
      <c r="B7877" s="14" t="str">
        <f t="shared" si="732"/>
        <v>401013540110</v>
      </c>
      <c r="C7877" s="5">
        <v>40101</v>
      </c>
      <c r="D7877" s="2" t="s">
        <v>804</v>
      </c>
      <c r="E7877" s="14">
        <f t="shared" si="733"/>
        <v>0</v>
      </c>
      <c r="F7877" s="2">
        <v>35</v>
      </c>
      <c r="G7877" s="19">
        <v>183.45</v>
      </c>
      <c r="H7877" s="20">
        <v>0.01</v>
      </c>
      <c r="I7877" s="6"/>
      <c r="J7877" s="5">
        <v>40110</v>
      </c>
      <c r="K7877" s="25">
        <v>-149.66</v>
      </c>
      <c r="L7877" s="2" t="s">
        <v>220</v>
      </c>
      <c r="M7877" s="14">
        <f>+VLOOKUP(L7877,Customers!$C$3:$D$797,2,FALSE)</f>
        <v>1</v>
      </c>
      <c r="N7877" s="14">
        <f>+INDEX(Customers!$B$2:$D$797,MATCH(TF_Database!L7877,Customers!$C$2:$C$797,0),1)</f>
        <v>2945</v>
      </c>
      <c r="O7877" s="29">
        <f t="shared" si="734"/>
        <v>5</v>
      </c>
      <c r="P7877" s="29">
        <f t="shared" si="735"/>
        <v>10</v>
      </c>
      <c r="Q7877" s="14" t="str">
        <f t="shared" si="736"/>
        <v xml:space="preserve">Cari </v>
      </c>
      <c r="R7877" s="14" t="str">
        <f t="shared" si="737"/>
        <v>Sayre</v>
      </c>
    </row>
    <row r="7878" spans="2:18" x14ac:dyDescent="0.45">
      <c r="B7878" s="14" t="str">
        <f t="shared" si="732"/>
        <v>407132740715</v>
      </c>
      <c r="C7878" s="5">
        <v>40713</v>
      </c>
      <c r="D7878" s="2" t="s">
        <v>806</v>
      </c>
      <c r="E7878" s="14">
        <f t="shared" si="733"/>
        <v>1</v>
      </c>
      <c r="F7878" s="2">
        <v>27</v>
      </c>
      <c r="G7878" s="19">
        <v>180.46</v>
      </c>
      <c r="H7878" s="20">
        <v>0.05</v>
      </c>
      <c r="I7878" s="6"/>
      <c r="J7878" s="5">
        <v>40715</v>
      </c>
      <c r="K7878" s="25">
        <v>-57.62</v>
      </c>
      <c r="L7878" s="2" t="s">
        <v>694</v>
      </c>
      <c r="M7878" s="14">
        <f>+VLOOKUP(L7878,Customers!$C$3:$D$797,2,FALSE)</f>
        <v>2</v>
      </c>
      <c r="N7878" s="14">
        <f>+INDEX(Customers!$B$2:$D$797,MATCH(TF_Database!L7878,Customers!$C$2:$C$797,0),1)</f>
        <v>9978</v>
      </c>
      <c r="O7878" s="29">
        <f t="shared" si="734"/>
        <v>8</v>
      </c>
      <c r="P7878" s="29">
        <f t="shared" si="735"/>
        <v>17</v>
      </c>
      <c r="Q7878" s="14" t="str">
        <f t="shared" si="736"/>
        <v xml:space="preserve">Georgia </v>
      </c>
      <c r="R7878" s="14" t="str">
        <f t="shared" si="737"/>
        <v>Rosenberg</v>
      </c>
    </row>
    <row r="7879" spans="2:18" x14ac:dyDescent="0.45">
      <c r="B7879" s="14" t="str">
        <f t="shared" ref="B7879:B7942" si="738">+CONCATENATE(C7879,F7879,J7879)</f>
        <v>400464040047</v>
      </c>
      <c r="C7879" s="5">
        <v>40046</v>
      </c>
      <c r="D7879" s="2" t="s">
        <v>806</v>
      </c>
      <c r="E7879" s="14">
        <f t="shared" ref="E7879:E7942" si="739">+IF(D7879="High",1,0)</f>
        <v>1</v>
      </c>
      <c r="F7879" s="2">
        <v>40</v>
      </c>
      <c r="G7879" s="19">
        <v>174.64</v>
      </c>
      <c r="H7879" s="20">
        <v>0.04</v>
      </c>
      <c r="I7879" s="6"/>
      <c r="J7879" s="5">
        <v>40047</v>
      </c>
      <c r="K7879" s="25">
        <v>-143.22999999999999</v>
      </c>
      <c r="L7879" s="2" t="s">
        <v>119</v>
      </c>
      <c r="M7879" s="14">
        <f>+VLOOKUP(L7879,Customers!$C$3:$D$797,2,FALSE)</f>
        <v>1</v>
      </c>
      <c r="N7879" s="14">
        <f>+INDEX(Customers!$B$2:$D$797,MATCH(TF_Database!L7879,Customers!$C$2:$C$797,0),1)</f>
        <v>27827</v>
      </c>
      <c r="O7879" s="29">
        <f t="shared" ref="O7879:O7942" si="740">+SEARCH(" ",L7879)</f>
        <v>7</v>
      </c>
      <c r="P7879" s="29">
        <f t="shared" ref="P7879:P7942" si="741">+LEN(L7879)</f>
        <v>11</v>
      </c>
      <c r="Q7879" s="14" t="str">
        <f t="shared" ref="Q7879:Q7942" si="742">+LEFT(L7879,O7879)</f>
        <v xml:space="preserve">Daniel </v>
      </c>
      <c r="R7879" s="14" t="str">
        <f t="shared" ref="R7879:R7942" si="743">+RIGHT(L7879,P7879-O7879)</f>
        <v>Lacy</v>
      </c>
    </row>
    <row r="7880" spans="2:18" x14ac:dyDescent="0.45">
      <c r="B7880" s="14" t="str">
        <f t="shared" si="738"/>
        <v>40046840048</v>
      </c>
      <c r="C7880" s="5">
        <v>40046</v>
      </c>
      <c r="D7880" s="2" t="s">
        <v>806</v>
      </c>
      <c r="E7880" s="14">
        <f t="shared" si="739"/>
        <v>1</v>
      </c>
      <c r="F7880" s="2">
        <v>8</v>
      </c>
      <c r="G7880" s="19">
        <v>994.22800000000007</v>
      </c>
      <c r="H7880" s="20">
        <v>0.09</v>
      </c>
      <c r="I7880" s="6"/>
      <c r="J7880" s="5">
        <v>40048</v>
      </c>
      <c r="K7880" s="25">
        <v>-446.57800000000003</v>
      </c>
      <c r="L7880" s="2" t="s">
        <v>119</v>
      </c>
      <c r="M7880" s="14">
        <f>+VLOOKUP(L7880,Customers!$C$3:$D$797,2,FALSE)</f>
        <v>1</v>
      </c>
      <c r="N7880" s="14">
        <f>+INDEX(Customers!$B$2:$D$797,MATCH(TF_Database!L7880,Customers!$C$2:$C$797,0),1)</f>
        <v>27827</v>
      </c>
      <c r="O7880" s="29">
        <f t="shared" si="740"/>
        <v>7</v>
      </c>
      <c r="P7880" s="29">
        <f t="shared" si="741"/>
        <v>11</v>
      </c>
      <c r="Q7880" s="14" t="str">
        <f t="shared" si="742"/>
        <v xml:space="preserve">Daniel </v>
      </c>
      <c r="R7880" s="14" t="str">
        <f t="shared" si="743"/>
        <v>Lacy</v>
      </c>
    </row>
    <row r="7881" spans="2:18" x14ac:dyDescent="0.45">
      <c r="B7881" s="14" t="str">
        <f t="shared" si="738"/>
        <v>400842440089</v>
      </c>
      <c r="C7881" s="5">
        <v>40084</v>
      </c>
      <c r="D7881" s="2" t="s">
        <v>804</v>
      </c>
      <c r="E7881" s="14">
        <f t="shared" si="739"/>
        <v>0</v>
      </c>
      <c r="F7881" s="2">
        <v>24</v>
      </c>
      <c r="G7881" s="19">
        <v>1239.81</v>
      </c>
      <c r="H7881" s="20">
        <v>0.04</v>
      </c>
      <c r="I7881" s="6"/>
      <c r="J7881" s="5">
        <v>40089</v>
      </c>
      <c r="K7881" s="25">
        <v>-13.28</v>
      </c>
      <c r="L7881" s="2" t="s">
        <v>668</v>
      </c>
      <c r="M7881" s="14">
        <f>+VLOOKUP(L7881,Customers!$C$3:$D$797,2,FALSE)</f>
        <v>4</v>
      </c>
      <c r="N7881" s="14">
        <f>+INDEX(Customers!$B$2:$D$797,MATCH(TF_Database!L7881,Customers!$C$2:$C$797,0),1)</f>
        <v>21224</v>
      </c>
      <c r="O7881" s="29">
        <f t="shared" si="740"/>
        <v>6</v>
      </c>
      <c r="P7881" s="29">
        <f t="shared" si="741"/>
        <v>12</v>
      </c>
      <c r="Q7881" s="14" t="str">
        <f t="shared" si="742"/>
        <v xml:space="preserve">Craig </v>
      </c>
      <c r="R7881" s="14" t="str">
        <f t="shared" si="743"/>
        <v>Leslie</v>
      </c>
    </row>
    <row r="7882" spans="2:18" x14ac:dyDescent="0.45">
      <c r="B7882" s="14" t="str">
        <f t="shared" si="738"/>
        <v>400844140086</v>
      </c>
      <c r="C7882" s="5">
        <v>40084</v>
      </c>
      <c r="D7882" s="2" t="s">
        <v>804</v>
      </c>
      <c r="E7882" s="14">
        <f t="shared" si="739"/>
        <v>0</v>
      </c>
      <c r="F7882" s="2">
        <v>41</v>
      </c>
      <c r="G7882" s="19">
        <v>273.32</v>
      </c>
      <c r="H7882" s="20">
        <v>0.02</v>
      </c>
      <c r="I7882" s="6"/>
      <c r="J7882" s="5">
        <v>40086</v>
      </c>
      <c r="K7882" s="25">
        <v>-48.68</v>
      </c>
      <c r="L7882" s="2" t="s">
        <v>668</v>
      </c>
      <c r="M7882" s="14">
        <f>+VLOOKUP(L7882,Customers!$C$3:$D$797,2,FALSE)</f>
        <v>4</v>
      </c>
      <c r="N7882" s="14">
        <f>+INDEX(Customers!$B$2:$D$797,MATCH(TF_Database!L7882,Customers!$C$2:$C$797,0),1)</f>
        <v>21224</v>
      </c>
      <c r="O7882" s="29">
        <f t="shared" si="740"/>
        <v>6</v>
      </c>
      <c r="P7882" s="29">
        <f t="shared" si="741"/>
        <v>12</v>
      </c>
      <c r="Q7882" s="14" t="str">
        <f t="shared" si="742"/>
        <v xml:space="preserve">Craig </v>
      </c>
      <c r="R7882" s="14" t="str">
        <f t="shared" si="743"/>
        <v>Leslie</v>
      </c>
    </row>
    <row r="7883" spans="2:18" x14ac:dyDescent="0.45">
      <c r="B7883" s="14" t="str">
        <f t="shared" si="738"/>
        <v>410732141074</v>
      </c>
      <c r="C7883" s="5">
        <v>41073</v>
      </c>
      <c r="D7883" s="2" t="s">
        <v>810</v>
      </c>
      <c r="E7883" s="14">
        <f t="shared" si="739"/>
        <v>0</v>
      </c>
      <c r="F7883" s="2">
        <v>21</v>
      </c>
      <c r="G7883" s="19">
        <v>146.25</v>
      </c>
      <c r="H7883" s="20">
        <v>0.01</v>
      </c>
      <c r="I7883" s="6"/>
      <c r="J7883" s="5">
        <v>41074</v>
      </c>
      <c r="K7883" s="25">
        <v>60.12</v>
      </c>
      <c r="L7883" s="2" t="s">
        <v>105</v>
      </c>
      <c r="M7883" s="14">
        <f>+VLOOKUP(L7883,Customers!$C$3:$D$797,2,FALSE)</f>
        <v>4</v>
      </c>
      <c r="N7883" s="14">
        <f>+INDEX(Customers!$B$2:$D$797,MATCH(TF_Database!L7883,Customers!$C$2:$C$797,0),1)</f>
        <v>3626</v>
      </c>
      <c r="O7883" s="29">
        <f t="shared" si="740"/>
        <v>6</v>
      </c>
      <c r="P7883" s="29">
        <f t="shared" si="741"/>
        <v>11</v>
      </c>
      <c r="Q7883" s="14" t="str">
        <f t="shared" si="742"/>
        <v xml:space="preserve">Emily </v>
      </c>
      <c r="R7883" s="14" t="str">
        <f t="shared" si="743"/>
        <v>Grady</v>
      </c>
    </row>
    <row r="7884" spans="2:18" x14ac:dyDescent="0.45">
      <c r="B7884" s="14" t="str">
        <f t="shared" si="738"/>
        <v>398161239817</v>
      </c>
      <c r="C7884" s="5">
        <v>39816</v>
      </c>
      <c r="D7884" s="2" t="s">
        <v>806</v>
      </c>
      <c r="E7884" s="14">
        <f t="shared" si="739"/>
        <v>1</v>
      </c>
      <c r="F7884" s="2">
        <v>12</v>
      </c>
      <c r="G7884" s="19">
        <v>262.76</v>
      </c>
      <c r="H7884" s="20">
        <v>0.05</v>
      </c>
      <c r="I7884" s="6"/>
      <c r="J7884" s="5">
        <v>39817</v>
      </c>
      <c r="K7884" s="25">
        <v>-146.05000000000001</v>
      </c>
      <c r="L7884" s="2" t="s">
        <v>777</v>
      </c>
      <c r="M7884" s="14">
        <f>+VLOOKUP(L7884,Customers!$C$3:$D$797,2,FALSE)</f>
        <v>1</v>
      </c>
      <c r="N7884" s="14">
        <f>+INDEX(Customers!$B$2:$D$797,MATCH(TF_Database!L7884,Customers!$C$2:$C$797,0),1)</f>
        <v>30406</v>
      </c>
      <c r="O7884" s="29">
        <f t="shared" si="740"/>
        <v>6</v>
      </c>
      <c r="P7884" s="29">
        <f t="shared" si="741"/>
        <v>10</v>
      </c>
      <c r="Q7884" s="14" t="str">
        <f t="shared" si="742"/>
        <v xml:space="preserve">Larry </v>
      </c>
      <c r="R7884" s="14" t="str">
        <f t="shared" si="743"/>
        <v>Tron</v>
      </c>
    </row>
    <row r="7885" spans="2:18" x14ac:dyDescent="0.45">
      <c r="B7885" s="14" t="str">
        <f t="shared" si="738"/>
        <v>399564039956</v>
      </c>
      <c r="C7885" s="5">
        <v>39956</v>
      </c>
      <c r="D7885" s="2" t="s">
        <v>806</v>
      </c>
      <c r="E7885" s="14">
        <f t="shared" si="739"/>
        <v>1</v>
      </c>
      <c r="F7885" s="2">
        <v>40</v>
      </c>
      <c r="G7885" s="19">
        <v>104.39</v>
      </c>
      <c r="H7885" s="20">
        <v>7.0000000000000007E-2</v>
      </c>
      <c r="I7885" s="6"/>
      <c r="J7885" s="5">
        <v>39956</v>
      </c>
      <c r="K7885" s="25">
        <v>38.450000000000003</v>
      </c>
      <c r="L7885" s="2" t="s">
        <v>105</v>
      </c>
      <c r="M7885" s="14">
        <f>+VLOOKUP(L7885,Customers!$C$3:$D$797,2,FALSE)</f>
        <v>4</v>
      </c>
      <c r="N7885" s="14">
        <f>+INDEX(Customers!$B$2:$D$797,MATCH(TF_Database!L7885,Customers!$C$2:$C$797,0),1)</f>
        <v>3626</v>
      </c>
      <c r="O7885" s="29">
        <f t="shared" si="740"/>
        <v>6</v>
      </c>
      <c r="P7885" s="29">
        <f t="shared" si="741"/>
        <v>11</v>
      </c>
      <c r="Q7885" s="14" t="str">
        <f t="shared" si="742"/>
        <v xml:space="preserve">Emily </v>
      </c>
      <c r="R7885" s="14" t="str">
        <f t="shared" si="743"/>
        <v>Grady</v>
      </c>
    </row>
    <row r="7886" spans="2:18" x14ac:dyDescent="0.45">
      <c r="B7886" s="14" t="str">
        <f t="shared" si="738"/>
        <v>409491440951</v>
      </c>
      <c r="C7886" s="5">
        <v>40949</v>
      </c>
      <c r="D7886" s="2" t="s">
        <v>811</v>
      </c>
      <c r="E7886" s="14">
        <f t="shared" si="739"/>
        <v>0</v>
      </c>
      <c r="F7886" s="2">
        <v>14</v>
      </c>
      <c r="G7886" s="19">
        <v>1281.3579999999999</v>
      </c>
      <c r="H7886" s="20">
        <v>0.09</v>
      </c>
      <c r="I7886" s="6"/>
      <c r="J7886" s="5">
        <v>40951</v>
      </c>
      <c r="K7886" s="25">
        <v>-90.123000000000005</v>
      </c>
      <c r="L7886" s="2" t="s">
        <v>774</v>
      </c>
      <c r="M7886" s="14">
        <f>+VLOOKUP(L7886,Customers!$C$3:$D$797,2,FALSE)</f>
        <v>1</v>
      </c>
      <c r="N7886" s="14">
        <f>+INDEX(Customers!$B$2:$D$797,MATCH(TF_Database!L7886,Customers!$C$2:$C$797,0),1)</f>
        <v>18238</v>
      </c>
      <c r="O7886" s="29">
        <f t="shared" si="740"/>
        <v>6</v>
      </c>
      <c r="P7886" s="29">
        <f t="shared" si="741"/>
        <v>14</v>
      </c>
      <c r="Q7886" s="14" t="str">
        <f t="shared" si="742"/>
        <v xml:space="preserve">Alice </v>
      </c>
      <c r="R7886" s="14" t="str">
        <f t="shared" si="743"/>
        <v>McCarthy</v>
      </c>
    </row>
    <row r="7887" spans="2:18" x14ac:dyDescent="0.45">
      <c r="B7887" s="14" t="str">
        <f t="shared" si="738"/>
        <v>40642140649</v>
      </c>
      <c r="C7887" s="5">
        <v>40642</v>
      </c>
      <c r="D7887" s="2" t="s">
        <v>804</v>
      </c>
      <c r="E7887" s="14">
        <f t="shared" si="739"/>
        <v>0</v>
      </c>
      <c r="F7887" s="2">
        <v>1</v>
      </c>
      <c r="G7887" s="19">
        <v>32.51</v>
      </c>
      <c r="H7887" s="20">
        <v>0.1</v>
      </c>
      <c r="I7887" s="6"/>
      <c r="J7887" s="5">
        <v>40649</v>
      </c>
      <c r="K7887" s="25">
        <v>-90.94</v>
      </c>
      <c r="L7887" s="2" t="s">
        <v>778</v>
      </c>
      <c r="M7887" s="14">
        <f>+VLOOKUP(L7887,Customers!$C$3:$D$797,2,FALSE)</f>
        <v>4</v>
      </c>
      <c r="N7887" s="14">
        <f>+INDEX(Customers!$B$2:$D$797,MATCH(TF_Database!L7887,Customers!$C$2:$C$797,0),1)</f>
        <v>1124</v>
      </c>
      <c r="O7887" s="29">
        <f t="shared" si="740"/>
        <v>6</v>
      </c>
      <c r="P7887" s="29">
        <f t="shared" si="741"/>
        <v>15</v>
      </c>
      <c r="Q7887" s="14" t="str">
        <f t="shared" si="742"/>
        <v xml:space="preserve">Brian </v>
      </c>
      <c r="R7887" s="14" t="str">
        <f t="shared" si="743"/>
        <v>DeCherney</v>
      </c>
    </row>
    <row r="7888" spans="2:18" x14ac:dyDescent="0.45">
      <c r="B7888" s="14" t="str">
        <f t="shared" si="738"/>
        <v>406423340642</v>
      </c>
      <c r="C7888" s="5">
        <v>40642</v>
      </c>
      <c r="D7888" s="2" t="s">
        <v>804</v>
      </c>
      <c r="E7888" s="14">
        <f t="shared" si="739"/>
        <v>0</v>
      </c>
      <c r="F7888" s="2">
        <v>33</v>
      </c>
      <c r="G7888" s="19">
        <v>570.51</v>
      </c>
      <c r="H7888" s="20">
        <v>0</v>
      </c>
      <c r="I7888" s="6"/>
      <c r="J7888" s="5">
        <v>40642</v>
      </c>
      <c r="K7888" s="25">
        <v>-142.75</v>
      </c>
      <c r="L7888" s="2" t="s">
        <v>778</v>
      </c>
      <c r="M7888" s="14">
        <f>+VLOOKUP(L7888,Customers!$C$3:$D$797,2,FALSE)</f>
        <v>4</v>
      </c>
      <c r="N7888" s="14">
        <f>+INDEX(Customers!$B$2:$D$797,MATCH(TF_Database!L7888,Customers!$C$2:$C$797,0),1)</f>
        <v>1124</v>
      </c>
      <c r="O7888" s="29">
        <f t="shared" si="740"/>
        <v>6</v>
      </c>
      <c r="P7888" s="29">
        <f t="shared" si="741"/>
        <v>15</v>
      </c>
      <c r="Q7888" s="14" t="str">
        <f t="shared" si="742"/>
        <v xml:space="preserve">Brian </v>
      </c>
      <c r="R7888" s="14" t="str">
        <f t="shared" si="743"/>
        <v>DeCherney</v>
      </c>
    </row>
    <row r="7889" spans="2:18" x14ac:dyDescent="0.45">
      <c r="B7889" s="14" t="str">
        <f t="shared" si="738"/>
        <v>39816439818</v>
      </c>
      <c r="C7889" s="5">
        <v>39816</v>
      </c>
      <c r="D7889" s="2" t="s">
        <v>808</v>
      </c>
      <c r="E7889" s="14">
        <f t="shared" si="739"/>
        <v>0</v>
      </c>
      <c r="F7889" s="2">
        <v>4</v>
      </c>
      <c r="G7889" s="19">
        <v>896.49</v>
      </c>
      <c r="H7889" s="20">
        <v>0</v>
      </c>
      <c r="I7889" s="6"/>
      <c r="J7889" s="5">
        <v>39818</v>
      </c>
      <c r="K7889" s="25">
        <v>-452.26949999999999</v>
      </c>
      <c r="L7889" s="2" t="s">
        <v>779</v>
      </c>
      <c r="M7889" s="14">
        <f>+VLOOKUP(L7889,Customers!$C$3:$D$797,2,FALSE)</f>
        <v>5</v>
      </c>
      <c r="N7889" s="14">
        <f>+INDEX(Customers!$B$2:$D$797,MATCH(TF_Database!L7889,Customers!$C$2:$C$797,0),1)</f>
        <v>6238</v>
      </c>
      <c r="O7889" s="29">
        <f t="shared" si="740"/>
        <v>4</v>
      </c>
      <c r="P7889" s="29">
        <f t="shared" si="741"/>
        <v>10</v>
      </c>
      <c r="Q7889" s="14" t="str">
        <f t="shared" si="742"/>
        <v xml:space="preserve">Ann </v>
      </c>
      <c r="R7889" s="14" t="str">
        <f t="shared" si="743"/>
        <v>Steele</v>
      </c>
    </row>
    <row r="7890" spans="2:18" x14ac:dyDescent="0.45">
      <c r="B7890" s="14" t="str">
        <f t="shared" si="738"/>
        <v>40596240602</v>
      </c>
      <c r="C7890" s="5">
        <v>40596</v>
      </c>
      <c r="D7890" s="2" t="s">
        <v>804</v>
      </c>
      <c r="E7890" s="14">
        <f t="shared" si="739"/>
        <v>0</v>
      </c>
      <c r="F7890" s="2">
        <v>2</v>
      </c>
      <c r="G7890" s="19">
        <v>107.12</v>
      </c>
      <c r="H7890" s="20">
        <v>0.08</v>
      </c>
      <c r="I7890" s="6"/>
      <c r="J7890" s="5">
        <v>40602</v>
      </c>
      <c r="K7890" s="25">
        <v>-54.87</v>
      </c>
      <c r="L7890" s="2" t="s">
        <v>208</v>
      </c>
      <c r="M7890" s="14">
        <f>+VLOOKUP(L7890,Customers!$C$3:$D$797,2,FALSE)</f>
        <v>3</v>
      </c>
      <c r="N7890" s="14">
        <f>+INDEX(Customers!$B$2:$D$797,MATCH(TF_Database!L7890,Customers!$C$2:$C$797,0),1)</f>
        <v>5503</v>
      </c>
      <c r="O7890" s="29">
        <f t="shared" si="740"/>
        <v>6</v>
      </c>
      <c r="P7890" s="29">
        <f t="shared" si="741"/>
        <v>13</v>
      </c>
      <c r="Q7890" s="14" t="str">
        <f t="shared" si="742"/>
        <v xml:space="preserve">Annie </v>
      </c>
      <c r="R7890" s="14" t="str">
        <f t="shared" si="743"/>
        <v>Thurman</v>
      </c>
    </row>
    <row r="7891" spans="2:18" x14ac:dyDescent="0.45">
      <c r="B7891" s="14" t="str">
        <f t="shared" si="738"/>
        <v>405962540600</v>
      </c>
      <c r="C7891" s="5">
        <v>40596</v>
      </c>
      <c r="D7891" s="2" t="s">
        <v>804</v>
      </c>
      <c r="E7891" s="14">
        <f t="shared" si="739"/>
        <v>0</v>
      </c>
      <c r="F7891" s="2">
        <v>25</v>
      </c>
      <c r="G7891" s="19">
        <v>676.24</v>
      </c>
      <c r="H7891" s="20">
        <v>0.05</v>
      </c>
      <c r="I7891" s="6"/>
      <c r="J7891" s="5">
        <v>40600</v>
      </c>
      <c r="K7891" s="25">
        <v>219.78</v>
      </c>
      <c r="L7891" s="2" t="s">
        <v>208</v>
      </c>
      <c r="M7891" s="14">
        <f>+VLOOKUP(L7891,Customers!$C$3:$D$797,2,FALSE)</f>
        <v>3</v>
      </c>
      <c r="N7891" s="14">
        <f>+INDEX(Customers!$B$2:$D$797,MATCH(TF_Database!L7891,Customers!$C$2:$C$797,0),1)</f>
        <v>5503</v>
      </c>
      <c r="O7891" s="29">
        <f t="shared" si="740"/>
        <v>6</v>
      </c>
      <c r="P7891" s="29">
        <f t="shared" si="741"/>
        <v>13</v>
      </c>
      <c r="Q7891" s="14" t="str">
        <f t="shared" si="742"/>
        <v xml:space="preserve">Annie </v>
      </c>
      <c r="R7891" s="14" t="str">
        <f t="shared" si="743"/>
        <v>Thurman</v>
      </c>
    </row>
    <row r="7892" spans="2:18" x14ac:dyDescent="0.45">
      <c r="B7892" s="14" t="str">
        <f t="shared" si="738"/>
        <v>405962440600</v>
      </c>
      <c r="C7892" s="5">
        <v>40596</v>
      </c>
      <c r="D7892" s="2" t="s">
        <v>804</v>
      </c>
      <c r="E7892" s="14">
        <f t="shared" si="739"/>
        <v>0</v>
      </c>
      <c r="F7892" s="2">
        <v>24</v>
      </c>
      <c r="G7892" s="19">
        <v>3668.6</v>
      </c>
      <c r="H7892" s="20">
        <v>7.0000000000000007E-2</v>
      </c>
      <c r="I7892" s="6"/>
      <c r="J7892" s="5">
        <v>40600</v>
      </c>
      <c r="K7892" s="25">
        <v>993.15</v>
      </c>
      <c r="L7892" s="2" t="s">
        <v>208</v>
      </c>
      <c r="M7892" s="14">
        <f>+VLOOKUP(L7892,Customers!$C$3:$D$797,2,FALSE)</f>
        <v>3</v>
      </c>
      <c r="N7892" s="14">
        <f>+INDEX(Customers!$B$2:$D$797,MATCH(TF_Database!L7892,Customers!$C$2:$C$797,0),1)</f>
        <v>5503</v>
      </c>
      <c r="O7892" s="29">
        <f t="shared" si="740"/>
        <v>6</v>
      </c>
      <c r="P7892" s="29">
        <f t="shared" si="741"/>
        <v>13</v>
      </c>
      <c r="Q7892" s="14" t="str">
        <f t="shared" si="742"/>
        <v xml:space="preserve">Annie </v>
      </c>
      <c r="R7892" s="14" t="str">
        <f t="shared" si="743"/>
        <v>Thurman</v>
      </c>
    </row>
    <row r="7893" spans="2:18" x14ac:dyDescent="0.45">
      <c r="B7893" s="14" t="str">
        <f t="shared" si="738"/>
        <v>403353040335</v>
      </c>
      <c r="C7893" s="5">
        <v>40335</v>
      </c>
      <c r="D7893" s="2" t="s">
        <v>806</v>
      </c>
      <c r="E7893" s="14">
        <f t="shared" si="739"/>
        <v>1</v>
      </c>
      <c r="F7893" s="2">
        <v>30</v>
      </c>
      <c r="G7893" s="19">
        <v>160.68</v>
      </c>
      <c r="H7893" s="20">
        <v>0.08</v>
      </c>
      <c r="I7893" s="6"/>
      <c r="J7893" s="5">
        <v>40335</v>
      </c>
      <c r="K7893" s="25">
        <v>77.75</v>
      </c>
      <c r="L7893" s="2" t="s">
        <v>208</v>
      </c>
      <c r="M7893" s="14">
        <f>+VLOOKUP(L7893,Customers!$C$3:$D$797,2,FALSE)</f>
        <v>3</v>
      </c>
      <c r="N7893" s="14">
        <f>+INDEX(Customers!$B$2:$D$797,MATCH(TF_Database!L7893,Customers!$C$2:$C$797,0),1)</f>
        <v>5503</v>
      </c>
      <c r="O7893" s="29">
        <f t="shared" si="740"/>
        <v>6</v>
      </c>
      <c r="P7893" s="29">
        <f t="shared" si="741"/>
        <v>13</v>
      </c>
      <c r="Q7893" s="14" t="str">
        <f t="shared" si="742"/>
        <v xml:space="preserve">Annie </v>
      </c>
      <c r="R7893" s="14" t="str">
        <f t="shared" si="743"/>
        <v>Thurman</v>
      </c>
    </row>
    <row r="7894" spans="2:18" x14ac:dyDescent="0.45">
      <c r="B7894" s="14" t="str">
        <f t="shared" si="738"/>
        <v>398711639873</v>
      </c>
      <c r="C7894" s="5">
        <v>39871</v>
      </c>
      <c r="D7894" s="2" t="s">
        <v>804</v>
      </c>
      <c r="E7894" s="14">
        <f t="shared" si="739"/>
        <v>0</v>
      </c>
      <c r="F7894" s="2">
        <v>16</v>
      </c>
      <c r="G7894" s="19">
        <v>1685.941</v>
      </c>
      <c r="H7894" s="20">
        <v>7.0000000000000007E-2</v>
      </c>
      <c r="I7894" s="6"/>
      <c r="J7894" s="5">
        <v>39873</v>
      </c>
      <c r="K7894" s="25">
        <v>21.024000000000001</v>
      </c>
      <c r="L7894" s="2" t="s">
        <v>220</v>
      </c>
      <c r="M7894" s="14">
        <f>+VLOOKUP(L7894,Customers!$C$3:$D$797,2,FALSE)</f>
        <v>1</v>
      </c>
      <c r="N7894" s="14">
        <f>+INDEX(Customers!$B$2:$D$797,MATCH(TF_Database!L7894,Customers!$C$2:$C$797,0),1)</f>
        <v>2945</v>
      </c>
      <c r="O7894" s="29">
        <f t="shared" si="740"/>
        <v>5</v>
      </c>
      <c r="P7894" s="29">
        <f t="shared" si="741"/>
        <v>10</v>
      </c>
      <c r="Q7894" s="14" t="str">
        <f t="shared" si="742"/>
        <v xml:space="preserve">Cari </v>
      </c>
      <c r="R7894" s="14" t="str">
        <f t="shared" si="743"/>
        <v>Sayre</v>
      </c>
    </row>
    <row r="7895" spans="2:18" x14ac:dyDescent="0.45">
      <c r="B7895" s="14" t="str">
        <f t="shared" si="738"/>
        <v>405824240584</v>
      </c>
      <c r="C7895" s="5">
        <v>40582</v>
      </c>
      <c r="D7895" s="2" t="s">
        <v>806</v>
      </c>
      <c r="E7895" s="14">
        <f t="shared" si="739"/>
        <v>1</v>
      </c>
      <c r="F7895" s="2">
        <v>42</v>
      </c>
      <c r="G7895" s="19">
        <v>229.88</v>
      </c>
      <c r="H7895" s="20">
        <v>0.05</v>
      </c>
      <c r="I7895" s="6"/>
      <c r="J7895" s="5">
        <v>40584</v>
      </c>
      <c r="K7895" s="25">
        <v>-75.25</v>
      </c>
      <c r="L7895" s="2" t="s">
        <v>220</v>
      </c>
      <c r="M7895" s="14">
        <f>+VLOOKUP(L7895,Customers!$C$3:$D$797,2,FALSE)</f>
        <v>1</v>
      </c>
      <c r="N7895" s="14">
        <f>+INDEX(Customers!$B$2:$D$797,MATCH(TF_Database!L7895,Customers!$C$2:$C$797,0),1)</f>
        <v>2945</v>
      </c>
      <c r="O7895" s="29">
        <f t="shared" si="740"/>
        <v>5</v>
      </c>
      <c r="P7895" s="29">
        <f t="shared" si="741"/>
        <v>10</v>
      </c>
      <c r="Q7895" s="14" t="str">
        <f t="shared" si="742"/>
        <v xml:space="preserve">Cari </v>
      </c>
      <c r="R7895" s="14" t="str">
        <f t="shared" si="743"/>
        <v>Sayre</v>
      </c>
    </row>
    <row r="7896" spans="2:18" x14ac:dyDescent="0.45">
      <c r="B7896" s="14" t="str">
        <f t="shared" si="738"/>
        <v>407492940753</v>
      </c>
      <c r="C7896" s="5">
        <v>40749</v>
      </c>
      <c r="D7896" s="2" t="s">
        <v>804</v>
      </c>
      <c r="E7896" s="14">
        <f t="shared" si="739"/>
        <v>0</v>
      </c>
      <c r="F7896" s="2">
        <v>29</v>
      </c>
      <c r="G7896" s="19">
        <v>2896.14</v>
      </c>
      <c r="H7896" s="20">
        <v>0.08</v>
      </c>
      <c r="I7896" s="6"/>
      <c r="J7896" s="5">
        <v>40753</v>
      </c>
      <c r="K7896" s="25">
        <v>366.63</v>
      </c>
      <c r="L7896" s="2" t="s">
        <v>777</v>
      </c>
      <c r="M7896" s="14">
        <f>+VLOOKUP(L7896,Customers!$C$3:$D$797,2,FALSE)</f>
        <v>1</v>
      </c>
      <c r="N7896" s="14">
        <f>+INDEX(Customers!$B$2:$D$797,MATCH(TF_Database!L7896,Customers!$C$2:$C$797,0),1)</f>
        <v>30406</v>
      </c>
      <c r="O7896" s="29">
        <f t="shared" si="740"/>
        <v>6</v>
      </c>
      <c r="P7896" s="29">
        <f t="shared" si="741"/>
        <v>10</v>
      </c>
      <c r="Q7896" s="14" t="str">
        <f t="shared" si="742"/>
        <v xml:space="preserve">Larry </v>
      </c>
      <c r="R7896" s="14" t="str">
        <f t="shared" si="743"/>
        <v>Tron</v>
      </c>
    </row>
    <row r="7897" spans="2:18" x14ac:dyDescent="0.45">
      <c r="B7897" s="14" t="str">
        <f t="shared" si="738"/>
        <v>40992840994</v>
      </c>
      <c r="C7897" s="5">
        <v>40992</v>
      </c>
      <c r="D7897" s="2" t="s">
        <v>810</v>
      </c>
      <c r="E7897" s="14">
        <f t="shared" si="739"/>
        <v>0</v>
      </c>
      <c r="F7897" s="2">
        <v>8</v>
      </c>
      <c r="G7897" s="19">
        <v>86.38</v>
      </c>
      <c r="H7897" s="20">
        <v>0.1</v>
      </c>
      <c r="I7897" s="6"/>
      <c r="J7897" s="5">
        <v>40994</v>
      </c>
      <c r="K7897" s="25">
        <v>-12.61</v>
      </c>
      <c r="L7897" s="2" t="s">
        <v>775</v>
      </c>
      <c r="M7897" s="14">
        <f>+VLOOKUP(L7897,Customers!$C$3:$D$797,2,FALSE)</f>
        <v>4</v>
      </c>
      <c r="N7897" s="14">
        <f>+INDEX(Customers!$B$2:$D$797,MATCH(TF_Database!L7897,Customers!$C$2:$C$797,0),1)</f>
        <v>28296</v>
      </c>
      <c r="O7897" s="29">
        <f t="shared" si="740"/>
        <v>6</v>
      </c>
      <c r="P7897" s="29">
        <f t="shared" si="741"/>
        <v>12</v>
      </c>
      <c r="Q7897" s="14" t="str">
        <f t="shared" si="742"/>
        <v xml:space="preserve">Frank </v>
      </c>
      <c r="R7897" s="14" t="str">
        <f t="shared" si="743"/>
        <v>Merwin</v>
      </c>
    </row>
    <row r="7898" spans="2:18" x14ac:dyDescent="0.45">
      <c r="B7898" s="14" t="str">
        <f t="shared" si="738"/>
        <v>409072940909</v>
      </c>
      <c r="C7898" s="5">
        <v>40907</v>
      </c>
      <c r="D7898" s="2" t="s">
        <v>804</v>
      </c>
      <c r="E7898" s="14">
        <f t="shared" si="739"/>
        <v>0</v>
      </c>
      <c r="F7898" s="2">
        <v>29</v>
      </c>
      <c r="G7898" s="19">
        <v>852.75</v>
      </c>
      <c r="H7898" s="20">
        <v>0.08</v>
      </c>
      <c r="I7898" s="6"/>
      <c r="J7898" s="5">
        <v>40909</v>
      </c>
      <c r="K7898" s="25">
        <v>358.73400000000004</v>
      </c>
      <c r="L7898" s="2" t="s">
        <v>774</v>
      </c>
      <c r="M7898" s="14">
        <f>+VLOOKUP(L7898,Customers!$C$3:$D$797,2,FALSE)</f>
        <v>1</v>
      </c>
      <c r="N7898" s="14">
        <f>+INDEX(Customers!$B$2:$D$797,MATCH(TF_Database!L7898,Customers!$C$2:$C$797,0),1)</f>
        <v>18238</v>
      </c>
      <c r="O7898" s="29">
        <f t="shared" si="740"/>
        <v>6</v>
      </c>
      <c r="P7898" s="29">
        <f t="shared" si="741"/>
        <v>14</v>
      </c>
      <c r="Q7898" s="14" t="str">
        <f t="shared" si="742"/>
        <v xml:space="preserve">Alice </v>
      </c>
      <c r="R7898" s="14" t="str">
        <f t="shared" si="743"/>
        <v>McCarthy</v>
      </c>
    </row>
    <row r="7899" spans="2:18" x14ac:dyDescent="0.45">
      <c r="B7899" s="14" t="str">
        <f t="shared" si="738"/>
        <v>409072640909</v>
      </c>
      <c r="C7899" s="5">
        <v>40907</v>
      </c>
      <c r="D7899" s="2" t="s">
        <v>804</v>
      </c>
      <c r="E7899" s="14">
        <f t="shared" si="739"/>
        <v>0</v>
      </c>
      <c r="F7899" s="2">
        <v>26</v>
      </c>
      <c r="G7899" s="19">
        <v>172.33</v>
      </c>
      <c r="H7899" s="20">
        <v>0.04</v>
      </c>
      <c r="I7899" s="6"/>
      <c r="J7899" s="5">
        <v>40909</v>
      </c>
      <c r="K7899" s="25">
        <v>-52.21</v>
      </c>
      <c r="L7899" s="2" t="s">
        <v>774</v>
      </c>
      <c r="M7899" s="14">
        <f>+VLOOKUP(L7899,Customers!$C$3:$D$797,2,FALSE)</f>
        <v>1</v>
      </c>
      <c r="N7899" s="14">
        <f>+INDEX(Customers!$B$2:$D$797,MATCH(TF_Database!L7899,Customers!$C$2:$C$797,0),1)</f>
        <v>18238</v>
      </c>
      <c r="O7899" s="29">
        <f t="shared" si="740"/>
        <v>6</v>
      </c>
      <c r="P7899" s="29">
        <f t="shared" si="741"/>
        <v>14</v>
      </c>
      <c r="Q7899" s="14" t="str">
        <f t="shared" si="742"/>
        <v xml:space="preserve">Alice </v>
      </c>
      <c r="R7899" s="14" t="str">
        <f t="shared" si="743"/>
        <v>McCarthy</v>
      </c>
    </row>
    <row r="7900" spans="2:18" x14ac:dyDescent="0.45">
      <c r="B7900" s="14" t="str">
        <f t="shared" si="738"/>
        <v>398413639842</v>
      </c>
      <c r="C7900" s="5">
        <v>39841</v>
      </c>
      <c r="D7900" s="2" t="s">
        <v>810</v>
      </c>
      <c r="E7900" s="14">
        <f t="shared" si="739"/>
        <v>0</v>
      </c>
      <c r="F7900" s="2">
        <v>36</v>
      </c>
      <c r="G7900" s="19">
        <v>267.52999999999997</v>
      </c>
      <c r="H7900" s="20">
        <v>0</v>
      </c>
      <c r="I7900" s="6"/>
      <c r="J7900" s="5">
        <v>39842</v>
      </c>
      <c r="K7900" s="25">
        <v>85.17</v>
      </c>
      <c r="L7900" s="2" t="s">
        <v>220</v>
      </c>
      <c r="M7900" s="14">
        <f>+VLOOKUP(L7900,Customers!$C$3:$D$797,2,FALSE)</f>
        <v>1</v>
      </c>
      <c r="N7900" s="14">
        <f>+INDEX(Customers!$B$2:$D$797,MATCH(TF_Database!L7900,Customers!$C$2:$C$797,0),1)</f>
        <v>2945</v>
      </c>
      <c r="O7900" s="29">
        <f t="shared" si="740"/>
        <v>5</v>
      </c>
      <c r="P7900" s="29">
        <f t="shared" si="741"/>
        <v>10</v>
      </c>
      <c r="Q7900" s="14" t="str">
        <f t="shared" si="742"/>
        <v xml:space="preserve">Cari </v>
      </c>
      <c r="R7900" s="14" t="str">
        <f t="shared" si="743"/>
        <v>Sayre</v>
      </c>
    </row>
    <row r="7901" spans="2:18" x14ac:dyDescent="0.45">
      <c r="B7901" s="14" t="str">
        <f t="shared" si="738"/>
        <v>398413139841</v>
      </c>
      <c r="C7901" s="5">
        <v>39841</v>
      </c>
      <c r="D7901" s="2" t="s">
        <v>810</v>
      </c>
      <c r="E7901" s="14">
        <f t="shared" si="739"/>
        <v>0</v>
      </c>
      <c r="F7901" s="2">
        <v>31</v>
      </c>
      <c r="G7901" s="19">
        <v>1065.26</v>
      </c>
      <c r="H7901" s="20">
        <v>0.03</v>
      </c>
      <c r="I7901" s="6"/>
      <c r="J7901" s="5">
        <v>39841</v>
      </c>
      <c r="K7901" s="25">
        <v>-900.27</v>
      </c>
      <c r="L7901" s="2" t="s">
        <v>220</v>
      </c>
      <c r="M7901" s="14">
        <f>+VLOOKUP(L7901,Customers!$C$3:$D$797,2,FALSE)</f>
        <v>1</v>
      </c>
      <c r="N7901" s="14">
        <f>+INDEX(Customers!$B$2:$D$797,MATCH(TF_Database!L7901,Customers!$C$2:$C$797,0),1)</f>
        <v>2945</v>
      </c>
      <c r="O7901" s="29">
        <f t="shared" si="740"/>
        <v>5</v>
      </c>
      <c r="P7901" s="29">
        <f t="shared" si="741"/>
        <v>10</v>
      </c>
      <c r="Q7901" s="14" t="str">
        <f t="shared" si="742"/>
        <v xml:space="preserve">Cari </v>
      </c>
      <c r="R7901" s="14" t="str">
        <f t="shared" si="743"/>
        <v>Sayre</v>
      </c>
    </row>
    <row r="7902" spans="2:18" x14ac:dyDescent="0.45">
      <c r="B7902" s="14" t="str">
        <f t="shared" si="738"/>
        <v>399483039949</v>
      </c>
      <c r="C7902" s="5">
        <v>39948</v>
      </c>
      <c r="D7902" s="2" t="s">
        <v>806</v>
      </c>
      <c r="E7902" s="14">
        <f t="shared" si="739"/>
        <v>1</v>
      </c>
      <c r="F7902" s="2">
        <v>30</v>
      </c>
      <c r="G7902" s="19">
        <v>991.01</v>
      </c>
      <c r="H7902" s="20">
        <v>0.01</v>
      </c>
      <c r="I7902" s="6"/>
      <c r="J7902" s="5">
        <v>39949</v>
      </c>
      <c r="K7902" s="25">
        <v>46.29</v>
      </c>
      <c r="L7902" s="2" t="s">
        <v>777</v>
      </c>
      <c r="M7902" s="14">
        <f>+VLOOKUP(L7902,Customers!$C$3:$D$797,2,FALSE)</f>
        <v>1</v>
      </c>
      <c r="N7902" s="14">
        <f>+INDEX(Customers!$B$2:$D$797,MATCH(TF_Database!L7902,Customers!$C$2:$C$797,0),1)</f>
        <v>30406</v>
      </c>
      <c r="O7902" s="29">
        <f t="shared" si="740"/>
        <v>6</v>
      </c>
      <c r="P7902" s="29">
        <f t="shared" si="741"/>
        <v>10</v>
      </c>
      <c r="Q7902" s="14" t="str">
        <f t="shared" si="742"/>
        <v xml:space="preserve">Larry </v>
      </c>
      <c r="R7902" s="14" t="str">
        <f t="shared" si="743"/>
        <v>Tron</v>
      </c>
    </row>
    <row r="7903" spans="2:18" x14ac:dyDescent="0.45">
      <c r="B7903" s="14" t="str">
        <f t="shared" si="738"/>
        <v>399482939951</v>
      </c>
      <c r="C7903" s="5">
        <v>39948</v>
      </c>
      <c r="D7903" s="2" t="s">
        <v>806</v>
      </c>
      <c r="E7903" s="14">
        <f t="shared" si="739"/>
        <v>1</v>
      </c>
      <c r="F7903" s="2">
        <v>29</v>
      </c>
      <c r="G7903" s="19">
        <v>1267.42</v>
      </c>
      <c r="H7903" s="20">
        <v>0.01</v>
      </c>
      <c r="I7903" s="6"/>
      <c r="J7903" s="5">
        <v>39951</v>
      </c>
      <c r="K7903" s="25">
        <v>177.79</v>
      </c>
      <c r="L7903" s="2" t="s">
        <v>777</v>
      </c>
      <c r="M7903" s="14">
        <f>+VLOOKUP(L7903,Customers!$C$3:$D$797,2,FALSE)</f>
        <v>1</v>
      </c>
      <c r="N7903" s="14">
        <f>+INDEX(Customers!$B$2:$D$797,MATCH(TF_Database!L7903,Customers!$C$2:$C$797,0),1)</f>
        <v>30406</v>
      </c>
      <c r="O7903" s="29">
        <f t="shared" si="740"/>
        <v>6</v>
      </c>
      <c r="P7903" s="29">
        <f t="shared" si="741"/>
        <v>10</v>
      </c>
      <c r="Q7903" s="14" t="str">
        <f t="shared" si="742"/>
        <v xml:space="preserve">Larry </v>
      </c>
      <c r="R7903" s="14" t="str">
        <f t="shared" si="743"/>
        <v>Tron</v>
      </c>
    </row>
    <row r="7904" spans="2:18" x14ac:dyDescent="0.45">
      <c r="B7904" s="14" t="str">
        <f t="shared" si="738"/>
        <v>406074940609</v>
      </c>
      <c r="C7904" s="5">
        <v>40607</v>
      </c>
      <c r="D7904" s="2" t="s">
        <v>808</v>
      </c>
      <c r="E7904" s="14">
        <f t="shared" si="739"/>
        <v>0</v>
      </c>
      <c r="F7904" s="2">
        <v>49</v>
      </c>
      <c r="G7904" s="19">
        <v>14346.73</v>
      </c>
      <c r="H7904" s="20">
        <v>0.04</v>
      </c>
      <c r="I7904" s="6"/>
      <c r="J7904" s="5">
        <v>40609</v>
      </c>
      <c r="K7904" s="25">
        <v>5762.5239999999994</v>
      </c>
      <c r="L7904" s="2" t="s">
        <v>105</v>
      </c>
      <c r="M7904" s="14">
        <f>+VLOOKUP(L7904,Customers!$C$3:$D$797,2,FALSE)</f>
        <v>4</v>
      </c>
      <c r="N7904" s="14">
        <f>+INDEX(Customers!$B$2:$D$797,MATCH(TF_Database!L7904,Customers!$C$2:$C$797,0),1)</f>
        <v>3626</v>
      </c>
      <c r="O7904" s="29">
        <f t="shared" si="740"/>
        <v>6</v>
      </c>
      <c r="P7904" s="29">
        <f t="shared" si="741"/>
        <v>11</v>
      </c>
      <c r="Q7904" s="14" t="str">
        <f t="shared" si="742"/>
        <v xml:space="preserve">Emily </v>
      </c>
      <c r="R7904" s="14" t="str">
        <f t="shared" si="743"/>
        <v>Grady</v>
      </c>
    </row>
    <row r="7905" spans="2:18" x14ac:dyDescent="0.45">
      <c r="B7905" s="14" t="str">
        <f t="shared" si="738"/>
        <v>406071540609</v>
      </c>
      <c r="C7905" s="5">
        <v>40607</v>
      </c>
      <c r="D7905" s="2" t="s">
        <v>808</v>
      </c>
      <c r="E7905" s="14">
        <f t="shared" si="739"/>
        <v>0</v>
      </c>
      <c r="F7905" s="2">
        <v>15</v>
      </c>
      <c r="G7905" s="19">
        <v>40.340000000000003</v>
      </c>
      <c r="H7905" s="20">
        <v>0.09</v>
      </c>
      <c r="I7905" s="6"/>
      <c r="J7905" s="5">
        <v>40609</v>
      </c>
      <c r="K7905" s="25">
        <v>10.59</v>
      </c>
      <c r="L7905" s="2" t="s">
        <v>105</v>
      </c>
      <c r="M7905" s="14">
        <f>+VLOOKUP(L7905,Customers!$C$3:$D$797,2,FALSE)</f>
        <v>4</v>
      </c>
      <c r="N7905" s="14">
        <f>+INDEX(Customers!$B$2:$D$797,MATCH(TF_Database!L7905,Customers!$C$2:$C$797,0),1)</f>
        <v>3626</v>
      </c>
      <c r="O7905" s="29">
        <f t="shared" si="740"/>
        <v>6</v>
      </c>
      <c r="P7905" s="29">
        <f t="shared" si="741"/>
        <v>11</v>
      </c>
      <c r="Q7905" s="14" t="str">
        <f t="shared" si="742"/>
        <v xml:space="preserve">Emily </v>
      </c>
      <c r="R7905" s="14" t="str">
        <f t="shared" si="743"/>
        <v>Grady</v>
      </c>
    </row>
    <row r="7906" spans="2:18" x14ac:dyDescent="0.45">
      <c r="B7906" s="14" t="str">
        <f t="shared" si="738"/>
        <v>406074140608</v>
      </c>
      <c r="C7906" s="5">
        <v>40607</v>
      </c>
      <c r="D7906" s="2" t="s">
        <v>808</v>
      </c>
      <c r="E7906" s="14">
        <f t="shared" si="739"/>
        <v>0</v>
      </c>
      <c r="F7906" s="2">
        <v>41</v>
      </c>
      <c r="G7906" s="19">
        <v>3951.6754999999998</v>
      </c>
      <c r="H7906" s="20">
        <v>0.1</v>
      </c>
      <c r="I7906" s="6"/>
      <c r="J7906" s="5">
        <v>40608</v>
      </c>
      <c r="K7906" s="25">
        <v>812.24099999999999</v>
      </c>
      <c r="L7906" s="2" t="s">
        <v>105</v>
      </c>
      <c r="M7906" s="14">
        <f>+VLOOKUP(L7906,Customers!$C$3:$D$797,2,FALSE)</f>
        <v>4</v>
      </c>
      <c r="N7906" s="14">
        <f>+INDEX(Customers!$B$2:$D$797,MATCH(TF_Database!L7906,Customers!$C$2:$C$797,0),1)</f>
        <v>3626</v>
      </c>
      <c r="O7906" s="29">
        <f t="shared" si="740"/>
        <v>6</v>
      </c>
      <c r="P7906" s="29">
        <f t="shared" si="741"/>
        <v>11</v>
      </c>
      <c r="Q7906" s="14" t="str">
        <f t="shared" si="742"/>
        <v xml:space="preserve">Emily </v>
      </c>
      <c r="R7906" s="14" t="str">
        <f t="shared" si="743"/>
        <v>Grady</v>
      </c>
    </row>
    <row r="7907" spans="2:18" x14ac:dyDescent="0.45">
      <c r="B7907" s="14" t="str">
        <f t="shared" si="738"/>
        <v>400864740087</v>
      </c>
      <c r="C7907" s="5">
        <v>40086</v>
      </c>
      <c r="D7907" s="2" t="s">
        <v>810</v>
      </c>
      <c r="E7907" s="14">
        <f t="shared" si="739"/>
        <v>0</v>
      </c>
      <c r="F7907" s="2">
        <v>47</v>
      </c>
      <c r="G7907" s="19">
        <v>314</v>
      </c>
      <c r="H7907" s="20">
        <v>7.0000000000000007E-2</v>
      </c>
      <c r="I7907" s="6"/>
      <c r="J7907" s="5">
        <v>40087</v>
      </c>
      <c r="K7907" s="25">
        <v>-66.044499999999999</v>
      </c>
      <c r="L7907" s="2" t="s">
        <v>779</v>
      </c>
      <c r="M7907" s="14">
        <f>+VLOOKUP(L7907,Customers!$C$3:$D$797,2,FALSE)</f>
        <v>5</v>
      </c>
      <c r="N7907" s="14">
        <f>+INDEX(Customers!$B$2:$D$797,MATCH(TF_Database!L7907,Customers!$C$2:$C$797,0),1)</f>
        <v>6238</v>
      </c>
      <c r="O7907" s="29">
        <f t="shared" si="740"/>
        <v>4</v>
      </c>
      <c r="P7907" s="29">
        <f t="shared" si="741"/>
        <v>10</v>
      </c>
      <c r="Q7907" s="14" t="str">
        <f t="shared" si="742"/>
        <v xml:space="preserve">Ann </v>
      </c>
      <c r="R7907" s="14" t="str">
        <f t="shared" si="743"/>
        <v>Steele</v>
      </c>
    </row>
    <row r="7908" spans="2:18" x14ac:dyDescent="0.45">
      <c r="B7908" s="14" t="str">
        <f t="shared" si="738"/>
        <v>400865040087</v>
      </c>
      <c r="C7908" s="5">
        <v>40086</v>
      </c>
      <c r="D7908" s="2" t="s">
        <v>810</v>
      </c>
      <c r="E7908" s="14">
        <f t="shared" si="739"/>
        <v>0</v>
      </c>
      <c r="F7908" s="2">
        <v>50</v>
      </c>
      <c r="G7908" s="19">
        <v>155.54</v>
      </c>
      <c r="H7908" s="20">
        <v>0.09</v>
      </c>
      <c r="I7908" s="6"/>
      <c r="J7908" s="5">
        <v>40087</v>
      </c>
      <c r="K7908" s="25">
        <v>15.66</v>
      </c>
      <c r="L7908" s="2" t="s">
        <v>779</v>
      </c>
      <c r="M7908" s="14">
        <f>+VLOOKUP(L7908,Customers!$C$3:$D$797,2,FALSE)</f>
        <v>5</v>
      </c>
      <c r="N7908" s="14">
        <f>+INDEX(Customers!$B$2:$D$797,MATCH(TF_Database!L7908,Customers!$C$2:$C$797,0),1)</f>
        <v>6238</v>
      </c>
      <c r="O7908" s="29">
        <f t="shared" si="740"/>
        <v>4</v>
      </c>
      <c r="P7908" s="29">
        <f t="shared" si="741"/>
        <v>10</v>
      </c>
      <c r="Q7908" s="14" t="str">
        <f t="shared" si="742"/>
        <v xml:space="preserve">Ann </v>
      </c>
      <c r="R7908" s="14" t="str">
        <f t="shared" si="743"/>
        <v>Steele</v>
      </c>
    </row>
    <row r="7909" spans="2:18" x14ac:dyDescent="0.45">
      <c r="B7909" s="14" t="str">
        <f t="shared" si="738"/>
        <v>400441940051</v>
      </c>
      <c r="C7909" s="5">
        <v>40044</v>
      </c>
      <c r="D7909" s="2" t="s">
        <v>804</v>
      </c>
      <c r="E7909" s="14">
        <f t="shared" si="739"/>
        <v>0</v>
      </c>
      <c r="F7909" s="2">
        <v>19</v>
      </c>
      <c r="G7909" s="19">
        <v>1133.4494999999999</v>
      </c>
      <c r="H7909" s="20">
        <v>0.01</v>
      </c>
      <c r="I7909" s="6"/>
      <c r="J7909" s="5">
        <v>40051</v>
      </c>
      <c r="K7909" s="25">
        <v>169.16400000000002</v>
      </c>
      <c r="L7909" s="2" t="s">
        <v>775</v>
      </c>
      <c r="M7909" s="14">
        <f>+VLOOKUP(L7909,Customers!$C$3:$D$797,2,FALSE)</f>
        <v>4</v>
      </c>
      <c r="N7909" s="14">
        <f>+INDEX(Customers!$B$2:$D$797,MATCH(TF_Database!L7909,Customers!$C$2:$C$797,0),1)</f>
        <v>28296</v>
      </c>
      <c r="O7909" s="29">
        <f t="shared" si="740"/>
        <v>6</v>
      </c>
      <c r="P7909" s="29">
        <f t="shared" si="741"/>
        <v>12</v>
      </c>
      <c r="Q7909" s="14" t="str">
        <f t="shared" si="742"/>
        <v xml:space="preserve">Frank </v>
      </c>
      <c r="R7909" s="14" t="str">
        <f t="shared" si="743"/>
        <v>Merwin</v>
      </c>
    </row>
    <row r="7910" spans="2:18" x14ac:dyDescent="0.45">
      <c r="B7910" s="14" t="str">
        <f t="shared" si="738"/>
        <v>400063440007</v>
      </c>
      <c r="C7910" s="5">
        <v>40006</v>
      </c>
      <c r="D7910" s="2" t="s">
        <v>806</v>
      </c>
      <c r="E7910" s="14">
        <f t="shared" si="739"/>
        <v>1</v>
      </c>
      <c r="F7910" s="2">
        <v>34</v>
      </c>
      <c r="G7910" s="19">
        <v>203.49</v>
      </c>
      <c r="H7910" s="20">
        <v>0.05</v>
      </c>
      <c r="I7910" s="6"/>
      <c r="J7910" s="5">
        <v>40007</v>
      </c>
      <c r="K7910" s="25">
        <v>90.35</v>
      </c>
      <c r="L7910" s="2" t="s">
        <v>774</v>
      </c>
      <c r="M7910" s="14">
        <f>+VLOOKUP(L7910,Customers!$C$3:$D$797,2,FALSE)</f>
        <v>1</v>
      </c>
      <c r="N7910" s="14">
        <f>+INDEX(Customers!$B$2:$D$797,MATCH(TF_Database!L7910,Customers!$C$2:$C$797,0),1)</f>
        <v>18238</v>
      </c>
      <c r="O7910" s="29">
        <f t="shared" si="740"/>
        <v>6</v>
      </c>
      <c r="P7910" s="29">
        <f t="shared" si="741"/>
        <v>14</v>
      </c>
      <c r="Q7910" s="14" t="str">
        <f t="shared" si="742"/>
        <v xml:space="preserve">Alice </v>
      </c>
      <c r="R7910" s="14" t="str">
        <f t="shared" si="743"/>
        <v>McCarthy</v>
      </c>
    </row>
    <row r="7911" spans="2:18" x14ac:dyDescent="0.45">
      <c r="B7911" s="14" t="str">
        <f t="shared" si="738"/>
        <v>400063340008</v>
      </c>
      <c r="C7911" s="5">
        <v>40006</v>
      </c>
      <c r="D7911" s="2" t="s">
        <v>806</v>
      </c>
      <c r="E7911" s="14">
        <f t="shared" si="739"/>
        <v>1</v>
      </c>
      <c r="F7911" s="2">
        <v>33</v>
      </c>
      <c r="G7911" s="19">
        <v>5638.7979999999998</v>
      </c>
      <c r="H7911" s="20">
        <v>0.09</v>
      </c>
      <c r="I7911" s="6"/>
      <c r="J7911" s="5">
        <v>40008</v>
      </c>
      <c r="K7911" s="25">
        <v>1406.0519999999999</v>
      </c>
      <c r="L7911" s="2" t="s">
        <v>774</v>
      </c>
      <c r="M7911" s="14">
        <f>+VLOOKUP(L7911,Customers!$C$3:$D$797,2,FALSE)</f>
        <v>1</v>
      </c>
      <c r="N7911" s="14">
        <f>+INDEX(Customers!$B$2:$D$797,MATCH(TF_Database!L7911,Customers!$C$2:$C$797,0),1)</f>
        <v>18238</v>
      </c>
      <c r="O7911" s="29">
        <f t="shared" si="740"/>
        <v>6</v>
      </c>
      <c r="P7911" s="29">
        <f t="shared" si="741"/>
        <v>14</v>
      </c>
      <c r="Q7911" s="14" t="str">
        <f t="shared" si="742"/>
        <v xml:space="preserve">Alice </v>
      </c>
      <c r="R7911" s="14" t="str">
        <f t="shared" si="743"/>
        <v>McCarthy</v>
      </c>
    </row>
    <row r="7912" spans="2:18" x14ac:dyDescent="0.45">
      <c r="B7912" s="14" t="str">
        <f t="shared" si="738"/>
        <v>412612541262</v>
      </c>
      <c r="C7912" s="5">
        <v>41261</v>
      </c>
      <c r="D7912" s="2" t="s">
        <v>806</v>
      </c>
      <c r="E7912" s="14">
        <f t="shared" si="739"/>
        <v>1</v>
      </c>
      <c r="F7912" s="2">
        <v>25</v>
      </c>
      <c r="G7912" s="19">
        <v>1071.77</v>
      </c>
      <c r="H7912" s="20">
        <v>0.09</v>
      </c>
      <c r="I7912" s="6"/>
      <c r="J7912" s="5">
        <v>41262</v>
      </c>
      <c r="K7912" s="25">
        <v>262.07</v>
      </c>
      <c r="L7912" s="2" t="s">
        <v>218</v>
      </c>
      <c r="M7912" s="14">
        <f>+VLOOKUP(L7912,Customers!$C$3:$D$797,2,FALSE)</f>
        <v>1</v>
      </c>
      <c r="N7912" s="14">
        <f>+INDEX(Customers!$B$2:$D$797,MATCH(TF_Database!L7912,Customers!$C$2:$C$797,0),1)</f>
        <v>31974</v>
      </c>
      <c r="O7912" s="29">
        <f t="shared" si="740"/>
        <v>7</v>
      </c>
      <c r="P7912" s="29">
        <f t="shared" si="741"/>
        <v>13</v>
      </c>
      <c r="Q7912" s="14" t="str">
        <f t="shared" si="742"/>
        <v xml:space="preserve">Harold </v>
      </c>
      <c r="R7912" s="14" t="str">
        <f t="shared" si="743"/>
        <v>Pawlan</v>
      </c>
    </row>
    <row r="7913" spans="2:18" x14ac:dyDescent="0.45">
      <c r="B7913" s="14" t="str">
        <f t="shared" si="738"/>
        <v>412612941262</v>
      </c>
      <c r="C7913" s="5">
        <v>41261</v>
      </c>
      <c r="D7913" s="2" t="s">
        <v>806</v>
      </c>
      <c r="E7913" s="14">
        <f t="shared" si="739"/>
        <v>1</v>
      </c>
      <c r="F7913" s="2">
        <v>29</v>
      </c>
      <c r="G7913" s="19">
        <v>8635.61</v>
      </c>
      <c r="H7913" s="20">
        <v>0.03</v>
      </c>
      <c r="I7913" s="6"/>
      <c r="J7913" s="5">
        <v>41262</v>
      </c>
      <c r="K7913" s="25">
        <v>2733.04</v>
      </c>
      <c r="L7913" s="2" t="s">
        <v>218</v>
      </c>
      <c r="M7913" s="14">
        <f>+VLOOKUP(L7913,Customers!$C$3:$D$797,2,FALSE)</f>
        <v>1</v>
      </c>
      <c r="N7913" s="14">
        <f>+INDEX(Customers!$B$2:$D$797,MATCH(TF_Database!L7913,Customers!$C$2:$C$797,0),1)</f>
        <v>31974</v>
      </c>
      <c r="O7913" s="29">
        <f t="shared" si="740"/>
        <v>7</v>
      </c>
      <c r="P7913" s="29">
        <f t="shared" si="741"/>
        <v>13</v>
      </c>
      <c r="Q7913" s="14" t="str">
        <f t="shared" si="742"/>
        <v xml:space="preserve">Harold </v>
      </c>
      <c r="R7913" s="14" t="str">
        <f t="shared" si="743"/>
        <v>Pawlan</v>
      </c>
    </row>
    <row r="7914" spans="2:18" x14ac:dyDescent="0.45">
      <c r="B7914" s="14" t="str">
        <f t="shared" si="738"/>
        <v>41261241263</v>
      </c>
      <c r="C7914" s="5">
        <v>41261</v>
      </c>
      <c r="D7914" s="2" t="s">
        <v>806</v>
      </c>
      <c r="E7914" s="14">
        <f t="shared" si="739"/>
        <v>1</v>
      </c>
      <c r="F7914" s="2">
        <v>2</v>
      </c>
      <c r="G7914" s="19">
        <v>63.96</v>
      </c>
      <c r="H7914" s="20">
        <v>0</v>
      </c>
      <c r="I7914" s="6"/>
      <c r="J7914" s="5">
        <v>41263</v>
      </c>
      <c r="K7914" s="25">
        <v>-119.36</v>
      </c>
      <c r="L7914" s="2" t="s">
        <v>218</v>
      </c>
      <c r="M7914" s="14">
        <f>+VLOOKUP(L7914,Customers!$C$3:$D$797,2,FALSE)</f>
        <v>1</v>
      </c>
      <c r="N7914" s="14">
        <f>+INDEX(Customers!$B$2:$D$797,MATCH(TF_Database!L7914,Customers!$C$2:$C$797,0),1)</f>
        <v>31974</v>
      </c>
      <c r="O7914" s="29">
        <f t="shared" si="740"/>
        <v>7</v>
      </c>
      <c r="P7914" s="29">
        <f t="shared" si="741"/>
        <v>13</v>
      </c>
      <c r="Q7914" s="14" t="str">
        <f t="shared" si="742"/>
        <v xml:space="preserve">Harold </v>
      </c>
      <c r="R7914" s="14" t="str">
        <f t="shared" si="743"/>
        <v>Pawlan</v>
      </c>
    </row>
    <row r="7915" spans="2:18" x14ac:dyDescent="0.45">
      <c r="B7915" s="14" t="str">
        <f t="shared" si="738"/>
        <v>412615041262</v>
      </c>
      <c r="C7915" s="5">
        <v>41261</v>
      </c>
      <c r="D7915" s="2" t="s">
        <v>806</v>
      </c>
      <c r="E7915" s="14">
        <f t="shared" si="739"/>
        <v>1</v>
      </c>
      <c r="F7915" s="2">
        <v>50</v>
      </c>
      <c r="G7915" s="19">
        <v>833</v>
      </c>
      <c r="H7915" s="20">
        <v>0</v>
      </c>
      <c r="I7915" s="6"/>
      <c r="J7915" s="5">
        <v>41262</v>
      </c>
      <c r="K7915" s="25">
        <v>436.53</v>
      </c>
      <c r="L7915" s="2" t="s">
        <v>218</v>
      </c>
      <c r="M7915" s="14">
        <f>+VLOOKUP(L7915,Customers!$C$3:$D$797,2,FALSE)</f>
        <v>1</v>
      </c>
      <c r="N7915" s="14">
        <f>+INDEX(Customers!$B$2:$D$797,MATCH(TF_Database!L7915,Customers!$C$2:$C$797,0),1)</f>
        <v>31974</v>
      </c>
      <c r="O7915" s="29">
        <f t="shared" si="740"/>
        <v>7</v>
      </c>
      <c r="P7915" s="29">
        <f t="shared" si="741"/>
        <v>13</v>
      </c>
      <c r="Q7915" s="14" t="str">
        <f t="shared" si="742"/>
        <v xml:space="preserve">Harold </v>
      </c>
      <c r="R7915" s="14" t="str">
        <f t="shared" si="743"/>
        <v>Pawlan</v>
      </c>
    </row>
    <row r="7916" spans="2:18" x14ac:dyDescent="0.45">
      <c r="B7916" s="14" t="str">
        <f t="shared" si="738"/>
        <v>404814340488</v>
      </c>
      <c r="C7916" s="5">
        <v>40481</v>
      </c>
      <c r="D7916" s="2" t="s">
        <v>804</v>
      </c>
      <c r="E7916" s="14">
        <f t="shared" si="739"/>
        <v>0</v>
      </c>
      <c r="F7916" s="2">
        <v>43</v>
      </c>
      <c r="G7916" s="19">
        <v>1711.02</v>
      </c>
      <c r="H7916" s="20">
        <v>0.1</v>
      </c>
      <c r="I7916" s="6"/>
      <c r="J7916" s="5">
        <v>40488</v>
      </c>
      <c r="K7916" s="25">
        <v>139.63</v>
      </c>
      <c r="L7916" s="2" t="s">
        <v>775</v>
      </c>
      <c r="M7916" s="14">
        <f>+VLOOKUP(L7916,Customers!$C$3:$D$797,2,FALSE)</f>
        <v>4</v>
      </c>
      <c r="N7916" s="14">
        <f>+INDEX(Customers!$B$2:$D$797,MATCH(TF_Database!L7916,Customers!$C$2:$C$797,0),1)</f>
        <v>28296</v>
      </c>
      <c r="O7916" s="29">
        <f t="shared" si="740"/>
        <v>6</v>
      </c>
      <c r="P7916" s="29">
        <f t="shared" si="741"/>
        <v>12</v>
      </c>
      <c r="Q7916" s="14" t="str">
        <f t="shared" si="742"/>
        <v xml:space="preserve">Frank </v>
      </c>
      <c r="R7916" s="14" t="str">
        <f t="shared" si="743"/>
        <v>Merwin</v>
      </c>
    </row>
    <row r="7917" spans="2:18" x14ac:dyDescent="0.45">
      <c r="B7917" s="14" t="str">
        <f t="shared" si="738"/>
        <v>405271040528</v>
      </c>
      <c r="C7917" s="5">
        <v>40527</v>
      </c>
      <c r="D7917" s="2" t="s">
        <v>806</v>
      </c>
      <c r="E7917" s="14">
        <f t="shared" si="739"/>
        <v>1</v>
      </c>
      <c r="F7917" s="2">
        <v>10</v>
      </c>
      <c r="G7917" s="19">
        <v>408.23</v>
      </c>
      <c r="H7917" s="20">
        <v>0.06</v>
      </c>
      <c r="I7917" s="6"/>
      <c r="J7917" s="5">
        <v>40528</v>
      </c>
      <c r="K7917" s="25">
        <v>52.38</v>
      </c>
      <c r="L7917" s="2" t="s">
        <v>105</v>
      </c>
      <c r="M7917" s="14">
        <f>+VLOOKUP(L7917,Customers!$C$3:$D$797,2,FALSE)</f>
        <v>4</v>
      </c>
      <c r="N7917" s="14">
        <f>+INDEX(Customers!$B$2:$D$797,MATCH(TF_Database!L7917,Customers!$C$2:$C$797,0),1)</f>
        <v>3626</v>
      </c>
      <c r="O7917" s="29">
        <f t="shared" si="740"/>
        <v>6</v>
      </c>
      <c r="P7917" s="29">
        <f t="shared" si="741"/>
        <v>11</v>
      </c>
      <c r="Q7917" s="14" t="str">
        <f t="shared" si="742"/>
        <v xml:space="preserve">Emily </v>
      </c>
      <c r="R7917" s="14" t="str">
        <f t="shared" si="743"/>
        <v>Grady</v>
      </c>
    </row>
    <row r="7918" spans="2:18" x14ac:dyDescent="0.45">
      <c r="B7918" s="14" t="str">
        <f t="shared" si="738"/>
        <v>408013440803</v>
      </c>
      <c r="C7918" s="5">
        <v>40801</v>
      </c>
      <c r="D7918" s="2" t="s">
        <v>811</v>
      </c>
      <c r="E7918" s="14">
        <f t="shared" si="739"/>
        <v>0</v>
      </c>
      <c r="F7918" s="2">
        <v>34</v>
      </c>
      <c r="G7918" s="19">
        <v>260.51</v>
      </c>
      <c r="H7918" s="20">
        <v>0.03</v>
      </c>
      <c r="I7918" s="6"/>
      <c r="J7918" s="5">
        <v>40803</v>
      </c>
      <c r="K7918" s="25">
        <v>-127.5235</v>
      </c>
      <c r="L7918" s="2" t="s">
        <v>208</v>
      </c>
      <c r="M7918" s="14">
        <f>+VLOOKUP(L7918,Customers!$C$3:$D$797,2,FALSE)</f>
        <v>3</v>
      </c>
      <c r="N7918" s="14">
        <f>+INDEX(Customers!$B$2:$D$797,MATCH(TF_Database!L7918,Customers!$C$2:$C$797,0),1)</f>
        <v>5503</v>
      </c>
      <c r="O7918" s="29">
        <f t="shared" si="740"/>
        <v>6</v>
      </c>
      <c r="P7918" s="29">
        <f t="shared" si="741"/>
        <v>13</v>
      </c>
      <c r="Q7918" s="14" t="str">
        <f t="shared" si="742"/>
        <v xml:space="preserve">Annie </v>
      </c>
      <c r="R7918" s="14" t="str">
        <f t="shared" si="743"/>
        <v>Thurman</v>
      </c>
    </row>
    <row r="7919" spans="2:18" x14ac:dyDescent="0.45">
      <c r="B7919" s="14" t="str">
        <f t="shared" si="738"/>
        <v>408011540803</v>
      </c>
      <c r="C7919" s="5">
        <v>40801</v>
      </c>
      <c r="D7919" s="2" t="s">
        <v>811</v>
      </c>
      <c r="E7919" s="14">
        <f t="shared" si="739"/>
        <v>0</v>
      </c>
      <c r="F7919" s="2">
        <v>15</v>
      </c>
      <c r="G7919" s="19">
        <v>466.28</v>
      </c>
      <c r="H7919" s="20">
        <v>0</v>
      </c>
      <c r="I7919" s="6"/>
      <c r="J7919" s="5">
        <v>40803</v>
      </c>
      <c r="K7919" s="25">
        <v>92.7</v>
      </c>
      <c r="L7919" s="2" t="s">
        <v>208</v>
      </c>
      <c r="M7919" s="14">
        <f>+VLOOKUP(L7919,Customers!$C$3:$D$797,2,FALSE)</f>
        <v>3</v>
      </c>
      <c r="N7919" s="14">
        <f>+INDEX(Customers!$B$2:$D$797,MATCH(TF_Database!L7919,Customers!$C$2:$C$797,0),1)</f>
        <v>5503</v>
      </c>
      <c r="O7919" s="29">
        <f t="shared" si="740"/>
        <v>6</v>
      </c>
      <c r="P7919" s="29">
        <f t="shared" si="741"/>
        <v>13</v>
      </c>
      <c r="Q7919" s="14" t="str">
        <f t="shared" si="742"/>
        <v xml:space="preserve">Annie </v>
      </c>
      <c r="R7919" s="14" t="str">
        <f t="shared" si="743"/>
        <v>Thurman</v>
      </c>
    </row>
    <row r="7920" spans="2:18" x14ac:dyDescent="0.45">
      <c r="B7920" s="14" t="str">
        <f t="shared" si="738"/>
        <v>40548540549</v>
      </c>
      <c r="C7920" s="5">
        <v>40548</v>
      </c>
      <c r="D7920" s="2" t="s">
        <v>811</v>
      </c>
      <c r="E7920" s="14">
        <f t="shared" si="739"/>
        <v>0</v>
      </c>
      <c r="F7920" s="2">
        <v>5</v>
      </c>
      <c r="G7920" s="19">
        <v>477.39</v>
      </c>
      <c r="H7920" s="20">
        <v>0.02</v>
      </c>
      <c r="I7920" s="6"/>
      <c r="J7920" s="5">
        <v>40549</v>
      </c>
      <c r="K7920" s="25">
        <v>-211.36</v>
      </c>
      <c r="L7920" s="2" t="s">
        <v>780</v>
      </c>
      <c r="M7920" s="14">
        <f>+VLOOKUP(L7920,Customers!$C$3:$D$797,2,FALSE)</f>
        <v>1</v>
      </c>
      <c r="N7920" s="14">
        <f>+INDEX(Customers!$B$2:$D$797,MATCH(TF_Database!L7920,Customers!$C$2:$C$797,0),1)</f>
        <v>30379</v>
      </c>
      <c r="O7920" s="29">
        <f t="shared" si="740"/>
        <v>8</v>
      </c>
      <c r="P7920" s="29">
        <f t="shared" si="741"/>
        <v>14</v>
      </c>
      <c r="Q7920" s="14" t="str">
        <f t="shared" si="742"/>
        <v xml:space="preserve">Anthony </v>
      </c>
      <c r="R7920" s="14" t="str">
        <f t="shared" si="743"/>
        <v>Jacobs</v>
      </c>
    </row>
    <row r="7921" spans="2:18" x14ac:dyDescent="0.45">
      <c r="B7921" s="14" t="str">
        <f t="shared" si="738"/>
        <v>405481440550</v>
      </c>
      <c r="C7921" s="5">
        <v>40548</v>
      </c>
      <c r="D7921" s="2" t="s">
        <v>811</v>
      </c>
      <c r="E7921" s="14">
        <f t="shared" si="739"/>
        <v>0</v>
      </c>
      <c r="F7921" s="2">
        <v>14</v>
      </c>
      <c r="G7921" s="19">
        <v>552.08000000000004</v>
      </c>
      <c r="H7921" s="20">
        <v>0</v>
      </c>
      <c r="I7921" s="6"/>
      <c r="J7921" s="5">
        <v>40550</v>
      </c>
      <c r="K7921" s="25">
        <v>203.24</v>
      </c>
      <c r="L7921" s="2" t="s">
        <v>780</v>
      </c>
      <c r="M7921" s="14">
        <f>+VLOOKUP(L7921,Customers!$C$3:$D$797,2,FALSE)</f>
        <v>1</v>
      </c>
      <c r="N7921" s="14">
        <f>+INDEX(Customers!$B$2:$D$797,MATCH(TF_Database!L7921,Customers!$C$2:$C$797,0),1)</f>
        <v>30379</v>
      </c>
      <c r="O7921" s="29">
        <f t="shared" si="740"/>
        <v>8</v>
      </c>
      <c r="P7921" s="29">
        <f t="shared" si="741"/>
        <v>14</v>
      </c>
      <c r="Q7921" s="14" t="str">
        <f t="shared" si="742"/>
        <v xml:space="preserve">Anthony </v>
      </c>
      <c r="R7921" s="14" t="str">
        <f t="shared" si="743"/>
        <v>Jacobs</v>
      </c>
    </row>
    <row r="7922" spans="2:18" x14ac:dyDescent="0.45">
      <c r="B7922" s="14" t="str">
        <f t="shared" si="738"/>
        <v>399932439993</v>
      </c>
      <c r="C7922" s="5">
        <v>39993</v>
      </c>
      <c r="D7922" s="2" t="s">
        <v>808</v>
      </c>
      <c r="E7922" s="14">
        <f t="shared" si="739"/>
        <v>0</v>
      </c>
      <c r="F7922" s="2">
        <v>24</v>
      </c>
      <c r="G7922" s="19">
        <v>711.875</v>
      </c>
      <c r="H7922" s="20">
        <v>0.04</v>
      </c>
      <c r="I7922" s="6"/>
      <c r="J7922" s="5">
        <v>39993</v>
      </c>
      <c r="K7922" s="25">
        <v>217.33199999999999</v>
      </c>
      <c r="L7922" s="2" t="s">
        <v>105</v>
      </c>
      <c r="M7922" s="14">
        <f>+VLOOKUP(L7922,Customers!$C$3:$D$797,2,FALSE)</f>
        <v>4</v>
      </c>
      <c r="N7922" s="14">
        <f>+INDEX(Customers!$B$2:$D$797,MATCH(TF_Database!L7922,Customers!$C$2:$C$797,0),1)</f>
        <v>3626</v>
      </c>
      <c r="O7922" s="29">
        <f t="shared" si="740"/>
        <v>6</v>
      </c>
      <c r="P7922" s="29">
        <f t="shared" si="741"/>
        <v>11</v>
      </c>
      <c r="Q7922" s="14" t="str">
        <f t="shared" si="742"/>
        <v xml:space="preserve">Emily </v>
      </c>
      <c r="R7922" s="14" t="str">
        <f t="shared" si="743"/>
        <v>Grady</v>
      </c>
    </row>
    <row r="7923" spans="2:18" x14ac:dyDescent="0.45">
      <c r="B7923" s="14" t="str">
        <f t="shared" si="738"/>
        <v>407001840702</v>
      </c>
      <c r="C7923" s="5">
        <v>40700</v>
      </c>
      <c r="D7923" s="2" t="s">
        <v>808</v>
      </c>
      <c r="E7923" s="14">
        <f t="shared" si="739"/>
        <v>0</v>
      </c>
      <c r="F7923" s="2">
        <v>18</v>
      </c>
      <c r="G7923" s="19">
        <v>129.77000000000001</v>
      </c>
      <c r="H7923" s="20">
        <v>0.01</v>
      </c>
      <c r="I7923" s="6"/>
      <c r="J7923" s="5">
        <v>40702</v>
      </c>
      <c r="K7923" s="25">
        <v>-99.42</v>
      </c>
      <c r="L7923" s="2" t="s">
        <v>781</v>
      </c>
      <c r="M7923" s="14">
        <f>+VLOOKUP(L7923,Customers!$C$3:$D$797,2,FALSE)</f>
        <v>5</v>
      </c>
      <c r="N7923" s="14">
        <f>+INDEX(Customers!$B$2:$D$797,MATCH(TF_Database!L7923,Customers!$C$2:$C$797,0),1)</f>
        <v>10462</v>
      </c>
      <c r="O7923" s="29">
        <f t="shared" si="740"/>
        <v>8</v>
      </c>
      <c r="P7923" s="29">
        <f t="shared" si="741"/>
        <v>15</v>
      </c>
      <c r="Q7923" s="14" t="str">
        <f t="shared" si="742"/>
        <v xml:space="preserve">Katrina </v>
      </c>
      <c r="R7923" s="14" t="str">
        <f t="shared" si="743"/>
        <v>Edelman</v>
      </c>
    </row>
    <row r="7924" spans="2:18" x14ac:dyDescent="0.45">
      <c r="B7924" s="14" t="str">
        <f t="shared" si="738"/>
        <v>401162540116</v>
      </c>
      <c r="C7924" s="5">
        <v>40116</v>
      </c>
      <c r="D7924" s="2" t="s">
        <v>810</v>
      </c>
      <c r="E7924" s="14">
        <f t="shared" si="739"/>
        <v>0</v>
      </c>
      <c r="F7924" s="2">
        <v>25</v>
      </c>
      <c r="G7924" s="19">
        <v>38.369999999999997</v>
      </c>
      <c r="H7924" s="20">
        <v>0.1</v>
      </c>
      <c r="I7924" s="6"/>
      <c r="J7924" s="5">
        <v>40116</v>
      </c>
      <c r="K7924" s="25">
        <v>-13.88</v>
      </c>
      <c r="L7924" s="2" t="s">
        <v>777</v>
      </c>
      <c r="M7924" s="14">
        <f>+VLOOKUP(L7924,Customers!$C$3:$D$797,2,FALSE)</f>
        <v>1</v>
      </c>
      <c r="N7924" s="14">
        <f>+INDEX(Customers!$B$2:$D$797,MATCH(TF_Database!L7924,Customers!$C$2:$C$797,0),1)</f>
        <v>30406</v>
      </c>
      <c r="O7924" s="29">
        <f t="shared" si="740"/>
        <v>6</v>
      </c>
      <c r="P7924" s="29">
        <f t="shared" si="741"/>
        <v>10</v>
      </c>
      <c r="Q7924" s="14" t="str">
        <f t="shared" si="742"/>
        <v xml:space="preserve">Larry </v>
      </c>
      <c r="R7924" s="14" t="str">
        <f t="shared" si="743"/>
        <v>Tron</v>
      </c>
    </row>
    <row r="7925" spans="2:18" x14ac:dyDescent="0.45">
      <c r="B7925" s="14" t="str">
        <f t="shared" si="738"/>
        <v>40333440336</v>
      </c>
      <c r="C7925" s="5">
        <v>40333</v>
      </c>
      <c r="D7925" s="2" t="s">
        <v>806</v>
      </c>
      <c r="E7925" s="14">
        <f t="shared" si="739"/>
        <v>1</v>
      </c>
      <c r="F7925" s="2">
        <v>4</v>
      </c>
      <c r="G7925" s="19">
        <v>467.15</v>
      </c>
      <c r="H7925" s="20">
        <v>0.01</v>
      </c>
      <c r="I7925" s="6"/>
      <c r="J7925" s="5">
        <v>40336</v>
      </c>
      <c r="K7925" s="25">
        <v>-212.34</v>
      </c>
      <c r="L7925" s="2" t="s">
        <v>776</v>
      </c>
      <c r="M7925" s="14">
        <f>+VLOOKUP(L7925,Customers!$C$3:$D$797,2,FALSE)</f>
        <v>5</v>
      </c>
      <c r="N7925" s="14">
        <f>+INDEX(Customers!$B$2:$D$797,MATCH(TF_Database!L7925,Customers!$C$2:$C$797,0),1)</f>
        <v>1921</v>
      </c>
      <c r="O7925" s="29">
        <f t="shared" si="740"/>
        <v>6</v>
      </c>
      <c r="P7925" s="29">
        <f t="shared" si="741"/>
        <v>11</v>
      </c>
      <c r="Q7925" s="14" t="str">
        <f t="shared" si="742"/>
        <v xml:space="preserve">Bruce </v>
      </c>
      <c r="R7925" s="14" t="str">
        <f t="shared" si="743"/>
        <v>Money</v>
      </c>
    </row>
    <row r="7926" spans="2:18" x14ac:dyDescent="0.45">
      <c r="B7926" s="14" t="str">
        <f t="shared" si="738"/>
        <v>410593141061</v>
      </c>
      <c r="C7926" s="5">
        <v>41059</v>
      </c>
      <c r="D7926" s="2" t="s">
        <v>806</v>
      </c>
      <c r="E7926" s="14">
        <f t="shared" si="739"/>
        <v>1</v>
      </c>
      <c r="F7926" s="2">
        <v>31</v>
      </c>
      <c r="G7926" s="19">
        <v>2976.21</v>
      </c>
      <c r="H7926" s="20">
        <v>7.0000000000000007E-2</v>
      </c>
      <c r="I7926" s="6"/>
      <c r="J7926" s="5">
        <v>41061</v>
      </c>
      <c r="K7926" s="25">
        <v>-277.63</v>
      </c>
      <c r="L7926" s="2" t="s">
        <v>220</v>
      </c>
      <c r="M7926" s="14">
        <f>+VLOOKUP(L7926,Customers!$C$3:$D$797,2,FALSE)</f>
        <v>1</v>
      </c>
      <c r="N7926" s="14">
        <f>+INDEX(Customers!$B$2:$D$797,MATCH(TF_Database!L7926,Customers!$C$2:$C$797,0),1)</f>
        <v>2945</v>
      </c>
      <c r="O7926" s="29">
        <f t="shared" si="740"/>
        <v>5</v>
      </c>
      <c r="P7926" s="29">
        <f t="shared" si="741"/>
        <v>10</v>
      </c>
      <c r="Q7926" s="14" t="str">
        <f t="shared" si="742"/>
        <v xml:space="preserve">Cari </v>
      </c>
      <c r="R7926" s="14" t="str">
        <f t="shared" si="743"/>
        <v>Sayre</v>
      </c>
    </row>
    <row r="7927" spans="2:18" x14ac:dyDescent="0.45">
      <c r="B7927" s="14" t="str">
        <f t="shared" si="738"/>
        <v>410593741061</v>
      </c>
      <c r="C7927" s="5">
        <v>41059</v>
      </c>
      <c r="D7927" s="2" t="s">
        <v>806</v>
      </c>
      <c r="E7927" s="14">
        <f t="shared" si="739"/>
        <v>1</v>
      </c>
      <c r="F7927" s="2">
        <v>37</v>
      </c>
      <c r="G7927" s="19">
        <v>1894.1654999999998</v>
      </c>
      <c r="H7927" s="20">
        <v>0.1</v>
      </c>
      <c r="I7927" s="6"/>
      <c r="J7927" s="5">
        <v>41061</v>
      </c>
      <c r="K7927" s="25">
        <v>134.72999999999999</v>
      </c>
      <c r="L7927" s="2" t="s">
        <v>220</v>
      </c>
      <c r="M7927" s="14">
        <f>+VLOOKUP(L7927,Customers!$C$3:$D$797,2,FALSE)</f>
        <v>1</v>
      </c>
      <c r="N7927" s="14">
        <f>+INDEX(Customers!$B$2:$D$797,MATCH(TF_Database!L7927,Customers!$C$2:$C$797,0),1)</f>
        <v>2945</v>
      </c>
      <c r="O7927" s="29">
        <f t="shared" si="740"/>
        <v>5</v>
      </c>
      <c r="P7927" s="29">
        <f t="shared" si="741"/>
        <v>10</v>
      </c>
      <c r="Q7927" s="14" t="str">
        <f t="shared" si="742"/>
        <v xml:space="preserve">Cari </v>
      </c>
      <c r="R7927" s="14" t="str">
        <f t="shared" si="743"/>
        <v>Sayre</v>
      </c>
    </row>
    <row r="7928" spans="2:18" x14ac:dyDescent="0.45">
      <c r="B7928" s="14" t="str">
        <f t="shared" si="738"/>
        <v>41009841011</v>
      </c>
      <c r="C7928" s="5">
        <v>41009</v>
      </c>
      <c r="D7928" s="2" t="s">
        <v>810</v>
      </c>
      <c r="E7928" s="14">
        <f t="shared" si="739"/>
        <v>0</v>
      </c>
      <c r="F7928" s="2">
        <v>8</v>
      </c>
      <c r="G7928" s="19">
        <v>60.17</v>
      </c>
      <c r="H7928" s="20">
        <v>0</v>
      </c>
      <c r="I7928" s="6"/>
      <c r="J7928" s="5">
        <v>41011</v>
      </c>
      <c r="K7928" s="25">
        <v>-18.239999999999998</v>
      </c>
      <c r="L7928" s="2" t="s">
        <v>776</v>
      </c>
      <c r="M7928" s="14">
        <f>+VLOOKUP(L7928,Customers!$C$3:$D$797,2,FALSE)</f>
        <v>5</v>
      </c>
      <c r="N7928" s="14">
        <f>+INDEX(Customers!$B$2:$D$797,MATCH(TF_Database!L7928,Customers!$C$2:$C$797,0),1)</f>
        <v>1921</v>
      </c>
      <c r="O7928" s="29">
        <f t="shared" si="740"/>
        <v>6</v>
      </c>
      <c r="P7928" s="29">
        <f t="shared" si="741"/>
        <v>11</v>
      </c>
      <c r="Q7928" s="14" t="str">
        <f t="shared" si="742"/>
        <v xml:space="preserve">Bruce </v>
      </c>
      <c r="R7928" s="14" t="str">
        <f t="shared" si="743"/>
        <v>Money</v>
      </c>
    </row>
    <row r="7929" spans="2:18" x14ac:dyDescent="0.45">
      <c r="B7929" s="14" t="str">
        <f t="shared" si="738"/>
        <v>411492441150</v>
      </c>
      <c r="C7929" s="5">
        <v>41149</v>
      </c>
      <c r="D7929" s="2" t="s">
        <v>811</v>
      </c>
      <c r="E7929" s="14">
        <f t="shared" si="739"/>
        <v>0</v>
      </c>
      <c r="F7929" s="2">
        <v>24</v>
      </c>
      <c r="G7929" s="19">
        <v>68.5</v>
      </c>
      <c r="H7929" s="20">
        <v>7.0000000000000007E-2</v>
      </c>
      <c r="I7929" s="6"/>
      <c r="J7929" s="5">
        <v>41150</v>
      </c>
      <c r="K7929" s="25">
        <v>2.6859999999999999</v>
      </c>
      <c r="L7929" s="2" t="s">
        <v>208</v>
      </c>
      <c r="M7929" s="14">
        <f>+VLOOKUP(L7929,Customers!$C$3:$D$797,2,FALSE)</f>
        <v>3</v>
      </c>
      <c r="N7929" s="14">
        <f>+INDEX(Customers!$B$2:$D$797,MATCH(TF_Database!L7929,Customers!$C$2:$C$797,0),1)</f>
        <v>5503</v>
      </c>
      <c r="O7929" s="29">
        <f t="shared" si="740"/>
        <v>6</v>
      </c>
      <c r="P7929" s="29">
        <f t="shared" si="741"/>
        <v>13</v>
      </c>
      <c r="Q7929" s="14" t="str">
        <f t="shared" si="742"/>
        <v xml:space="preserve">Annie </v>
      </c>
      <c r="R7929" s="14" t="str">
        <f t="shared" si="743"/>
        <v>Thurman</v>
      </c>
    </row>
    <row r="7930" spans="2:18" x14ac:dyDescent="0.45">
      <c r="B7930" s="14" t="str">
        <f t="shared" si="738"/>
        <v>410504841051</v>
      </c>
      <c r="C7930" s="5">
        <v>41050</v>
      </c>
      <c r="D7930" s="2" t="s">
        <v>811</v>
      </c>
      <c r="E7930" s="14">
        <f t="shared" si="739"/>
        <v>0</v>
      </c>
      <c r="F7930" s="2">
        <v>48</v>
      </c>
      <c r="G7930" s="19">
        <v>1556.42</v>
      </c>
      <c r="H7930" s="20">
        <v>0</v>
      </c>
      <c r="I7930" s="6"/>
      <c r="J7930" s="5">
        <v>41051</v>
      </c>
      <c r="K7930" s="25">
        <v>-60.98</v>
      </c>
      <c r="L7930" s="2" t="s">
        <v>778</v>
      </c>
      <c r="M7930" s="14">
        <f>+VLOOKUP(L7930,Customers!$C$3:$D$797,2,FALSE)</f>
        <v>4</v>
      </c>
      <c r="N7930" s="14">
        <f>+INDEX(Customers!$B$2:$D$797,MATCH(TF_Database!L7930,Customers!$C$2:$C$797,0),1)</f>
        <v>1124</v>
      </c>
      <c r="O7930" s="29">
        <f t="shared" si="740"/>
        <v>6</v>
      </c>
      <c r="P7930" s="29">
        <f t="shared" si="741"/>
        <v>15</v>
      </c>
      <c r="Q7930" s="14" t="str">
        <f t="shared" si="742"/>
        <v xml:space="preserve">Brian </v>
      </c>
      <c r="R7930" s="14" t="str">
        <f t="shared" si="743"/>
        <v>DeCherney</v>
      </c>
    </row>
    <row r="7931" spans="2:18" x14ac:dyDescent="0.45">
      <c r="B7931" s="14" t="str">
        <f t="shared" si="738"/>
        <v>410502841052</v>
      </c>
      <c r="C7931" s="5">
        <v>41050</v>
      </c>
      <c r="D7931" s="2" t="s">
        <v>811</v>
      </c>
      <c r="E7931" s="14">
        <f t="shared" si="739"/>
        <v>0</v>
      </c>
      <c r="F7931" s="2">
        <v>28</v>
      </c>
      <c r="G7931" s="19">
        <v>130.28</v>
      </c>
      <c r="H7931" s="20">
        <v>0.08</v>
      </c>
      <c r="I7931" s="6"/>
      <c r="J7931" s="5">
        <v>41052</v>
      </c>
      <c r="K7931" s="25">
        <v>56.97</v>
      </c>
      <c r="L7931" s="2" t="s">
        <v>778</v>
      </c>
      <c r="M7931" s="14">
        <f>+VLOOKUP(L7931,Customers!$C$3:$D$797,2,FALSE)</f>
        <v>4</v>
      </c>
      <c r="N7931" s="14">
        <f>+INDEX(Customers!$B$2:$D$797,MATCH(TF_Database!L7931,Customers!$C$2:$C$797,0),1)</f>
        <v>1124</v>
      </c>
      <c r="O7931" s="29">
        <f t="shared" si="740"/>
        <v>6</v>
      </c>
      <c r="P7931" s="29">
        <f t="shared" si="741"/>
        <v>15</v>
      </c>
      <c r="Q7931" s="14" t="str">
        <f t="shared" si="742"/>
        <v xml:space="preserve">Brian </v>
      </c>
      <c r="R7931" s="14" t="str">
        <f t="shared" si="743"/>
        <v>DeCherney</v>
      </c>
    </row>
    <row r="7932" spans="2:18" x14ac:dyDescent="0.45">
      <c r="B7932" s="14" t="str">
        <f t="shared" si="738"/>
        <v>411004141102</v>
      </c>
      <c r="C7932" s="5">
        <v>41100</v>
      </c>
      <c r="D7932" s="2" t="s">
        <v>806</v>
      </c>
      <c r="E7932" s="14">
        <f t="shared" si="739"/>
        <v>1</v>
      </c>
      <c r="F7932" s="2">
        <v>41</v>
      </c>
      <c r="G7932" s="19">
        <v>305.01</v>
      </c>
      <c r="H7932" s="20">
        <v>0.05</v>
      </c>
      <c r="I7932" s="6"/>
      <c r="J7932" s="5">
        <v>41102</v>
      </c>
      <c r="K7932" s="25">
        <v>-160.816</v>
      </c>
      <c r="L7932" s="2" t="s">
        <v>105</v>
      </c>
      <c r="M7932" s="14">
        <f>+VLOOKUP(L7932,Customers!$C$3:$D$797,2,FALSE)</f>
        <v>4</v>
      </c>
      <c r="N7932" s="14">
        <f>+INDEX(Customers!$B$2:$D$797,MATCH(TF_Database!L7932,Customers!$C$2:$C$797,0),1)</f>
        <v>3626</v>
      </c>
      <c r="O7932" s="29">
        <f t="shared" si="740"/>
        <v>6</v>
      </c>
      <c r="P7932" s="29">
        <f t="shared" si="741"/>
        <v>11</v>
      </c>
      <c r="Q7932" s="14" t="str">
        <f t="shared" si="742"/>
        <v xml:space="preserve">Emily </v>
      </c>
      <c r="R7932" s="14" t="str">
        <f t="shared" si="743"/>
        <v>Grady</v>
      </c>
    </row>
    <row r="7933" spans="2:18" x14ac:dyDescent="0.45">
      <c r="B7933" s="14" t="str">
        <f t="shared" si="738"/>
        <v>411002441101</v>
      </c>
      <c r="C7933" s="5">
        <v>41100</v>
      </c>
      <c r="D7933" s="2" t="s">
        <v>806</v>
      </c>
      <c r="E7933" s="14">
        <f t="shared" si="739"/>
        <v>1</v>
      </c>
      <c r="F7933" s="2">
        <v>24</v>
      </c>
      <c r="G7933" s="19">
        <v>3583.52</v>
      </c>
      <c r="H7933" s="20">
        <v>0.09</v>
      </c>
      <c r="I7933" s="6"/>
      <c r="J7933" s="5">
        <v>41101</v>
      </c>
      <c r="K7933" s="25">
        <v>221.71</v>
      </c>
      <c r="L7933" s="2" t="s">
        <v>105</v>
      </c>
      <c r="M7933" s="14">
        <f>+VLOOKUP(L7933,Customers!$C$3:$D$797,2,FALSE)</f>
        <v>4</v>
      </c>
      <c r="N7933" s="14">
        <f>+INDEX(Customers!$B$2:$D$797,MATCH(TF_Database!L7933,Customers!$C$2:$C$797,0),1)</f>
        <v>3626</v>
      </c>
      <c r="O7933" s="29">
        <f t="shared" si="740"/>
        <v>6</v>
      </c>
      <c r="P7933" s="29">
        <f t="shared" si="741"/>
        <v>11</v>
      </c>
      <c r="Q7933" s="14" t="str">
        <f t="shared" si="742"/>
        <v xml:space="preserve">Emily </v>
      </c>
      <c r="R7933" s="14" t="str">
        <f t="shared" si="743"/>
        <v>Grady</v>
      </c>
    </row>
    <row r="7934" spans="2:18" x14ac:dyDescent="0.45">
      <c r="B7934" s="14" t="str">
        <f t="shared" si="738"/>
        <v>407261440726</v>
      </c>
      <c r="C7934" s="5">
        <v>40726</v>
      </c>
      <c r="D7934" s="2" t="s">
        <v>808</v>
      </c>
      <c r="E7934" s="14">
        <f t="shared" si="739"/>
        <v>0</v>
      </c>
      <c r="F7934" s="2">
        <v>14</v>
      </c>
      <c r="G7934" s="19">
        <v>2085.9299999999998</v>
      </c>
      <c r="H7934" s="20">
        <v>0.09</v>
      </c>
      <c r="I7934" s="6"/>
      <c r="J7934" s="5">
        <v>40726</v>
      </c>
      <c r="K7934" s="25">
        <v>-517.73</v>
      </c>
      <c r="L7934" s="2" t="s">
        <v>218</v>
      </c>
      <c r="M7934" s="14">
        <f>+VLOOKUP(L7934,Customers!$C$3:$D$797,2,FALSE)</f>
        <v>1</v>
      </c>
      <c r="N7934" s="14">
        <f>+INDEX(Customers!$B$2:$D$797,MATCH(TF_Database!L7934,Customers!$C$2:$C$797,0),1)</f>
        <v>31974</v>
      </c>
      <c r="O7934" s="29">
        <f t="shared" si="740"/>
        <v>7</v>
      </c>
      <c r="P7934" s="29">
        <f t="shared" si="741"/>
        <v>13</v>
      </c>
      <c r="Q7934" s="14" t="str">
        <f t="shared" si="742"/>
        <v xml:space="preserve">Harold </v>
      </c>
      <c r="R7934" s="14" t="str">
        <f t="shared" si="743"/>
        <v>Pawlan</v>
      </c>
    </row>
    <row r="7935" spans="2:18" x14ac:dyDescent="0.45">
      <c r="B7935" s="14" t="str">
        <f t="shared" si="738"/>
        <v>412523941253</v>
      </c>
      <c r="C7935" s="5">
        <v>41252</v>
      </c>
      <c r="D7935" s="2" t="s">
        <v>811</v>
      </c>
      <c r="E7935" s="14">
        <f t="shared" si="739"/>
        <v>0</v>
      </c>
      <c r="F7935" s="2">
        <v>39</v>
      </c>
      <c r="G7935" s="19">
        <v>277.58</v>
      </c>
      <c r="H7935" s="20">
        <v>0.08</v>
      </c>
      <c r="I7935" s="6"/>
      <c r="J7935" s="5">
        <v>41253</v>
      </c>
      <c r="K7935" s="25">
        <v>-276.88</v>
      </c>
      <c r="L7935" s="2" t="s">
        <v>779</v>
      </c>
      <c r="M7935" s="14">
        <f>+VLOOKUP(L7935,Customers!$C$3:$D$797,2,FALSE)</f>
        <v>5</v>
      </c>
      <c r="N7935" s="14">
        <f>+INDEX(Customers!$B$2:$D$797,MATCH(TF_Database!L7935,Customers!$C$2:$C$797,0),1)</f>
        <v>6238</v>
      </c>
      <c r="O7935" s="29">
        <f t="shared" si="740"/>
        <v>4</v>
      </c>
      <c r="P7935" s="29">
        <f t="shared" si="741"/>
        <v>10</v>
      </c>
      <c r="Q7935" s="14" t="str">
        <f t="shared" si="742"/>
        <v xml:space="preserve">Ann </v>
      </c>
      <c r="R7935" s="14" t="str">
        <f t="shared" si="743"/>
        <v>Steele</v>
      </c>
    </row>
    <row r="7936" spans="2:18" x14ac:dyDescent="0.45">
      <c r="B7936" s="14" t="str">
        <f t="shared" si="738"/>
        <v>412521241253</v>
      </c>
      <c r="C7936" s="5">
        <v>41252</v>
      </c>
      <c r="D7936" s="2" t="s">
        <v>811</v>
      </c>
      <c r="E7936" s="14">
        <f t="shared" si="739"/>
        <v>0</v>
      </c>
      <c r="F7936" s="2">
        <v>12</v>
      </c>
      <c r="G7936" s="19">
        <v>4887.1400000000003</v>
      </c>
      <c r="H7936" s="20">
        <v>0.08</v>
      </c>
      <c r="I7936" s="6"/>
      <c r="J7936" s="5">
        <v>41253</v>
      </c>
      <c r="K7936" s="25">
        <v>-694.33</v>
      </c>
      <c r="L7936" s="2" t="s">
        <v>779</v>
      </c>
      <c r="M7936" s="14">
        <f>+VLOOKUP(L7936,Customers!$C$3:$D$797,2,FALSE)</f>
        <v>5</v>
      </c>
      <c r="N7936" s="14">
        <f>+INDEX(Customers!$B$2:$D$797,MATCH(TF_Database!L7936,Customers!$C$2:$C$797,0),1)</f>
        <v>6238</v>
      </c>
      <c r="O7936" s="29">
        <f t="shared" si="740"/>
        <v>4</v>
      </c>
      <c r="P7936" s="29">
        <f t="shared" si="741"/>
        <v>10</v>
      </c>
      <c r="Q7936" s="14" t="str">
        <f t="shared" si="742"/>
        <v xml:space="preserve">Ann </v>
      </c>
      <c r="R7936" s="14" t="str">
        <f t="shared" si="743"/>
        <v>Steele</v>
      </c>
    </row>
    <row r="7937" spans="2:18" x14ac:dyDescent="0.45">
      <c r="B7937" s="14" t="str">
        <f t="shared" si="738"/>
        <v>412524441253</v>
      </c>
      <c r="C7937" s="5">
        <v>41252</v>
      </c>
      <c r="D7937" s="2" t="s">
        <v>811</v>
      </c>
      <c r="E7937" s="14">
        <f t="shared" si="739"/>
        <v>0</v>
      </c>
      <c r="F7937" s="2">
        <v>44</v>
      </c>
      <c r="G7937" s="19">
        <v>7195.2584999999999</v>
      </c>
      <c r="H7937" s="20">
        <v>0.09</v>
      </c>
      <c r="I7937" s="6"/>
      <c r="J7937" s="5">
        <v>41253</v>
      </c>
      <c r="K7937" s="25">
        <v>1698.1559999999999</v>
      </c>
      <c r="L7937" s="2" t="s">
        <v>779</v>
      </c>
      <c r="M7937" s="14">
        <f>+VLOOKUP(L7937,Customers!$C$3:$D$797,2,FALSE)</f>
        <v>5</v>
      </c>
      <c r="N7937" s="14">
        <f>+INDEX(Customers!$B$2:$D$797,MATCH(TF_Database!L7937,Customers!$C$2:$C$797,0),1)</f>
        <v>6238</v>
      </c>
      <c r="O7937" s="29">
        <f t="shared" si="740"/>
        <v>4</v>
      </c>
      <c r="P7937" s="29">
        <f t="shared" si="741"/>
        <v>10</v>
      </c>
      <c r="Q7937" s="14" t="str">
        <f t="shared" si="742"/>
        <v xml:space="preserve">Ann </v>
      </c>
      <c r="R7937" s="14" t="str">
        <f t="shared" si="743"/>
        <v>Steele</v>
      </c>
    </row>
    <row r="7938" spans="2:18" x14ac:dyDescent="0.45">
      <c r="B7938" s="14" t="str">
        <f t="shared" si="738"/>
        <v>398343339835</v>
      </c>
      <c r="C7938" s="5">
        <v>39834</v>
      </c>
      <c r="D7938" s="2" t="s">
        <v>808</v>
      </c>
      <c r="E7938" s="14">
        <f t="shared" si="739"/>
        <v>0</v>
      </c>
      <c r="F7938" s="2">
        <v>33</v>
      </c>
      <c r="G7938" s="19">
        <v>11336.37</v>
      </c>
      <c r="H7938" s="20">
        <v>0.04</v>
      </c>
      <c r="I7938" s="6"/>
      <c r="J7938" s="5">
        <v>39835</v>
      </c>
      <c r="K7938" s="25">
        <v>1161.75</v>
      </c>
      <c r="L7938" s="2" t="s">
        <v>777</v>
      </c>
      <c r="M7938" s="14">
        <f>+VLOOKUP(L7938,Customers!$C$3:$D$797,2,FALSE)</f>
        <v>1</v>
      </c>
      <c r="N7938" s="14">
        <f>+INDEX(Customers!$B$2:$D$797,MATCH(TF_Database!L7938,Customers!$C$2:$C$797,0),1)</f>
        <v>30406</v>
      </c>
      <c r="O7938" s="29">
        <f t="shared" si="740"/>
        <v>6</v>
      </c>
      <c r="P7938" s="29">
        <f t="shared" si="741"/>
        <v>10</v>
      </c>
      <c r="Q7938" s="14" t="str">
        <f t="shared" si="742"/>
        <v xml:space="preserve">Larry </v>
      </c>
      <c r="R7938" s="14" t="str">
        <f t="shared" si="743"/>
        <v>Tron</v>
      </c>
    </row>
    <row r="7939" spans="2:18" x14ac:dyDescent="0.45">
      <c r="B7939" s="14" t="str">
        <f t="shared" si="738"/>
        <v>398341939835</v>
      </c>
      <c r="C7939" s="5">
        <v>39834</v>
      </c>
      <c r="D7939" s="2" t="s">
        <v>808</v>
      </c>
      <c r="E7939" s="14">
        <f t="shared" si="739"/>
        <v>0</v>
      </c>
      <c r="F7939" s="2">
        <v>19</v>
      </c>
      <c r="G7939" s="19">
        <v>354.13</v>
      </c>
      <c r="H7939" s="20">
        <v>0.09</v>
      </c>
      <c r="I7939" s="6"/>
      <c r="J7939" s="5">
        <v>39835</v>
      </c>
      <c r="K7939" s="25">
        <v>8.7899999999999991</v>
      </c>
      <c r="L7939" s="2" t="s">
        <v>777</v>
      </c>
      <c r="M7939" s="14">
        <f>+VLOOKUP(L7939,Customers!$C$3:$D$797,2,FALSE)</f>
        <v>1</v>
      </c>
      <c r="N7939" s="14">
        <f>+INDEX(Customers!$B$2:$D$797,MATCH(TF_Database!L7939,Customers!$C$2:$C$797,0),1)</f>
        <v>30406</v>
      </c>
      <c r="O7939" s="29">
        <f t="shared" si="740"/>
        <v>6</v>
      </c>
      <c r="P7939" s="29">
        <f t="shared" si="741"/>
        <v>10</v>
      </c>
      <c r="Q7939" s="14" t="str">
        <f t="shared" si="742"/>
        <v xml:space="preserve">Larry </v>
      </c>
      <c r="R7939" s="14" t="str">
        <f t="shared" si="743"/>
        <v>Tron</v>
      </c>
    </row>
    <row r="7940" spans="2:18" x14ac:dyDescent="0.45">
      <c r="B7940" s="14" t="str">
        <f t="shared" si="738"/>
        <v>398344039836</v>
      </c>
      <c r="C7940" s="5">
        <v>39834</v>
      </c>
      <c r="D7940" s="2" t="s">
        <v>808</v>
      </c>
      <c r="E7940" s="14">
        <f t="shared" si="739"/>
        <v>0</v>
      </c>
      <c r="F7940" s="2">
        <v>40</v>
      </c>
      <c r="G7940" s="19">
        <v>751.94</v>
      </c>
      <c r="H7940" s="20">
        <v>7.0000000000000007E-2</v>
      </c>
      <c r="I7940" s="6"/>
      <c r="J7940" s="5">
        <v>39836</v>
      </c>
      <c r="K7940" s="25">
        <v>69.08</v>
      </c>
      <c r="L7940" s="2" t="s">
        <v>777</v>
      </c>
      <c r="M7940" s="14">
        <f>+VLOOKUP(L7940,Customers!$C$3:$D$797,2,FALSE)</f>
        <v>1</v>
      </c>
      <c r="N7940" s="14">
        <f>+INDEX(Customers!$B$2:$D$797,MATCH(TF_Database!L7940,Customers!$C$2:$C$797,0),1)</f>
        <v>30406</v>
      </c>
      <c r="O7940" s="29">
        <f t="shared" si="740"/>
        <v>6</v>
      </c>
      <c r="P7940" s="29">
        <f t="shared" si="741"/>
        <v>10</v>
      </c>
      <c r="Q7940" s="14" t="str">
        <f t="shared" si="742"/>
        <v xml:space="preserve">Larry </v>
      </c>
      <c r="R7940" s="14" t="str">
        <f t="shared" si="743"/>
        <v>Tron</v>
      </c>
    </row>
    <row r="7941" spans="2:18" x14ac:dyDescent="0.45">
      <c r="B7941" s="14" t="str">
        <f t="shared" si="738"/>
        <v>406041940605</v>
      </c>
      <c r="C7941" s="5">
        <v>40604</v>
      </c>
      <c r="D7941" s="2" t="s">
        <v>811</v>
      </c>
      <c r="E7941" s="14">
        <f t="shared" si="739"/>
        <v>0</v>
      </c>
      <c r="F7941" s="2">
        <v>19</v>
      </c>
      <c r="G7941" s="19">
        <v>50.99</v>
      </c>
      <c r="H7941" s="20">
        <v>0.06</v>
      </c>
      <c r="I7941" s="6"/>
      <c r="J7941" s="5">
        <v>40605</v>
      </c>
      <c r="K7941" s="25">
        <v>-3.8</v>
      </c>
      <c r="L7941" s="2" t="s">
        <v>781</v>
      </c>
      <c r="M7941" s="14">
        <f>+VLOOKUP(L7941,Customers!$C$3:$D$797,2,FALSE)</f>
        <v>5</v>
      </c>
      <c r="N7941" s="14">
        <f>+INDEX(Customers!$B$2:$D$797,MATCH(TF_Database!L7941,Customers!$C$2:$C$797,0),1)</f>
        <v>10462</v>
      </c>
      <c r="O7941" s="29">
        <f t="shared" si="740"/>
        <v>8</v>
      </c>
      <c r="P7941" s="29">
        <f t="shared" si="741"/>
        <v>15</v>
      </c>
      <c r="Q7941" s="14" t="str">
        <f t="shared" si="742"/>
        <v xml:space="preserve">Katrina </v>
      </c>
      <c r="R7941" s="14" t="str">
        <f t="shared" si="743"/>
        <v>Edelman</v>
      </c>
    </row>
    <row r="7942" spans="2:18" x14ac:dyDescent="0.45">
      <c r="B7942" s="14" t="str">
        <f t="shared" si="738"/>
        <v>408492140851</v>
      </c>
      <c r="C7942" s="5">
        <v>40849</v>
      </c>
      <c r="D7942" s="2" t="s">
        <v>808</v>
      </c>
      <c r="E7942" s="14">
        <f t="shared" si="739"/>
        <v>0</v>
      </c>
      <c r="F7942" s="2">
        <v>21</v>
      </c>
      <c r="G7942" s="19">
        <v>293.27</v>
      </c>
      <c r="H7942" s="20">
        <v>7.0000000000000007E-2</v>
      </c>
      <c r="I7942" s="6"/>
      <c r="J7942" s="5">
        <v>40851</v>
      </c>
      <c r="K7942" s="25">
        <v>44.56</v>
      </c>
      <c r="L7942" s="2" t="s">
        <v>778</v>
      </c>
      <c r="M7942" s="14">
        <f>+VLOOKUP(L7942,Customers!$C$3:$D$797,2,FALSE)</f>
        <v>4</v>
      </c>
      <c r="N7942" s="14">
        <f>+INDEX(Customers!$B$2:$D$797,MATCH(TF_Database!L7942,Customers!$C$2:$C$797,0),1)</f>
        <v>1124</v>
      </c>
      <c r="O7942" s="29">
        <f t="shared" si="740"/>
        <v>6</v>
      </c>
      <c r="P7942" s="29">
        <f t="shared" si="741"/>
        <v>15</v>
      </c>
      <c r="Q7942" s="14" t="str">
        <f t="shared" si="742"/>
        <v xml:space="preserve">Brian </v>
      </c>
      <c r="R7942" s="14" t="str">
        <f t="shared" si="743"/>
        <v>DeCherney</v>
      </c>
    </row>
    <row r="7943" spans="2:18" x14ac:dyDescent="0.45">
      <c r="B7943" s="14" t="str">
        <f t="shared" ref="B7943:B8006" si="744">+CONCATENATE(C7943,F7943,J7943)</f>
        <v>402164240217</v>
      </c>
      <c r="C7943" s="5">
        <v>40216</v>
      </c>
      <c r="D7943" s="2" t="s">
        <v>810</v>
      </c>
      <c r="E7943" s="14">
        <f t="shared" ref="E7943:E8006" si="745">+IF(D7943="High",1,0)</f>
        <v>0</v>
      </c>
      <c r="F7943" s="2">
        <v>42</v>
      </c>
      <c r="G7943" s="19">
        <v>189.22</v>
      </c>
      <c r="H7943" s="20">
        <v>0.05</v>
      </c>
      <c r="I7943" s="6"/>
      <c r="J7943" s="5">
        <v>40217</v>
      </c>
      <c r="K7943" s="25">
        <v>-92.42</v>
      </c>
      <c r="L7943" s="2" t="s">
        <v>272</v>
      </c>
      <c r="M7943" s="14">
        <f>+VLOOKUP(L7943,Customers!$C$3:$D$797,2,FALSE)</f>
        <v>3</v>
      </c>
      <c r="N7943" s="14">
        <f>+INDEX(Customers!$B$2:$D$797,MATCH(TF_Database!L7943,Customers!$C$2:$C$797,0),1)</f>
        <v>3424</v>
      </c>
      <c r="O7943" s="29">
        <f t="shared" ref="O7943:O8006" si="746">+SEARCH(" ",L7943)</f>
        <v>6</v>
      </c>
      <c r="P7943" s="29">
        <f t="shared" ref="P7943:P8006" si="747">+LEN(L7943)</f>
        <v>11</v>
      </c>
      <c r="Q7943" s="14" t="str">
        <f t="shared" ref="Q7943:Q8006" si="748">+LEFT(L7943,O7943)</f>
        <v xml:space="preserve">Grace </v>
      </c>
      <c r="R7943" s="14" t="str">
        <f t="shared" ref="R7943:R8006" si="749">+RIGHT(L7943,P7943-O7943)</f>
        <v>Kelly</v>
      </c>
    </row>
    <row r="7944" spans="2:18" x14ac:dyDescent="0.45">
      <c r="B7944" s="14" t="str">
        <f t="shared" si="744"/>
        <v>403832140383</v>
      </c>
      <c r="C7944" s="5">
        <v>40383</v>
      </c>
      <c r="D7944" s="2" t="s">
        <v>810</v>
      </c>
      <c r="E7944" s="14">
        <f t="shared" si="745"/>
        <v>0</v>
      </c>
      <c r="F7944" s="2">
        <v>21</v>
      </c>
      <c r="G7944" s="19">
        <v>151.86000000000001</v>
      </c>
      <c r="H7944" s="20">
        <v>0.1</v>
      </c>
      <c r="I7944" s="6"/>
      <c r="J7944" s="5">
        <v>40383</v>
      </c>
      <c r="K7944" s="25">
        <v>-54.670999999999999</v>
      </c>
      <c r="L7944" s="2" t="s">
        <v>220</v>
      </c>
      <c r="M7944" s="14">
        <f>+VLOOKUP(L7944,Customers!$C$3:$D$797,2,FALSE)</f>
        <v>1</v>
      </c>
      <c r="N7944" s="14">
        <f>+INDEX(Customers!$B$2:$D$797,MATCH(TF_Database!L7944,Customers!$C$2:$C$797,0),1)</f>
        <v>2945</v>
      </c>
      <c r="O7944" s="29">
        <f t="shared" si="746"/>
        <v>5</v>
      </c>
      <c r="P7944" s="29">
        <f t="shared" si="747"/>
        <v>10</v>
      </c>
      <c r="Q7944" s="14" t="str">
        <f t="shared" si="748"/>
        <v xml:space="preserve">Cari </v>
      </c>
      <c r="R7944" s="14" t="str">
        <f t="shared" si="749"/>
        <v>Sayre</v>
      </c>
    </row>
    <row r="7945" spans="2:18" x14ac:dyDescent="0.45">
      <c r="B7945" s="14" t="str">
        <f t="shared" si="744"/>
        <v>403831340384</v>
      </c>
      <c r="C7945" s="5">
        <v>40383</v>
      </c>
      <c r="D7945" s="2" t="s">
        <v>810</v>
      </c>
      <c r="E7945" s="14">
        <f t="shared" si="745"/>
        <v>0</v>
      </c>
      <c r="F7945" s="2">
        <v>13</v>
      </c>
      <c r="G7945" s="19">
        <v>3583.87</v>
      </c>
      <c r="H7945" s="20">
        <v>7.0000000000000007E-2</v>
      </c>
      <c r="I7945" s="6"/>
      <c r="J7945" s="5">
        <v>40384</v>
      </c>
      <c r="K7945" s="25">
        <v>-113.08</v>
      </c>
      <c r="L7945" s="2" t="s">
        <v>220</v>
      </c>
      <c r="M7945" s="14">
        <f>+VLOOKUP(L7945,Customers!$C$3:$D$797,2,FALSE)</f>
        <v>1</v>
      </c>
      <c r="N7945" s="14">
        <f>+INDEX(Customers!$B$2:$D$797,MATCH(TF_Database!L7945,Customers!$C$2:$C$797,0),1)</f>
        <v>2945</v>
      </c>
      <c r="O7945" s="29">
        <f t="shared" si="746"/>
        <v>5</v>
      </c>
      <c r="P7945" s="29">
        <f t="shared" si="747"/>
        <v>10</v>
      </c>
      <c r="Q7945" s="14" t="str">
        <f t="shared" si="748"/>
        <v xml:space="preserve">Cari </v>
      </c>
      <c r="R7945" s="14" t="str">
        <f t="shared" si="749"/>
        <v>Sayre</v>
      </c>
    </row>
    <row r="7946" spans="2:18" x14ac:dyDescent="0.45">
      <c r="B7946" s="14" t="str">
        <f t="shared" si="744"/>
        <v>403834540384</v>
      </c>
      <c r="C7946" s="5">
        <v>40383</v>
      </c>
      <c r="D7946" s="2" t="s">
        <v>810</v>
      </c>
      <c r="E7946" s="14">
        <f t="shared" si="745"/>
        <v>0</v>
      </c>
      <c r="F7946" s="2">
        <v>45</v>
      </c>
      <c r="G7946" s="19">
        <v>4951.3599999999997</v>
      </c>
      <c r="H7946" s="20">
        <v>0.03</v>
      </c>
      <c r="I7946" s="6"/>
      <c r="J7946" s="5">
        <v>40384</v>
      </c>
      <c r="K7946" s="25">
        <v>1759.72</v>
      </c>
      <c r="L7946" s="2" t="s">
        <v>220</v>
      </c>
      <c r="M7946" s="14">
        <f>+VLOOKUP(L7946,Customers!$C$3:$D$797,2,FALSE)</f>
        <v>1</v>
      </c>
      <c r="N7946" s="14">
        <f>+INDEX(Customers!$B$2:$D$797,MATCH(TF_Database!L7946,Customers!$C$2:$C$797,0),1)</f>
        <v>2945</v>
      </c>
      <c r="O7946" s="29">
        <f t="shared" si="746"/>
        <v>5</v>
      </c>
      <c r="P7946" s="29">
        <f t="shared" si="747"/>
        <v>10</v>
      </c>
      <c r="Q7946" s="14" t="str">
        <f t="shared" si="748"/>
        <v xml:space="preserve">Cari </v>
      </c>
      <c r="R7946" s="14" t="str">
        <f t="shared" si="749"/>
        <v>Sayre</v>
      </c>
    </row>
    <row r="7947" spans="2:18" x14ac:dyDescent="0.45">
      <c r="B7947" s="14" t="str">
        <f t="shared" si="744"/>
        <v>407581040763</v>
      </c>
      <c r="C7947" s="5">
        <v>40758</v>
      </c>
      <c r="D7947" s="2" t="s">
        <v>804</v>
      </c>
      <c r="E7947" s="14">
        <f t="shared" si="745"/>
        <v>0</v>
      </c>
      <c r="F7947" s="2">
        <v>10</v>
      </c>
      <c r="G7947" s="19">
        <v>910.98</v>
      </c>
      <c r="H7947" s="20">
        <v>7.0000000000000007E-2</v>
      </c>
      <c r="I7947" s="6"/>
      <c r="J7947" s="5">
        <v>40763</v>
      </c>
      <c r="K7947" s="25">
        <v>18.77</v>
      </c>
      <c r="L7947" s="2" t="s">
        <v>220</v>
      </c>
      <c r="M7947" s="14">
        <f>+VLOOKUP(L7947,Customers!$C$3:$D$797,2,FALSE)</f>
        <v>1</v>
      </c>
      <c r="N7947" s="14">
        <f>+INDEX(Customers!$B$2:$D$797,MATCH(TF_Database!L7947,Customers!$C$2:$C$797,0),1)</f>
        <v>2945</v>
      </c>
      <c r="O7947" s="29">
        <f t="shared" si="746"/>
        <v>5</v>
      </c>
      <c r="P7947" s="29">
        <f t="shared" si="747"/>
        <v>10</v>
      </c>
      <c r="Q7947" s="14" t="str">
        <f t="shared" si="748"/>
        <v xml:space="preserve">Cari </v>
      </c>
      <c r="R7947" s="14" t="str">
        <f t="shared" si="749"/>
        <v>Sayre</v>
      </c>
    </row>
    <row r="7948" spans="2:18" x14ac:dyDescent="0.45">
      <c r="B7948" s="14" t="str">
        <f t="shared" si="744"/>
        <v>41141341142</v>
      </c>
      <c r="C7948" s="5">
        <v>41141</v>
      </c>
      <c r="D7948" s="2" t="s">
        <v>806</v>
      </c>
      <c r="E7948" s="14">
        <f t="shared" si="745"/>
        <v>1</v>
      </c>
      <c r="F7948" s="2">
        <v>3</v>
      </c>
      <c r="G7948" s="19">
        <v>446.05</v>
      </c>
      <c r="H7948" s="20">
        <v>0.09</v>
      </c>
      <c r="I7948" s="6"/>
      <c r="J7948" s="5">
        <v>41142</v>
      </c>
      <c r="K7948" s="25">
        <v>-271.26</v>
      </c>
      <c r="L7948" s="2" t="s">
        <v>779</v>
      </c>
      <c r="M7948" s="14">
        <f>+VLOOKUP(L7948,Customers!$C$3:$D$797,2,FALSE)</f>
        <v>5</v>
      </c>
      <c r="N7948" s="14">
        <f>+INDEX(Customers!$B$2:$D$797,MATCH(TF_Database!L7948,Customers!$C$2:$C$797,0),1)</f>
        <v>6238</v>
      </c>
      <c r="O7948" s="29">
        <f t="shared" si="746"/>
        <v>4</v>
      </c>
      <c r="P7948" s="29">
        <f t="shared" si="747"/>
        <v>10</v>
      </c>
      <c r="Q7948" s="14" t="str">
        <f t="shared" si="748"/>
        <v xml:space="preserve">Ann </v>
      </c>
      <c r="R7948" s="14" t="str">
        <f t="shared" si="749"/>
        <v>Steele</v>
      </c>
    </row>
    <row r="7949" spans="2:18" x14ac:dyDescent="0.45">
      <c r="B7949" s="14" t="str">
        <f t="shared" si="744"/>
        <v>408543240857</v>
      </c>
      <c r="C7949" s="5">
        <v>40854</v>
      </c>
      <c r="D7949" s="2" t="s">
        <v>806</v>
      </c>
      <c r="E7949" s="14">
        <f t="shared" si="745"/>
        <v>1</v>
      </c>
      <c r="F7949" s="2">
        <v>32</v>
      </c>
      <c r="G7949" s="19">
        <v>616.39</v>
      </c>
      <c r="H7949" s="20">
        <v>0.09</v>
      </c>
      <c r="I7949" s="6"/>
      <c r="J7949" s="5">
        <v>40857</v>
      </c>
      <c r="K7949" s="25">
        <v>148.28</v>
      </c>
      <c r="L7949" s="2" t="s">
        <v>778</v>
      </c>
      <c r="M7949" s="14">
        <f>+VLOOKUP(L7949,Customers!$C$3:$D$797,2,FALSE)</f>
        <v>4</v>
      </c>
      <c r="N7949" s="14">
        <f>+INDEX(Customers!$B$2:$D$797,MATCH(TF_Database!L7949,Customers!$C$2:$C$797,0),1)</f>
        <v>1124</v>
      </c>
      <c r="O7949" s="29">
        <f t="shared" si="746"/>
        <v>6</v>
      </c>
      <c r="P7949" s="29">
        <f t="shared" si="747"/>
        <v>15</v>
      </c>
      <c r="Q7949" s="14" t="str">
        <f t="shared" si="748"/>
        <v xml:space="preserve">Brian </v>
      </c>
      <c r="R7949" s="14" t="str">
        <f t="shared" si="749"/>
        <v>DeCherney</v>
      </c>
    </row>
    <row r="7950" spans="2:18" x14ac:dyDescent="0.45">
      <c r="B7950" s="14" t="str">
        <f t="shared" si="744"/>
        <v>398634839865</v>
      </c>
      <c r="C7950" s="5">
        <v>39863</v>
      </c>
      <c r="D7950" s="2" t="s">
        <v>806</v>
      </c>
      <c r="E7950" s="14">
        <f t="shared" si="745"/>
        <v>1</v>
      </c>
      <c r="F7950" s="2">
        <v>48</v>
      </c>
      <c r="G7950" s="19">
        <v>1838.19</v>
      </c>
      <c r="H7950" s="20">
        <v>0.03</v>
      </c>
      <c r="I7950" s="6"/>
      <c r="J7950" s="5">
        <v>39865</v>
      </c>
      <c r="K7950" s="25">
        <v>561.42999999999995</v>
      </c>
      <c r="L7950" s="2" t="s">
        <v>775</v>
      </c>
      <c r="M7950" s="14">
        <f>+VLOOKUP(L7950,Customers!$C$3:$D$797,2,FALSE)</f>
        <v>4</v>
      </c>
      <c r="N7950" s="14">
        <f>+INDEX(Customers!$B$2:$D$797,MATCH(TF_Database!L7950,Customers!$C$2:$C$797,0),1)</f>
        <v>28296</v>
      </c>
      <c r="O7950" s="29">
        <f t="shared" si="746"/>
        <v>6</v>
      </c>
      <c r="P7950" s="29">
        <f t="shared" si="747"/>
        <v>12</v>
      </c>
      <c r="Q7950" s="14" t="str">
        <f t="shared" si="748"/>
        <v xml:space="preserve">Frank </v>
      </c>
      <c r="R7950" s="14" t="str">
        <f t="shared" si="749"/>
        <v>Merwin</v>
      </c>
    </row>
    <row r="7951" spans="2:18" x14ac:dyDescent="0.45">
      <c r="B7951" s="14" t="str">
        <f t="shared" si="744"/>
        <v>404342040441</v>
      </c>
      <c r="C7951" s="5">
        <v>40434</v>
      </c>
      <c r="D7951" s="2" t="s">
        <v>804</v>
      </c>
      <c r="E7951" s="14">
        <f t="shared" si="745"/>
        <v>0</v>
      </c>
      <c r="F7951" s="2">
        <v>20</v>
      </c>
      <c r="G7951" s="19">
        <v>984.63150000000007</v>
      </c>
      <c r="H7951" s="20">
        <v>0</v>
      </c>
      <c r="I7951" s="6"/>
      <c r="J7951" s="5">
        <v>40441</v>
      </c>
      <c r="K7951" s="25">
        <v>-129.13999999999999</v>
      </c>
      <c r="L7951" s="2" t="s">
        <v>208</v>
      </c>
      <c r="M7951" s="14">
        <f>+VLOOKUP(L7951,Customers!$C$3:$D$797,2,FALSE)</f>
        <v>3</v>
      </c>
      <c r="N7951" s="14">
        <f>+INDEX(Customers!$B$2:$D$797,MATCH(TF_Database!L7951,Customers!$C$2:$C$797,0),1)</f>
        <v>5503</v>
      </c>
      <c r="O7951" s="29">
        <f t="shared" si="746"/>
        <v>6</v>
      </c>
      <c r="P7951" s="29">
        <f t="shared" si="747"/>
        <v>13</v>
      </c>
      <c r="Q7951" s="14" t="str">
        <f t="shared" si="748"/>
        <v xml:space="preserve">Annie </v>
      </c>
      <c r="R7951" s="14" t="str">
        <f t="shared" si="749"/>
        <v>Thurman</v>
      </c>
    </row>
    <row r="7952" spans="2:18" x14ac:dyDescent="0.45">
      <c r="B7952" s="14" t="str">
        <f t="shared" si="744"/>
        <v>407104340711</v>
      </c>
      <c r="C7952" s="5">
        <v>40710</v>
      </c>
      <c r="D7952" s="2" t="s">
        <v>806</v>
      </c>
      <c r="E7952" s="14">
        <f t="shared" si="745"/>
        <v>1</v>
      </c>
      <c r="F7952" s="2">
        <v>43</v>
      </c>
      <c r="G7952" s="19">
        <v>134.33000000000001</v>
      </c>
      <c r="H7952" s="20">
        <v>7.0000000000000007E-2</v>
      </c>
      <c r="I7952" s="6"/>
      <c r="J7952" s="5">
        <v>40711</v>
      </c>
      <c r="K7952" s="25">
        <v>25.02</v>
      </c>
      <c r="L7952" s="2" t="s">
        <v>208</v>
      </c>
      <c r="M7952" s="14">
        <f>+VLOOKUP(L7952,Customers!$C$3:$D$797,2,FALSE)</f>
        <v>3</v>
      </c>
      <c r="N7952" s="14">
        <f>+INDEX(Customers!$B$2:$D$797,MATCH(TF_Database!L7952,Customers!$C$2:$C$797,0),1)</f>
        <v>5503</v>
      </c>
      <c r="O7952" s="29">
        <f t="shared" si="746"/>
        <v>6</v>
      </c>
      <c r="P7952" s="29">
        <f t="shared" si="747"/>
        <v>13</v>
      </c>
      <c r="Q7952" s="14" t="str">
        <f t="shared" si="748"/>
        <v xml:space="preserve">Annie </v>
      </c>
      <c r="R7952" s="14" t="str">
        <f t="shared" si="749"/>
        <v>Thurman</v>
      </c>
    </row>
    <row r="7953" spans="2:18" x14ac:dyDescent="0.45">
      <c r="B7953" s="14" t="str">
        <f t="shared" si="744"/>
        <v>407101940712</v>
      </c>
      <c r="C7953" s="5">
        <v>40710</v>
      </c>
      <c r="D7953" s="2" t="s">
        <v>806</v>
      </c>
      <c r="E7953" s="14">
        <f t="shared" si="745"/>
        <v>1</v>
      </c>
      <c r="F7953" s="2">
        <v>19</v>
      </c>
      <c r="G7953" s="19">
        <v>70.319999999999993</v>
      </c>
      <c r="H7953" s="20">
        <v>0.08</v>
      </c>
      <c r="I7953" s="6"/>
      <c r="J7953" s="5">
        <v>40712</v>
      </c>
      <c r="K7953" s="25">
        <v>-56.07</v>
      </c>
      <c r="L7953" s="2" t="s">
        <v>208</v>
      </c>
      <c r="M7953" s="14">
        <f>+VLOOKUP(L7953,Customers!$C$3:$D$797,2,FALSE)</f>
        <v>3</v>
      </c>
      <c r="N7953" s="14">
        <f>+INDEX(Customers!$B$2:$D$797,MATCH(TF_Database!L7953,Customers!$C$2:$C$797,0),1)</f>
        <v>5503</v>
      </c>
      <c r="O7953" s="29">
        <f t="shared" si="746"/>
        <v>6</v>
      </c>
      <c r="P7953" s="29">
        <f t="shared" si="747"/>
        <v>13</v>
      </c>
      <c r="Q7953" s="14" t="str">
        <f t="shared" si="748"/>
        <v xml:space="preserve">Annie </v>
      </c>
      <c r="R7953" s="14" t="str">
        <f t="shared" si="749"/>
        <v>Thurman</v>
      </c>
    </row>
    <row r="7954" spans="2:18" x14ac:dyDescent="0.45">
      <c r="B7954" s="14" t="str">
        <f t="shared" si="744"/>
        <v>405312940533</v>
      </c>
      <c r="C7954" s="5">
        <v>40531</v>
      </c>
      <c r="D7954" s="2" t="s">
        <v>806</v>
      </c>
      <c r="E7954" s="14">
        <f t="shared" si="745"/>
        <v>1</v>
      </c>
      <c r="F7954" s="2">
        <v>29</v>
      </c>
      <c r="G7954" s="19">
        <v>1768.13</v>
      </c>
      <c r="H7954" s="20">
        <v>0</v>
      </c>
      <c r="I7954" s="6"/>
      <c r="J7954" s="5">
        <v>40533</v>
      </c>
      <c r="K7954" s="25">
        <v>525.54</v>
      </c>
      <c r="L7954" s="2" t="s">
        <v>775</v>
      </c>
      <c r="M7954" s="14">
        <f>+VLOOKUP(L7954,Customers!$C$3:$D$797,2,FALSE)</f>
        <v>4</v>
      </c>
      <c r="N7954" s="14">
        <f>+INDEX(Customers!$B$2:$D$797,MATCH(TF_Database!L7954,Customers!$C$2:$C$797,0),1)</f>
        <v>28296</v>
      </c>
      <c r="O7954" s="29">
        <f t="shared" si="746"/>
        <v>6</v>
      </c>
      <c r="P7954" s="29">
        <f t="shared" si="747"/>
        <v>12</v>
      </c>
      <c r="Q7954" s="14" t="str">
        <f t="shared" si="748"/>
        <v xml:space="preserve">Frank </v>
      </c>
      <c r="R7954" s="14" t="str">
        <f t="shared" si="749"/>
        <v>Merwin</v>
      </c>
    </row>
    <row r="7955" spans="2:18" x14ac:dyDescent="0.45">
      <c r="B7955" s="14" t="str">
        <f t="shared" si="744"/>
        <v>405312340532</v>
      </c>
      <c r="C7955" s="5">
        <v>40531</v>
      </c>
      <c r="D7955" s="2" t="s">
        <v>806</v>
      </c>
      <c r="E7955" s="14">
        <f t="shared" si="745"/>
        <v>1</v>
      </c>
      <c r="F7955" s="2">
        <v>23</v>
      </c>
      <c r="G7955" s="19">
        <v>147.05000000000001</v>
      </c>
      <c r="H7955" s="20">
        <v>0.08</v>
      </c>
      <c r="I7955" s="6"/>
      <c r="J7955" s="5">
        <v>40532</v>
      </c>
      <c r="K7955" s="25">
        <v>-54.91</v>
      </c>
      <c r="L7955" s="2" t="s">
        <v>775</v>
      </c>
      <c r="M7955" s="14">
        <f>+VLOOKUP(L7955,Customers!$C$3:$D$797,2,FALSE)</f>
        <v>4</v>
      </c>
      <c r="N7955" s="14">
        <f>+INDEX(Customers!$B$2:$D$797,MATCH(TF_Database!L7955,Customers!$C$2:$C$797,0),1)</f>
        <v>28296</v>
      </c>
      <c r="O7955" s="29">
        <f t="shared" si="746"/>
        <v>6</v>
      </c>
      <c r="P7955" s="29">
        <f t="shared" si="747"/>
        <v>12</v>
      </c>
      <c r="Q7955" s="14" t="str">
        <f t="shared" si="748"/>
        <v xml:space="preserve">Frank </v>
      </c>
      <c r="R7955" s="14" t="str">
        <f t="shared" si="749"/>
        <v>Merwin</v>
      </c>
    </row>
    <row r="7956" spans="2:18" x14ac:dyDescent="0.45">
      <c r="B7956" s="14" t="str">
        <f t="shared" si="744"/>
        <v>40656940658</v>
      </c>
      <c r="C7956" s="5">
        <v>40656</v>
      </c>
      <c r="D7956" s="2" t="s">
        <v>810</v>
      </c>
      <c r="E7956" s="14">
        <f t="shared" si="745"/>
        <v>0</v>
      </c>
      <c r="F7956" s="2">
        <v>9</v>
      </c>
      <c r="G7956" s="19">
        <v>1201.51</v>
      </c>
      <c r="H7956" s="20">
        <v>0.1</v>
      </c>
      <c r="I7956" s="6"/>
      <c r="J7956" s="5">
        <v>40658</v>
      </c>
      <c r="K7956" s="25">
        <v>-185.48</v>
      </c>
      <c r="L7956" s="2" t="s">
        <v>668</v>
      </c>
      <c r="M7956" s="14">
        <f>+VLOOKUP(L7956,Customers!$C$3:$D$797,2,FALSE)</f>
        <v>4</v>
      </c>
      <c r="N7956" s="14">
        <f>+INDEX(Customers!$B$2:$D$797,MATCH(TF_Database!L7956,Customers!$C$2:$C$797,0),1)</f>
        <v>21224</v>
      </c>
      <c r="O7956" s="29">
        <f t="shared" si="746"/>
        <v>6</v>
      </c>
      <c r="P7956" s="29">
        <f t="shared" si="747"/>
        <v>12</v>
      </c>
      <c r="Q7956" s="14" t="str">
        <f t="shared" si="748"/>
        <v xml:space="preserve">Craig </v>
      </c>
      <c r="R7956" s="14" t="str">
        <f t="shared" si="749"/>
        <v>Leslie</v>
      </c>
    </row>
    <row r="7957" spans="2:18" x14ac:dyDescent="0.45">
      <c r="B7957" s="14" t="str">
        <f t="shared" si="744"/>
        <v>406941640696</v>
      </c>
      <c r="C7957" s="5">
        <v>40694</v>
      </c>
      <c r="D7957" s="2" t="s">
        <v>811</v>
      </c>
      <c r="E7957" s="14">
        <f t="shared" si="745"/>
        <v>0</v>
      </c>
      <c r="F7957" s="2">
        <v>16</v>
      </c>
      <c r="G7957" s="19">
        <v>621.92999999999995</v>
      </c>
      <c r="H7957" s="20">
        <v>0.08</v>
      </c>
      <c r="I7957" s="6"/>
      <c r="J7957" s="5">
        <v>40696</v>
      </c>
      <c r="K7957" s="25">
        <v>-49.77</v>
      </c>
      <c r="L7957" s="2" t="s">
        <v>105</v>
      </c>
      <c r="M7957" s="14">
        <f>+VLOOKUP(L7957,Customers!$C$3:$D$797,2,FALSE)</f>
        <v>4</v>
      </c>
      <c r="N7957" s="14">
        <f>+INDEX(Customers!$B$2:$D$797,MATCH(TF_Database!L7957,Customers!$C$2:$C$797,0),1)</f>
        <v>3626</v>
      </c>
      <c r="O7957" s="29">
        <f t="shared" si="746"/>
        <v>6</v>
      </c>
      <c r="P7957" s="29">
        <f t="shared" si="747"/>
        <v>11</v>
      </c>
      <c r="Q7957" s="14" t="str">
        <f t="shared" si="748"/>
        <v xml:space="preserve">Emily </v>
      </c>
      <c r="R7957" s="14" t="str">
        <f t="shared" si="749"/>
        <v>Grady</v>
      </c>
    </row>
    <row r="7958" spans="2:18" x14ac:dyDescent="0.45">
      <c r="B7958" s="14" t="str">
        <f t="shared" si="744"/>
        <v>406941740695</v>
      </c>
      <c r="C7958" s="5">
        <v>40694</v>
      </c>
      <c r="D7958" s="2" t="s">
        <v>811</v>
      </c>
      <c r="E7958" s="14">
        <f t="shared" si="745"/>
        <v>0</v>
      </c>
      <c r="F7958" s="2">
        <v>17</v>
      </c>
      <c r="G7958" s="19">
        <v>121.09</v>
      </c>
      <c r="H7958" s="20">
        <v>0.05</v>
      </c>
      <c r="I7958" s="6"/>
      <c r="J7958" s="5">
        <v>40695</v>
      </c>
      <c r="K7958" s="25">
        <v>-30.51</v>
      </c>
      <c r="L7958" s="2" t="s">
        <v>105</v>
      </c>
      <c r="M7958" s="14">
        <f>+VLOOKUP(L7958,Customers!$C$3:$D$797,2,FALSE)</f>
        <v>4</v>
      </c>
      <c r="N7958" s="14">
        <f>+INDEX(Customers!$B$2:$D$797,MATCH(TF_Database!L7958,Customers!$C$2:$C$797,0),1)</f>
        <v>3626</v>
      </c>
      <c r="O7958" s="29">
        <f t="shared" si="746"/>
        <v>6</v>
      </c>
      <c r="P7958" s="29">
        <f t="shared" si="747"/>
        <v>11</v>
      </c>
      <c r="Q7958" s="14" t="str">
        <f t="shared" si="748"/>
        <v xml:space="preserve">Emily </v>
      </c>
      <c r="R7958" s="14" t="str">
        <f t="shared" si="749"/>
        <v>Grady</v>
      </c>
    </row>
    <row r="7959" spans="2:18" x14ac:dyDescent="0.45">
      <c r="B7959" s="14" t="str">
        <f t="shared" si="744"/>
        <v>39894439896</v>
      </c>
      <c r="C7959" s="5">
        <v>39894</v>
      </c>
      <c r="D7959" s="2" t="s">
        <v>810</v>
      </c>
      <c r="E7959" s="14">
        <f t="shared" si="745"/>
        <v>0</v>
      </c>
      <c r="F7959" s="2">
        <v>4</v>
      </c>
      <c r="G7959" s="19">
        <v>33.54</v>
      </c>
      <c r="H7959" s="20">
        <v>0.08</v>
      </c>
      <c r="I7959" s="6"/>
      <c r="J7959" s="5">
        <v>39896</v>
      </c>
      <c r="K7959" s="25">
        <v>-29.49</v>
      </c>
      <c r="L7959" s="2" t="s">
        <v>109</v>
      </c>
      <c r="M7959" s="14">
        <f>+VLOOKUP(L7959,Customers!$C$3:$D$797,2,FALSE)</f>
        <v>4</v>
      </c>
      <c r="N7959" s="14">
        <f>+INDEX(Customers!$B$2:$D$797,MATCH(TF_Database!L7959,Customers!$C$2:$C$797,0),1)</f>
        <v>27706</v>
      </c>
      <c r="O7959" s="29">
        <f t="shared" si="746"/>
        <v>6</v>
      </c>
      <c r="P7959" s="29">
        <f t="shared" si="747"/>
        <v>14</v>
      </c>
      <c r="Q7959" s="14" t="str">
        <f t="shared" si="748"/>
        <v xml:space="preserve">Kelly </v>
      </c>
      <c r="R7959" s="14" t="str">
        <f t="shared" si="749"/>
        <v>Williams</v>
      </c>
    </row>
    <row r="7960" spans="2:18" x14ac:dyDescent="0.45">
      <c r="B7960" s="14" t="str">
        <f t="shared" si="744"/>
        <v>411514541153</v>
      </c>
      <c r="C7960" s="5">
        <v>41151</v>
      </c>
      <c r="D7960" s="2" t="s">
        <v>808</v>
      </c>
      <c r="E7960" s="14">
        <f t="shared" si="745"/>
        <v>0</v>
      </c>
      <c r="F7960" s="2">
        <v>45</v>
      </c>
      <c r="G7960" s="19">
        <v>188.77</v>
      </c>
      <c r="H7960" s="20">
        <v>0.02</v>
      </c>
      <c r="I7960" s="6"/>
      <c r="J7960" s="5">
        <v>41153</v>
      </c>
      <c r="K7960" s="25">
        <v>21.93</v>
      </c>
      <c r="L7960" s="2" t="s">
        <v>777</v>
      </c>
      <c r="M7960" s="14">
        <f>+VLOOKUP(L7960,Customers!$C$3:$D$797,2,FALSE)</f>
        <v>1</v>
      </c>
      <c r="N7960" s="14">
        <f>+INDEX(Customers!$B$2:$D$797,MATCH(TF_Database!L7960,Customers!$C$2:$C$797,0),1)</f>
        <v>30406</v>
      </c>
      <c r="O7960" s="29">
        <f t="shared" si="746"/>
        <v>6</v>
      </c>
      <c r="P7960" s="29">
        <f t="shared" si="747"/>
        <v>10</v>
      </c>
      <c r="Q7960" s="14" t="str">
        <f t="shared" si="748"/>
        <v xml:space="preserve">Larry </v>
      </c>
      <c r="R7960" s="14" t="str">
        <f t="shared" si="749"/>
        <v>Tron</v>
      </c>
    </row>
    <row r="7961" spans="2:18" x14ac:dyDescent="0.45">
      <c r="B7961" s="14" t="str">
        <f t="shared" si="744"/>
        <v>409564940957</v>
      </c>
      <c r="C7961" s="5">
        <v>40956</v>
      </c>
      <c r="D7961" s="2" t="s">
        <v>806</v>
      </c>
      <c r="E7961" s="14">
        <f t="shared" si="745"/>
        <v>1</v>
      </c>
      <c r="F7961" s="2">
        <v>49</v>
      </c>
      <c r="G7961" s="19">
        <v>21141.07</v>
      </c>
      <c r="H7961" s="20">
        <v>0.06</v>
      </c>
      <c r="I7961" s="6"/>
      <c r="J7961" s="5">
        <v>40957</v>
      </c>
      <c r="K7961" s="25">
        <v>6225.36</v>
      </c>
      <c r="L7961" s="2" t="s">
        <v>668</v>
      </c>
      <c r="M7961" s="14">
        <f>+VLOOKUP(L7961,Customers!$C$3:$D$797,2,FALSE)</f>
        <v>4</v>
      </c>
      <c r="N7961" s="14">
        <f>+INDEX(Customers!$B$2:$D$797,MATCH(TF_Database!L7961,Customers!$C$2:$C$797,0),1)</f>
        <v>21224</v>
      </c>
      <c r="O7961" s="29">
        <f t="shared" si="746"/>
        <v>6</v>
      </c>
      <c r="P7961" s="29">
        <f t="shared" si="747"/>
        <v>12</v>
      </c>
      <c r="Q7961" s="14" t="str">
        <f t="shared" si="748"/>
        <v xml:space="preserve">Craig </v>
      </c>
      <c r="R7961" s="14" t="str">
        <f t="shared" si="749"/>
        <v>Leslie</v>
      </c>
    </row>
    <row r="7962" spans="2:18" x14ac:dyDescent="0.45">
      <c r="B7962" s="14" t="str">
        <f t="shared" si="744"/>
        <v>40956440957</v>
      </c>
      <c r="C7962" s="5">
        <v>40956</v>
      </c>
      <c r="D7962" s="2" t="s">
        <v>806</v>
      </c>
      <c r="E7962" s="14">
        <f t="shared" si="745"/>
        <v>1</v>
      </c>
      <c r="F7962" s="2">
        <v>4</v>
      </c>
      <c r="G7962" s="19">
        <v>76.865499999999997</v>
      </c>
      <c r="H7962" s="20">
        <v>0.04</v>
      </c>
      <c r="I7962" s="6"/>
      <c r="J7962" s="5">
        <v>40957</v>
      </c>
      <c r="K7962" s="25">
        <v>-54.505000000000003</v>
      </c>
      <c r="L7962" s="2" t="s">
        <v>668</v>
      </c>
      <c r="M7962" s="14">
        <f>+VLOOKUP(L7962,Customers!$C$3:$D$797,2,FALSE)</f>
        <v>4</v>
      </c>
      <c r="N7962" s="14">
        <f>+INDEX(Customers!$B$2:$D$797,MATCH(TF_Database!L7962,Customers!$C$2:$C$797,0),1)</f>
        <v>21224</v>
      </c>
      <c r="O7962" s="29">
        <f t="shared" si="746"/>
        <v>6</v>
      </c>
      <c r="P7962" s="29">
        <f t="shared" si="747"/>
        <v>12</v>
      </c>
      <c r="Q7962" s="14" t="str">
        <f t="shared" si="748"/>
        <v xml:space="preserve">Craig </v>
      </c>
      <c r="R7962" s="14" t="str">
        <f t="shared" si="749"/>
        <v>Leslie</v>
      </c>
    </row>
    <row r="7963" spans="2:18" x14ac:dyDescent="0.45">
      <c r="B7963" s="14" t="str">
        <f t="shared" si="744"/>
        <v>405774640579</v>
      </c>
      <c r="C7963" s="5">
        <v>40577</v>
      </c>
      <c r="D7963" s="2" t="s">
        <v>810</v>
      </c>
      <c r="E7963" s="14">
        <f t="shared" si="745"/>
        <v>0</v>
      </c>
      <c r="F7963" s="2">
        <v>46</v>
      </c>
      <c r="G7963" s="19">
        <v>412.37</v>
      </c>
      <c r="H7963" s="20">
        <v>0.06</v>
      </c>
      <c r="I7963" s="6"/>
      <c r="J7963" s="5">
        <v>40579</v>
      </c>
      <c r="K7963" s="25">
        <v>2.71</v>
      </c>
      <c r="L7963" s="2" t="s">
        <v>774</v>
      </c>
      <c r="M7963" s="14">
        <f>+VLOOKUP(L7963,Customers!$C$3:$D$797,2,FALSE)</f>
        <v>1</v>
      </c>
      <c r="N7963" s="14">
        <f>+INDEX(Customers!$B$2:$D$797,MATCH(TF_Database!L7963,Customers!$C$2:$C$797,0),1)</f>
        <v>18238</v>
      </c>
      <c r="O7963" s="29">
        <f t="shared" si="746"/>
        <v>6</v>
      </c>
      <c r="P7963" s="29">
        <f t="shared" si="747"/>
        <v>14</v>
      </c>
      <c r="Q7963" s="14" t="str">
        <f t="shared" si="748"/>
        <v xml:space="preserve">Alice </v>
      </c>
      <c r="R7963" s="14" t="str">
        <f t="shared" si="749"/>
        <v>McCarthy</v>
      </c>
    </row>
    <row r="7964" spans="2:18" x14ac:dyDescent="0.45">
      <c r="B7964" s="14" t="str">
        <f t="shared" si="744"/>
        <v>405182740523</v>
      </c>
      <c r="C7964" s="5">
        <v>40518</v>
      </c>
      <c r="D7964" s="2" t="s">
        <v>804</v>
      </c>
      <c r="E7964" s="14">
        <f t="shared" si="745"/>
        <v>0</v>
      </c>
      <c r="F7964" s="2">
        <v>27</v>
      </c>
      <c r="G7964" s="19">
        <v>322.45999999999998</v>
      </c>
      <c r="H7964" s="20">
        <v>0.04</v>
      </c>
      <c r="I7964" s="6"/>
      <c r="J7964" s="5">
        <v>40523</v>
      </c>
      <c r="K7964" s="25">
        <v>54.29</v>
      </c>
      <c r="L7964" s="2" t="s">
        <v>655</v>
      </c>
      <c r="M7964" s="14">
        <f>+VLOOKUP(L7964,Customers!$C$3:$D$797,2,FALSE)</f>
        <v>1</v>
      </c>
      <c r="N7964" s="14">
        <f>+INDEX(Customers!$B$2:$D$797,MATCH(TF_Database!L7964,Customers!$C$2:$C$797,0),1)</f>
        <v>25045</v>
      </c>
      <c r="O7964" s="29">
        <f t="shared" si="746"/>
        <v>6</v>
      </c>
      <c r="P7964" s="29">
        <f t="shared" si="747"/>
        <v>15</v>
      </c>
      <c r="Q7964" s="14" t="str">
        <f t="shared" si="748"/>
        <v xml:space="preserve">Frank </v>
      </c>
      <c r="R7964" s="14" t="str">
        <f t="shared" si="749"/>
        <v>Gastineau</v>
      </c>
    </row>
    <row r="7965" spans="2:18" x14ac:dyDescent="0.45">
      <c r="B7965" s="14" t="str">
        <f t="shared" si="744"/>
        <v>406904840691</v>
      </c>
      <c r="C7965" s="5">
        <v>40690</v>
      </c>
      <c r="D7965" s="2" t="s">
        <v>811</v>
      </c>
      <c r="E7965" s="14">
        <f t="shared" si="745"/>
        <v>0</v>
      </c>
      <c r="F7965" s="2">
        <v>48</v>
      </c>
      <c r="G7965" s="19">
        <v>836.59</v>
      </c>
      <c r="H7965" s="20">
        <v>0.06</v>
      </c>
      <c r="I7965" s="6"/>
      <c r="J7965" s="5">
        <v>40691</v>
      </c>
      <c r="K7965" s="25">
        <v>-106.8</v>
      </c>
      <c r="L7965" s="2" t="s">
        <v>777</v>
      </c>
      <c r="M7965" s="14">
        <f>+VLOOKUP(L7965,Customers!$C$3:$D$797,2,FALSE)</f>
        <v>1</v>
      </c>
      <c r="N7965" s="14">
        <f>+INDEX(Customers!$B$2:$D$797,MATCH(TF_Database!L7965,Customers!$C$2:$C$797,0),1)</f>
        <v>30406</v>
      </c>
      <c r="O7965" s="29">
        <f t="shared" si="746"/>
        <v>6</v>
      </c>
      <c r="P7965" s="29">
        <f t="shared" si="747"/>
        <v>10</v>
      </c>
      <c r="Q7965" s="14" t="str">
        <f t="shared" si="748"/>
        <v xml:space="preserve">Larry </v>
      </c>
      <c r="R7965" s="14" t="str">
        <f t="shared" si="749"/>
        <v>Tron</v>
      </c>
    </row>
    <row r="7966" spans="2:18" x14ac:dyDescent="0.45">
      <c r="B7966" s="14" t="str">
        <f t="shared" si="744"/>
        <v>406902140692</v>
      </c>
      <c r="C7966" s="5">
        <v>40690</v>
      </c>
      <c r="D7966" s="2" t="s">
        <v>811</v>
      </c>
      <c r="E7966" s="14">
        <f t="shared" si="745"/>
        <v>0</v>
      </c>
      <c r="F7966" s="2">
        <v>21</v>
      </c>
      <c r="G7966" s="19">
        <v>58.14</v>
      </c>
      <c r="H7966" s="20">
        <v>0.04</v>
      </c>
      <c r="I7966" s="6"/>
      <c r="J7966" s="5">
        <v>40692</v>
      </c>
      <c r="K7966" s="25">
        <v>-2.23</v>
      </c>
      <c r="L7966" s="2" t="s">
        <v>777</v>
      </c>
      <c r="M7966" s="14">
        <f>+VLOOKUP(L7966,Customers!$C$3:$D$797,2,FALSE)</f>
        <v>1</v>
      </c>
      <c r="N7966" s="14">
        <f>+INDEX(Customers!$B$2:$D$797,MATCH(TF_Database!L7966,Customers!$C$2:$C$797,0),1)</f>
        <v>30406</v>
      </c>
      <c r="O7966" s="29">
        <f t="shared" si="746"/>
        <v>6</v>
      </c>
      <c r="P7966" s="29">
        <f t="shared" si="747"/>
        <v>10</v>
      </c>
      <c r="Q7966" s="14" t="str">
        <f t="shared" si="748"/>
        <v xml:space="preserve">Larry </v>
      </c>
      <c r="R7966" s="14" t="str">
        <f t="shared" si="749"/>
        <v>Tron</v>
      </c>
    </row>
    <row r="7967" spans="2:18" x14ac:dyDescent="0.45">
      <c r="B7967" s="14" t="str">
        <f t="shared" si="744"/>
        <v>406904940692</v>
      </c>
      <c r="C7967" s="5">
        <v>40690</v>
      </c>
      <c r="D7967" s="2" t="s">
        <v>811</v>
      </c>
      <c r="E7967" s="14">
        <f t="shared" si="745"/>
        <v>0</v>
      </c>
      <c r="F7967" s="2">
        <v>49</v>
      </c>
      <c r="G7967" s="19">
        <v>891.60749999999996</v>
      </c>
      <c r="H7967" s="20">
        <v>0.06</v>
      </c>
      <c r="I7967" s="6"/>
      <c r="J7967" s="5">
        <v>40692</v>
      </c>
      <c r="K7967" s="25">
        <v>100.59299999999999</v>
      </c>
      <c r="L7967" s="2" t="s">
        <v>777</v>
      </c>
      <c r="M7967" s="14">
        <f>+VLOOKUP(L7967,Customers!$C$3:$D$797,2,FALSE)</f>
        <v>1</v>
      </c>
      <c r="N7967" s="14">
        <f>+INDEX(Customers!$B$2:$D$797,MATCH(TF_Database!L7967,Customers!$C$2:$C$797,0),1)</f>
        <v>30406</v>
      </c>
      <c r="O7967" s="29">
        <f t="shared" si="746"/>
        <v>6</v>
      </c>
      <c r="P7967" s="29">
        <f t="shared" si="747"/>
        <v>10</v>
      </c>
      <c r="Q7967" s="14" t="str">
        <f t="shared" si="748"/>
        <v xml:space="preserve">Larry </v>
      </c>
      <c r="R7967" s="14" t="str">
        <f t="shared" si="749"/>
        <v>Tron</v>
      </c>
    </row>
    <row r="7968" spans="2:18" x14ac:dyDescent="0.45">
      <c r="B7968" s="14" t="str">
        <f t="shared" si="744"/>
        <v>406651840666</v>
      </c>
      <c r="C7968" s="5">
        <v>40665</v>
      </c>
      <c r="D7968" s="2" t="s">
        <v>810</v>
      </c>
      <c r="E7968" s="14">
        <f t="shared" si="745"/>
        <v>0</v>
      </c>
      <c r="F7968" s="2">
        <v>18</v>
      </c>
      <c r="G7968" s="19">
        <v>231.06</v>
      </c>
      <c r="H7968" s="20">
        <v>0.04</v>
      </c>
      <c r="I7968" s="6"/>
      <c r="J7968" s="5">
        <v>40666</v>
      </c>
      <c r="K7968" s="25">
        <v>-29.83</v>
      </c>
      <c r="L7968" s="2" t="s">
        <v>775</v>
      </c>
      <c r="M7968" s="14">
        <f>+VLOOKUP(L7968,Customers!$C$3:$D$797,2,FALSE)</f>
        <v>4</v>
      </c>
      <c r="N7968" s="14">
        <f>+INDEX(Customers!$B$2:$D$797,MATCH(TF_Database!L7968,Customers!$C$2:$C$797,0),1)</f>
        <v>28296</v>
      </c>
      <c r="O7968" s="29">
        <f t="shared" si="746"/>
        <v>6</v>
      </c>
      <c r="P7968" s="29">
        <f t="shared" si="747"/>
        <v>12</v>
      </c>
      <c r="Q7968" s="14" t="str">
        <f t="shared" si="748"/>
        <v xml:space="preserve">Frank </v>
      </c>
      <c r="R7968" s="14" t="str">
        <f t="shared" si="749"/>
        <v>Merwin</v>
      </c>
    </row>
    <row r="7969" spans="2:18" x14ac:dyDescent="0.45">
      <c r="B7969" s="14" t="str">
        <f t="shared" si="744"/>
        <v>409714140972</v>
      </c>
      <c r="C7969" s="5">
        <v>40971</v>
      </c>
      <c r="D7969" s="2" t="s">
        <v>810</v>
      </c>
      <c r="E7969" s="14">
        <f t="shared" si="745"/>
        <v>0</v>
      </c>
      <c r="F7969" s="2">
        <v>41</v>
      </c>
      <c r="G7969" s="19">
        <v>1665.81</v>
      </c>
      <c r="H7969" s="20">
        <v>0.06</v>
      </c>
      <c r="I7969" s="6"/>
      <c r="J7969" s="5">
        <v>40972</v>
      </c>
      <c r="K7969" s="25">
        <v>557.52350000000001</v>
      </c>
      <c r="L7969" s="2" t="s">
        <v>777</v>
      </c>
      <c r="M7969" s="14">
        <f>+VLOOKUP(L7969,Customers!$C$3:$D$797,2,FALSE)</f>
        <v>1</v>
      </c>
      <c r="N7969" s="14">
        <f>+INDEX(Customers!$B$2:$D$797,MATCH(TF_Database!L7969,Customers!$C$2:$C$797,0),1)</f>
        <v>30406</v>
      </c>
      <c r="O7969" s="29">
        <f t="shared" si="746"/>
        <v>6</v>
      </c>
      <c r="P7969" s="29">
        <f t="shared" si="747"/>
        <v>10</v>
      </c>
      <c r="Q7969" s="14" t="str">
        <f t="shared" si="748"/>
        <v xml:space="preserve">Larry </v>
      </c>
      <c r="R7969" s="14" t="str">
        <f t="shared" si="749"/>
        <v>Tron</v>
      </c>
    </row>
    <row r="7970" spans="2:18" x14ac:dyDescent="0.45">
      <c r="B7970" s="14" t="str">
        <f t="shared" si="744"/>
        <v>399671539974</v>
      </c>
      <c r="C7970" s="5">
        <v>39967</v>
      </c>
      <c r="D7970" s="2" t="s">
        <v>804</v>
      </c>
      <c r="E7970" s="14">
        <f t="shared" si="745"/>
        <v>0</v>
      </c>
      <c r="F7970" s="2">
        <v>15</v>
      </c>
      <c r="G7970" s="19">
        <v>107.86</v>
      </c>
      <c r="H7970" s="20">
        <v>0.09</v>
      </c>
      <c r="I7970" s="6"/>
      <c r="J7970" s="5">
        <v>39974</v>
      </c>
      <c r="K7970" s="25">
        <v>-85.29</v>
      </c>
      <c r="L7970" s="2" t="s">
        <v>272</v>
      </c>
      <c r="M7970" s="14">
        <f>+VLOOKUP(L7970,Customers!$C$3:$D$797,2,FALSE)</f>
        <v>3</v>
      </c>
      <c r="N7970" s="14">
        <f>+INDEX(Customers!$B$2:$D$797,MATCH(TF_Database!L7970,Customers!$C$2:$C$797,0),1)</f>
        <v>3424</v>
      </c>
      <c r="O7970" s="29">
        <f t="shared" si="746"/>
        <v>6</v>
      </c>
      <c r="P7970" s="29">
        <f t="shared" si="747"/>
        <v>11</v>
      </c>
      <c r="Q7970" s="14" t="str">
        <f t="shared" si="748"/>
        <v xml:space="preserve">Grace </v>
      </c>
      <c r="R7970" s="14" t="str">
        <f t="shared" si="749"/>
        <v>Kelly</v>
      </c>
    </row>
    <row r="7971" spans="2:18" x14ac:dyDescent="0.45">
      <c r="B7971" s="14" t="str">
        <f t="shared" si="744"/>
        <v>399671339967</v>
      </c>
      <c r="C7971" s="5">
        <v>39967</v>
      </c>
      <c r="D7971" s="2" t="s">
        <v>804</v>
      </c>
      <c r="E7971" s="14">
        <f t="shared" si="745"/>
        <v>0</v>
      </c>
      <c r="F7971" s="2">
        <v>13</v>
      </c>
      <c r="G7971" s="19">
        <v>305.60000000000002</v>
      </c>
      <c r="H7971" s="20">
        <v>0.09</v>
      </c>
      <c r="I7971" s="6"/>
      <c r="J7971" s="5">
        <v>39967</v>
      </c>
      <c r="K7971" s="25">
        <v>-445.77</v>
      </c>
      <c r="L7971" s="2" t="s">
        <v>272</v>
      </c>
      <c r="M7971" s="14">
        <f>+VLOOKUP(L7971,Customers!$C$3:$D$797,2,FALSE)</f>
        <v>3</v>
      </c>
      <c r="N7971" s="14">
        <f>+INDEX(Customers!$B$2:$D$797,MATCH(TF_Database!L7971,Customers!$C$2:$C$797,0),1)</f>
        <v>3424</v>
      </c>
      <c r="O7971" s="29">
        <f t="shared" si="746"/>
        <v>6</v>
      </c>
      <c r="P7971" s="29">
        <f t="shared" si="747"/>
        <v>11</v>
      </c>
      <c r="Q7971" s="14" t="str">
        <f t="shared" si="748"/>
        <v xml:space="preserve">Grace </v>
      </c>
      <c r="R7971" s="14" t="str">
        <f t="shared" si="749"/>
        <v>Kelly</v>
      </c>
    </row>
    <row r="7972" spans="2:18" x14ac:dyDescent="0.45">
      <c r="B7972" s="14" t="str">
        <f t="shared" si="744"/>
        <v>39967839969</v>
      </c>
      <c r="C7972" s="5">
        <v>39967</v>
      </c>
      <c r="D7972" s="2" t="s">
        <v>804</v>
      </c>
      <c r="E7972" s="14">
        <f t="shared" si="745"/>
        <v>0</v>
      </c>
      <c r="F7972" s="2">
        <v>8</v>
      </c>
      <c r="G7972" s="19">
        <v>447.04049999999995</v>
      </c>
      <c r="H7972" s="20">
        <v>0.04</v>
      </c>
      <c r="I7972" s="6"/>
      <c r="J7972" s="5">
        <v>39969</v>
      </c>
      <c r="K7972" s="25">
        <v>-206.15100000000001</v>
      </c>
      <c r="L7972" s="2" t="s">
        <v>272</v>
      </c>
      <c r="M7972" s="14">
        <f>+VLOOKUP(L7972,Customers!$C$3:$D$797,2,FALSE)</f>
        <v>3</v>
      </c>
      <c r="N7972" s="14">
        <f>+INDEX(Customers!$B$2:$D$797,MATCH(TF_Database!L7972,Customers!$C$2:$C$797,0),1)</f>
        <v>3424</v>
      </c>
      <c r="O7972" s="29">
        <f t="shared" si="746"/>
        <v>6</v>
      </c>
      <c r="P7972" s="29">
        <f t="shared" si="747"/>
        <v>11</v>
      </c>
      <c r="Q7972" s="14" t="str">
        <f t="shared" si="748"/>
        <v xml:space="preserve">Grace </v>
      </c>
      <c r="R7972" s="14" t="str">
        <f t="shared" si="749"/>
        <v>Kelly</v>
      </c>
    </row>
    <row r="7973" spans="2:18" x14ac:dyDescent="0.45">
      <c r="B7973" s="14" t="str">
        <f t="shared" si="744"/>
        <v>398231639824</v>
      </c>
      <c r="C7973" s="5">
        <v>39823</v>
      </c>
      <c r="D7973" s="2" t="s">
        <v>808</v>
      </c>
      <c r="E7973" s="14">
        <f t="shared" si="745"/>
        <v>0</v>
      </c>
      <c r="F7973" s="2">
        <v>16</v>
      </c>
      <c r="G7973" s="19">
        <v>112.81</v>
      </c>
      <c r="H7973" s="20">
        <v>0.02</v>
      </c>
      <c r="I7973" s="6"/>
      <c r="J7973" s="5">
        <v>39824</v>
      </c>
      <c r="K7973" s="25">
        <v>-85.23</v>
      </c>
      <c r="L7973" s="2" t="s">
        <v>779</v>
      </c>
      <c r="M7973" s="14">
        <f>+VLOOKUP(L7973,Customers!$C$3:$D$797,2,FALSE)</f>
        <v>5</v>
      </c>
      <c r="N7973" s="14">
        <f>+INDEX(Customers!$B$2:$D$797,MATCH(TF_Database!L7973,Customers!$C$2:$C$797,0),1)</f>
        <v>6238</v>
      </c>
      <c r="O7973" s="29">
        <f t="shared" si="746"/>
        <v>4</v>
      </c>
      <c r="P7973" s="29">
        <f t="shared" si="747"/>
        <v>10</v>
      </c>
      <c r="Q7973" s="14" t="str">
        <f t="shared" si="748"/>
        <v xml:space="preserve">Ann </v>
      </c>
      <c r="R7973" s="14" t="str">
        <f t="shared" si="749"/>
        <v>Steele</v>
      </c>
    </row>
    <row r="7974" spans="2:18" x14ac:dyDescent="0.45">
      <c r="B7974" s="14" t="str">
        <f t="shared" si="744"/>
        <v>410604341067</v>
      </c>
      <c r="C7974" s="5">
        <v>41060</v>
      </c>
      <c r="D7974" s="2" t="s">
        <v>804</v>
      </c>
      <c r="E7974" s="14">
        <f t="shared" si="745"/>
        <v>0</v>
      </c>
      <c r="F7974" s="2">
        <v>43</v>
      </c>
      <c r="G7974" s="19">
        <v>277.08</v>
      </c>
      <c r="H7974" s="20">
        <v>0.08</v>
      </c>
      <c r="I7974" s="6"/>
      <c r="J7974" s="5">
        <v>41067</v>
      </c>
      <c r="K7974" s="25">
        <v>-179.11</v>
      </c>
      <c r="L7974" s="2" t="s">
        <v>778</v>
      </c>
      <c r="M7974" s="14">
        <f>+VLOOKUP(L7974,Customers!$C$3:$D$797,2,FALSE)</f>
        <v>4</v>
      </c>
      <c r="N7974" s="14">
        <f>+INDEX(Customers!$B$2:$D$797,MATCH(TF_Database!L7974,Customers!$C$2:$C$797,0),1)</f>
        <v>1124</v>
      </c>
      <c r="O7974" s="29">
        <f t="shared" si="746"/>
        <v>6</v>
      </c>
      <c r="P7974" s="29">
        <f t="shared" si="747"/>
        <v>15</v>
      </c>
      <c r="Q7974" s="14" t="str">
        <f t="shared" si="748"/>
        <v xml:space="preserve">Brian </v>
      </c>
      <c r="R7974" s="14" t="str">
        <f t="shared" si="749"/>
        <v>DeCherney</v>
      </c>
    </row>
    <row r="7975" spans="2:18" x14ac:dyDescent="0.45">
      <c r="B7975" s="14" t="str">
        <f t="shared" si="744"/>
        <v>402231240225</v>
      </c>
      <c r="C7975" s="5">
        <v>40223</v>
      </c>
      <c r="D7975" s="2" t="s">
        <v>811</v>
      </c>
      <c r="E7975" s="14">
        <f t="shared" si="745"/>
        <v>0</v>
      </c>
      <c r="F7975" s="2">
        <v>12</v>
      </c>
      <c r="G7975" s="19">
        <v>174.11</v>
      </c>
      <c r="H7975" s="20">
        <v>0.06</v>
      </c>
      <c r="I7975" s="6"/>
      <c r="J7975" s="5">
        <v>40225</v>
      </c>
      <c r="K7975" s="25">
        <v>-24.52</v>
      </c>
      <c r="L7975" s="2" t="s">
        <v>775</v>
      </c>
      <c r="M7975" s="14">
        <f>+VLOOKUP(L7975,Customers!$C$3:$D$797,2,FALSE)</f>
        <v>4</v>
      </c>
      <c r="N7975" s="14">
        <f>+INDEX(Customers!$B$2:$D$797,MATCH(TF_Database!L7975,Customers!$C$2:$C$797,0),1)</f>
        <v>28296</v>
      </c>
      <c r="O7975" s="29">
        <f t="shared" si="746"/>
        <v>6</v>
      </c>
      <c r="P7975" s="29">
        <f t="shared" si="747"/>
        <v>12</v>
      </c>
      <c r="Q7975" s="14" t="str">
        <f t="shared" si="748"/>
        <v xml:space="preserve">Frank </v>
      </c>
      <c r="R7975" s="14" t="str">
        <f t="shared" si="749"/>
        <v>Merwin</v>
      </c>
    </row>
    <row r="7976" spans="2:18" x14ac:dyDescent="0.45">
      <c r="B7976" s="14" t="str">
        <f t="shared" si="744"/>
        <v>40056640058</v>
      </c>
      <c r="C7976" s="5">
        <v>40056</v>
      </c>
      <c r="D7976" s="2" t="s">
        <v>810</v>
      </c>
      <c r="E7976" s="14">
        <f t="shared" si="745"/>
        <v>0</v>
      </c>
      <c r="F7976" s="2">
        <v>6</v>
      </c>
      <c r="G7976" s="19">
        <v>18.02</v>
      </c>
      <c r="H7976" s="20">
        <v>0.01</v>
      </c>
      <c r="I7976" s="6"/>
      <c r="J7976" s="5">
        <v>40058</v>
      </c>
      <c r="K7976" s="25">
        <v>-3.09</v>
      </c>
      <c r="L7976" s="2" t="s">
        <v>775</v>
      </c>
      <c r="M7976" s="14">
        <f>+VLOOKUP(L7976,Customers!$C$3:$D$797,2,FALSE)</f>
        <v>4</v>
      </c>
      <c r="N7976" s="14">
        <f>+INDEX(Customers!$B$2:$D$797,MATCH(TF_Database!L7976,Customers!$C$2:$C$797,0),1)</f>
        <v>28296</v>
      </c>
      <c r="O7976" s="29">
        <f t="shared" si="746"/>
        <v>6</v>
      </c>
      <c r="P7976" s="29">
        <f t="shared" si="747"/>
        <v>12</v>
      </c>
      <c r="Q7976" s="14" t="str">
        <f t="shared" si="748"/>
        <v xml:space="preserve">Frank </v>
      </c>
      <c r="R7976" s="14" t="str">
        <f t="shared" si="749"/>
        <v>Merwin</v>
      </c>
    </row>
    <row r="7977" spans="2:18" x14ac:dyDescent="0.45">
      <c r="B7977" s="14" t="str">
        <f t="shared" si="744"/>
        <v>406754240677</v>
      </c>
      <c r="C7977" s="5">
        <v>40675</v>
      </c>
      <c r="D7977" s="2" t="s">
        <v>806</v>
      </c>
      <c r="E7977" s="14">
        <f t="shared" si="745"/>
        <v>1</v>
      </c>
      <c r="F7977" s="2">
        <v>42</v>
      </c>
      <c r="G7977" s="19">
        <v>271.14</v>
      </c>
      <c r="H7977" s="20">
        <v>7.0000000000000007E-2</v>
      </c>
      <c r="I7977" s="6"/>
      <c r="J7977" s="5">
        <v>40677</v>
      </c>
      <c r="K7977" s="25">
        <v>-174.74</v>
      </c>
      <c r="L7977" s="2" t="s">
        <v>775</v>
      </c>
      <c r="M7977" s="14">
        <f>+VLOOKUP(L7977,Customers!$C$3:$D$797,2,FALSE)</f>
        <v>4</v>
      </c>
      <c r="N7977" s="14">
        <f>+INDEX(Customers!$B$2:$D$797,MATCH(TF_Database!L7977,Customers!$C$2:$C$797,0),1)</f>
        <v>28296</v>
      </c>
      <c r="O7977" s="29">
        <f t="shared" si="746"/>
        <v>6</v>
      </c>
      <c r="P7977" s="29">
        <f t="shared" si="747"/>
        <v>12</v>
      </c>
      <c r="Q7977" s="14" t="str">
        <f t="shared" si="748"/>
        <v xml:space="preserve">Frank </v>
      </c>
      <c r="R7977" s="14" t="str">
        <f t="shared" si="749"/>
        <v>Merwin</v>
      </c>
    </row>
    <row r="7978" spans="2:18" x14ac:dyDescent="0.45">
      <c r="B7978" s="14" t="str">
        <f t="shared" si="744"/>
        <v>400621740064</v>
      </c>
      <c r="C7978" s="5">
        <v>40062</v>
      </c>
      <c r="D7978" s="2" t="s">
        <v>804</v>
      </c>
      <c r="E7978" s="14">
        <f t="shared" si="745"/>
        <v>0</v>
      </c>
      <c r="F7978" s="2">
        <v>17</v>
      </c>
      <c r="G7978" s="19">
        <v>108.11</v>
      </c>
      <c r="H7978" s="20">
        <v>0.09</v>
      </c>
      <c r="I7978" s="6"/>
      <c r="J7978" s="5">
        <v>40064</v>
      </c>
      <c r="K7978" s="25">
        <v>-62.23</v>
      </c>
      <c r="L7978" s="2" t="s">
        <v>211</v>
      </c>
      <c r="M7978" s="14">
        <f>+VLOOKUP(L7978,Customers!$C$3:$D$797,2,FALSE)</f>
        <v>5</v>
      </c>
      <c r="N7978" s="14">
        <f>+INDEX(Customers!$B$2:$D$797,MATCH(TF_Database!L7978,Customers!$C$2:$C$797,0),1)</f>
        <v>28377</v>
      </c>
      <c r="O7978" s="29">
        <f t="shared" si="746"/>
        <v>6</v>
      </c>
      <c r="P7978" s="29">
        <f t="shared" si="747"/>
        <v>13</v>
      </c>
      <c r="Q7978" s="14" t="str">
        <f t="shared" si="748"/>
        <v xml:space="preserve">Craig </v>
      </c>
      <c r="R7978" s="14" t="str">
        <f t="shared" si="749"/>
        <v>Carroll</v>
      </c>
    </row>
    <row r="7979" spans="2:18" x14ac:dyDescent="0.45">
      <c r="B7979" s="14" t="str">
        <f t="shared" si="744"/>
        <v>403332140333</v>
      </c>
      <c r="C7979" s="5">
        <v>40333</v>
      </c>
      <c r="D7979" s="2" t="s">
        <v>804</v>
      </c>
      <c r="E7979" s="14">
        <f t="shared" si="745"/>
        <v>0</v>
      </c>
      <c r="F7979" s="2">
        <v>21</v>
      </c>
      <c r="G7979" s="19">
        <v>86.64</v>
      </c>
      <c r="H7979" s="20">
        <v>0.09</v>
      </c>
      <c r="I7979" s="6"/>
      <c r="J7979" s="5">
        <v>40333</v>
      </c>
      <c r="K7979" s="25">
        <v>-73.070999999999998</v>
      </c>
      <c r="L7979" s="2" t="s">
        <v>779</v>
      </c>
      <c r="M7979" s="14">
        <f>+VLOOKUP(L7979,Customers!$C$3:$D$797,2,FALSE)</f>
        <v>5</v>
      </c>
      <c r="N7979" s="14">
        <f>+INDEX(Customers!$B$2:$D$797,MATCH(TF_Database!L7979,Customers!$C$2:$C$797,0),1)</f>
        <v>6238</v>
      </c>
      <c r="O7979" s="29">
        <f t="shared" si="746"/>
        <v>4</v>
      </c>
      <c r="P7979" s="29">
        <f t="shared" si="747"/>
        <v>10</v>
      </c>
      <c r="Q7979" s="14" t="str">
        <f t="shared" si="748"/>
        <v xml:space="preserve">Ann </v>
      </c>
      <c r="R7979" s="14" t="str">
        <f t="shared" si="749"/>
        <v>Steele</v>
      </c>
    </row>
    <row r="7980" spans="2:18" x14ac:dyDescent="0.45">
      <c r="B7980" s="14" t="str">
        <f t="shared" si="744"/>
        <v>411301141130</v>
      </c>
      <c r="C7980" s="5">
        <v>41130</v>
      </c>
      <c r="D7980" s="2" t="s">
        <v>806</v>
      </c>
      <c r="E7980" s="14">
        <f t="shared" si="745"/>
        <v>1</v>
      </c>
      <c r="F7980" s="2">
        <v>11</v>
      </c>
      <c r="G7980" s="19">
        <v>131.12</v>
      </c>
      <c r="H7980" s="20">
        <v>0.03</v>
      </c>
      <c r="I7980" s="6"/>
      <c r="J7980" s="5">
        <v>41130</v>
      </c>
      <c r="K7980" s="25">
        <v>-24.805500000000002</v>
      </c>
      <c r="L7980" s="2" t="s">
        <v>778</v>
      </c>
      <c r="M7980" s="14">
        <f>+VLOOKUP(L7980,Customers!$C$3:$D$797,2,FALSE)</f>
        <v>4</v>
      </c>
      <c r="N7980" s="14">
        <f>+INDEX(Customers!$B$2:$D$797,MATCH(TF_Database!L7980,Customers!$C$2:$C$797,0),1)</f>
        <v>1124</v>
      </c>
      <c r="O7980" s="29">
        <f t="shared" si="746"/>
        <v>6</v>
      </c>
      <c r="P7980" s="29">
        <f t="shared" si="747"/>
        <v>15</v>
      </c>
      <c r="Q7980" s="14" t="str">
        <f t="shared" si="748"/>
        <v xml:space="preserve">Brian </v>
      </c>
      <c r="R7980" s="14" t="str">
        <f t="shared" si="749"/>
        <v>DeCherney</v>
      </c>
    </row>
    <row r="7981" spans="2:18" x14ac:dyDescent="0.45">
      <c r="B7981" s="14" t="str">
        <f t="shared" si="744"/>
        <v>399261039927</v>
      </c>
      <c r="C7981" s="5">
        <v>39926</v>
      </c>
      <c r="D7981" s="2" t="s">
        <v>810</v>
      </c>
      <c r="E7981" s="14">
        <f t="shared" si="745"/>
        <v>0</v>
      </c>
      <c r="F7981" s="2">
        <v>10</v>
      </c>
      <c r="G7981" s="19">
        <v>29.12</v>
      </c>
      <c r="H7981" s="20">
        <v>0.08</v>
      </c>
      <c r="I7981" s="6"/>
      <c r="J7981" s="5">
        <v>39927</v>
      </c>
      <c r="K7981" s="25">
        <v>7.13</v>
      </c>
      <c r="L7981" s="2" t="s">
        <v>775</v>
      </c>
      <c r="M7981" s="14">
        <f>+VLOOKUP(L7981,Customers!$C$3:$D$797,2,FALSE)</f>
        <v>4</v>
      </c>
      <c r="N7981" s="14">
        <f>+INDEX(Customers!$B$2:$D$797,MATCH(TF_Database!L7981,Customers!$C$2:$C$797,0),1)</f>
        <v>28296</v>
      </c>
      <c r="O7981" s="29">
        <f t="shared" si="746"/>
        <v>6</v>
      </c>
      <c r="P7981" s="29">
        <f t="shared" si="747"/>
        <v>12</v>
      </c>
      <c r="Q7981" s="14" t="str">
        <f t="shared" si="748"/>
        <v xml:space="preserve">Frank </v>
      </c>
      <c r="R7981" s="14" t="str">
        <f t="shared" si="749"/>
        <v>Merwin</v>
      </c>
    </row>
    <row r="7982" spans="2:18" x14ac:dyDescent="0.45">
      <c r="B7982" s="14" t="str">
        <f t="shared" si="744"/>
        <v>411864741191</v>
      </c>
      <c r="C7982" s="5">
        <v>41186</v>
      </c>
      <c r="D7982" s="2" t="s">
        <v>804</v>
      </c>
      <c r="E7982" s="14">
        <f t="shared" si="745"/>
        <v>0</v>
      </c>
      <c r="F7982" s="2">
        <v>47</v>
      </c>
      <c r="G7982" s="19">
        <v>307.37</v>
      </c>
      <c r="H7982" s="20">
        <v>0.04</v>
      </c>
      <c r="I7982" s="6"/>
      <c r="J7982" s="5">
        <v>41191</v>
      </c>
      <c r="K7982" s="25">
        <v>-249.27</v>
      </c>
      <c r="L7982" s="2" t="s">
        <v>777</v>
      </c>
      <c r="M7982" s="14">
        <f>+VLOOKUP(L7982,Customers!$C$3:$D$797,2,FALSE)</f>
        <v>1</v>
      </c>
      <c r="N7982" s="14">
        <f>+INDEX(Customers!$B$2:$D$797,MATCH(TF_Database!L7982,Customers!$C$2:$C$797,0),1)</f>
        <v>30406</v>
      </c>
      <c r="O7982" s="29">
        <f t="shared" si="746"/>
        <v>6</v>
      </c>
      <c r="P7982" s="29">
        <f t="shared" si="747"/>
        <v>10</v>
      </c>
      <c r="Q7982" s="14" t="str">
        <f t="shared" si="748"/>
        <v xml:space="preserve">Larry </v>
      </c>
      <c r="R7982" s="14" t="str">
        <f t="shared" si="749"/>
        <v>Tron</v>
      </c>
    </row>
    <row r="7983" spans="2:18" x14ac:dyDescent="0.45">
      <c r="B7983" s="14" t="str">
        <f t="shared" si="744"/>
        <v>408473640849</v>
      </c>
      <c r="C7983" s="5">
        <v>40847</v>
      </c>
      <c r="D7983" s="2" t="s">
        <v>806</v>
      </c>
      <c r="E7983" s="14">
        <f t="shared" si="745"/>
        <v>1</v>
      </c>
      <c r="F7983" s="2">
        <v>36</v>
      </c>
      <c r="G7983" s="19">
        <v>1749.07</v>
      </c>
      <c r="H7983" s="20">
        <v>0.04</v>
      </c>
      <c r="I7983" s="6"/>
      <c r="J7983" s="5">
        <v>40849</v>
      </c>
      <c r="K7983" s="25">
        <v>804.66</v>
      </c>
      <c r="L7983" s="2" t="s">
        <v>211</v>
      </c>
      <c r="M7983" s="14">
        <f>+VLOOKUP(L7983,Customers!$C$3:$D$797,2,FALSE)</f>
        <v>5</v>
      </c>
      <c r="N7983" s="14">
        <f>+INDEX(Customers!$B$2:$D$797,MATCH(TF_Database!L7983,Customers!$C$2:$C$797,0),1)</f>
        <v>28377</v>
      </c>
      <c r="O7983" s="29">
        <f t="shared" si="746"/>
        <v>6</v>
      </c>
      <c r="P7983" s="29">
        <f t="shared" si="747"/>
        <v>13</v>
      </c>
      <c r="Q7983" s="14" t="str">
        <f t="shared" si="748"/>
        <v xml:space="preserve">Craig </v>
      </c>
      <c r="R7983" s="14" t="str">
        <f t="shared" si="749"/>
        <v>Carroll</v>
      </c>
    </row>
    <row r="7984" spans="2:18" x14ac:dyDescent="0.45">
      <c r="B7984" s="14" t="str">
        <f t="shared" si="744"/>
        <v>408471440847</v>
      </c>
      <c r="C7984" s="5">
        <v>40847</v>
      </c>
      <c r="D7984" s="2" t="s">
        <v>806</v>
      </c>
      <c r="E7984" s="14">
        <f t="shared" si="745"/>
        <v>1</v>
      </c>
      <c r="F7984" s="2">
        <v>14</v>
      </c>
      <c r="G7984" s="19">
        <v>37.9</v>
      </c>
      <c r="H7984" s="20">
        <v>0.08</v>
      </c>
      <c r="I7984" s="6"/>
      <c r="J7984" s="5">
        <v>40847</v>
      </c>
      <c r="K7984" s="25">
        <v>-22.01</v>
      </c>
      <c r="L7984" s="2" t="s">
        <v>211</v>
      </c>
      <c r="M7984" s="14">
        <f>+VLOOKUP(L7984,Customers!$C$3:$D$797,2,FALSE)</f>
        <v>5</v>
      </c>
      <c r="N7984" s="14">
        <f>+INDEX(Customers!$B$2:$D$797,MATCH(TF_Database!L7984,Customers!$C$2:$C$797,0),1)</f>
        <v>28377</v>
      </c>
      <c r="O7984" s="29">
        <f t="shared" si="746"/>
        <v>6</v>
      </c>
      <c r="P7984" s="29">
        <f t="shared" si="747"/>
        <v>13</v>
      </c>
      <c r="Q7984" s="14" t="str">
        <f t="shared" si="748"/>
        <v xml:space="preserve">Craig </v>
      </c>
      <c r="R7984" s="14" t="str">
        <f t="shared" si="749"/>
        <v>Carroll</v>
      </c>
    </row>
    <row r="7985" spans="2:18" x14ac:dyDescent="0.45">
      <c r="B7985" s="14" t="str">
        <f t="shared" si="744"/>
        <v>398812139883</v>
      </c>
      <c r="C7985" s="5">
        <v>39881</v>
      </c>
      <c r="D7985" s="2" t="s">
        <v>808</v>
      </c>
      <c r="E7985" s="14">
        <f t="shared" si="745"/>
        <v>0</v>
      </c>
      <c r="F7985" s="2">
        <v>21</v>
      </c>
      <c r="G7985" s="19">
        <v>118.51</v>
      </c>
      <c r="H7985" s="20">
        <v>0.03</v>
      </c>
      <c r="I7985" s="6"/>
      <c r="J7985" s="5">
        <v>39883</v>
      </c>
      <c r="K7985" s="25">
        <v>-948.71</v>
      </c>
      <c r="L7985" s="2" t="s">
        <v>779</v>
      </c>
      <c r="M7985" s="14">
        <f>+VLOOKUP(L7985,Customers!$C$3:$D$797,2,FALSE)</f>
        <v>5</v>
      </c>
      <c r="N7985" s="14">
        <f>+INDEX(Customers!$B$2:$D$797,MATCH(TF_Database!L7985,Customers!$C$2:$C$797,0),1)</f>
        <v>6238</v>
      </c>
      <c r="O7985" s="29">
        <f t="shared" si="746"/>
        <v>4</v>
      </c>
      <c r="P7985" s="29">
        <f t="shared" si="747"/>
        <v>10</v>
      </c>
      <c r="Q7985" s="14" t="str">
        <f t="shared" si="748"/>
        <v xml:space="preserve">Ann </v>
      </c>
      <c r="R7985" s="14" t="str">
        <f t="shared" si="749"/>
        <v>Steele</v>
      </c>
    </row>
    <row r="7986" spans="2:18" x14ac:dyDescent="0.45">
      <c r="B7986" s="14" t="str">
        <f t="shared" si="744"/>
        <v>400474040049</v>
      </c>
      <c r="C7986" s="5">
        <v>40047</v>
      </c>
      <c r="D7986" s="2" t="s">
        <v>810</v>
      </c>
      <c r="E7986" s="14">
        <f t="shared" si="745"/>
        <v>0</v>
      </c>
      <c r="F7986" s="2">
        <v>40</v>
      </c>
      <c r="G7986" s="19">
        <v>2055.98</v>
      </c>
      <c r="H7986" s="20">
        <v>0</v>
      </c>
      <c r="I7986" s="6"/>
      <c r="J7986" s="5">
        <v>40049</v>
      </c>
      <c r="K7986" s="25">
        <v>1016.86</v>
      </c>
      <c r="L7986" s="2" t="s">
        <v>777</v>
      </c>
      <c r="M7986" s="14">
        <f>+VLOOKUP(L7986,Customers!$C$3:$D$797,2,FALSE)</f>
        <v>1</v>
      </c>
      <c r="N7986" s="14">
        <f>+INDEX(Customers!$B$2:$D$797,MATCH(TF_Database!L7986,Customers!$C$2:$C$797,0),1)</f>
        <v>30406</v>
      </c>
      <c r="O7986" s="29">
        <f t="shared" si="746"/>
        <v>6</v>
      </c>
      <c r="P7986" s="29">
        <f t="shared" si="747"/>
        <v>10</v>
      </c>
      <c r="Q7986" s="14" t="str">
        <f t="shared" si="748"/>
        <v xml:space="preserve">Larry </v>
      </c>
      <c r="R7986" s="14" t="str">
        <f t="shared" si="749"/>
        <v>Tron</v>
      </c>
    </row>
    <row r="7987" spans="2:18" x14ac:dyDescent="0.45">
      <c r="B7987" s="14" t="str">
        <f t="shared" si="744"/>
        <v>399222939929</v>
      </c>
      <c r="C7987" s="5">
        <v>39922</v>
      </c>
      <c r="D7987" s="2" t="s">
        <v>804</v>
      </c>
      <c r="E7987" s="14">
        <f t="shared" si="745"/>
        <v>0</v>
      </c>
      <c r="F7987" s="2">
        <v>29</v>
      </c>
      <c r="G7987" s="19">
        <v>2317.65</v>
      </c>
      <c r="H7987" s="20">
        <v>0</v>
      </c>
      <c r="I7987" s="6"/>
      <c r="J7987" s="5">
        <v>39929</v>
      </c>
      <c r="K7987" s="25">
        <v>568.6</v>
      </c>
      <c r="L7987" s="2" t="s">
        <v>109</v>
      </c>
      <c r="M7987" s="14">
        <f>+VLOOKUP(L7987,Customers!$C$3:$D$797,2,FALSE)</f>
        <v>4</v>
      </c>
      <c r="N7987" s="14">
        <f>+INDEX(Customers!$B$2:$D$797,MATCH(TF_Database!L7987,Customers!$C$2:$C$797,0),1)</f>
        <v>27706</v>
      </c>
      <c r="O7987" s="29">
        <f t="shared" si="746"/>
        <v>6</v>
      </c>
      <c r="P7987" s="29">
        <f t="shared" si="747"/>
        <v>14</v>
      </c>
      <c r="Q7987" s="14" t="str">
        <f t="shared" si="748"/>
        <v xml:space="preserve">Kelly </v>
      </c>
      <c r="R7987" s="14" t="str">
        <f t="shared" si="749"/>
        <v>Williams</v>
      </c>
    </row>
    <row r="7988" spans="2:18" x14ac:dyDescent="0.45">
      <c r="B7988" s="14" t="str">
        <f t="shared" si="744"/>
        <v>399224139927</v>
      </c>
      <c r="C7988" s="5">
        <v>39922</v>
      </c>
      <c r="D7988" s="2" t="s">
        <v>804</v>
      </c>
      <c r="E7988" s="14">
        <f t="shared" si="745"/>
        <v>0</v>
      </c>
      <c r="F7988" s="2">
        <v>41</v>
      </c>
      <c r="G7988" s="19">
        <v>4987.7299999999996</v>
      </c>
      <c r="H7988" s="20">
        <v>0.08</v>
      </c>
      <c r="I7988" s="6"/>
      <c r="J7988" s="5">
        <v>39927</v>
      </c>
      <c r="K7988" s="25">
        <v>-1867.97</v>
      </c>
      <c r="L7988" s="2" t="s">
        <v>109</v>
      </c>
      <c r="M7988" s="14">
        <f>+VLOOKUP(L7988,Customers!$C$3:$D$797,2,FALSE)</f>
        <v>4</v>
      </c>
      <c r="N7988" s="14">
        <f>+INDEX(Customers!$B$2:$D$797,MATCH(TF_Database!L7988,Customers!$C$2:$C$797,0),1)</f>
        <v>27706</v>
      </c>
      <c r="O7988" s="29">
        <f t="shared" si="746"/>
        <v>6</v>
      </c>
      <c r="P7988" s="29">
        <f t="shared" si="747"/>
        <v>14</v>
      </c>
      <c r="Q7988" s="14" t="str">
        <f t="shared" si="748"/>
        <v xml:space="preserve">Kelly </v>
      </c>
      <c r="R7988" s="14" t="str">
        <f t="shared" si="749"/>
        <v>Williams</v>
      </c>
    </row>
    <row r="7989" spans="2:18" x14ac:dyDescent="0.45">
      <c r="B7989" s="14" t="str">
        <f t="shared" si="744"/>
        <v>407662340768</v>
      </c>
      <c r="C7989" s="5">
        <v>40766</v>
      </c>
      <c r="D7989" s="2" t="s">
        <v>810</v>
      </c>
      <c r="E7989" s="14">
        <f t="shared" si="745"/>
        <v>0</v>
      </c>
      <c r="F7989" s="2">
        <v>23</v>
      </c>
      <c r="G7989" s="19">
        <v>3301.33</v>
      </c>
      <c r="H7989" s="20">
        <v>0.05</v>
      </c>
      <c r="I7989" s="6"/>
      <c r="J7989" s="5">
        <v>40768</v>
      </c>
      <c r="K7989" s="25">
        <v>-307.45999999999998</v>
      </c>
      <c r="L7989" s="2" t="s">
        <v>774</v>
      </c>
      <c r="M7989" s="14">
        <f>+VLOOKUP(L7989,Customers!$C$3:$D$797,2,FALSE)</f>
        <v>1</v>
      </c>
      <c r="N7989" s="14">
        <f>+INDEX(Customers!$B$2:$D$797,MATCH(TF_Database!L7989,Customers!$C$2:$C$797,0),1)</f>
        <v>18238</v>
      </c>
      <c r="O7989" s="29">
        <f t="shared" si="746"/>
        <v>6</v>
      </c>
      <c r="P7989" s="29">
        <f t="shared" si="747"/>
        <v>14</v>
      </c>
      <c r="Q7989" s="14" t="str">
        <f t="shared" si="748"/>
        <v xml:space="preserve">Alice </v>
      </c>
      <c r="R7989" s="14" t="str">
        <f t="shared" si="749"/>
        <v>McCarthy</v>
      </c>
    </row>
    <row r="7990" spans="2:18" x14ac:dyDescent="0.45">
      <c r="B7990" s="14" t="str">
        <f t="shared" si="744"/>
        <v>407662840767</v>
      </c>
      <c r="C7990" s="5">
        <v>40766</v>
      </c>
      <c r="D7990" s="2" t="s">
        <v>810</v>
      </c>
      <c r="E7990" s="14">
        <f t="shared" si="745"/>
        <v>0</v>
      </c>
      <c r="F7990" s="2">
        <v>28</v>
      </c>
      <c r="G7990" s="19">
        <v>126.95</v>
      </c>
      <c r="H7990" s="20">
        <v>0.06</v>
      </c>
      <c r="I7990" s="6"/>
      <c r="J7990" s="5">
        <v>40767</v>
      </c>
      <c r="K7990" s="25">
        <v>45.87</v>
      </c>
      <c r="L7990" s="2" t="s">
        <v>774</v>
      </c>
      <c r="M7990" s="14">
        <f>+VLOOKUP(L7990,Customers!$C$3:$D$797,2,FALSE)</f>
        <v>1</v>
      </c>
      <c r="N7990" s="14">
        <f>+INDEX(Customers!$B$2:$D$797,MATCH(TF_Database!L7990,Customers!$C$2:$C$797,0),1)</f>
        <v>18238</v>
      </c>
      <c r="O7990" s="29">
        <f t="shared" si="746"/>
        <v>6</v>
      </c>
      <c r="P7990" s="29">
        <f t="shared" si="747"/>
        <v>14</v>
      </c>
      <c r="Q7990" s="14" t="str">
        <f t="shared" si="748"/>
        <v xml:space="preserve">Alice </v>
      </c>
      <c r="R7990" s="14" t="str">
        <f t="shared" si="749"/>
        <v>McCarthy</v>
      </c>
    </row>
    <row r="7991" spans="2:18" x14ac:dyDescent="0.45">
      <c r="B7991" s="14" t="str">
        <f t="shared" si="744"/>
        <v>408502240851</v>
      </c>
      <c r="C7991" s="5">
        <v>40850</v>
      </c>
      <c r="D7991" s="2" t="s">
        <v>811</v>
      </c>
      <c r="E7991" s="14">
        <f t="shared" si="745"/>
        <v>0</v>
      </c>
      <c r="F7991" s="2">
        <v>22</v>
      </c>
      <c r="G7991" s="19">
        <v>3329.27</v>
      </c>
      <c r="H7991" s="20">
        <v>0.05</v>
      </c>
      <c r="I7991" s="6"/>
      <c r="J7991" s="5">
        <v>40851</v>
      </c>
      <c r="K7991" s="25">
        <v>350</v>
      </c>
      <c r="L7991" s="2" t="s">
        <v>655</v>
      </c>
      <c r="M7991" s="14">
        <f>+VLOOKUP(L7991,Customers!$C$3:$D$797,2,FALSE)</f>
        <v>1</v>
      </c>
      <c r="N7991" s="14">
        <f>+INDEX(Customers!$B$2:$D$797,MATCH(TF_Database!L7991,Customers!$C$2:$C$797,0),1)</f>
        <v>25045</v>
      </c>
      <c r="O7991" s="29">
        <f t="shared" si="746"/>
        <v>6</v>
      </c>
      <c r="P7991" s="29">
        <f t="shared" si="747"/>
        <v>15</v>
      </c>
      <c r="Q7991" s="14" t="str">
        <f t="shared" si="748"/>
        <v xml:space="preserve">Frank </v>
      </c>
      <c r="R7991" s="14" t="str">
        <f t="shared" si="749"/>
        <v>Gastineau</v>
      </c>
    </row>
    <row r="7992" spans="2:18" x14ac:dyDescent="0.45">
      <c r="B7992" s="14" t="str">
        <f t="shared" si="744"/>
        <v>39928539930</v>
      </c>
      <c r="C7992" s="5">
        <v>39928</v>
      </c>
      <c r="D7992" s="2" t="s">
        <v>811</v>
      </c>
      <c r="E7992" s="14">
        <f t="shared" si="745"/>
        <v>0</v>
      </c>
      <c r="F7992" s="2">
        <v>5</v>
      </c>
      <c r="G7992" s="19">
        <v>126.95</v>
      </c>
      <c r="H7992" s="20">
        <v>0</v>
      </c>
      <c r="I7992" s="6"/>
      <c r="J7992" s="5">
        <v>39930</v>
      </c>
      <c r="K7992" s="25">
        <v>-4.17</v>
      </c>
      <c r="L7992" s="2" t="s">
        <v>777</v>
      </c>
      <c r="M7992" s="14">
        <f>+VLOOKUP(L7992,Customers!$C$3:$D$797,2,FALSE)</f>
        <v>1</v>
      </c>
      <c r="N7992" s="14">
        <f>+INDEX(Customers!$B$2:$D$797,MATCH(TF_Database!L7992,Customers!$C$2:$C$797,0),1)</f>
        <v>30406</v>
      </c>
      <c r="O7992" s="29">
        <f t="shared" si="746"/>
        <v>6</v>
      </c>
      <c r="P7992" s="29">
        <f t="shared" si="747"/>
        <v>10</v>
      </c>
      <c r="Q7992" s="14" t="str">
        <f t="shared" si="748"/>
        <v xml:space="preserve">Larry </v>
      </c>
      <c r="R7992" s="14" t="str">
        <f t="shared" si="749"/>
        <v>Tron</v>
      </c>
    </row>
    <row r="7993" spans="2:18" x14ac:dyDescent="0.45">
      <c r="B7993" s="14" t="str">
        <f t="shared" si="744"/>
        <v>399762539980</v>
      </c>
      <c r="C7993" s="5">
        <v>39976</v>
      </c>
      <c r="D7993" s="2" t="s">
        <v>804</v>
      </c>
      <c r="E7993" s="14">
        <f t="shared" si="745"/>
        <v>0</v>
      </c>
      <c r="F7993" s="2">
        <v>25</v>
      </c>
      <c r="G7993" s="19">
        <v>2612.89</v>
      </c>
      <c r="H7993" s="20">
        <v>0.04</v>
      </c>
      <c r="I7993" s="6"/>
      <c r="J7993" s="5">
        <v>39980</v>
      </c>
      <c r="K7993" s="25">
        <v>490.99</v>
      </c>
      <c r="L7993" s="2" t="s">
        <v>218</v>
      </c>
      <c r="M7993" s="14">
        <f>+VLOOKUP(L7993,Customers!$C$3:$D$797,2,FALSE)</f>
        <v>1</v>
      </c>
      <c r="N7993" s="14">
        <f>+INDEX(Customers!$B$2:$D$797,MATCH(TF_Database!L7993,Customers!$C$2:$C$797,0),1)</f>
        <v>31974</v>
      </c>
      <c r="O7993" s="29">
        <f t="shared" si="746"/>
        <v>7</v>
      </c>
      <c r="P7993" s="29">
        <f t="shared" si="747"/>
        <v>13</v>
      </c>
      <c r="Q7993" s="14" t="str">
        <f t="shared" si="748"/>
        <v xml:space="preserve">Harold </v>
      </c>
      <c r="R7993" s="14" t="str">
        <f t="shared" si="749"/>
        <v>Pawlan</v>
      </c>
    </row>
    <row r="7994" spans="2:18" x14ac:dyDescent="0.45">
      <c r="B7994" s="14" t="str">
        <f t="shared" si="744"/>
        <v>399764739978</v>
      </c>
      <c r="C7994" s="5">
        <v>39976</v>
      </c>
      <c r="D7994" s="2" t="s">
        <v>804</v>
      </c>
      <c r="E7994" s="14">
        <f t="shared" si="745"/>
        <v>0</v>
      </c>
      <c r="F7994" s="2">
        <v>47</v>
      </c>
      <c r="G7994" s="19">
        <v>1146.992</v>
      </c>
      <c r="H7994" s="20">
        <v>7.0000000000000007E-2</v>
      </c>
      <c r="I7994" s="6"/>
      <c r="J7994" s="5">
        <v>39978</v>
      </c>
      <c r="K7994" s="25">
        <v>-1643.74</v>
      </c>
      <c r="L7994" s="2" t="s">
        <v>218</v>
      </c>
      <c r="M7994" s="14">
        <f>+VLOOKUP(L7994,Customers!$C$3:$D$797,2,FALSE)</f>
        <v>1</v>
      </c>
      <c r="N7994" s="14">
        <f>+INDEX(Customers!$B$2:$D$797,MATCH(TF_Database!L7994,Customers!$C$2:$C$797,0),1)</f>
        <v>31974</v>
      </c>
      <c r="O7994" s="29">
        <f t="shared" si="746"/>
        <v>7</v>
      </c>
      <c r="P7994" s="29">
        <f t="shared" si="747"/>
        <v>13</v>
      </c>
      <c r="Q7994" s="14" t="str">
        <f t="shared" si="748"/>
        <v xml:space="preserve">Harold </v>
      </c>
      <c r="R7994" s="14" t="str">
        <f t="shared" si="749"/>
        <v>Pawlan</v>
      </c>
    </row>
    <row r="7995" spans="2:18" x14ac:dyDescent="0.45">
      <c r="B7995" s="14" t="str">
        <f t="shared" si="744"/>
        <v>408634240865</v>
      </c>
      <c r="C7995" s="5">
        <v>40863</v>
      </c>
      <c r="D7995" s="2" t="s">
        <v>808</v>
      </c>
      <c r="E7995" s="14">
        <f t="shared" si="745"/>
        <v>0</v>
      </c>
      <c r="F7995" s="2">
        <v>42</v>
      </c>
      <c r="G7995" s="19">
        <v>199.24</v>
      </c>
      <c r="H7995" s="20">
        <v>7.0000000000000007E-2</v>
      </c>
      <c r="I7995" s="6"/>
      <c r="J7995" s="5">
        <v>40865</v>
      </c>
      <c r="K7995" s="25">
        <v>-84.26</v>
      </c>
      <c r="L7995" s="2" t="s">
        <v>272</v>
      </c>
      <c r="M7995" s="14">
        <f>+VLOOKUP(L7995,Customers!$C$3:$D$797,2,FALSE)</f>
        <v>3</v>
      </c>
      <c r="N7995" s="14">
        <f>+INDEX(Customers!$B$2:$D$797,MATCH(TF_Database!L7995,Customers!$C$2:$C$797,0),1)</f>
        <v>3424</v>
      </c>
      <c r="O7995" s="29">
        <f t="shared" si="746"/>
        <v>6</v>
      </c>
      <c r="P7995" s="29">
        <f t="shared" si="747"/>
        <v>11</v>
      </c>
      <c r="Q7995" s="14" t="str">
        <f t="shared" si="748"/>
        <v xml:space="preserve">Grace </v>
      </c>
      <c r="R7995" s="14" t="str">
        <f t="shared" si="749"/>
        <v>Kelly</v>
      </c>
    </row>
    <row r="7996" spans="2:18" x14ac:dyDescent="0.45">
      <c r="B7996" s="14" t="str">
        <f t="shared" si="744"/>
        <v>40863340865</v>
      </c>
      <c r="C7996" s="5">
        <v>40863</v>
      </c>
      <c r="D7996" s="2" t="s">
        <v>808</v>
      </c>
      <c r="E7996" s="14">
        <f t="shared" si="745"/>
        <v>0</v>
      </c>
      <c r="F7996" s="2">
        <v>3</v>
      </c>
      <c r="G7996" s="19">
        <v>504.6705</v>
      </c>
      <c r="H7996" s="20">
        <v>0.01</v>
      </c>
      <c r="I7996" s="6"/>
      <c r="J7996" s="5">
        <v>40865</v>
      </c>
      <c r="K7996" s="25">
        <v>-800.88800000000003</v>
      </c>
      <c r="L7996" s="2" t="s">
        <v>272</v>
      </c>
      <c r="M7996" s="14">
        <f>+VLOOKUP(L7996,Customers!$C$3:$D$797,2,FALSE)</f>
        <v>3</v>
      </c>
      <c r="N7996" s="14">
        <f>+INDEX(Customers!$B$2:$D$797,MATCH(TF_Database!L7996,Customers!$C$2:$C$797,0),1)</f>
        <v>3424</v>
      </c>
      <c r="O7996" s="29">
        <f t="shared" si="746"/>
        <v>6</v>
      </c>
      <c r="P7996" s="29">
        <f t="shared" si="747"/>
        <v>11</v>
      </c>
      <c r="Q7996" s="14" t="str">
        <f t="shared" si="748"/>
        <v xml:space="preserve">Grace </v>
      </c>
      <c r="R7996" s="14" t="str">
        <f t="shared" si="749"/>
        <v>Kelly</v>
      </c>
    </row>
    <row r="7997" spans="2:18" x14ac:dyDescent="0.45">
      <c r="B7997" s="14" t="str">
        <f t="shared" si="744"/>
        <v>402644340266</v>
      </c>
      <c r="C7997" s="5">
        <v>40264</v>
      </c>
      <c r="D7997" s="2" t="s">
        <v>811</v>
      </c>
      <c r="E7997" s="14">
        <f t="shared" si="745"/>
        <v>0</v>
      </c>
      <c r="F7997" s="2">
        <v>43</v>
      </c>
      <c r="G7997" s="19">
        <v>1338.12</v>
      </c>
      <c r="H7997" s="20">
        <v>0.04</v>
      </c>
      <c r="I7997" s="6"/>
      <c r="J7997" s="5">
        <v>40266</v>
      </c>
      <c r="K7997" s="25">
        <v>519.70000000000005</v>
      </c>
      <c r="L7997" s="2" t="s">
        <v>109</v>
      </c>
      <c r="M7997" s="14">
        <f>+VLOOKUP(L7997,Customers!$C$3:$D$797,2,FALSE)</f>
        <v>4</v>
      </c>
      <c r="N7997" s="14">
        <f>+INDEX(Customers!$B$2:$D$797,MATCH(TF_Database!L7997,Customers!$C$2:$C$797,0),1)</f>
        <v>27706</v>
      </c>
      <c r="O7997" s="29">
        <f t="shared" si="746"/>
        <v>6</v>
      </c>
      <c r="P7997" s="29">
        <f t="shared" si="747"/>
        <v>14</v>
      </c>
      <c r="Q7997" s="14" t="str">
        <f t="shared" si="748"/>
        <v xml:space="preserve">Kelly </v>
      </c>
      <c r="R7997" s="14" t="str">
        <f t="shared" si="749"/>
        <v>Williams</v>
      </c>
    </row>
    <row r="7998" spans="2:18" x14ac:dyDescent="0.45">
      <c r="B7998" s="14" t="str">
        <f t="shared" si="744"/>
        <v>398614439862</v>
      </c>
      <c r="C7998" s="5">
        <v>39861</v>
      </c>
      <c r="D7998" s="2" t="s">
        <v>806</v>
      </c>
      <c r="E7998" s="14">
        <f t="shared" si="745"/>
        <v>1</v>
      </c>
      <c r="F7998" s="2">
        <v>44</v>
      </c>
      <c r="G7998" s="19">
        <v>242.46</v>
      </c>
      <c r="H7998" s="20">
        <v>0.02</v>
      </c>
      <c r="I7998" s="6"/>
      <c r="J7998" s="5">
        <v>39862</v>
      </c>
      <c r="K7998" s="25">
        <v>9.2989999999999995</v>
      </c>
      <c r="L7998" s="2" t="s">
        <v>775</v>
      </c>
      <c r="M7998" s="14">
        <f>+VLOOKUP(L7998,Customers!$C$3:$D$797,2,FALSE)</f>
        <v>4</v>
      </c>
      <c r="N7998" s="14">
        <f>+INDEX(Customers!$B$2:$D$797,MATCH(TF_Database!L7998,Customers!$C$2:$C$797,0),1)</f>
        <v>28296</v>
      </c>
      <c r="O7998" s="29">
        <f t="shared" si="746"/>
        <v>6</v>
      </c>
      <c r="P7998" s="29">
        <f t="shared" si="747"/>
        <v>12</v>
      </c>
      <c r="Q7998" s="14" t="str">
        <f t="shared" si="748"/>
        <v xml:space="preserve">Frank </v>
      </c>
      <c r="R7998" s="14" t="str">
        <f t="shared" si="749"/>
        <v>Merwin</v>
      </c>
    </row>
    <row r="7999" spans="2:18" x14ac:dyDescent="0.45">
      <c r="B7999" s="14" t="str">
        <f t="shared" si="744"/>
        <v>398611039863</v>
      </c>
      <c r="C7999" s="5">
        <v>39861</v>
      </c>
      <c r="D7999" s="2" t="s">
        <v>806</v>
      </c>
      <c r="E7999" s="14">
        <f t="shared" si="745"/>
        <v>1</v>
      </c>
      <c r="F7999" s="2">
        <v>10</v>
      </c>
      <c r="G7999" s="19">
        <v>607.77</v>
      </c>
      <c r="H7999" s="20">
        <v>0.04</v>
      </c>
      <c r="I7999" s="6"/>
      <c r="J7999" s="5">
        <v>39863</v>
      </c>
      <c r="K7999" s="25">
        <v>232</v>
      </c>
      <c r="L7999" s="2" t="s">
        <v>775</v>
      </c>
      <c r="M7999" s="14">
        <f>+VLOOKUP(L7999,Customers!$C$3:$D$797,2,FALSE)</f>
        <v>4</v>
      </c>
      <c r="N7999" s="14">
        <f>+INDEX(Customers!$B$2:$D$797,MATCH(TF_Database!L7999,Customers!$C$2:$C$797,0),1)</f>
        <v>28296</v>
      </c>
      <c r="O7999" s="29">
        <f t="shared" si="746"/>
        <v>6</v>
      </c>
      <c r="P7999" s="29">
        <f t="shared" si="747"/>
        <v>12</v>
      </c>
      <c r="Q7999" s="14" t="str">
        <f t="shared" si="748"/>
        <v xml:space="preserve">Frank </v>
      </c>
      <c r="R7999" s="14" t="str">
        <f t="shared" si="749"/>
        <v>Merwin</v>
      </c>
    </row>
    <row r="8000" spans="2:18" x14ac:dyDescent="0.45">
      <c r="B8000" s="14" t="str">
        <f t="shared" si="744"/>
        <v>398612239863</v>
      </c>
      <c r="C8000" s="5">
        <v>39861</v>
      </c>
      <c r="D8000" s="2" t="s">
        <v>806</v>
      </c>
      <c r="E8000" s="14">
        <f t="shared" si="745"/>
        <v>1</v>
      </c>
      <c r="F8000" s="2">
        <v>22</v>
      </c>
      <c r="G8000" s="19">
        <v>954.57</v>
      </c>
      <c r="H8000" s="20">
        <v>0.03</v>
      </c>
      <c r="I8000" s="6"/>
      <c r="J8000" s="5">
        <v>39863</v>
      </c>
      <c r="K8000" s="25">
        <v>-380.9</v>
      </c>
      <c r="L8000" s="2" t="s">
        <v>775</v>
      </c>
      <c r="M8000" s="14">
        <f>+VLOOKUP(L8000,Customers!$C$3:$D$797,2,FALSE)</f>
        <v>4</v>
      </c>
      <c r="N8000" s="14">
        <f>+INDEX(Customers!$B$2:$D$797,MATCH(TF_Database!L8000,Customers!$C$2:$C$797,0),1)</f>
        <v>28296</v>
      </c>
      <c r="O8000" s="29">
        <f t="shared" si="746"/>
        <v>6</v>
      </c>
      <c r="P8000" s="29">
        <f t="shared" si="747"/>
        <v>12</v>
      </c>
      <c r="Q8000" s="14" t="str">
        <f t="shared" si="748"/>
        <v xml:space="preserve">Frank </v>
      </c>
      <c r="R8000" s="14" t="str">
        <f t="shared" si="749"/>
        <v>Merwin</v>
      </c>
    </row>
    <row r="8001" spans="2:18" x14ac:dyDescent="0.45">
      <c r="B8001" s="14" t="str">
        <f t="shared" si="744"/>
        <v>39861539863</v>
      </c>
      <c r="C8001" s="5">
        <v>39861</v>
      </c>
      <c r="D8001" s="2" t="s">
        <v>806</v>
      </c>
      <c r="E8001" s="14">
        <f t="shared" si="745"/>
        <v>1</v>
      </c>
      <c r="F8001" s="2">
        <v>5</v>
      </c>
      <c r="G8001" s="19">
        <v>8767.6200000000008</v>
      </c>
      <c r="H8001" s="20">
        <v>0.04</v>
      </c>
      <c r="I8001" s="6"/>
      <c r="J8001" s="5">
        <v>39863</v>
      </c>
      <c r="K8001" s="25">
        <v>-1510.8855000000001</v>
      </c>
      <c r="L8001" s="2" t="s">
        <v>775</v>
      </c>
      <c r="M8001" s="14">
        <f>+VLOOKUP(L8001,Customers!$C$3:$D$797,2,FALSE)</f>
        <v>4</v>
      </c>
      <c r="N8001" s="14">
        <f>+INDEX(Customers!$B$2:$D$797,MATCH(TF_Database!L8001,Customers!$C$2:$C$797,0),1)</f>
        <v>28296</v>
      </c>
      <c r="O8001" s="29">
        <f t="shared" si="746"/>
        <v>6</v>
      </c>
      <c r="P8001" s="29">
        <f t="shared" si="747"/>
        <v>12</v>
      </c>
      <c r="Q8001" s="14" t="str">
        <f t="shared" si="748"/>
        <v xml:space="preserve">Frank </v>
      </c>
      <c r="R8001" s="14" t="str">
        <f t="shared" si="749"/>
        <v>Merwin</v>
      </c>
    </row>
    <row r="8002" spans="2:18" x14ac:dyDescent="0.45">
      <c r="B8002" s="14" t="str">
        <f t="shared" si="744"/>
        <v>401561340158</v>
      </c>
      <c r="C8002" s="5">
        <v>40156</v>
      </c>
      <c r="D8002" s="2" t="s">
        <v>810</v>
      </c>
      <c r="E8002" s="14">
        <f t="shared" si="745"/>
        <v>0</v>
      </c>
      <c r="F8002" s="2">
        <v>13</v>
      </c>
      <c r="G8002" s="19">
        <v>1582.47</v>
      </c>
      <c r="H8002" s="20">
        <v>0.05</v>
      </c>
      <c r="I8002" s="6"/>
      <c r="J8002" s="5">
        <v>40158</v>
      </c>
      <c r="K8002" s="25">
        <v>-205.02420000000001</v>
      </c>
      <c r="L8002" s="2" t="s">
        <v>208</v>
      </c>
      <c r="M8002" s="14">
        <f>+VLOOKUP(L8002,Customers!$C$3:$D$797,2,FALSE)</f>
        <v>3</v>
      </c>
      <c r="N8002" s="14">
        <f>+INDEX(Customers!$B$2:$D$797,MATCH(TF_Database!L8002,Customers!$C$2:$C$797,0),1)</f>
        <v>5503</v>
      </c>
      <c r="O8002" s="29">
        <f t="shared" si="746"/>
        <v>6</v>
      </c>
      <c r="P8002" s="29">
        <f t="shared" si="747"/>
        <v>13</v>
      </c>
      <c r="Q8002" s="14" t="str">
        <f t="shared" si="748"/>
        <v xml:space="preserve">Annie </v>
      </c>
      <c r="R8002" s="14" t="str">
        <f t="shared" si="749"/>
        <v>Thurman</v>
      </c>
    </row>
    <row r="8003" spans="2:18" x14ac:dyDescent="0.45">
      <c r="B8003" s="14" t="str">
        <f t="shared" si="744"/>
        <v>40959240960</v>
      </c>
      <c r="C8003" s="5">
        <v>40959</v>
      </c>
      <c r="D8003" s="2" t="s">
        <v>808</v>
      </c>
      <c r="E8003" s="14">
        <f t="shared" si="745"/>
        <v>0</v>
      </c>
      <c r="F8003" s="2">
        <v>2</v>
      </c>
      <c r="G8003" s="19">
        <v>6.93</v>
      </c>
      <c r="H8003" s="20">
        <v>0.01</v>
      </c>
      <c r="I8003" s="6"/>
      <c r="J8003" s="5">
        <v>40960</v>
      </c>
      <c r="K8003" s="25">
        <v>-4.6399999999999997</v>
      </c>
      <c r="L8003" s="2" t="s">
        <v>782</v>
      </c>
      <c r="M8003" s="14">
        <f>+VLOOKUP(L8003,Customers!$C$3:$D$797,2,FALSE)</f>
        <v>3</v>
      </c>
      <c r="N8003" s="14">
        <f>+INDEX(Customers!$B$2:$D$797,MATCH(TF_Database!L8003,Customers!$C$2:$C$797,0),1)</f>
        <v>31978</v>
      </c>
      <c r="O8003" s="29">
        <f t="shared" si="746"/>
        <v>6</v>
      </c>
      <c r="P8003" s="29">
        <f t="shared" si="747"/>
        <v>11</v>
      </c>
      <c r="Q8003" s="14" t="str">
        <f t="shared" si="748"/>
        <v xml:space="preserve">Ruben </v>
      </c>
      <c r="R8003" s="14" t="str">
        <f t="shared" si="749"/>
        <v>Dartt</v>
      </c>
    </row>
    <row r="8004" spans="2:18" x14ac:dyDescent="0.45">
      <c r="B8004" s="14" t="str">
        <f t="shared" si="744"/>
        <v>407392640741</v>
      </c>
      <c r="C8004" s="5">
        <v>40739</v>
      </c>
      <c r="D8004" s="2" t="s">
        <v>806</v>
      </c>
      <c r="E8004" s="14">
        <f t="shared" si="745"/>
        <v>1</v>
      </c>
      <c r="F8004" s="2">
        <v>26</v>
      </c>
      <c r="G8004" s="19">
        <v>2808.08</v>
      </c>
      <c r="H8004" s="20">
        <v>7.0000000000000007E-2</v>
      </c>
      <c r="I8004" s="6"/>
      <c r="J8004" s="5">
        <v>40741</v>
      </c>
      <c r="K8004" s="25">
        <v>1054.82</v>
      </c>
      <c r="L8004" s="2" t="s">
        <v>653</v>
      </c>
      <c r="M8004" s="14">
        <f>+VLOOKUP(L8004,Customers!$C$3:$D$797,2,FALSE)</f>
        <v>3</v>
      </c>
      <c r="N8004" s="14">
        <f>+INDEX(Customers!$B$2:$D$797,MATCH(TF_Database!L8004,Customers!$C$2:$C$797,0),1)</f>
        <v>14346</v>
      </c>
      <c r="O8004" s="29">
        <f t="shared" si="746"/>
        <v>4</v>
      </c>
      <c r="P8004" s="29">
        <f t="shared" si="747"/>
        <v>13</v>
      </c>
      <c r="Q8004" s="14" t="str">
        <f t="shared" si="748"/>
        <v xml:space="preserve">Liz </v>
      </c>
      <c r="R8004" s="14" t="str">
        <f t="shared" si="749"/>
        <v>Pelletier</v>
      </c>
    </row>
    <row r="8005" spans="2:18" x14ac:dyDescent="0.45">
      <c r="B8005" s="14" t="str">
        <f t="shared" si="744"/>
        <v>407392440740</v>
      </c>
      <c r="C8005" s="5">
        <v>40739</v>
      </c>
      <c r="D8005" s="2" t="s">
        <v>806</v>
      </c>
      <c r="E8005" s="14">
        <f t="shared" si="745"/>
        <v>1</v>
      </c>
      <c r="F8005" s="2">
        <v>24</v>
      </c>
      <c r="G8005" s="19">
        <v>1761.4</v>
      </c>
      <c r="H8005" s="20">
        <v>0.09</v>
      </c>
      <c r="I8005" s="6"/>
      <c r="J8005" s="5">
        <v>40740</v>
      </c>
      <c r="K8005" s="25">
        <v>-1748.56</v>
      </c>
      <c r="L8005" s="2" t="s">
        <v>653</v>
      </c>
      <c r="M8005" s="14">
        <f>+VLOOKUP(L8005,Customers!$C$3:$D$797,2,FALSE)</f>
        <v>3</v>
      </c>
      <c r="N8005" s="14">
        <f>+INDEX(Customers!$B$2:$D$797,MATCH(TF_Database!L8005,Customers!$C$2:$C$797,0),1)</f>
        <v>14346</v>
      </c>
      <c r="O8005" s="29">
        <f t="shared" si="746"/>
        <v>4</v>
      </c>
      <c r="P8005" s="29">
        <f t="shared" si="747"/>
        <v>13</v>
      </c>
      <c r="Q8005" s="14" t="str">
        <f t="shared" si="748"/>
        <v xml:space="preserve">Liz </v>
      </c>
      <c r="R8005" s="14" t="str">
        <f t="shared" si="749"/>
        <v>Pelletier</v>
      </c>
    </row>
    <row r="8006" spans="2:18" x14ac:dyDescent="0.45">
      <c r="B8006" s="14" t="str">
        <f t="shared" si="744"/>
        <v>407392340741</v>
      </c>
      <c r="C8006" s="5">
        <v>40739</v>
      </c>
      <c r="D8006" s="2" t="s">
        <v>806</v>
      </c>
      <c r="E8006" s="14">
        <f t="shared" si="745"/>
        <v>1</v>
      </c>
      <c r="F8006" s="2">
        <v>23</v>
      </c>
      <c r="G8006" s="19">
        <v>160.23349999999999</v>
      </c>
      <c r="H8006" s="20">
        <v>0.04</v>
      </c>
      <c r="I8006" s="6"/>
      <c r="J8006" s="5">
        <v>40741</v>
      </c>
      <c r="K8006" s="25">
        <v>-85.129000000000005</v>
      </c>
      <c r="L8006" s="2" t="s">
        <v>653</v>
      </c>
      <c r="M8006" s="14">
        <f>+VLOOKUP(L8006,Customers!$C$3:$D$797,2,FALSE)</f>
        <v>3</v>
      </c>
      <c r="N8006" s="14">
        <f>+INDEX(Customers!$B$2:$D$797,MATCH(TF_Database!L8006,Customers!$C$2:$C$797,0),1)</f>
        <v>14346</v>
      </c>
      <c r="O8006" s="29">
        <f t="shared" si="746"/>
        <v>4</v>
      </c>
      <c r="P8006" s="29">
        <f t="shared" si="747"/>
        <v>13</v>
      </c>
      <c r="Q8006" s="14" t="str">
        <f t="shared" si="748"/>
        <v xml:space="preserve">Liz </v>
      </c>
      <c r="R8006" s="14" t="str">
        <f t="shared" si="749"/>
        <v>Pelletier</v>
      </c>
    </row>
    <row r="8007" spans="2:18" x14ac:dyDescent="0.45">
      <c r="B8007" s="14" t="str">
        <f t="shared" ref="B8007:B8070" si="750">+CONCATENATE(C8007,F8007,J8007)</f>
        <v>40846840846</v>
      </c>
      <c r="C8007" s="5">
        <v>40846</v>
      </c>
      <c r="D8007" s="2" t="s">
        <v>808</v>
      </c>
      <c r="E8007" s="14">
        <f t="shared" ref="E8007:E8070" si="751">+IF(D8007="High",1,0)</f>
        <v>0</v>
      </c>
      <c r="F8007" s="2">
        <v>8</v>
      </c>
      <c r="G8007" s="19">
        <v>43.29</v>
      </c>
      <c r="H8007" s="20">
        <v>0.09</v>
      </c>
      <c r="I8007" s="6"/>
      <c r="J8007" s="5">
        <v>40846</v>
      </c>
      <c r="K8007" s="25">
        <v>-20.69</v>
      </c>
      <c r="L8007" s="2" t="s">
        <v>485</v>
      </c>
      <c r="M8007" s="14">
        <f>+VLOOKUP(L8007,Customers!$C$3:$D$797,2,FALSE)</f>
        <v>1</v>
      </c>
      <c r="N8007" s="14">
        <f>+INDEX(Customers!$B$2:$D$797,MATCH(TF_Database!L8007,Customers!$C$2:$C$797,0),1)</f>
        <v>7932</v>
      </c>
      <c r="O8007" s="29">
        <f t="shared" ref="O8007:O8070" si="752">+SEARCH(" ",L8007)</f>
        <v>5</v>
      </c>
      <c r="P8007" s="29">
        <f t="shared" ref="P8007:P8070" si="753">+LEN(L8007)</f>
        <v>10</v>
      </c>
      <c r="Q8007" s="14" t="str">
        <f t="shared" ref="Q8007:Q8070" si="754">+LEFT(L8007,O8007)</f>
        <v xml:space="preserve">Tony </v>
      </c>
      <c r="R8007" s="14" t="str">
        <f t="shared" ref="R8007:R8070" si="755">+RIGHT(L8007,P8007-O8007)</f>
        <v>Sayre</v>
      </c>
    </row>
    <row r="8008" spans="2:18" x14ac:dyDescent="0.45">
      <c r="B8008" s="14" t="str">
        <f t="shared" si="750"/>
        <v>40846640848</v>
      </c>
      <c r="C8008" s="5">
        <v>40846</v>
      </c>
      <c r="D8008" s="2" t="s">
        <v>808</v>
      </c>
      <c r="E8008" s="14">
        <f t="shared" si="751"/>
        <v>0</v>
      </c>
      <c r="F8008" s="2">
        <v>6</v>
      </c>
      <c r="G8008" s="19">
        <v>41.7</v>
      </c>
      <c r="H8008" s="20">
        <v>0.03</v>
      </c>
      <c r="I8008" s="6"/>
      <c r="J8008" s="5">
        <v>40848</v>
      </c>
      <c r="K8008" s="25">
        <v>-14.56</v>
      </c>
      <c r="L8008" s="2" t="s">
        <v>485</v>
      </c>
      <c r="M8008" s="14">
        <f>+VLOOKUP(L8008,Customers!$C$3:$D$797,2,FALSE)</f>
        <v>1</v>
      </c>
      <c r="N8008" s="14">
        <f>+INDEX(Customers!$B$2:$D$797,MATCH(TF_Database!L8008,Customers!$C$2:$C$797,0),1)</f>
        <v>7932</v>
      </c>
      <c r="O8008" s="29">
        <f t="shared" si="752"/>
        <v>5</v>
      </c>
      <c r="P8008" s="29">
        <f t="shared" si="753"/>
        <v>10</v>
      </c>
      <c r="Q8008" s="14" t="str">
        <f t="shared" si="754"/>
        <v xml:space="preserve">Tony </v>
      </c>
      <c r="R8008" s="14" t="str">
        <f t="shared" si="755"/>
        <v>Sayre</v>
      </c>
    </row>
    <row r="8009" spans="2:18" x14ac:dyDescent="0.45">
      <c r="B8009" s="14" t="str">
        <f t="shared" si="750"/>
        <v>401903740191</v>
      </c>
      <c r="C8009" s="5">
        <v>40190</v>
      </c>
      <c r="D8009" s="2" t="s">
        <v>806</v>
      </c>
      <c r="E8009" s="14">
        <f t="shared" si="751"/>
        <v>1</v>
      </c>
      <c r="F8009" s="2">
        <v>37</v>
      </c>
      <c r="G8009" s="19">
        <v>199.76</v>
      </c>
      <c r="H8009" s="20">
        <v>7.0000000000000007E-2</v>
      </c>
      <c r="I8009" s="6"/>
      <c r="J8009" s="5">
        <v>40191</v>
      </c>
      <c r="K8009" s="25">
        <v>20</v>
      </c>
      <c r="L8009" s="2" t="s">
        <v>783</v>
      </c>
      <c r="M8009" s="14">
        <f>+VLOOKUP(L8009,Customers!$C$3:$D$797,2,FALSE)</f>
        <v>5</v>
      </c>
      <c r="N8009" s="14">
        <f>+INDEX(Customers!$B$2:$D$797,MATCH(TF_Database!L8009,Customers!$C$2:$C$797,0),1)</f>
        <v>433</v>
      </c>
      <c r="O8009" s="29">
        <f t="shared" si="752"/>
        <v>4</v>
      </c>
      <c r="P8009" s="29">
        <f t="shared" si="753"/>
        <v>8</v>
      </c>
      <c r="Q8009" s="14" t="str">
        <f t="shared" si="754"/>
        <v xml:space="preserve">Roy </v>
      </c>
      <c r="R8009" s="14" t="str">
        <f t="shared" si="755"/>
        <v>Phan</v>
      </c>
    </row>
    <row r="8010" spans="2:18" x14ac:dyDescent="0.45">
      <c r="B8010" s="14" t="str">
        <f t="shared" si="750"/>
        <v>41122641124</v>
      </c>
      <c r="C8010" s="5">
        <v>41122</v>
      </c>
      <c r="D8010" s="2" t="s">
        <v>808</v>
      </c>
      <c r="E8010" s="14">
        <f t="shared" si="751"/>
        <v>0</v>
      </c>
      <c r="F8010" s="2">
        <v>6</v>
      </c>
      <c r="G8010" s="19">
        <v>21134.71</v>
      </c>
      <c r="H8010" s="20">
        <v>0.06</v>
      </c>
      <c r="I8010" s="6"/>
      <c r="J8010" s="5">
        <v>41124</v>
      </c>
      <c r="K8010" s="25">
        <v>-4266.0884999999998</v>
      </c>
      <c r="L8010" s="2" t="s">
        <v>784</v>
      </c>
      <c r="M8010" s="14">
        <f>+VLOOKUP(L8010,Customers!$C$3:$D$797,2,FALSE)</f>
        <v>2</v>
      </c>
      <c r="N8010" s="14">
        <f>+INDEX(Customers!$B$2:$D$797,MATCH(TF_Database!L8010,Customers!$C$2:$C$797,0),1)</f>
        <v>31052</v>
      </c>
      <c r="O8010" s="29">
        <f t="shared" si="752"/>
        <v>5</v>
      </c>
      <c r="P8010" s="29">
        <f t="shared" si="753"/>
        <v>13</v>
      </c>
      <c r="Q8010" s="14" t="str">
        <f t="shared" si="754"/>
        <v xml:space="preserve">Clay </v>
      </c>
      <c r="R8010" s="14" t="str">
        <f t="shared" si="755"/>
        <v>Cheatham</v>
      </c>
    </row>
    <row r="8011" spans="2:18" x14ac:dyDescent="0.45">
      <c r="B8011" s="14" t="str">
        <f t="shared" si="750"/>
        <v>40776940777</v>
      </c>
      <c r="C8011" s="5">
        <v>40776</v>
      </c>
      <c r="D8011" s="2" t="s">
        <v>806</v>
      </c>
      <c r="E8011" s="14">
        <f t="shared" si="751"/>
        <v>1</v>
      </c>
      <c r="F8011" s="2">
        <v>9</v>
      </c>
      <c r="G8011" s="19">
        <v>356.72</v>
      </c>
      <c r="H8011" s="20">
        <v>7.0000000000000007E-2</v>
      </c>
      <c r="I8011" s="6"/>
      <c r="J8011" s="5">
        <v>40777</v>
      </c>
      <c r="K8011" s="25">
        <v>12.61</v>
      </c>
      <c r="L8011" s="2" t="s">
        <v>785</v>
      </c>
      <c r="M8011" s="14">
        <f>+VLOOKUP(L8011,Customers!$C$3:$D$797,2,FALSE)</f>
        <v>1</v>
      </c>
      <c r="N8011" s="14">
        <f>+INDEX(Customers!$B$2:$D$797,MATCH(TF_Database!L8011,Customers!$C$2:$C$797,0),1)</f>
        <v>15223</v>
      </c>
      <c r="O8011" s="29">
        <f t="shared" si="752"/>
        <v>7</v>
      </c>
      <c r="P8011" s="29">
        <f t="shared" si="753"/>
        <v>14</v>
      </c>
      <c r="Q8011" s="14" t="str">
        <f t="shared" si="754"/>
        <v xml:space="preserve">Yoseph </v>
      </c>
      <c r="R8011" s="14" t="str">
        <f t="shared" si="755"/>
        <v>Carroll</v>
      </c>
    </row>
    <row r="8012" spans="2:18" x14ac:dyDescent="0.45">
      <c r="B8012" s="14" t="str">
        <f t="shared" si="750"/>
        <v>412154041216</v>
      </c>
      <c r="C8012" s="5">
        <v>41215</v>
      </c>
      <c r="D8012" s="2" t="s">
        <v>806</v>
      </c>
      <c r="E8012" s="14">
        <f t="shared" si="751"/>
        <v>1</v>
      </c>
      <c r="F8012" s="2">
        <v>40</v>
      </c>
      <c r="G8012" s="19">
        <v>158.69999999999999</v>
      </c>
      <c r="H8012" s="20">
        <v>0.04</v>
      </c>
      <c r="I8012" s="6"/>
      <c r="J8012" s="5">
        <v>41216</v>
      </c>
      <c r="K8012" s="25">
        <v>-196.8</v>
      </c>
      <c r="L8012" s="2" t="s">
        <v>786</v>
      </c>
      <c r="M8012" s="14">
        <f>+VLOOKUP(L8012,Customers!$C$3:$D$797,2,FALSE)</f>
        <v>3</v>
      </c>
      <c r="N8012" s="14">
        <f>+INDEX(Customers!$B$2:$D$797,MATCH(TF_Database!L8012,Customers!$C$2:$C$797,0),1)</f>
        <v>12203</v>
      </c>
      <c r="O8012" s="29">
        <f t="shared" si="752"/>
        <v>8</v>
      </c>
      <c r="P8012" s="29">
        <f t="shared" si="753"/>
        <v>12</v>
      </c>
      <c r="Q8012" s="14" t="str">
        <f t="shared" si="754"/>
        <v xml:space="preserve">Raymond </v>
      </c>
      <c r="R8012" s="14" t="str">
        <f t="shared" si="755"/>
        <v>Book</v>
      </c>
    </row>
    <row r="8013" spans="2:18" x14ac:dyDescent="0.45">
      <c r="B8013" s="14" t="str">
        <f t="shared" si="750"/>
        <v>41187341187</v>
      </c>
      <c r="C8013" s="5">
        <v>41187</v>
      </c>
      <c r="D8013" s="2" t="s">
        <v>811</v>
      </c>
      <c r="E8013" s="14">
        <f t="shared" si="751"/>
        <v>0</v>
      </c>
      <c r="F8013" s="2">
        <v>3</v>
      </c>
      <c r="G8013" s="19">
        <v>62.54</v>
      </c>
      <c r="H8013" s="20">
        <v>0.02</v>
      </c>
      <c r="I8013" s="6"/>
      <c r="J8013" s="5">
        <v>41187</v>
      </c>
      <c r="K8013" s="25">
        <v>-30.7395</v>
      </c>
      <c r="L8013" s="2" t="s">
        <v>485</v>
      </c>
      <c r="M8013" s="14">
        <f>+VLOOKUP(L8013,Customers!$C$3:$D$797,2,FALSE)</f>
        <v>1</v>
      </c>
      <c r="N8013" s="14">
        <f>+INDEX(Customers!$B$2:$D$797,MATCH(TF_Database!L8013,Customers!$C$2:$C$797,0),1)</f>
        <v>7932</v>
      </c>
      <c r="O8013" s="29">
        <f t="shared" si="752"/>
        <v>5</v>
      </c>
      <c r="P8013" s="29">
        <f t="shared" si="753"/>
        <v>10</v>
      </c>
      <c r="Q8013" s="14" t="str">
        <f t="shared" si="754"/>
        <v xml:space="preserve">Tony </v>
      </c>
      <c r="R8013" s="14" t="str">
        <f t="shared" si="755"/>
        <v>Sayre</v>
      </c>
    </row>
    <row r="8014" spans="2:18" x14ac:dyDescent="0.45">
      <c r="B8014" s="14" t="str">
        <f t="shared" si="750"/>
        <v>411872441188</v>
      </c>
      <c r="C8014" s="5">
        <v>41187</v>
      </c>
      <c r="D8014" s="2" t="s">
        <v>811</v>
      </c>
      <c r="E8014" s="14">
        <f t="shared" si="751"/>
        <v>0</v>
      </c>
      <c r="F8014" s="2">
        <v>24</v>
      </c>
      <c r="G8014" s="19">
        <v>2750.107</v>
      </c>
      <c r="H8014" s="20">
        <v>0</v>
      </c>
      <c r="I8014" s="6"/>
      <c r="J8014" s="5">
        <v>41188</v>
      </c>
      <c r="K8014" s="25">
        <v>600.41700000000003</v>
      </c>
      <c r="L8014" s="2" t="s">
        <v>485</v>
      </c>
      <c r="M8014" s="14">
        <f>+VLOOKUP(L8014,Customers!$C$3:$D$797,2,FALSE)</f>
        <v>1</v>
      </c>
      <c r="N8014" s="14">
        <f>+INDEX(Customers!$B$2:$D$797,MATCH(TF_Database!L8014,Customers!$C$2:$C$797,0),1)</f>
        <v>7932</v>
      </c>
      <c r="O8014" s="29">
        <f t="shared" si="752"/>
        <v>5</v>
      </c>
      <c r="P8014" s="29">
        <f t="shared" si="753"/>
        <v>10</v>
      </c>
      <c r="Q8014" s="14" t="str">
        <f t="shared" si="754"/>
        <v xml:space="preserve">Tony </v>
      </c>
      <c r="R8014" s="14" t="str">
        <f t="shared" si="755"/>
        <v>Sayre</v>
      </c>
    </row>
    <row r="8015" spans="2:18" x14ac:dyDescent="0.45">
      <c r="B8015" s="14" t="str">
        <f t="shared" si="750"/>
        <v>400661440066</v>
      </c>
      <c r="C8015" s="5">
        <v>40066</v>
      </c>
      <c r="D8015" s="2" t="s">
        <v>808</v>
      </c>
      <c r="E8015" s="14">
        <f t="shared" si="751"/>
        <v>0</v>
      </c>
      <c r="F8015" s="2">
        <v>14</v>
      </c>
      <c r="G8015" s="19">
        <v>1463.0964999999999</v>
      </c>
      <c r="H8015" s="20">
        <v>0</v>
      </c>
      <c r="I8015" s="6"/>
      <c r="J8015" s="5">
        <v>40066</v>
      </c>
      <c r="K8015" s="25">
        <v>162.666</v>
      </c>
      <c r="L8015" s="2" t="s">
        <v>787</v>
      </c>
      <c r="M8015" s="14">
        <f>+VLOOKUP(L8015,Customers!$C$3:$D$797,2,FALSE)</f>
        <v>4</v>
      </c>
      <c r="N8015" s="14">
        <f>+INDEX(Customers!$B$2:$D$797,MATCH(TF_Database!L8015,Customers!$C$2:$C$797,0),1)</f>
        <v>21182</v>
      </c>
      <c r="O8015" s="29">
        <f t="shared" si="752"/>
        <v>5</v>
      </c>
      <c r="P8015" s="29">
        <f t="shared" si="753"/>
        <v>14</v>
      </c>
      <c r="Q8015" s="14" t="str">
        <f t="shared" si="754"/>
        <v xml:space="preserve">Alan </v>
      </c>
      <c r="R8015" s="14" t="str">
        <f t="shared" si="755"/>
        <v>Dominguez</v>
      </c>
    </row>
    <row r="8016" spans="2:18" x14ac:dyDescent="0.45">
      <c r="B8016" s="14" t="str">
        <f t="shared" si="750"/>
        <v>400663840067</v>
      </c>
      <c r="C8016" s="5">
        <v>40066</v>
      </c>
      <c r="D8016" s="2" t="s">
        <v>808</v>
      </c>
      <c r="E8016" s="14">
        <f t="shared" si="751"/>
        <v>0</v>
      </c>
      <c r="F8016" s="2">
        <v>38</v>
      </c>
      <c r="G8016" s="19">
        <v>246.3</v>
      </c>
      <c r="H8016" s="20">
        <v>0.02</v>
      </c>
      <c r="I8016" s="6"/>
      <c r="J8016" s="5">
        <v>40067</v>
      </c>
      <c r="K8016" s="25">
        <v>-67.489999999999995</v>
      </c>
      <c r="L8016" s="2" t="s">
        <v>787</v>
      </c>
      <c r="M8016" s="14">
        <f>+VLOOKUP(L8016,Customers!$C$3:$D$797,2,FALSE)</f>
        <v>4</v>
      </c>
      <c r="N8016" s="14">
        <f>+INDEX(Customers!$B$2:$D$797,MATCH(TF_Database!L8016,Customers!$C$2:$C$797,0),1)</f>
        <v>21182</v>
      </c>
      <c r="O8016" s="29">
        <f t="shared" si="752"/>
        <v>5</v>
      </c>
      <c r="P8016" s="29">
        <f t="shared" si="753"/>
        <v>14</v>
      </c>
      <c r="Q8016" s="14" t="str">
        <f t="shared" si="754"/>
        <v xml:space="preserve">Alan </v>
      </c>
      <c r="R8016" s="14" t="str">
        <f t="shared" si="755"/>
        <v>Dominguez</v>
      </c>
    </row>
    <row r="8017" spans="2:18" x14ac:dyDescent="0.45">
      <c r="B8017" s="14" t="str">
        <f t="shared" si="750"/>
        <v>41024941024</v>
      </c>
      <c r="C8017" s="5">
        <v>41024</v>
      </c>
      <c r="D8017" s="2" t="s">
        <v>811</v>
      </c>
      <c r="E8017" s="14">
        <f t="shared" si="751"/>
        <v>0</v>
      </c>
      <c r="F8017" s="2">
        <v>9</v>
      </c>
      <c r="G8017" s="19">
        <v>3064.27</v>
      </c>
      <c r="H8017" s="20">
        <v>0.09</v>
      </c>
      <c r="I8017" s="6"/>
      <c r="J8017" s="5">
        <v>41024</v>
      </c>
      <c r="K8017" s="25">
        <v>294.39</v>
      </c>
      <c r="L8017" s="2" t="s">
        <v>788</v>
      </c>
      <c r="M8017" s="14">
        <f>+VLOOKUP(L8017,Customers!$C$3:$D$797,2,FALSE)</f>
        <v>2</v>
      </c>
      <c r="N8017" s="14">
        <f>+INDEX(Customers!$B$2:$D$797,MATCH(TF_Database!L8017,Customers!$C$2:$C$797,0),1)</f>
        <v>17137</v>
      </c>
      <c r="O8017" s="29">
        <f t="shared" si="752"/>
        <v>10</v>
      </c>
      <c r="P8017" s="29">
        <f t="shared" si="753"/>
        <v>16</v>
      </c>
      <c r="Q8017" s="14" t="str">
        <f t="shared" si="754"/>
        <v xml:space="preserve">Stephanie </v>
      </c>
      <c r="R8017" s="14" t="str">
        <f t="shared" si="755"/>
        <v>Phelps</v>
      </c>
    </row>
    <row r="8018" spans="2:18" x14ac:dyDescent="0.45">
      <c r="B8018" s="14" t="str">
        <f t="shared" si="750"/>
        <v>410242241026</v>
      </c>
      <c r="C8018" s="5">
        <v>41024</v>
      </c>
      <c r="D8018" s="2" t="s">
        <v>811</v>
      </c>
      <c r="E8018" s="14">
        <f t="shared" si="751"/>
        <v>0</v>
      </c>
      <c r="F8018" s="2">
        <v>22</v>
      </c>
      <c r="G8018" s="19">
        <v>475.72</v>
      </c>
      <c r="H8018" s="20">
        <v>0.02</v>
      </c>
      <c r="I8018" s="6"/>
      <c r="J8018" s="5">
        <v>41026</v>
      </c>
      <c r="K8018" s="25">
        <v>-10.4</v>
      </c>
      <c r="L8018" s="2" t="s">
        <v>788</v>
      </c>
      <c r="M8018" s="14">
        <f>+VLOOKUP(L8018,Customers!$C$3:$D$797,2,FALSE)</f>
        <v>2</v>
      </c>
      <c r="N8018" s="14">
        <f>+INDEX(Customers!$B$2:$D$797,MATCH(TF_Database!L8018,Customers!$C$2:$C$797,0),1)</f>
        <v>17137</v>
      </c>
      <c r="O8018" s="29">
        <f t="shared" si="752"/>
        <v>10</v>
      </c>
      <c r="P8018" s="29">
        <f t="shared" si="753"/>
        <v>16</v>
      </c>
      <c r="Q8018" s="14" t="str">
        <f t="shared" si="754"/>
        <v xml:space="preserve">Stephanie </v>
      </c>
      <c r="R8018" s="14" t="str">
        <f t="shared" si="755"/>
        <v>Phelps</v>
      </c>
    </row>
    <row r="8019" spans="2:18" x14ac:dyDescent="0.45">
      <c r="B8019" s="14" t="str">
        <f t="shared" si="750"/>
        <v>410241541025</v>
      </c>
      <c r="C8019" s="5">
        <v>41024</v>
      </c>
      <c r="D8019" s="2" t="s">
        <v>811</v>
      </c>
      <c r="E8019" s="14">
        <f t="shared" si="751"/>
        <v>0</v>
      </c>
      <c r="F8019" s="2">
        <v>15</v>
      </c>
      <c r="G8019" s="19">
        <v>123.91</v>
      </c>
      <c r="H8019" s="20">
        <v>0.09</v>
      </c>
      <c r="I8019" s="6"/>
      <c r="J8019" s="5">
        <v>41025</v>
      </c>
      <c r="K8019" s="25">
        <v>39.04</v>
      </c>
      <c r="L8019" s="2" t="s">
        <v>788</v>
      </c>
      <c r="M8019" s="14">
        <f>+VLOOKUP(L8019,Customers!$C$3:$D$797,2,FALSE)</f>
        <v>2</v>
      </c>
      <c r="N8019" s="14">
        <f>+INDEX(Customers!$B$2:$D$797,MATCH(TF_Database!L8019,Customers!$C$2:$C$797,0),1)</f>
        <v>17137</v>
      </c>
      <c r="O8019" s="29">
        <f t="shared" si="752"/>
        <v>10</v>
      </c>
      <c r="P8019" s="29">
        <f t="shared" si="753"/>
        <v>16</v>
      </c>
      <c r="Q8019" s="14" t="str">
        <f t="shared" si="754"/>
        <v xml:space="preserve">Stephanie </v>
      </c>
      <c r="R8019" s="14" t="str">
        <f t="shared" si="755"/>
        <v>Phelps</v>
      </c>
    </row>
    <row r="8020" spans="2:18" x14ac:dyDescent="0.45">
      <c r="B8020" s="14" t="str">
        <f t="shared" si="750"/>
        <v>399322839933</v>
      </c>
      <c r="C8020" s="5">
        <v>39932</v>
      </c>
      <c r="D8020" s="2" t="s">
        <v>810</v>
      </c>
      <c r="E8020" s="14">
        <f t="shared" si="751"/>
        <v>0</v>
      </c>
      <c r="F8020" s="2">
        <v>28</v>
      </c>
      <c r="G8020" s="19">
        <v>2841.4395</v>
      </c>
      <c r="H8020" s="20">
        <v>0.08</v>
      </c>
      <c r="I8020" s="6"/>
      <c r="J8020" s="5">
        <v>39933</v>
      </c>
      <c r="K8020" s="25">
        <v>374.625</v>
      </c>
      <c r="L8020" s="2" t="s">
        <v>785</v>
      </c>
      <c r="M8020" s="14">
        <f>+VLOOKUP(L8020,Customers!$C$3:$D$797,2,FALSE)</f>
        <v>1</v>
      </c>
      <c r="N8020" s="14">
        <f>+INDEX(Customers!$B$2:$D$797,MATCH(TF_Database!L8020,Customers!$C$2:$C$797,0),1)</f>
        <v>15223</v>
      </c>
      <c r="O8020" s="29">
        <f t="shared" si="752"/>
        <v>7</v>
      </c>
      <c r="P8020" s="29">
        <f t="shared" si="753"/>
        <v>14</v>
      </c>
      <c r="Q8020" s="14" t="str">
        <f t="shared" si="754"/>
        <v xml:space="preserve">Yoseph </v>
      </c>
      <c r="R8020" s="14" t="str">
        <f t="shared" si="755"/>
        <v>Carroll</v>
      </c>
    </row>
    <row r="8021" spans="2:18" x14ac:dyDescent="0.45">
      <c r="B8021" s="14" t="str">
        <f t="shared" si="750"/>
        <v>408532040854</v>
      </c>
      <c r="C8021" s="5">
        <v>40853</v>
      </c>
      <c r="D8021" s="2" t="s">
        <v>811</v>
      </c>
      <c r="E8021" s="14">
        <f t="shared" si="751"/>
        <v>0</v>
      </c>
      <c r="F8021" s="2">
        <v>20</v>
      </c>
      <c r="G8021" s="19">
        <v>152.44</v>
      </c>
      <c r="H8021" s="20">
        <v>0.08</v>
      </c>
      <c r="I8021" s="6"/>
      <c r="J8021" s="5">
        <v>40854</v>
      </c>
      <c r="K8021" s="25">
        <v>-16.64</v>
      </c>
      <c r="L8021" s="2" t="s">
        <v>787</v>
      </c>
      <c r="M8021" s="14">
        <f>+VLOOKUP(L8021,Customers!$C$3:$D$797,2,FALSE)</f>
        <v>4</v>
      </c>
      <c r="N8021" s="14">
        <f>+INDEX(Customers!$B$2:$D$797,MATCH(TF_Database!L8021,Customers!$C$2:$C$797,0),1)</f>
        <v>21182</v>
      </c>
      <c r="O8021" s="29">
        <f t="shared" si="752"/>
        <v>5</v>
      </c>
      <c r="P8021" s="29">
        <f t="shared" si="753"/>
        <v>14</v>
      </c>
      <c r="Q8021" s="14" t="str">
        <f t="shared" si="754"/>
        <v xml:space="preserve">Alan </v>
      </c>
      <c r="R8021" s="14" t="str">
        <f t="shared" si="755"/>
        <v>Dominguez</v>
      </c>
    </row>
    <row r="8022" spans="2:18" x14ac:dyDescent="0.45">
      <c r="B8022" s="14" t="str">
        <f t="shared" si="750"/>
        <v>409891640991</v>
      </c>
      <c r="C8022" s="5">
        <v>40989</v>
      </c>
      <c r="D8022" s="2" t="s">
        <v>808</v>
      </c>
      <c r="E8022" s="14">
        <f t="shared" si="751"/>
        <v>0</v>
      </c>
      <c r="F8022" s="2">
        <v>16</v>
      </c>
      <c r="G8022" s="19">
        <v>123.85</v>
      </c>
      <c r="H8022" s="20">
        <v>0.09</v>
      </c>
      <c r="I8022" s="6"/>
      <c r="J8022" s="5">
        <v>40991</v>
      </c>
      <c r="K8022" s="25">
        <v>-71.44</v>
      </c>
      <c r="L8022" s="2" t="s">
        <v>35</v>
      </c>
      <c r="M8022" s="14">
        <f>+VLOOKUP(L8022,Customers!$C$3:$D$797,2,FALSE)</f>
        <v>4</v>
      </c>
      <c r="N8022" s="14">
        <f>+INDEX(Customers!$B$2:$D$797,MATCH(TF_Database!L8022,Customers!$C$2:$C$797,0),1)</f>
        <v>31005</v>
      </c>
      <c r="O8022" s="29">
        <f t="shared" si="752"/>
        <v>7</v>
      </c>
      <c r="P8022" s="29">
        <f t="shared" si="753"/>
        <v>11</v>
      </c>
      <c r="Q8022" s="14" t="str">
        <f t="shared" si="754"/>
        <v xml:space="preserve">Adrian </v>
      </c>
      <c r="R8022" s="14" t="str">
        <f t="shared" si="755"/>
        <v>Hane</v>
      </c>
    </row>
    <row r="8023" spans="2:18" x14ac:dyDescent="0.45">
      <c r="B8023" s="14" t="str">
        <f t="shared" si="750"/>
        <v>41023741026</v>
      </c>
      <c r="C8023" s="5">
        <v>41023</v>
      </c>
      <c r="D8023" s="2" t="s">
        <v>808</v>
      </c>
      <c r="E8023" s="14">
        <f t="shared" si="751"/>
        <v>0</v>
      </c>
      <c r="F8023" s="2">
        <v>7</v>
      </c>
      <c r="G8023" s="19">
        <v>55.38</v>
      </c>
      <c r="H8023" s="20">
        <v>0.02</v>
      </c>
      <c r="I8023" s="6"/>
      <c r="J8023" s="5">
        <v>41026</v>
      </c>
      <c r="K8023" s="25">
        <v>-25.95</v>
      </c>
      <c r="L8023" s="2" t="s">
        <v>485</v>
      </c>
      <c r="M8023" s="14">
        <f>+VLOOKUP(L8023,Customers!$C$3:$D$797,2,FALSE)</f>
        <v>1</v>
      </c>
      <c r="N8023" s="14">
        <f>+INDEX(Customers!$B$2:$D$797,MATCH(TF_Database!L8023,Customers!$C$2:$C$797,0),1)</f>
        <v>7932</v>
      </c>
      <c r="O8023" s="29">
        <f t="shared" si="752"/>
        <v>5</v>
      </c>
      <c r="P8023" s="29">
        <f t="shared" si="753"/>
        <v>10</v>
      </c>
      <c r="Q8023" s="14" t="str">
        <f t="shared" si="754"/>
        <v xml:space="preserve">Tony </v>
      </c>
      <c r="R8023" s="14" t="str">
        <f t="shared" si="755"/>
        <v>Sayre</v>
      </c>
    </row>
    <row r="8024" spans="2:18" x14ac:dyDescent="0.45">
      <c r="B8024" s="14" t="str">
        <f t="shared" si="750"/>
        <v>399594039960</v>
      </c>
      <c r="C8024" s="5">
        <v>39959</v>
      </c>
      <c r="D8024" s="2" t="s">
        <v>808</v>
      </c>
      <c r="E8024" s="14">
        <f t="shared" si="751"/>
        <v>0</v>
      </c>
      <c r="F8024" s="2">
        <v>40</v>
      </c>
      <c r="G8024" s="19">
        <v>14451.75</v>
      </c>
      <c r="H8024" s="20">
        <v>0.01</v>
      </c>
      <c r="I8024" s="6"/>
      <c r="J8024" s="5">
        <v>39960</v>
      </c>
      <c r="K8024" s="25">
        <v>4503.63</v>
      </c>
      <c r="L8024" s="2" t="s">
        <v>789</v>
      </c>
      <c r="M8024" s="14">
        <f>+VLOOKUP(L8024,Customers!$C$3:$D$797,2,FALSE)</f>
        <v>5</v>
      </c>
      <c r="N8024" s="14">
        <f>+INDEX(Customers!$B$2:$D$797,MATCH(TF_Database!L8024,Customers!$C$2:$C$797,0),1)</f>
        <v>1889</v>
      </c>
      <c r="O8024" s="29">
        <f t="shared" si="752"/>
        <v>6</v>
      </c>
      <c r="P8024" s="29">
        <f t="shared" si="753"/>
        <v>13</v>
      </c>
      <c r="Q8024" s="14" t="str">
        <f t="shared" si="754"/>
        <v xml:space="preserve">Tonja </v>
      </c>
      <c r="R8024" s="14" t="str">
        <f t="shared" si="755"/>
        <v>Turnell</v>
      </c>
    </row>
    <row r="8025" spans="2:18" x14ac:dyDescent="0.45">
      <c r="B8025" s="14" t="str">
        <f t="shared" si="750"/>
        <v>400143440016</v>
      </c>
      <c r="C8025" s="5">
        <v>40014</v>
      </c>
      <c r="D8025" s="2" t="s">
        <v>808</v>
      </c>
      <c r="E8025" s="14">
        <f t="shared" si="751"/>
        <v>0</v>
      </c>
      <c r="F8025" s="2">
        <v>34</v>
      </c>
      <c r="G8025" s="19">
        <v>226.83</v>
      </c>
      <c r="H8025" s="20">
        <v>0.02</v>
      </c>
      <c r="I8025" s="6"/>
      <c r="J8025" s="5">
        <v>40016</v>
      </c>
      <c r="K8025" s="25">
        <v>-92.05</v>
      </c>
      <c r="L8025" s="2" t="s">
        <v>697</v>
      </c>
      <c r="M8025" s="14">
        <f>+VLOOKUP(L8025,Customers!$C$3:$D$797,2,FALSE)</f>
        <v>5</v>
      </c>
      <c r="N8025" s="14">
        <f>+INDEX(Customers!$B$2:$D$797,MATCH(TF_Database!L8025,Customers!$C$2:$C$797,0),1)</f>
        <v>29845</v>
      </c>
      <c r="O8025" s="29">
        <f t="shared" si="752"/>
        <v>8</v>
      </c>
      <c r="P8025" s="29">
        <f t="shared" si="753"/>
        <v>13</v>
      </c>
      <c r="Q8025" s="14" t="str">
        <f t="shared" si="754"/>
        <v xml:space="preserve">Brendan </v>
      </c>
      <c r="R8025" s="14" t="str">
        <f t="shared" si="755"/>
        <v>Sweed</v>
      </c>
    </row>
    <row r="8026" spans="2:18" x14ac:dyDescent="0.45">
      <c r="B8026" s="14" t="str">
        <f t="shared" si="750"/>
        <v>400141640015</v>
      </c>
      <c r="C8026" s="5">
        <v>40014</v>
      </c>
      <c r="D8026" s="2" t="s">
        <v>808</v>
      </c>
      <c r="E8026" s="14">
        <f t="shared" si="751"/>
        <v>0</v>
      </c>
      <c r="F8026" s="2">
        <v>16</v>
      </c>
      <c r="G8026" s="19">
        <v>278.92</v>
      </c>
      <c r="H8026" s="20">
        <v>0.04</v>
      </c>
      <c r="I8026" s="6"/>
      <c r="J8026" s="5">
        <v>40015</v>
      </c>
      <c r="K8026" s="25">
        <v>6.11</v>
      </c>
      <c r="L8026" s="2" t="s">
        <v>697</v>
      </c>
      <c r="M8026" s="14">
        <f>+VLOOKUP(L8026,Customers!$C$3:$D$797,2,FALSE)</f>
        <v>5</v>
      </c>
      <c r="N8026" s="14">
        <f>+INDEX(Customers!$B$2:$D$797,MATCH(TF_Database!L8026,Customers!$C$2:$C$797,0),1)</f>
        <v>29845</v>
      </c>
      <c r="O8026" s="29">
        <f t="shared" si="752"/>
        <v>8</v>
      </c>
      <c r="P8026" s="29">
        <f t="shared" si="753"/>
        <v>13</v>
      </c>
      <c r="Q8026" s="14" t="str">
        <f t="shared" si="754"/>
        <v xml:space="preserve">Brendan </v>
      </c>
      <c r="R8026" s="14" t="str">
        <f t="shared" si="755"/>
        <v>Sweed</v>
      </c>
    </row>
    <row r="8027" spans="2:18" x14ac:dyDescent="0.45">
      <c r="B8027" s="14" t="str">
        <f t="shared" si="750"/>
        <v>411941541196</v>
      </c>
      <c r="C8027" s="5">
        <v>41194</v>
      </c>
      <c r="D8027" s="2" t="s">
        <v>811</v>
      </c>
      <c r="E8027" s="14">
        <f t="shared" si="751"/>
        <v>0</v>
      </c>
      <c r="F8027" s="2">
        <v>15</v>
      </c>
      <c r="G8027" s="19">
        <v>448.07</v>
      </c>
      <c r="H8027" s="20">
        <v>0.1</v>
      </c>
      <c r="I8027" s="6"/>
      <c r="J8027" s="5">
        <v>41196</v>
      </c>
      <c r="K8027" s="25">
        <v>-141.02000000000001</v>
      </c>
      <c r="L8027" s="2" t="s">
        <v>485</v>
      </c>
      <c r="M8027" s="14">
        <f>+VLOOKUP(L8027,Customers!$C$3:$D$797,2,FALSE)</f>
        <v>1</v>
      </c>
      <c r="N8027" s="14">
        <f>+INDEX(Customers!$B$2:$D$797,MATCH(TF_Database!L8027,Customers!$C$2:$C$797,0),1)</f>
        <v>7932</v>
      </c>
      <c r="O8027" s="29">
        <f t="shared" si="752"/>
        <v>5</v>
      </c>
      <c r="P8027" s="29">
        <f t="shared" si="753"/>
        <v>10</v>
      </c>
      <c r="Q8027" s="14" t="str">
        <f t="shared" si="754"/>
        <v xml:space="preserve">Tony </v>
      </c>
      <c r="R8027" s="14" t="str">
        <f t="shared" si="755"/>
        <v>Sayre</v>
      </c>
    </row>
    <row r="8028" spans="2:18" x14ac:dyDescent="0.45">
      <c r="B8028" s="14" t="str">
        <f t="shared" si="750"/>
        <v>411942041195</v>
      </c>
      <c r="C8028" s="5">
        <v>41194</v>
      </c>
      <c r="D8028" s="2" t="s">
        <v>811</v>
      </c>
      <c r="E8028" s="14">
        <f t="shared" si="751"/>
        <v>0</v>
      </c>
      <c r="F8028" s="2">
        <v>20</v>
      </c>
      <c r="G8028" s="19">
        <v>38.29</v>
      </c>
      <c r="H8028" s="20">
        <v>0.06</v>
      </c>
      <c r="I8028" s="6"/>
      <c r="J8028" s="5">
        <v>41195</v>
      </c>
      <c r="K8028" s="25">
        <v>-16.149999999999999</v>
      </c>
      <c r="L8028" s="2" t="s">
        <v>485</v>
      </c>
      <c r="M8028" s="14">
        <f>+VLOOKUP(L8028,Customers!$C$3:$D$797,2,FALSE)</f>
        <v>1</v>
      </c>
      <c r="N8028" s="14">
        <f>+INDEX(Customers!$B$2:$D$797,MATCH(TF_Database!L8028,Customers!$C$2:$C$797,0),1)</f>
        <v>7932</v>
      </c>
      <c r="O8028" s="29">
        <f t="shared" si="752"/>
        <v>5</v>
      </c>
      <c r="P8028" s="29">
        <f t="shared" si="753"/>
        <v>10</v>
      </c>
      <c r="Q8028" s="14" t="str">
        <f t="shared" si="754"/>
        <v xml:space="preserve">Tony </v>
      </c>
      <c r="R8028" s="14" t="str">
        <f t="shared" si="755"/>
        <v>Sayre</v>
      </c>
    </row>
    <row r="8029" spans="2:18" x14ac:dyDescent="0.45">
      <c r="B8029" s="14" t="str">
        <f t="shared" si="750"/>
        <v>401671240169</v>
      </c>
      <c r="C8029" s="5">
        <v>40167</v>
      </c>
      <c r="D8029" s="2" t="s">
        <v>811</v>
      </c>
      <c r="E8029" s="14">
        <f t="shared" si="751"/>
        <v>0</v>
      </c>
      <c r="F8029" s="2">
        <v>12</v>
      </c>
      <c r="G8029" s="19">
        <v>17274.87</v>
      </c>
      <c r="H8029" s="20">
        <v>0.02</v>
      </c>
      <c r="I8029" s="6"/>
      <c r="J8029" s="5">
        <v>40169</v>
      </c>
      <c r="K8029" s="25">
        <v>2028.12</v>
      </c>
      <c r="L8029" s="2" t="s">
        <v>697</v>
      </c>
      <c r="M8029" s="14">
        <f>+VLOOKUP(L8029,Customers!$C$3:$D$797,2,FALSE)</f>
        <v>5</v>
      </c>
      <c r="N8029" s="14">
        <f>+INDEX(Customers!$B$2:$D$797,MATCH(TF_Database!L8029,Customers!$C$2:$C$797,0),1)</f>
        <v>29845</v>
      </c>
      <c r="O8029" s="29">
        <f t="shared" si="752"/>
        <v>8</v>
      </c>
      <c r="P8029" s="29">
        <f t="shared" si="753"/>
        <v>13</v>
      </c>
      <c r="Q8029" s="14" t="str">
        <f t="shared" si="754"/>
        <v xml:space="preserve">Brendan </v>
      </c>
      <c r="R8029" s="14" t="str">
        <f t="shared" si="755"/>
        <v>Sweed</v>
      </c>
    </row>
    <row r="8030" spans="2:18" x14ac:dyDescent="0.45">
      <c r="B8030" s="14" t="str">
        <f t="shared" si="750"/>
        <v>398212539823</v>
      </c>
      <c r="C8030" s="5">
        <v>39821</v>
      </c>
      <c r="D8030" s="2" t="s">
        <v>806</v>
      </c>
      <c r="E8030" s="14">
        <f t="shared" si="751"/>
        <v>1</v>
      </c>
      <c r="F8030" s="2">
        <v>25</v>
      </c>
      <c r="G8030" s="19">
        <v>21752.01</v>
      </c>
      <c r="H8030" s="20">
        <v>0.03</v>
      </c>
      <c r="I8030" s="6"/>
      <c r="J8030" s="5">
        <v>39823</v>
      </c>
      <c r="K8030" s="25">
        <v>9296.348</v>
      </c>
      <c r="L8030" s="2" t="s">
        <v>782</v>
      </c>
      <c r="M8030" s="14">
        <f>+VLOOKUP(L8030,Customers!$C$3:$D$797,2,FALSE)</f>
        <v>3</v>
      </c>
      <c r="N8030" s="14">
        <f>+INDEX(Customers!$B$2:$D$797,MATCH(TF_Database!L8030,Customers!$C$2:$C$797,0),1)</f>
        <v>31978</v>
      </c>
      <c r="O8030" s="29">
        <f t="shared" si="752"/>
        <v>6</v>
      </c>
      <c r="P8030" s="29">
        <f t="shared" si="753"/>
        <v>11</v>
      </c>
      <c r="Q8030" s="14" t="str">
        <f t="shared" si="754"/>
        <v xml:space="preserve">Ruben </v>
      </c>
      <c r="R8030" s="14" t="str">
        <f t="shared" si="755"/>
        <v>Dartt</v>
      </c>
    </row>
    <row r="8031" spans="2:18" x14ac:dyDescent="0.45">
      <c r="B8031" s="14" t="str">
        <f t="shared" si="750"/>
        <v>403051240306</v>
      </c>
      <c r="C8031" s="5">
        <v>40305</v>
      </c>
      <c r="D8031" s="2" t="s">
        <v>810</v>
      </c>
      <c r="E8031" s="14">
        <f t="shared" si="751"/>
        <v>0</v>
      </c>
      <c r="F8031" s="2">
        <v>12</v>
      </c>
      <c r="G8031" s="19">
        <v>1079.19</v>
      </c>
      <c r="H8031" s="20">
        <v>7.0000000000000007E-2</v>
      </c>
      <c r="I8031" s="6"/>
      <c r="J8031" s="5">
        <v>40306</v>
      </c>
      <c r="K8031" s="25">
        <v>46.8</v>
      </c>
      <c r="L8031" s="2" t="s">
        <v>485</v>
      </c>
      <c r="M8031" s="14">
        <f>+VLOOKUP(L8031,Customers!$C$3:$D$797,2,FALSE)</f>
        <v>1</v>
      </c>
      <c r="N8031" s="14">
        <f>+INDEX(Customers!$B$2:$D$797,MATCH(TF_Database!L8031,Customers!$C$2:$C$797,0),1)</f>
        <v>7932</v>
      </c>
      <c r="O8031" s="29">
        <f t="shared" si="752"/>
        <v>5</v>
      </c>
      <c r="P8031" s="29">
        <f t="shared" si="753"/>
        <v>10</v>
      </c>
      <c r="Q8031" s="14" t="str">
        <f t="shared" si="754"/>
        <v xml:space="preserve">Tony </v>
      </c>
      <c r="R8031" s="14" t="str">
        <f t="shared" si="755"/>
        <v>Sayre</v>
      </c>
    </row>
    <row r="8032" spans="2:18" x14ac:dyDescent="0.45">
      <c r="B8032" s="14" t="str">
        <f t="shared" si="750"/>
        <v>40305340308</v>
      </c>
      <c r="C8032" s="5">
        <v>40305</v>
      </c>
      <c r="D8032" s="2" t="s">
        <v>810</v>
      </c>
      <c r="E8032" s="14">
        <f t="shared" si="751"/>
        <v>0</v>
      </c>
      <c r="F8032" s="2">
        <v>3</v>
      </c>
      <c r="G8032" s="19">
        <v>19.05</v>
      </c>
      <c r="H8032" s="20">
        <v>0.04</v>
      </c>
      <c r="I8032" s="6"/>
      <c r="J8032" s="5">
        <v>40308</v>
      </c>
      <c r="K8032" s="25">
        <v>-14.81</v>
      </c>
      <c r="L8032" s="2" t="s">
        <v>485</v>
      </c>
      <c r="M8032" s="14">
        <f>+VLOOKUP(L8032,Customers!$C$3:$D$797,2,FALSE)</f>
        <v>1</v>
      </c>
      <c r="N8032" s="14">
        <f>+INDEX(Customers!$B$2:$D$797,MATCH(TF_Database!L8032,Customers!$C$2:$C$797,0),1)</f>
        <v>7932</v>
      </c>
      <c r="O8032" s="29">
        <f t="shared" si="752"/>
        <v>5</v>
      </c>
      <c r="P8032" s="29">
        <f t="shared" si="753"/>
        <v>10</v>
      </c>
      <c r="Q8032" s="14" t="str">
        <f t="shared" si="754"/>
        <v xml:space="preserve">Tony </v>
      </c>
      <c r="R8032" s="14" t="str">
        <f t="shared" si="755"/>
        <v>Sayre</v>
      </c>
    </row>
    <row r="8033" spans="2:18" x14ac:dyDescent="0.45">
      <c r="B8033" s="14" t="str">
        <f t="shared" si="750"/>
        <v>406413240641</v>
      </c>
      <c r="C8033" s="5">
        <v>40641</v>
      </c>
      <c r="D8033" s="2" t="s">
        <v>808</v>
      </c>
      <c r="E8033" s="14">
        <f t="shared" si="751"/>
        <v>0</v>
      </c>
      <c r="F8033" s="2">
        <v>32</v>
      </c>
      <c r="G8033" s="19">
        <v>1141.3699999999999</v>
      </c>
      <c r="H8033" s="20">
        <v>0.04</v>
      </c>
      <c r="I8033" s="6"/>
      <c r="J8033" s="5">
        <v>40641</v>
      </c>
      <c r="K8033" s="25">
        <v>-0.14000000000000057</v>
      </c>
      <c r="L8033" s="2" t="s">
        <v>116</v>
      </c>
      <c r="M8033" s="14">
        <f>+VLOOKUP(L8033,Customers!$C$3:$D$797,2,FALSE)</f>
        <v>4</v>
      </c>
      <c r="N8033" s="14">
        <f>+INDEX(Customers!$B$2:$D$797,MATCH(TF_Database!L8033,Customers!$C$2:$C$797,0),1)</f>
        <v>14245</v>
      </c>
      <c r="O8033" s="29">
        <f t="shared" si="752"/>
        <v>4</v>
      </c>
      <c r="P8033" s="29">
        <f t="shared" si="753"/>
        <v>12</v>
      </c>
      <c r="Q8033" s="14" t="str">
        <f t="shared" si="754"/>
        <v xml:space="preserve">Jim </v>
      </c>
      <c r="R8033" s="14" t="str">
        <f t="shared" si="755"/>
        <v>Karlsson</v>
      </c>
    </row>
    <row r="8034" spans="2:18" x14ac:dyDescent="0.45">
      <c r="B8034" s="14" t="str">
        <f t="shared" si="750"/>
        <v>398933739895</v>
      </c>
      <c r="C8034" s="5">
        <v>39893</v>
      </c>
      <c r="D8034" s="2" t="s">
        <v>804</v>
      </c>
      <c r="E8034" s="14">
        <f t="shared" si="751"/>
        <v>0</v>
      </c>
      <c r="F8034" s="2">
        <v>37</v>
      </c>
      <c r="G8034" s="19">
        <v>522.62</v>
      </c>
      <c r="H8034" s="20">
        <v>0.02</v>
      </c>
      <c r="I8034" s="6"/>
      <c r="J8034" s="5">
        <v>39895</v>
      </c>
      <c r="K8034" s="25">
        <v>34.520000000000003</v>
      </c>
      <c r="L8034" s="2" t="s">
        <v>485</v>
      </c>
      <c r="M8034" s="14">
        <f>+VLOOKUP(L8034,Customers!$C$3:$D$797,2,FALSE)</f>
        <v>1</v>
      </c>
      <c r="N8034" s="14">
        <f>+INDEX(Customers!$B$2:$D$797,MATCH(TF_Database!L8034,Customers!$C$2:$C$797,0),1)</f>
        <v>7932</v>
      </c>
      <c r="O8034" s="29">
        <f t="shared" si="752"/>
        <v>5</v>
      </c>
      <c r="P8034" s="29">
        <f t="shared" si="753"/>
        <v>10</v>
      </c>
      <c r="Q8034" s="14" t="str">
        <f t="shared" si="754"/>
        <v xml:space="preserve">Tony </v>
      </c>
      <c r="R8034" s="14" t="str">
        <f t="shared" si="755"/>
        <v>Sayre</v>
      </c>
    </row>
    <row r="8035" spans="2:18" x14ac:dyDescent="0.45">
      <c r="B8035" s="14" t="str">
        <f t="shared" si="750"/>
        <v>41125441127</v>
      </c>
      <c r="C8035" s="5">
        <v>41125</v>
      </c>
      <c r="D8035" s="2" t="s">
        <v>811</v>
      </c>
      <c r="E8035" s="14">
        <f t="shared" si="751"/>
        <v>0</v>
      </c>
      <c r="F8035" s="2">
        <v>4</v>
      </c>
      <c r="G8035" s="19">
        <v>30.95</v>
      </c>
      <c r="H8035" s="20">
        <v>0.1</v>
      </c>
      <c r="I8035" s="6"/>
      <c r="J8035" s="5">
        <v>41127</v>
      </c>
      <c r="K8035" s="25">
        <v>-16.48</v>
      </c>
      <c r="L8035" s="2" t="s">
        <v>116</v>
      </c>
      <c r="M8035" s="14">
        <f>+VLOOKUP(L8035,Customers!$C$3:$D$797,2,FALSE)</f>
        <v>4</v>
      </c>
      <c r="N8035" s="14">
        <f>+INDEX(Customers!$B$2:$D$797,MATCH(TF_Database!L8035,Customers!$C$2:$C$797,0),1)</f>
        <v>14245</v>
      </c>
      <c r="O8035" s="29">
        <f t="shared" si="752"/>
        <v>4</v>
      </c>
      <c r="P8035" s="29">
        <f t="shared" si="753"/>
        <v>12</v>
      </c>
      <c r="Q8035" s="14" t="str">
        <f t="shared" si="754"/>
        <v xml:space="preserve">Jim </v>
      </c>
      <c r="R8035" s="14" t="str">
        <f t="shared" si="755"/>
        <v>Karlsson</v>
      </c>
    </row>
    <row r="8036" spans="2:18" x14ac:dyDescent="0.45">
      <c r="B8036" s="14" t="str">
        <f t="shared" si="750"/>
        <v>411254841127</v>
      </c>
      <c r="C8036" s="5">
        <v>41125</v>
      </c>
      <c r="D8036" s="2" t="s">
        <v>811</v>
      </c>
      <c r="E8036" s="14">
        <f t="shared" si="751"/>
        <v>0</v>
      </c>
      <c r="F8036" s="2">
        <v>48</v>
      </c>
      <c r="G8036" s="19">
        <v>1449.3009999999999</v>
      </c>
      <c r="H8036" s="20">
        <v>0.06</v>
      </c>
      <c r="I8036" s="6"/>
      <c r="J8036" s="5">
        <v>41127</v>
      </c>
      <c r="K8036" s="25">
        <v>432.37800000000004</v>
      </c>
      <c r="L8036" s="2" t="s">
        <v>116</v>
      </c>
      <c r="M8036" s="14">
        <f>+VLOOKUP(L8036,Customers!$C$3:$D$797,2,FALSE)</f>
        <v>4</v>
      </c>
      <c r="N8036" s="14">
        <f>+INDEX(Customers!$B$2:$D$797,MATCH(TF_Database!L8036,Customers!$C$2:$C$797,0),1)</f>
        <v>14245</v>
      </c>
      <c r="O8036" s="29">
        <f t="shared" si="752"/>
        <v>4</v>
      </c>
      <c r="P8036" s="29">
        <f t="shared" si="753"/>
        <v>12</v>
      </c>
      <c r="Q8036" s="14" t="str">
        <f t="shared" si="754"/>
        <v xml:space="preserve">Jim </v>
      </c>
      <c r="R8036" s="14" t="str">
        <f t="shared" si="755"/>
        <v>Karlsson</v>
      </c>
    </row>
    <row r="8037" spans="2:18" x14ac:dyDescent="0.45">
      <c r="B8037" s="14" t="str">
        <f t="shared" si="750"/>
        <v>399483439950</v>
      </c>
      <c r="C8037" s="5">
        <v>39948</v>
      </c>
      <c r="D8037" s="2" t="s">
        <v>810</v>
      </c>
      <c r="E8037" s="14">
        <f t="shared" si="751"/>
        <v>0</v>
      </c>
      <c r="F8037" s="2">
        <v>34</v>
      </c>
      <c r="G8037" s="19">
        <v>286.89999999999998</v>
      </c>
      <c r="H8037" s="20">
        <v>0.06</v>
      </c>
      <c r="I8037" s="6"/>
      <c r="J8037" s="5">
        <v>39950</v>
      </c>
      <c r="K8037" s="25">
        <v>-36.630000000000003</v>
      </c>
      <c r="L8037" s="2" t="s">
        <v>697</v>
      </c>
      <c r="M8037" s="14">
        <f>+VLOOKUP(L8037,Customers!$C$3:$D$797,2,FALSE)</f>
        <v>5</v>
      </c>
      <c r="N8037" s="14">
        <f>+INDEX(Customers!$B$2:$D$797,MATCH(TF_Database!L8037,Customers!$C$2:$C$797,0),1)</f>
        <v>29845</v>
      </c>
      <c r="O8037" s="29">
        <f t="shared" si="752"/>
        <v>8</v>
      </c>
      <c r="P8037" s="29">
        <f t="shared" si="753"/>
        <v>13</v>
      </c>
      <c r="Q8037" s="14" t="str">
        <f t="shared" si="754"/>
        <v xml:space="preserve">Brendan </v>
      </c>
      <c r="R8037" s="14" t="str">
        <f t="shared" si="755"/>
        <v>Sweed</v>
      </c>
    </row>
    <row r="8038" spans="2:18" x14ac:dyDescent="0.45">
      <c r="B8038" s="14" t="str">
        <f t="shared" si="750"/>
        <v>399481639950</v>
      </c>
      <c r="C8038" s="5">
        <v>39948</v>
      </c>
      <c r="D8038" s="2" t="s">
        <v>810</v>
      </c>
      <c r="E8038" s="14">
        <f t="shared" si="751"/>
        <v>0</v>
      </c>
      <c r="F8038" s="2">
        <v>16</v>
      </c>
      <c r="G8038" s="19">
        <v>46.4</v>
      </c>
      <c r="H8038" s="20">
        <v>0.08</v>
      </c>
      <c r="I8038" s="6"/>
      <c r="J8038" s="5">
        <v>39950</v>
      </c>
      <c r="K8038" s="25">
        <v>-2.12</v>
      </c>
      <c r="L8038" s="2" t="s">
        <v>697</v>
      </c>
      <c r="M8038" s="14">
        <f>+VLOOKUP(L8038,Customers!$C$3:$D$797,2,FALSE)</f>
        <v>5</v>
      </c>
      <c r="N8038" s="14">
        <f>+INDEX(Customers!$B$2:$D$797,MATCH(TF_Database!L8038,Customers!$C$2:$C$797,0),1)</f>
        <v>29845</v>
      </c>
      <c r="O8038" s="29">
        <f t="shared" si="752"/>
        <v>8</v>
      </c>
      <c r="P8038" s="29">
        <f t="shared" si="753"/>
        <v>13</v>
      </c>
      <c r="Q8038" s="14" t="str">
        <f t="shared" si="754"/>
        <v xml:space="preserve">Brendan </v>
      </c>
      <c r="R8038" s="14" t="str">
        <f t="shared" si="755"/>
        <v>Sweed</v>
      </c>
    </row>
    <row r="8039" spans="2:18" x14ac:dyDescent="0.45">
      <c r="B8039" s="14" t="str">
        <f t="shared" si="750"/>
        <v>41013441014</v>
      </c>
      <c r="C8039" s="5">
        <v>41013</v>
      </c>
      <c r="D8039" s="2" t="s">
        <v>811</v>
      </c>
      <c r="E8039" s="14">
        <f t="shared" si="751"/>
        <v>0</v>
      </c>
      <c r="F8039" s="2">
        <v>4</v>
      </c>
      <c r="G8039" s="19">
        <v>72.003499999999988</v>
      </c>
      <c r="H8039" s="20">
        <v>0.04</v>
      </c>
      <c r="I8039" s="6"/>
      <c r="J8039" s="5">
        <v>41014</v>
      </c>
      <c r="K8039" s="25">
        <v>-108.075</v>
      </c>
      <c r="L8039" s="2" t="s">
        <v>783</v>
      </c>
      <c r="M8039" s="14">
        <f>+VLOOKUP(L8039,Customers!$C$3:$D$797,2,FALSE)</f>
        <v>5</v>
      </c>
      <c r="N8039" s="14">
        <f>+INDEX(Customers!$B$2:$D$797,MATCH(TF_Database!L8039,Customers!$C$2:$C$797,0),1)</f>
        <v>433</v>
      </c>
      <c r="O8039" s="29">
        <f t="shared" si="752"/>
        <v>4</v>
      </c>
      <c r="P8039" s="29">
        <f t="shared" si="753"/>
        <v>8</v>
      </c>
      <c r="Q8039" s="14" t="str">
        <f t="shared" si="754"/>
        <v xml:space="preserve">Roy </v>
      </c>
      <c r="R8039" s="14" t="str">
        <f t="shared" si="755"/>
        <v>Phan</v>
      </c>
    </row>
    <row r="8040" spans="2:18" x14ac:dyDescent="0.45">
      <c r="B8040" s="14" t="str">
        <f t="shared" si="750"/>
        <v>399954039999</v>
      </c>
      <c r="C8040" s="5">
        <v>39995</v>
      </c>
      <c r="D8040" s="2" t="s">
        <v>804</v>
      </c>
      <c r="E8040" s="14">
        <f t="shared" si="751"/>
        <v>0</v>
      </c>
      <c r="F8040" s="2">
        <v>40</v>
      </c>
      <c r="G8040" s="19">
        <v>17279.62</v>
      </c>
      <c r="H8040" s="20">
        <v>0.04</v>
      </c>
      <c r="I8040" s="6"/>
      <c r="J8040" s="5">
        <v>39999</v>
      </c>
      <c r="K8040" s="25">
        <v>4176.2530000000006</v>
      </c>
      <c r="L8040" s="2" t="s">
        <v>485</v>
      </c>
      <c r="M8040" s="14">
        <f>+VLOOKUP(L8040,Customers!$C$3:$D$797,2,FALSE)</f>
        <v>1</v>
      </c>
      <c r="N8040" s="14">
        <f>+INDEX(Customers!$B$2:$D$797,MATCH(TF_Database!L8040,Customers!$C$2:$C$797,0),1)</f>
        <v>7932</v>
      </c>
      <c r="O8040" s="29">
        <f t="shared" si="752"/>
        <v>5</v>
      </c>
      <c r="P8040" s="29">
        <f t="shared" si="753"/>
        <v>10</v>
      </c>
      <c r="Q8040" s="14" t="str">
        <f t="shared" si="754"/>
        <v xml:space="preserve">Tony </v>
      </c>
      <c r="R8040" s="14" t="str">
        <f t="shared" si="755"/>
        <v>Sayre</v>
      </c>
    </row>
    <row r="8041" spans="2:18" x14ac:dyDescent="0.45">
      <c r="B8041" s="14" t="str">
        <f t="shared" si="750"/>
        <v>399952040004</v>
      </c>
      <c r="C8041" s="5">
        <v>39995</v>
      </c>
      <c r="D8041" s="2" t="s">
        <v>804</v>
      </c>
      <c r="E8041" s="14">
        <f t="shared" si="751"/>
        <v>0</v>
      </c>
      <c r="F8041" s="2">
        <v>20</v>
      </c>
      <c r="G8041" s="19">
        <v>120.3</v>
      </c>
      <c r="H8041" s="20">
        <v>0.01</v>
      </c>
      <c r="I8041" s="6"/>
      <c r="J8041" s="5">
        <v>40004</v>
      </c>
      <c r="K8041" s="25">
        <v>20.38</v>
      </c>
      <c r="L8041" s="2" t="s">
        <v>485</v>
      </c>
      <c r="M8041" s="14">
        <f>+VLOOKUP(L8041,Customers!$C$3:$D$797,2,FALSE)</f>
        <v>1</v>
      </c>
      <c r="N8041" s="14">
        <f>+INDEX(Customers!$B$2:$D$797,MATCH(TF_Database!L8041,Customers!$C$2:$C$797,0),1)</f>
        <v>7932</v>
      </c>
      <c r="O8041" s="29">
        <f t="shared" si="752"/>
        <v>5</v>
      </c>
      <c r="P8041" s="29">
        <f t="shared" si="753"/>
        <v>10</v>
      </c>
      <c r="Q8041" s="14" t="str">
        <f t="shared" si="754"/>
        <v xml:space="preserve">Tony </v>
      </c>
      <c r="R8041" s="14" t="str">
        <f t="shared" si="755"/>
        <v>Sayre</v>
      </c>
    </row>
    <row r="8042" spans="2:18" x14ac:dyDescent="0.45">
      <c r="B8042" s="14" t="str">
        <f t="shared" si="750"/>
        <v>40321840322</v>
      </c>
      <c r="C8042" s="5">
        <v>40321</v>
      </c>
      <c r="D8042" s="2" t="s">
        <v>811</v>
      </c>
      <c r="E8042" s="14">
        <f t="shared" si="751"/>
        <v>0</v>
      </c>
      <c r="F8042" s="2">
        <v>8</v>
      </c>
      <c r="G8042" s="19">
        <v>822.34950000000003</v>
      </c>
      <c r="H8042" s="20">
        <v>0.1</v>
      </c>
      <c r="I8042" s="6"/>
      <c r="J8042" s="5">
        <v>40322</v>
      </c>
      <c r="K8042" s="25">
        <v>-360.30500000000001</v>
      </c>
      <c r="L8042" s="2" t="s">
        <v>540</v>
      </c>
      <c r="M8042" s="14">
        <f>+VLOOKUP(L8042,Customers!$C$3:$D$797,2,FALSE)</f>
        <v>3</v>
      </c>
      <c r="N8042" s="14">
        <f>+INDEX(Customers!$B$2:$D$797,MATCH(TF_Database!L8042,Customers!$C$2:$C$797,0),1)</f>
        <v>5753</v>
      </c>
      <c r="O8042" s="29">
        <f t="shared" si="752"/>
        <v>7</v>
      </c>
      <c r="P8042" s="29">
        <f t="shared" si="753"/>
        <v>13</v>
      </c>
      <c r="Q8042" s="14" t="str">
        <f t="shared" si="754"/>
        <v xml:space="preserve">Steven </v>
      </c>
      <c r="R8042" s="14" t="str">
        <f t="shared" si="755"/>
        <v>Roelle</v>
      </c>
    </row>
    <row r="8043" spans="2:18" x14ac:dyDescent="0.45">
      <c r="B8043" s="14" t="str">
        <f t="shared" si="750"/>
        <v>40546940550</v>
      </c>
      <c r="C8043" s="5">
        <v>40546</v>
      </c>
      <c r="D8043" s="2" t="s">
        <v>804</v>
      </c>
      <c r="E8043" s="14">
        <f t="shared" si="751"/>
        <v>0</v>
      </c>
      <c r="F8043" s="2">
        <v>9</v>
      </c>
      <c r="G8043" s="19">
        <v>79.64</v>
      </c>
      <c r="H8043" s="20">
        <v>0.03</v>
      </c>
      <c r="I8043" s="6"/>
      <c r="J8043" s="5">
        <v>40550</v>
      </c>
      <c r="K8043" s="25">
        <v>-377.74</v>
      </c>
      <c r="L8043" s="2" t="s">
        <v>790</v>
      </c>
      <c r="M8043" s="14">
        <f>+VLOOKUP(L8043,Customers!$C$3:$D$797,2,FALSE)</f>
        <v>5</v>
      </c>
      <c r="N8043" s="14">
        <f>+INDEX(Customers!$B$2:$D$797,MATCH(TF_Database!L8043,Customers!$C$2:$C$797,0),1)</f>
        <v>17506</v>
      </c>
      <c r="O8043" s="29">
        <f t="shared" si="752"/>
        <v>12</v>
      </c>
      <c r="P8043" s="29">
        <f t="shared" si="753"/>
        <v>18</v>
      </c>
      <c r="Q8043" s="14" t="str">
        <f t="shared" si="754"/>
        <v xml:space="preserve">Christopher </v>
      </c>
      <c r="R8043" s="14" t="str">
        <f t="shared" si="755"/>
        <v>Conant</v>
      </c>
    </row>
    <row r="8044" spans="2:18" x14ac:dyDescent="0.45">
      <c r="B8044" s="14" t="str">
        <f t="shared" si="750"/>
        <v>405462540550</v>
      </c>
      <c r="C8044" s="5">
        <v>40546</v>
      </c>
      <c r="D8044" s="2" t="s">
        <v>804</v>
      </c>
      <c r="E8044" s="14">
        <f t="shared" si="751"/>
        <v>0</v>
      </c>
      <c r="F8044" s="2">
        <v>25</v>
      </c>
      <c r="G8044" s="19">
        <v>1527.42</v>
      </c>
      <c r="H8044" s="20">
        <v>0.04</v>
      </c>
      <c r="I8044" s="6"/>
      <c r="J8044" s="5">
        <v>40550</v>
      </c>
      <c r="K8044" s="25">
        <v>326.39999999999998</v>
      </c>
      <c r="L8044" s="2" t="s">
        <v>790</v>
      </c>
      <c r="M8044" s="14">
        <f>+VLOOKUP(L8044,Customers!$C$3:$D$797,2,FALSE)</f>
        <v>5</v>
      </c>
      <c r="N8044" s="14">
        <f>+INDEX(Customers!$B$2:$D$797,MATCH(TF_Database!L8044,Customers!$C$2:$C$797,0),1)</f>
        <v>17506</v>
      </c>
      <c r="O8044" s="29">
        <f t="shared" si="752"/>
        <v>12</v>
      </c>
      <c r="P8044" s="29">
        <f t="shared" si="753"/>
        <v>18</v>
      </c>
      <c r="Q8044" s="14" t="str">
        <f t="shared" si="754"/>
        <v xml:space="preserve">Christopher </v>
      </c>
      <c r="R8044" s="14" t="str">
        <f t="shared" si="755"/>
        <v>Conant</v>
      </c>
    </row>
    <row r="8045" spans="2:18" x14ac:dyDescent="0.45">
      <c r="B8045" s="14" t="str">
        <f t="shared" si="750"/>
        <v>406362640638</v>
      </c>
      <c r="C8045" s="5">
        <v>40636</v>
      </c>
      <c r="D8045" s="2" t="s">
        <v>811</v>
      </c>
      <c r="E8045" s="14">
        <f t="shared" si="751"/>
        <v>0</v>
      </c>
      <c r="F8045" s="2">
        <v>26</v>
      </c>
      <c r="G8045" s="19">
        <v>123.16</v>
      </c>
      <c r="H8045" s="20">
        <v>0.1</v>
      </c>
      <c r="I8045" s="6"/>
      <c r="J8045" s="5">
        <v>40638</v>
      </c>
      <c r="K8045" s="25">
        <v>45.79</v>
      </c>
      <c r="L8045" s="2" t="s">
        <v>789</v>
      </c>
      <c r="M8045" s="14">
        <f>+VLOOKUP(L8045,Customers!$C$3:$D$797,2,FALSE)</f>
        <v>5</v>
      </c>
      <c r="N8045" s="14">
        <f>+INDEX(Customers!$B$2:$D$797,MATCH(TF_Database!L8045,Customers!$C$2:$C$797,0),1)</f>
        <v>1889</v>
      </c>
      <c r="O8045" s="29">
        <f t="shared" si="752"/>
        <v>6</v>
      </c>
      <c r="P8045" s="29">
        <f t="shared" si="753"/>
        <v>13</v>
      </c>
      <c r="Q8045" s="14" t="str">
        <f t="shared" si="754"/>
        <v xml:space="preserve">Tonja </v>
      </c>
      <c r="R8045" s="14" t="str">
        <f t="shared" si="755"/>
        <v>Turnell</v>
      </c>
    </row>
    <row r="8046" spans="2:18" x14ac:dyDescent="0.45">
      <c r="B8046" s="14" t="str">
        <f t="shared" si="750"/>
        <v>399581039960</v>
      </c>
      <c r="C8046" s="5">
        <v>39958</v>
      </c>
      <c r="D8046" s="2" t="s">
        <v>808</v>
      </c>
      <c r="E8046" s="14">
        <f t="shared" si="751"/>
        <v>0</v>
      </c>
      <c r="F8046" s="2">
        <v>10</v>
      </c>
      <c r="G8046" s="19">
        <v>165.04</v>
      </c>
      <c r="H8046" s="20">
        <v>0.08</v>
      </c>
      <c r="I8046" s="6"/>
      <c r="J8046" s="5">
        <v>39960</v>
      </c>
      <c r="K8046" s="25">
        <v>-66.584999999999994</v>
      </c>
      <c r="L8046" s="2" t="s">
        <v>782</v>
      </c>
      <c r="M8046" s="14">
        <f>+VLOOKUP(L8046,Customers!$C$3:$D$797,2,FALSE)</f>
        <v>3</v>
      </c>
      <c r="N8046" s="14">
        <f>+INDEX(Customers!$B$2:$D$797,MATCH(TF_Database!L8046,Customers!$C$2:$C$797,0),1)</f>
        <v>31978</v>
      </c>
      <c r="O8046" s="29">
        <f t="shared" si="752"/>
        <v>6</v>
      </c>
      <c r="P8046" s="29">
        <f t="shared" si="753"/>
        <v>11</v>
      </c>
      <c r="Q8046" s="14" t="str">
        <f t="shared" si="754"/>
        <v xml:space="preserve">Ruben </v>
      </c>
      <c r="R8046" s="14" t="str">
        <f t="shared" si="755"/>
        <v>Dartt</v>
      </c>
    </row>
    <row r="8047" spans="2:18" x14ac:dyDescent="0.45">
      <c r="B8047" s="14" t="str">
        <f t="shared" si="750"/>
        <v>409243340928</v>
      </c>
      <c r="C8047" s="5">
        <v>40924</v>
      </c>
      <c r="D8047" s="2" t="s">
        <v>804</v>
      </c>
      <c r="E8047" s="14">
        <f t="shared" si="751"/>
        <v>0</v>
      </c>
      <c r="F8047" s="2">
        <v>33</v>
      </c>
      <c r="G8047" s="19">
        <v>3633.03</v>
      </c>
      <c r="H8047" s="20">
        <v>0.09</v>
      </c>
      <c r="I8047" s="6"/>
      <c r="J8047" s="5">
        <v>40928</v>
      </c>
      <c r="K8047" s="25">
        <v>1440.2740000000001</v>
      </c>
      <c r="L8047" s="2" t="s">
        <v>311</v>
      </c>
      <c r="M8047" s="14">
        <f>+VLOOKUP(L8047,Customers!$C$3:$D$797,2,FALSE)</f>
        <v>2</v>
      </c>
      <c r="N8047" s="14">
        <f>+INDEX(Customers!$B$2:$D$797,MATCH(TF_Database!L8047,Customers!$C$2:$C$797,0),1)</f>
        <v>8618</v>
      </c>
      <c r="O8047" s="29">
        <f t="shared" si="752"/>
        <v>7</v>
      </c>
      <c r="P8047" s="29">
        <f t="shared" si="753"/>
        <v>14</v>
      </c>
      <c r="Q8047" s="14" t="str">
        <f t="shared" si="754"/>
        <v xml:space="preserve">Andrew </v>
      </c>
      <c r="R8047" s="14" t="str">
        <f t="shared" si="755"/>
        <v>Roberts</v>
      </c>
    </row>
    <row r="8048" spans="2:18" x14ac:dyDescent="0.45">
      <c r="B8048" s="14" t="str">
        <f t="shared" si="750"/>
        <v>404312940432</v>
      </c>
      <c r="C8048" s="5">
        <v>40431</v>
      </c>
      <c r="D8048" s="2" t="s">
        <v>811</v>
      </c>
      <c r="E8048" s="14">
        <f t="shared" si="751"/>
        <v>0</v>
      </c>
      <c r="F8048" s="2">
        <v>29</v>
      </c>
      <c r="G8048" s="19">
        <v>1222.5899999999999</v>
      </c>
      <c r="H8048" s="20">
        <v>0.02</v>
      </c>
      <c r="I8048" s="6"/>
      <c r="J8048" s="5">
        <v>40432</v>
      </c>
      <c r="K8048" s="25">
        <v>501.99</v>
      </c>
      <c r="L8048" s="2" t="s">
        <v>787</v>
      </c>
      <c r="M8048" s="14">
        <f>+VLOOKUP(L8048,Customers!$C$3:$D$797,2,FALSE)</f>
        <v>4</v>
      </c>
      <c r="N8048" s="14">
        <f>+INDEX(Customers!$B$2:$D$797,MATCH(TF_Database!L8048,Customers!$C$2:$C$797,0),1)</f>
        <v>21182</v>
      </c>
      <c r="O8048" s="29">
        <f t="shared" si="752"/>
        <v>5</v>
      </c>
      <c r="P8048" s="29">
        <f t="shared" si="753"/>
        <v>14</v>
      </c>
      <c r="Q8048" s="14" t="str">
        <f t="shared" si="754"/>
        <v xml:space="preserve">Alan </v>
      </c>
      <c r="R8048" s="14" t="str">
        <f t="shared" si="755"/>
        <v>Dominguez</v>
      </c>
    </row>
    <row r="8049" spans="2:18" x14ac:dyDescent="0.45">
      <c r="B8049" s="14" t="str">
        <f t="shared" si="750"/>
        <v>407903740792</v>
      </c>
      <c r="C8049" s="5">
        <v>40790</v>
      </c>
      <c r="D8049" s="2" t="s">
        <v>811</v>
      </c>
      <c r="E8049" s="14">
        <f t="shared" si="751"/>
        <v>0</v>
      </c>
      <c r="F8049" s="2">
        <v>37</v>
      </c>
      <c r="G8049" s="19">
        <v>2912.0149999999999</v>
      </c>
      <c r="H8049" s="20">
        <v>0.09</v>
      </c>
      <c r="I8049" s="6"/>
      <c r="J8049" s="5">
        <v>40792</v>
      </c>
      <c r="K8049" s="25">
        <v>698.16599999999994</v>
      </c>
      <c r="L8049" s="2" t="s">
        <v>653</v>
      </c>
      <c r="M8049" s="14">
        <f>+VLOOKUP(L8049,Customers!$C$3:$D$797,2,FALSE)</f>
        <v>3</v>
      </c>
      <c r="N8049" s="14">
        <f>+INDEX(Customers!$B$2:$D$797,MATCH(TF_Database!L8049,Customers!$C$2:$C$797,0),1)</f>
        <v>14346</v>
      </c>
      <c r="O8049" s="29">
        <f t="shared" si="752"/>
        <v>4</v>
      </c>
      <c r="P8049" s="29">
        <f t="shared" si="753"/>
        <v>13</v>
      </c>
      <c r="Q8049" s="14" t="str">
        <f t="shared" si="754"/>
        <v xml:space="preserve">Liz </v>
      </c>
      <c r="R8049" s="14" t="str">
        <f t="shared" si="755"/>
        <v>Pelletier</v>
      </c>
    </row>
    <row r="8050" spans="2:18" x14ac:dyDescent="0.45">
      <c r="B8050" s="14" t="str">
        <f t="shared" si="750"/>
        <v>403971240397</v>
      </c>
      <c r="C8050" s="5">
        <v>40397</v>
      </c>
      <c r="D8050" s="2" t="s">
        <v>804</v>
      </c>
      <c r="E8050" s="14">
        <f t="shared" si="751"/>
        <v>0</v>
      </c>
      <c r="F8050" s="2">
        <v>12</v>
      </c>
      <c r="G8050" s="19">
        <v>81.900000000000006</v>
      </c>
      <c r="H8050" s="20">
        <v>0.08</v>
      </c>
      <c r="I8050" s="6"/>
      <c r="J8050" s="5">
        <v>40397</v>
      </c>
      <c r="K8050" s="25">
        <v>-23.52</v>
      </c>
      <c r="L8050" s="2" t="s">
        <v>786</v>
      </c>
      <c r="M8050" s="14">
        <f>+VLOOKUP(L8050,Customers!$C$3:$D$797,2,FALSE)</f>
        <v>3</v>
      </c>
      <c r="N8050" s="14">
        <f>+INDEX(Customers!$B$2:$D$797,MATCH(TF_Database!L8050,Customers!$C$2:$C$797,0),1)</f>
        <v>12203</v>
      </c>
      <c r="O8050" s="29">
        <f t="shared" si="752"/>
        <v>8</v>
      </c>
      <c r="P8050" s="29">
        <f t="shared" si="753"/>
        <v>12</v>
      </c>
      <c r="Q8050" s="14" t="str">
        <f t="shared" si="754"/>
        <v xml:space="preserve">Raymond </v>
      </c>
      <c r="R8050" s="14" t="str">
        <f t="shared" si="755"/>
        <v>Book</v>
      </c>
    </row>
    <row r="8051" spans="2:18" x14ac:dyDescent="0.45">
      <c r="B8051" s="14" t="str">
        <f t="shared" si="750"/>
        <v>403211440323</v>
      </c>
      <c r="C8051" s="5">
        <v>40321</v>
      </c>
      <c r="D8051" s="2" t="s">
        <v>804</v>
      </c>
      <c r="E8051" s="14">
        <f t="shared" si="751"/>
        <v>0</v>
      </c>
      <c r="F8051" s="2">
        <v>14</v>
      </c>
      <c r="G8051" s="19">
        <v>74.02</v>
      </c>
      <c r="H8051" s="20">
        <v>0.02</v>
      </c>
      <c r="I8051" s="6"/>
      <c r="J8051" s="5">
        <v>40323</v>
      </c>
      <c r="K8051" s="25">
        <v>-2.91</v>
      </c>
      <c r="L8051" s="2" t="s">
        <v>789</v>
      </c>
      <c r="M8051" s="14">
        <f>+VLOOKUP(L8051,Customers!$C$3:$D$797,2,FALSE)</f>
        <v>5</v>
      </c>
      <c r="N8051" s="14">
        <f>+INDEX(Customers!$B$2:$D$797,MATCH(TF_Database!L8051,Customers!$C$2:$C$797,0),1)</f>
        <v>1889</v>
      </c>
      <c r="O8051" s="29">
        <f t="shared" si="752"/>
        <v>6</v>
      </c>
      <c r="P8051" s="29">
        <f t="shared" si="753"/>
        <v>13</v>
      </c>
      <c r="Q8051" s="14" t="str">
        <f t="shared" si="754"/>
        <v xml:space="preserve">Tonja </v>
      </c>
      <c r="R8051" s="14" t="str">
        <f t="shared" si="755"/>
        <v>Turnell</v>
      </c>
    </row>
    <row r="8052" spans="2:18" x14ac:dyDescent="0.45">
      <c r="B8052" s="14" t="str">
        <f t="shared" si="750"/>
        <v>403212240325</v>
      </c>
      <c r="C8052" s="5">
        <v>40321</v>
      </c>
      <c r="D8052" s="2" t="s">
        <v>804</v>
      </c>
      <c r="E8052" s="14">
        <f t="shared" si="751"/>
        <v>0</v>
      </c>
      <c r="F8052" s="2">
        <v>22</v>
      </c>
      <c r="G8052" s="19">
        <v>1276.17</v>
      </c>
      <c r="H8052" s="20">
        <v>0</v>
      </c>
      <c r="I8052" s="6"/>
      <c r="J8052" s="5">
        <v>40325</v>
      </c>
      <c r="K8052" s="25">
        <v>564.22</v>
      </c>
      <c r="L8052" s="2" t="s">
        <v>789</v>
      </c>
      <c r="M8052" s="14">
        <f>+VLOOKUP(L8052,Customers!$C$3:$D$797,2,FALSE)</f>
        <v>5</v>
      </c>
      <c r="N8052" s="14">
        <f>+INDEX(Customers!$B$2:$D$797,MATCH(TF_Database!L8052,Customers!$C$2:$C$797,0),1)</f>
        <v>1889</v>
      </c>
      <c r="O8052" s="29">
        <f t="shared" si="752"/>
        <v>6</v>
      </c>
      <c r="P8052" s="29">
        <f t="shared" si="753"/>
        <v>13</v>
      </c>
      <c r="Q8052" s="14" t="str">
        <f t="shared" si="754"/>
        <v xml:space="preserve">Tonja </v>
      </c>
      <c r="R8052" s="14" t="str">
        <f t="shared" si="755"/>
        <v>Turnell</v>
      </c>
    </row>
    <row r="8053" spans="2:18" x14ac:dyDescent="0.45">
      <c r="B8053" s="14" t="str">
        <f t="shared" si="750"/>
        <v>409963040998</v>
      </c>
      <c r="C8053" s="5">
        <v>40996</v>
      </c>
      <c r="D8053" s="2" t="s">
        <v>808</v>
      </c>
      <c r="E8053" s="14">
        <f t="shared" si="751"/>
        <v>0</v>
      </c>
      <c r="F8053" s="2">
        <v>30</v>
      </c>
      <c r="G8053" s="19">
        <v>569.61</v>
      </c>
      <c r="H8053" s="20">
        <v>0.02</v>
      </c>
      <c r="I8053" s="6"/>
      <c r="J8053" s="5">
        <v>40998</v>
      </c>
      <c r="K8053" s="25">
        <v>-48.44</v>
      </c>
      <c r="L8053" s="2" t="s">
        <v>786</v>
      </c>
      <c r="M8053" s="14">
        <f>+VLOOKUP(L8053,Customers!$C$3:$D$797,2,FALSE)</f>
        <v>3</v>
      </c>
      <c r="N8053" s="14">
        <f>+INDEX(Customers!$B$2:$D$797,MATCH(TF_Database!L8053,Customers!$C$2:$C$797,0),1)</f>
        <v>12203</v>
      </c>
      <c r="O8053" s="29">
        <f t="shared" si="752"/>
        <v>8</v>
      </c>
      <c r="P8053" s="29">
        <f t="shared" si="753"/>
        <v>12</v>
      </c>
      <c r="Q8053" s="14" t="str">
        <f t="shared" si="754"/>
        <v xml:space="preserve">Raymond </v>
      </c>
      <c r="R8053" s="14" t="str">
        <f t="shared" si="755"/>
        <v>Book</v>
      </c>
    </row>
    <row r="8054" spans="2:18" x14ac:dyDescent="0.45">
      <c r="B8054" s="14" t="str">
        <f t="shared" si="750"/>
        <v>409962740997</v>
      </c>
      <c r="C8054" s="5">
        <v>40996</v>
      </c>
      <c r="D8054" s="2" t="s">
        <v>808</v>
      </c>
      <c r="E8054" s="14">
        <f t="shared" si="751"/>
        <v>0</v>
      </c>
      <c r="F8054" s="2">
        <v>27</v>
      </c>
      <c r="G8054" s="19">
        <v>75.06</v>
      </c>
      <c r="H8054" s="20">
        <v>0.09</v>
      </c>
      <c r="I8054" s="6"/>
      <c r="J8054" s="5">
        <v>40997</v>
      </c>
      <c r="K8054" s="25">
        <v>26.13</v>
      </c>
      <c r="L8054" s="2" t="s">
        <v>786</v>
      </c>
      <c r="M8054" s="14">
        <f>+VLOOKUP(L8054,Customers!$C$3:$D$797,2,FALSE)</f>
        <v>3</v>
      </c>
      <c r="N8054" s="14">
        <f>+INDEX(Customers!$B$2:$D$797,MATCH(TF_Database!L8054,Customers!$C$2:$C$797,0),1)</f>
        <v>12203</v>
      </c>
      <c r="O8054" s="29">
        <f t="shared" si="752"/>
        <v>8</v>
      </c>
      <c r="P8054" s="29">
        <f t="shared" si="753"/>
        <v>12</v>
      </c>
      <c r="Q8054" s="14" t="str">
        <f t="shared" si="754"/>
        <v xml:space="preserve">Raymond </v>
      </c>
      <c r="R8054" s="14" t="str">
        <f t="shared" si="755"/>
        <v>Book</v>
      </c>
    </row>
    <row r="8055" spans="2:18" x14ac:dyDescent="0.45">
      <c r="B8055" s="14" t="str">
        <f t="shared" si="750"/>
        <v>409964640998</v>
      </c>
      <c r="C8055" s="5">
        <v>40996</v>
      </c>
      <c r="D8055" s="2" t="s">
        <v>808</v>
      </c>
      <c r="E8055" s="14">
        <f t="shared" si="751"/>
        <v>0</v>
      </c>
      <c r="F8055" s="2">
        <v>46</v>
      </c>
      <c r="G8055" s="19">
        <v>225.13</v>
      </c>
      <c r="H8055" s="20">
        <v>0.01</v>
      </c>
      <c r="I8055" s="6"/>
      <c r="J8055" s="5">
        <v>40998</v>
      </c>
      <c r="K8055" s="25">
        <v>-205.75</v>
      </c>
      <c r="L8055" s="2" t="s">
        <v>786</v>
      </c>
      <c r="M8055" s="14">
        <f>+VLOOKUP(L8055,Customers!$C$3:$D$797,2,FALSE)</f>
        <v>3</v>
      </c>
      <c r="N8055" s="14">
        <f>+INDEX(Customers!$B$2:$D$797,MATCH(TF_Database!L8055,Customers!$C$2:$C$797,0),1)</f>
        <v>12203</v>
      </c>
      <c r="O8055" s="29">
        <f t="shared" si="752"/>
        <v>8</v>
      </c>
      <c r="P8055" s="29">
        <f t="shared" si="753"/>
        <v>12</v>
      </c>
      <c r="Q8055" s="14" t="str">
        <f t="shared" si="754"/>
        <v xml:space="preserve">Raymond </v>
      </c>
      <c r="R8055" s="14" t="str">
        <f t="shared" si="755"/>
        <v>Book</v>
      </c>
    </row>
    <row r="8056" spans="2:18" x14ac:dyDescent="0.45">
      <c r="B8056" s="14" t="str">
        <f t="shared" si="750"/>
        <v>400352340036</v>
      </c>
      <c r="C8056" s="5">
        <v>40035</v>
      </c>
      <c r="D8056" s="2" t="s">
        <v>811</v>
      </c>
      <c r="E8056" s="14">
        <f t="shared" si="751"/>
        <v>0</v>
      </c>
      <c r="F8056" s="2">
        <v>23</v>
      </c>
      <c r="G8056" s="19">
        <v>121.73</v>
      </c>
      <c r="H8056" s="20">
        <v>0.01</v>
      </c>
      <c r="I8056" s="6"/>
      <c r="J8056" s="5">
        <v>40036</v>
      </c>
      <c r="K8056" s="25">
        <v>-69.069999999999993</v>
      </c>
      <c r="L8056" s="2" t="s">
        <v>697</v>
      </c>
      <c r="M8056" s="14">
        <f>+VLOOKUP(L8056,Customers!$C$3:$D$797,2,FALSE)</f>
        <v>5</v>
      </c>
      <c r="N8056" s="14">
        <f>+INDEX(Customers!$B$2:$D$797,MATCH(TF_Database!L8056,Customers!$C$2:$C$797,0),1)</f>
        <v>29845</v>
      </c>
      <c r="O8056" s="29">
        <f t="shared" si="752"/>
        <v>8</v>
      </c>
      <c r="P8056" s="29">
        <f t="shared" si="753"/>
        <v>13</v>
      </c>
      <c r="Q8056" s="14" t="str">
        <f t="shared" si="754"/>
        <v xml:space="preserve">Brendan </v>
      </c>
      <c r="R8056" s="14" t="str">
        <f t="shared" si="755"/>
        <v>Sweed</v>
      </c>
    </row>
    <row r="8057" spans="2:18" x14ac:dyDescent="0.45">
      <c r="B8057" s="14" t="str">
        <f t="shared" si="750"/>
        <v>409044940905</v>
      </c>
      <c r="C8057" s="5">
        <v>40904</v>
      </c>
      <c r="D8057" s="2" t="s">
        <v>808</v>
      </c>
      <c r="E8057" s="14">
        <f t="shared" si="751"/>
        <v>0</v>
      </c>
      <c r="F8057" s="2">
        <v>49</v>
      </c>
      <c r="G8057" s="19">
        <v>2072.12</v>
      </c>
      <c r="H8057" s="20">
        <v>0.04</v>
      </c>
      <c r="I8057" s="6"/>
      <c r="J8057" s="5">
        <v>40905</v>
      </c>
      <c r="K8057" s="25">
        <v>365.23</v>
      </c>
      <c r="L8057" s="2" t="s">
        <v>791</v>
      </c>
      <c r="M8057" s="14">
        <f>+VLOOKUP(L8057,Customers!$C$3:$D$797,2,FALSE)</f>
        <v>1</v>
      </c>
      <c r="N8057" s="14">
        <f>+INDEX(Customers!$B$2:$D$797,MATCH(TF_Database!L8057,Customers!$C$2:$C$797,0),1)</f>
        <v>18927</v>
      </c>
      <c r="O8057" s="29">
        <f t="shared" si="752"/>
        <v>5</v>
      </c>
      <c r="P8057" s="29">
        <f t="shared" si="753"/>
        <v>11</v>
      </c>
      <c r="Q8057" s="14" t="str">
        <f t="shared" si="754"/>
        <v xml:space="preserve">Cyma </v>
      </c>
      <c r="R8057" s="14" t="str">
        <f t="shared" si="755"/>
        <v>Kinney</v>
      </c>
    </row>
    <row r="8058" spans="2:18" x14ac:dyDescent="0.45">
      <c r="B8058" s="14" t="str">
        <f t="shared" si="750"/>
        <v>409043340904</v>
      </c>
      <c r="C8058" s="5">
        <v>40904</v>
      </c>
      <c r="D8058" s="2" t="s">
        <v>808</v>
      </c>
      <c r="E8058" s="14">
        <f t="shared" si="751"/>
        <v>0</v>
      </c>
      <c r="F8058" s="2">
        <v>33</v>
      </c>
      <c r="G8058" s="19">
        <v>151.19</v>
      </c>
      <c r="H8058" s="20">
        <v>0.06</v>
      </c>
      <c r="I8058" s="6"/>
      <c r="J8058" s="5">
        <v>40904</v>
      </c>
      <c r="K8058" s="25">
        <v>-13.45</v>
      </c>
      <c r="L8058" s="2" t="s">
        <v>791</v>
      </c>
      <c r="M8058" s="14">
        <f>+VLOOKUP(L8058,Customers!$C$3:$D$797,2,FALSE)</f>
        <v>1</v>
      </c>
      <c r="N8058" s="14">
        <f>+INDEX(Customers!$B$2:$D$797,MATCH(TF_Database!L8058,Customers!$C$2:$C$797,0),1)</f>
        <v>18927</v>
      </c>
      <c r="O8058" s="29">
        <f t="shared" si="752"/>
        <v>5</v>
      </c>
      <c r="P8058" s="29">
        <f t="shared" si="753"/>
        <v>11</v>
      </c>
      <c r="Q8058" s="14" t="str">
        <f t="shared" si="754"/>
        <v xml:space="preserve">Cyma </v>
      </c>
      <c r="R8058" s="14" t="str">
        <f t="shared" si="755"/>
        <v>Kinney</v>
      </c>
    </row>
    <row r="8059" spans="2:18" x14ac:dyDescent="0.45">
      <c r="B8059" s="14" t="str">
        <f t="shared" si="750"/>
        <v>39920239921</v>
      </c>
      <c r="C8059" s="5">
        <v>39920</v>
      </c>
      <c r="D8059" s="2" t="s">
        <v>806</v>
      </c>
      <c r="E8059" s="14">
        <f t="shared" si="751"/>
        <v>1</v>
      </c>
      <c r="F8059" s="2">
        <v>2</v>
      </c>
      <c r="G8059" s="19">
        <v>226.88200000000001</v>
      </c>
      <c r="H8059" s="20">
        <v>0.01</v>
      </c>
      <c r="I8059" s="6"/>
      <c r="J8059" s="5">
        <v>39921</v>
      </c>
      <c r="K8059" s="25">
        <v>-582.64799999999991</v>
      </c>
      <c r="L8059" s="2" t="s">
        <v>782</v>
      </c>
      <c r="M8059" s="14">
        <f>+VLOOKUP(L8059,Customers!$C$3:$D$797,2,FALSE)</f>
        <v>3</v>
      </c>
      <c r="N8059" s="14">
        <f>+INDEX(Customers!$B$2:$D$797,MATCH(TF_Database!L8059,Customers!$C$2:$C$797,0),1)</f>
        <v>31978</v>
      </c>
      <c r="O8059" s="29">
        <f t="shared" si="752"/>
        <v>6</v>
      </c>
      <c r="P8059" s="29">
        <f t="shared" si="753"/>
        <v>11</v>
      </c>
      <c r="Q8059" s="14" t="str">
        <f t="shared" si="754"/>
        <v xml:space="preserve">Ruben </v>
      </c>
      <c r="R8059" s="14" t="str">
        <f t="shared" si="755"/>
        <v>Dartt</v>
      </c>
    </row>
    <row r="8060" spans="2:18" x14ac:dyDescent="0.45">
      <c r="B8060" s="14" t="str">
        <f t="shared" si="750"/>
        <v>403194640320</v>
      </c>
      <c r="C8060" s="5">
        <v>40319</v>
      </c>
      <c r="D8060" s="2" t="s">
        <v>810</v>
      </c>
      <c r="E8060" s="14">
        <f t="shared" si="751"/>
        <v>0</v>
      </c>
      <c r="F8060" s="2">
        <v>46</v>
      </c>
      <c r="G8060" s="19">
        <v>398.86</v>
      </c>
      <c r="H8060" s="20">
        <v>0.08</v>
      </c>
      <c r="I8060" s="6"/>
      <c r="J8060" s="5">
        <v>40320</v>
      </c>
      <c r="K8060" s="25">
        <v>-26.45</v>
      </c>
      <c r="L8060" s="2" t="s">
        <v>692</v>
      </c>
      <c r="M8060" s="14">
        <f>+VLOOKUP(L8060,Customers!$C$3:$D$797,2,FALSE)</f>
        <v>4</v>
      </c>
      <c r="N8060" s="14">
        <f>+INDEX(Customers!$B$2:$D$797,MATCH(TF_Database!L8060,Customers!$C$2:$C$797,0),1)</f>
        <v>24126</v>
      </c>
      <c r="O8060" s="29">
        <f t="shared" si="752"/>
        <v>10</v>
      </c>
      <c r="P8060" s="29">
        <f t="shared" si="753"/>
        <v>17</v>
      </c>
      <c r="Q8060" s="14" t="str">
        <f t="shared" si="754"/>
        <v xml:space="preserve">Christine </v>
      </c>
      <c r="R8060" s="14" t="str">
        <f t="shared" si="755"/>
        <v>Abelman</v>
      </c>
    </row>
    <row r="8061" spans="2:18" x14ac:dyDescent="0.45">
      <c r="B8061" s="14" t="str">
        <f t="shared" si="750"/>
        <v>403194440319</v>
      </c>
      <c r="C8061" s="5">
        <v>40319</v>
      </c>
      <c r="D8061" s="2" t="s">
        <v>810</v>
      </c>
      <c r="E8061" s="14">
        <f t="shared" si="751"/>
        <v>0</v>
      </c>
      <c r="F8061" s="2">
        <v>44</v>
      </c>
      <c r="G8061" s="19">
        <v>109.18</v>
      </c>
      <c r="H8061" s="20">
        <v>0.09</v>
      </c>
      <c r="I8061" s="6"/>
      <c r="J8061" s="5">
        <v>40319</v>
      </c>
      <c r="K8061" s="25">
        <v>37.17</v>
      </c>
      <c r="L8061" s="2" t="s">
        <v>692</v>
      </c>
      <c r="M8061" s="14">
        <f>+VLOOKUP(L8061,Customers!$C$3:$D$797,2,FALSE)</f>
        <v>4</v>
      </c>
      <c r="N8061" s="14">
        <f>+INDEX(Customers!$B$2:$D$797,MATCH(TF_Database!L8061,Customers!$C$2:$C$797,0),1)</f>
        <v>24126</v>
      </c>
      <c r="O8061" s="29">
        <f t="shared" si="752"/>
        <v>10</v>
      </c>
      <c r="P8061" s="29">
        <f t="shared" si="753"/>
        <v>17</v>
      </c>
      <c r="Q8061" s="14" t="str">
        <f t="shared" si="754"/>
        <v xml:space="preserve">Christine </v>
      </c>
      <c r="R8061" s="14" t="str">
        <f t="shared" si="755"/>
        <v>Abelman</v>
      </c>
    </row>
    <row r="8062" spans="2:18" x14ac:dyDescent="0.45">
      <c r="B8062" s="14" t="str">
        <f t="shared" si="750"/>
        <v>40319540320</v>
      </c>
      <c r="C8062" s="5">
        <v>40319</v>
      </c>
      <c r="D8062" s="2" t="s">
        <v>810</v>
      </c>
      <c r="E8062" s="14">
        <f t="shared" si="751"/>
        <v>0</v>
      </c>
      <c r="F8062" s="2">
        <v>5</v>
      </c>
      <c r="G8062" s="19">
        <v>28.59</v>
      </c>
      <c r="H8062" s="20">
        <v>0.05</v>
      </c>
      <c r="I8062" s="6"/>
      <c r="J8062" s="5">
        <v>40320</v>
      </c>
      <c r="K8062" s="25">
        <v>-14.33</v>
      </c>
      <c r="L8062" s="2" t="s">
        <v>692</v>
      </c>
      <c r="M8062" s="14">
        <f>+VLOOKUP(L8062,Customers!$C$3:$D$797,2,FALSE)</f>
        <v>4</v>
      </c>
      <c r="N8062" s="14">
        <f>+INDEX(Customers!$B$2:$D$797,MATCH(TF_Database!L8062,Customers!$C$2:$C$797,0),1)</f>
        <v>24126</v>
      </c>
      <c r="O8062" s="29">
        <f t="shared" si="752"/>
        <v>10</v>
      </c>
      <c r="P8062" s="29">
        <f t="shared" si="753"/>
        <v>17</v>
      </c>
      <c r="Q8062" s="14" t="str">
        <f t="shared" si="754"/>
        <v xml:space="preserve">Christine </v>
      </c>
      <c r="R8062" s="14" t="str">
        <f t="shared" si="755"/>
        <v>Abelman</v>
      </c>
    </row>
    <row r="8063" spans="2:18" x14ac:dyDescent="0.45">
      <c r="B8063" s="14" t="str">
        <f t="shared" si="750"/>
        <v>405961940598</v>
      </c>
      <c r="C8063" s="5">
        <v>40596</v>
      </c>
      <c r="D8063" s="2" t="s">
        <v>810</v>
      </c>
      <c r="E8063" s="14">
        <f t="shared" si="751"/>
        <v>0</v>
      </c>
      <c r="F8063" s="2">
        <v>19</v>
      </c>
      <c r="G8063" s="19">
        <v>65.849999999999994</v>
      </c>
      <c r="H8063" s="20">
        <v>7.0000000000000007E-2</v>
      </c>
      <c r="I8063" s="6"/>
      <c r="J8063" s="5">
        <v>40598</v>
      </c>
      <c r="K8063" s="25">
        <v>3.9</v>
      </c>
      <c r="L8063" s="2" t="s">
        <v>309</v>
      </c>
      <c r="M8063" s="14">
        <f>+VLOOKUP(L8063,Customers!$C$3:$D$797,2,FALSE)</f>
        <v>3</v>
      </c>
      <c r="N8063" s="14">
        <f>+INDEX(Customers!$B$2:$D$797,MATCH(TF_Database!L8063,Customers!$C$2:$C$797,0),1)</f>
        <v>31802</v>
      </c>
      <c r="O8063" s="29">
        <f t="shared" si="752"/>
        <v>6</v>
      </c>
      <c r="P8063" s="29">
        <f t="shared" si="753"/>
        <v>11</v>
      </c>
      <c r="Q8063" s="14" t="str">
        <f t="shared" si="754"/>
        <v xml:space="preserve">Erica </v>
      </c>
      <c r="R8063" s="14" t="str">
        <f t="shared" si="755"/>
        <v>Smith</v>
      </c>
    </row>
    <row r="8064" spans="2:18" x14ac:dyDescent="0.45">
      <c r="B8064" s="14" t="str">
        <f t="shared" si="750"/>
        <v>400394340040</v>
      </c>
      <c r="C8064" s="5">
        <v>40039</v>
      </c>
      <c r="D8064" s="2" t="s">
        <v>811</v>
      </c>
      <c r="E8064" s="14">
        <f t="shared" si="751"/>
        <v>0</v>
      </c>
      <c r="F8064" s="2">
        <v>43</v>
      </c>
      <c r="G8064" s="19">
        <v>181.5</v>
      </c>
      <c r="H8064" s="20">
        <v>0.08</v>
      </c>
      <c r="I8064" s="6"/>
      <c r="J8064" s="5">
        <v>40040</v>
      </c>
      <c r="K8064" s="25">
        <v>-6.24</v>
      </c>
      <c r="L8064" s="2" t="s">
        <v>785</v>
      </c>
      <c r="M8064" s="14">
        <f>+VLOOKUP(L8064,Customers!$C$3:$D$797,2,FALSE)</f>
        <v>1</v>
      </c>
      <c r="N8064" s="14">
        <f>+INDEX(Customers!$B$2:$D$797,MATCH(TF_Database!L8064,Customers!$C$2:$C$797,0),1)</f>
        <v>15223</v>
      </c>
      <c r="O8064" s="29">
        <f t="shared" si="752"/>
        <v>7</v>
      </c>
      <c r="P8064" s="29">
        <f t="shared" si="753"/>
        <v>14</v>
      </c>
      <c r="Q8064" s="14" t="str">
        <f t="shared" si="754"/>
        <v xml:space="preserve">Yoseph </v>
      </c>
      <c r="R8064" s="14" t="str">
        <f t="shared" si="755"/>
        <v>Carroll</v>
      </c>
    </row>
    <row r="8065" spans="2:18" x14ac:dyDescent="0.45">
      <c r="B8065" s="14" t="str">
        <f t="shared" si="750"/>
        <v>401411140143</v>
      </c>
      <c r="C8065" s="5">
        <v>40141</v>
      </c>
      <c r="D8065" s="2" t="s">
        <v>808</v>
      </c>
      <c r="E8065" s="14">
        <f t="shared" si="751"/>
        <v>0</v>
      </c>
      <c r="F8065" s="2">
        <v>11</v>
      </c>
      <c r="G8065" s="19">
        <v>194.17400000000001</v>
      </c>
      <c r="H8065" s="20">
        <v>0.03</v>
      </c>
      <c r="I8065" s="6"/>
      <c r="J8065" s="5">
        <v>40143</v>
      </c>
      <c r="K8065" s="25">
        <v>-20.911000000000001</v>
      </c>
      <c r="L8065" s="2" t="s">
        <v>788</v>
      </c>
      <c r="M8065" s="14">
        <f>+VLOOKUP(L8065,Customers!$C$3:$D$797,2,FALSE)</f>
        <v>2</v>
      </c>
      <c r="N8065" s="14">
        <f>+INDEX(Customers!$B$2:$D$797,MATCH(TF_Database!L8065,Customers!$C$2:$C$797,0),1)</f>
        <v>17137</v>
      </c>
      <c r="O8065" s="29">
        <f t="shared" si="752"/>
        <v>10</v>
      </c>
      <c r="P8065" s="29">
        <f t="shared" si="753"/>
        <v>16</v>
      </c>
      <c r="Q8065" s="14" t="str">
        <f t="shared" si="754"/>
        <v xml:space="preserve">Stephanie </v>
      </c>
      <c r="R8065" s="14" t="str">
        <f t="shared" si="755"/>
        <v>Phelps</v>
      </c>
    </row>
    <row r="8066" spans="2:18" x14ac:dyDescent="0.45">
      <c r="B8066" s="14" t="str">
        <f t="shared" si="750"/>
        <v>407092140711</v>
      </c>
      <c r="C8066" s="5">
        <v>40709</v>
      </c>
      <c r="D8066" s="2" t="s">
        <v>806</v>
      </c>
      <c r="E8066" s="14">
        <f t="shared" si="751"/>
        <v>1</v>
      </c>
      <c r="F8066" s="2">
        <v>21</v>
      </c>
      <c r="G8066" s="19">
        <v>49.23</v>
      </c>
      <c r="H8066" s="20">
        <v>0.01</v>
      </c>
      <c r="I8066" s="6"/>
      <c r="J8066" s="5">
        <v>40711</v>
      </c>
      <c r="K8066" s="25">
        <v>-77.705499999999986</v>
      </c>
      <c r="L8066" s="2" t="s">
        <v>790</v>
      </c>
      <c r="M8066" s="14">
        <f>+VLOOKUP(L8066,Customers!$C$3:$D$797,2,FALSE)</f>
        <v>5</v>
      </c>
      <c r="N8066" s="14">
        <f>+INDEX(Customers!$B$2:$D$797,MATCH(TF_Database!L8066,Customers!$C$2:$C$797,0),1)</f>
        <v>17506</v>
      </c>
      <c r="O8066" s="29">
        <f t="shared" si="752"/>
        <v>12</v>
      </c>
      <c r="P8066" s="29">
        <f t="shared" si="753"/>
        <v>18</v>
      </c>
      <c r="Q8066" s="14" t="str">
        <f t="shared" si="754"/>
        <v xml:space="preserve">Christopher </v>
      </c>
      <c r="R8066" s="14" t="str">
        <f t="shared" si="755"/>
        <v>Conant</v>
      </c>
    </row>
    <row r="8067" spans="2:18" x14ac:dyDescent="0.45">
      <c r="B8067" s="14" t="str">
        <f t="shared" si="750"/>
        <v>402754940282</v>
      </c>
      <c r="C8067" s="5">
        <v>40275</v>
      </c>
      <c r="D8067" s="2" t="s">
        <v>804</v>
      </c>
      <c r="E8067" s="14">
        <f t="shared" si="751"/>
        <v>0</v>
      </c>
      <c r="F8067" s="2">
        <v>49</v>
      </c>
      <c r="G8067" s="19">
        <v>657.94</v>
      </c>
      <c r="H8067" s="20">
        <v>0.09</v>
      </c>
      <c r="I8067" s="6"/>
      <c r="J8067" s="5">
        <v>40282</v>
      </c>
      <c r="K8067" s="25">
        <v>7.3525</v>
      </c>
      <c r="L8067" s="2" t="s">
        <v>788</v>
      </c>
      <c r="M8067" s="14">
        <f>+VLOOKUP(L8067,Customers!$C$3:$D$797,2,FALSE)</f>
        <v>2</v>
      </c>
      <c r="N8067" s="14">
        <f>+INDEX(Customers!$B$2:$D$797,MATCH(TF_Database!L8067,Customers!$C$2:$C$797,0),1)</f>
        <v>17137</v>
      </c>
      <c r="O8067" s="29">
        <f t="shared" si="752"/>
        <v>10</v>
      </c>
      <c r="P8067" s="29">
        <f t="shared" si="753"/>
        <v>16</v>
      </c>
      <c r="Q8067" s="14" t="str">
        <f t="shared" si="754"/>
        <v xml:space="preserve">Stephanie </v>
      </c>
      <c r="R8067" s="14" t="str">
        <f t="shared" si="755"/>
        <v>Phelps</v>
      </c>
    </row>
    <row r="8068" spans="2:18" x14ac:dyDescent="0.45">
      <c r="B8068" s="14" t="str">
        <f t="shared" si="750"/>
        <v>402751940277</v>
      </c>
      <c r="C8068" s="5">
        <v>40275</v>
      </c>
      <c r="D8068" s="2" t="s">
        <v>804</v>
      </c>
      <c r="E8068" s="14">
        <f t="shared" si="751"/>
        <v>0</v>
      </c>
      <c r="F8068" s="2">
        <v>19</v>
      </c>
      <c r="G8068" s="19">
        <v>1270.73</v>
      </c>
      <c r="H8068" s="20">
        <v>0.08</v>
      </c>
      <c r="I8068" s="6"/>
      <c r="J8068" s="5">
        <v>40277</v>
      </c>
      <c r="K8068" s="25">
        <v>-425.72</v>
      </c>
      <c r="L8068" s="2" t="s">
        <v>788</v>
      </c>
      <c r="M8068" s="14">
        <f>+VLOOKUP(L8068,Customers!$C$3:$D$797,2,FALSE)</f>
        <v>2</v>
      </c>
      <c r="N8068" s="14">
        <f>+INDEX(Customers!$B$2:$D$797,MATCH(TF_Database!L8068,Customers!$C$2:$C$797,0),1)</f>
        <v>17137</v>
      </c>
      <c r="O8068" s="29">
        <f t="shared" si="752"/>
        <v>10</v>
      </c>
      <c r="P8068" s="29">
        <f t="shared" si="753"/>
        <v>16</v>
      </c>
      <c r="Q8068" s="14" t="str">
        <f t="shared" si="754"/>
        <v xml:space="preserve">Stephanie </v>
      </c>
      <c r="R8068" s="14" t="str">
        <f t="shared" si="755"/>
        <v>Phelps</v>
      </c>
    </row>
    <row r="8069" spans="2:18" x14ac:dyDescent="0.45">
      <c r="B8069" s="14" t="str">
        <f t="shared" si="750"/>
        <v>412003941203</v>
      </c>
      <c r="C8069" s="5">
        <v>41200</v>
      </c>
      <c r="D8069" s="2" t="s">
        <v>811</v>
      </c>
      <c r="E8069" s="14">
        <f t="shared" si="751"/>
        <v>0</v>
      </c>
      <c r="F8069" s="2">
        <v>39</v>
      </c>
      <c r="G8069" s="19">
        <v>243.05</v>
      </c>
      <c r="H8069" s="20">
        <v>0.02</v>
      </c>
      <c r="I8069" s="6"/>
      <c r="J8069" s="5">
        <v>41203</v>
      </c>
      <c r="K8069" s="25">
        <v>-70.849999999999994</v>
      </c>
      <c r="L8069" s="2" t="s">
        <v>785</v>
      </c>
      <c r="M8069" s="14">
        <f>+VLOOKUP(L8069,Customers!$C$3:$D$797,2,FALSE)</f>
        <v>1</v>
      </c>
      <c r="N8069" s="14">
        <f>+INDEX(Customers!$B$2:$D$797,MATCH(TF_Database!L8069,Customers!$C$2:$C$797,0),1)</f>
        <v>15223</v>
      </c>
      <c r="O8069" s="29">
        <f t="shared" si="752"/>
        <v>7</v>
      </c>
      <c r="P8069" s="29">
        <f t="shared" si="753"/>
        <v>14</v>
      </c>
      <c r="Q8069" s="14" t="str">
        <f t="shared" si="754"/>
        <v xml:space="preserve">Yoseph </v>
      </c>
      <c r="R8069" s="14" t="str">
        <f t="shared" si="755"/>
        <v>Carroll</v>
      </c>
    </row>
    <row r="8070" spans="2:18" x14ac:dyDescent="0.45">
      <c r="B8070" s="14" t="str">
        <f t="shared" si="750"/>
        <v>401063140108</v>
      </c>
      <c r="C8070" s="5">
        <v>40106</v>
      </c>
      <c r="D8070" s="2" t="s">
        <v>806</v>
      </c>
      <c r="E8070" s="14">
        <f t="shared" si="751"/>
        <v>1</v>
      </c>
      <c r="F8070" s="2">
        <v>31</v>
      </c>
      <c r="G8070" s="19">
        <v>1768.9689999999998</v>
      </c>
      <c r="H8070" s="20">
        <v>0</v>
      </c>
      <c r="I8070" s="6"/>
      <c r="J8070" s="5">
        <v>40108</v>
      </c>
      <c r="K8070" s="25">
        <v>341.1</v>
      </c>
      <c r="L8070" s="2" t="s">
        <v>540</v>
      </c>
      <c r="M8070" s="14">
        <f>+VLOOKUP(L8070,Customers!$C$3:$D$797,2,FALSE)</f>
        <v>3</v>
      </c>
      <c r="N8070" s="14">
        <f>+INDEX(Customers!$B$2:$D$797,MATCH(TF_Database!L8070,Customers!$C$2:$C$797,0),1)</f>
        <v>5753</v>
      </c>
      <c r="O8070" s="29">
        <f t="shared" si="752"/>
        <v>7</v>
      </c>
      <c r="P8070" s="29">
        <f t="shared" si="753"/>
        <v>13</v>
      </c>
      <c r="Q8070" s="14" t="str">
        <f t="shared" si="754"/>
        <v xml:space="preserve">Steven </v>
      </c>
      <c r="R8070" s="14" t="str">
        <f t="shared" si="755"/>
        <v>Roelle</v>
      </c>
    </row>
    <row r="8071" spans="2:18" x14ac:dyDescent="0.45">
      <c r="B8071" s="14" t="str">
        <f t="shared" ref="B8071:B8134" si="756">+CONCATENATE(C8071,F8071,J8071)</f>
        <v>412473441252</v>
      </c>
      <c r="C8071" s="5">
        <v>41247</v>
      </c>
      <c r="D8071" s="2" t="s">
        <v>804</v>
      </c>
      <c r="E8071" s="14">
        <f t="shared" ref="E8071:E8134" si="757">+IF(D8071="High",1,0)</f>
        <v>0</v>
      </c>
      <c r="F8071" s="2">
        <v>34</v>
      </c>
      <c r="G8071" s="19">
        <v>210.06</v>
      </c>
      <c r="H8071" s="20">
        <v>0.08</v>
      </c>
      <c r="I8071" s="6"/>
      <c r="J8071" s="5">
        <v>41252</v>
      </c>
      <c r="K8071" s="25">
        <v>-135</v>
      </c>
      <c r="L8071" s="2" t="s">
        <v>484</v>
      </c>
      <c r="M8071" s="14">
        <f>+VLOOKUP(L8071,Customers!$C$3:$D$797,2,FALSE)</f>
        <v>2</v>
      </c>
      <c r="N8071" s="14">
        <f>+INDEX(Customers!$B$2:$D$797,MATCH(TF_Database!L8071,Customers!$C$2:$C$797,0),1)</f>
        <v>21300</v>
      </c>
      <c r="O8071" s="29">
        <f t="shared" ref="O8071:O8134" si="758">+SEARCH(" ",L8071)</f>
        <v>6</v>
      </c>
      <c r="P8071" s="29">
        <f t="shared" ref="P8071:P8134" si="759">+LEN(L8071)</f>
        <v>11</v>
      </c>
      <c r="Q8071" s="14" t="str">
        <f t="shared" ref="Q8071:Q8134" si="760">+LEFT(L8071,O8071)</f>
        <v xml:space="preserve">Sarah </v>
      </c>
      <c r="R8071" s="14" t="str">
        <f t="shared" ref="R8071:R8134" si="761">+RIGHT(L8071,P8071-O8071)</f>
        <v>Brown</v>
      </c>
    </row>
    <row r="8072" spans="2:18" x14ac:dyDescent="0.45">
      <c r="B8072" s="14" t="str">
        <f t="shared" si="756"/>
        <v>408354340836</v>
      </c>
      <c r="C8072" s="5">
        <v>40835</v>
      </c>
      <c r="D8072" s="2" t="s">
        <v>808</v>
      </c>
      <c r="E8072" s="14">
        <f t="shared" si="757"/>
        <v>0</v>
      </c>
      <c r="F8072" s="2">
        <v>43</v>
      </c>
      <c r="G8072" s="19">
        <v>24233.54</v>
      </c>
      <c r="H8072" s="20">
        <v>7.0000000000000007E-2</v>
      </c>
      <c r="I8072" s="6"/>
      <c r="J8072" s="5">
        <v>40836</v>
      </c>
      <c r="K8072" s="25">
        <v>6492.6669999999995</v>
      </c>
      <c r="L8072" s="2" t="s">
        <v>786</v>
      </c>
      <c r="M8072" s="14">
        <f>+VLOOKUP(L8072,Customers!$C$3:$D$797,2,FALSE)</f>
        <v>3</v>
      </c>
      <c r="N8072" s="14">
        <f>+INDEX(Customers!$B$2:$D$797,MATCH(TF_Database!L8072,Customers!$C$2:$C$797,0),1)</f>
        <v>12203</v>
      </c>
      <c r="O8072" s="29">
        <f t="shared" si="758"/>
        <v>8</v>
      </c>
      <c r="P8072" s="29">
        <f t="shared" si="759"/>
        <v>12</v>
      </c>
      <c r="Q8072" s="14" t="str">
        <f t="shared" si="760"/>
        <v xml:space="preserve">Raymond </v>
      </c>
      <c r="R8072" s="14" t="str">
        <f t="shared" si="761"/>
        <v>Book</v>
      </c>
    </row>
    <row r="8073" spans="2:18" x14ac:dyDescent="0.45">
      <c r="B8073" s="14" t="str">
        <f t="shared" si="756"/>
        <v>408354540837</v>
      </c>
      <c r="C8073" s="5">
        <v>40835</v>
      </c>
      <c r="D8073" s="2" t="s">
        <v>808</v>
      </c>
      <c r="E8073" s="14">
        <f t="shared" si="757"/>
        <v>0</v>
      </c>
      <c r="F8073" s="2">
        <v>45</v>
      </c>
      <c r="G8073" s="19">
        <v>6325.65</v>
      </c>
      <c r="H8073" s="20">
        <v>0.02</v>
      </c>
      <c r="I8073" s="6"/>
      <c r="J8073" s="5">
        <v>40837</v>
      </c>
      <c r="K8073" s="25">
        <v>114.46</v>
      </c>
      <c r="L8073" s="2" t="s">
        <v>786</v>
      </c>
      <c r="M8073" s="14">
        <f>+VLOOKUP(L8073,Customers!$C$3:$D$797,2,FALSE)</f>
        <v>3</v>
      </c>
      <c r="N8073" s="14">
        <f>+INDEX(Customers!$B$2:$D$797,MATCH(TF_Database!L8073,Customers!$C$2:$C$797,0),1)</f>
        <v>12203</v>
      </c>
      <c r="O8073" s="29">
        <f t="shared" si="758"/>
        <v>8</v>
      </c>
      <c r="P8073" s="29">
        <f t="shared" si="759"/>
        <v>12</v>
      </c>
      <c r="Q8073" s="14" t="str">
        <f t="shared" si="760"/>
        <v xml:space="preserve">Raymond </v>
      </c>
      <c r="R8073" s="14" t="str">
        <f t="shared" si="761"/>
        <v>Book</v>
      </c>
    </row>
    <row r="8074" spans="2:18" x14ac:dyDescent="0.45">
      <c r="B8074" s="14" t="str">
        <f t="shared" si="756"/>
        <v>40835240837</v>
      </c>
      <c r="C8074" s="5">
        <v>40835</v>
      </c>
      <c r="D8074" s="2" t="s">
        <v>808</v>
      </c>
      <c r="E8074" s="14">
        <f t="shared" si="757"/>
        <v>0</v>
      </c>
      <c r="F8074" s="2">
        <v>2</v>
      </c>
      <c r="G8074" s="19">
        <v>380.62</v>
      </c>
      <c r="H8074" s="20">
        <v>0.02</v>
      </c>
      <c r="I8074" s="6"/>
      <c r="J8074" s="5">
        <v>40837</v>
      </c>
      <c r="K8074" s="25">
        <v>-301.73</v>
      </c>
      <c r="L8074" s="2" t="s">
        <v>786</v>
      </c>
      <c r="M8074" s="14">
        <f>+VLOOKUP(L8074,Customers!$C$3:$D$797,2,FALSE)</f>
        <v>3</v>
      </c>
      <c r="N8074" s="14">
        <f>+INDEX(Customers!$B$2:$D$797,MATCH(TF_Database!L8074,Customers!$C$2:$C$797,0),1)</f>
        <v>12203</v>
      </c>
      <c r="O8074" s="29">
        <f t="shared" si="758"/>
        <v>8</v>
      </c>
      <c r="P8074" s="29">
        <f t="shared" si="759"/>
        <v>12</v>
      </c>
      <c r="Q8074" s="14" t="str">
        <f t="shared" si="760"/>
        <v xml:space="preserve">Raymond </v>
      </c>
      <c r="R8074" s="14" t="str">
        <f t="shared" si="761"/>
        <v>Book</v>
      </c>
    </row>
    <row r="8075" spans="2:18" x14ac:dyDescent="0.45">
      <c r="B8075" s="14" t="str">
        <f t="shared" si="756"/>
        <v>410382241043</v>
      </c>
      <c r="C8075" s="5">
        <v>41038</v>
      </c>
      <c r="D8075" s="2" t="s">
        <v>804</v>
      </c>
      <c r="E8075" s="14">
        <f t="shared" si="757"/>
        <v>0</v>
      </c>
      <c r="F8075" s="2">
        <v>22</v>
      </c>
      <c r="G8075" s="19">
        <v>763.85</v>
      </c>
      <c r="H8075" s="20">
        <v>0.09</v>
      </c>
      <c r="I8075" s="6"/>
      <c r="J8075" s="5">
        <v>41043</v>
      </c>
      <c r="K8075" s="25">
        <v>-126.6</v>
      </c>
      <c r="L8075" s="2" t="s">
        <v>783</v>
      </c>
      <c r="M8075" s="14">
        <f>+VLOOKUP(L8075,Customers!$C$3:$D$797,2,FALSE)</f>
        <v>5</v>
      </c>
      <c r="N8075" s="14">
        <f>+INDEX(Customers!$B$2:$D$797,MATCH(TF_Database!L8075,Customers!$C$2:$C$797,0),1)</f>
        <v>433</v>
      </c>
      <c r="O8075" s="29">
        <f t="shared" si="758"/>
        <v>4</v>
      </c>
      <c r="P8075" s="29">
        <f t="shared" si="759"/>
        <v>8</v>
      </c>
      <c r="Q8075" s="14" t="str">
        <f t="shared" si="760"/>
        <v xml:space="preserve">Roy </v>
      </c>
      <c r="R8075" s="14" t="str">
        <f t="shared" si="761"/>
        <v>Phan</v>
      </c>
    </row>
    <row r="8076" spans="2:18" x14ac:dyDescent="0.45">
      <c r="B8076" s="14" t="str">
        <f t="shared" si="756"/>
        <v>41038241042</v>
      </c>
      <c r="C8076" s="5">
        <v>41038</v>
      </c>
      <c r="D8076" s="2" t="s">
        <v>804</v>
      </c>
      <c r="E8076" s="14">
        <f t="shared" si="757"/>
        <v>0</v>
      </c>
      <c r="F8076" s="2">
        <v>2</v>
      </c>
      <c r="G8076" s="19">
        <v>12.59</v>
      </c>
      <c r="H8076" s="20">
        <v>0.02</v>
      </c>
      <c r="I8076" s="6"/>
      <c r="J8076" s="5">
        <v>41042</v>
      </c>
      <c r="K8076" s="25">
        <v>-5.92</v>
      </c>
      <c r="L8076" s="2" t="s">
        <v>783</v>
      </c>
      <c r="M8076" s="14">
        <f>+VLOOKUP(L8076,Customers!$C$3:$D$797,2,FALSE)</f>
        <v>5</v>
      </c>
      <c r="N8076" s="14">
        <f>+INDEX(Customers!$B$2:$D$797,MATCH(TF_Database!L8076,Customers!$C$2:$C$797,0),1)</f>
        <v>433</v>
      </c>
      <c r="O8076" s="29">
        <f t="shared" si="758"/>
        <v>4</v>
      </c>
      <c r="P8076" s="29">
        <f t="shared" si="759"/>
        <v>8</v>
      </c>
      <c r="Q8076" s="14" t="str">
        <f t="shared" si="760"/>
        <v xml:space="preserve">Roy </v>
      </c>
      <c r="R8076" s="14" t="str">
        <f t="shared" si="761"/>
        <v>Phan</v>
      </c>
    </row>
    <row r="8077" spans="2:18" x14ac:dyDescent="0.45">
      <c r="B8077" s="14" t="str">
        <f t="shared" si="756"/>
        <v>398933039894</v>
      </c>
      <c r="C8077" s="5">
        <v>39893</v>
      </c>
      <c r="D8077" s="2" t="s">
        <v>806</v>
      </c>
      <c r="E8077" s="14">
        <f t="shared" si="757"/>
        <v>1</v>
      </c>
      <c r="F8077" s="2">
        <v>30</v>
      </c>
      <c r="G8077" s="19">
        <v>186.79</v>
      </c>
      <c r="H8077" s="20">
        <v>0.09</v>
      </c>
      <c r="I8077" s="6"/>
      <c r="J8077" s="5">
        <v>39894</v>
      </c>
      <c r="K8077" s="25">
        <v>-88.6</v>
      </c>
      <c r="L8077" s="2" t="s">
        <v>790</v>
      </c>
      <c r="M8077" s="14">
        <f>+VLOOKUP(L8077,Customers!$C$3:$D$797,2,FALSE)</f>
        <v>5</v>
      </c>
      <c r="N8077" s="14">
        <f>+INDEX(Customers!$B$2:$D$797,MATCH(TF_Database!L8077,Customers!$C$2:$C$797,0),1)</f>
        <v>17506</v>
      </c>
      <c r="O8077" s="29">
        <f t="shared" si="758"/>
        <v>12</v>
      </c>
      <c r="P8077" s="29">
        <f t="shared" si="759"/>
        <v>18</v>
      </c>
      <c r="Q8077" s="14" t="str">
        <f t="shared" si="760"/>
        <v xml:space="preserve">Christopher </v>
      </c>
      <c r="R8077" s="14" t="str">
        <f t="shared" si="761"/>
        <v>Conant</v>
      </c>
    </row>
    <row r="8078" spans="2:18" x14ac:dyDescent="0.45">
      <c r="B8078" s="14" t="str">
        <f t="shared" si="756"/>
        <v>40955440956</v>
      </c>
      <c r="C8078" s="5">
        <v>40955</v>
      </c>
      <c r="D8078" s="2" t="s">
        <v>811</v>
      </c>
      <c r="E8078" s="14">
        <f t="shared" si="757"/>
        <v>0</v>
      </c>
      <c r="F8078" s="2">
        <v>4</v>
      </c>
      <c r="G8078" s="19">
        <v>31.18</v>
      </c>
      <c r="H8078" s="20">
        <v>0</v>
      </c>
      <c r="I8078" s="6"/>
      <c r="J8078" s="5">
        <v>40956</v>
      </c>
      <c r="K8078" s="25">
        <v>-17.16</v>
      </c>
      <c r="L8078" s="2" t="s">
        <v>791</v>
      </c>
      <c r="M8078" s="14">
        <f>+VLOOKUP(L8078,Customers!$C$3:$D$797,2,FALSE)</f>
        <v>1</v>
      </c>
      <c r="N8078" s="14">
        <f>+INDEX(Customers!$B$2:$D$797,MATCH(TF_Database!L8078,Customers!$C$2:$C$797,0),1)</f>
        <v>18927</v>
      </c>
      <c r="O8078" s="29">
        <f t="shared" si="758"/>
        <v>5</v>
      </c>
      <c r="P8078" s="29">
        <f t="shared" si="759"/>
        <v>11</v>
      </c>
      <c r="Q8078" s="14" t="str">
        <f t="shared" si="760"/>
        <v xml:space="preserve">Cyma </v>
      </c>
      <c r="R8078" s="14" t="str">
        <f t="shared" si="761"/>
        <v>Kinney</v>
      </c>
    </row>
    <row r="8079" spans="2:18" x14ac:dyDescent="0.45">
      <c r="B8079" s="14" t="str">
        <f t="shared" si="756"/>
        <v>40955840957</v>
      </c>
      <c r="C8079" s="5">
        <v>40955</v>
      </c>
      <c r="D8079" s="2" t="s">
        <v>811</v>
      </c>
      <c r="E8079" s="14">
        <f t="shared" si="757"/>
        <v>0</v>
      </c>
      <c r="F8079" s="2">
        <v>8</v>
      </c>
      <c r="G8079" s="19">
        <v>21.99</v>
      </c>
      <c r="H8079" s="20">
        <v>0.02</v>
      </c>
      <c r="I8079" s="6"/>
      <c r="J8079" s="5">
        <v>40957</v>
      </c>
      <c r="K8079" s="25">
        <v>4.63</v>
      </c>
      <c r="L8079" s="2" t="s">
        <v>791</v>
      </c>
      <c r="M8079" s="14">
        <f>+VLOOKUP(L8079,Customers!$C$3:$D$797,2,FALSE)</f>
        <v>1</v>
      </c>
      <c r="N8079" s="14">
        <f>+INDEX(Customers!$B$2:$D$797,MATCH(TF_Database!L8079,Customers!$C$2:$C$797,0),1)</f>
        <v>18927</v>
      </c>
      <c r="O8079" s="29">
        <f t="shared" si="758"/>
        <v>5</v>
      </c>
      <c r="P8079" s="29">
        <f t="shared" si="759"/>
        <v>11</v>
      </c>
      <c r="Q8079" s="14" t="str">
        <f t="shared" si="760"/>
        <v xml:space="preserve">Cyma </v>
      </c>
      <c r="R8079" s="14" t="str">
        <f t="shared" si="761"/>
        <v>Kinney</v>
      </c>
    </row>
    <row r="8080" spans="2:18" x14ac:dyDescent="0.45">
      <c r="B8080" s="14" t="str">
        <f t="shared" si="756"/>
        <v>405113740513</v>
      </c>
      <c r="C8080" s="5">
        <v>40511</v>
      </c>
      <c r="D8080" s="2" t="s">
        <v>808</v>
      </c>
      <c r="E8080" s="14">
        <f t="shared" si="757"/>
        <v>0</v>
      </c>
      <c r="F8080" s="2">
        <v>37</v>
      </c>
      <c r="G8080" s="19">
        <v>438.07</v>
      </c>
      <c r="H8080" s="20">
        <v>0</v>
      </c>
      <c r="I8080" s="6"/>
      <c r="J8080" s="5">
        <v>40513</v>
      </c>
      <c r="K8080" s="25">
        <v>12.06</v>
      </c>
      <c r="L8080" s="2" t="s">
        <v>484</v>
      </c>
      <c r="M8080" s="14">
        <f>+VLOOKUP(L8080,Customers!$C$3:$D$797,2,FALSE)</f>
        <v>2</v>
      </c>
      <c r="N8080" s="14">
        <f>+INDEX(Customers!$B$2:$D$797,MATCH(TF_Database!L8080,Customers!$C$2:$C$797,0),1)</f>
        <v>21300</v>
      </c>
      <c r="O8080" s="29">
        <f t="shared" si="758"/>
        <v>6</v>
      </c>
      <c r="P8080" s="29">
        <f t="shared" si="759"/>
        <v>11</v>
      </c>
      <c r="Q8080" s="14" t="str">
        <f t="shared" si="760"/>
        <v xml:space="preserve">Sarah </v>
      </c>
      <c r="R8080" s="14" t="str">
        <f t="shared" si="761"/>
        <v>Brown</v>
      </c>
    </row>
    <row r="8081" spans="2:18" x14ac:dyDescent="0.45">
      <c r="B8081" s="14" t="str">
        <f t="shared" si="756"/>
        <v>405111940512</v>
      </c>
      <c r="C8081" s="5">
        <v>40511</v>
      </c>
      <c r="D8081" s="2" t="s">
        <v>808</v>
      </c>
      <c r="E8081" s="14">
        <f t="shared" si="757"/>
        <v>0</v>
      </c>
      <c r="F8081" s="2">
        <v>19</v>
      </c>
      <c r="G8081" s="19">
        <v>116.37</v>
      </c>
      <c r="H8081" s="20">
        <v>0.03</v>
      </c>
      <c r="I8081" s="6"/>
      <c r="J8081" s="5">
        <v>40512</v>
      </c>
      <c r="K8081" s="25">
        <v>-32.6</v>
      </c>
      <c r="L8081" s="2" t="s">
        <v>484</v>
      </c>
      <c r="M8081" s="14">
        <f>+VLOOKUP(L8081,Customers!$C$3:$D$797,2,FALSE)</f>
        <v>2</v>
      </c>
      <c r="N8081" s="14">
        <f>+INDEX(Customers!$B$2:$D$797,MATCH(TF_Database!L8081,Customers!$C$2:$C$797,0),1)</f>
        <v>21300</v>
      </c>
      <c r="O8081" s="29">
        <f t="shared" si="758"/>
        <v>6</v>
      </c>
      <c r="P8081" s="29">
        <f t="shared" si="759"/>
        <v>11</v>
      </c>
      <c r="Q8081" s="14" t="str">
        <f t="shared" si="760"/>
        <v xml:space="preserve">Sarah </v>
      </c>
      <c r="R8081" s="14" t="str">
        <f t="shared" si="761"/>
        <v>Brown</v>
      </c>
    </row>
    <row r="8082" spans="2:18" x14ac:dyDescent="0.45">
      <c r="B8082" s="14" t="str">
        <f t="shared" si="756"/>
        <v>409983541000</v>
      </c>
      <c r="C8082" s="5">
        <v>40998</v>
      </c>
      <c r="D8082" s="2" t="s">
        <v>806</v>
      </c>
      <c r="E8082" s="14">
        <f t="shared" si="757"/>
        <v>1</v>
      </c>
      <c r="F8082" s="2">
        <v>35</v>
      </c>
      <c r="G8082" s="19">
        <v>2339.64</v>
      </c>
      <c r="H8082" s="20">
        <v>0.1</v>
      </c>
      <c r="I8082" s="6"/>
      <c r="J8082" s="5">
        <v>41000</v>
      </c>
      <c r="K8082" s="25">
        <v>-1916.71</v>
      </c>
      <c r="L8082" s="2" t="s">
        <v>116</v>
      </c>
      <c r="M8082" s="14">
        <f>+VLOOKUP(L8082,Customers!$C$3:$D$797,2,FALSE)</f>
        <v>4</v>
      </c>
      <c r="N8082" s="14">
        <f>+INDEX(Customers!$B$2:$D$797,MATCH(TF_Database!L8082,Customers!$C$2:$C$797,0),1)</f>
        <v>14245</v>
      </c>
      <c r="O8082" s="29">
        <f t="shared" si="758"/>
        <v>4</v>
      </c>
      <c r="P8082" s="29">
        <f t="shared" si="759"/>
        <v>12</v>
      </c>
      <c r="Q8082" s="14" t="str">
        <f t="shared" si="760"/>
        <v xml:space="preserve">Jim </v>
      </c>
      <c r="R8082" s="14" t="str">
        <f t="shared" si="761"/>
        <v>Karlsson</v>
      </c>
    </row>
    <row r="8083" spans="2:18" x14ac:dyDescent="0.45">
      <c r="B8083" s="14" t="str">
        <f t="shared" si="756"/>
        <v>412092641210</v>
      </c>
      <c r="C8083" s="5">
        <v>41209</v>
      </c>
      <c r="D8083" s="2" t="s">
        <v>810</v>
      </c>
      <c r="E8083" s="14">
        <f t="shared" si="757"/>
        <v>0</v>
      </c>
      <c r="F8083" s="2">
        <v>26</v>
      </c>
      <c r="G8083" s="19">
        <v>519.96</v>
      </c>
      <c r="H8083" s="20">
        <v>7.0000000000000007E-2</v>
      </c>
      <c r="I8083" s="6"/>
      <c r="J8083" s="5">
        <v>41210</v>
      </c>
      <c r="K8083" s="25">
        <v>169.43899999999999</v>
      </c>
      <c r="L8083" s="2" t="s">
        <v>784</v>
      </c>
      <c r="M8083" s="14">
        <f>+VLOOKUP(L8083,Customers!$C$3:$D$797,2,FALSE)</f>
        <v>2</v>
      </c>
      <c r="N8083" s="14">
        <f>+INDEX(Customers!$B$2:$D$797,MATCH(TF_Database!L8083,Customers!$C$2:$C$797,0),1)</f>
        <v>31052</v>
      </c>
      <c r="O8083" s="29">
        <f t="shared" si="758"/>
        <v>5</v>
      </c>
      <c r="P8083" s="29">
        <f t="shared" si="759"/>
        <v>13</v>
      </c>
      <c r="Q8083" s="14" t="str">
        <f t="shared" si="760"/>
        <v xml:space="preserve">Clay </v>
      </c>
      <c r="R8083" s="14" t="str">
        <f t="shared" si="761"/>
        <v>Cheatham</v>
      </c>
    </row>
    <row r="8084" spans="2:18" x14ac:dyDescent="0.45">
      <c r="B8084" s="14" t="str">
        <f t="shared" si="756"/>
        <v>401132640115</v>
      </c>
      <c r="C8084" s="5">
        <v>40113</v>
      </c>
      <c r="D8084" s="2" t="s">
        <v>808</v>
      </c>
      <c r="E8084" s="14">
        <f t="shared" si="757"/>
        <v>0</v>
      </c>
      <c r="F8084" s="2">
        <v>26</v>
      </c>
      <c r="G8084" s="19">
        <v>2951.4380000000001</v>
      </c>
      <c r="H8084" s="20">
        <v>0</v>
      </c>
      <c r="I8084" s="6"/>
      <c r="J8084" s="5">
        <v>40115</v>
      </c>
      <c r="K8084" s="25">
        <v>667.27800000000002</v>
      </c>
      <c r="L8084" s="2" t="s">
        <v>784</v>
      </c>
      <c r="M8084" s="14">
        <f>+VLOOKUP(L8084,Customers!$C$3:$D$797,2,FALSE)</f>
        <v>2</v>
      </c>
      <c r="N8084" s="14">
        <f>+INDEX(Customers!$B$2:$D$797,MATCH(TF_Database!L8084,Customers!$C$2:$C$797,0),1)</f>
        <v>31052</v>
      </c>
      <c r="O8084" s="29">
        <f t="shared" si="758"/>
        <v>5</v>
      </c>
      <c r="P8084" s="29">
        <f t="shared" si="759"/>
        <v>13</v>
      </c>
      <c r="Q8084" s="14" t="str">
        <f t="shared" si="760"/>
        <v xml:space="preserve">Clay </v>
      </c>
      <c r="R8084" s="14" t="str">
        <f t="shared" si="761"/>
        <v>Cheatham</v>
      </c>
    </row>
    <row r="8085" spans="2:18" x14ac:dyDescent="0.45">
      <c r="B8085" s="14" t="str">
        <f t="shared" si="756"/>
        <v>407721340774</v>
      </c>
      <c r="C8085" s="5">
        <v>40772</v>
      </c>
      <c r="D8085" s="2" t="s">
        <v>811</v>
      </c>
      <c r="E8085" s="14">
        <f t="shared" si="757"/>
        <v>0</v>
      </c>
      <c r="F8085" s="2">
        <v>13</v>
      </c>
      <c r="G8085" s="19">
        <v>50.19</v>
      </c>
      <c r="H8085" s="20">
        <v>0.08</v>
      </c>
      <c r="I8085" s="6"/>
      <c r="J8085" s="5">
        <v>40774</v>
      </c>
      <c r="K8085" s="25">
        <v>-64.388500000000008</v>
      </c>
      <c r="L8085" s="2" t="s">
        <v>783</v>
      </c>
      <c r="M8085" s="14">
        <f>+VLOOKUP(L8085,Customers!$C$3:$D$797,2,FALSE)</f>
        <v>5</v>
      </c>
      <c r="N8085" s="14">
        <f>+INDEX(Customers!$B$2:$D$797,MATCH(TF_Database!L8085,Customers!$C$2:$C$797,0),1)</f>
        <v>433</v>
      </c>
      <c r="O8085" s="29">
        <f t="shared" si="758"/>
        <v>4</v>
      </c>
      <c r="P8085" s="29">
        <f t="shared" si="759"/>
        <v>8</v>
      </c>
      <c r="Q8085" s="14" t="str">
        <f t="shared" si="760"/>
        <v xml:space="preserve">Roy </v>
      </c>
      <c r="R8085" s="14" t="str">
        <f t="shared" si="761"/>
        <v>Phan</v>
      </c>
    </row>
    <row r="8086" spans="2:18" x14ac:dyDescent="0.45">
      <c r="B8086" s="14" t="str">
        <f t="shared" si="756"/>
        <v>406383840639</v>
      </c>
      <c r="C8086" s="5">
        <v>40638</v>
      </c>
      <c r="D8086" s="2" t="s">
        <v>806</v>
      </c>
      <c r="E8086" s="14">
        <f t="shared" si="757"/>
        <v>1</v>
      </c>
      <c r="F8086" s="2">
        <v>38</v>
      </c>
      <c r="G8086" s="19">
        <v>5793.46</v>
      </c>
      <c r="H8086" s="20">
        <v>0.01</v>
      </c>
      <c r="I8086" s="6"/>
      <c r="J8086" s="5">
        <v>40639</v>
      </c>
      <c r="K8086" s="25">
        <v>2477.77</v>
      </c>
      <c r="L8086" s="2" t="s">
        <v>792</v>
      </c>
      <c r="M8086" s="14">
        <f>+VLOOKUP(L8086,Customers!$C$3:$D$797,2,FALSE)</f>
        <v>4</v>
      </c>
      <c r="N8086" s="14">
        <f>+INDEX(Customers!$B$2:$D$797,MATCH(TF_Database!L8086,Customers!$C$2:$C$797,0),1)</f>
        <v>4081</v>
      </c>
      <c r="O8086" s="29">
        <f t="shared" si="758"/>
        <v>5</v>
      </c>
      <c r="P8086" s="29">
        <f t="shared" si="759"/>
        <v>8</v>
      </c>
      <c r="Q8086" s="14" t="str">
        <f t="shared" si="760"/>
        <v xml:space="preserve">Shui </v>
      </c>
      <c r="R8086" s="14" t="str">
        <f t="shared" si="761"/>
        <v>Tom</v>
      </c>
    </row>
    <row r="8087" spans="2:18" x14ac:dyDescent="0.45">
      <c r="B8087" s="14" t="str">
        <f t="shared" si="756"/>
        <v>406381140640</v>
      </c>
      <c r="C8087" s="5">
        <v>40638</v>
      </c>
      <c r="D8087" s="2" t="s">
        <v>806</v>
      </c>
      <c r="E8087" s="14">
        <f t="shared" si="757"/>
        <v>1</v>
      </c>
      <c r="F8087" s="2">
        <v>11</v>
      </c>
      <c r="G8087" s="19">
        <v>4558.21</v>
      </c>
      <c r="H8087" s="20">
        <v>0.06</v>
      </c>
      <c r="I8087" s="6"/>
      <c r="J8087" s="5">
        <v>40640</v>
      </c>
      <c r="K8087" s="25">
        <v>993.81</v>
      </c>
      <c r="L8087" s="2" t="s">
        <v>792</v>
      </c>
      <c r="M8087" s="14">
        <f>+VLOOKUP(L8087,Customers!$C$3:$D$797,2,FALSE)</f>
        <v>4</v>
      </c>
      <c r="N8087" s="14">
        <f>+INDEX(Customers!$B$2:$D$797,MATCH(TF_Database!L8087,Customers!$C$2:$C$797,0),1)</f>
        <v>4081</v>
      </c>
      <c r="O8087" s="29">
        <f t="shared" si="758"/>
        <v>5</v>
      </c>
      <c r="P8087" s="29">
        <f t="shared" si="759"/>
        <v>8</v>
      </c>
      <c r="Q8087" s="14" t="str">
        <f t="shared" si="760"/>
        <v xml:space="preserve">Shui </v>
      </c>
      <c r="R8087" s="14" t="str">
        <f t="shared" si="761"/>
        <v>Tom</v>
      </c>
    </row>
    <row r="8088" spans="2:18" x14ac:dyDescent="0.45">
      <c r="B8088" s="14" t="str">
        <f t="shared" si="756"/>
        <v>406382640640</v>
      </c>
      <c r="C8088" s="5">
        <v>40638</v>
      </c>
      <c r="D8088" s="2" t="s">
        <v>806</v>
      </c>
      <c r="E8088" s="14">
        <f t="shared" si="757"/>
        <v>1</v>
      </c>
      <c r="F8088" s="2">
        <v>26</v>
      </c>
      <c r="G8088" s="19">
        <v>4361.6984999999995</v>
      </c>
      <c r="H8088" s="20">
        <v>0.05</v>
      </c>
      <c r="I8088" s="6"/>
      <c r="J8088" s="5">
        <v>40640</v>
      </c>
      <c r="K8088" s="25">
        <v>1069.7850000000001</v>
      </c>
      <c r="L8088" s="2" t="s">
        <v>792</v>
      </c>
      <c r="M8088" s="14">
        <f>+VLOOKUP(L8088,Customers!$C$3:$D$797,2,FALSE)</f>
        <v>4</v>
      </c>
      <c r="N8088" s="14">
        <f>+INDEX(Customers!$B$2:$D$797,MATCH(TF_Database!L8088,Customers!$C$2:$C$797,0),1)</f>
        <v>4081</v>
      </c>
      <c r="O8088" s="29">
        <f t="shared" si="758"/>
        <v>5</v>
      </c>
      <c r="P8088" s="29">
        <f t="shared" si="759"/>
        <v>8</v>
      </c>
      <c r="Q8088" s="14" t="str">
        <f t="shared" si="760"/>
        <v xml:space="preserve">Shui </v>
      </c>
      <c r="R8088" s="14" t="str">
        <f t="shared" si="761"/>
        <v>Tom</v>
      </c>
    </row>
    <row r="8089" spans="2:18" x14ac:dyDescent="0.45">
      <c r="B8089" s="14" t="str">
        <f t="shared" si="756"/>
        <v>406684640670</v>
      </c>
      <c r="C8089" s="5">
        <v>40668</v>
      </c>
      <c r="D8089" s="2" t="s">
        <v>808</v>
      </c>
      <c r="E8089" s="14">
        <f t="shared" si="757"/>
        <v>0</v>
      </c>
      <c r="F8089" s="2">
        <v>46</v>
      </c>
      <c r="G8089" s="19">
        <v>6637.63</v>
      </c>
      <c r="H8089" s="20">
        <v>0.03</v>
      </c>
      <c r="I8089" s="6"/>
      <c r="J8089" s="5">
        <v>40670</v>
      </c>
      <c r="K8089" s="25">
        <v>1487.94</v>
      </c>
      <c r="L8089" s="2" t="s">
        <v>484</v>
      </c>
      <c r="M8089" s="14">
        <f>+VLOOKUP(L8089,Customers!$C$3:$D$797,2,FALSE)</f>
        <v>2</v>
      </c>
      <c r="N8089" s="14">
        <f>+INDEX(Customers!$B$2:$D$797,MATCH(TF_Database!L8089,Customers!$C$2:$C$797,0),1)</f>
        <v>21300</v>
      </c>
      <c r="O8089" s="29">
        <f t="shared" si="758"/>
        <v>6</v>
      </c>
      <c r="P8089" s="29">
        <f t="shared" si="759"/>
        <v>11</v>
      </c>
      <c r="Q8089" s="14" t="str">
        <f t="shared" si="760"/>
        <v xml:space="preserve">Sarah </v>
      </c>
      <c r="R8089" s="14" t="str">
        <f t="shared" si="761"/>
        <v>Brown</v>
      </c>
    </row>
    <row r="8090" spans="2:18" x14ac:dyDescent="0.45">
      <c r="B8090" s="14" t="str">
        <f t="shared" si="756"/>
        <v>406681340670</v>
      </c>
      <c r="C8090" s="5">
        <v>40668</v>
      </c>
      <c r="D8090" s="2" t="s">
        <v>808</v>
      </c>
      <c r="E8090" s="14">
        <f t="shared" si="757"/>
        <v>0</v>
      </c>
      <c r="F8090" s="2">
        <v>13</v>
      </c>
      <c r="G8090" s="19">
        <v>928.90549999999996</v>
      </c>
      <c r="H8090" s="20">
        <v>0.06</v>
      </c>
      <c r="I8090" s="6"/>
      <c r="J8090" s="5">
        <v>40670</v>
      </c>
      <c r="K8090" s="25">
        <v>-23.925000000000001</v>
      </c>
      <c r="L8090" s="2" t="s">
        <v>484</v>
      </c>
      <c r="M8090" s="14">
        <f>+VLOOKUP(L8090,Customers!$C$3:$D$797,2,FALSE)</f>
        <v>2</v>
      </c>
      <c r="N8090" s="14">
        <f>+INDEX(Customers!$B$2:$D$797,MATCH(TF_Database!L8090,Customers!$C$2:$C$797,0),1)</f>
        <v>21300</v>
      </c>
      <c r="O8090" s="29">
        <f t="shared" si="758"/>
        <v>6</v>
      </c>
      <c r="P8090" s="29">
        <f t="shared" si="759"/>
        <v>11</v>
      </c>
      <c r="Q8090" s="14" t="str">
        <f t="shared" si="760"/>
        <v xml:space="preserve">Sarah </v>
      </c>
      <c r="R8090" s="14" t="str">
        <f t="shared" si="761"/>
        <v>Brown</v>
      </c>
    </row>
    <row r="8091" spans="2:18" x14ac:dyDescent="0.45">
      <c r="B8091" s="14" t="str">
        <f t="shared" si="756"/>
        <v>401713840172</v>
      </c>
      <c r="C8091" s="5">
        <v>40171</v>
      </c>
      <c r="D8091" s="2" t="s">
        <v>808</v>
      </c>
      <c r="E8091" s="14">
        <f t="shared" si="757"/>
        <v>0</v>
      </c>
      <c r="F8091" s="2">
        <v>38</v>
      </c>
      <c r="G8091" s="19">
        <v>281.17</v>
      </c>
      <c r="H8091" s="20">
        <v>0.01</v>
      </c>
      <c r="I8091" s="6"/>
      <c r="J8091" s="5">
        <v>40172</v>
      </c>
      <c r="K8091" s="25">
        <v>-78.372500000000002</v>
      </c>
      <c r="L8091" s="2" t="s">
        <v>540</v>
      </c>
      <c r="M8091" s="14">
        <f>+VLOOKUP(L8091,Customers!$C$3:$D$797,2,FALSE)</f>
        <v>3</v>
      </c>
      <c r="N8091" s="14">
        <f>+INDEX(Customers!$B$2:$D$797,MATCH(TF_Database!L8091,Customers!$C$2:$C$797,0),1)</f>
        <v>5753</v>
      </c>
      <c r="O8091" s="29">
        <f t="shared" si="758"/>
        <v>7</v>
      </c>
      <c r="P8091" s="29">
        <f t="shared" si="759"/>
        <v>13</v>
      </c>
      <c r="Q8091" s="14" t="str">
        <f t="shared" si="760"/>
        <v xml:space="preserve">Steven </v>
      </c>
      <c r="R8091" s="14" t="str">
        <f t="shared" si="761"/>
        <v>Roelle</v>
      </c>
    </row>
    <row r="8092" spans="2:18" x14ac:dyDescent="0.45">
      <c r="B8092" s="14" t="str">
        <f t="shared" si="756"/>
        <v>401711040172</v>
      </c>
      <c r="C8092" s="5">
        <v>40171</v>
      </c>
      <c r="D8092" s="2" t="s">
        <v>808</v>
      </c>
      <c r="E8092" s="14">
        <f t="shared" si="757"/>
        <v>0</v>
      </c>
      <c r="F8092" s="2">
        <v>10</v>
      </c>
      <c r="G8092" s="19">
        <v>194.65</v>
      </c>
      <c r="H8092" s="20">
        <v>0.05</v>
      </c>
      <c r="I8092" s="6"/>
      <c r="J8092" s="5">
        <v>40172</v>
      </c>
      <c r="K8092" s="25">
        <v>-3.78</v>
      </c>
      <c r="L8092" s="2" t="s">
        <v>540</v>
      </c>
      <c r="M8092" s="14">
        <f>+VLOOKUP(L8092,Customers!$C$3:$D$797,2,FALSE)</f>
        <v>3</v>
      </c>
      <c r="N8092" s="14">
        <f>+INDEX(Customers!$B$2:$D$797,MATCH(TF_Database!L8092,Customers!$C$2:$C$797,0),1)</f>
        <v>5753</v>
      </c>
      <c r="O8092" s="29">
        <f t="shared" si="758"/>
        <v>7</v>
      </c>
      <c r="P8092" s="29">
        <f t="shared" si="759"/>
        <v>13</v>
      </c>
      <c r="Q8092" s="14" t="str">
        <f t="shared" si="760"/>
        <v xml:space="preserve">Steven </v>
      </c>
      <c r="R8092" s="14" t="str">
        <f t="shared" si="761"/>
        <v>Roelle</v>
      </c>
    </row>
    <row r="8093" spans="2:18" x14ac:dyDescent="0.45">
      <c r="B8093" s="14" t="str">
        <f t="shared" si="756"/>
        <v>402882040290</v>
      </c>
      <c r="C8093" s="5">
        <v>40288</v>
      </c>
      <c r="D8093" s="2" t="s">
        <v>808</v>
      </c>
      <c r="E8093" s="14">
        <f t="shared" si="757"/>
        <v>0</v>
      </c>
      <c r="F8093" s="2">
        <v>20</v>
      </c>
      <c r="G8093" s="19">
        <v>2022.18</v>
      </c>
      <c r="H8093" s="20">
        <v>0.09</v>
      </c>
      <c r="I8093" s="6"/>
      <c r="J8093" s="5">
        <v>40290</v>
      </c>
      <c r="K8093" s="25">
        <v>594.44000000000005</v>
      </c>
      <c r="L8093" s="2" t="s">
        <v>653</v>
      </c>
      <c r="M8093" s="14">
        <f>+VLOOKUP(L8093,Customers!$C$3:$D$797,2,FALSE)</f>
        <v>3</v>
      </c>
      <c r="N8093" s="14">
        <f>+INDEX(Customers!$B$2:$D$797,MATCH(TF_Database!L8093,Customers!$C$2:$C$797,0),1)</f>
        <v>14346</v>
      </c>
      <c r="O8093" s="29">
        <f t="shared" si="758"/>
        <v>4</v>
      </c>
      <c r="P8093" s="29">
        <f t="shared" si="759"/>
        <v>13</v>
      </c>
      <c r="Q8093" s="14" t="str">
        <f t="shared" si="760"/>
        <v xml:space="preserve">Liz </v>
      </c>
      <c r="R8093" s="14" t="str">
        <f t="shared" si="761"/>
        <v>Pelletier</v>
      </c>
    </row>
    <row r="8094" spans="2:18" x14ac:dyDescent="0.45">
      <c r="B8094" s="14" t="str">
        <f t="shared" si="756"/>
        <v>40140940141</v>
      </c>
      <c r="C8094" s="5">
        <v>40140</v>
      </c>
      <c r="D8094" s="2" t="s">
        <v>808</v>
      </c>
      <c r="E8094" s="14">
        <f t="shared" si="757"/>
        <v>0</v>
      </c>
      <c r="F8094" s="2">
        <v>9</v>
      </c>
      <c r="G8094" s="19">
        <v>351.06</v>
      </c>
      <c r="H8094" s="20">
        <v>0.02</v>
      </c>
      <c r="I8094" s="6"/>
      <c r="J8094" s="5">
        <v>40141</v>
      </c>
      <c r="K8094" s="25">
        <v>-306.32</v>
      </c>
      <c r="L8094" s="2" t="s">
        <v>279</v>
      </c>
      <c r="M8094" s="14">
        <f>+VLOOKUP(L8094,Customers!$C$3:$D$797,2,FALSE)</f>
        <v>5</v>
      </c>
      <c r="N8094" s="14">
        <f>+INDEX(Customers!$B$2:$D$797,MATCH(TF_Database!L8094,Customers!$C$2:$C$797,0),1)</f>
        <v>2044</v>
      </c>
      <c r="O8094" s="29">
        <f t="shared" si="758"/>
        <v>6</v>
      </c>
      <c r="P8094" s="29">
        <f t="shared" si="759"/>
        <v>12</v>
      </c>
      <c r="Q8094" s="14" t="str">
        <f t="shared" si="760"/>
        <v xml:space="preserve">Frank </v>
      </c>
      <c r="R8094" s="14" t="str">
        <f t="shared" si="761"/>
        <v>Hawley</v>
      </c>
    </row>
    <row r="8095" spans="2:18" x14ac:dyDescent="0.45">
      <c r="B8095" s="14" t="str">
        <f t="shared" si="756"/>
        <v>400011340002</v>
      </c>
      <c r="C8095" s="5">
        <v>40001</v>
      </c>
      <c r="D8095" s="2" t="s">
        <v>806</v>
      </c>
      <c r="E8095" s="14">
        <f t="shared" si="757"/>
        <v>1</v>
      </c>
      <c r="F8095" s="2">
        <v>13</v>
      </c>
      <c r="G8095" s="19">
        <v>42.27</v>
      </c>
      <c r="H8095" s="20">
        <v>0.01</v>
      </c>
      <c r="I8095" s="6"/>
      <c r="J8095" s="5">
        <v>40002</v>
      </c>
      <c r="K8095" s="25">
        <v>4.5599999999999996</v>
      </c>
      <c r="L8095" s="2" t="s">
        <v>26</v>
      </c>
      <c r="M8095" s="14">
        <f>+VLOOKUP(L8095,Customers!$C$3:$D$797,2,FALSE)</f>
        <v>1</v>
      </c>
      <c r="N8095" s="14">
        <f>+INDEX(Customers!$B$2:$D$797,MATCH(TF_Database!L8095,Customers!$C$2:$C$797,0),1)</f>
        <v>20642</v>
      </c>
      <c r="O8095" s="29">
        <f t="shared" si="758"/>
        <v>6</v>
      </c>
      <c r="P8095" s="29">
        <f t="shared" si="759"/>
        <v>13</v>
      </c>
      <c r="Q8095" s="14" t="str">
        <f t="shared" si="760"/>
        <v xml:space="preserve">Aaron </v>
      </c>
      <c r="R8095" s="14" t="str">
        <f t="shared" si="761"/>
        <v>Bergman</v>
      </c>
    </row>
    <row r="8096" spans="2:18" x14ac:dyDescent="0.45">
      <c r="B8096" s="14" t="str">
        <f t="shared" si="756"/>
        <v>41016541017</v>
      </c>
      <c r="C8096" s="5">
        <v>41016</v>
      </c>
      <c r="D8096" s="2" t="s">
        <v>810</v>
      </c>
      <c r="E8096" s="14">
        <f t="shared" si="757"/>
        <v>0</v>
      </c>
      <c r="F8096" s="2">
        <v>5</v>
      </c>
      <c r="G8096" s="19">
        <v>455.08</v>
      </c>
      <c r="H8096" s="20">
        <v>0.04</v>
      </c>
      <c r="I8096" s="6"/>
      <c r="J8096" s="5">
        <v>41017</v>
      </c>
      <c r="K8096" s="25">
        <v>27.8</v>
      </c>
      <c r="L8096" s="2" t="s">
        <v>116</v>
      </c>
      <c r="M8096" s="14">
        <f>+VLOOKUP(L8096,Customers!$C$3:$D$797,2,FALSE)</f>
        <v>4</v>
      </c>
      <c r="N8096" s="14">
        <f>+INDEX(Customers!$B$2:$D$797,MATCH(TF_Database!L8096,Customers!$C$2:$C$797,0),1)</f>
        <v>14245</v>
      </c>
      <c r="O8096" s="29">
        <f t="shared" si="758"/>
        <v>4</v>
      </c>
      <c r="P8096" s="29">
        <f t="shared" si="759"/>
        <v>12</v>
      </c>
      <c r="Q8096" s="14" t="str">
        <f t="shared" si="760"/>
        <v xml:space="preserve">Jim </v>
      </c>
      <c r="R8096" s="14" t="str">
        <f t="shared" si="761"/>
        <v>Karlsson</v>
      </c>
    </row>
    <row r="8097" spans="2:18" x14ac:dyDescent="0.45">
      <c r="B8097" s="14" t="str">
        <f t="shared" si="756"/>
        <v>402462340248</v>
      </c>
      <c r="C8097" s="5">
        <v>40246</v>
      </c>
      <c r="D8097" s="2" t="s">
        <v>808</v>
      </c>
      <c r="E8097" s="14">
        <f t="shared" si="757"/>
        <v>0</v>
      </c>
      <c r="F8097" s="2">
        <v>23</v>
      </c>
      <c r="G8097" s="19">
        <v>239.49</v>
      </c>
      <c r="H8097" s="20">
        <v>0.04</v>
      </c>
      <c r="I8097" s="6"/>
      <c r="J8097" s="5">
        <v>40248</v>
      </c>
      <c r="K8097" s="25">
        <v>-159.35</v>
      </c>
      <c r="L8097" s="2" t="s">
        <v>653</v>
      </c>
      <c r="M8097" s="14">
        <f>+VLOOKUP(L8097,Customers!$C$3:$D$797,2,FALSE)</f>
        <v>3</v>
      </c>
      <c r="N8097" s="14">
        <f>+INDEX(Customers!$B$2:$D$797,MATCH(TF_Database!L8097,Customers!$C$2:$C$797,0),1)</f>
        <v>14346</v>
      </c>
      <c r="O8097" s="29">
        <f t="shared" si="758"/>
        <v>4</v>
      </c>
      <c r="P8097" s="29">
        <f t="shared" si="759"/>
        <v>13</v>
      </c>
      <c r="Q8097" s="14" t="str">
        <f t="shared" si="760"/>
        <v xml:space="preserve">Liz </v>
      </c>
      <c r="R8097" s="14" t="str">
        <f t="shared" si="761"/>
        <v>Pelletier</v>
      </c>
    </row>
    <row r="8098" spans="2:18" x14ac:dyDescent="0.45">
      <c r="B8098" s="14" t="str">
        <f t="shared" si="756"/>
        <v>402461440249</v>
      </c>
      <c r="C8098" s="5">
        <v>40246</v>
      </c>
      <c r="D8098" s="2" t="s">
        <v>808</v>
      </c>
      <c r="E8098" s="14">
        <f t="shared" si="757"/>
        <v>0</v>
      </c>
      <c r="F8098" s="2">
        <v>14</v>
      </c>
      <c r="G8098" s="19">
        <v>1819.1529999999998</v>
      </c>
      <c r="H8098" s="20">
        <v>0.02</v>
      </c>
      <c r="I8098" s="6"/>
      <c r="J8098" s="5">
        <v>40249</v>
      </c>
      <c r="K8098" s="25">
        <v>-35.497</v>
      </c>
      <c r="L8098" s="2" t="s">
        <v>653</v>
      </c>
      <c r="M8098" s="14">
        <f>+VLOOKUP(L8098,Customers!$C$3:$D$797,2,FALSE)</f>
        <v>3</v>
      </c>
      <c r="N8098" s="14">
        <f>+INDEX(Customers!$B$2:$D$797,MATCH(TF_Database!L8098,Customers!$C$2:$C$797,0),1)</f>
        <v>14346</v>
      </c>
      <c r="O8098" s="29">
        <f t="shared" si="758"/>
        <v>4</v>
      </c>
      <c r="P8098" s="29">
        <f t="shared" si="759"/>
        <v>13</v>
      </c>
      <c r="Q8098" s="14" t="str">
        <f t="shared" si="760"/>
        <v xml:space="preserve">Liz </v>
      </c>
      <c r="R8098" s="14" t="str">
        <f t="shared" si="761"/>
        <v>Pelletier</v>
      </c>
    </row>
    <row r="8099" spans="2:18" x14ac:dyDescent="0.45">
      <c r="B8099" s="14" t="str">
        <f t="shared" si="756"/>
        <v>406404340641</v>
      </c>
      <c r="C8099" s="5">
        <v>40640</v>
      </c>
      <c r="D8099" s="2" t="s">
        <v>808</v>
      </c>
      <c r="E8099" s="14">
        <f t="shared" si="757"/>
        <v>0</v>
      </c>
      <c r="F8099" s="2">
        <v>43</v>
      </c>
      <c r="G8099" s="19">
        <v>816.11</v>
      </c>
      <c r="H8099" s="20">
        <v>0.04</v>
      </c>
      <c r="I8099" s="6"/>
      <c r="J8099" s="5">
        <v>40641</v>
      </c>
      <c r="K8099" s="25">
        <v>66.14</v>
      </c>
      <c r="L8099" s="2" t="s">
        <v>692</v>
      </c>
      <c r="M8099" s="14">
        <f>+VLOOKUP(L8099,Customers!$C$3:$D$797,2,FALSE)</f>
        <v>4</v>
      </c>
      <c r="N8099" s="14">
        <f>+INDEX(Customers!$B$2:$D$797,MATCH(TF_Database!L8099,Customers!$C$2:$C$797,0),1)</f>
        <v>24126</v>
      </c>
      <c r="O8099" s="29">
        <f t="shared" si="758"/>
        <v>10</v>
      </c>
      <c r="P8099" s="29">
        <f t="shared" si="759"/>
        <v>17</v>
      </c>
      <c r="Q8099" s="14" t="str">
        <f t="shared" si="760"/>
        <v xml:space="preserve">Christine </v>
      </c>
      <c r="R8099" s="14" t="str">
        <f t="shared" si="761"/>
        <v>Abelman</v>
      </c>
    </row>
    <row r="8100" spans="2:18" x14ac:dyDescent="0.45">
      <c r="B8100" s="14" t="str">
        <f t="shared" si="756"/>
        <v>412342741236</v>
      </c>
      <c r="C8100" s="5">
        <v>41234</v>
      </c>
      <c r="D8100" s="2" t="s">
        <v>811</v>
      </c>
      <c r="E8100" s="14">
        <f t="shared" si="757"/>
        <v>0</v>
      </c>
      <c r="F8100" s="2">
        <v>27</v>
      </c>
      <c r="G8100" s="19">
        <v>6785.86</v>
      </c>
      <c r="H8100" s="20">
        <v>0.05</v>
      </c>
      <c r="I8100" s="6"/>
      <c r="J8100" s="5">
        <v>41236</v>
      </c>
      <c r="K8100" s="25">
        <v>-740.07</v>
      </c>
      <c r="L8100" s="2" t="s">
        <v>311</v>
      </c>
      <c r="M8100" s="14">
        <f>+VLOOKUP(L8100,Customers!$C$3:$D$797,2,FALSE)</f>
        <v>2</v>
      </c>
      <c r="N8100" s="14">
        <f>+INDEX(Customers!$B$2:$D$797,MATCH(TF_Database!L8100,Customers!$C$2:$C$797,0),1)</f>
        <v>8618</v>
      </c>
      <c r="O8100" s="29">
        <f t="shared" si="758"/>
        <v>7</v>
      </c>
      <c r="P8100" s="29">
        <f t="shared" si="759"/>
        <v>14</v>
      </c>
      <c r="Q8100" s="14" t="str">
        <f t="shared" si="760"/>
        <v xml:space="preserve">Andrew </v>
      </c>
      <c r="R8100" s="14" t="str">
        <f t="shared" si="761"/>
        <v>Roberts</v>
      </c>
    </row>
    <row r="8101" spans="2:18" x14ac:dyDescent="0.45">
      <c r="B8101" s="14" t="str">
        <f t="shared" si="756"/>
        <v>404382040445</v>
      </c>
      <c r="C8101" s="5">
        <v>40438</v>
      </c>
      <c r="D8101" s="2" t="s">
        <v>804</v>
      </c>
      <c r="E8101" s="14">
        <f t="shared" si="757"/>
        <v>0</v>
      </c>
      <c r="F8101" s="2">
        <v>20</v>
      </c>
      <c r="G8101" s="19">
        <v>127.16</v>
      </c>
      <c r="H8101" s="20">
        <v>0.1</v>
      </c>
      <c r="I8101" s="6"/>
      <c r="J8101" s="5">
        <v>40445</v>
      </c>
      <c r="K8101" s="25">
        <v>-74.03</v>
      </c>
      <c r="L8101" s="2" t="s">
        <v>785</v>
      </c>
      <c r="M8101" s="14">
        <f>+VLOOKUP(L8101,Customers!$C$3:$D$797,2,FALSE)</f>
        <v>1</v>
      </c>
      <c r="N8101" s="14">
        <f>+INDEX(Customers!$B$2:$D$797,MATCH(TF_Database!L8101,Customers!$C$2:$C$797,0),1)</f>
        <v>15223</v>
      </c>
      <c r="O8101" s="29">
        <f t="shared" si="758"/>
        <v>7</v>
      </c>
      <c r="P8101" s="29">
        <f t="shared" si="759"/>
        <v>14</v>
      </c>
      <c r="Q8101" s="14" t="str">
        <f t="shared" si="760"/>
        <v xml:space="preserve">Yoseph </v>
      </c>
      <c r="R8101" s="14" t="str">
        <f t="shared" si="761"/>
        <v>Carroll</v>
      </c>
    </row>
    <row r="8102" spans="2:18" x14ac:dyDescent="0.45">
      <c r="B8102" s="14" t="str">
        <f t="shared" si="756"/>
        <v>410612141062</v>
      </c>
      <c r="C8102" s="5">
        <v>41061</v>
      </c>
      <c r="D8102" s="2" t="s">
        <v>811</v>
      </c>
      <c r="E8102" s="14">
        <f t="shared" si="757"/>
        <v>0</v>
      </c>
      <c r="F8102" s="2">
        <v>21</v>
      </c>
      <c r="G8102" s="19">
        <v>2580.67</v>
      </c>
      <c r="H8102" s="20">
        <v>0.1</v>
      </c>
      <c r="I8102" s="6"/>
      <c r="J8102" s="5">
        <v>41062</v>
      </c>
      <c r="K8102" s="25">
        <v>-1050.77</v>
      </c>
      <c r="L8102" s="2" t="s">
        <v>790</v>
      </c>
      <c r="M8102" s="14">
        <f>+VLOOKUP(L8102,Customers!$C$3:$D$797,2,FALSE)</f>
        <v>5</v>
      </c>
      <c r="N8102" s="14">
        <f>+INDEX(Customers!$B$2:$D$797,MATCH(TF_Database!L8102,Customers!$C$2:$C$797,0),1)</f>
        <v>17506</v>
      </c>
      <c r="O8102" s="29">
        <f t="shared" si="758"/>
        <v>12</v>
      </c>
      <c r="P8102" s="29">
        <f t="shared" si="759"/>
        <v>18</v>
      </c>
      <c r="Q8102" s="14" t="str">
        <f t="shared" si="760"/>
        <v xml:space="preserve">Christopher </v>
      </c>
      <c r="R8102" s="14" t="str">
        <f t="shared" si="761"/>
        <v>Conant</v>
      </c>
    </row>
    <row r="8103" spans="2:18" x14ac:dyDescent="0.45">
      <c r="B8103" s="14" t="str">
        <f t="shared" si="756"/>
        <v>410611941062</v>
      </c>
      <c r="C8103" s="5">
        <v>41061</v>
      </c>
      <c r="D8103" s="2" t="s">
        <v>811</v>
      </c>
      <c r="E8103" s="14">
        <f t="shared" si="757"/>
        <v>0</v>
      </c>
      <c r="F8103" s="2">
        <v>19</v>
      </c>
      <c r="G8103" s="19">
        <v>955.46</v>
      </c>
      <c r="H8103" s="20">
        <v>0.03</v>
      </c>
      <c r="I8103" s="6"/>
      <c r="J8103" s="5">
        <v>41062</v>
      </c>
      <c r="K8103" s="25">
        <v>-79.05</v>
      </c>
      <c r="L8103" s="2" t="s">
        <v>790</v>
      </c>
      <c r="M8103" s="14">
        <f>+VLOOKUP(L8103,Customers!$C$3:$D$797,2,FALSE)</f>
        <v>5</v>
      </c>
      <c r="N8103" s="14">
        <f>+INDEX(Customers!$B$2:$D$797,MATCH(TF_Database!L8103,Customers!$C$2:$C$797,0),1)</f>
        <v>17506</v>
      </c>
      <c r="O8103" s="29">
        <f t="shared" si="758"/>
        <v>12</v>
      </c>
      <c r="P8103" s="29">
        <f t="shared" si="759"/>
        <v>18</v>
      </c>
      <c r="Q8103" s="14" t="str">
        <f t="shared" si="760"/>
        <v xml:space="preserve">Christopher </v>
      </c>
      <c r="R8103" s="14" t="str">
        <f t="shared" si="761"/>
        <v>Conant</v>
      </c>
    </row>
    <row r="8104" spans="2:18" x14ac:dyDescent="0.45">
      <c r="B8104" s="14" t="str">
        <f t="shared" si="756"/>
        <v>41061341062</v>
      </c>
      <c r="C8104" s="5">
        <v>41061</v>
      </c>
      <c r="D8104" s="2" t="s">
        <v>811</v>
      </c>
      <c r="E8104" s="14">
        <f t="shared" si="757"/>
        <v>0</v>
      </c>
      <c r="F8104" s="2">
        <v>3</v>
      </c>
      <c r="G8104" s="19">
        <v>121.26</v>
      </c>
      <c r="H8104" s="20">
        <v>0</v>
      </c>
      <c r="I8104" s="6"/>
      <c r="J8104" s="5">
        <v>41062</v>
      </c>
      <c r="K8104" s="25">
        <v>-12.52</v>
      </c>
      <c r="L8104" s="2" t="s">
        <v>790</v>
      </c>
      <c r="M8104" s="14">
        <f>+VLOOKUP(L8104,Customers!$C$3:$D$797,2,FALSE)</f>
        <v>5</v>
      </c>
      <c r="N8104" s="14">
        <f>+INDEX(Customers!$B$2:$D$797,MATCH(TF_Database!L8104,Customers!$C$2:$C$797,0),1)</f>
        <v>17506</v>
      </c>
      <c r="O8104" s="29">
        <f t="shared" si="758"/>
        <v>12</v>
      </c>
      <c r="P8104" s="29">
        <f t="shared" si="759"/>
        <v>18</v>
      </c>
      <c r="Q8104" s="14" t="str">
        <f t="shared" si="760"/>
        <v xml:space="preserve">Christopher </v>
      </c>
      <c r="R8104" s="14" t="str">
        <f t="shared" si="761"/>
        <v>Conant</v>
      </c>
    </row>
    <row r="8105" spans="2:18" x14ac:dyDescent="0.45">
      <c r="B8105" s="14" t="str">
        <f t="shared" si="756"/>
        <v>398781439882</v>
      </c>
      <c r="C8105" s="5">
        <v>39878</v>
      </c>
      <c r="D8105" s="2" t="s">
        <v>804</v>
      </c>
      <c r="E8105" s="14">
        <f t="shared" si="757"/>
        <v>0</v>
      </c>
      <c r="F8105" s="2">
        <v>14</v>
      </c>
      <c r="G8105" s="19">
        <v>3236.8</v>
      </c>
      <c r="H8105" s="20">
        <v>0.08</v>
      </c>
      <c r="I8105" s="6"/>
      <c r="J8105" s="5">
        <v>39882</v>
      </c>
      <c r="K8105" s="25">
        <v>501.69</v>
      </c>
      <c r="L8105" s="2" t="s">
        <v>786</v>
      </c>
      <c r="M8105" s="14">
        <f>+VLOOKUP(L8105,Customers!$C$3:$D$797,2,FALSE)</f>
        <v>3</v>
      </c>
      <c r="N8105" s="14">
        <f>+INDEX(Customers!$B$2:$D$797,MATCH(TF_Database!L8105,Customers!$C$2:$C$797,0),1)</f>
        <v>12203</v>
      </c>
      <c r="O8105" s="29">
        <f t="shared" si="758"/>
        <v>8</v>
      </c>
      <c r="P8105" s="29">
        <f t="shared" si="759"/>
        <v>12</v>
      </c>
      <c r="Q8105" s="14" t="str">
        <f t="shared" si="760"/>
        <v xml:space="preserve">Raymond </v>
      </c>
      <c r="R8105" s="14" t="str">
        <f t="shared" si="761"/>
        <v>Book</v>
      </c>
    </row>
    <row r="8106" spans="2:18" x14ac:dyDescent="0.45">
      <c r="B8106" s="14" t="str">
        <f t="shared" si="756"/>
        <v>398361839838</v>
      </c>
      <c r="C8106" s="5">
        <v>39836</v>
      </c>
      <c r="D8106" s="2" t="s">
        <v>810</v>
      </c>
      <c r="E8106" s="14">
        <f t="shared" si="757"/>
        <v>0</v>
      </c>
      <c r="F8106" s="2">
        <v>18</v>
      </c>
      <c r="G8106" s="19">
        <v>1383.2</v>
      </c>
      <c r="H8106" s="20">
        <v>0.01</v>
      </c>
      <c r="I8106" s="6"/>
      <c r="J8106" s="5">
        <v>39838</v>
      </c>
      <c r="K8106" s="25">
        <v>-23.44</v>
      </c>
      <c r="L8106" s="2" t="s">
        <v>793</v>
      </c>
      <c r="M8106" s="14">
        <f>+VLOOKUP(L8106,Customers!$C$3:$D$797,2,FALSE)</f>
        <v>1</v>
      </c>
      <c r="N8106" s="14">
        <f>+INDEX(Customers!$B$2:$D$797,MATCH(TF_Database!L8106,Customers!$C$2:$C$797,0),1)</f>
        <v>15839</v>
      </c>
      <c r="O8106" s="29">
        <f t="shared" si="758"/>
        <v>9</v>
      </c>
      <c r="P8106" s="29">
        <f t="shared" si="759"/>
        <v>16</v>
      </c>
      <c r="Q8106" s="14" t="str">
        <f t="shared" si="760"/>
        <v xml:space="preserve">Victoria </v>
      </c>
      <c r="R8106" s="14" t="str">
        <f t="shared" si="761"/>
        <v>Brennan</v>
      </c>
    </row>
    <row r="8107" spans="2:18" x14ac:dyDescent="0.45">
      <c r="B8107" s="14" t="str">
        <f t="shared" si="756"/>
        <v>408113640812</v>
      </c>
      <c r="C8107" s="5">
        <v>40811</v>
      </c>
      <c r="D8107" s="2" t="s">
        <v>811</v>
      </c>
      <c r="E8107" s="14">
        <f t="shared" si="757"/>
        <v>0</v>
      </c>
      <c r="F8107" s="2">
        <v>36</v>
      </c>
      <c r="G8107" s="19">
        <v>1793.24</v>
      </c>
      <c r="H8107" s="20">
        <v>0.01</v>
      </c>
      <c r="I8107" s="6"/>
      <c r="J8107" s="5">
        <v>40812</v>
      </c>
      <c r="K8107" s="25">
        <v>739.36</v>
      </c>
      <c r="L8107" s="2" t="s">
        <v>783</v>
      </c>
      <c r="M8107" s="14">
        <f>+VLOOKUP(L8107,Customers!$C$3:$D$797,2,FALSE)</f>
        <v>5</v>
      </c>
      <c r="N8107" s="14">
        <f>+INDEX(Customers!$B$2:$D$797,MATCH(TF_Database!L8107,Customers!$C$2:$C$797,0),1)</f>
        <v>433</v>
      </c>
      <c r="O8107" s="29">
        <f t="shared" si="758"/>
        <v>4</v>
      </c>
      <c r="P8107" s="29">
        <f t="shared" si="759"/>
        <v>8</v>
      </c>
      <c r="Q8107" s="14" t="str">
        <f t="shared" si="760"/>
        <v xml:space="preserve">Roy </v>
      </c>
      <c r="R8107" s="14" t="str">
        <f t="shared" si="761"/>
        <v>Phan</v>
      </c>
    </row>
    <row r="8108" spans="2:18" x14ac:dyDescent="0.45">
      <c r="B8108" s="14" t="str">
        <f t="shared" si="756"/>
        <v>40811240813</v>
      </c>
      <c r="C8108" s="5">
        <v>40811</v>
      </c>
      <c r="D8108" s="2" t="s">
        <v>811</v>
      </c>
      <c r="E8108" s="14">
        <f t="shared" si="757"/>
        <v>0</v>
      </c>
      <c r="F8108" s="2">
        <v>2</v>
      </c>
      <c r="G8108" s="19">
        <v>143.667</v>
      </c>
      <c r="H8108" s="20">
        <v>0.09</v>
      </c>
      <c r="I8108" s="6"/>
      <c r="J8108" s="5">
        <v>40813</v>
      </c>
      <c r="K8108" s="25">
        <v>-363.55</v>
      </c>
      <c r="L8108" s="2" t="s">
        <v>783</v>
      </c>
      <c r="M8108" s="14">
        <f>+VLOOKUP(L8108,Customers!$C$3:$D$797,2,FALSE)</f>
        <v>5</v>
      </c>
      <c r="N8108" s="14">
        <f>+INDEX(Customers!$B$2:$D$797,MATCH(TF_Database!L8108,Customers!$C$2:$C$797,0),1)</f>
        <v>433</v>
      </c>
      <c r="O8108" s="29">
        <f t="shared" si="758"/>
        <v>4</v>
      </c>
      <c r="P8108" s="29">
        <f t="shared" si="759"/>
        <v>8</v>
      </c>
      <c r="Q8108" s="14" t="str">
        <f t="shared" si="760"/>
        <v xml:space="preserve">Roy </v>
      </c>
      <c r="R8108" s="14" t="str">
        <f t="shared" si="761"/>
        <v>Phan</v>
      </c>
    </row>
    <row r="8109" spans="2:18" x14ac:dyDescent="0.45">
      <c r="B8109" s="14" t="str">
        <f t="shared" si="756"/>
        <v>40060540061</v>
      </c>
      <c r="C8109" s="5">
        <v>40060</v>
      </c>
      <c r="D8109" s="2" t="s">
        <v>810</v>
      </c>
      <c r="E8109" s="14">
        <f t="shared" si="757"/>
        <v>0</v>
      </c>
      <c r="F8109" s="2">
        <v>5</v>
      </c>
      <c r="G8109" s="19">
        <v>25.27</v>
      </c>
      <c r="H8109" s="20">
        <v>0.01</v>
      </c>
      <c r="I8109" s="6"/>
      <c r="J8109" s="5">
        <v>40061</v>
      </c>
      <c r="K8109" s="25">
        <v>-19.93</v>
      </c>
      <c r="L8109" s="2" t="s">
        <v>692</v>
      </c>
      <c r="M8109" s="14">
        <f>+VLOOKUP(L8109,Customers!$C$3:$D$797,2,FALSE)</f>
        <v>4</v>
      </c>
      <c r="N8109" s="14">
        <f>+INDEX(Customers!$B$2:$D$797,MATCH(TF_Database!L8109,Customers!$C$2:$C$797,0),1)</f>
        <v>24126</v>
      </c>
      <c r="O8109" s="29">
        <f t="shared" si="758"/>
        <v>10</v>
      </c>
      <c r="P8109" s="29">
        <f t="shared" si="759"/>
        <v>17</v>
      </c>
      <c r="Q8109" s="14" t="str">
        <f t="shared" si="760"/>
        <v xml:space="preserve">Christine </v>
      </c>
      <c r="R8109" s="14" t="str">
        <f t="shared" si="761"/>
        <v>Abelman</v>
      </c>
    </row>
    <row r="8110" spans="2:18" x14ac:dyDescent="0.45">
      <c r="B8110" s="14" t="str">
        <f t="shared" si="756"/>
        <v>400603740061</v>
      </c>
      <c r="C8110" s="5">
        <v>40060</v>
      </c>
      <c r="D8110" s="2" t="s">
        <v>810</v>
      </c>
      <c r="E8110" s="14">
        <f t="shared" si="757"/>
        <v>0</v>
      </c>
      <c r="F8110" s="2">
        <v>37</v>
      </c>
      <c r="G8110" s="19">
        <v>14410.78</v>
      </c>
      <c r="H8110" s="20">
        <v>0.02</v>
      </c>
      <c r="I8110" s="6"/>
      <c r="J8110" s="5">
        <v>40061</v>
      </c>
      <c r="K8110" s="25">
        <v>6365.5820000000003</v>
      </c>
      <c r="L8110" s="2" t="s">
        <v>692</v>
      </c>
      <c r="M8110" s="14">
        <f>+VLOOKUP(L8110,Customers!$C$3:$D$797,2,FALSE)</f>
        <v>4</v>
      </c>
      <c r="N8110" s="14">
        <f>+INDEX(Customers!$B$2:$D$797,MATCH(TF_Database!L8110,Customers!$C$2:$C$797,0),1)</f>
        <v>24126</v>
      </c>
      <c r="O8110" s="29">
        <f t="shared" si="758"/>
        <v>10</v>
      </c>
      <c r="P8110" s="29">
        <f t="shared" si="759"/>
        <v>17</v>
      </c>
      <c r="Q8110" s="14" t="str">
        <f t="shared" si="760"/>
        <v xml:space="preserve">Christine </v>
      </c>
      <c r="R8110" s="14" t="str">
        <f t="shared" si="761"/>
        <v>Abelman</v>
      </c>
    </row>
    <row r="8111" spans="2:18" x14ac:dyDescent="0.45">
      <c r="B8111" s="14" t="str">
        <f t="shared" si="756"/>
        <v>400603940061</v>
      </c>
      <c r="C8111" s="5">
        <v>40060</v>
      </c>
      <c r="D8111" s="2" t="s">
        <v>810</v>
      </c>
      <c r="E8111" s="14">
        <f t="shared" si="757"/>
        <v>0</v>
      </c>
      <c r="F8111" s="2">
        <v>39</v>
      </c>
      <c r="G8111" s="19">
        <v>15341.46</v>
      </c>
      <c r="H8111" s="20">
        <v>0</v>
      </c>
      <c r="I8111" s="6"/>
      <c r="J8111" s="5">
        <v>40061</v>
      </c>
      <c r="K8111" s="25">
        <v>394.52</v>
      </c>
      <c r="L8111" s="2" t="s">
        <v>692</v>
      </c>
      <c r="M8111" s="14">
        <f>+VLOOKUP(L8111,Customers!$C$3:$D$797,2,FALSE)</f>
        <v>4</v>
      </c>
      <c r="N8111" s="14">
        <f>+INDEX(Customers!$B$2:$D$797,MATCH(TF_Database!L8111,Customers!$C$2:$C$797,0),1)</f>
        <v>24126</v>
      </c>
      <c r="O8111" s="29">
        <f t="shared" si="758"/>
        <v>10</v>
      </c>
      <c r="P8111" s="29">
        <f t="shared" si="759"/>
        <v>17</v>
      </c>
      <c r="Q8111" s="14" t="str">
        <f t="shared" si="760"/>
        <v xml:space="preserve">Christine </v>
      </c>
      <c r="R8111" s="14" t="str">
        <f t="shared" si="761"/>
        <v>Abelman</v>
      </c>
    </row>
    <row r="8112" spans="2:18" x14ac:dyDescent="0.45">
      <c r="B8112" s="14" t="str">
        <f t="shared" si="756"/>
        <v>40060640062</v>
      </c>
      <c r="C8112" s="5">
        <v>40060</v>
      </c>
      <c r="D8112" s="2" t="s">
        <v>810</v>
      </c>
      <c r="E8112" s="14">
        <f t="shared" si="757"/>
        <v>0</v>
      </c>
      <c r="F8112" s="2">
        <v>6</v>
      </c>
      <c r="G8112" s="19">
        <v>507.56049999999999</v>
      </c>
      <c r="H8112" s="20">
        <v>0.04</v>
      </c>
      <c r="I8112" s="6"/>
      <c r="J8112" s="5">
        <v>40062</v>
      </c>
      <c r="K8112" s="25">
        <v>-258.22500000000002</v>
      </c>
      <c r="L8112" s="2" t="s">
        <v>692</v>
      </c>
      <c r="M8112" s="14">
        <f>+VLOOKUP(L8112,Customers!$C$3:$D$797,2,FALSE)</f>
        <v>4</v>
      </c>
      <c r="N8112" s="14">
        <f>+INDEX(Customers!$B$2:$D$797,MATCH(TF_Database!L8112,Customers!$C$2:$C$797,0),1)</f>
        <v>24126</v>
      </c>
      <c r="O8112" s="29">
        <f t="shared" si="758"/>
        <v>10</v>
      </c>
      <c r="P8112" s="29">
        <f t="shared" si="759"/>
        <v>17</v>
      </c>
      <c r="Q8112" s="14" t="str">
        <f t="shared" si="760"/>
        <v xml:space="preserve">Christine </v>
      </c>
      <c r="R8112" s="14" t="str">
        <f t="shared" si="761"/>
        <v>Abelman</v>
      </c>
    </row>
    <row r="8113" spans="2:18" x14ac:dyDescent="0.45">
      <c r="B8113" s="14" t="str">
        <f t="shared" si="756"/>
        <v>409584240960</v>
      </c>
      <c r="C8113" s="5">
        <v>40958</v>
      </c>
      <c r="D8113" s="2" t="s">
        <v>804</v>
      </c>
      <c r="E8113" s="14">
        <f t="shared" si="757"/>
        <v>0</v>
      </c>
      <c r="F8113" s="2">
        <v>42</v>
      </c>
      <c r="G8113" s="19">
        <v>128.13</v>
      </c>
      <c r="H8113" s="20">
        <v>0.09</v>
      </c>
      <c r="I8113" s="6"/>
      <c r="J8113" s="5">
        <v>40960</v>
      </c>
      <c r="K8113" s="25">
        <v>32.53</v>
      </c>
      <c r="L8113" s="2" t="s">
        <v>787</v>
      </c>
      <c r="M8113" s="14">
        <f>+VLOOKUP(L8113,Customers!$C$3:$D$797,2,FALSE)</f>
        <v>4</v>
      </c>
      <c r="N8113" s="14">
        <f>+INDEX(Customers!$B$2:$D$797,MATCH(TF_Database!L8113,Customers!$C$2:$C$797,0),1)</f>
        <v>21182</v>
      </c>
      <c r="O8113" s="29">
        <f t="shared" si="758"/>
        <v>5</v>
      </c>
      <c r="P8113" s="29">
        <f t="shared" si="759"/>
        <v>14</v>
      </c>
      <c r="Q8113" s="14" t="str">
        <f t="shared" si="760"/>
        <v xml:space="preserve">Alan </v>
      </c>
      <c r="R8113" s="14" t="str">
        <f t="shared" si="761"/>
        <v>Dominguez</v>
      </c>
    </row>
    <row r="8114" spans="2:18" x14ac:dyDescent="0.45">
      <c r="B8114" s="14" t="str">
        <f t="shared" si="756"/>
        <v>40605840610</v>
      </c>
      <c r="C8114" s="5">
        <v>40605</v>
      </c>
      <c r="D8114" s="2" t="s">
        <v>804</v>
      </c>
      <c r="E8114" s="14">
        <f t="shared" si="757"/>
        <v>0</v>
      </c>
      <c r="F8114" s="2">
        <v>8</v>
      </c>
      <c r="G8114" s="19">
        <v>441.80449999999996</v>
      </c>
      <c r="H8114" s="20">
        <v>0.03</v>
      </c>
      <c r="I8114" s="6"/>
      <c r="J8114" s="5">
        <v>40610</v>
      </c>
      <c r="K8114" s="25">
        <v>-201.48699999999999</v>
      </c>
      <c r="L8114" s="2" t="s">
        <v>783</v>
      </c>
      <c r="M8114" s="14">
        <f>+VLOOKUP(L8114,Customers!$C$3:$D$797,2,FALSE)</f>
        <v>5</v>
      </c>
      <c r="N8114" s="14">
        <f>+INDEX(Customers!$B$2:$D$797,MATCH(TF_Database!L8114,Customers!$C$2:$C$797,0),1)</f>
        <v>433</v>
      </c>
      <c r="O8114" s="29">
        <f t="shared" si="758"/>
        <v>4</v>
      </c>
      <c r="P8114" s="29">
        <f t="shared" si="759"/>
        <v>8</v>
      </c>
      <c r="Q8114" s="14" t="str">
        <f t="shared" si="760"/>
        <v xml:space="preserve">Roy </v>
      </c>
      <c r="R8114" s="14" t="str">
        <f t="shared" si="761"/>
        <v>Phan</v>
      </c>
    </row>
    <row r="8115" spans="2:18" x14ac:dyDescent="0.45">
      <c r="B8115" s="14" t="str">
        <f t="shared" si="756"/>
        <v>401303140132</v>
      </c>
      <c r="C8115" s="5">
        <v>40130</v>
      </c>
      <c r="D8115" s="2" t="s">
        <v>810</v>
      </c>
      <c r="E8115" s="14">
        <f t="shared" si="757"/>
        <v>0</v>
      </c>
      <c r="F8115" s="2">
        <v>31</v>
      </c>
      <c r="G8115" s="19">
        <v>835.11</v>
      </c>
      <c r="H8115" s="20">
        <v>0</v>
      </c>
      <c r="I8115" s="6"/>
      <c r="J8115" s="5">
        <v>40132</v>
      </c>
      <c r="K8115" s="25">
        <v>213.79</v>
      </c>
      <c r="L8115" s="2" t="s">
        <v>789</v>
      </c>
      <c r="M8115" s="14">
        <f>+VLOOKUP(L8115,Customers!$C$3:$D$797,2,FALSE)</f>
        <v>5</v>
      </c>
      <c r="N8115" s="14">
        <f>+INDEX(Customers!$B$2:$D$797,MATCH(TF_Database!L8115,Customers!$C$2:$C$797,0),1)</f>
        <v>1889</v>
      </c>
      <c r="O8115" s="29">
        <f t="shared" si="758"/>
        <v>6</v>
      </c>
      <c r="P8115" s="29">
        <f t="shared" si="759"/>
        <v>13</v>
      </c>
      <c r="Q8115" s="14" t="str">
        <f t="shared" si="760"/>
        <v xml:space="preserve">Tonja </v>
      </c>
      <c r="R8115" s="14" t="str">
        <f t="shared" si="761"/>
        <v>Turnell</v>
      </c>
    </row>
    <row r="8116" spans="2:18" x14ac:dyDescent="0.45">
      <c r="B8116" s="14" t="str">
        <f t="shared" si="756"/>
        <v>401301040131</v>
      </c>
      <c r="C8116" s="5">
        <v>40130</v>
      </c>
      <c r="D8116" s="2" t="s">
        <v>810</v>
      </c>
      <c r="E8116" s="14">
        <f t="shared" si="757"/>
        <v>0</v>
      </c>
      <c r="F8116" s="2">
        <v>10</v>
      </c>
      <c r="G8116" s="19">
        <v>54.52</v>
      </c>
      <c r="H8116" s="20">
        <v>0.01</v>
      </c>
      <c r="I8116" s="6"/>
      <c r="J8116" s="5">
        <v>40131</v>
      </c>
      <c r="K8116" s="25">
        <v>-20.57</v>
      </c>
      <c r="L8116" s="2" t="s">
        <v>789</v>
      </c>
      <c r="M8116" s="14">
        <f>+VLOOKUP(L8116,Customers!$C$3:$D$797,2,FALSE)</f>
        <v>5</v>
      </c>
      <c r="N8116" s="14">
        <f>+INDEX(Customers!$B$2:$D$797,MATCH(TF_Database!L8116,Customers!$C$2:$C$797,0),1)</f>
        <v>1889</v>
      </c>
      <c r="O8116" s="29">
        <f t="shared" si="758"/>
        <v>6</v>
      </c>
      <c r="P8116" s="29">
        <f t="shared" si="759"/>
        <v>13</v>
      </c>
      <c r="Q8116" s="14" t="str">
        <f t="shared" si="760"/>
        <v xml:space="preserve">Tonja </v>
      </c>
      <c r="R8116" s="14" t="str">
        <f t="shared" si="761"/>
        <v>Turnell</v>
      </c>
    </row>
    <row r="8117" spans="2:18" x14ac:dyDescent="0.45">
      <c r="B8117" s="14" t="str">
        <f t="shared" si="756"/>
        <v>39954139959</v>
      </c>
      <c r="C8117" s="5">
        <v>39954</v>
      </c>
      <c r="D8117" s="2" t="s">
        <v>804</v>
      </c>
      <c r="E8117" s="14">
        <f t="shared" si="757"/>
        <v>0</v>
      </c>
      <c r="F8117" s="2">
        <v>1</v>
      </c>
      <c r="G8117" s="19">
        <v>10.17</v>
      </c>
      <c r="H8117" s="20">
        <v>0.02</v>
      </c>
      <c r="I8117" s="6"/>
      <c r="J8117" s="5">
        <v>39959</v>
      </c>
      <c r="K8117" s="25">
        <v>-4.09</v>
      </c>
      <c r="L8117" s="2" t="s">
        <v>791</v>
      </c>
      <c r="M8117" s="14">
        <f>+VLOOKUP(L8117,Customers!$C$3:$D$797,2,FALSE)</f>
        <v>1</v>
      </c>
      <c r="N8117" s="14">
        <f>+INDEX(Customers!$B$2:$D$797,MATCH(TF_Database!L8117,Customers!$C$2:$C$797,0),1)</f>
        <v>18927</v>
      </c>
      <c r="O8117" s="29">
        <f t="shared" si="758"/>
        <v>5</v>
      </c>
      <c r="P8117" s="29">
        <f t="shared" si="759"/>
        <v>11</v>
      </c>
      <c r="Q8117" s="14" t="str">
        <f t="shared" si="760"/>
        <v xml:space="preserve">Cyma </v>
      </c>
      <c r="R8117" s="14" t="str">
        <f t="shared" si="761"/>
        <v>Kinney</v>
      </c>
    </row>
    <row r="8118" spans="2:18" x14ac:dyDescent="0.45">
      <c r="B8118" s="14" t="str">
        <f t="shared" si="756"/>
        <v>39954439958</v>
      </c>
      <c r="C8118" s="5">
        <v>39954</v>
      </c>
      <c r="D8118" s="2" t="s">
        <v>804</v>
      </c>
      <c r="E8118" s="14">
        <f t="shared" si="757"/>
        <v>0</v>
      </c>
      <c r="F8118" s="2">
        <v>4</v>
      </c>
      <c r="G8118" s="19">
        <v>23.58</v>
      </c>
      <c r="H8118" s="20">
        <v>0.09</v>
      </c>
      <c r="I8118" s="6"/>
      <c r="J8118" s="5">
        <v>39958</v>
      </c>
      <c r="K8118" s="25">
        <v>-2.87</v>
      </c>
      <c r="L8118" s="2" t="s">
        <v>791</v>
      </c>
      <c r="M8118" s="14">
        <f>+VLOOKUP(L8118,Customers!$C$3:$D$797,2,FALSE)</f>
        <v>1</v>
      </c>
      <c r="N8118" s="14">
        <f>+INDEX(Customers!$B$2:$D$797,MATCH(TF_Database!L8118,Customers!$C$2:$C$797,0),1)</f>
        <v>18927</v>
      </c>
      <c r="O8118" s="29">
        <f t="shared" si="758"/>
        <v>5</v>
      </c>
      <c r="P8118" s="29">
        <f t="shared" si="759"/>
        <v>11</v>
      </c>
      <c r="Q8118" s="14" t="str">
        <f t="shared" si="760"/>
        <v xml:space="preserve">Cyma </v>
      </c>
      <c r="R8118" s="14" t="str">
        <f t="shared" si="761"/>
        <v>Kinney</v>
      </c>
    </row>
    <row r="8119" spans="2:18" x14ac:dyDescent="0.45">
      <c r="B8119" s="14" t="str">
        <f t="shared" si="756"/>
        <v>412411241242</v>
      </c>
      <c r="C8119" s="5">
        <v>41241</v>
      </c>
      <c r="D8119" s="2" t="s">
        <v>810</v>
      </c>
      <c r="E8119" s="14">
        <f t="shared" si="757"/>
        <v>0</v>
      </c>
      <c r="F8119" s="2">
        <v>12</v>
      </c>
      <c r="G8119" s="19">
        <v>1272.3499999999999</v>
      </c>
      <c r="H8119" s="20">
        <v>0</v>
      </c>
      <c r="I8119" s="6"/>
      <c r="J8119" s="5">
        <v>41242</v>
      </c>
      <c r="K8119" s="25">
        <v>297.57</v>
      </c>
      <c r="L8119" s="2" t="s">
        <v>788</v>
      </c>
      <c r="M8119" s="14">
        <f>+VLOOKUP(L8119,Customers!$C$3:$D$797,2,FALSE)</f>
        <v>2</v>
      </c>
      <c r="N8119" s="14">
        <f>+INDEX(Customers!$B$2:$D$797,MATCH(TF_Database!L8119,Customers!$C$2:$C$797,0),1)</f>
        <v>17137</v>
      </c>
      <c r="O8119" s="29">
        <f t="shared" si="758"/>
        <v>10</v>
      </c>
      <c r="P8119" s="29">
        <f t="shared" si="759"/>
        <v>16</v>
      </c>
      <c r="Q8119" s="14" t="str">
        <f t="shared" si="760"/>
        <v xml:space="preserve">Stephanie </v>
      </c>
      <c r="R8119" s="14" t="str">
        <f t="shared" si="761"/>
        <v>Phelps</v>
      </c>
    </row>
    <row r="8120" spans="2:18" x14ac:dyDescent="0.45">
      <c r="B8120" s="14" t="str">
        <f t="shared" si="756"/>
        <v>412412641243</v>
      </c>
      <c r="C8120" s="5">
        <v>41241</v>
      </c>
      <c r="D8120" s="2" t="s">
        <v>810</v>
      </c>
      <c r="E8120" s="14">
        <f t="shared" si="757"/>
        <v>0</v>
      </c>
      <c r="F8120" s="2">
        <v>26</v>
      </c>
      <c r="G8120" s="19">
        <v>4000.35</v>
      </c>
      <c r="H8120" s="20">
        <v>7.0000000000000007E-2</v>
      </c>
      <c r="I8120" s="6"/>
      <c r="J8120" s="5">
        <v>41243</v>
      </c>
      <c r="K8120" s="25">
        <v>303.39</v>
      </c>
      <c r="L8120" s="2" t="s">
        <v>788</v>
      </c>
      <c r="M8120" s="14">
        <f>+VLOOKUP(L8120,Customers!$C$3:$D$797,2,FALSE)</f>
        <v>2</v>
      </c>
      <c r="N8120" s="14">
        <f>+INDEX(Customers!$B$2:$D$797,MATCH(TF_Database!L8120,Customers!$C$2:$C$797,0),1)</f>
        <v>17137</v>
      </c>
      <c r="O8120" s="29">
        <f t="shared" si="758"/>
        <v>10</v>
      </c>
      <c r="P8120" s="29">
        <f t="shared" si="759"/>
        <v>16</v>
      </c>
      <c r="Q8120" s="14" t="str">
        <f t="shared" si="760"/>
        <v xml:space="preserve">Stephanie </v>
      </c>
      <c r="R8120" s="14" t="str">
        <f t="shared" si="761"/>
        <v>Phelps</v>
      </c>
    </row>
    <row r="8121" spans="2:18" x14ac:dyDescent="0.45">
      <c r="B8121" s="14" t="str">
        <f t="shared" si="756"/>
        <v>410581941058</v>
      </c>
      <c r="C8121" s="5">
        <v>41058</v>
      </c>
      <c r="D8121" s="2" t="s">
        <v>804</v>
      </c>
      <c r="E8121" s="14">
        <f t="shared" si="757"/>
        <v>0</v>
      </c>
      <c r="F8121" s="2">
        <v>19</v>
      </c>
      <c r="G8121" s="19">
        <v>1823.02</v>
      </c>
      <c r="H8121" s="20">
        <v>0.04</v>
      </c>
      <c r="I8121" s="6"/>
      <c r="J8121" s="5">
        <v>41058</v>
      </c>
      <c r="K8121" s="25">
        <v>80.8</v>
      </c>
      <c r="L8121" s="2" t="s">
        <v>311</v>
      </c>
      <c r="M8121" s="14">
        <f>+VLOOKUP(L8121,Customers!$C$3:$D$797,2,FALSE)</f>
        <v>2</v>
      </c>
      <c r="N8121" s="14">
        <f>+INDEX(Customers!$B$2:$D$797,MATCH(TF_Database!L8121,Customers!$C$2:$C$797,0),1)</f>
        <v>8618</v>
      </c>
      <c r="O8121" s="29">
        <f t="shared" si="758"/>
        <v>7</v>
      </c>
      <c r="P8121" s="29">
        <f t="shared" si="759"/>
        <v>14</v>
      </c>
      <c r="Q8121" s="14" t="str">
        <f t="shared" si="760"/>
        <v xml:space="preserve">Andrew </v>
      </c>
      <c r="R8121" s="14" t="str">
        <f t="shared" si="761"/>
        <v>Roberts</v>
      </c>
    </row>
    <row r="8122" spans="2:18" x14ac:dyDescent="0.45">
      <c r="B8122" s="14" t="str">
        <f t="shared" si="756"/>
        <v>410582641058</v>
      </c>
      <c r="C8122" s="5">
        <v>41058</v>
      </c>
      <c r="D8122" s="2" t="s">
        <v>804</v>
      </c>
      <c r="E8122" s="14">
        <f t="shared" si="757"/>
        <v>0</v>
      </c>
      <c r="F8122" s="2">
        <v>26</v>
      </c>
      <c r="G8122" s="19">
        <v>74.02</v>
      </c>
      <c r="H8122" s="20">
        <v>0.04</v>
      </c>
      <c r="I8122" s="6"/>
      <c r="J8122" s="5">
        <v>41058</v>
      </c>
      <c r="K8122" s="25">
        <v>8.1300000000000008</v>
      </c>
      <c r="L8122" s="2" t="s">
        <v>311</v>
      </c>
      <c r="M8122" s="14">
        <f>+VLOOKUP(L8122,Customers!$C$3:$D$797,2,FALSE)</f>
        <v>2</v>
      </c>
      <c r="N8122" s="14">
        <f>+INDEX(Customers!$B$2:$D$797,MATCH(TF_Database!L8122,Customers!$C$2:$C$797,0),1)</f>
        <v>8618</v>
      </c>
      <c r="O8122" s="29">
        <f t="shared" si="758"/>
        <v>7</v>
      </c>
      <c r="P8122" s="29">
        <f t="shared" si="759"/>
        <v>14</v>
      </c>
      <c r="Q8122" s="14" t="str">
        <f t="shared" si="760"/>
        <v xml:space="preserve">Andrew </v>
      </c>
      <c r="R8122" s="14" t="str">
        <f t="shared" si="761"/>
        <v>Roberts</v>
      </c>
    </row>
    <row r="8123" spans="2:18" x14ac:dyDescent="0.45">
      <c r="B8123" s="14" t="str">
        <f t="shared" si="756"/>
        <v>410581341060</v>
      </c>
      <c r="C8123" s="5">
        <v>41058</v>
      </c>
      <c r="D8123" s="2" t="s">
        <v>804</v>
      </c>
      <c r="E8123" s="14">
        <f t="shared" si="757"/>
        <v>0</v>
      </c>
      <c r="F8123" s="2">
        <v>13</v>
      </c>
      <c r="G8123" s="19">
        <v>2252.9760000000001</v>
      </c>
      <c r="H8123" s="20">
        <v>0.02</v>
      </c>
      <c r="I8123" s="6"/>
      <c r="J8123" s="5">
        <v>41060</v>
      </c>
      <c r="K8123" s="25">
        <v>-54.362000000000002</v>
      </c>
      <c r="L8123" s="2" t="s">
        <v>311</v>
      </c>
      <c r="M8123" s="14">
        <f>+VLOOKUP(L8123,Customers!$C$3:$D$797,2,FALSE)</f>
        <v>2</v>
      </c>
      <c r="N8123" s="14">
        <f>+INDEX(Customers!$B$2:$D$797,MATCH(TF_Database!L8123,Customers!$C$2:$C$797,0),1)</f>
        <v>8618</v>
      </c>
      <c r="O8123" s="29">
        <f t="shared" si="758"/>
        <v>7</v>
      </c>
      <c r="P8123" s="29">
        <f t="shared" si="759"/>
        <v>14</v>
      </c>
      <c r="Q8123" s="14" t="str">
        <f t="shared" si="760"/>
        <v xml:space="preserve">Andrew </v>
      </c>
      <c r="R8123" s="14" t="str">
        <f t="shared" si="761"/>
        <v>Roberts</v>
      </c>
    </row>
    <row r="8124" spans="2:18" x14ac:dyDescent="0.45">
      <c r="B8124" s="14" t="str">
        <f t="shared" si="756"/>
        <v>40022440024</v>
      </c>
      <c r="C8124" s="5">
        <v>40022</v>
      </c>
      <c r="D8124" s="2" t="s">
        <v>811</v>
      </c>
      <c r="E8124" s="14">
        <f t="shared" si="757"/>
        <v>0</v>
      </c>
      <c r="F8124" s="2">
        <v>4</v>
      </c>
      <c r="G8124" s="19">
        <v>13070.2</v>
      </c>
      <c r="H8124" s="20">
        <v>7.0000000000000007E-2</v>
      </c>
      <c r="I8124" s="6"/>
      <c r="J8124" s="5">
        <v>40024</v>
      </c>
      <c r="K8124" s="25">
        <v>-6923.5991999999997</v>
      </c>
      <c r="L8124" s="2" t="s">
        <v>787</v>
      </c>
      <c r="M8124" s="14">
        <f>+VLOOKUP(L8124,Customers!$C$3:$D$797,2,FALSE)</f>
        <v>4</v>
      </c>
      <c r="N8124" s="14">
        <f>+INDEX(Customers!$B$2:$D$797,MATCH(TF_Database!L8124,Customers!$C$2:$C$797,0),1)</f>
        <v>21182</v>
      </c>
      <c r="O8124" s="29">
        <f t="shared" si="758"/>
        <v>5</v>
      </c>
      <c r="P8124" s="29">
        <f t="shared" si="759"/>
        <v>14</v>
      </c>
      <c r="Q8124" s="14" t="str">
        <f t="shared" si="760"/>
        <v xml:space="preserve">Alan </v>
      </c>
      <c r="R8124" s="14" t="str">
        <f t="shared" si="761"/>
        <v>Dominguez</v>
      </c>
    </row>
    <row r="8125" spans="2:18" x14ac:dyDescent="0.45">
      <c r="B8125" s="14" t="str">
        <f t="shared" si="756"/>
        <v>41159541161</v>
      </c>
      <c r="C8125" s="5">
        <v>41159</v>
      </c>
      <c r="D8125" s="2" t="s">
        <v>810</v>
      </c>
      <c r="E8125" s="14">
        <f t="shared" si="757"/>
        <v>0</v>
      </c>
      <c r="F8125" s="2">
        <v>5</v>
      </c>
      <c r="G8125" s="19">
        <v>495.32</v>
      </c>
      <c r="H8125" s="20">
        <v>0.05</v>
      </c>
      <c r="I8125" s="6"/>
      <c r="J8125" s="5">
        <v>41161</v>
      </c>
      <c r="K8125" s="25">
        <v>-72.73</v>
      </c>
      <c r="L8125" s="2" t="s">
        <v>786</v>
      </c>
      <c r="M8125" s="14">
        <f>+VLOOKUP(L8125,Customers!$C$3:$D$797,2,FALSE)</f>
        <v>3</v>
      </c>
      <c r="N8125" s="14">
        <f>+INDEX(Customers!$B$2:$D$797,MATCH(TF_Database!L8125,Customers!$C$2:$C$797,0),1)</f>
        <v>12203</v>
      </c>
      <c r="O8125" s="29">
        <f t="shared" si="758"/>
        <v>8</v>
      </c>
      <c r="P8125" s="29">
        <f t="shared" si="759"/>
        <v>12</v>
      </c>
      <c r="Q8125" s="14" t="str">
        <f t="shared" si="760"/>
        <v xml:space="preserve">Raymond </v>
      </c>
      <c r="R8125" s="14" t="str">
        <f t="shared" si="761"/>
        <v>Book</v>
      </c>
    </row>
    <row r="8126" spans="2:18" x14ac:dyDescent="0.45">
      <c r="B8126" s="14" t="str">
        <f t="shared" si="756"/>
        <v>411591141161</v>
      </c>
      <c r="C8126" s="5">
        <v>41159</v>
      </c>
      <c r="D8126" s="2" t="s">
        <v>810</v>
      </c>
      <c r="E8126" s="14">
        <f t="shared" si="757"/>
        <v>0</v>
      </c>
      <c r="F8126" s="2">
        <v>11</v>
      </c>
      <c r="G8126" s="19">
        <v>2483.5300000000002</v>
      </c>
      <c r="H8126" s="20">
        <v>7.0000000000000007E-2</v>
      </c>
      <c r="I8126" s="6"/>
      <c r="J8126" s="5">
        <v>41161</v>
      </c>
      <c r="K8126" s="25">
        <v>-176.77</v>
      </c>
      <c r="L8126" s="2" t="s">
        <v>786</v>
      </c>
      <c r="M8126" s="14">
        <f>+VLOOKUP(L8126,Customers!$C$3:$D$797,2,FALSE)</f>
        <v>3</v>
      </c>
      <c r="N8126" s="14">
        <f>+INDEX(Customers!$B$2:$D$797,MATCH(TF_Database!L8126,Customers!$C$2:$C$797,0),1)</f>
        <v>12203</v>
      </c>
      <c r="O8126" s="29">
        <f t="shared" si="758"/>
        <v>8</v>
      </c>
      <c r="P8126" s="29">
        <f t="shared" si="759"/>
        <v>12</v>
      </c>
      <c r="Q8126" s="14" t="str">
        <f t="shared" si="760"/>
        <v xml:space="preserve">Raymond </v>
      </c>
      <c r="R8126" s="14" t="str">
        <f t="shared" si="761"/>
        <v>Book</v>
      </c>
    </row>
    <row r="8127" spans="2:18" x14ac:dyDescent="0.45">
      <c r="B8127" s="14" t="str">
        <f t="shared" si="756"/>
        <v>411592641161</v>
      </c>
      <c r="C8127" s="5">
        <v>41159</v>
      </c>
      <c r="D8127" s="2" t="s">
        <v>810</v>
      </c>
      <c r="E8127" s="14">
        <f t="shared" si="757"/>
        <v>0</v>
      </c>
      <c r="F8127" s="2">
        <v>26</v>
      </c>
      <c r="G8127" s="19">
        <v>967.41</v>
      </c>
      <c r="H8127" s="20">
        <v>0.03</v>
      </c>
      <c r="I8127" s="6"/>
      <c r="J8127" s="5">
        <v>41161</v>
      </c>
      <c r="K8127" s="25">
        <v>26.64</v>
      </c>
      <c r="L8127" s="2" t="s">
        <v>786</v>
      </c>
      <c r="M8127" s="14">
        <f>+VLOOKUP(L8127,Customers!$C$3:$D$797,2,FALSE)</f>
        <v>3</v>
      </c>
      <c r="N8127" s="14">
        <f>+INDEX(Customers!$B$2:$D$797,MATCH(TF_Database!L8127,Customers!$C$2:$C$797,0),1)</f>
        <v>12203</v>
      </c>
      <c r="O8127" s="29">
        <f t="shared" si="758"/>
        <v>8</v>
      </c>
      <c r="P8127" s="29">
        <f t="shared" si="759"/>
        <v>12</v>
      </c>
      <c r="Q8127" s="14" t="str">
        <f t="shared" si="760"/>
        <v xml:space="preserve">Raymond </v>
      </c>
      <c r="R8127" s="14" t="str">
        <f t="shared" si="761"/>
        <v>Book</v>
      </c>
    </row>
    <row r="8128" spans="2:18" x14ac:dyDescent="0.45">
      <c r="B8128" s="14" t="str">
        <f t="shared" si="756"/>
        <v>407274640728</v>
      </c>
      <c r="C8128" s="5">
        <v>40727</v>
      </c>
      <c r="D8128" s="2" t="s">
        <v>806</v>
      </c>
      <c r="E8128" s="14">
        <f t="shared" si="757"/>
        <v>1</v>
      </c>
      <c r="F8128" s="2">
        <v>46</v>
      </c>
      <c r="G8128" s="19">
        <v>27720.98</v>
      </c>
      <c r="H8128" s="20">
        <v>7.0000000000000007E-2</v>
      </c>
      <c r="I8128" s="6"/>
      <c r="J8128" s="5">
        <v>40728</v>
      </c>
      <c r="K8128" s="25">
        <v>11984.395</v>
      </c>
      <c r="L8128" s="2" t="s">
        <v>786</v>
      </c>
      <c r="M8128" s="14">
        <f>+VLOOKUP(L8128,Customers!$C$3:$D$797,2,FALSE)</f>
        <v>3</v>
      </c>
      <c r="N8128" s="14">
        <f>+INDEX(Customers!$B$2:$D$797,MATCH(TF_Database!L8128,Customers!$C$2:$C$797,0),1)</f>
        <v>12203</v>
      </c>
      <c r="O8128" s="29">
        <f t="shared" si="758"/>
        <v>8</v>
      </c>
      <c r="P8128" s="29">
        <f t="shared" si="759"/>
        <v>12</v>
      </c>
      <c r="Q8128" s="14" t="str">
        <f t="shared" si="760"/>
        <v xml:space="preserve">Raymond </v>
      </c>
      <c r="R8128" s="14" t="str">
        <f t="shared" si="761"/>
        <v>Book</v>
      </c>
    </row>
    <row r="8129" spans="2:18" x14ac:dyDescent="0.45">
      <c r="B8129" s="14" t="str">
        <f t="shared" si="756"/>
        <v>407272940729</v>
      </c>
      <c r="C8129" s="5">
        <v>40727</v>
      </c>
      <c r="D8129" s="2" t="s">
        <v>806</v>
      </c>
      <c r="E8129" s="14">
        <f t="shared" si="757"/>
        <v>1</v>
      </c>
      <c r="F8129" s="2">
        <v>29</v>
      </c>
      <c r="G8129" s="19">
        <v>520.13</v>
      </c>
      <c r="H8129" s="20">
        <v>0.1</v>
      </c>
      <c r="I8129" s="6"/>
      <c r="J8129" s="5">
        <v>40729</v>
      </c>
      <c r="K8129" s="25">
        <v>127.55</v>
      </c>
      <c r="L8129" s="2" t="s">
        <v>786</v>
      </c>
      <c r="M8129" s="14">
        <f>+VLOOKUP(L8129,Customers!$C$3:$D$797,2,FALSE)</f>
        <v>3</v>
      </c>
      <c r="N8129" s="14">
        <f>+INDEX(Customers!$B$2:$D$797,MATCH(TF_Database!L8129,Customers!$C$2:$C$797,0),1)</f>
        <v>12203</v>
      </c>
      <c r="O8129" s="29">
        <f t="shared" si="758"/>
        <v>8</v>
      </c>
      <c r="P8129" s="29">
        <f t="shared" si="759"/>
        <v>12</v>
      </c>
      <c r="Q8129" s="14" t="str">
        <f t="shared" si="760"/>
        <v xml:space="preserve">Raymond </v>
      </c>
      <c r="R8129" s="14" t="str">
        <f t="shared" si="761"/>
        <v>Book</v>
      </c>
    </row>
    <row r="8130" spans="2:18" x14ac:dyDescent="0.45">
      <c r="B8130" s="14" t="str">
        <f t="shared" si="756"/>
        <v>407383540739</v>
      </c>
      <c r="C8130" s="5">
        <v>40738</v>
      </c>
      <c r="D8130" s="2" t="s">
        <v>811</v>
      </c>
      <c r="E8130" s="14">
        <f t="shared" si="757"/>
        <v>0</v>
      </c>
      <c r="F8130" s="2">
        <v>35</v>
      </c>
      <c r="G8130" s="19">
        <v>926.65</v>
      </c>
      <c r="H8130" s="20">
        <v>0.01</v>
      </c>
      <c r="I8130" s="6"/>
      <c r="J8130" s="5">
        <v>40739</v>
      </c>
      <c r="K8130" s="25">
        <v>-75.38</v>
      </c>
      <c r="L8130" s="2" t="s">
        <v>786</v>
      </c>
      <c r="M8130" s="14">
        <f>+VLOOKUP(L8130,Customers!$C$3:$D$797,2,FALSE)</f>
        <v>3</v>
      </c>
      <c r="N8130" s="14">
        <f>+INDEX(Customers!$B$2:$D$797,MATCH(TF_Database!L8130,Customers!$C$2:$C$797,0),1)</f>
        <v>12203</v>
      </c>
      <c r="O8130" s="29">
        <f t="shared" si="758"/>
        <v>8</v>
      </c>
      <c r="P8130" s="29">
        <f t="shared" si="759"/>
        <v>12</v>
      </c>
      <c r="Q8130" s="14" t="str">
        <f t="shared" si="760"/>
        <v xml:space="preserve">Raymond </v>
      </c>
      <c r="R8130" s="14" t="str">
        <f t="shared" si="761"/>
        <v>Book</v>
      </c>
    </row>
    <row r="8131" spans="2:18" x14ac:dyDescent="0.45">
      <c r="B8131" s="14" t="str">
        <f t="shared" si="756"/>
        <v>40990940992</v>
      </c>
      <c r="C8131" s="5">
        <v>40990</v>
      </c>
      <c r="D8131" s="2" t="s">
        <v>810</v>
      </c>
      <c r="E8131" s="14">
        <f t="shared" si="757"/>
        <v>0</v>
      </c>
      <c r="F8131" s="2">
        <v>9</v>
      </c>
      <c r="G8131" s="19">
        <v>20.21</v>
      </c>
      <c r="H8131" s="20">
        <v>0</v>
      </c>
      <c r="I8131" s="6"/>
      <c r="J8131" s="5">
        <v>40992</v>
      </c>
      <c r="K8131" s="25">
        <v>-5.1404999999999994</v>
      </c>
      <c r="L8131" s="2" t="s">
        <v>783</v>
      </c>
      <c r="M8131" s="14">
        <f>+VLOOKUP(L8131,Customers!$C$3:$D$797,2,FALSE)</f>
        <v>5</v>
      </c>
      <c r="N8131" s="14">
        <f>+INDEX(Customers!$B$2:$D$797,MATCH(TF_Database!L8131,Customers!$C$2:$C$797,0),1)</f>
        <v>433</v>
      </c>
      <c r="O8131" s="29">
        <f t="shared" si="758"/>
        <v>4</v>
      </c>
      <c r="P8131" s="29">
        <f t="shared" si="759"/>
        <v>8</v>
      </c>
      <c r="Q8131" s="14" t="str">
        <f t="shared" si="760"/>
        <v xml:space="preserve">Roy </v>
      </c>
      <c r="R8131" s="14" t="str">
        <f t="shared" si="761"/>
        <v>Phan</v>
      </c>
    </row>
    <row r="8132" spans="2:18" x14ac:dyDescent="0.45">
      <c r="B8132" s="14" t="str">
        <f t="shared" si="756"/>
        <v>411742341175</v>
      </c>
      <c r="C8132" s="5">
        <v>41174</v>
      </c>
      <c r="D8132" s="2" t="s">
        <v>810</v>
      </c>
      <c r="E8132" s="14">
        <f t="shared" si="757"/>
        <v>0</v>
      </c>
      <c r="F8132" s="2">
        <v>23</v>
      </c>
      <c r="G8132" s="19">
        <v>143.1</v>
      </c>
      <c r="H8132" s="20">
        <v>0.01</v>
      </c>
      <c r="I8132" s="6"/>
      <c r="J8132" s="5">
        <v>41175</v>
      </c>
      <c r="K8132" s="25">
        <v>36.7455</v>
      </c>
      <c r="L8132" s="2" t="s">
        <v>783</v>
      </c>
      <c r="M8132" s="14">
        <f>+VLOOKUP(L8132,Customers!$C$3:$D$797,2,FALSE)</f>
        <v>5</v>
      </c>
      <c r="N8132" s="14">
        <f>+INDEX(Customers!$B$2:$D$797,MATCH(TF_Database!L8132,Customers!$C$2:$C$797,0),1)</f>
        <v>433</v>
      </c>
      <c r="O8132" s="29">
        <f t="shared" si="758"/>
        <v>4</v>
      </c>
      <c r="P8132" s="29">
        <f t="shared" si="759"/>
        <v>8</v>
      </c>
      <c r="Q8132" s="14" t="str">
        <f t="shared" si="760"/>
        <v xml:space="preserve">Roy </v>
      </c>
      <c r="R8132" s="14" t="str">
        <f t="shared" si="761"/>
        <v>Phan</v>
      </c>
    </row>
    <row r="8133" spans="2:18" x14ac:dyDescent="0.45">
      <c r="B8133" s="14" t="str">
        <f t="shared" si="756"/>
        <v>411743641176</v>
      </c>
      <c r="C8133" s="5">
        <v>41174</v>
      </c>
      <c r="D8133" s="2" t="s">
        <v>810</v>
      </c>
      <c r="E8133" s="14">
        <f t="shared" si="757"/>
        <v>0</v>
      </c>
      <c r="F8133" s="2">
        <v>36</v>
      </c>
      <c r="G8133" s="19">
        <v>795.52</v>
      </c>
      <c r="H8133" s="20">
        <v>0.08</v>
      </c>
      <c r="I8133" s="6"/>
      <c r="J8133" s="5">
        <v>41176</v>
      </c>
      <c r="K8133" s="25">
        <v>290.64</v>
      </c>
      <c r="L8133" s="2" t="s">
        <v>783</v>
      </c>
      <c r="M8133" s="14">
        <f>+VLOOKUP(L8133,Customers!$C$3:$D$797,2,FALSE)</f>
        <v>5</v>
      </c>
      <c r="N8133" s="14">
        <f>+INDEX(Customers!$B$2:$D$797,MATCH(TF_Database!L8133,Customers!$C$2:$C$797,0),1)</f>
        <v>433</v>
      </c>
      <c r="O8133" s="29">
        <f t="shared" si="758"/>
        <v>4</v>
      </c>
      <c r="P8133" s="29">
        <f t="shared" si="759"/>
        <v>8</v>
      </c>
      <c r="Q8133" s="14" t="str">
        <f t="shared" si="760"/>
        <v xml:space="preserve">Roy </v>
      </c>
      <c r="R8133" s="14" t="str">
        <f t="shared" si="761"/>
        <v>Phan</v>
      </c>
    </row>
    <row r="8134" spans="2:18" x14ac:dyDescent="0.45">
      <c r="B8134" s="14" t="str">
        <f t="shared" si="756"/>
        <v>411744441176</v>
      </c>
      <c r="C8134" s="5">
        <v>41174</v>
      </c>
      <c r="D8134" s="2" t="s">
        <v>810</v>
      </c>
      <c r="E8134" s="14">
        <f t="shared" si="757"/>
        <v>0</v>
      </c>
      <c r="F8134" s="2">
        <v>44</v>
      </c>
      <c r="G8134" s="19">
        <v>126.36</v>
      </c>
      <c r="H8134" s="20">
        <v>0.02</v>
      </c>
      <c r="I8134" s="6"/>
      <c r="J8134" s="5">
        <v>41176</v>
      </c>
      <c r="K8134" s="25">
        <v>50.26</v>
      </c>
      <c r="L8134" s="2" t="s">
        <v>783</v>
      </c>
      <c r="M8134" s="14">
        <f>+VLOOKUP(L8134,Customers!$C$3:$D$797,2,FALSE)</f>
        <v>5</v>
      </c>
      <c r="N8134" s="14">
        <f>+INDEX(Customers!$B$2:$D$797,MATCH(TF_Database!L8134,Customers!$C$2:$C$797,0),1)</f>
        <v>433</v>
      </c>
      <c r="O8134" s="29">
        <f t="shared" si="758"/>
        <v>4</v>
      </c>
      <c r="P8134" s="29">
        <f t="shared" si="759"/>
        <v>8</v>
      </c>
      <c r="Q8134" s="14" t="str">
        <f t="shared" si="760"/>
        <v xml:space="preserve">Roy </v>
      </c>
      <c r="R8134" s="14" t="str">
        <f t="shared" si="761"/>
        <v>Phan</v>
      </c>
    </row>
    <row r="8135" spans="2:18" x14ac:dyDescent="0.45">
      <c r="B8135" s="14" t="str">
        <f t="shared" ref="B8135:B8198" si="762">+CONCATENATE(C8135,F8135,J8135)</f>
        <v>411742441176</v>
      </c>
      <c r="C8135" s="5">
        <v>41174</v>
      </c>
      <c r="D8135" s="2" t="s">
        <v>810</v>
      </c>
      <c r="E8135" s="14">
        <f t="shared" ref="E8135:E8198" si="763">+IF(D8135="High",1,0)</f>
        <v>0</v>
      </c>
      <c r="F8135" s="2">
        <v>24</v>
      </c>
      <c r="G8135" s="19">
        <v>496.62</v>
      </c>
      <c r="H8135" s="20">
        <v>7.0000000000000007E-2</v>
      </c>
      <c r="I8135" s="6"/>
      <c r="J8135" s="5">
        <v>41176</v>
      </c>
      <c r="K8135" s="25">
        <v>49.86</v>
      </c>
      <c r="L8135" s="2" t="s">
        <v>783</v>
      </c>
      <c r="M8135" s="14">
        <f>+VLOOKUP(L8135,Customers!$C$3:$D$797,2,FALSE)</f>
        <v>5</v>
      </c>
      <c r="N8135" s="14">
        <f>+INDEX(Customers!$B$2:$D$797,MATCH(TF_Database!L8135,Customers!$C$2:$C$797,0),1)</f>
        <v>433</v>
      </c>
      <c r="O8135" s="29">
        <f t="shared" ref="O8135:O8198" si="764">+SEARCH(" ",L8135)</f>
        <v>4</v>
      </c>
      <c r="P8135" s="29">
        <f t="shared" ref="P8135:P8198" si="765">+LEN(L8135)</f>
        <v>8</v>
      </c>
      <c r="Q8135" s="14" t="str">
        <f t="shared" ref="Q8135:Q8198" si="766">+LEFT(L8135,O8135)</f>
        <v xml:space="preserve">Roy </v>
      </c>
      <c r="R8135" s="14" t="str">
        <f t="shared" ref="R8135:R8198" si="767">+RIGHT(L8135,P8135-O8135)</f>
        <v>Phan</v>
      </c>
    </row>
    <row r="8136" spans="2:18" x14ac:dyDescent="0.45">
      <c r="B8136" s="14" t="str">
        <f t="shared" si="762"/>
        <v>40653440660</v>
      </c>
      <c r="C8136" s="5">
        <v>40653</v>
      </c>
      <c r="D8136" s="2" t="s">
        <v>804</v>
      </c>
      <c r="E8136" s="14">
        <f t="shared" si="763"/>
        <v>0</v>
      </c>
      <c r="F8136" s="2">
        <v>4</v>
      </c>
      <c r="G8136" s="19">
        <v>43.29</v>
      </c>
      <c r="H8136" s="20">
        <v>0.03</v>
      </c>
      <c r="I8136" s="6"/>
      <c r="J8136" s="5">
        <v>40660</v>
      </c>
      <c r="K8136" s="25">
        <v>-0.36000000000000654</v>
      </c>
      <c r="L8136" s="2" t="s">
        <v>784</v>
      </c>
      <c r="M8136" s="14">
        <f>+VLOOKUP(L8136,Customers!$C$3:$D$797,2,FALSE)</f>
        <v>2</v>
      </c>
      <c r="N8136" s="14">
        <f>+INDEX(Customers!$B$2:$D$797,MATCH(TF_Database!L8136,Customers!$C$2:$C$797,0),1)</f>
        <v>31052</v>
      </c>
      <c r="O8136" s="29">
        <f t="shared" si="764"/>
        <v>5</v>
      </c>
      <c r="P8136" s="29">
        <f t="shared" si="765"/>
        <v>13</v>
      </c>
      <c r="Q8136" s="14" t="str">
        <f t="shared" si="766"/>
        <v xml:space="preserve">Clay </v>
      </c>
      <c r="R8136" s="14" t="str">
        <f t="shared" si="767"/>
        <v>Cheatham</v>
      </c>
    </row>
    <row r="8137" spans="2:18" x14ac:dyDescent="0.45">
      <c r="B8137" s="14" t="str">
        <f t="shared" si="762"/>
        <v>40852940853</v>
      </c>
      <c r="C8137" s="5">
        <v>40852</v>
      </c>
      <c r="D8137" s="2" t="s">
        <v>808</v>
      </c>
      <c r="E8137" s="14">
        <f t="shared" si="763"/>
        <v>0</v>
      </c>
      <c r="F8137" s="2">
        <v>9</v>
      </c>
      <c r="G8137" s="19">
        <v>337.20349999999996</v>
      </c>
      <c r="H8137" s="20">
        <v>0.09</v>
      </c>
      <c r="I8137" s="6"/>
      <c r="J8137" s="5">
        <v>40853</v>
      </c>
      <c r="K8137" s="25">
        <v>-120.934</v>
      </c>
      <c r="L8137" s="2" t="s">
        <v>794</v>
      </c>
      <c r="M8137" s="14">
        <f>+VLOOKUP(L8137,Customers!$C$3:$D$797,2,FALSE)</f>
        <v>2</v>
      </c>
      <c r="N8137" s="14">
        <f>+INDEX(Customers!$B$2:$D$797,MATCH(TF_Database!L8137,Customers!$C$2:$C$797,0),1)</f>
        <v>2056</v>
      </c>
      <c r="O8137" s="29">
        <f t="shared" si="764"/>
        <v>7</v>
      </c>
      <c r="P8137" s="29">
        <f t="shared" si="765"/>
        <v>12</v>
      </c>
      <c r="Q8137" s="14" t="str">
        <f t="shared" si="766"/>
        <v xml:space="preserve">Adrian </v>
      </c>
      <c r="R8137" s="14" t="str">
        <f t="shared" si="767"/>
        <v>Shami</v>
      </c>
    </row>
    <row r="8138" spans="2:18" x14ac:dyDescent="0.45">
      <c r="B8138" s="14" t="str">
        <f t="shared" si="762"/>
        <v>405794140583</v>
      </c>
      <c r="C8138" s="5">
        <v>40579</v>
      </c>
      <c r="D8138" s="2" t="s">
        <v>804</v>
      </c>
      <c r="E8138" s="14">
        <f t="shared" si="763"/>
        <v>0</v>
      </c>
      <c r="F8138" s="2">
        <v>41</v>
      </c>
      <c r="G8138" s="19">
        <v>17448.75</v>
      </c>
      <c r="H8138" s="20">
        <v>0.06</v>
      </c>
      <c r="I8138" s="6"/>
      <c r="J8138" s="5">
        <v>40583</v>
      </c>
      <c r="K8138" s="25">
        <v>9.9300000000000637</v>
      </c>
      <c r="L8138" s="2" t="s">
        <v>789</v>
      </c>
      <c r="M8138" s="14">
        <f>+VLOOKUP(L8138,Customers!$C$3:$D$797,2,FALSE)</f>
        <v>5</v>
      </c>
      <c r="N8138" s="14">
        <f>+INDEX(Customers!$B$2:$D$797,MATCH(TF_Database!L8138,Customers!$C$2:$C$797,0),1)</f>
        <v>1889</v>
      </c>
      <c r="O8138" s="29">
        <f t="shared" si="764"/>
        <v>6</v>
      </c>
      <c r="P8138" s="29">
        <f t="shared" si="765"/>
        <v>13</v>
      </c>
      <c r="Q8138" s="14" t="str">
        <f t="shared" si="766"/>
        <v xml:space="preserve">Tonja </v>
      </c>
      <c r="R8138" s="14" t="str">
        <f t="shared" si="767"/>
        <v>Turnell</v>
      </c>
    </row>
    <row r="8139" spans="2:18" x14ac:dyDescent="0.45">
      <c r="B8139" s="14" t="str">
        <f t="shared" si="762"/>
        <v>402111240212</v>
      </c>
      <c r="C8139" s="5">
        <v>40211</v>
      </c>
      <c r="D8139" s="2" t="s">
        <v>808</v>
      </c>
      <c r="E8139" s="14">
        <f t="shared" si="763"/>
        <v>0</v>
      </c>
      <c r="F8139" s="2">
        <v>12</v>
      </c>
      <c r="G8139" s="19">
        <v>77.010000000000005</v>
      </c>
      <c r="H8139" s="20">
        <v>0.02</v>
      </c>
      <c r="I8139" s="6"/>
      <c r="J8139" s="5">
        <v>40212</v>
      </c>
      <c r="K8139" s="25">
        <v>-19.04</v>
      </c>
      <c r="L8139" s="2" t="s">
        <v>309</v>
      </c>
      <c r="M8139" s="14">
        <f>+VLOOKUP(L8139,Customers!$C$3:$D$797,2,FALSE)</f>
        <v>3</v>
      </c>
      <c r="N8139" s="14">
        <f>+INDEX(Customers!$B$2:$D$797,MATCH(TF_Database!L8139,Customers!$C$2:$C$797,0),1)</f>
        <v>31802</v>
      </c>
      <c r="O8139" s="29">
        <f t="shared" si="764"/>
        <v>6</v>
      </c>
      <c r="P8139" s="29">
        <f t="shared" si="765"/>
        <v>11</v>
      </c>
      <c r="Q8139" s="14" t="str">
        <f t="shared" si="766"/>
        <v xml:space="preserve">Erica </v>
      </c>
      <c r="R8139" s="14" t="str">
        <f t="shared" si="767"/>
        <v>Smith</v>
      </c>
    </row>
    <row r="8140" spans="2:18" x14ac:dyDescent="0.45">
      <c r="B8140" s="14" t="str">
        <f t="shared" si="762"/>
        <v>402113440212</v>
      </c>
      <c r="C8140" s="5">
        <v>40211</v>
      </c>
      <c r="D8140" s="2" t="s">
        <v>808</v>
      </c>
      <c r="E8140" s="14">
        <f t="shared" si="763"/>
        <v>0</v>
      </c>
      <c r="F8140" s="2">
        <v>34</v>
      </c>
      <c r="G8140" s="19">
        <v>111.83</v>
      </c>
      <c r="H8140" s="20">
        <v>7.0000000000000007E-2</v>
      </c>
      <c r="I8140" s="6"/>
      <c r="J8140" s="5">
        <v>40212</v>
      </c>
      <c r="K8140" s="25">
        <v>-92.16</v>
      </c>
      <c r="L8140" s="2" t="s">
        <v>309</v>
      </c>
      <c r="M8140" s="14">
        <f>+VLOOKUP(L8140,Customers!$C$3:$D$797,2,FALSE)</f>
        <v>3</v>
      </c>
      <c r="N8140" s="14">
        <f>+INDEX(Customers!$B$2:$D$797,MATCH(TF_Database!L8140,Customers!$C$2:$C$797,0),1)</f>
        <v>31802</v>
      </c>
      <c r="O8140" s="29">
        <f t="shared" si="764"/>
        <v>6</v>
      </c>
      <c r="P8140" s="29">
        <f t="shared" si="765"/>
        <v>11</v>
      </c>
      <c r="Q8140" s="14" t="str">
        <f t="shared" si="766"/>
        <v xml:space="preserve">Erica </v>
      </c>
      <c r="R8140" s="14" t="str">
        <f t="shared" si="767"/>
        <v>Smith</v>
      </c>
    </row>
    <row r="8141" spans="2:18" x14ac:dyDescent="0.45">
      <c r="B8141" s="14" t="str">
        <f t="shared" si="762"/>
        <v>402112340212</v>
      </c>
      <c r="C8141" s="5">
        <v>40211</v>
      </c>
      <c r="D8141" s="2" t="s">
        <v>808</v>
      </c>
      <c r="E8141" s="14">
        <f t="shared" si="763"/>
        <v>0</v>
      </c>
      <c r="F8141" s="2">
        <v>23</v>
      </c>
      <c r="G8141" s="19">
        <v>6552.9</v>
      </c>
      <c r="H8141" s="20">
        <v>0.1</v>
      </c>
      <c r="I8141" s="6"/>
      <c r="J8141" s="5">
        <v>40212</v>
      </c>
      <c r="K8141" s="25">
        <v>-461.45</v>
      </c>
      <c r="L8141" s="2" t="s">
        <v>309</v>
      </c>
      <c r="M8141" s="14">
        <f>+VLOOKUP(L8141,Customers!$C$3:$D$797,2,FALSE)</f>
        <v>3</v>
      </c>
      <c r="N8141" s="14">
        <f>+INDEX(Customers!$B$2:$D$797,MATCH(TF_Database!L8141,Customers!$C$2:$C$797,0),1)</f>
        <v>31802</v>
      </c>
      <c r="O8141" s="29">
        <f t="shared" si="764"/>
        <v>6</v>
      </c>
      <c r="P8141" s="29">
        <f t="shared" si="765"/>
        <v>11</v>
      </c>
      <c r="Q8141" s="14" t="str">
        <f t="shared" si="766"/>
        <v xml:space="preserve">Erica </v>
      </c>
      <c r="R8141" s="14" t="str">
        <f t="shared" si="767"/>
        <v>Smith</v>
      </c>
    </row>
    <row r="8142" spans="2:18" x14ac:dyDescent="0.45">
      <c r="B8142" s="14" t="str">
        <f t="shared" si="762"/>
        <v>404863540488</v>
      </c>
      <c r="C8142" s="5">
        <v>40486</v>
      </c>
      <c r="D8142" s="2" t="s">
        <v>811</v>
      </c>
      <c r="E8142" s="14">
        <f t="shared" si="763"/>
        <v>0</v>
      </c>
      <c r="F8142" s="2">
        <v>35</v>
      </c>
      <c r="G8142" s="19">
        <v>209.63</v>
      </c>
      <c r="H8142" s="20">
        <v>0.01</v>
      </c>
      <c r="I8142" s="6"/>
      <c r="J8142" s="5">
        <v>40488</v>
      </c>
      <c r="K8142" s="25">
        <v>43.53</v>
      </c>
      <c r="L8142" s="2" t="s">
        <v>311</v>
      </c>
      <c r="M8142" s="14">
        <f>+VLOOKUP(L8142,Customers!$C$3:$D$797,2,FALSE)</f>
        <v>2</v>
      </c>
      <c r="N8142" s="14">
        <f>+INDEX(Customers!$B$2:$D$797,MATCH(TF_Database!L8142,Customers!$C$2:$C$797,0),1)</f>
        <v>8618</v>
      </c>
      <c r="O8142" s="29">
        <f t="shared" si="764"/>
        <v>7</v>
      </c>
      <c r="P8142" s="29">
        <f t="shared" si="765"/>
        <v>14</v>
      </c>
      <c r="Q8142" s="14" t="str">
        <f t="shared" si="766"/>
        <v xml:space="preserve">Andrew </v>
      </c>
      <c r="R8142" s="14" t="str">
        <f t="shared" si="767"/>
        <v>Roberts</v>
      </c>
    </row>
    <row r="8143" spans="2:18" x14ac:dyDescent="0.45">
      <c r="B8143" s="14" t="str">
        <f t="shared" si="762"/>
        <v>41017141019</v>
      </c>
      <c r="C8143" s="5">
        <v>41017</v>
      </c>
      <c r="D8143" s="2" t="s">
        <v>811</v>
      </c>
      <c r="E8143" s="14">
        <f t="shared" si="763"/>
        <v>0</v>
      </c>
      <c r="F8143" s="2">
        <v>1</v>
      </c>
      <c r="G8143" s="19">
        <v>1996.16</v>
      </c>
      <c r="H8143" s="20">
        <v>0</v>
      </c>
      <c r="I8143" s="6"/>
      <c r="J8143" s="5">
        <v>41019</v>
      </c>
      <c r="K8143" s="25">
        <v>-3974.4558000000002</v>
      </c>
      <c r="L8143" s="2" t="s">
        <v>790</v>
      </c>
      <c r="M8143" s="14">
        <f>+VLOOKUP(L8143,Customers!$C$3:$D$797,2,FALSE)</f>
        <v>5</v>
      </c>
      <c r="N8143" s="14">
        <f>+INDEX(Customers!$B$2:$D$797,MATCH(TF_Database!L8143,Customers!$C$2:$C$797,0),1)</f>
        <v>17506</v>
      </c>
      <c r="O8143" s="29">
        <f t="shared" si="764"/>
        <v>12</v>
      </c>
      <c r="P8143" s="29">
        <f t="shared" si="765"/>
        <v>18</v>
      </c>
      <c r="Q8143" s="14" t="str">
        <f t="shared" si="766"/>
        <v xml:space="preserve">Christopher </v>
      </c>
      <c r="R8143" s="14" t="str">
        <f t="shared" si="767"/>
        <v>Conant</v>
      </c>
    </row>
    <row r="8144" spans="2:18" x14ac:dyDescent="0.45">
      <c r="B8144" s="14" t="str">
        <f t="shared" si="762"/>
        <v>411404741141</v>
      </c>
      <c r="C8144" s="5">
        <v>41140</v>
      </c>
      <c r="D8144" s="2" t="s">
        <v>808</v>
      </c>
      <c r="E8144" s="14">
        <f t="shared" si="763"/>
        <v>0</v>
      </c>
      <c r="F8144" s="2">
        <v>47</v>
      </c>
      <c r="G8144" s="19">
        <v>316.99</v>
      </c>
      <c r="H8144" s="20">
        <v>0.04</v>
      </c>
      <c r="I8144" s="6"/>
      <c r="J8144" s="5">
        <v>41141</v>
      </c>
      <c r="K8144" s="25">
        <v>-276.54000000000002</v>
      </c>
      <c r="L8144" s="2" t="s">
        <v>785</v>
      </c>
      <c r="M8144" s="14">
        <f>+VLOOKUP(L8144,Customers!$C$3:$D$797,2,FALSE)</f>
        <v>1</v>
      </c>
      <c r="N8144" s="14">
        <f>+INDEX(Customers!$B$2:$D$797,MATCH(TF_Database!L8144,Customers!$C$2:$C$797,0),1)</f>
        <v>15223</v>
      </c>
      <c r="O8144" s="29">
        <f t="shared" si="764"/>
        <v>7</v>
      </c>
      <c r="P8144" s="29">
        <f t="shared" si="765"/>
        <v>14</v>
      </c>
      <c r="Q8144" s="14" t="str">
        <f t="shared" si="766"/>
        <v xml:space="preserve">Yoseph </v>
      </c>
      <c r="R8144" s="14" t="str">
        <f t="shared" si="767"/>
        <v>Carroll</v>
      </c>
    </row>
    <row r="8145" spans="2:18" x14ac:dyDescent="0.45">
      <c r="B8145" s="14" t="str">
        <f t="shared" si="762"/>
        <v>411402041141</v>
      </c>
      <c r="C8145" s="5">
        <v>41140</v>
      </c>
      <c r="D8145" s="2" t="s">
        <v>808</v>
      </c>
      <c r="E8145" s="14">
        <f t="shared" si="763"/>
        <v>0</v>
      </c>
      <c r="F8145" s="2">
        <v>20</v>
      </c>
      <c r="G8145" s="19">
        <v>1991.8984999999998</v>
      </c>
      <c r="H8145" s="20">
        <v>7.0000000000000007E-2</v>
      </c>
      <c r="I8145" s="6"/>
      <c r="J8145" s="5">
        <v>41141</v>
      </c>
      <c r="K8145" s="25">
        <v>88.362000000000009</v>
      </c>
      <c r="L8145" s="2" t="s">
        <v>785</v>
      </c>
      <c r="M8145" s="14">
        <f>+VLOOKUP(L8145,Customers!$C$3:$D$797,2,FALSE)</f>
        <v>1</v>
      </c>
      <c r="N8145" s="14">
        <f>+INDEX(Customers!$B$2:$D$797,MATCH(TF_Database!L8145,Customers!$C$2:$C$797,0),1)</f>
        <v>15223</v>
      </c>
      <c r="O8145" s="29">
        <f t="shared" si="764"/>
        <v>7</v>
      </c>
      <c r="P8145" s="29">
        <f t="shared" si="765"/>
        <v>14</v>
      </c>
      <c r="Q8145" s="14" t="str">
        <f t="shared" si="766"/>
        <v xml:space="preserve">Yoseph </v>
      </c>
      <c r="R8145" s="14" t="str">
        <f t="shared" si="767"/>
        <v>Carroll</v>
      </c>
    </row>
    <row r="8146" spans="2:18" x14ac:dyDescent="0.45">
      <c r="B8146" s="14" t="str">
        <f t="shared" si="762"/>
        <v>411683441168</v>
      </c>
      <c r="C8146" s="5">
        <v>41168</v>
      </c>
      <c r="D8146" s="2" t="s">
        <v>811</v>
      </c>
      <c r="E8146" s="14">
        <f t="shared" si="763"/>
        <v>0</v>
      </c>
      <c r="F8146" s="2">
        <v>34</v>
      </c>
      <c r="G8146" s="19">
        <v>226.41</v>
      </c>
      <c r="H8146" s="20">
        <v>0.05</v>
      </c>
      <c r="I8146" s="6"/>
      <c r="J8146" s="5">
        <v>41168</v>
      </c>
      <c r="K8146" s="25">
        <v>-164.89</v>
      </c>
      <c r="L8146" s="2" t="s">
        <v>789</v>
      </c>
      <c r="M8146" s="14">
        <f>+VLOOKUP(L8146,Customers!$C$3:$D$797,2,FALSE)</f>
        <v>5</v>
      </c>
      <c r="N8146" s="14">
        <f>+INDEX(Customers!$B$2:$D$797,MATCH(TF_Database!L8146,Customers!$C$2:$C$797,0),1)</f>
        <v>1889</v>
      </c>
      <c r="O8146" s="29">
        <f t="shared" si="764"/>
        <v>6</v>
      </c>
      <c r="P8146" s="29">
        <f t="shared" si="765"/>
        <v>13</v>
      </c>
      <c r="Q8146" s="14" t="str">
        <f t="shared" si="766"/>
        <v xml:space="preserve">Tonja </v>
      </c>
      <c r="R8146" s="14" t="str">
        <f t="shared" si="767"/>
        <v>Turnell</v>
      </c>
    </row>
    <row r="8147" spans="2:18" x14ac:dyDescent="0.45">
      <c r="B8147" s="14" t="str">
        <f t="shared" si="762"/>
        <v>402574840257</v>
      </c>
      <c r="C8147" s="5">
        <v>40257</v>
      </c>
      <c r="D8147" s="2" t="s">
        <v>810</v>
      </c>
      <c r="E8147" s="14">
        <f t="shared" si="763"/>
        <v>0</v>
      </c>
      <c r="F8147" s="2">
        <v>48</v>
      </c>
      <c r="G8147" s="19">
        <v>10462.540000000001</v>
      </c>
      <c r="H8147" s="20">
        <v>0.02</v>
      </c>
      <c r="I8147" s="6"/>
      <c r="J8147" s="5">
        <v>40257</v>
      </c>
      <c r="K8147" s="25">
        <v>-1402.68</v>
      </c>
      <c r="L8147" s="2" t="s">
        <v>279</v>
      </c>
      <c r="M8147" s="14">
        <f>+VLOOKUP(L8147,Customers!$C$3:$D$797,2,FALSE)</f>
        <v>5</v>
      </c>
      <c r="N8147" s="14">
        <f>+INDEX(Customers!$B$2:$D$797,MATCH(TF_Database!L8147,Customers!$C$2:$C$797,0),1)</f>
        <v>2044</v>
      </c>
      <c r="O8147" s="29">
        <f t="shared" si="764"/>
        <v>6</v>
      </c>
      <c r="P8147" s="29">
        <f t="shared" si="765"/>
        <v>12</v>
      </c>
      <c r="Q8147" s="14" t="str">
        <f t="shared" si="766"/>
        <v xml:space="preserve">Frank </v>
      </c>
      <c r="R8147" s="14" t="str">
        <f t="shared" si="767"/>
        <v>Hawley</v>
      </c>
    </row>
    <row r="8148" spans="2:18" x14ac:dyDescent="0.45">
      <c r="B8148" s="14" t="str">
        <f t="shared" si="762"/>
        <v>40584440586</v>
      </c>
      <c r="C8148" s="5">
        <v>40584</v>
      </c>
      <c r="D8148" s="2" t="s">
        <v>811</v>
      </c>
      <c r="E8148" s="14">
        <f t="shared" si="763"/>
        <v>0</v>
      </c>
      <c r="F8148" s="2">
        <v>4</v>
      </c>
      <c r="G8148" s="19">
        <v>539.82000000000005</v>
      </c>
      <c r="H8148" s="20">
        <v>0</v>
      </c>
      <c r="I8148" s="6"/>
      <c r="J8148" s="5">
        <v>40586</v>
      </c>
      <c r="K8148" s="25">
        <v>-64.78</v>
      </c>
      <c r="L8148" s="2" t="s">
        <v>485</v>
      </c>
      <c r="M8148" s="14">
        <f>+VLOOKUP(L8148,Customers!$C$3:$D$797,2,FALSE)</f>
        <v>1</v>
      </c>
      <c r="N8148" s="14">
        <f>+INDEX(Customers!$B$2:$D$797,MATCH(TF_Database!L8148,Customers!$C$2:$C$797,0),1)</f>
        <v>7932</v>
      </c>
      <c r="O8148" s="29">
        <f t="shared" si="764"/>
        <v>5</v>
      </c>
      <c r="P8148" s="29">
        <f t="shared" si="765"/>
        <v>10</v>
      </c>
      <c r="Q8148" s="14" t="str">
        <f t="shared" si="766"/>
        <v xml:space="preserve">Tony </v>
      </c>
      <c r="R8148" s="14" t="str">
        <f t="shared" si="767"/>
        <v>Sayre</v>
      </c>
    </row>
    <row r="8149" spans="2:18" x14ac:dyDescent="0.45">
      <c r="B8149" s="14" t="str">
        <f t="shared" si="762"/>
        <v>40584640585</v>
      </c>
      <c r="C8149" s="5">
        <v>40584</v>
      </c>
      <c r="D8149" s="2" t="s">
        <v>811</v>
      </c>
      <c r="E8149" s="14">
        <f t="shared" si="763"/>
        <v>0</v>
      </c>
      <c r="F8149" s="2">
        <v>6</v>
      </c>
      <c r="G8149" s="19">
        <v>1029.8855000000001</v>
      </c>
      <c r="H8149" s="20">
        <v>0.06</v>
      </c>
      <c r="I8149" s="6"/>
      <c r="J8149" s="5">
        <v>40585</v>
      </c>
      <c r="K8149" s="25">
        <v>-620.82899999999995</v>
      </c>
      <c r="L8149" s="2" t="s">
        <v>485</v>
      </c>
      <c r="M8149" s="14">
        <f>+VLOOKUP(L8149,Customers!$C$3:$D$797,2,FALSE)</f>
        <v>1</v>
      </c>
      <c r="N8149" s="14">
        <f>+INDEX(Customers!$B$2:$D$797,MATCH(TF_Database!L8149,Customers!$C$2:$C$797,0),1)</f>
        <v>7932</v>
      </c>
      <c r="O8149" s="29">
        <f t="shared" si="764"/>
        <v>5</v>
      </c>
      <c r="P8149" s="29">
        <f t="shared" si="765"/>
        <v>10</v>
      </c>
      <c r="Q8149" s="14" t="str">
        <f t="shared" si="766"/>
        <v xml:space="preserve">Tony </v>
      </c>
      <c r="R8149" s="14" t="str">
        <f t="shared" si="767"/>
        <v>Sayre</v>
      </c>
    </row>
    <row r="8150" spans="2:18" x14ac:dyDescent="0.45">
      <c r="B8150" s="14" t="str">
        <f t="shared" si="762"/>
        <v>409464540948</v>
      </c>
      <c r="C8150" s="5">
        <v>40946</v>
      </c>
      <c r="D8150" s="2" t="s">
        <v>806</v>
      </c>
      <c r="E8150" s="14">
        <f t="shared" si="763"/>
        <v>1</v>
      </c>
      <c r="F8150" s="2">
        <v>45</v>
      </c>
      <c r="G8150" s="19">
        <v>299.94</v>
      </c>
      <c r="H8150" s="20">
        <v>0.06</v>
      </c>
      <c r="I8150" s="6"/>
      <c r="J8150" s="5">
        <v>40948</v>
      </c>
      <c r="K8150" s="25">
        <v>38.742999999999995</v>
      </c>
      <c r="L8150" s="2" t="s">
        <v>485</v>
      </c>
      <c r="M8150" s="14">
        <f>+VLOOKUP(L8150,Customers!$C$3:$D$797,2,FALSE)</f>
        <v>1</v>
      </c>
      <c r="N8150" s="14">
        <f>+INDEX(Customers!$B$2:$D$797,MATCH(TF_Database!L8150,Customers!$C$2:$C$797,0),1)</f>
        <v>7932</v>
      </c>
      <c r="O8150" s="29">
        <f t="shared" si="764"/>
        <v>5</v>
      </c>
      <c r="P8150" s="29">
        <f t="shared" si="765"/>
        <v>10</v>
      </c>
      <c r="Q8150" s="14" t="str">
        <f t="shared" si="766"/>
        <v xml:space="preserve">Tony </v>
      </c>
      <c r="R8150" s="14" t="str">
        <f t="shared" si="767"/>
        <v>Sayre</v>
      </c>
    </row>
    <row r="8151" spans="2:18" x14ac:dyDescent="0.45">
      <c r="B8151" s="14" t="str">
        <f t="shared" si="762"/>
        <v>407362340743</v>
      </c>
      <c r="C8151" s="5">
        <v>40736</v>
      </c>
      <c r="D8151" s="2" t="s">
        <v>804</v>
      </c>
      <c r="E8151" s="14">
        <f t="shared" si="763"/>
        <v>0</v>
      </c>
      <c r="F8151" s="2">
        <v>23</v>
      </c>
      <c r="G8151" s="19">
        <v>149.31</v>
      </c>
      <c r="H8151" s="20">
        <v>0.06</v>
      </c>
      <c r="I8151" s="6"/>
      <c r="J8151" s="5">
        <v>40743</v>
      </c>
      <c r="K8151" s="25">
        <v>-98.42</v>
      </c>
      <c r="L8151" s="2" t="s">
        <v>786</v>
      </c>
      <c r="M8151" s="14">
        <f>+VLOOKUP(L8151,Customers!$C$3:$D$797,2,FALSE)</f>
        <v>3</v>
      </c>
      <c r="N8151" s="14">
        <f>+INDEX(Customers!$B$2:$D$797,MATCH(TF_Database!L8151,Customers!$C$2:$C$797,0),1)</f>
        <v>12203</v>
      </c>
      <c r="O8151" s="29">
        <f t="shared" si="764"/>
        <v>8</v>
      </c>
      <c r="P8151" s="29">
        <f t="shared" si="765"/>
        <v>12</v>
      </c>
      <c r="Q8151" s="14" t="str">
        <f t="shared" si="766"/>
        <v xml:space="preserve">Raymond </v>
      </c>
      <c r="R8151" s="14" t="str">
        <f t="shared" si="767"/>
        <v>Book</v>
      </c>
    </row>
    <row r="8152" spans="2:18" x14ac:dyDescent="0.45">
      <c r="B8152" s="14" t="str">
        <f t="shared" si="762"/>
        <v>40454540455</v>
      </c>
      <c r="C8152" s="5">
        <v>40454</v>
      </c>
      <c r="D8152" s="2" t="s">
        <v>806</v>
      </c>
      <c r="E8152" s="14">
        <f t="shared" si="763"/>
        <v>1</v>
      </c>
      <c r="F8152" s="2">
        <v>5</v>
      </c>
      <c r="G8152" s="19">
        <v>53.01</v>
      </c>
      <c r="H8152" s="20">
        <v>0.08</v>
      </c>
      <c r="I8152" s="6"/>
      <c r="J8152" s="5">
        <v>40455</v>
      </c>
      <c r="K8152" s="25">
        <v>3.85</v>
      </c>
      <c r="L8152" s="2" t="s">
        <v>688</v>
      </c>
      <c r="M8152" s="14">
        <f>+VLOOKUP(L8152,Customers!$C$3:$D$797,2,FALSE)</f>
        <v>4</v>
      </c>
      <c r="N8152" s="14">
        <f>+INDEX(Customers!$B$2:$D$797,MATCH(TF_Database!L8152,Customers!$C$2:$C$797,0),1)</f>
        <v>8300</v>
      </c>
      <c r="O8152" s="29">
        <f t="shared" si="764"/>
        <v>9</v>
      </c>
      <c r="P8152" s="29">
        <f t="shared" si="765"/>
        <v>13</v>
      </c>
      <c r="Q8152" s="14" t="str">
        <f t="shared" si="766"/>
        <v xml:space="preserve">Phillina </v>
      </c>
      <c r="R8152" s="14" t="str">
        <f t="shared" si="767"/>
        <v>Ober</v>
      </c>
    </row>
    <row r="8153" spans="2:18" x14ac:dyDescent="0.45">
      <c r="B8153" s="14" t="str">
        <f t="shared" si="762"/>
        <v>40519740521</v>
      </c>
      <c r="C8153" s="5">
        <v>40519</v>
      </c>
      <c r="D8153" s="2" t="s">
        <v>806</v>
      </c>
      <c r="E8153" s="14">
        <f t="shared" si="763"/>
        <v>1</v>
      </c>
      <c r="F8153" s="2">
        <v>7</v>
      </c>
      <c r="G8153" s="19">
        <v>44.64</v>
      </c>
      <c r="H8153" s="20">
        <v>0.03</v>
      </c>
      <c r="I8153" s="6"/>
      <c r="J8153" s="5">
        <v>40521</v>
      </c>
      <c r="K8153" s="25">
        <v>2.08</v>
      </c>
      <c r="L8153" s="2" t="s">
        <v>793</v>
      </c>
      <c r="M8153" s="14">
        <f>+VLOOKUP(L8153,Customers!$C$3:$D$797,2,FALSE)</f>
        <v>1</v>
      </c>
      <c r="N8153" s="14">
        <f>+INDEX(Customers!$B$2:$D$797,MATCH(TF_Database!L8153,Customers!$C$2:$C$797,0),1)</f>
        <v>15839</v>
      </c>
      <c r="O8153" s="29">
        <f t="shared" si="764"/>
        <v>9</v>
      </c>
      <c r="P8153" s="29">
        <f t="shared" si="765"/>
        <v>16</v>
      </c>
      <c r="Q8153" s="14" t="str">
        <f t="shared" si="766"/>
        <v xml:space="preserve">Victoria </v>
      </c>
      <c r="R8153" s="14" t="str">
        <f t="shared" si="767"/>
        <v>Brennan</v>
      </c>
    </row>
    <row r="8154" spans="2:18" x14ac:dyDescent="0.45">
      <c r="B8154" s="14" t="str">
        <f t="shared" si="762"/>
        <v>405194140521</v>
      </c>
      <c r="C8154" s="5">
        <v>40519</v>
      </c>
      <c r="D8154" s="2" t="s">
        <v>806</v>
      </c>
      <c r="E8154" s="14">
        <f t="shared" si="763"/>
        <v>1</v>
      </c>
      <c r="F8154" s="2">
        <v>41</v>
      </c>
      <c r="G8154" s="19">
        <v>1289.6199999999999</v>
      </c>
      <c r="H8154" s="20">
        <v>0.03</v>
      </c>
      <c r="I8154" s="6"/>
      <c r="J8154" s="5">
        <v>40521</v>
      </c>
      <c r="K8154" s="25">
        <v>432.52199999999999</v>
      </c>
      <c r="L8154" s="2" t="s">
        <v>793</v>
      </c>
      <c r="M8154" s="14">
        <f>+VLOOKUP(L8154,Customers!$C$3:$D$797,2,FALSE)</f>
        <v>1</v>
      </c>
      <c r="N8154" s="14">
        <f>+INDEX(Customers!$B$2:$D$797,MATCH(TF_Database!L8154,Customers!$C$2:$C$797,0),1)</f>
        <v>15839</v>
      </c>
      <c r="O8154" s="29">
        <f t="shared" si="764"/>
        <v>9</v>
      </c>
      <c r="P8154" s="29">
        <f t="shared" si="765"/>
        <v>16</v>
      </c>
      <c r="Q8154" s="14" t="str">
        <f t="shared" si="766"/>
        <v xml:space="preserve">Victoria </v>
      </c>
      <c r="R8154" s="14" t="str">
        <f t="shared" si="767"/>
        <v>Brennan</v>
      </c>
    </row>
    <row r="8155" spans="2:18" x14ac:dyDescent="0.45">
      <c r="B8155" s="14" t="str">
        <f t="shared" si="762"/>
        <v>404534840455</v>
      </c>
      <c r="C8155" s="5">
        <v>40453</v>
      </c>
      <c r="D8155" s="2" t="s">
        <v>806</v>
      </c>
      <c r="E8155" s="14">
        <f t="shared" si="763"/>
        <v>1</v>
      </c>
      <c r="F8155" s="2">
        <v>48</v>
      </c>
      <c r="G8155" s="19">
        <v>313.52</v>
      </c>
      <c r="H8155" s="20">
        <v>0.05</v>
      </c>
      <c r="I8155" s="6"/>
      <c r="J8155" s="5">
        <v>40455</v>
      </c>
      <c r="K8155" s="25">
        <v>-254.68</v>
      </c>
      <c r="L8155" s="2" t="s">
        <v>311</v>
      </c>
      <c r="M8155" s="14">
        <f>+VLOOKUP(L8155,Customers!$C$3:$D$797,2,FALSE)</f>
        <v>2</v>
      </c>
      <c r="N8155" s="14">
        <f>+INDEX(Customers!$B$2:$D$797,MATCH(TF_Database!L8155,Customers!$C$2:$C$797,0),1)</f>
        <v>8618</v>
      </c>
      <c r="O8155" s="29">
        <f t="shared" si="764"/>
        <v>7</v>
      </c>
      <c r="P8155" s="29">
        <f t="shared" si="765"/>
        <v>14</v>
      </c>
      <c r="Q8155" s="14" t="str">
        <f t="shared" si="766"/>
        <v xml:space="preserve">Andrew </v>
      </c>
      <c r="R8155" s="14" t="str">
        <f t="shared" si="767"/>
        <v>Roberts</v>
      </c>
    </row>
    <row r="8156" spans="2:18" x14ac:dyDescent="0.45">
      <c r="B8156" s="14" t="str">
        <f t="shared" si="762"/>
        <v>398934439895</v>
      </c>
      <c r="C8156" s="5">
        <v>39893</v>
      </c>
      <c r="D8156" s="2" t="s">
        <v>808</v>
      </c>
      <c r="E8156" s="14">
        <f t="shared" si="763"/>
        <v>0</v>
      </c>
      <c r="F8156" s="2">
        <v>44</v>
      </c>
      <c r="G8156" s="19">
        <v>2587.5300000000002</v>
      </c>
      <c r="H8156" s="20">
        <v>0.02</v>
      </c>
      <c r="I8156" s="6"/>
      <c r="J8156" s="5">
        <v>39895</v>
      </c>
      <c r="K8156" s="25">
        <v>401.85</v>
      </c>
      <c r="L8156" s="2" t="s">
        <v>789</v>
      </c>
      <c r="M8156" s="14">
        <f>+VLOOKUP(L8156,Customers!$C$3:$D$797,2,FALSE)</f>
        <v>5</v>
      </c>
      <c r="N8156" s="14">
        <f>+INDEX(Customers!$B$2:$D$797,MATCH(TF_Database!L8156,Customers!$C$2:$C$797,0),1)</f>
        <v>1889</v>
      </c>
      <c r="O8156" s="29">
        <f t="shared" si="764"/>
        <v>6</v>
      </c>
      <c r="P8156" s="29">
        <f t="shared" si="765"/>
        <v>13</v>
      </c>
      <c r="Q8156" s="14" t="str">
        <f t="shared" si="766"/>
        <v xml:space="preserve">Tonja </v>
      </c>
      <c r="R8156" s="14" t="str">
        <f t="shared" si="767"/>
        <v>Turnell</v>
      </c>
    </row>
    <row r="8157" spans="2:18" x14ac:dyDescent="0.45">
      <c r="B8157" s="14" t="str">
        <f t="shared" si="762"/>
        <v>398344139835</v>
      </c>
      <c r="C8157" s="5">
        <v>39834</v>
      </c>
      <c r="D8157" s="2" t="s">
        <v>810</v>
      </c>
      <c r="E8157" s="14">
        <f t="shared" si="763"/>
        <v>0</v>
      </c>
      <c r="F8157" s="2">
        <v>41</v>
      </c>
      <c r="G8157" s="19">
        <v>312.26</v>
      </c>
      <c r="H8157" s="20">
        <v>0.08</v>
      </c>
      <c r="I8157" s="6"/>
      <c r="J8157" s="5">
        <v>39835</v>
      </c>
      <c r="K8157" s="25">
        <v>-10.384499999999999</v>
      </c>
      <c r="L8157" s="2" t="s">
        <v>783</v>
      </c>
      <c r="M8157" s="14">
        <f>+VLOOKUP(L8157,Customers!$C$3:$D$797,2,FALSE)</f>
        <v>5</v>
      </c>
      <c r="N8157" s="14">
        <f>+INDEX(Customers!$B$2:$D$797,MATCH(TF_Database!L8157,Customers!$C$2:$C$797,0),1)</f>
        <v>433</v>
      </c>
      <c r="O8157" s="29">
        <f t="shared" si="764"/>
        <v>4</v>
      </c>
      <c r="P8157" s="29">
        <f t="shared" si="765"/>
        <v>8</v>
      </c>
      <c r="Q8157" s="14" t="str">
        <f t="shared" si="766"/>
        <v xml:space="preserve">Roy </v>
      </c>
      <c r="R8157" s="14" t="str">
        <f t="shared" si="767"/>
        <v>Phan</v>
      </c>
    </row>
    <row r="8158" spans="2:18" x14ac:dyDescent="0.45">
      <c r="B8158" s="14" t="str">
        <f t="shared" si="762"/>
        <v>398344039835</v>
      </c>
      <c r="C8158" s="5">
        <v>39834</v>
      </c>
      <c r="D8158" s="2" t="s">
        <v>810</v>
      </c>
      <c r="E8158" s="14">
        <f t="shared" si="763"/>
        <v>0</v>
      </c>
      <c r="F8158" s="2">
        <v>40</v>
      </c>
      <c r="G8158" s="19">
        <v>4152.55</v>
      </c>
      <c r="H8158" s="20">
        <v>0.03</v>
      </c>
      <c r="I8158" s="6"/>
      <c r="J8158" s="5">
        <v>39835</v>
      </c>
      <c r="K8158" s="25">
        <v>813.33</v>
      </c>
      <c r="L8158" s="2" t="s">
        <v>783</v>
      </c>
      <c r="M8158" s="14">
        <f>+VLOOKUP(L8158,Customers!$C$3:$D$797,2,FALSE)</f>
        <v>5</v>
      </c>
      <c r="N8158" s="14">
        <f>+INDEX(Customers!$B$2:$D$797,MATCH(TF_Database!L8158,Customers!$C$2:$C$797,0),1)</f>
        <v>433</v>
      </c>
      <c r="O8158" s="29">
        <f t="shared" si="764"/>
        <v>4</v>
      </c>
      <c r="P8158" s="29">
        <f t="shared" si="765"/>
        <v>8</v>
      </c>
      <c r="Q8158" s="14" t="str">
        <f t="shared" si="766"/>
        <v xml:space="preserve">Roy </v>
      </c>
      <c r="R8158" s="14" t="str">
        <f t="shared" si="767"/>
        <v>Phan</v>
      </c>
    </row>
    <row r="8159" spans="2:18" x14ac:dyDescent="0.45">
      <c r="B8159" s="14" t="str">
        <f t="shared" si="762"/>
        <v>403862340387</v>
      </c>
      <c r="C8159" s="5">
        <v>40386</v>
      </c>
      <c r="D8159" s="2" t="s">
        <v>808</v>
      </c>
      <c r="E8159" s="14">
        <f t="shared" si="763"/>
        <v>0</v>
      </c>
      <c r="F8159" s="2">
        <v>23</v>
      </c>
      <c r="G8159" s="19">
        <v>164.02</v>
      </c>
      <c r="H8159" s="20">
        <v>0.03</v>
      </c>
      <c r="I8159" s="6"/>
      <c r="J8159" s="5">
        <v>40387</v>
      </c>
      <c r="K8159" s="25">
        <v>-47.64</v>
      </c>
      <c r="L8159" s="2" t="s">
        <v>26</v>
      </c>
      <c r="M8159" s="14">
        <f>+VLOOKUP(L8159,Customers!$C$3:$D$797,2,FALSE)</f>
        <v>1</v>
      </c>
      <c r="N8159" s="14">
        <f>+INDEX(Customers!$B$2:$D$797,MATCH(TF_Database!L8159,Customers!$C$2:$C$797,0),1)</f>
        <v>20642</v>
      </c>
      <c r="O8159" s="29">
        <f t="shared" si="764"/>
        <v>6</v>
      </c>
      <c r="P8159" s="29">
        <f t="shared" si="765"/>
        <v>13</v>
      </c>
      <c r="Q8159" s="14" t="str">
        <f t="shared" si="766"/>
        <v xml:space="preserve">Aaron </v>
      </c>
      <c r="R8159" s="14" t="str">
        <f t="shared" si="767"/>
        <v>Bergman</v>
      </c>
    </row>
    <row r="8160" spans="2:18" x14ac:dyDescent="0.45">
      <c r="B8160" s="14" t="str">
        <f t="shared" si="762"/>
        <v>403862640386</v>
      </c>
      <c r="C8160" s="5">
        <v>40386</v>
      </c>
      <c r="D8160" s="2" t="s">
        <v>808</v>
      </c>
      <c r="E8160" s="14">
        <f t="shared" si="763"/>
        <v>0</v>
      </c>
      <c r="F8160" s="2">
        <v>26</v>
      </c>
      <c r="G8160" s="19">
        <v>4701.6899999999996</v>
      </c>
      <c r="H8160" s="20">
        <v>0</v>
      </c>
      <c r="I8160" s="6"/>
      <c r="J8160" s="5">
        <v>40386</v>
      </c>
      <c r="K8160" s="25">
        <v>1148.904</v>
      </c>
      <c r="L8160" s="2" t="s">
        <v>26</v>
      </c>
      <c r="M8160" s="14">
        <f>+VLOOKUP(L8160,Customers!$C$3:$D$797,2,FALSE)</f>
        <v>1</v>
      </c>
      <c r="N8160" s="14">
        <f>+INDEX(Customers!$B$2:$D$797,MATCH(TF_Database!L8160,Customers!$C$2:$C$797,0),1)</f>
        <v>20642</v>
      </c>
      <c r="O8160" s="29">
        <f t="shared" si="764"/>
        <v>6</v>
      </c>
      <c r="P8160" s="29">
        <f t="shared" si="765"/>
        <v>13</v>
      </c>
      <c r="Q8160" s="14" t="str">
        <f t="shared" si="766"/>
        <v xml:space="preserve">Aaron </v>
      </c>
      <c r="R8160" s="14" t="str">
        <f t="shared" si="767"/>
        <v>Bergman</v>
      </c>
    </row>
    <row r="8161" spans="2:18" x14ac:dyDescent="0.45">
      <c r="B8161" s="14" t="str">
        <f t="shared" si="762"/>
        <v>402162140217</v>
      </c>
      <c r="C8161" s="5">
        <v>40216</v>
      </c>
      <c r="D8161" s="2" t="s">
        <v>811</v>
      </c>
      <c r="E8161" s="14">
        <f t="shared" si="763"/>
        <v>0</v>
      </c>
      <c r="F8161" s="2">
        <v>21</v>
      </c>
      <c r="G8161" s="19">
        <v>109.87</v>
      </c>
      <c r="H8161" s="20">
        <v>0.05</v>
      </c>
      <c r="I8161" s="6"/>
      <c r="J8161" s="5">
        <v>40217</v>
      </c>
      <c r="K8161" s="25">
        <v>-98.17</v>
      </c>
      <c r="L8161" s="2" t="s">
        <v>692</v>
      </c>
      <c r="M8161" s="14">
        <f>+VLOOKUP(L8161,Customers!$C$3:$D$797,2,FALSE)</f>
        <v>4</v>
      </c>
      <c r="N8161" s="14">
        <f>+INDEX(Customers!$B$2:$D$797,MATCH(TF_Database!L8161,Customers!$C$2:$C$797,0),1)</f>
        <v>24126</v>
      </c>
      <c r="O8161" s="29">
        <f t="shared" si="764"/>
        <v>10</v>
      </c>
      <c r="P8161" s="29">
        <f t="shared" si="765"/>
        <v>17</v>
      </c>
      <c r="Q8161" s="14" t="str">
        <f t="shared" si="766"/>
        <v xml:space="preserve">Christine </v>
      </c>
      <c r="R8161" s="14" t="str">
        <f t="shared" si="767"/>
        <v>Abelman</v>
      </c>
    </row>
    <row r="8162" spans="2:18" x14ac:dyDescent="0.45">
      <c r="B8162" s="14" t="str">
        <f t="shared" si="762"/>
        <v>402163740216</v>
      </c>
      <c r="C8162" s="5">
        <v>40216</v>
      </c>
      <c r="D8162" s="2" t="s">
        <v>811</v>
      </c>
      <c r="E8162" s="14">
        <f t="shared" si="763"/>
        <v>0</v>
      </c>
      <c r="F8162" s="2">
        <v>37</v>
      </c>
      <c r="G8162" s="19">
        <v>816.65</v>
      </c>
      <c r="H8162" s="20">
        <v>0.09</v>
      </c>
      <c r="I8162" s="6"/>
      <c r="J8162" s="5">
        <v>40216</v>
      </c>
      <c r="K8162" s="25">
        <v>-182.8</v>
      </c>
      <c r="L8162" s="2" t="s">
        <v>692</v>
      </c>
      <c r="M8162" s="14">
        <f>+VLOOKUP(L8162,Customers!$C$3:$D$797,2,FALSE)</f>
        <v>4</v>
      </c>
      <c r="N8162" s="14">
        <f>+INDEX(Customers!$B$2:$D$797,MATCH(TF_Database!L8162,Customers!$C$2:$C$797,0),1)</f>
        <v>24126</v>
      </c>
      <c r="O8162" s="29">
        <f t="shared" si="764"/>
        <v>10</v>
      </c>
      <c r="P8162" s="29">
        <f t="shared" si="765"/>
        <v>17</v>
      </c>
      <c r="Q8162" s="14" t="str">
        <f t="shared" si="766"/>
        <v xml:space="preserve">Christine </v>
      </c>
      <c r="R8162" s="14" t="str">
        <f t="shared" si="767"/>
        <v>Abelman</v>
      </c>
    </row>
    <row r="8163" spans="2:18" x14ac:dyDescent="0.45">
      <c r="B8163" s="14" t="str">
        <f t="shared" si="762"/>
        <v>409223840923</v>
      </c>
      <c r="C8163" s="5">
        <v>40922</v>
      </c>
      <c r="D8163" s="2" t="s">
        <v>808</v>
      </c>
      <c r="E8163" s="14">
        <f t="shared" si="763"/>
        <v>0</v>
      </c>
      <c r="F8163" s="2">
        <v>38</v>
      </c>
      <c r="G8163" s="19">
        <v>17605.77</v>
      </c>
      <c r="H8163" s="20">
        <v>0.01</v>
      </c>
      <c r="I8163" s="6"/>
      <c r="J8163" s="5">
        <v>40923</v>
      </c>
      <c r="K8163" s="25">
        <v>-370.04</v>
      </c>
      <c r="L8163" s="2" t="s">
        <v>784</v>
      </c>
      <c r="M8163" s="14">
        <f>+VLOOKUP(L8163,Customers!$C$3:$D$797,2,FALSE)</f>
        <v>2</v>
      </c>
      <c r="N8163" s="14">
        <f>+INDEX(Customers!$B$2:$D$797,MATCH(TF_Database!L8163,Customers!$C$2:$C$797,0),1)</f>
        <v>31052</v>
      </c>
      <c r="O8163" s="29">
        <f t="shared" si="764"/>
        <v>5</v>
      </c>
      <c r="P8163" s="29">
        <f t="shared" si="765"/>
        <v>13</v>
      </c>
      <c r="Q8163" s="14" t="str">
        <f t="shared" si="766"/>
        <v xml:space="preserve">Clay </v>
      </c>
      <c r="R8163" s="14" t="str">
        <f t="shared" si="767"/>
        <v>Cheatham</v>
      </c>
    </row>
    <row r="8164" spans="2:18" x14ac:dyDescent="0.45">
      <c r="B8164" s="14" t="str">
        <f t="shared" si="762"/>
        <v>40729740730</v>
      </c>
      <c r="C8164" s="5">
        <v>40729</v>
      </c>
      <c r="D8164" s="2" t="s">
        <v>810</v>
      </c>
      <c r="E8164" s="14">
        <f t="shared" si="763"/>
        <v>0</v>
      </c>
      <c r="F8164" s="2">
        <v>7</v>
      </c>
      <c r="G8164" s="19">
        <v>55.68</v>
      </c>
      <c r="H8164" s="20">
        <v>0.1</v>
      </c>
      <c r="I8164" s="6"/>
      <c r="J8164" s="5">
        <v>40730</v>
      </c>
      <c r="K8164" s="25">
        <v>-7.4</v>
      </c>
      <c r="L8164" s="2" t="s">
        <v>309</v>
      </c>
      <c r="M8164" s="14">
        <f>+VLOOKUP(L8164,Customers!$C$3:$D$797,2,FALSE)</f>
        <v>3</v>
      </c>
      <c r="N8164" s="14">
        <f>+INDEX(Customers!$B$2:$D$797,MATCH(TF_Database!L8164,Customers!$C$2:$C$797,0),1)</f>
        <v>31802</v>
      </c>
      <c r="O8164" s="29">
        <f t="shared" si="764"/>
        <v>6</v>
      </c>
      <c r="P8164" s="29">
        <f t="shared" si="765"/>
        <v>11</v>
      </c>
      <c r="Q8164" s="14" t="str">
        <f t="shared" si="766"/>
        <v xml:space="preserve">Erica </v>
      </c>
      <c r="R8164" s="14" t="str">
        <f t="shared" si="767"/>
        <v>Smith</v>
      </c>
    </row>
    <row r="8165" spans="2:18" x14ac:dyDescent="0.45">
      <c r="B8165" s="14" t="str">
        <f t="shared" si="762"/>
        <v>407294740730</v>
      </c>
      <c r="C8165" s="5">
        <v>40729</v>
      </c>
      <c r="D8165" s="2" t="s">
        <v>810</v>
      </c>
      <c r="E8165" s="14">
        <f t="shared" si="763"/>
        <v>0</v>
      </c>
      <c r="F8165" s="2">
        <v>47</v>
      </c>
      <c r="G8165" s="19">
        <v>14588.28</v>
      </c>
      <c r="H8165" s="20">
        <v>0.06</v>
      </c>
      <c r="I8165" s="6"/>
      <c r="J8165" s="5">
        <v>40730</v>
      </c>
      <c r="K8165" s="25">
        <v>861.78</v>
      </c>
      <c r="L8165" s="2" t="s">
        <v>309</v>
      </c>
      <c r="M8165" s="14">
        <f>+VLOOKUP(L8165,Customers!$C$3:$D$797,2,FALSE)</f>
        <v>3</v>
      </c>
      <c r="N8165" s="14">
        <f>+INDEX(Customers!$B$2:$D$797,MATCH(TF_Database!L8165,Customers!$C$2:$C$797,0),1)</f>
        <v>31802</v>
      </c>
      <c r="O8165" s="29">
        <f t="shared" si="764"/>
        <v>6</v>
      </c>
      <c r="P8165" s="29">
        <f t="shared" si="765"/>
        <v>11</v>
      </c>
      <c r="Q8165" s="14" t="str">
        <f t="shared" si="766"/>
        <v xml:space="preserve">Erica </v>
      </c>
      <c r="R8165" s="14" t="str">
        <f t="shared" si="767"/>
        <v>Smith</v>
      </c>
    </row>
    <row r="8166" spans="2:18" x14ac:dyDescent="0.45">
      <c r="B8166" s="14" t="str">
        <f t="shared" si="762"/>
        <v>407292740731</v>
      </c>
      <c r="C8166" s="5">
        <v>40729</v>
      </c>
      <c r="D8166" s="2" t="s">
        <v>810</v>
      </c>
      <c r="E8166" s="14">
        <f t="shared" si="763"/>
        <v>0</v>
      </c>
      <c r="F8166" s="2">
        <v>27</v>
      </c>
      <c r="G8166" s="19">
        <v>2675.08</v>
      </c>
      <c r="H8166" s="20">
        <v>7.0000000000000007E-2</v>
      </c>
      <c r="I8166" s="6"/>
      <c r="J8166" s="5">
        <v>40731</v>
      </c>
      <c r="K8166" s="25">
        <v>489.58</v>
      </c>
      <c r="L8166" s="2" t="s">
        <v>309</v>
      </c>
      <c r="M8166" s="14">
        <f>+VLOOKUP(L8166,Customers!$C$3:$D$797,2,FALSE)</f>
        <v>3</v>
      </c>
      <c r="N8166" s="14">
        <f>+INDEX(Customers!$B$2:$D$797,MATCH(TF_Database!L8166,Customers!$C$2:$C$797,0),1)</f>
        <v>31802</v>
      </c>
      <c r="O8166" s="29">
        <f t="shared" si="764"/>
        <v>6</v>
      </c>
      <c r="P8166" s="29">
        <f t="shared" si="765"/>
        <v>11</v>
      </c>
      <c r="Q8166" s="14" t="str">
        <f t="shared" si="766"/>
        <v xml:space="preserve">Erica </v>
      </c>
      <c r="R8166" s="14" t="str">
        <f t="shared" si="767"/>
        <v>Smith</v>
      </c>
    </row>
    <row r="8167" spans="2:18" x14ac:dyDescent="0.45">
      <c r="B8167" s="14" t="str">
        <f t="shared" si="762"/>
        <v>403134740313</v>
      </c>
      <c r="C8167" s="5">
        <v>40313</v>
      </c>
      <c r="D8167" s="2" t="s">
        <v>810</v>
      </c>
      <c r="E8167" s="14">
        <f t="shared" si="763"/>
        <v>0</v>
      </c>
      <c r="F8167" s="2">
        <v>47</v>
      </c>
      <c r="G8167" s="19">
        <v>280.45</v>
      </c>
      <c r="H8167" s="20">
        <v>0.1</v>
      </c>
      <c r="I8167" s="6"/>
      <c r="J8167" s="5">
        <v>40313</v>
      </c>
      <c r="K8167" s="25">
        <v>-143.65</v>
      </c>
      <c r="L8167" s="2" t="s">
        <v>279</v>
      </c>
      <c r="M8167" s="14">
        <f>+VLOOKUP(L8167,Customers!$C$3:$D$797,2,FALSE)</f>
        <v>5</v>
      </c>
      <c r="N8167" s="14">
        <f>+INDEX(Customers!$B$2:$D$797,MATCH(TF_Database!L8167,Customers!$C$2:$C$797,0),1)</f>
        <v>2044</v>
      </c>
      <c r="O8167" s="29">
        <f t="shared" si="764"/>
        <v>6</v>
      </c>
      <c r="P8167" s="29">
        <f t="shared" si="765"/>
        <v>12</v>
      </c>
      <c r="Q8167" s="14" t="str">
        <f t="shared" si="766"/>
        <v xml:space="preserve">Frank </v>
      </c>
      <c r="R8167" s="14" t="str">
        <f t="shared" si="767"/>
        <v>Hawley</v>
      </c>
    </row>
    <row r="8168" spans="2:18" x14ac:dyDescent="0.45">
      <c r="B8168" s="14" t="str">
        <f t="shared" si="762"/>
        <v>411815041186</v>
      </c>
      <c r="C8168" s="5">
        <v>41181</v>
      </c>
      <c r="D8168" s="2" t="s">
        <v>804</v>
      </c>
      <c r="E8168" s="14">
        <f t="shared" si="763"/>
        <v>0</v>
      </c>
      <c r="F8168" s="2">
        <v>50</v>
      </c>
      <c r="G8168" s="19">
        <v>481.23</v>
      </c>
      <c r="H8168" s="20">
        <v>7.0000000000000007E-2</v>
      </c>
      <c r="I8168" s="6"/>
      <c r="J8168" s="5">
        <v>41186</v>
      </c>
      <c r="K8168" s="25">
        <v>-409.24</v>
      </c>
      <c r="L8168" s="2" t="s">
        <v>692</v>
      </c>
      <c r="M8168" s="14">
        <f>+VLOOKUP(L8168,Customers!$C$3:$D$797,2,FALSE)</f>
        <v>4</v>
      </c>
      <c r="N8168" s="14">
        <f>+INDEX(Customers!$B$2:$D$797,MATCH(TF_Database!L8168,Customers!$C$2:$C$797,0),1)</f>
        <v>24126</v>
      </c>
      <c r="O8168" s="29">
        <f t="shared" si="764"/>
        <v>10</v>
      </c>
      <c r="P8168" s="29">
        <f t="shared" si="765"/>
        <v>17</v>
      </c>
      <c r="Q8168" s="14" t="str">
        <f t="shared" si="766"/>
        <v xml:space="preserve">Christine </v>
      </c>
      <c r="R8168" s="14" t="str">
        <f t="shared" si="767"/>
        <v>Abelman</v>
      </c>
    </row>
    <row r="8169" spans="2:18" x14ac:dyDescent="0.45">
      <c r="B8169" s="14" t="str">
        <f t="shared" si="762"/>
        <v>411814141188</v>
      </c>
      <c r="C8169" s="5">
        <v>41181</v>
      </c>
      <c r="D8169" s="2" t="s">
        <v>804</v>
      </c>
      <c r="E8169" s="14">
        <f t="shared" si="763"/>
        <v>0</v>
      </c>
      <c r="F8169" s="2">
        <v>41</v>
      </c>
      <c r="G8169" s="19">
        <v>265.39</v>
      </c>
      <c r="H8169" s="20">
        <v>0.1</v>
      </c>
      <c r="I8169" s="6"/>
      <c r="J8169" s="5">
        <v>41188</v>
      </c>
      <c r="K8169" s="25">
        <v>-237.01</v>
      </c>
      <c r="L8169" s="2" t="s">
        <v>692</v>
      </c>
      <c r="M8169" s="14">
        <f>+VLOOKUP(L8169,Customers!$C$3:$D$797,2,FALSE)</f>
        <v>4</v>
      </c>
      <c r="N8169" s="14">
        <f>+INDEX(Customers!$B$2:$D$797,MATCH(TF_Database!L8169,Customers!$C$2:$C$797,0),1)</f>
        <v>24126</v>
      </c>
      <c r="O8169" s="29">
        <f t="shared" si="764"/>
        <v>10</v>
      </c>
      <c r="P8169" s="29">
        <f t="shared" si="765"/>
        <v>17</v>
      </c>
      <c r="Q8169" s="14" t="str">
        <f t="shared" si="766"/>
        <v xml:space="preserve">Christine </v>
      </c>
      <c r="R8169" s="14" t="str">
        <f t="shared" si="767"/>
        <v>Abelman</v>
      </c>
    </row>
    <row r="8170" spans="2:18" x14ac:dyDescent="0.45">
      <c r="B8170" s="14" t="str">
        <f t="shared" si="762"/>
        <v>41181841183</v>
      </c>
      <c r="C8170" s="5">
        <v>41181</v>
      </c>
      <c r="D8170" s="2" t="s">
        <v>804</v>
      </c>
      <c r="E8170" s="14">
        <f t="shared" si="763"/>
        <v>0</v>
      </c>
      <c r="F8170" s="2">
        <v>8</v>
      </c>
      <c r="G8170" s="19">
        <v>56.5</v>
      </c>
      <c r="H8170" s="20">
        <v>0.02</v>
      </c>
      <c r="I8170" s="6"/>
      <c r="J8170" s="5">
        <v>41183</v>
      </c>
      <c r="K8170" s="25">
        <v>-17.16</v>
      </c>
      <c r="L8170" s="2" t="s">
        <v>692</v>
      </c>
      <c r="M8170" s="14">
        <f>+VLOOKUP(L8170,Customers!$C$3:$D$797,2,FALSE)</f>
        <v>4</v>
      </c>
      <c r="N8170" s="14">
        <f>+INDEX(Customers!$B$2:$D$797,MATCH(TF_Database!L8170,Customers!$C$2:$C$797,0),1)</f>
        <v>24126</v>
      </c>
      <c r="O8170" s="29">
        <f t="shared" si="764"/>
        <v>10</v>
      </c>
      <c r="P8170" s="29">
        <f t="shared" si="765"/>
        <v>17</v>
      </c>
      <c r="Q8170" s="14" t="str">
        <f t="shared" si="766"/>
        <v xml:space="preserve">Christine </v>
      </c>
      <c r="R8170" s="14" t="str">
        <f t="shared" si="767"/>
        <v>Abelman</v>
      </c>
    </row>
    <row r="8171" spans="2:18" x14ac:dyDescent="0.45">
      <c r="B8171" s="14" t="str">
        <f t="shared" si="762"/>
        <v>39882339886</v>
      </c>
      <c r="C8171" s="5">
        <v>39882</v>
      </c>
      <c r="D8171" s="2" t="s">
        <v>804</v>
      </c>
      <c r="E8171" s="14">
        <f t="shared" si="763"/>
        <v>0</v>
      </c>
      <c r="F8171" s="2">
        <v>3</v>
      </c>
      <c r="G8171" s="19">
        <v>18888</v>
      </c>
      <c r="H8171" s="20">
        <v>0.09</v>
      </c>
      <c r="I8171" s="6"/>
      <c r="J8171" s="5">
        <v>39886</v>
      </c>
      <c r="K8171" s="25">
        <v>-14140.7016</v>
      </c>
      <c r="L8171" s="2" t="s">
        <v>783</v>
      </c>
      <c r="M8171" s="14">
        <f>+VLOOKUP(L8171,Customers!$C$3:$D$797,2,FALSE)</f>
        <v>5</v>
      </c>
      <c r="N8171" s="14">
        <f>+INDEX(Customers!$B$2:$D$797,MATCH(TF_Database!L8171,Customers!$C$2:$C$797,0),1)</f>
        <v>433</v>
      </c>
      <c r="O8171" s="29">
        <f t="shared" si="764"/>
        <v>4</v>
      </c>
      <c r="P8171" s="29">
        <f t="shared" si="765"/>
        <v>8</v>
      </c>
      <c r="Q8171" s="14" t="str">
        <f t="shared" si="766"/>
        <v xml:space="preserve">Roy </v>
      </c>
      <c r="R8171" s="14" t="str">
        <f t="shared" si="767"/>
        <v>Phan</v>
      </c>
    </row>
    <row r="8172" spans="2:18" x14ac:dyDescent="0.45">
      <c r="B8172" s="14" t="str">
        <f t="shared" si="762"/>
        <v>400293740031</v>
      </c>
      <c r="C8172" s="5">
        <v>40029</v>
      </c>
      <c r="D8172" s="2" t="s">
        <v>811</v>
      </c>
      <c r="E8172" s="14">
        <f t="shared" si="763"/>
        <v>0</v>
      </c>
      <c r="F8172" s="2">
        <v>37</v>
      </c>
      <c r="G8172" s="19">
        <v>388.9</v>
      </c>
      <c r="H8172" s="20">
        <v>0.1</v>
      </c>
      <c r="I8172" s="6"/>
      <c r="J8172" s="5">
        <v>40031</v>
      </c>
      <c r="K8172" s="25">
        <v>-37.11</v>
      </c>
      <c r="L8172" s="2" t="s">
        <v>793</v>
      </c>
      <c r="M8172" s="14">
        <f>+VLOOKUP(L8172,Customers!$C$3:$D$797,2,FALSE)</f>
        <v>1</v>
      </c>
      <c r="N8172" s="14">
        <f>+INDEX(Customers!$B$2:$D$797,MATCH(TF_Database!L8172,Customers!$C$2:$C$797,0),1)</f>
        <v>15839</v>
      </c>
      <c r="O8172" s="29">
        <f t="shared" si="764"/>
        <v>9</v>
      </c>
      <c r="P8172" s="29">
        <f t="shared" si="765"/>
        <v>16</v>
      </c>
      <c r="Q8172" s="14" t="str">
        <f t="shared" si="766"/>
        <v xml:space="preserve">Victoria </v>
      </c>
      <c r="R8172" s="14" t="str">
        <f t="shared" si="767"/>
        <v>Brennan</v>
      </c>
    </row>
    <row r="8173" spans="2:18" x14ac:dyDescent="0.45">
      <c r="B8173" s="14" t="str">
        <f t="shared" si="762"/>
        <v>400322640034</v>
      </c>
      <c r="C8173" s="5">
        <v>40032</v>
      </c>
      <c r="D8173" s="2" t="s">
        <v>806</v>
      </c>
      <c r="E8173" s="14">
        <f t="shared" si="763"/>
        <v>1</v>
      </c>
      <c r="F8173" s="2">
        <v>26</v>
      </c>
      <c r="G8173" s="19">
        <v>172.01</v>
      </c>
      <c r="H8173" s="20">
        <v>0.06</v>
      </c>
      <c r="I8173" s="6"/>
      <c r="J8173" s="5">
        <v>40034</v>
      </c>
      <c r="K8173" s="25">
        <v>27.47</v>
      </c>
      <c r="L8173" s="2" t="s">
        <v>793</v>
      </c>
      <c r="M8173" s="14">
        <f>+VLOOKUP(L8173,Customers!$C$3:$D$797,2,FALSE)</f>
        <v>1</v>
      </c>
      <c r="N8173" s="14">
        <f>+INDEX(Customers!$B$2:$D$797,MATCH(TF_Database!L8173,Customers!$C$2:$C$797,0),1)</f>
        <v>15839</v>
      </c>
      <c r="O8173" s="29">
        <f t="shared" si="764"/>
        <v>9</v>
      </c>
      <c r="P8173" s="29">
        <f t="shared" si="765"/>
        <v>16</v>
      </c>
      <c r="Q8173" s="14" t="str">
        <f t="shared" si="766"/>
        <v xml:space="preserve">Victoria </v>
      </c>
      <c r="R8173" s="14" t="str">
        <f t="shared" si="767"/>
        <v>Brennan</v>
      </c>
    </row>
    <row r="8174" spans="2:18" x14ac:dyDescent="0.45">
      <c r="B8174" s="14" t="str">
        <f t="shared" si="762"/>
        <v>404482640453</v>
      </c>
      <c r="C8174" s="5">
        <v>40448</v>
      </c>
      <c r="D8174" s="2" t="s">
        <v>804</v>
      </c>
      <c r="E8174" s="14">
        <f t="shared" si="763"/>
        <v>0</v>
      </c>
      <c r="F8174" s="2">
        <v>26</v>
      </c>
      <c r="G8174" s="19">
        <v>2268.91</v>
      </c>
      <c r="H8174" s="20">
        <v>0.02</v>
      </c>
      <c r="I8174" s="6"/>
      <c r="J8174" s="5">
        <v>40453</v>
      </c>
      <c r="K8174" s="25">
        <v>-624.29</v>
      </c>
      <c r="L8174" s="2" t="s">
        <v>789</v>
      </c>
      <c r="M8174" s="14">
        <f>+VLOOKUP(L8174,Customers!$C$3:$D$797,2,FALSE)</f>
        <v>5</v>
      </c>
      <c r="N8174" s="14">
        <f>+INDEX(Customers!$B$2:$D$797,MATCH(TF_Database!L8174,Customers!$C$2:$C$797,0),1)</f>
        <v>1889</v>
      </c>
      <c r="O8174" s="29">
        <f t="shared" si="764"/>
        <v>6</v>
      </c>
      <c r="P8174" s="29">
        <f t="shared" si="765"/>
        <v>13</v>
      </c>
      <c r="Q8174" s="14" t="str">
        <f t="shared" si="766"/>
        <v xml:space="preserve">Tonja </v>
      </c>
      <c r="R8174" s="14" t="str">
        <f t="shared" si="767"/>
        <v>Turnell</v>
      </c>
    </row>
    <row r="8175" spans="2:18" x14ac:dyDescent="0.45">
      <c r="B8175" s="14" t="str">
        <f t="shared" si="762"/>
        <v>404914340493</v>
      </c>
      <c r="C8175" s="5">
        <v>40491</v>
      </c>
      <c r="D8175" s="2" t="s">
        <v>810</v>
      </c>
      <c r="E8175" s="14">
        <f t="shared" si="763"/>
        <v>0</v>
      </c>
      <c r="F8175" s="2">
        <v>43</v>
      </c>
      <c r="G8175" s="19">
        <v>2337.89</v>
      </c>
      <c r="H8175" s="20">
        <v>0.09</v>
      </c>
      <c r="I8175" s="6"/>
      <c r="J8175" s="5">
        <v>40493</v>
      </c>
      <c r="K8175" s="25">
        <v>729.34</v>
      </c>
      <c r="L8175" s="2" t="s">
        <v>26</v>
      </c>
      <c r="M8175" s="14">
        <f>+VLOOKUP(L8175,Customers!$C$3:$D$797,2,FALSE)</f>
        <v>1</v>
      </c>
      <c r="N8175" s="14">
        <f>+INDEX(Customers!$B$2:$D$797,MATCH(TF_Database!L8175,Customers!$C$2:$C$797,0),1)</f>
        <v>20642</v>
      </c>
      <c r="O8175" s="29">
        <f t="shared" si="764"/>
        <v>6</v>
      </c>
      <c r="P8175" s="29">
        <f t="shared" si="765"/>
        <v>13</v>
      </c>
      <c r="Q8175" s="14" t="str">
        <f t="shared" si="766"/>
        <v xml:space="preserve">Aaron </v>
      </c>
      <c r="R8175" s="14" t="str">
        <f t="shared" si="767"/>
        <v>Bergman</v>
      </c>
    </row>
    <row r="8176" spans="2:18" x14ac:dyDescent="0.45">
      <c r="B8176" s="14" t="str">
        <f t="shared" si="762"/>
        <v>409414840942</v>
      </c>
      <c r="C8176" s="5">
        <v>40941</v>
      </c>
      <c r="D8176" s="2" t="s">
        <v>811</v>
      </c>
      <c r="E8176" s="14">
        <f t="shared" si="763"/>
        <v>0</v>
      </c>
      <c r="F8176" s="2">
        <v>48</v>
      </c>
      <c r="G8176" s="19">
        <v>314.33999999999997</v>
      </c>
      <c r="H8176" s="20">
        <v>0.03</v>
      </c>
      <c r="I8176" s="6"/>
      <c r="J8176" s="5">
        <v>40942</v>
      </c>
      <c r="K8176" s="25">
        <v>-130.5</v>
      </c>
      <c r="L8176" s="2" t="s">
        <v>789</v>
      </c>
      <c r="M8176" s="14">
        <f>+VLOOKUP(L8176,Customers!$C$3:$D$797,2,FALSE)</f>
        <v>5</v>
      </c>
      <c r="N8176" s="14">
        <f>+INDEX(Customers!$B$2:$D$797,MATCH(TF_Database!L8176,Customers!$C$2:$C$797,0),1)</f>
        <v>1889</v>
      </c>
      <c r="O8176" s="29">
        <f t="shared" si="764"/>
        <v>6</v>
      </c>
      <c r="P8176" s="29">
        <f t="shared" si="765"/>
        <v>13</v>
      </c>
      <c r="Q8176" s="14" t="str">
        <f t="shared" si="766"/>
        <v xml:space="preserve">Tonja </v>
      </c>
      <c r="R8176" s="14" t="str">
        <f t="shared" si="767"/>
        <v>Turnell</v>
      </c>
    </row>
    <row r="8177" spans="2:18" x14ac:dyDescent="0.45">
      <c r="B8177" s="14" t="str">
        <f t="shared" si="762"/>
        <v>406864240686</v>
      </c>
      <c r="C8177" s="5">
        <v>40686</v>
      </c>
      <c r="D8177" s="2" t="s">
        <v>810</v>
      </c>
      <c r="E8177" s="14">
        <f t="shared" si="763"/>
        <v>0</v>
      </c>
      <c r="F8177" s="2">
        <v>42</v>
      </c>
      <c r="G8177" s="19">
        <v>113.33</v>
      </c>
      <c r="H8177" s="20">
        <v>7.0000000000000007E-2</v>
      </c>
      <c r="I8177" s="6"/>
      <c r="J8177" s="5">
        <v>40686</v>
      </c>
      <c r="K8177" s="25">
        <v>-0.40250000000000002</v>
      </c>
      <c r="L8177" s="2" t="s">
        <v>786</v>
      </c>
      <c r="M8177" s="14">
        <f>+VLOOKUP(L8177,Customers!$C$3:$D$797,2,FALSE)</f>
        <v>3</v>
      </c>
      <c r="N8177" s="14">
        <f>+INDEX(Customers!$B$2:$D$797,MATCH(TF_Database!L8177,Customers!$C$2:$C$797,0),1)</f>
        <v>12203</v>
      </c>
      <c r="O8177" s="29">
        <f t="shared" si="764"/>
        <v>8</v>
      </c>
      <c r="P8177" s="29">
        <f t="shared" si="765"/>
        <v>12</v>
      </c>
      <c r="Q8177" s="14" t="str">
        <f t="shared" si="766"/>
        <v xml:space="preserve">Raymond </v>
      </c>
      <c r="R8177" s="14" t="str">
        <f t="shared" si="767"/>
        <v>Book</v>
      </c>
    </row>
    <row r="8178" spans="2:18" x14ac:dyDescent="0.45">
      <c r="B8178" s="14" t="str">
        <f t="shared" si="762"/>
        <v>406124740613</v>
      </c>
      <c r="C8178" s="5">
        <v>40612</v>
      </c>
      <c r="D8178" s="2" t="s">
        <v>810</v>
      </c>
      <c r="E8178" s="14">
        <f t="shared" si="763"/>
        <v>0</v>
      </c>
      <c r="F8178" s="2">
        <v>47</v>
      </c>
      <c r="G8178" s="19">
        <v>603.69000000000005</v>
      </c>
      <c r="H8178" s="20">
        <v>0</v>
      </c>
      <c r="I8178" s="6"/>
      <c r="J8178" s="5">
        <v>40613</v>
      </c>
      <c r="K8178" s="25">
        <v>131.38999999999999</v>
      </c>
      <c r="L8178" s="2" t="s">
        <v>785</v>
      </c>
      <c r="M8178" s="14">
        <f>+VLOOKUP(L8178,Customers!$C$3:$D$797,2,FALSE)</f>
        <v>1</v>
      </c>
      <c r="N8178" s="14">
        <f>+INDEX(Customers!$B$2:$D$797,MATCH(TF_Database!L8178,Customers!$C$2:$C$797,0),1)</f>
        <v>15223</v>
      </c>
      <c r="O8178" s="29">
        <f t="shared" si="764"/>
        <v>7</v>
      </c>
      <c r="P8178" s="29">
        <f t="shared" si="765"/>
        <v>14</v>
      </c>
      <c r="Q8178" s="14" t="str">
        <f t="shared" si="766"/>
        <v xml:space="preserve">Yoseph </v>
      </c>
      <c r="R8178" s="14" t="str">
        <f t="shared" si="767"/>
        <v>Carroll</v>
      </c>
    </row>
    <row r="8179" spans="2:18" x14ac:dyDescent="0.45">
      <c r="B8179" s="14" t="str">
        <f t="shared" si="762"/>
        <v>398534339860</v>
      </c>
      <c r="C8179" s="5">
        <v>39853</v>
      </c>
      <c r="D8179" s="2" t="s">
        <v>804</v>
      </c>
      <c r="E8179" s="14">
        <f t="shared" si="763"/>
        <v>0</v>
      </c>
      <c r="F8179" s="2">
        <v>43</v>
      </c>
      <c r="G8179" s="19">
        <v>10318.719999999999</v>
      </c>
      <c r="H8179" s="20">
        <v>0.01</v>
      </c>
      <c r="I8179" s="6"/>
      <c r="J8179" s="5">
        <v>39860</v>
      </c>
      <c r="K8179" s="25">
        <v>1445.36</v>
      </c>
      <c r="L8179" s="2" t="s">
        <v>692</v>
      </c>
      <c r="M8179" s="14">
        <f>+VLOOKUP(L8179,Customers!$C$3:$D$797,2,FALSE)</f>
        <v>4</v>
      </c>
      <c r="N8179" s="14">
        <f>+INDEX(Customers!$B$2:$D$797,MATCH(TF_Database!L8179,Customers!$C$2:$C$797,0),1)</f>
        <v>24126</v>
      </c>
      <c r="O8179" s="29">
        <f t="shared" si="764"/>
        <v>10</v>
      </c>
      <c r="P8179" s="29">
        <f t="shared" si="765"/>
        <v>17</v>
      </c>
      <c r="Q8179" s="14" t="str">
        <f t="shared" si="766"/>
        <v xml:space="preserve">Christine </v>
      </c>
      <c r="R8179" s="14" t="str">
        <f t="shared" si="767"/>
        <v>Abelman</v>
      </c>
    </row>
    <row r="8180" spans="2:18" x14ac:dyDescent="0.45">
      <c r="B8180" s="14" t="str">
        <f t="shared" si="762"/>
        <v>405333840535</v>
      </c>
      <c r="C8180" s="5">
        <v>40533</v>
      </c>
      <c r="D8180" s="2" t="s">
        <v>811</v>
      </c>
      <c r="E8180" s="14">
        <f t="shared" si="763"/>
        <v>0</v>
      </c>
      <c r="F8180" s="2">
        <v>38</v>
      </c>
      <c r="G8180" s="19">
        <v>82.93</v>
      </c>
      <c r="H8180" s="20">
        <v>0.08</v>
      </c>
      <c r="I8180" s="6"/>
      <c r="J8180" s="5">
        <v>40535</v>
      </c>
      <c r="K8180" s="25">
        <v>-10.32</v>
      </c>
      <c r="L8180" s="2" t="s">
        <v>688</v>
      </c>
      <c r="M8180" s="14">
        <f>+VLOOKUP(L8180,Customers!$C$3:$D$797,2,FALSE)</f>
        <v>4</v>
      </c>
      <c r="N8180" s="14">
        <f>+INDEX(Customers!$B$2:$D$797,MATCH(TF_Database!L8180,Customers!$C$2:$C$797,0),1)</f>
        <v>8300</v>
      </c>
      <c r="O8180" s="29">
        <f t="shared" si="764"/>
        <v>9</v>
      </c>
      <c r="P8180" s="29">
        <f t="shared" si="765"/>
        <v>13</v>
      </c>
      <c r="Q8180" s="14" t="str">
        <f t="shared" si="766"/>
        <v xml:space="preserve">Phillina </v>
      </c>
      <c r="R8180" s="14" t="str">
        <f t="shared" si="767"/>
        <v>Ober</v>
      </c>
    </row>
    <row r="8181" spans="2:18" x14ac:dyDescent="0.45">
      <c r="B8181" s="14" t="str">
        <f t="shared" si="762"/>
        <v>412394041242</v>
      </c>
      <c r="C8181" s="5">
        <v>41239</v>
      </c>
      <c r="D8181" s="2" t="s">
        <v>808</v>
      </c>
      <c r="E8181" s="14">
        <f t="shared" si="763"/>
        <v>0</v>
      </c>
      <c r="F8181" s="2">
        <v>40</v>
      </c>
      <c r="G8181" s="19">
        <v>323.95999999999998</v>
      </c>
      <c r="H8181" s="20">
        <v>7.0000000000000007E-2</v>
      </c>
      <c r="I8181" s="6"/>
      <c r="J8181" s="5">
        <v>41242</v>
      </c>
      <c r="K8181" s="25">
        <v>-136.82</v>
      </c>
      <c r="L8181" s="2" t="s">
        <v>794</v>
      </c>
      <c r="M8181" s="14">
        <f>+VLOOKUP(L8181,Customers!$C$3:$D$797,2,FALSE)</f>
        <v>2</v>
      </c>
      <c r="N8181" s="14">
        <f>+INDEX(Customers!$B$2:$D$797,MATCH(TF_Database!L8181,Customers!$C$2:$C$797,0),1)</f>
        <v>2056</v>
      </c>
      <c r="O8181" s="29">
        <f t="shared" si="764"/>
        <v>7</v>
      </c>
      <c r="P8181" s="29">
        <f t="shared" si="765"/>
        <v>12</v>
      </c>
      <c r="Q8181" s="14" t="str">
        <f t="shared" si="766"/>
        <v xml:space="preserve">Adrian </v>
      </c>
      <c r="R8181" s="14" t="str">
        <f t="shared" si="767"/>
        <v>Shami</v>
      </c>
    </row>
    <row r="8182" spans="2:18" x14ac:dyDescent="0.45">
      <c r="B8182" s="14" t="str">
        <f t="shared" si="762"/>
        <v>412391041240</v>
      </c>
      <c r="C8182" s="5">
        <v>41239</v>
      </c>
      <c r="D8182" s="2" t="s">
        <v>808</v>
      </c>
      <c r="E8182" s="14">
        <f t="shared" si="763"/>
        <v>0</v>
      </c>
      <c r="F8182" s="2">
        <v>10</v>
      </c>
      <c r="G8182" s="19">
        <v>175.85649999999998</v>
      </c>
      <c r="H8182" s="20">
        <v>0.03</v>
      </c>
      <c r="I8182" s="6"/>
      <c r="J8182" s="5">
        <v>41240</v>
      </c>
      <c r="K8182" s="25">
        <v>-93.257999999999996</v>
      </c>
      <c r="L8182" s="2" t="s">
        <v>794</v>
      </c>
      <c r="M8182" s="14">
        <f>+VLOOKUP(L8182,Customers!$C$3:$D$797,2,FALSE)</f>
        <v>2</v>
      </c>
      <c r="N8182" s="14">
        <f>+INDEX(Customers!$B$2:$D$797,MATCH(TF_Database!L8182,Customers!$C$2:$C$797,0),1)</f>
        <v>2056</v>
      </c>
      <c r="O8182" s="29">
        <f t="shared" si="764"/>
        <v>7</v>
      </c>
      <c r="P8182" s="29">
        <f t="shared" si="765"/>
        <v>12</v>
      </c>
      <c r="Q8182" s="14" t="str">
        <f t="shared" si="766"/>
        <v xml:space="preserve">Adrian </v>
      </c>
      <c r="R8182" s="14" t="str">
        <f t="shared" si="767"/>
        <v>Shami</v>
      </c>
    </row>
    <row r="8183" spans="2:18" x14ac:dyDescent="0.45">
      <c r="B8183" s="14" t="str">
        <f t="shared" si="762"/>
        <v>400083040013</v>
      </c>
      <c r="C8183" s="5">
        <v>40008</v>
      </c>
      <c r="D8183" s="2" t="s">
        <v>804</v>
      </c>
      <c r="E8183" s="14">
        <f t="shared" si="763"/>
        <v>0</v>
      </c>
      <c r="F8183" s="2">
        <v>30</v>
      </c>
      <c r="G8183" s="19">
        <v>189.04</v>
      </c>
      <c r="H8183" s="20">
        <v>0.03</v>
      </c>
      <c r="I8183" s="6"/>
      <c r="J8183" s="5">
        <v>40013</v>
      </c>
      <c r="K8183" s="25">
        <v>66.28</v>
      </c>
      <c r="L8183" s="2" t="s">
        <v>788</v>
      </c>
      <c r="M8183" s="14">
        <f>+VLOOKUP(L8183,Customers!$C$3:$D$797,2,FALSE)</f>
        <v>2</v>
      </c>
      <c r="N8183" s="14">
        <f>+INDEX(Customers!$B$2:$D$797,MATCH(TF_Database!L8183,Customers!$C$2:$C$797,0),1)</f>
        <v>17137</v>
      </c>
      <c r="O8183" s="29">
        <f t="shared" si="764"/>
        <v>10</v>
      </c>
      <c r="P8183" s="29">
        <f t="shared" si="765"/>
        <v>16</v>
      </c>
      <c r="Q8183" s="14" t="str">
        <f t="shared" si="766"/>
        <v xml:space="preserve">Stephanie </v>
      </c>
      <c r="R8183" s="14" t="str">
        <f t="shared" si="767"/>
        <v>Phelps</v>
      </c>
    </row>
    <row r="8184" spans="2:18" x14ac:dyDescent="0.45">
      <c r="B8184" s="14" t="str">
        <f t="shared" si="762"/>
        <v>401042240111</v>
      </c>
      <c r="C8184" s="5">
        <v>40104</v>
      </c>
      <c r="D8184" s="2" t="s">
        <v>804</v>
      </c>
      <c r="E8184" s="14">
        <f t="shared" si="763"/>
        <v>0</v>
      </c>
      <c r="F8184" s="2">
        <v>22</v>
      </c>
      <c r="G8184" s="19">
        <v>1333.19</v>
      </c>
      <c r="H8184" s="20">
        <v>0.01</v>
      </c>
      <c r="I8184" s="6"/>
      <c r="J8184" s="5">
        <v>40111</v>
      </c>
      <c r="K8184" s="25">
        <v>331.48</v>
      </c>
      <c r="L8184" s="2" t="s">
        <v>692</v>
      </c>
      <c r="M8184" s="14">
        <f>+VLOOKUP(L8184,Customers!$C$3:$D$797,2,FALSE)</f>
        <v>4</v>
      </c>
      <c r="N8184" s="14">
        <f>+INDEX(Customers!$B$2:$D$797,MATCH(TF_Database!L8184,Customers!$C$2:$C$797,0),1)</f>
        <v>24126</v>
      </c>
      <c r="O8184" s="29">
        <f t="shared" si="764"/>
        <v>10</v>
      </c>
      <c r="P8184" s="29">
        <f t="shared" si="765"/>
        <v>17</v>
      </c>
      <c r="Q8184" s="14" t="str">
        <f t="shared" si="766"/>
        <v xml:space="preserve">Christine </v>
      </c>
      <c r="R8184" s="14" t="str">
        <f t="shared" si="767"/>
        <v>Abelman</v>
      </c>
    </row>
    <row r="8185" spans="2:18" x14ac:dyDescent="0.45">
      <c r="B8185" s="14" t="str">
        <f t="shared" si="762"/>
        <v>409352140940</v>
      </c>
      <c r="C8185" s="5">
        <v>40935</v>
      </c>
      <c r="D8185" s="2" t="s">
        <v>804</v>
      </c>
      <c r="E8185" s="14">
        <f t="shared" si="763"/>
        <v>0</v>
      </c>
      <c r="F8185" s="2">
        <v>21</v>
      </c>
      <c r="G8185" s="19">
        <v>6688.66</v>
      </c>
      <c r="H8185" s="20">
        <v>0.04</v>
      </c>
      <c r="I8185" s="6"/>
      <c r="J8185" s="5">
        <v>40940</v>
      </c>
      <c r="K8185" s="25">
        <v>2648.0814999999998</v>
      </c>
      <c r="L8185" s="2" t="s">
        <v>309</v>
      </c>
      <c r="M8185" s="14">
        <f>+VLOOKUP(L8185,Customers!$C$3:$D$797,2,FALSE)</f>
        <v>3</v>
      </c>
      <c r="N8185" s="14">
        <f>+INDEX(Customers!$B$2:$D$797,MATCH(TF_Database!L8185,Customers!$C$2:$C$797,0),1)</f>
        <v>31802</v>
      </c>
      <c r="O8185" s="29">
        <f t="shared" si="764"/>
        <v>6</v>
      </c>
      <c r="P8185" s="29">
        <f t="shared" si="765"/>
        <v>11</v>
      </c>
      <c r="Q8185" s="14" t="str">
        <f t="shared" si="766"/>
        <v xml:space="preserve">Erica </v>
      </c>
      <c r="R8185" s="14" t="str">
        <f t="shared" si="767"/>
        <v>Smith</v>
      </c>
    </row>
    <row r="8186" spans="2:18" x14ac:dyDescent="0.45">
      <c r="B8186" s="14" t="str">
        <f t="shared" si="762"/>
        <v>409352240942</v>
      </c>
      <c r="C8186" s="5">
        <v>40935</v>
      </c>
      <c r="D8186" s="2" t="s">
        <v>804</v>
      </c>
      <c r="E8186" s="14">
        <f t="shared" si="763"/>
        <v>0</v>
      </c>
      <c r="F8186" s="2">
        <v>22</v>
      </c>
      <c r="G8186" s="19">
        <v>247.45</v>
      </c>
      <c r="H8186" s="20">
        <v>0</v>
      </c>
      <c r="I8186" s="6"/>
      <c r="J8186" s="5">
        <v>40942</v>
      </c>
      <c r="K8186" s="25">
        <v>-133.18</v>
      </c>
      <c r="L8186" s="2" t="s">
        <v>309</v>
      </c>
      <c r="M8186" s="14">
        <f>+VLOOKUP(L8186,Customers!$C$3:$D$797,2,FALSE)</f>
        <v>3</v>
      </c>
      <c r="N8186" s="14">
        <f>+INDEX(Customers!$B$2:$D$797,MATCH(TF_Database!L8186,Customers!$C$2:$C$797,0),1)</f>
        <v>31802</v>
      </c>
      <c r="O8186" s="29">
        <f t="shared" si="764"/>
        <v>6</v>
      </c>
      <c r="P8186" s="29">
        <f t="shared" si="765"/>
        <v>11</v>
      </c>
      <c r="Q8186" s="14" t="str">
        <f t="shared" si="766"/>
        <v xml:space="preserve">Erica </v>
      </c>
      <c r="R8186" s="14" t="str">
        <f t="shared" si="767"/>
        <v>Smith</v>
      </c>
    </row>
    <row r="8187" spans="2:18" x14ac:dyDescent="0.45">
      <c r="B8187" s="14" t="str">
        <f t="shared" si="762"/>
        <v>40935740940</v>
      </c>
      <c r="C8187" s="5">
        <v>40935</v>
      </c>
      <c r="D8187" s="2" t="s">
        <v>804</v>
      </c>
      <c r="E8187" s="14">
        <f t="shared" si="763"/>
        <v>0</v>
      </c>
      <c r="F8187" s="2">
        <v>7</v>
      </c>
      <c r="G8187" s="19">
        <v>685.72050000000002</v>
      </c>
      <c r="H8187" s="20">
        <v>0.08</v>
      </c>
      <c r="I8187" s="6"/>
      <c r="J8187" s="5">
        <v>40940</v>
      </c>
      <c r="K8187" s="25">
        <v>-278.87200000000001</v>
      </c>
      <c r="L8187" s="2" t="s">
        <v>309</v>
      </c>
      <c r="M8187" s="14">
        <f>+VLOOKUP(L8187,Customers!$C$3:$D$797,2,FALSE)</f>
        <v>3</v>
      </c>
      <c r="N8187" s="14">
        <f>+INDEX(Customers!$B$2:$D$797,MATCH(TF_Database!L8187,Customers!$C$2:$C$797,0),1)</f>
        <v>31802</v>
      </c>
      <c r="O8187" s="29">
        <f t="shared" si="764"/>
        <v>6</v>
      </c>
      <c r="P8187" s="29">
        <f t="shared" si="765"/>
        <v>11</v>
      </c>
      <c r="Q8187" s="14" t="str">
        <f t="shared" si="766"/>
        <v xml:space="preserve">Erica </v>
      </c>
      <c r="R8187" s="14" t="str">
        <f t="shared" si="767"/>
        <v>Smith</v>
      </c>
    </row>
    <row r="8188" spans="2:18" x14ac:dyDescent="0.45">
      <c r="B8188" s="14" t="str">
        <f t="shared" si="762"/>
        <v>409354040940</v>
      </c>
      <c r="C8188" s="5">
        <v>40935</v>
      </c>
      <c r="D8188" s="2" t="s">
        <v>804</v>
      </c>
      <c r="E8188" s="14">
        <f t="shared" si="763"/>
        <v>0</v>
      </c>
      <c r="F8188" s="2">
        <v>40</v>
      </c>
      <c r="G8188" s="19">
        <v>3232.1334999999999</v>
      </c>
      <c r="H8188" s="20">
        <v>0.05</v>
      </c>
      <c r="I8188" s="6"/>
      <c r="J8188" s="5">
        <v>40940</v>
      </c>
      <c r="K8188" s="25">
        <v>696.95100000000002</v>
      </c>
      <c r="L8188" s="2" t="s">
        <v>309</v>
      </c>
      <c r="M8188" s="14">
        <f>+VLOOKUP(L8188,Customers!$C$3:$D$797,2,FALSE)</f>
        <v>3</v>
      </c>
      <c r="N8188" s="14">
        <f>+INDEX(Customers!$B$2:$D$797,MATCH(TF_Database!L8188,Customers!$C$2:$C$797,0),1)</f>
        <v>31802</v>
      </c>
      <c r="O8188" s="29">
        <f t="shared" si="764"/>
        <v>6</v>
      </c>
      <c r="P8188" s="29">
        <f t="shared" si="765"/>
        <v>11</v>
      </c>
      <c r="Q8188" s="14" t="str">
        <f t="shared" si="766"/>
        <v xml:space="preserve">Erica </v>
      </c>
      <c r="R8188" s="14" t="str">
        <f t="shared" si="767"/>
        <v>Smith</v>
      </c>
    </row>
    <row r="8189" spans="2:18" x14ac:dyDescent="0.45">
      <c r="B8189" s="14" t="str">
        <f t="shared" si="762"/>
        <v>401671340169</v>
      </c>
      <c r="C8189" s="5">
        <v>40167</v>
      </c>
      <c r="D8189" s="2" t="s">
        <v>808</v>
      </c>
      <c r="E8189" s="14">
        <f t="shared" si="763"/>
        <v>0</v>
      </c>
      <c r="F8189" s="2">
        <v>13</v>
      </c>
      <c r="G8189" s="19">
        <v>129.9</v>
      </c>
      <c r="H8189" s="20">
        <v>0.02</v>
      </c>
      <c r="I8189" s="6"/>
      <c r="J8189" s="5">
        <v>40169</v>
      </c>
      <c r="K8189" s="25">
        <v>-63.51</v>
      </c>
      <c r="L8189" s="2" t="s">
        <v>697</v>
      </c>
      <c r="M8189" s="14">
        <f>+VLOOKUP(L8189,Customers!$C$3:$D$797,2,FALSE)</f>
        <v>5</v>
      </c>
      <c r="N8189" s="14">
        <f>+INDEX(Customers!$B$2:$D$797,MATCH(TF_Database!L8189,Customers!$C$2:$C$797,0),1)</f>
        <v>29845</v>
      </c>
      <c r="O8189" s="29">
        <f t="shared" si="764"/>
        <v>8</v>
      </c>
      <c r="P8189" s="29">
        <f t="shared" si="765"/>
        <v>13</v>
      </c>
      <c r="Q8189" s="14" t="str">
        <f t="shared" si="766"/>
        <v xml:space="preserve">Brendan </v>
      </c>
      <c r="R8189" s="14" t="str">
        <f t="shared" si="767"/>
        <v>Sweed</v>
      </c>
    </row>
    <row r="8190" spans="2:18" x14ac:dyDescent="0.45">
      <c r="B8190" s="14" t="str">
        <f t="shared" si="762"/>
        <v>411174241122</v>
      </c>
      <c r="C8190" s="5">
        <v>41117</v>
      </c>
      <c r="D8190" s="2" t="s">
        <v>804</v>
      </c>
      <c r="E8190" s="14">
        <f t="shared" si="763"/>
        <v>0</v>
      </c>
      <c r="F8190" s="2">
        <v>42</v>
      </c>
      <c r="G8190" s="19">
        <v>1587.59</v>
      </c>
      <c r="H8190" s="20">
        <v>0.08</v>
      </c>
      <c r="I8190" s="6"/>
      <c r="J8190" s="5">
        <v>41122</v>
      </c>
      <c r="K8190" s="25">
        <v>651.74</v>
      </c>
      <c r="L8190" s="2" t="s">
        <v>697</v>
      </c>
      <c r="M8190" s="14">
        <f>+VLOOKUP(L8190,Customers!$C$3:$D$797,2,FALSE)</f>
        <v>5</v>
      </c>
      <c r="N8190" s="14">
        <f>+INDEX(Customers!$B$2:$D$797,MATCH(TF_Database!L8190,Customers!$C$2:$C$797,0),1)</f>
        <v>29845</v>
      </c>
      <c r="O8190" s="29">
        <f t="shared" si="764"/>
        <v>8</v>
      </c>
      <c r="P8190" s="29">
        <f t="shared" si="765"/>
        <v>13</v>
      </c>
      <c r="Q8190" s="14" t="str">
        <f t="shared" si="766"/>
        <v xml:space="preserve">Brendan </v>
      </c>
      <c r="R8190" s="14" t="str">
        <f t="shared" si="767"/>
        <v>Sweed</v>
      </c>
    </row>
    <row r="8191" spans="2:18" x14ac:dyDescent="0.45">
      <c r="B8191" s="14" t="str">
        <f t="shared" si="762"/>
        <v>407343340736</v>
      </c>
      <c r="C8191" s="5">
        <v>40734</v>
      </c>
      <c r="D8191" s="2" t="s">
        <v>808</v>
      </c>
      <c r="E8191" s="14">
        <f t="shared" si="763"/>
        <v>0</v>
      </c>
      <c r="F8191" s="2">
        <v>33</v>
      </c>
      <c r="G8191" s="19">
        <v>5964.19</v>
      </c>
      <c r="H8191" s="20">
        <v>0.1</v>
      </c>
      <c r="I8191" s="6"/>
      <c r="J8191" s="5">
        <v>40736</v>
      </c>
      <c r="K8191" s="25">
        <v>988.19900000000007</v>
      </c>
      <c r="L8191" s="2" t="s">
        <v>789</v>
      </c>
      <c r="M8191" s="14">
        <f>+VLOOKUP(L8191,Customers!$C$3:$D$797,2,FALSE)</f>
        <v>5</v>
      </c>
      <c r="N8191" s="14">
        <f>+INDEX(Customers!$B$2:$D$797,MATCH(TF_Database!L8191,Customers!$C$2:$C$797,0),1)</f>
        <v>1889</v>
      </c>
      <c r="O8191" s="29">
        <f t="shared" si="764"/>
        <v>6</v>
      </c>
      <c r="P8191" s="29">
        <f t="shared" si="765"/>
        <v>13</v>
      </c>
      <c r="Q8191" s="14" t="str">
        <f t="shared" si="766"/>
        <v xml:space="preserve">Tonja </v>
      </c>
      <c r="R8191" s="14" t="str">
        <f t="shared" si="767"/>
        <v>Turnell</v>
      </c>
    </row>
    <row r="8192" spans="2:18" x14ac:dyDescent="0.45">
      <c r="B8192" s="14" t="str">
        <f t="shared" si="762"/>
        <v>407341540736</v>
      </c>
      <c r="C8192" s="5">
        <v>40734</v>
      </c>
      <c r="D8192" s="2" t="s">
        <v>808</v>
      </c>
      <c r="E8192" s="14">
        <f t="shared" si="763"/>
        <v>0</v>
      </c>
      <c r="F8192" s="2">
        <v>15</v>
      </c>
      <c r="G8192" s="19">
        <v>109.2</v>
      </c>
      <c r="H8192" s="20">
        <v>0.03</v>
      </c>
      <c r="I8192" s="6"/>
      <c r="J8192" s="5">
        <v>40736</v>
      </c>
      <c r="K8192" s="25">
        <v>-50.27</v>
      </c>
      <c r="L8192" s="2" t="s">
        <v>789</v>
      </c>
      <c r="M8192" s="14">
        <f>+VLOOKUP(L8192,Customers!$C$3:$D$797,2,FALSE)</f>
        <v>5</v>
      </c>
      <c r="N8192" s="14">
        <f>+INDEX(Customers!$B$2:$D$797,MATCH(TF_Database!L8192,Customers!$C$2:$C$797,0),1)</f>
        <v>1889</v>
      </c>
      <c r="O8192" s="29">
        <f t="shared" si="764"/>
        <v>6</v>
      </c>
      <c r="P8192" s="29">
        <f t="shared" si="765"/>
        <v>13</v>
      </c>
      <c r="Q8192" s="14" t="str">
        <f t="shared" si="766"/>
        <v xml:space="preserve">Tonja </v>
      </c>
      <c r="R8192" s="14" t="str">
        <f t="shared" si="767"/>
        <v>Turnell</v>
      </c>
    </row>
    <row r="8193" spans="2:18" x14ac:dyDescent="0.45">
      <c r="B8193" s="14" t="str">
        <f t="shared" si="762"/>
        <v>407231740723</v>
      </c>
      <c r="C8193" s="5">
        <v>40723</v>
      </c>
      <c r="D8193" s="2" t="s">
        <v>811</v>
      </c>
      <c r="E8193" s="14">
        <f t="shared" si="763"/>
        <v>0</v>
      </c>
      <c r="F8193" s="2">
        <v>17</v>
      </c>
      <c r="G8193" s="19">
        <v>57.96</v>
      </c>
      <c r="H8193" s="20">
        <v>0.06</v>
      </c>
      <c r="I8193" s="6"/>
      <c r="J8193" s="5">
        <v>40723</v>
      </c>
      <c r="K8193" s="25">
        <v>-47.32</v>
      </c>
      <c r="L8193" s="2" t="s">
        <v>311</v>
      </c>
      <c r="M8193" s="14">
        <f>+VLOOKUP(L8193,Customers!$C$3:$D$797,2,FALSE)</f>
        <v>2</v>
      </c>
      <c r="N8193" s="14">
        <f>+INDEX(Customers!$B$2:$D$797,MATCH(TF_Database!L8193,Customers!$C$2:$C$797,0),1)</f>
        <v>8618</v>
      </c>
      <c r="O8193" s="29">
        <f t="shared" si="764"/>
        <v>7</v>
      </c>
      <c r="P8193" s="29">
        <f t="shared" si="765"/>
        <v>14</v>
      </c>
      <c r="Q8193" s="14" t="str">
        <f t="shared" si="766"/>
        <v xml:space="preserve">Andrew </v>
      </c>
      <c r="R8193" s="14" t="str">
        <f t="shared" si="767"/>
        <v>Roberts</v>
      </c>
    </row>
    <row r="8194" spans="2:18" x14ac:dyDescent="0.45">
      <c r="B8194" s="14" t="str">
        <f t="shared" si="762"/>
        <v>40504940511</v>
      </c>
      <c r="C8194" s="5">
        <v>40504</v>
      </c>
      <c r="D8194" s="2" t="s">
        <v>804</v>
      </c>
      <c r="E8194" s="14">
        <f t="shared" si="763"/>
        <v>0</v>
      </c>
      <c r="F8194" s="2">
        <v>9</v>
      </c>
      <c r="G8194" s="19">
        <v>1418.9559999999999</v>
      </c>
      <c r="H8194" s="20">
        <v>0.09</v>
      </c>
      <c r="I8194" s="6"/>
      <c r="J8194" s="5">
        <v>40511</v>
      </c>
      <c r="K8194" s="25">
        <v>-447.41399999999999</v>
      </c>
      <c r="L8194" s="2" t="s">
        <v>790</v>
      </c>
      <c r="M8194" s="14">
        <f>+VLOOKUP(L8194,Customers!$C$3:$D$797,2,FALSE)</f>
        <v>5</v>
      </c>
      <c r="N8194" s="14">
        <f>+INDEX(Customers!$B$2:$D$797,MATCH(TF_Database!L8194,Customers!$C$2:$C$797,0),1)</f>
        <v>17506</v>
      </c>
      <c r="O8194" s="29">
        <f t="shared" si="764"/>
        <v>12</v>
      </c>
      <c r="P8194" s="29">
        <f t="shared" si="765"/>
        <v>18</v>
      </c>
      <c r="Q8194" s="14" t="str">
        <f t="shared" si="766"/>
        <v xml:space="preserve">Christopher </v>
      </c>
      <c r="R8194" s="14" t="str">
        <f t="shared" si="767"/>
        <v>Conant</v>
      </c>
    </row>
    <row r="8195" spans="2:18" x14ac:dyDescent="0.45">
      <c r="B8195" s="14" t="str">
        <f t="shared" si="762"/>
        <v>40434440435</v>
      </c>
      <c r="C8195" s="5">
        <v>40434</v>
      </c>
      <c r="D8195" s="2" t="s">
        <v>808</v>
      </c>
      <c r="E8195" s="14">
        <f t="shared" si="763"/>
        <v>0</v>
      </c>
      <c r="F8195" s="2">
        <v>4</v>
      </c>
      <c r="G8195" s="19">
        <v>284</v>
      </c>
      <c r="H8195" s="20">
        <v>0.01</v>
      </c>
      <c r="I8195" s="6"/>
      <c r="J8195" s="5">
        <v>40435</v>
      </c>
      <c r="K8195" s="25">
        <v>208.31</v>
      </c>
      <c r="L8195" s="2" t="s">
        <v>793</v>
      </c>
      <c r="M8195" s="14">
        <f>+VLOOKUP(L8195,Customers!$C$3:$D$797,2,FALSE)</f>
        <v>1</v>
      </c>
      <c r="N8195" s="14">
        <f>+INDEX(Customers!$B$2:$D$797,MATCH(TF_Database!L8195,Customers!$C$2:$C$797,0),1)</f>
        <v>15839</v>
      </c>
      <c r="O8195" s="29">
        <f t="shared" si="764"/>
        <v>9</v>
      </c>
      <c r="P8195" s="29">
        <f t="shared" si="765"/>
        <v>16</v>
      </c>
      <c r="Q8195" s="14" t="str">
        <f t="shared" si="766"/>
        <v xml:space="preserve">Victoria </v>
      </c>
      <c r="R8195" s="14" t="str">
        <f t="shared" si="767"/>
        <v>Brennan</v>
      </c>
    </row>
    <row r="8196" spans="2:18" x14ac:dyDescent="0.45">
      <c r="B8196" s="14" t="str">
        <f t="shared" si="762"/>
        <v>40283840285</v>
      </c>
      <c r="C8196" s="5">
        <v>40283</v>
      </c>
      <c r="D8196" s="2" t="s">
        <v>810</v>
      </c>
      <c r="E8196" s="14">
        <f t="shared" si="763"/>
        <v>0</v>
      </c>
      <c r="F8196" s="2">
        <v>8</v>
      </c>
      <c r="G8196" s="19">
        <v>269.14</v>
      </c>
      <c r="H8196" s="20">
        <v>0.1</v>
      </c>
      <c r="I8196" s="6"/>
      <c r="J8196" s="5">
        <v>40285</v>
      </c>
      <c r="K8196" s="25">
        <v>-160.72</v>
      </c>
      <c r="L8196" s="2" t="s">
        <v>60</v>
      </c>
      <c r="M8196" s="14">
        <f>+VLOOKUP(L8196,Customers!$C$3:$D$797,2,FALSE)</f>
        <v>1</v>
      </c>
      <c r="N8196" s="14">
        <f>+INDEX(Customers!$B$2:$D$797,MATCH(TF_Database!L8196,Customers!$C$2:$C$797,0),1)</f>
        <v>27510</v>
      </c>
      <c r="O8196" s="29">
        <f t="shared" si="764"/>
        <v>7</v>
      </c>
      <c r="P8196" s="29">
        <f t="shared" si="765"/>
        <v>15</v>
      </c>
      <c r="Q8196" s="14" t="str">
        <f t="shared" si="766"/>
        <v xml:space="preserve">Jeremy </v>
      </c>
      <c r="R8196" s="14" t="str">
        <f t="shared" si="767"/>
        <v>Lonsdale</v>
      </c>
    </row>
    <row r="8197" spans="2:18" x14ac:dyDescent="0.45">
      <c r="B8197" s="14" t="str">
        <f t="shared" si="762"/>
        <v>411341241135</v>
      </c>
      <c r="C8197" s="5">
        <v>41134</v>
      </c>
      <c r="D8197" s="2" t="s">
        <v>806</v>
      </c>
      <c r="E8197" s="14">
        <f t="shared" si="763"/>
        <v>1</v>
      </c>
      <c r="F8197" s="2">
        <v>12</v>
      </c>
      <c r="G8197" s="19">
        <v>214.94</v>
      </c>
      <c r="H8197" s="20">
        <v>0.06</v>
      </c>
      <c r="I8197" s="6"/>
      <c r="J8197" s="5">
        <v>41135</v>
      </c>
      <c r="K8197" s="25">
        <v>26.75</v>
      </c>
      <c r="L8197" s="2" t="s">
        <v>793</v>
      </c>
      <c r="M8197" s="14">
        <f>+VLOOKUP(L8197,Customers!$C$3:$D$797,2,FALSE)</f>
        <v>1</v>
      </c>
      <c r="N8197" s="14">
        <f>+INDEX(Customers!$B$2:$D$797,MATCH(TF_Database!L8197,Customers!$C$2:$C$797,0),1)</f>
        <v>15839</v>
      </c>
      <c r="O8197" s="29">
        <f t="shared" si="764"/>
        <v>9</v>
      </c>
      <c r="P8197" s="29">
        <f t="shared" si="765"/>
        <v>16</v>
      </c>
      <c r="Q8197" s="14" t="str">
        <f t="shared" si="766"/>
        <v xml:space="preserve">Victoria </v>
      </c>
      <c r="R8197" s="14" t="str">
        <f t="shared" si="767"/>
        <v>Brennan</v>
      </c>
    </row>
    <row r="8198" spans="2:18" x14ac:dyDescent="0.45">
      <c r="B8198" s="14" t="str">
        <f t="shared" si="762"/>
        <v>400741640076</v>
      </c>
      <c r="C8198" s="5">
        <v>40074</v>
      </c>
      <c r="D8198" s="2" t="s">
        <v>810</v>
      </c>
      <c r="E8198" s="14">
        <f t="shared" si="763"/>
        <v>0</v>
      </c>
      <c r="F8198" s="2">
        <v>16</v>
      </c>
      <c r="G8198" s="19">
        <v>88.24</v>
      </c>
      <c r="H8198" s="20">
        <v>0.01</v>
      </c>
      <c r="I8198" s="6"/>
      <c r="J8198" s="5">
        <v>40076</v>
      </c>
      <c r="K8198" s="25">
        <v>-56.6</v>
      </c>
      <c r="L8198" s="2" t="s">
        <v>688</v>
      </c>
      <c r="M8198" s="14">
        <f>+VLOOKUP(L8198,Customers!$C$3:$D$797,2,FALSE)</f>
        <v>4</v>
      </c>
      <c r="N8198" s="14">
        <f>+INDEX(Customers!$B$2:$D$797,MATCH(TF_Database!L8198,Customers!$C$2:$C$797,0),1)</f>
        <v>8300</v>
      </c>
      <c r="O8198" s="29">
        <f t="shared" si="764"/>
        <v>9</v>
      </c>
      <c r="P8198" s="29">
        <f t="shared" si="765"/>
        <v>13</v>
      </c>
      <c r="Q8198" s="14" t="str">
        <f t="shared" si="766"/>
        <v xml:space="preserve">Phillina </v>
      </c>
      <c r="R8198" s="14" t="str">
        <f t="shared" si="767"/>
        <v>Ober</v>
      </c>
    </row>
    <row r="8199" spans="2:18" x14ac:dyDescent="0.45">
      <c r="B8199" s="14" t="str">
        <f t="shared" ref="B8199:B8256" si="768">+CONCATENATE(C8199,F8199,J8199)</f>
        <v>409763140977</v>
      </c>
      <c r="C8199" s="5">
        <v>40976</v>
      </c>
      <c r="D8199" s="2" t="s">
        <v>808</v>
      </c>
      <c r="E8199" s="14">
        <f t="shared" ref="E8199:E8256" si="769">+IF(D8199="High",1,0)</f>
        <v>0</v>
      </c>
      <c r="F8199" s="2">
        <v>31</v>
      </c>
      <c r="G8199" s="19">
        <v>4878.6400000000003</v>
      </c>
      <c r="H8199" s="20">
        <v>0.03</v>
      </c>
      <c r="I8199" s="6"/>
      <c r="J8199" s="5">
        <v>40977</v>
      </c>
      <c r="K8199" s="25">
        <v>-519.94000000000005</v>
      </c>
      <c r="L8199" s="2" t="s">
        <v>311</v>
      </c>
      <c r="M8199" s="14">
        <f>+VLOOKUP(L8199,Customers!$C$3:$D$797,2,FALSE)</f>
        <v>2</v>
      </c>
      <c r="N8199" s="14">
        <f>+INDEX(Customers!$B$2:$D$797,MATCH(TF_Database!L8199,Customers!$C$2:$C$797,0),1)</f>
        <v>8618</v>
      </c>
      <c r="O8199" s="29">
        <f t="shared" ref="O8199:O8256" si="770">+SEARCH(" ",L8199)</f>
        <v>7</v>
      </c>
      <c r="P8199" s="29">
        <f t="shared" ref="P8199:P8256" si="771">+LEN(L8199)</f>
        <v>14</v>
      </c>
      <c r="Q8199" s="14" t="str">
        <f t="shared" ref="Q8199:Q8256" si="772">+LEFT(L8199,O8199)</f>
        <v xml:space="preserve">Andrew </v>
      </c>
      <c r="R8199" s="14" t="str">
        <f t="shared" ref="R8199:R8256" si="773">+RIGHT(L8199,P8199-O8199)</f>
        <v>Roberts</v>
      </c>
    </row>
    <row r="8200" spans="2:18" x14ac:dyDescent="0.45">
      <c r="B8200" s="14" t="str">
        <f t="shared" si="768"/>
        <v>403993240399</v>
      </c>
      <c r="C8200" s="5">
        <v>40399</v>
      </c>
      <c r="D8200" s="2" t="s">
        <v>808</v>
      </c>
      <c r="E8200" s="14">
        <f t="shared" si="769"/>
        <v>0</v>
      </c>
      <c r="F8200" s="2">
        <v>32</v>
      </c>
      <c r="G8200" s="19">
        <v>2288.6419999999998</v>
      </c>
      <c r="H8200" s="20">
        <v>0.05</v>
      </c>
      <c r="I8200" s="6"/>
      <c r="J8200" s="5">
        <v>40399</v>
      </c>
      <c r="K8200" s="25">
        <v>519.58800000000008</v>
      </c>
      <c r="L8200" s="2" t="s">
        <v>792</v>
      </c>
      <c r="M8200" s="14">
        <f>+VLOOKUP(L8200,Customers!$C$3:$D$797,2,FALSE)</f>
        <v>4</v>
      </c>
      <c r="N8200" s="14">
        <f>+INDEX(Customers!$B$2:$D$797,MATCH(TF_Database!L8200,Customers!$C$2:$C$797,0),1)</f>
        <v>4081</v>
      </c>
      <c r="O8200" s="29">
        <f t="shared" si="770"/>
        <v>5</v>
      </c>
      <c r="P8200" s="29">
        <f t="shared" si="771"/>
        <v>8</v>
      </c>
      <c r="Q8200" s="14" t="str">
        <f t="shared" si="772"/>
        <v xml:space="preserve">Shui </v>
      </c>
      <c r="R8200" s="14" t="str">
        <f t="shared" si="773"/>
        <v>Tom</v>
      </c>
    </row>
    <row r="8201" spans="2:18" x14ac:dyDescent="0.45">
      <c r="B8201" s="14" t="str">
        <f t="shared" si="768"/>
        <v>40940940942</v>
      </c>
      <c r="C8201" s="5">
        <v>40940</v>
      </c>
      <c r="D8201" s="2" t="s">
        <v>810</v>
      </c>
      <c r="E8201" s="14">
        <f t="shared" si="769"/>
        <v>0</v>
      </c>
      <c r="F8201" s="2">
        <v>9</v>
      </c>
      <c r="G8201" s="19">
        <v>17965.45</v>
      </c>
      <c r="H8201" s="20">
        <v>0</v>
      </c>
      <c r="I8201" s="6"/>
      <c r="J8201" s="5">
        <v>40942</v>
      </c>
      <c r="K8201" s="25">
        <v>3459.43</v>
      </c>
      <c r="L8201" s="2" t="s">
        <v>783</v>
      </c>
      <c r="M8201" s="14">
        <f>+VLOOKUP(L8201,Customers!$C$3:$D$797,2,FALSE)</f>
        <v>5</v>
      </c>
      <c r="N8201" s="14">
        <f>+INDEX(Customers!$B$2:$D$797,MATCH(TF_Database!L8201,Customers!$C$2:$C$797,0),1)</f>
        <v>433</v>
      </c>
      <c r="O8201" s="29">
        <f t="shared" si="770"/>
        <v>4</v>
      </c>
      <c r="P8201" s="29">
        <f t="shared" si="771"/>
        <v>8</v>
      </c>
      <c r="Q8201" s="14" t="str">
        <f t="shared" si="772"/>
        <v xml:space="preserve">Roy </v>
      </c>
      <c r="R8201" s="14" t="str">
        <f t="shared" si="773"/>
        <v>Phan</v>
      </c>
    </row>
    <row r="8202" spans="2:18" x14ac:dyDescent="0.45">
      <c r="B8202" s="14" t="str">
        <f t="shared" si="768"/>
        <v>403153940317</v>
      </c>
      <c r="C8202" s="5">
        <v>40315</v>
      </c>
      <c r="D8202" s="2" t="s">
        <v>804</v>
      </c>
      <c r="E8202" s="14">
        <f t="shared" si="769"/>
        <v>0</v>
      </c>
      <c r="F8202" s="2">
        <v>39</v>
      </c>
      <c r="G8202" s="19">
        <v>173.47</v>
      </c>
      <c r="H8202" s="20">
        <v>0.05</v>
      </c>
      <c r="I8202" s="6"/>
      <c r="J8202" s="5">
        <v>40317</v>
      </c>
      <c r="K8202" s="25">
        <v>-4.96</v>
      </c>
      <c r="L8202" s="2" t="s">
        <v>792</v>
      </c>
      <c r="M8202" s="14">
        <f>+VLOOKUP(L8202,Customers!$C$3:$D$797,2,FALSE)</f>
        <v>4</v>
      </c>
      <c r="N8202" s="14">
        <f>+INDEX(Customers!$B$2:$D$797,MATCH(TF_Database!L8202,Customers!$C$2:$C$797,0),1)</f>
        <v>4081</v>
      </c>
      <c r="O8202" s="29">
        <f t="shared" si="770"/>
        <v>5</v>
      </c>
      <c r="P8202" s="29">
        <f t="shared" si="771"/>
        <v>8</v>
      </c>
      <c r="Q8202" s="14" t="str">
        <f t="shared" si="772"/>
        <v xml:space="preserve">Shui </v>
      </c>
      <c r="R8202" s="14" t="str">
        <f t="shared" si="773"/>
        <v>Tom</v>
      </c>
    </row>
    <row r="8203" spans="2:18" x14ac:dyDescent="0.45">
      <c r="B8203" s="14" t="str">
        <f t="shared" si="768"/>
        <v>403154840324</v>
      </c>
      <c r="C8203" s="5">
        <v>40315</v>
      </c>
      <c r="D8203" s="2" t="s">
        <v>804</v>
      </c>
      <c r="E8203" s="14">
        <f t="shared" si="769"/>
        <v>0</v>
      </c>
      <c r="F8203" s="2">
        <v>48</v>
      </c>
      <c r="G8203" s="19">
        <v>2832.88</v>
      </c>
      <c r="H8203" s="20">
        <v>0.01</v>
      </c>
      <c r="I8203" s="6"/>
      <c r="J8203" s="5">
        <v>40324</v>
      </c>
      <c r="K8203" s="25">
        <v>668.96100000000001</v>
      </c>
      <c r="L8203" s="2" t="s">
        <v>792</v>
      </c>
      <c r="M8203" s="14">
        <f>+VLOOKUP(L8203,Customers!$C$3:$D$797,2,FALSE)</f>
        <v>4</v>
      </c>
      <c r="N8203" s="14">
        <f>+INDEX(Customers!$B$2:$D$797,MATCH(TF_Database!L8203,Customers!$C$2:$C$797,0),1)</f>
        <v>4081</v>
      </c>
      <c r="O8203" s="29">
        <f t="shared" si="770"/>
        <v>5</v>
      </c>
      <c r="P8203" s="29">
        <f t="shared" si="771"/>
        <v>8</v>
      </c>
      <c r="Q8203" s="14" t="str">
        <f t="shared" si="772"/>
        <v xml:space="preserve">Shui </v>
      </c>
      <c r="R8203" s="14" t="str">
        <f t="shared" si="773"/>
        <v>Tom</v>
      </c>
    </row>
    <row r="8204" spans="2:18" x14ac:dyDescent="0.45">
      <c r="B8204" s="14" t="str">
        <f t="shared" si="768"/>
        <v>408474540851</v>
      </c>
      <c r="C8204" s="5">
        <v>40847</v>
      </c>
      <c r="D8204" s="2" t="s">
        <v>804</v>
      </c>
      <c r="E8204" s="14">
        <f t="shared" si="769"/>
        <v>0</v>
      </c>
      <c r="F8204" s="2">
        <v>45</v>
      </c>
      <c r="G8204" s="19">
        <v>9248.74</v>
      </c>
      <c r="H8204" s="20">
        <v>0</v>
      </c>
      <c r="I8204" s="6"/>
      <c r="J8204" s="5">
        <v>40851</v>
      </c>
      <c r="K8204" s="25">
        <v>2532</v>
      </c>
      <c r="L8204" s="2" t="s">
        <v>782</v>
      </c>
      <c r="M8204" s="14">
        <f>+VLOOKUP(L8204,Customers!$C$3:$D$797,2,FALSE)</f>
        <v>3</v>
      </c>
      <c r="N8204" s="14">
        <f>+INDEX(Customers!$B$2:$D$797,MATCH(TF_Database!L8204,Customers!$C$2:$C$797,0),1)</f>
        <v>31978</v>
      </c>
      <c r="O8204" s="29">
        <f t="shared" si="770"/>
        <v>6</v>
      </c>
      <c r="P8204" s="29">
        <f t="shared" si="771"/>
        <v>11</v>
      </c>
      <c r="Q8204" s="14" t="str">
        <f t="shared" si="772"/>
        <v xml:space="preserve">Ruben </v>
      </c>
      <c r="R8204" s="14" t="str">
        <f t="shared" si="773"/>
        <v>Dartt</v>
      </c>
    </row>
    <row r="8205" spans="2:18" x14ac:dyDescent="0.45">
      <c r="B8205" s="14" t="str">
        <f t="shared" si="768"/>
        <v>408472140847</v>
      </c>
      <c r="C8205" s="5">
        <v>40847</v>
      </c>
      <c r="D8205" s="2" t="s">
        <v>804</v>
      </c>
      <c r="E8205" s="14">
        <f t="shared" si="769"/>
        <v>0</v>
      </c>
      <c r="F8205" s="2">
        <v>21</v>
      </c>
      <c r="G8205" s="19">
        <v>98.88</v>
      </c>
      <c r="H8205" s="20">
        <v>7.0000000000000007E-2</v>
      </c>
      <c r="I8205" s="6"/>
      <c r="J8205" s="5">
        <v>40847</v>
      </c>
      <c r="K8205" s="25">
        <v>36.01</v>
      </c>
      <c r="L8205" s="2" t="s">
        <v>782</v>
      </c>
      <c r="M8205" s="14">
        <f>+VLOOKUP(L8205,Customers!$C$3:$D$797,2,FALSE)</f>
        <v>3</v>
      </c>
      <c r="N8205" s="14">
        <f>+INDEX(Customers!$B$2:$D$797,MATCH(TF_Database!L8205,Customers!$C$2:$C$797,0),1)</f>
        <v>31978</v>
      </c>
      <c r="O8205" s="29">
        <f t="shared" si="770"/>
        <v>6</v>
      </c>
      <c r="P8205" s="29">
        <f t="shared" si="771"/>
        <v>11</v>
      </c>
      <c r="Q8205" s="14" t="str">
        <f t="shared" si="772"/>
        <v xml:space="preserve">Ruben </v>
      </c>
      <c r="R8205" s="14" t="str">
        <f t="shared" si="773"/>
        <v>Dartt</v>
      </c>
    </row>
    <row r="8206" spans="2:18" x14ac:dyDescent="0.45">
      <c r="B8206" s="14" t="str">
        <f t="shared" si="768"/>
        <v>407404740742</v>
      </c>
      <c r="C8206" s="5">
        <v>40740</v>
      </c>
      <c r="D8206" s="2" t="s">
        <v>811</v>
      </c>
      <c r="E8206" s="14">
        <f t="shared" si="769"/>
        <v>0</v>
      </c>
      <c r="F8206" s="2">
        <v>47</v>
      </c>
      <c r="G8206" s="19">
        <v>255.65</v>
      </c>
      <c r="H8206" s="20">
        <v>0</v>
      </c>
      <c r="I8206" s="6"/>
      <c r="J8206" s="5">
        <v>40742</v>
      </c>
      <c r="K8206" s="25">
        <v>-148.80000000000001</v>
      </c>
      <c r="L8206" s="2" t="s">
        <v>790</v>
      </c>
      <c r="M8206" s="14">
        <f>+VLOOKUP(L8206,Customers!$C$3:$D$797,2,FALSE)</f>
        <v>5</v>
      </c>
      <c r="N8206" s="14">
        <f>+INDEX(Customers!$B$2:$D$797,MATCH(TF_Database!L8206,Customers!$C$2:$C$797,0),1)</f>
        <v>17506</v>
      </c>
      <c r="O8206" s="29">
        <f t="shared" si="770"/>
        <v>12</v>
      </c>
      <c r="P8206" s="29">
        <f t="shared" si="771"/>
        <v>18</v>
      </c>
      <c r="Q8206" s="14" t="str">
        <f t="shared" si="772"/>
        <v xml:space="preserve">Christopher </v>
      </c>
      <c r="R8206" s="14" t="str">
        <f t="shared" si="773"/>
        <v>Conant</v>
      </c>
    </row>
    <row r="8207" spans="2:18" x14ac:dyDescent="0.45">
      <c r="B8207" s="14" t="str">
        <f t="shared" si="768"/>
        <v>409174840918</v>
      </c>
      <c r="C8207" s="5">
        <v>40917</v>
      </c>
      <c r="D8207" s="2" t="s">
        <v>808</v>
      </c>
      <c r="E8207" s="14">
        <f t="shared" si="769"/>
        <v>0</v>
      </c>
      <c r="F8207" s="2">
        <v>48</v>
      </c>
      <c r="G8207" s="19">
        <v>113.98</v>
      </c>
      <c r="H8207" s="20">
        <v>0.1</v>
      </c>
      <c r="I8207" s="6"/>
      <c r="J8207" s="5">
        <v>40918</v>
      </c>
      <c r="K8207" s="25">
        <v>21.29</v>
      </c>
      <c r="L8207" s="2" t="s">
        <v>485</v>
      </c>
      <c r="M8207" s="14">
        <f>+VLOOKUP(L8207,Customers!$C$3:$D$797,2,FALSE)</f>
        <v>1</v>
      </c>
      <c r="N8207" s="14">
        <f>+INDEX(Customers!$B$2:$D$797,MATCH(TF_Database!L8207,Customers!$C$2:$C$797,0),1)</f>
        <v>7932</v>
      </c>
      <c r="O8207" s="29">
        <f t="shared" si="770"/>
        <v>5</v>
      </c>
      <c r="P8207" s="29">
        <f t="shared" si="771"/>
        <v>10</v>
      </c>
      <c r="Q8207" s="14" t="str">
        <f t="shared" si="772"/>
        <v xml:space="preserve">Tony </v>
      </c>
      <c r="R8207" s="14" t="str">
        <f t="shared" si="773"/>
        <v>Sayre</v>
      </c>
    </row>
    <row r="8208" spans="2:18" x14ac:dyDescent="0.45">
      <c r="B8208" s="14" t="str">
        <f t="shared" si="768"/>
        <v>40917540919</v>
      </c>
      <c r="C8208" s="5">
        <v>40917</v>
      </c>
      <c r="D8208" s="2" t="s">
        <v>808</v>
      </c>
      <c r="E8208" s="14">
        <f t="shared" si="769"/>
        <v>0</v>
      </c>
      <c r="F8208" s="2">
        <v>5</v>
      </c>
      <c r="G8208" s="19">
        <v>88.94</v>
      </c>
      <c r="H8208" s="20">
        <v>0.05</v>
      </c>
      <c r="I8208" s="6"/>
      <c r="J8208" s="5">
        <v>40919</v>
      </c>
      <c r="K8208" s="25">
        <v>-47.54</v>
      </c>
      <c r="L8208" s="2" t="s">
        <v>485</v>
      </c>
      <c r="M8208" s="14">
        <f>+VLOOKUP(L8208,Customers!$C$3:$D$797,2,FALSE)</f>
        <v>1</v>
      </c>
      <c r="N8208" s="14">
        <f>+INDEX(Customers!$B$2:$D$797,MATCH(TF_Database!L8208,Customers!$C$2:$C$797,0),1)</f>
        <v>7932</v>
      </c>
      <c r="O8208" s="29">
        <f t="shared" si="770"/>
        <v>5</v>
      </c>
      <c r="P8208" s="29">
        <f t="shared" si="771"/>
        <v>10</v>
      </c>
      <c r="Q8208" s="14" t="str">
        <f t="shared" si="772"/>
        <v xml:space="preserve">Tony </v>
      </c>
      <c r="R8208" s="14" t="str">
        <f t="shared" si="773"/>
        <v>Sayre</v>
      </c>
    </row>
    <row r="8209" spans="2:18" x14ac:dyDescent="0.45">
      <c r="B8209" s="14" t="str">
        <f t="shared" si="768"/>
        <v>410221041023</v>
      </c>
      <c r="C8209" s="5">
        <v>41022</v>
      </c>
      <c r="D8209" s="2" t="s">
        <v>810</v>
      </c>
      <c r="E8209" s="14">
        <f t="shared" si="769"/>
        <v>0</v>
      </c>
      <c r="F8209" s="2">
        <v>10</v>
      </c>
      <c r="G8209" s="19">
        <v>2193.9299999999998</v>
      </c>
      <c r="H8209" s="20">
        <v>0.09</v>
      </c>
      <c r="I8209" s="6"/>
      <c r="J8209" s="5">
        <v>41023</v>
      </c>
      <c r="K8209" s="25">
        <v>41.83</v>
      </c>
      <c r="L8209" s="2" t="s">
        <v>792</v>
      </c>
      <c r="M8209" s="14">
        <f>+VLOOKUP(L8209,Customers!$C$3:$D$797,2,FALSE)</f>
        <v>4</v>
      </c>
      <c r="N8209" s="14">
        <f>+INDEX(Customers!$B$2:$D$797,MATCH(TF_Database!L8209,Customers!$C$2:$C$797,0),1)</f>
        <v>4081</v>
      </c>
      <c r="O8209" s="29">
        <f t="shared" si="770"/>
        <v>5</v>
      </c>
      <c r="P8209" s="29">
        <f t="shared" si="771"/>
        <v>8</v>
      </c>
      <c r="Q8209" s="14" t="str">
        <f t="shared" si="772"/>
        <v xml:space="preserve">Shui </v>
      </c>
      <c r="R8209" s="14" t="str">
        <f t="shared" si="773"/>
        <v>Tom</v>
      </c>
    </row>
    <row r="8210" spans="2:18" x14ac:dyDescent="0.45">
      <c r="B8210" s="14" t="str">
        <f t="shared" si="768"/>
        <v>410221141024</v>
      </c>
      <c r="C8210" s="5">
        <v>41022</v>
      </c>
      <c r="D8210" s="2" t="s">
        <v>810</v>
      </c>
      <c r="E8210" s="14">
        <f t="shared" si="769"/>
        <v>0</v>
      </c>
      <c r="F8210" s="2">
        <v>11</v>
      </c>
      <c r="G8210" s="19">
        <v>812.49799999999993</v>
      </c>
      <c r="H8210" s="20">
        <v>0</v>
      </c>
      <c r="I8210" s="6"/>
      <c r="J8210" s="5">
        <v>41024</v>
      </c>
      <c r="K8210" s="25">
        <v>128.952</v>
      </c>
      <c r="L8210" s="2" t="s">
        <v>792</v>
      </c>
      <c r="M8210" s="14">
        <f>+VLOOKUP(L8210,Customers!$C$3:$D$797,2,FALSE)</f>
        <v>4</v>
      </c>
      <c r="N8210" s="14">
        <f>+INDEX(Customers!$B$2:$D$797,MATCH(TF_Database!L8210,Customers!$C$2:$C$797,0),1)</f>
        <v>4081</v>
      </c>
      <c r="O8210" s="29">
        <f t="shared" si="770"/>
        <v>5</v>
      </c>
      <c r="P8210" s="29">
        <f t="shared" si="771"/>
        <v>8</v>
      </c>
      <c r="Q8210" s="14" t="str">
        <f t="shared" si="772"/>
        <v xml:space="preserve">Shui </v>
      </c>
      <c r="R8210" s="14" t="str">
        <f t="shared" si="773"/>
        <v>Tom</v>
      </c>
    </row>
    <row r="8211" spans="2:18" x14ac:dyDescent="0.45">
      <c r="B8211" s="14" t="str">
        <f t="shared" si="768"/>
        <v>410223741025</v>
      </c>
      <c r="C8211" s="5">
        <v>41022</v>
      </c>
      <c r="D8211" s="2" t="s">
        <v>810</v>
      </c>
      <c r="E8211" s="14">
        <f t="shared" si="769"/>
        <v>0</v>
      </c>
      <c r="F8211" s="2">
        <v>37</v>
      </c>
      <c r="G8211" s="19">
        <v>4657.6514999999999</v>
      </c>
      <c r="H8211" s="20">
        <v>0.06</v>
      </c>
      <c r="I8211" s="6"/>
      <c r="J8211" s="5">
        <v>41025</v>
      </c>
      <c r="K8211" s="25">
        <v>1242.846</v>
      </c>
      <c r="L8211" s="2" t="s">
        <v>792</v>
      </c>
      <c r="M8211" s="14">
        <f>+VLOOKUP(L8211,Customers!$C$3:$D$797,2,FALSE)</f>
        <v>4</v>
      </c>
      <c r="N8211" s="14">
        <f>+INDEX(Customers!$B$2:$D$797,MATCH(TF_Database!L8211,Customers!$C$2:$C$797,0),1)</f>
        <v>4081</v>
      </c>
      <c r="O8211" s="29">
        <f t="shared" si="770"/>
        <v>5</v>
      </c>
      <c r="P8211" s="29">
        <f t="shared" si="771"/>
        <v>8</v>
      </c>
      <c r="Q8211" s="14" t="str">
        <f t="shared" si="772"/>
        <v xml:space="preserve">Shui </v>
      </c>
      <c r="R8211" s="14" t="str">
        <f t="shared" si="773"/>
        <v>Tom</v>
      </c>
    </row>
    <row r="8212" spans="2:18" x14ac:dyDescent="0.45">
      <c r="B8212" s="14" t="str">
        <f t="shared" si="768"/>
        <v>411512941153</v>
      </c>
      <c r="C8212" s="5">
        <v>41151</v>
      </c>
      <c r="D8212" s="2" t="s">
        <v>811</v>
      </c>
      <c r="E8212" s="14">
        <f t="shared" si="769"/>
        <v>0</v>
      </c>
      <c r="F8212" s="2">
        <v>29</v>
      </c>
      <c r="G8212" s="19">
        <v>2700.78</v>
      </c>
      <c r="H8212" s="20">
        <v>0.06</v>
      </c>
      <c r="I8212" s="6"/>
      <c r="J8212" s="5">
        <v>41153</v>
      </c>
      <c r="K8212" s="25">
        <v>-793.36</v>
      </c>
      <c r="L8212" s="2" t="s">
        <v>794</v>
      </c>
      <c r="M8212" s="14">
        <f>+VLOOKUP(L8212,Customers!$C$3:$D$797,2,FALSE)</f>
        <v>2</v>
      </c>
      <c r="N8212" s="14">
        <f>+INDEX(Customers!$B$2:$D$797,MATCH(TF_Database!L8212,Customers!$C$2:$C$797,0),1)</f>
        <v>2056</v>
      </c>
      <c r="O8212" s="29">
        <f t="shared" si="770"/>
        <v>7</v>
      </c>
      <c r="P8212" s="29">
        <f t="shared" si="771"/>
        <v>12</v>
      </c>
      <c r="Q8212" s="14" t="str">
        <f t="shared" si="772"/>
        <v xml:space="preserve">Adrian </v>
      </c>
      <c r="R8212" s="14" t="str">
        <f t="shared" si="773"/>
        <v>Shami</v>
      </c>
    </row>
    <row r="8213" spans="2:18" x14ac:dyDescent="0.45">
      <c r="B8213" s="14" t="str">
        <f t="shared" si="768"/>
        <v>41002841003</v>
      </c>
      <c r="C8213" s="5">
        <v>41002</v>
      </c>
      <c r="D8213" s="2" t="s">
        <v>811</v>
      </c>
      <c r="E8213" s="14">
        <f t="shared" si="769"/>
        <v>0</v>
      </c>
      <c r="F8213" s="2">
        <v>8</v>
      </c>
      <c r="G8213" s="19">
        <v>168.99</v>
      </c>
      <c r="H8213" s="20">
        <v>0.08</v>
      </c>
      <c r="I8213" s="6"/>
      <c r="J8213" s="5">
        <v>41003</v>
      </c>
      <c r="K8213" s="25">
        <v>-47.37</v>
      </c>
      <c r="L8213" s="2" t="s">
        <v>783</v>
      </c>
      <c r="M8213" s="14">
        <f>+VLOOKUP(L8213,Customers!$C$3:$D$797,2,FALSE)</f>
        <v>5</v>
      </c>
      <c r="N8213" s="14">
        <f>+INDEX(Customers!$B$2:$D$797,MATCH(TF_Database!L8213,Customers!$C$2:$C$797,0),1)</f>
        <v>433</v>
      </c>
      <c r="O8213" s="29">
        <f t="shared" si="770"/>
        <v>4</v>
      </c>
      <c r="P8213" s="29">
        <f t="shared" si="771"/>
        <v>8</v>
      </c>
      <c r="Q8213" s="14" t="str">
        <f t="shared" si="772"/>
        <v xml:space="preserve">Roy </v>
      </c>
      <c r="R8213" s="14" t="str">
        <f t="shared" si="773"/>
        <v>Phan</v>
      </c>
    </row>
    <row r="8214" spans="2:18" x14ac:dyDescent="0.45">
      <c r="B8214" s="14" t="str">
        <f t="shared" si="768"/>
        <v>410371441038</v>
      </c>
      <c r="C8214" s="5">
        <v>41037</v>
      </c>
      <c r="D8214" s="2" t="s">
        <v>810</v>
      </c>
      <c r="E8214" s="14">
        <f t="shared" si="769"/>
        <v>0</v>
      </c>
      <c r="F8214" s="2">
        <v>14</v>
      </c>
      <c r="G8214" s="19">
        <v>2045.066</v>
      </c>
      <c r="H8214" s="20">
        <v>7.0000000000000007E-2</v>
      </c>
      <c r="I8214" s="6"/>
      <c r="J8214" s="5">
        <v>41038</v>
      </c>
      <c r="K8214" s="25">
        <v>-4.6749999999999998</v>
      </c>
      <c r="L8214" s="2" t="s">
        <v>782</v>
      </c>
      <c r="M8214" s="14">
        <f>+VLOOKUP(L8214,Customers!$C$3:$D$797,2,FALSE)</f>
        <v>3</v>
      </c>
      <c r="N8214" s="14">
        <f>+INDEX(Customers!$B$2:$D$797,MATCH(TF_Database!L8214,Customers!$C$2:$C$797,0),1)</f>
        <v>31978</v>
      </c>
      <c r="O8214" s="29">
        <f t="shared" si="770"/>
        <v>6</v>
      </c>
      <c r="P8214" s="29">
        <f t="shared" si="771"/>
        <v>11</v>
      </c>
      <c r="Q8214" s="14" t="str">
        <f t="shared" si="772"/>
        <v xml:space="preserve">Ruben </v>
      </c>
      <c r="R8214" s="14" t="str">
        <f t="shared" si="773"/>
        <v>Dartt</v>
      </c>
    </row>
    <row r="8215" spans="2:18" x14ac:dyDescent="0.45">
      <c r="B8215" s="14" t="str">
        <f t="shared" si="768"/>
        <v>41037441039</v>
      </c>
      <c r="C8215" s="5">
        <v>41037</v>
      </c>
      <c r="D8215" s="2" t="s">
        <v>810</v>
      </c>
      <c r="E8215" s="14">
        <f t="shared" si="769"/>
        <v>0</v>
      </c>
      <c r="F8215" s="2">
        <v>4</v>
      </c>
      <c r="G8215" s="19">
        <v>26.41</v>
      </c>
      <c r="H8215" s="20">
        <v>0.05</v>
      </c>
      <c r="I8215" s="6"/>
      <c r="J8215" s="5">
        <v>41039</v>
      </c>
      <c r="K8215" s="25">
        <v>-16.525500000000001</v>
      </c>
      <c r="L8215" s="2" t="s">
        <v>782</v>
      </c>
      <c r="M8215" s="14">
        <f>+VLOOKUP(L8215,Customers!$C$3:$D$797,2,FALSE)</f>
        <v>3</v>
      </c>
      <c r="N8215" s="14">
        <f>+INDEX(Customers!$B$2:$D$797,MATCH(TF_Database!L8215,Customers!$C$2:$C$797,0),1)</f>
        <v>31978</v>
      </c>
      <c r="O8215" s="29">
        <f t="shared" si="770"/>
        <v>6</v>
      </c>
      <c r="P8215" s="29">
        <f t="shared" si="771"/>
        <v>11</v>
      </c>
      <c r="Q8215" s="14" t="str">
        <f t="shared" si="772"/>
        <v xml:space="preserve">Ruben </v>
      </c>
      <c r="R8215" s="14" t="str">
        <f t="shared" si="773"/>
        <v>Dartt</v>
      </c>
    </row>
    <row r="8216" spans="2:18" x14ac:dyDescent="0.45">
      <c r="B8216" s="14" t="str">
        <f t="shared" si="768"/>
        <v>409653540971</v>
      </c>
      <c r="C8216" s="5">
        <v>40965</v>
      </c>
      <c r="D8216" s="2" t="s">
        <v>804</v>
      </c>
      <c r="E8216" s="14">
        <f t="shared" si="769"/>
        <v>0</v>
      </c>
      <c r="F8216" s="2">
        <v>35</v>
      </c>
      <c r="G8216" s="19">
        <v>322.82</v>
      </c>
      <c r="H8216" s="20">
        <v>0.05</v>
      </c>
      <c r="I8216" s="6"/>
      <c r="J8216" s="5">
        <v>40971</v>
      </c>
      <c r="K8216" s="25">
        <v>-17.579999999999998</v>
      </c>
      <c r="L8216" s="2" t="s">
        <v>794</v>
      </c>
      <c r="M8216" s="14">
        <f>+VLOOKUP(L8216,Customers!$C$3:$D$797,2,FALSE)</f>
        <v>2</v>
      </c>
      <c r="N8216" s="14">
        <f>+INDEX(Customers!$B$2:$D$797,MATCH(TF_Database!L8216,Customers!$C$2:$C$797,0),1)</f>
        <v>2056</v>
      </c>
      <c r="O8216" s="29">
        <f t="shared" si="770"/>
        <v>7</v>
      </c>
      <c r="P8216" s="29">
        <f t="shared" si="771"/>
        <v>12</v>
      </c>
      <c r="Q8216" s="14" t="str">
        <f t="shared" si="772"/>
        <v xml:space="preserve">Adrian </v>
      </c>
      <c r="R8216" s="14" t="str">
        <f t="shared" si="773"/>
        <v>Shami</v>
      </c>
    </row>
    <row r="8217" spans="2:18" x14ac:dyDescent="0.45">
      <c r="B8217" s="14" t="str">
        <f t="shared" si="768"/>
        <v>399953540002</v>
      </c>
      <c r="C8217" s="5">
        <v>39995</v>
      </c>
      <c r="D8217" s="2" t="s">
        <v>804</v>
      </c>
      <c r="E8217" s="14">
        <f t="shared" si="769"/>
        <v>0</v>
      </c>
      <c r="F8217" s="2">
        <v>35</v>
      </c>
      <c r="G8217" s="19">
        <v>4233.1499999999996</v>
      </c>
      <c r="H8217" s="20">
        <v>0.08</v>
      </c>
      <c r="I8217" s="6"/>
      <c r="J8217" s="5">
        <v>40002</v>
      </c>
      <c r="K8217" s="25">
        <v>1219.8699999999999</v>
      </c>
      <c r="L8217" s="2" t="s">
        <v>26</v>
      </c>
      <c r="M8217" s="14">
        <f>+VLOOKUP(L8217,Customers!$C$3:$D$797,2,FALSE)</f>
        <v>1</v>
      </c>
      <c r="N8217" s="14">
        <f>+INDEX(Customers!$B$2:$D$797,MATCH(TF_Database!L8217,Customers!$C$2:$C$797,0),1)</f>
        <v>20642</v>
      </c>
      <c r="O8217" s="29">
        <f t="shared" si="770"/>
        <v>6</v>
      </c>
      <c r="P8217" s="29">
        <f t="shared" si="771"/>
        <v>13</v>
      </c>
      <c r="Q8217" s="14" t="str">
        <f t="shared" si="772"/>
        <v xml:space="preserve">Aaron </v>
      </c>
      <c r="R8217" s="14" t="str">
        <f t="shared" si="773"/>
        <v>Bergman</v>
      </c>
    </row>
    <row r="8218" spans="2:18" x14ac:dyDescent="0.45">
      <c r="B8218" s="14" t="str">
        <f t="shared" si="768"/>
        <v>403621140364</v>
      </c>
      <c r="C8218" s="5">
        <v>40362</v>
      </c>
      <c r="D8218" s="2" t="s">
        <v>806</v>
      </c>
      <c r="E8218" s="14">
        <f t="shared" si="769"/>
        <v>1</v>
      </c>
      <c r="F8218" s="2">
        <v>11</v>
      </c>
      <c r="G8218" s="19">
        <v>54.61</v>
      </c>
      <c r="H8218" s="20">
        <v>0.08</v>
      </c>
      <c r="I8218" s="6"/>
      <c r="J8218" s="5">
        <v>40364</v>
      </c>
      <c r="K8218" s="25">
        <v>14.99</v>
      </c>
      <c r="L8218" s="2" t="s">
        <v>789</v>
      </c>
      <c r="M8218" s="14">
        <f>+VLOOKUP(L8218,Customers!$C$3:$D$797,2,FALSE)</f>
        <v>5</v>
      </c>
      <c r="N8218" s="14">
        <f>+INDEX(Customers!$B$2:$D$797,MATCH(TF_Database!L8218,Customers!$C$2:$C$797,0),1)</f>
        <v>1889</v>
      </c>
      <c r="O8218" s="29">
        <f t="shared" si="770"/>
        <v>6</v>
      </c>
      <c r="P8218" s="29">
        <f t="shared" si="771"/>
        <v>13</v>
      </c>
      <c r="Q8218" s="14" t="str">
        <f t="shared" si="772"/>
        <v xml:space="preserve">Tonja </v>
      </c>
      <c r="R8218" s="14" t="str">
        <f t="shared" si="773"/>
        <v>Turnell</v>
      </c>
    </row>
    <row r="8219" spans="2:18" x14ac:dyDescent="0.45">
      <c r="B8219" s="14" t="str">
        <f t="shared" si="768"/>
        <v>40239640241</v>
      </c>
      <c r="C8219" s="5">
        <v>40239</v>
      </c>
      <c r="D8219" s="2" t="s">
        <v>810</v>
      </c>
      <c r="E8219" s="14">
        <f t="shared" si="769"/>
        <v>0</v>
      </c>
      <c r="F8219" s="2">
        <v>6</v>
      </c>
      <c r="G8219" s="19">
        <v>25.84</v>
      </c>
      <c r="H8219" s="20">
        <v>0.04</v>
      </c>
      <c r="I8219" s="6"/>
      <c r="J8219" s="5">
        <v>40241</v>
      </c>
      <c r="K8219" s="25">
        <v>-4.13</v>
      </c>
      <c r="L8219" s="2" t="s">
        <v>793</v>
      </c>
      <c r="M8219" s="14">
        <f>+VLOOKUP(L8219,Customers!$C$3:$D$797,2,FALSE)</f>
        <v>1</v>
      </c>
      <c r="N8219" s="14">
        <f>+INDEX(Customers!$B$2:$D$797,MATCH(TF_Database!L8219,Customers!$C$2:$C$797,0),1)</f>
        <v>15839</v>
      </c>
      <c r="O8219" s="29">
        <f t="shared" si="770"/>
        <v>9</v>
      </c>
      <c r="P8219" s="29">
        <f t="shared" si="771"/>
        <v>16</v>
      </c>
      <c r="Q8219" s="14" t="str">
        <f t="shared" si="772"/>
        <v xml:space="preserve">Victoria </v>
      </c>
      <c r="R8219" s="14" t="str">
        <f t="shared" si="773"/>
        <v>Brennan</v>
      </c>
    </row>
    <row r="8220" spans="2:18" x14ac:dyDescent="0.45">
      <c r="B8220" s="14" t="str">
        <f t="shared" si="768"/>
        <v>398602439860</v>
      </c>
      <c r="C8220" s="5">
        <v>39860</v>
      </c>
      <c r="D8220" s="2" t="s">
        <v>810</v>
      </c>
      <c r="E8220" s="14">
        <f t="shared" si="769"/>
        <v>0</v>
      </c>
      <c r="F8220" s="2">
        <v>24</v>
      </c>
      <c r="G8220" s="19">
        <v>129.53</v>
      </c>
      <c r="H8220" s="20">
        <v>0.06</v>
      </c>
      <c r="I8220" s="6"/>
      <c r="J8220" s="5">
        <v>39860</v>
      </c>
      <c r="K8220" s="25">
        <v>33.01</v>
      </c>
      <c r="L8220" s="2" t="s">
        <v>309</v>
      </c>
      <c r="M8220" s="14">
        <f>+VLOOKUP(L8220,Customers!$C$3:$D$797,2,FALSE)</f>
        <v>3</v>
      </c>
      <c r="N8220" s="14">
        <f>+INDEX(Customers!$B$2:$D$797,MATCH(TF_Database!L8220,Customers!$C$2:$C$797,0),1)</f>
        <v>31802</v>
      </c>
      <c r="O8220" s="29">
        <f t="shared" si="770"/>
        <v>6</v>
      </c>
      <c r="P8220" s="29">
        <f t="shared" si="771"/>
        <v>11</v>
      </c>
      <c r="Q8220" s="14" t="str">
        <f t="shared" si="772"/>
        <v xml:space="preserve">Erica </v>
      </c>
      <c r="R8220" s="14" t="str">
        <f t="shared" si="773"/>
        <v>Smith</v>
      </c>
    </row>
    <row r="8221" spans="2:18" x14ac:dyDescent="0.45">
      <c r="B8221" s="14" t="str">
        <f t="shared" si="768"/>
        <v>401894240190</v>
      </c>
      <c r="C8221" s="5">
        <v>40189</v>
      </c>
      <c r="D8221" s="2" t="s">
        <v>810</v>
      </c>
      <c r="E8221" s="14">
        <f t="shared" si="769"/>
        <v>0</v>
      </c>
      <c r="F8221" s="2">
        <v>42</v>
      </c>
      <c r="G8221" s="19">
        <v>1767.47</v>
      </c>
      <c r="H8221" s="20">
        <v>0.05</v>
      </c>
      <c r="I8221" s="6"/>
      <c r="J8221" s="5">
        <v>40190</v>
      </c>
      <c r="K8221" s="25">
        <v>331.56</v>
      </c>
      <c r="L8221" s="2" t="s">
        <v>793</v>
      </c>
      <c r="M8221" s="14">
        <f>+VLOOKUP(L8221,Customers!$C$3:$D$797,2,FALSE)</f>
        <v>1</v>
      </c>
      <c r="N8221" s="14">
        <f>+INDEX(Customers!$B$2:$D$797,MATCH(TF_Database!L8221,Customers!$C$2:$C$797,0),1)</f>
        <v>15839</v>
      </c>
      <c r="O8221" s="29">
        <f t="shared" si="770"/>
        <v>9</v>
      </c>
      <c r="P8221" s="29">
        <f t="shared" si="771"/>
        <v>16</v>
      </c>
      <c r="Q8221" s="14" t="str">
        <f t="shared" si="772"/>
        <v xml:space="preserve">Victoria </v>
      </c>
      <c r="R8221" s="14" t="str">
        <f t="shared" si="773"/>
        <v>Brennan</v>
      </c>
    </row>
    <row r="8222" spans="2:18" x14ac:dyDescent="0.45">
      <c r="B8222" s="14" t="str">
        <f t="shared" si="768"/>
        <v>401891140191</v>
      </c>
      <c r="C8222" s="5">
        <v>40189</v>
      </c>
      <c r="D8222" s="2" t="s">
        <v>810</v>
      </c>
      <c r="E8222" s="14">
        <f t="shared" si="769"/>
        <v>0</v>
      </c>
      <c r="F8222" s="2">
        <v>11</v>
      </c>
      <c r="G8222" s="19">
        <v>2164.0700000000002</v>
      </c>
      <c r="H8222" s="20">
        <v>0.01</v>
      </c>
      <c r="I8222" s="6"/>
      <c r="J8222" s="5">
        <v>40191</v>
      </c>
      <c r="K8222" s="25">
        <v>59.73</v>
      </c>
      <c r="L8222" s="2" t="s">
        <v>793</v>
      </c>
      <c r="M8222" s="14">
        <f>+VLOOKUP(L8222,Customers!$C$3:$D$797,2,FALSE)</f>
        <v>1</v>
      </c>
      <c r="N8222" s="14">
        <f>+INDEX(Customers!$B$2:$D$797,MATCH(TF_Database!L8222,Customers!$C$2:$C$797,0),1)</f>
        <v>15839</v>
      </c>
      <c r="O8222" s="29">
        <f t="shared" si="770"/>
        <v>9</v>
      </c>
      <c r="P8222" s="29">
        <f t="shared" si="771"/>
        <v>16</v>
      </c>
      <c r="Q8222" s="14" t="str">
        <f t="shared" si="772"/>
        <v xml:space="preserve">Victoria </v>
      </c>
      <c r="R8222" s="14" t="str">
        <f t="shared" si="773"/>
        <v>Brennan</v>
      </c>
    </row>
    <row r="8223" spans="2:18" x14ac:dyDescent="0.45">
      <c r="B8223" s="14" t="str">
        <f t="shared" si="768"/>
        <v>401894740190</v>
      </c>
      <c r="C8223" s="5">
        <v>40189</v>
      </c>
      <c r="D8223" s="2" t="s">
        <v>810</v>
      </c>
      <c r="E8223" s="14">
        <f t="shared" si="769"/>
        <v>0</v>
      </c>
      <c r="F8223" s="2">
        <v>47</v>
      </c>
      <c r="G8223" s="19">
        <v>1276.73</v>
      </c>
      <c r="H8223" s="20">
        <v>0.08</v>
      </c>
      <c r="I8223" s="6"/>
      <c r="J8223" s="5">
        <v>40190</v>
      </c>
      <c r="K8223" s="25">
        <v>357.23</v>
      </c>
      <c r="L8223" s="2" t="s">
        <v>793</v>
      </c>
      <c r="M8223" s="14">
        <f>+VLOOKUP(L8223,Customers!$C$3:$D$797,2,FALSE)</f>
        <v>1</v>
      </c>
      <c r="N8223" s="14">
        <f>+INDEX(Customers!$B$2:$D$797,MATCH(TF_Database!L8223,Customers!$C$2:$C$797,0),1)</f>
        <v>15839</v>
      </c>
      <c r="O8223" s="29">
        <f t="shared" si="770"/>
        <v>9</v>
      </c>
      <c r="P8223" s="29">
        <f t="shared" si="771"/>
        <v>16</v>
      </c>
      <c r="Q8223" s="14" t="str">
        <f t="shared" si="772"/>
        <v xml:space="preserve">Victoria </v>
      </c>
      <c r="R8223" s="14" t="str">
        <f t="shared" si="773"/>
        <v>Brennan</v>
      </c>
    </row>
    <row r="8224" spans="2:18" x14ac:dyDescent="0.45">
      <c r="B8224" s="14" t="str">
        <f t="shared" si="768"/>
        <v>40127740128</v>
      </c>
      <c r="C8224" s="5">
        <v>40127</v>
      </c>
      <c r="D8224" s="2" t="s">
        <v>806</v>
      </c>
      <c r="E8224" s="14">
        <f t="shared" si="769"/>
        <v>1</v>
      </c>
      <c r="F8224" s="2">
        <v>7</v>
      </c>
      <c r="G8224" s="19">
        <v>754.92</v>
      </c>
      <c r="H8224" s="20">
        <v>0</v>
      </c>
      <c r="I8224" s="6"/>
      <c r="J8224" s="5">
        <v>40128</v>
      </c>
      <c r="K8224" s="25">
        <v>-129.56909999999999</v>
      </c>
      <c r="L8224" s="2" t="s">
        <v>794</v>
      </c>
      <c r="M8224" s="14">
        <f>+VLOOKUP(L8224,Customers!$C$3:$D$797,2,FALSE)</f>
        <v>2</v>
      </c>
      <c r="N8224" s="14">
        <f>+INDEX(Customers!$B$2:$D$797,MATCH(TF_Database!L8224,Customers!$C$2:$C$797,0),1)</f>
        <v>2056</v>
      </c>
      <c r="O8224" s="29">
        <f t="shared" si="770"/>
        <v>7</v>
      </c>
      <c r="P8224" s="29">
        <f t="shared" si="771"/>
        <v>12</v>
      </c>
      <c r="Q8224" s="14" t="str">
        <f t="shared" si="772"/>
        <v xml:space="preserve">Adrian </v>
      </c>
      <c r="R8224" s="14" t="str">
        <f t="shared" si="773"/>
        <v>Shami</v>
      </c>
    </row>
    <row r="8225" spans="2:18" x14ac:dyDescent="0.45">
      <c r="B8225" s="14" t="str">
        <f t="shared" si="768"/>
        <v>403321940334</v>
      </c>
      <c r="C8225" s="5">
        <v>40332</v>
      </c>
      <c r="D8225" s="2" t="s">
        <v>810</v>
      </c>
      <c r="E8225" s="14">
        <f t="shared" si="769"/>
        <v>0</v>
      </c>
      <c r="F8225" s="2">
        <v>19</v>
      </c>
      <c r="G8225" s="19">
        <v>61.02</v>
      </c>
      <c r="H8225" s="20">
        <v>0</v>
      </c>
      <c r="I8225" s="6"/>
      <c r="J8225" s="5">
        <v>40334</v>
      </c>
      <c r="K8225" s="25">
        <v>-71.035499999999999</v>
      </c>
      <c r="L8225" s="2" t="s">
        <v>786</v>
      </c>
      <c r="M8225" s="14">
        <f>+VLOOKUP(L8225,Customers!$C$3:$D$797,2,FALSE)</f>
        <v>3</v>
      </c>
      <c r="N8225" s="14">
        <f>+INDEX(Customers!$B$2:$D$797,MATCH(TF_Database!L8225,Customers!$C$2:$C$797,0),1)</f>
        <v>12203</v>
      </c>
      <c r="O8225" s="29">
        <f t="shared" si="770"/>
        <v>8</v>
      </c>
      <c r="P8225" s="29">
        <f t="shared" si="771"/>
        <v>12</v>
      </c>
      <c r="Q8225" s="14" t="str">
        <f t="shared" si="772"/>
        <v xml:space="preserve">Raymond </v>
      </c>
      <c r="R8225" s="14" t="str">
        <f t="shared" si="773"/>
        <v>Book</v>
      </c>
    </row>
    <row r="8226" spans="2:18" x14ac:dyDescent="0.45">
      <c r="B8226" s="14" t="str">
        <f t="shared" si="768"/>
        <v>403323140334</v>
      </c>
      <c r="C8226" s="5">
        <v>40332</v>
      </c>
      <c r="D8226" s="2" t="s">
        <v>810</v>
      </c>
      <c r="E8226" s="14">
        <f t="shared" si="769"/>
        <v>0</v>
      </c>
      <c r="F8226" s="2">
        <v>31</v>
      </c>
      <c r="G8226" s="19">
        <v>878.77</v>
      </c>
      <c r="H8226" s="20">
        <v>0.08</v>
      </c>
      <c r="I8226" s="6"/>
      <c r="J8226" s="5">
        <v>40334</v>
      </c>
      <c r="K8226" s="25">
        <v>373.524</v>
      </c>
      <c r="L8226" s="2" t="s">
        <v>786</v>
      </c>
      <c r="M8226" s="14">
        <f>+VLOOKUP(L8226,Customers!$C$3:$D$797,2,FALSE)</f>
        <v>3</v>
      </c>
      <c r="N8226" s="14">
        <f>+INDEX(Customers!$B$2:$D$797,MATCH(TF_Database!L8226,Customers!$C$2:$C$797,0),1)</f>
        <v>12203</v>
      </c>
      <c r="O8226" s="29">
        <f t="shared" si="770"/>
        <v>8</v>
      </c>
      <c r="P8226" s="29">
        <f t="shared" si="771"/>
        <v>12</v>
      </c>
      <c r="Q8226" s="14" t="str">
        <f t="shared" si="772"/>
        <v xml:space="preserve">Raymond </v>
      </c>
      <c r="R8226" s="14" t="str">
        <f t="shared" si="773"/>
        <v>Book</v>
      </c>
    </row>
    <row r="8227" spans="2:18" x14ac:dyDescent="0.45">
      <c r="B8227" s="14" t="str">
        <f t="shared" si="768"/>
        <v>41155641155</v>
      </c>
      <c r="C8227" s="5">
        <v>41155</v>
      </c>
      <c r="D8227" s="2" t="s">
        <v>804</v>
      </c>
      <c r="E8227" s="14">
        <f t="shared" si="769"/>
        <v>0</v>
      </c>
      <c r="F8227" s="2">
        <v>6</v>
      </c>
      <c r="G8227" s="19">
        <v>22.89</v>
      </c>
      <c r="H8227" s="20">
        <v>0.08</v>
      </c>
      <c r="I8227" s="6"/>
      <c r="J8227" s="5">
        <v>41155</v>
      </c>
      <c r="K8227" s="25">
        <v>-2.6564999999999999</v>
      </c>
      <c r="L8227" s="2" t="s">
        <v>790</v>
      </c>
      <c r="M8227" s="14">
        <f>+VLOOKUP(L8227,Customers!$C$3:$D$797,2,FALSE)</f>
        <v>5</v>
      </c>
      <c r="N8227" s="14">
        <f>+INDEX(Customers!$B$2:$D$797,MATCH(TF_Database!L8227,Customers!$C$2:$C$797,0),1)</f>
        <v>17506</v>
      </c>
      <c r="O8227" s="29">
        <f t="shared" si="770"/>
        <v>12</v>
      </c>
      <c r="P8227" s="29">
        <f t="shared" si="771"/>
        <v>18</v>
      </c>
      <c r="Q8227" s="14" t="str">
        <f t="shared" si="772"/>
        <v xml:space="preserve">Christopher </v>
      </c>
      <c r="R8227" s="14" t="str">
        <f t="shared" si="773"/>
        <v>Conant</v>
      </c>
    </row>
    <row r="8228" spans="2:18" x14ac:dyDescent="0.45">
      <c r="B8228" s="14" t="str">
        <f t="shared" si="768"/>
        <v>411551841162</v>
      </c>
      <c r="C8228" s="5">
        <v>41155</v>
      </c>
      <c r="D8228" s="2" t="s">
        <v>804</v>
      </c>
      <c r="E8228" s="14">
        <f t="shared" si="769"/>
        <v>0</v>
      </c>
      <c r="F8228" s="2">
        <v>18</v>
      </c>
      <c r="G8228" s="19">
        <v>271.85000000000002</v>
      </c>
      <c r="H8228" s="20">
        <v>0.03</v>
      </c>
      <c r="I8228" s="6"/>
      <c r="J8228" s="5">
        <v>41162</v>
      </c>
      <c r="K8228" s="25">
        <v>109.19</v>
      </c>
      <c r="L8228" s="2" t="s">
        <v>790</v>
      </c>
      <c r="M8228" s="14">
        <f>+VLOOKUP(L8228,Customers!$C$3:$D$797,2,FALSE)</f>
        <v>5</v>
      </c>
      <c r="N8228" s="14">
        <f>+INDEX(Customers!$B$2:$D$797,MATCH(TF_Database!L8228,Customers!$C$2:$C$797,0),1)</f>
        <v>17506</v>
      </c>
      <c r="O8228" s="29">
        <f t="shared" si="770"/>
        <v>12</v>
      </c>
      <c r="P8228" s="29">
        <f t="shared" si="771"/>
        <v>18</v>
      </c>
      <c r="Q8228" s="14" t="str">
        <f t="shared" si="772"/>
        <v xml:space="preserve">Christopher </v>
      </c>
      <c r="R8228" s="14" t="str">
        <f t="shared" si="773"/>
        <v>Conant</v>
      </c>
    </row>
    <row r="8229" spans="2:18" x14ac:dyDescent="0.45">
      <c r="B8229" s="14" t="str">
        <f t="shared" si="768"/>
        <v>403884640388</v>
      </c>
      <c r="C8229" s="5">
        <v>40388</v>
      </c>
      <c r="D8229" s="2" t="s">
        <v>806</v>
      </c>
      <c r="E8229" s="14">
        <f t="shared" si="769"/>
        <v>1</v>
      </c>
      <c r="F8229" s="2">
        <v>46</v>
      </c>
      <c r="G8229" s="19">
        <v>12719.7</v>
      </c>
      <c r="H8229" s="20">
        <v>0.03</v>
      </c>
      <c r="I8229" s="6"/>
      <c r="J8229" s="5">
        <v>40388</v>
      </c>
      <c r="K8229" s="25">
        <v>-545.82000000000005</v>
      </c>
      <c r="L8229" s="2" t="s">
        <v>782</v>
      </c>
      <c r="M8229" s="14">
        <f>+VLOOKUP(L8229,Customers!$C$3:$D$797,2,FALSE)</f>
        <v>3</v>
      </c>
      <c r="N8229" s="14">
        <f>+INDEX(Customers!$B$2:$D$797,MATCH(TF_Database!L8229,Customers!$C$2:$C$797,0),1)</f>
        <v>31978</v>
      </c>
      <c r="O8229" s="29">
        <f t="shared" si="770"/>
        <v>6</v>
      </c>
      <c r="P8229" s="29">
        <f t="shared" si="771"/>
        <v>11</v>
      </c>
      <c r="Q8229" s="14" t="str">
        <f t="shared" si="772"/>
        <v xml:space="preserve">Ruben </v>
      </c>
      <c r="R8229" s="14" t="str">
        <f t="shared" si="773"/>
        <v>Dartt</v>
      </c>
    </row>
    <row r="8230" spans="2:18" x14ac:dyDescent="0.45">
      <c r="B8230" s="14" t="str">
        <f t="shared" si="768"/>
        <v>403884840390</v>
      </c>
      <c r="C8230" s="5">
        <v>40388</v>
      </c>
      <c r="D8230" s="2" t="s">
        <v>806</v>
      </c>
      <c r="E8230" s="14">
        <f t="shared" si="769"/>
        <v>1</v>
      </c>
      <c r="F8230" s="2">
        <v>48</v>
      </c>
      <c r="G8230" s="19">
        <v>109.78</v>
      </c>
      <c r="H8230" s="20">
        <v>0.03</v>
      </c>
      <c r="I8230" s="6"/>
      <c r="J8230" s="5">
        <v>40390</v>
      </c>
      <c r="K8230" s="25">
        <v>4.4800000000000004</v>
      </c>
      <c r="L8230" s="2" t="s">
        <v>782</v>
      </c>
      <c r="M8230" s="14">
        <f>+VLOOKUP(L8230,Customers!$C$3:$D$797,2,FALSE)</f>
        <v>3</v>
      </c>
      <c r="N8230" s="14">
        <f>+INDEX(Customers!$B$2:$D$797,MATCH(TF_Database!L8230,Customers!$C$2:$C$797,0),1)</f>
        <v>31978</v>
      </c>
      <c r="O8230" s="29">
        <f t="shared" si="770"/>
        <v>6</v>
      </c>
      <c r="P8230" s="29">
        <f t="shared" si="771"/>
        <v>11</v>
      </c>
      <c r="Q8230" s="14" t="str">
        <f t="shared" si="772"/>
        <v xml:space="preserve">Ruben </v>
      </c>
      <c r="R8230" s="14" t="str">
        <f t="shared" si="773"/>
        <v>Dartt</v>
      </c>
    </row>
    <row r="8231" spans="2:18" x14ac:dyDescent="0.45">
      <c r="B8231" s="14" t="str">
        <f t="shared" si="768"/>
        <v>402882640288</v>
      </c>
      <c r="C8231" s="5">
        <v>40288</v>
      </c>
      <c r="D8231" s="2" t="s">
        <v>806</v>
      </c>
      <c r="E8231" s="14">
        <f t="shared" si="769"/>
        <v>1</v>
      </c>
      <c r="F8231" s="2">
        <v>26</v>
      </c>
      <c r="G8231" s="19">
        <v>561.66</v>
      </c>
      <c r="H8231" s="20">
        <v>7.0000000000000007E-2</v>
      </c>
      <c r="I8231" s="6"/>
      <c r="J8231" s="5">
        <v>40288</v>
      </c>
      <c r="K8231" s="25">
        <v>-111.33150000000001</v>
      </c>
      <c r="L8231" s="2" t="s">
        <v>278</v>
      </c>
      <c r="M8231" s="14">
        <f>+VLOOKUP(L8231,Customers!$C$3:$D$797,2,FALSE)</f>
        <v>1</v>
      </c>
      <c r="N8231" s="14">
        <f>+INDEX(Customers!$B$2:$D$797,MATCH(TF_Database!L8231,Customers!$C$2:$C$797,0),1)</f>
        <v>9134</v>
      </c>
      <c r="O8231" s="29">
        <f t="shared" si="770"/>
        <v>5</v>
      </c>
      <c r="P8231" s="29">
        <f t="shared" si="771"/>
        <v>10</v>
      </c>
      <c r="Q8231" s="14" t="str">
        <f t="shared" si="772"/>
        <v xml:space="preserve">Andy </v>
      </c>
      <c r="R8231" s="14" t="str">
        <f t="shared" si="773"/>
        <v>Yotov</v>
      </c>
    </row>
    <row r="8232" spans="2:18" x14ac:dyDescent="0.45">
      <c r="B8232" s="14" t="str">
        <f t="shared" si="768"/>
        <v>402881940290</v>
      </c>
      <c r="C8232" s="5">
        <v>40288</v>
      </c>
      <c r="D8232" s="2" t="s">
        <v>806</v>
      </c>
      <c r="E8232" s="14">
        <f t="shared" si="769"/>
        <v>1</v>
      </c>
      <c r="F8232" s="2">
        <v>19</v>
      </c>
      <c r="G8232" s="19">
        <v>1851.62</v>
      </c>
      <c r="H8232" s="20">
        <v>0.09</v>
      </c>
      <c r="I8232" s="6"/>
      <c r="J8232" s="5">
        <v>40290</v>
      </c>
      <c r="K8232" s="25">
        <v>-220.84</v>
      </c>
      <c r="L8232" s="2" t="s">
        <v>278</v>
      </c>
      <c r="M8232" s="14">
        <f>+VLOOKUP(L8232,Customers!$C$3:$D$797,2,FALSE)</f>
        <v>1</v>
      </c>
      <c r="N8232" s="14">
        <f>+INDEX(Customers!$B$2:$D$797,MATCH(TF_Database!L8232,Customers!$C$2:$C$797,0),1)</f>
        <v>9134</v>
      </c>
      <c r="O8232" s="29">
        <f t="shared" si="770"/>
        <v>5</v>
      </c>
      <c r="P8232" s="29">
        <f t="shared" si="771"/>
        <v>10</v>
      </c>
      <c r="Q8232" s="14" t="str">
        <f t="shared" si="772"/>
        <v xml:space="preserve">Andy </v>
      </c>
      <c r="R8232" s="14" t="str">
        <f t="shared" si="773"/>
        <v>Yotov</v>
      </c>
    </row>
    <row r="8233" spans="2:18" x14ac:dyDescent="0.45">
      <c r="B8233" s="14" t="str">
        <f t="shared" si="768"/>
        <v>399962439998</v>
      </c>
      <c r="C8233" s="5">
        <v>39996</v>
      </c>
      <c r="D8233" s="2" t="s">
        <v>810</v>
      </c>
      <c r="E8233" s="14">
        <f t="shared" si="769"/>
        <v>0</v>
      </c>
      <c r="F8233" s="2">
        <v>24</v>
      </c>
      <c r="G8233" s="19">
        <v>2453.3000000000002</v>
      </c>
      <c r="H8233" s="20">
        <v>0.05</v>
      </c>
      <c r="I8233" s="6"/>
      <c r="J8233" s="5">
        <v>39998</v>
      </c>
      <c r="K8233" s="25">
        <v>-111.4</v>
      </c>
      <c r="L8233" s="2" t="s">
        <v>311</v>
      </c>
      <c r="M8233" s="14">
        <f>+VLOOKUP(L8233,Customers!$C$3:$D$797,2,FALSE)</f>
        <v>2</v>
      </c>
      <c r="N8233" s="14">
        <f>+INDEX(Customers!$B$2:$D$797,MATCH(TF_Database!L8233,Customers!$C$2:$C$797,0),1)</f>
        <v>8618</v>
      </c>
      <c r="O8233" s="29">
        <f t="shared" si="770"/>
        <v>7</v>
      </c>
      <c r="P8233" s="29">
        <f t="shared" si="771"/>
        <v>14</v>
      </c>
      <c r="Q8233" s="14" t="str">
        <f t="shared" si="772"/>
        <v xml:space="preserve">Andrew </v>
      </c>
      <c r="R8233" s="14" t="str">
        <f t="shared" si="773"/>
        <v>Roberts</v>
      </c>
    </row>
    <row r="8234" spans="2:18" x14ac:dyDescent="0.45">
      <c r="B8234" s="14" t="str">
        <f t="shared" si="768"/>
        <v>399962939997</v>
      </c>
      <c r="C8234" s="5">
        <v>39996</v>
      </c>
      <c r="D8234" s="2" t="s">
        <v>810</v>
      </c>
      <c r="E8234" s="14">
        <f t="shared" si="769"/>
        <v>0</v>
      </c>
      <c r="F8234" s="2">
        <v>29</v>
      </c>
      <c r="G8234" s="19">
        <v>147.02000000000001</v>
      </c>
      <c r="H8234" s="20">
        <v>0.02</v>
      </c>
      <c r="I8234" s="6"/>
      <c r="J8234" s="5">
        <v>39997</v>
      </c>
      <c r="K8234" s="25">
        <v>-77.03</v>
      </c>
      <c r="L8234" s="2" t="s">
        <v>311</v>
      </c>
      <c r="M8234" s="14">
        <f>+VLOOKUP(L8234,Customers!$C$3:$D$797,2,FALSE)</f>
        <v>2</v>
      </c>
      <c r="N8234" s="14">
        <f>+INDEX(Customers!$B$2:$D$797,MATCH(TF_Database!L8234,Customers!$C$2:$C$797,0),1)</f>
        <v>8618</v>
      </c>
      <c r="O8234" s="29">
        <f t="shared" si="770"/>
        <v>7</v>
      </c>
      <c r="P8234" s="29">
        <f t="shared" si="771"/>
        <v>14</v>
      </c>
      <c r="Q8234" s="14" t="str">
        <f t="shared" si="772"/>
        <v xml:space="preserve">Andrew </v>
      </c>
      <c r="R8234" s="14" t="str">
        <f t="shared" si="773"/>
        <v>Roberts</v>
      </c>
    </row>
    <row r="8235" spans="2:18" x14ac:dyDescent="0.45">
      <c r="B8235" s="14" t="str">
        <f t="shared" si="768"/>
        <v>412595041260</v>
      </c>
      <c r="C8235" s="5">
        <v>41259</v>
      </c>
      <c r="D8235" s="2" t="s">
        <v>811</v>
      </c>
      <c r="E8235" s="14">
        <f t="shared" si="769"/>
        <v>0</v>
      </c>
      <c r="F8235" s="2">
        <v>50</v>
      </c>
      <c r="G8235" s="19">
        <v>1558.9424999999999</v>
      </c>
      <c r="H8235" s="20">
        <v>0.02</v>
      </c>
      <c r="I8235" s="6"/>
      <c r="J8235" s="5">
        <v>41260</v>
      </c>
      <c r="K8235" s="25">
        <v>548.44200000000001</v>
      </c>
      <c r="L8235" s="2" t="s">
        <v>485</v>
      </c>
      <c r="M8235" s="14">
        <f>+VLOOKUP(L8235,Customers!$C$3:$D$797,2,FALSE)</f>
        <v>1</v>
      </c>
      <c r="N8235" s="14">
        <f>+INDEX(Customers!$B$2:$D$797,MATCH(TF_Database!L8235,Customers!$C$2:$C$797,0),1)</f>
        <v>7932</v>
      </c>
      <c r="O8235" s="29">
        <f t="shared" si="770"/>
        <v>5</v>
      </c>
      <c r="P8235" s="29">
        <f t="shared" si="771"/>
        <v>10</v>
      </c>
      <c r="Q8235" s="14" t="str">
        <f t="shared" si="772"/>
        <v xml:space="preserve">Tony </v>
      </c>
      <c r="R8235" s="14" t="str">
        <f t="shared" si="773"/>
        <v>Sayre</v>
      </c>
    </row>
    <row r="8236" spans="2:18" x14ac:dyDescent="0.45">
      <c r="B8236" s="14" t="str">
        <f t="shared" si="768"/>
        <v>402134840213</v>
      </c>
      <c r="C8236" s="5">
        <v>40213</v>
      </c>
      <c r="D8236" s="2" t="s">
        <v>810</v>
      </c>
      <c r="E8236" s="14">
        <f t="shared" si="769"/>
        <v>0</v>
      </c>
      <c r="F8236" s="2">
        <v>48</v>
      </c>
      <c r="G8236" s="19">
        <v>257.39</v>
      </c>
      <c r="H8236" s="20">
        <v>0.08</v>
      </c>
      <c r="I8236" s="6"/>
      <c r="J8236" s="5">
        <v>40213</v>
      </c>
      <c r="K8236" s="25">
        <v>-121.91</v>
      </c>
      <c r="L8236" s="2" t="s">
        <v>376</v>
      </c>
      <c r="M8236" s="14">
        <f>+VLOOKUP(L8236,Customers!$C$3:$D$797,2,FALSE)</f>
        <v>3</v>
      </c>
      <c r="N8236" s="14">
        <f>+INDEX(Customers!$B$2:$D$797,MATCH(TF_Database!L8236,Customers!$C$2:$C$797,0),1)</f>
        <v>15448</v>
      </c>
      <c r="O8236" s="29">
        <f t="shared" si="770"/>
        <v>7</v>
      </c>
      <c r="P8236" s="29">
        <f t="shared" si="771"/>
        <v>14</v>
      </c>
      <c r="Q8236" s="14" t="str">
        <f t="shared" si="772"/>
        <v xml:space="preserve">Nicole </v>
      </c>
      <c r="R8236" s="14" t="str">
        <f t="shared" si="773"/>
        <v>Brennan</v>
      </c>
    </row>
    <row r="8237" spans="2:18" x14ac:dyDescent="0.45">
      <c r="B8237" s="14" t="str">
        <f t="shared" si="768"/>
        <v>410273641028</v>
      </c>
      <c r="C8237" s="5">
        <v>41027</v>
      </c>
      <c r="D8237" s="2" t="s">
        <v>806</v>
      </c>
      <c r="E8237" s="14">
        <f t="shared" si="769"/>
        <v>1</v>
      </c>
      <c r="F8237" s="2">
        <v>36</v>
      </c>
      <c r="G8237" s="19">
        <v>163.54</v>
      </c>
      <c r="H8237" s="20">
        <v>0.03</v>
      </c>
      <c r="I8237" s="6"/>
      <c r="J8237" s="5">
        <v>41028</v>
      </c>
      <c r="K8237" s="25">
        <v>-95.058999999999997</v>
      </c>
      <c r="L8237" s="2" t="s">
        <v>535</v>
      </c>
      <c r="M8237" s="14">
        <f>+VLOOKUP(L8237,Customers!$C$3:$D$797,2,FALSE)</f>
        <v>5</v>
      </c>
      <c r="N8237" s="14">
        <f>+INDEX(Customers!$B$2:$D$797,MATCH(TF_Database!L8237,Customers!$C$2:$C$797,0),1)</f>
        <v>4051</v>
      </c>
      <c r="O8237" s="29">
        <f t="shared" si="770"/>
        <v>8</v>
      </c>
      <c r="P8237" s="29">
        <f t="shared" si="771"/>
        <v>14</v>
      </c>
      <c r="Q8237" s="14" t="str">
        <f t="shared" si="772"/>
        <v xml:space="preserve">Jessica </v>
      </c>
      <c r="R8237" s="14" t="str">
        <f t="shared" si="773"/>
        <v>Myrick</v>
      </c>
    </row>
    <row r="8238" spans="2:18" x14ac:dyDescent="0.45">
      <c r="B8238" s="14" t="str">
        <f t="shared" si="768"/>
        <v>410273141029</v>
      </c>
      <c r="C8238" s="5">
        <v>41027</v>
      </c>
      <c r="D8238" s="2" t="s">
        <v>806</v>
      </c>
      <c r="E8238" s="14">
        <f t="shared" si="769"/>
        <v>1</v>
      </c>
      <c r="F8238" s="2">
        <v>31</v>
      </c>
      <c r="G8238" s="19">
        <v>2390.54</v>
      </c>
      <c r="H8238" s="20">
        <v>0.08</v>
      </c>
      <c r="I8238" s="6"/>
      <c r="J8238" s="5">
        <v>41029</v>
      </c>
      <c r="K8238" s="25">
        <v>756.1</v>
      </c>
      <c r="L8238" s="2" t="s">
        <v>535</v>
      </c>
      <c r="M8238" s="14">
        <f>+VLOOKUP(L8238,Customers!$C$3:$D$797,2,FALSE)</f>
        <v>5</v>
      </c>
      <c r="N8238" s="14">
        <f>+INDEX(Customers!$B$2:$D$797,MATCH(TF_Database!L8238,Customers!$C$2:$C$797,0),1)</f>
        <v>4051</v>
      </c>
      <c r="O8238" s="29">
        <f t="shared" si="770"/>
        <v>8</v>
      </c>
      <c r="P8238" s="29">
        <f t="shared" si="771"/>
        <v>14</v>
      </c>
      <c r="Q8238" s="14" t="str">
        <f t="shared" si="772"/>
        <v xml:space="preserve">Jessica </v>
      </c>
      <c r="R8238" s="14" t="str">
        <f t="shared" si="773"/>
        <v>Myrick</v>
      </c>
    </row>
    <row r="8239" spans="2:18" x14ac:dyDescent="0.45">
      <c r="B8239" s="14" t="str">
        <f t="shared" si="768"/>
        <v>407224840727</v>
      </c>
      <c r="C8239" s="5">
        <v>40722</v>
      </c>
      <c r="D8239" s="2" t="s">
        <v>804</v>
      </c>
      <c r="E8239" s="14">
        <f t="shared" si="769"/>
        <v>0</v>
      </c>
      <c r="F8239" s="2">
        <v>48</v>
      </c>
      <c r="G8239" s="19">
        <v>4644.87</v>
      </c>
      <c r="H8239" s="20">
        <v>0.08</v>
      </c>
      <c r="I8239" s="6"/>
      <c r="J8239" s="5">
        <v>40727</v>
      </c>
      <c r="K8239" s="25">
        <v>-1291.3900000000001</v>
      </c>
      <c r="L8239" s="2" t="s">
        <v>535</v>
      </c>
      <c r="M8239" s="14">
        <f>+VLOOKUP(L8239,Customers!$C$3:$D$797,2,FALSE)</f>
        <v>5</v>
      </c>
      <c r="N8239" s="14">
        <f>+INDEX(Customers!$B$2:$D$797,MATCH(TF_Database!L8239,Customers!$C$2:$C$797,0),1)</f>
        <v>4051</v>
      </c>
      <c r="O8239" s="29">
        <f t="shared" si="770"/>
        <v>8</v>
      </c>
      <c r="P8239" s="29">
        <f t="shared" si="771"/>
        <v>14</v>
      </c>
      <c r="Q8239" s="14" t="str">
        <f t="shared" si="772"/>
        <v xml:space="preserve">Jessica </v>
      </c>
      <c r="R8239" s="14" t="str">
        <f t="shared" si="773"/>
        <v>Myrick</v>
      </c>
    </row>
    <row r="8240" spans="2:18" x14ac:dyDescent="0.45">
      <c r="B8240" s="14" t="str">
        <f t="shared" si="768"/>
        <v>39929939931</v>
      </c>
      <c r="C8240" s="5">
        <v>39929</v>
      </c>
      <c r="D8240" s="2" t="s">
        <v>804</v>
      </c>
      <c r="E8240" s="14">
        <f t="shared" si="769"/>
        <v>0</v>
      </c>
      <c r="F8240" s="2">
        <v>9</v>
      </c>
      <c r="G8240" s="19">
        <v>38.96</v>
      </c>
      <c r="H8240" s="20">
        <v>0.06</v>
      </c>
      <c r="I8240" s="6"/>
      <c r="J8240" s="5">
        <v>39931</v>
      </c>
      <c r="K8240" s="25">
        <v>0.36999999999999922</v>
      </c>
      <c r="L8240" s="2" t="s">
        <v>376</v>
      </c>
      <c r="M8240" s="14">
        <f>+VLOOKUP(L8240,Customers!$C$3:$D$797,2,FALSE)</f>
        <v>3</v>
      </c>
      <c r="N8240" s="14">
        <f>+INDEX(Customers!$B$2:$D$797,MATCH(TF_Database!L8240,Customers!$C$2:$C$797,0),1)</f>
        <v>15448</v>
      </c>
      <c r="O8240" s="29">
        <f t="shared" si="770"/>
        <v>7</v>
      </c>
      <c r="P8240" s="29">
        <f t="shared" si="771"/>
        <v>14</v>
      </c>
      <c r="Q8240" s="14" t="str">
        <f t="shared" si="772"/>
        <v xml:space="preserve">Nicole </v>
      </c>
      <c r="R8240" s="14" t="str">
        <f t="shared" si="773"/>
        <v>Brennan</v>
      </c>
    </row>
    <row r="8241" spans="2:18" x14ac:dyDescent="0.45">
      <c r="B8241" s="14" t="str">
        <f t="shared" si="768"/>
        <v>406693840674</v>
      </c>
      <c r="C8241" s="5">
        <v>40669</v>
      </c>
      <c r="D8241" s="2" t="s">
        <v>804</v>
      </c>
      <c r="E8241" s="14">
        <f t="shared" si="769"/>
        <v>0</v>
      </c>
      <c r="F8241" s="2">
        <v>38</v>
      </c>
      <c r="G8241" s="19">
        <v>978.4</v>
      </c>
      <c r="H8241" s="20">
        <v>7.0000000000000007E-2</v>
      </c>
      <c r="I8241" s="6"/>
      <c r="J8241" s="5">
        <v>40674</v>
      </c>
      <c r="K8241" s="25">
        <v>-211.58</v>
      </c>
      <c r="L8241" s="2" t="s">
        <v>548</v>
      </c>
      <c r="M8241" s="14">
        <f>+VLOOKUP(L8241,Customers!$C$3:$D$797,2,FALSE)</f>
        <v>4</v>
      </c>
      <c r="N8241" s="14">
        <f>+INDEX(Customers!$B$2:$D$797,MATCH(TF_Database!L8241,Customers!$C$2:$C$797,0),1)</f>
        <v>21157</v>
      </c>
      <c r="O8241" s="29">
        <f t="shared" si="770"/>
        <v>6</v>
      </c>
      <c r="P8241" s="29">
        <f t="shared" si="771"/>
        <v>13</v>
      </c>
      <c r="Q8241" s="14" t="str">
        <f t="shared" si="772"/>
        <v xml:space="preserve">Jason </v>
      </c>
      <c r="R8241" s="14" t="str">
        <f t="shared" si="773"/>
        <v>Fortune</v>
      </c>
    </row>
    <row r="8242" spans="2:18" x14ac:dyDescent="0.45">
      <c r="B8242" s="14" t="str">
        <f t="shared" si="768"/>
        <v>406694740678</v>
      </c>
      <c r="C8242" s="5">
        <v>40669</v>
      </c>
      <c r="D8242" s="2" t="s">
        <v>804</v>
      </c>
      <c r="E8242" s="14">
        <f t="shared" si="769"/>
        <v>0</v>
      </c>
      <c r="F8242" s="2">
        <v>47</v>
      </c>
      <c r="G8242" s="19">
        <v>5126.4179999999997</v>
      </c>
      <c r="H8242" s="20">
        <v>0.03</v>
      </c>
      <c r="I8242" s="6"/>
      <c r="J8242" s="5">
        <v>40678</v>
      </c>
      <c r="K8242" s="25">
        <v>1557.6390000000001</v>
      </c>
      <c r="L8242" s="2" t="s">
        <v>548</v>
      </c>
      <c r="M8242" s="14">
        <f>+VLOOKUP(L8242,Customers!$C$3:$D$797,2,FALSE)</f>
        <v>4</v>
      </c>
      <c r="N8242" s="14">
        <f>+INDEX(Customers!$B$2:$D$797,MATCH(TF_Database!L8242,Customers!$C$2:$C$797,0),1)</f>
        <v>21157</v>
      </c>
      <c r="O8242" s="29">
        <f t="shared" si="770"/>
        <v>6</v>
      </c>
      <c r="P8242" s="29">
        <f t="shared" si="771"/>
        <v>13</v>
      </c>
      <c r="Q8242" s="14" t="str">
        <f t="shared" si="772"/>
        <v xml:space="preserve">Jason </v>
      </c>
      <c r="R8242" s="14" t="str">
        <f t="shared" si="773"/>
        <v>Fortune</v>
      </c>
    </row>
    <row r="8243" spans="2:18" x14ac:dyDescent="0.45">
      <c r="B8243" s="14" t="str">
        <f t="shared" si="768"/>
        <v>404892340491</v>
      </c>
      <c r="C8243" s="5">
        <v>40489</v>
      </c>
      <c r="D8243" s="2" t="s">
        <v>810</v>
      </c>
      <c r="E8243" s="14">
        <f t="shared" si="769"/>
        <v>0</v>
      </c>
      <c r="F8243" s="2">
        <v>23</v>
      </c>
      <c r="G8243" s="19">
        <v>82.12</v>
      </c>
      <c r="H8243" s="20">
        <v>7.0000000000000007E-2</v>
      </c>
      <c r="I8243" s="6"/>
      <c r="J8243" s="5">
        <v>40491</v>
      </c>
      <c r="K8243" s="25">
        <v>-121.5895</v>
      </c>
      <c r="L8243" s="2" t="s">
        <v>795</v>
      </c>
      <c r="M8243" s="14">
        <f>+VLOOKUP(L8243,Customers!$C$3:$D$797,2,FALSE)</f>
        <v>1</v>
      </c>
      <c r="N8243" s="14">
        <f>+INDEX(Customers!$B$2:$D$797,MATCH(TF_Database!L8243,Customers!$C$2:$C$797,0),1)</f>
        <v>2270</v>
      </c>
      <c r="O8243" s="29">
        <f t="shared" si="770"/>
        <v>6</v>
      </c>
      <c r="P8243" s="29">
        <f t="shared" si="771"/>
        <v>12</v>
      </c>
      <c r="Q8243" s="14" t="str">
        <f t="shared" si="772"/>
        <v xml:space="preserve">Harry </v>
      </c>
      <c r="R8243" s="14" t="str">
        <f t="shared" si="773"/>
        <v>Greene</v>
      </c>
    </row>
    <row r="8244" spans="2:18" x14ac:dyDescent="0.45">
      <c r="B8244" s="14" t="str">
        <f t="shared" si="768"/>
        <v>40313840313</v>
      </c>
      <c r="C8244" s="5">
        <v>40313</v>
      </c>
      <c r="D8244" s="2" t="s">
        <v>810</v>
      </c>
      <c r="E8244" s="14">
        <f t="shared" si="769"/>
        <v>0</v>
      </c>
      <c r="F8244" s="2">
        <v>8</v>
      </c>
      <c r="G8244" s="19">
        <v>22.85</v>
      </c>
      <c r="H8244" s="20">
        <v>7.0000000000000007E-2</v>
      </c>
      <c r="I8244" s="6"/>
      <c r="J8244" s="5">
        <v>40313</v>
      </c>
      <c r="K8244" s="25">
        <v>0.88</v>
      </c>
      <c r="L8244" s="2" t="s">
        <v>279</v>
      </c>
      <c r="M8244" s="14">
        <f>+VLOOKUP(L8244,Customers!$C$3:$D$797,2,FALSE)</f>
        <v>5</v>
      </c>
      <c r="N8244" s="14">
        <f>+INDEX(Customers!$B$2:$D$797,MATCH(TF_Database!L8244,Customers!$C$2:$C$797,0),1)</f>
        <v>2044</v>
      </c>
      <c r="O8244" s="29">
        <f t="shared" si="770"/>
        <v>6</v>
      </c>
      <c r="P8244" s="29">
        <f t="shared" si="771"/>
        <v>12</v>
      </c>
      <c r="Q8244" s="14" t="str">
        <f t="shared" si="772"/>
        <v xml:space="preserve">Frank </v>
      </c>
      <c r="R8244" s="14" t="str">
        <f t="shared" si="773"/>
        <v>Hawley</v>
      </c>
    </row>
    <row r="8245" spans="2:18" x14ac:dyDescent="0.45">
      <c r="B8245" s="14" t="str">
        <f t="shared" si="768"/>
        <v>403131640315</v>
      </c>
      <c r="C8245" s="5">
        <v>40313</v>
      </c>
      <c r="D8245" s="2" t="s">
        <v>810</v>
      </c>
      <c r="E8245" s="14">
        <f t="shared" si="769"/>
        <v>0</v>
      </c>
      <c r="F8245" s="2">
        <v>16</v>
      </c>
      <c r="G8245" s="19">
        <v>12007.05</v>
      </c>
      <c r="H8245" s="20">
        <v>0.09</v>
      </c>
      <c r="I8245" s="6"/>
      <c r="J8245" s="5">
        <v>40315</v>
      </c>
      <c r="K8245" s="25">
        <v>2713.95</v>
      </c>
      <c r="L8245" s="2" t="s">
        <v>279</v>
      </c>
      <c r="M8245" s="14">
        <f>+VLOOKUP(L8245,Customers!$C$3:$D$797,2,FALSE)</f>
        <v>5</v>
      </c>
      <c r="N8245" s="14">
        <f>+INDEX(Customers!$B$2:$D$797,MATCH(TF_Database!L8245,Customers!$C$2:$C$797,0),1)</f>
        <v>2044</v>
      </c>
      <c r="O8245" s="29">
        <f t="shared" si="770"/>
        <v>6</v>
      </c>
      <c r="P8245" s="29">
        <f t="shared" si="771"/>
        <v>12</v>
      </c>
      <c r="Q8245" s="14" t="str">
        <f t="shared" si="772"/>
        <v xml:space="preserve">Frank </v>
      </c>
      <c r="R8245" s="14" t="str">
        <f t="shared" si="773"/>
        <v>Hawley</v>
      </c>
    </row>
    <row r="8246" spans="2:18" x14ac:dyDescent="0.45">
      <c r="B8246" s="14" t="str">
        <f t="shared" si="768"/>
        <v>406503140653</v>
      </c>
      <c r="C8246" s="5">
        <v>40650</v>
      </c>
      <c r="D8246" s="2" t="s">
        <v>808</v>
      </c>
      <c r="E8246" s="14">
        <f t="shared" si="769"/>
        <v>0</v>
      </c>
      <c r="F8246" s="2">
        <v>31</v>
      </c>
      <c r="G8246" s="19">
        <v>5347.9875000000002</v>
      </c>
      <c r="H8246" s="20">
        <v>0.01</v>
      </c>
      <c r="I8246" s="6"/>
      <c r="J8246" s="5">
        <v>40653</v>
      </c>
      <c r="K8246" s="25">
        <v>1332.441</v>
      </c>
      <c r="L8246" s="2" t="s">
        <v>548</v>
      </c>
      <c r="M8246" s="14">
        <f>+VLOOKUP(L8246,Customers!$C$3:$D$797,2,FALSE)</f>
        <v>4</v>
      </c>
      <c r="N8246" s="14">
        <f>+INDEX(Customers!$B$2:$D$797,MATCH(TF_Database!L8246,Customers!$C$2:$C$797,0),1)</f>
        <v>21157</v>
      </c>
      <c r="O8246" s="29">
        <f t="shared" si="770"/>
        <v>6</v>
      </c>
      <c r="P8246" s="29">
        <f t="shared" si="771"/>
        <v>13</v>
      </c>
      <c r="Q8246" s="14" t="str">
        <f t="shared" si="772"/>
        <v xml:space="preserve">Jason </v>
      </c>
      <c r="R8246" s="14" t="str">
        <f t="shared" si="773"/>
        <v>Fortune</v>
      </c>
    </row>
    <row r="8247" spans="2:18" x14ac:dyDescent="0.45">
      <c r="B8247" s="14" t="str">
        <f t="shared" si="768"/>
        <v>411644341166</v>
      </c>
      <c r="C8247" s="5">
        <v>41164</v>
      </c>
      <c r="D8247" s="2" t="s">
        <v>808</v>
      </c>
      <c r="E8247" s="14">
        <f t="shared" si="769"/>
        <v>0</v>
      </c>
      <c r="F8247" s="2">
        <v>43</v>
      </c>
      <c r="G8247" s="19">
        <v>322.47000000000003</v>
      </c>
      <c r="H8247" s="20">
        <v>0.09</v>
      </c>
      <c r="I8247" s="6"/>
      <c r="J8247" s="5">
        <v>41166</v>
      </c>
      <c r="K8247" s="25">
        <v>72.28</v>
      </c>
      <c r="L8247" s="2" t="s">
        <v>547</v>
      </c>
      <c r="M8247" s="14">
        <f>+VLOOKUP(L8247,Customers!$C$3:$D$797,2,FALSE)</f>
        <v>4</v>
      </c>
      <c r="N8247" s="14">
        <f>+INDEX(Customers!$B$2:$D$797,MATCH(TF_Database!L8247,Customers!$C$2:$C$797,0),1)</f>
        <v>17960</v>
      </c>
      <c r="O8247" s="29">
        <f t="shared" si="770"/>
        <v>6</v>
      </c>
      <c r="P8247" s="29">
        <f t="shared" si="771"/>
        <v>15</v>
      </c>
      <c r="Q8247" s="14" t="str">
        <f t="shared" si="772"/>
        <v xml:space="preserve">Grant </v>
      </c>
      <c r="R8247" s="14" t="str">
        <f t="shared" si="773"/>
        <v>Donatelli</v>
      </c>
    </row>
    <row r="8248" spans="2:18" x14ac:dyDescent="0.45">
      <c r="B8248" s="14" t="str">
        <f t="shared" si="768"/>
        <v>400714940073</v>
      </c>
      <c r="C8248" s="5">
        <v>40071</v>
      </c>
      <c r="D8248" s="2" t="s">
        <v>810</v>
      </c>
      <c r="E8248" s="14">
        <f t="shared" si="769"/>
        <v>0</v>
      </c>
      <c r="F8248" s="2">
        <v>49</v>
      </c>
      <c r="G8248" s="19">
        <v>1488.66</v>
      </c>
      <c r="H8248" s="20">
        <v>0</v>
      </c>
      <c r="I8248" s="6"/>
      <c r="J8248" s="5">
        <v>40073</v>
      </c>
      <c r="K8248" s="25">
        <v>385.37</v>
      </c>
      <c r="L8248" s="2" t="s">
        <v>730</v>
      </c>
      <c r="M8248" s="14">
        <f>+VLOOKUP(L8248,Customers!$C$3:$D$797,2,FALSE)</f>
        <v>4</v>
      </c>
      <c r="N8248" s="14">
        <f>+INDEX(Customers!$B$2:$D$797,MATCH(TF_Database!L8248,Customers!$C$2:$C$797,0),1)</f>
        <v>904</v>
      </c>
      <c r="O8248" s="29">
        <f t="shared" si="770"/>
        <v>5</v>
      </c>
      <c r="P8248" s="29">
        <f t="shared" si="771"/>
        <v>10</v>
      </c>
      <c r="Q8248" s="14" t="str">
        <f t="shared" si="772"/>
        <v xml:space="preserve">Mick </v>
      </c>
      <c r="R8248" s="14" t="str">
        <f t="shared" si="773"/>
        <v>Brown</v>
      </c>
    </row>
    <row r="8249" spans="2:18" x14ac:dyDescent="0.45">
      <c r="B8249" s="14" t="str">
        <f t="shared" si="768"/>
        <v>404592540461</v>
      </c>
      <c r="C8249" s="5">
        <v>40459</v>
      </c>
      <c r="D8249" s="2" t="s">
        <v>808</v>
      </c>
      <c r="E8249" s="14">
        <f t="shared" si="769"/>
        <v>0</v>
      </c>
      <c r="F8249" s="2">
        <v>25</v>
      </c>
      <c r="G8249" s="19">
        <v>2200.64</v>
      </c>
      <c r="H8249" s="20">
        <v>0.05</v>
      </c>
      <c r="I8249" s="6"/>
      <c r="J8249" s="5">
        <v>40461</v>
      </c>
      <c r="K8249" s="25">
        <v>-514.17999999999995</v>
      </c>
      <c r="L8249" s="2" t="s">
        <v>279</v>
      </c>
      <c r="M8249" s="14">
        <f>+VLOOKUP(L8249,Customers!$C$3:$D$797,2,FALSE)</f>
        <v>5</v>
      </c>
      <c r="N8249" s="14">
        <f>+INDEX(Customers!$B$2:$D$797,MATCH(TF_Database!L8249,Customers!$C$2:$C$797,0),1)</f>
        <v>2044</v>
      </c>
      <c r="O8249" s="29">
        <f t="shared" si="770"/>
        <v>6</v>
      </c>
      <c r="P8249" s="29">
        <f t="shared" si="771"/>
        <v>12</v>
      </c>
      <c r="Q8249" s="14" t="str">
        <f t="shared" si="772"/>
        <v xml:space="preserve">Frank </v>
      </c>
      <c r="R8249" s="14" t="str">
        <f t="shared" si="773"/>
        <v>Hawley</v>
      </c>
    </row>
    <row r="8250" spans="2:18" x14ac:dyDescent="0.45">
      <c r="B8250" s="14" t="str">
        <f t="shared" si="768"/>
        <v>410993441106</v>
      </c>
      <c r="C8250" s="5">
        <v>41099</v>
      </c>
      <c r="D8250" s="2" t="s">
        <v>804</v>
      </c>
      <c r="E8250" s="14">
        <f t="shared" si="769"/>
        <v>0</v>
      </c>
      <c r="F8250" s="2">
        <v>34</v>
      </c>
      <c r="G8250" s="19">
        <v>1041.6600000000001</v>
      </c>
      <c r="H8250" s="20">
        <v>0.02</v>
      </c>
      <c r="I8250" s="6"/>
      <c r="J8250" s="5">
        <v>41106</v>
      </c>
      <c r="K8250" s="25">
        <v>480.53050000000002</v>
      </c>
      <c r="L8250" s="2" t="s">
        <v>795</v>
      </c>
      <c r="M8250" s="14">
        <f>+VLOOKUP(L8250,Customers!$C$3:$D$797,2,FALSE)</f>
        <v>1</v>
      </c>
      <c r="N8250" s="14">
        <f>+INDEX(Customers!$B$2:$D$797,MATCH(TF_Database!L8250,Customers!$C$2:$C$797,0),1)</f>
        <v>2270</v>
      </c>
      <c r="O8250" s="29">
        <f t="shared" si="770"/>
        <v>6</v>
      </c>
      <c r="P8250" s="29">
        <f t="shared" si="771"/>
        <v>12</v>
      </c>
      <c r="Q8250" s="14" t="str">
        <f t="shared" si="772"/>
        <v xml:space="preserve">Harry </v>
      </c>
      <c r="R8250" s="14" t="str">
        <f t="shared" si="773"/>
        <v>Greene</v>
      </c>
    </row>
    <row r="8251" spans="2:18" x14ac:dyDescent="0.45">
      <c r="B8251" s="14" t="str">
        <f t="shared" si="768"/>
        <v>407544140755</v>
      </c>
      <c r="C8251" s="5">
        <v>40754</v>
      </c>
      <c r="D8251" s="2" t="s">
        <v>806</v>
      </c>
      <c r="E8251" s="14">
        <f t="shared" si="769"/>
        <v>1</v>
      </c>
      <c r="F8251" s="2">
        <v>41</v>
      </c>
      <c r="G8251" s="19">
        <v>10071.09</v>
      </c>
      <c r="H8251" s="20">
        <v>0.1</v>
      </c>
      <c r="I8251" s="6"/>
      <c r="J8251" s="5">
        <v>40755</v>
      </c>
      <c r="K8251" s="25">
        <v>1977.69</v>
      </c>
      <c r="L8251" s="2" t="s">
        <v>795</v>
      </c>
      <c r="M8251" s="14">
        <f>+VLOOKUP(L8251,Customers!$C$3:$D$797,2,FALSE)</f>
        <v>1</v>
      </c>
      <c r="N8251" s="14">
        <f>+INDEX(Customers!$B$2:$D$797,MATCH(TF_Database!L8251,Customers!$C$2:$C$797,0),1)</f>
        <v>2270</v>
      </c>
      <c r="O8251" s="29">
        <f t="shared" si="770"/>
        <v>6</v>
      </c>
      <c r="P8251" s="29">
        <f t="shared" si="771"/>
        <v>12</v>
      </c>
      <c r="Q8251" s="14" t="str">
        <f t="shared" si="772"/>
        <v xml:space="preserve">Harry </v>
      </c>
      <c r="R8251" s="14" t="str">
        <f t="shared" si="773"/>
        <v>Greene</v>
      </c>
    </row>
    <row r="8252" spans="2:18" x14ac:dyDescent="0.45">
      <c r="B8252" s="14" t="str">
        <f t="shared" si="768"/>
        <v>40399840399</v>
      </c>
      <c r="C8252" s="5">
        <v>40399</v>
      </c>
      <c r="D8252" s="2" t="s">
        <v>810</v>
      </c>
      <c r="E8252" s="14">
        <f t="shared" si="769"/>
        <v>0</v>
      </c>
      <c r="F8252" s="2">
        <v>8</v>
      </c>
      <c r="G8252" s="19">
        <v>1294.04</v>
      </c>
      <c r="H8252" s="20">
        <v>0.05</v>
      </c>
      <c r="I8252" s="6"/>
      <c r="J8252" s="5">
        <v>40399</v>
      </c>
      <c r="K8252" s="25">
        <v>-323.18</v>
      </c>
      <c r="L8252" s="2" t="s">
        <v>730</v>
      </c>
      <c r="M8252" s="14">
        <f>+VLOOKUP(L8252,Customers!$C$3:$D$797,2,FALSE)</f>
        <v>4</v>
      </c>
      <c r="N8252" s="14">
        <f>+INDEX(Customers!$B$2:$D$797,MATCH(TF_Database!L8252,Customers!$C$2:$C$797,0),1)</f>
        <v>904</v>
      </c>
      <c r="O8252" s="29">
        <f t="shared" si="770"/>
        <v>5</v>
      </c>
      <c r="P8252" s="29">
        <f t="shared" si="771"/>
        <v>10</v>
      </c>
      <c r="Q8252" s="14" t="str">
        <f t="shared" si="772"/>
        <v xml:space="preserve">Mick </v>
      </c>
      <c r="R8252" s="14" t="str">
        <f t="shared" si="773"/>
        <v>Brown</v>
      </c>
    </row>
    <row r="8253" spans="2:18" x14ac:dyDescent="0.45">
      <c r="B8253" s="14" t="str">
        <f t="shared" si="768"/>
        <v>403992340401</v>
      </c>
      <c r="C8253" s="5">
        <v>40399</v>
      </c>
      <c r="D8253" s="2" t="s">
        <v>810</v>
      </c>
      <c r="E8253" s="14">
        <f t="shared" si="769"/>
        <v>0</v>
      </c>
      <c r="F8253" s="2">
        <v>23</v>
      </c>
      <c r="G8253" s="19">
        <v>392.57</v>
      </c>
      <c r="H8253" s="20">
        <v>0.04</v>
      </c>
      <c r="I8253" s="6"/>
      <c r="J8253" s="5">
        <v>40401</v>
      </c>
      <c r="K8253" s="25">
        <v>22.25</v>
      </c>
      <c r="L8253" s="2" t="s">
        <v>730</v>
      </c>
      <c r="M8253" s="14">
        <f>+VLOOKUP(L8253,Customers!$C$3:$D$797,2,FALSE)</f>
        <v>4</v>
      </c>
      <c r="N8253" s="14">
        <f>+INDEX(Customers!$B$2:$D$797,MATCH(TF_Database!L8253,Customers!$C$2:$C$797,0),1)</f>
        <v>904</v>
      </c>
      <c r="O8253" s="29">
        <f t="shared" si="770"/>
        <v>5</v>
      </c>
      <c r="P8253" s="29">
        <f t="shared" si="771"/>
        <v>10</v>
      </c>
      <c r="Q8253" s="14" t="str">
        <f t="shared" si="772"/>
        <v xml:space="preserve">Mick </v>
      </c>
      <c r="R8253" s="14" t="str">
        <f t="shared" si="773"/>
        <v>Brown</v>
      </c>
    </row>
    <row r="8254" spans="2:18" x14ac:dyDescent="0.45">
      <c r="B8254" s="14" t="str">
        <f t="shared" si="768"/>
        <v>406413740643</v>
      </c>
      <c r="C8254" s="5">
        <v>40641</v>
      </c>
      <c r="D8254" s="2" t="s">
        <v>808</v>
      </c>
      <c r="E8254" s="14">
        <f t="shared" si="769"/>
        <v>0</v>
      </c>
      <c r="F8254" s="2">
        <v>37</v>
      </c>
      <c r="G8254" s="19">
        <v>823.78</v>
      </c>
      <c r="H8254" s="20">
        <v>0.03</v>
      </c>
      <c r="I8254" s="6"/>
      <c r="J8254" s="5">
        <v>40643</v>
      </c>
      <c r="K8254" s="25">
        <v>343.05</v>
      </c>
      <c r="L8254" s="2" t="s">
        <v>279</v>
      </c>
      <c r="M8254" s="14">
        <f>+VLOOKUP(L8254,Customers!$C$3:$D$797,2,FALSE)</f>
        <v>5</v>
      </c>
      <c r="N8254" s="14">
        <f>+INDEX(Customers!$B$2:$D$797,MATCH(TF_Database!L8254,Customers!$C$2:$C$797,0),1)</f>
        <v>2044</v>
      </c>
      <c r="O8254" s="29">
        <f t="shared" si="770"/>
        <v>6</v>
      </c>
      <c r="P8254" s="29">
        <f t="shared" si="771"/>
        <v>12</v>
      </c>
      <c r="Q8254" s="14" t="str">
        <f t="shared" si="772"/>
        <v xml:space="preserve">Frank </v>
      </c>
      <c r="R8254" s="14" t="str">
        <f t="shared" si="773"/>
        <v>Hawley</v>
      </c>
    </row>
    <row r="8255" spans="2:18" x14ac:dyDescent="0.45">
      <c r="B8255" s="14" t="str">
        <f t="shared" si="768"/>
        <v>40641840642</v>
      </c>
      <c r="C8255" s="5">
        <v>40641</v>
      </c>
      <c r="D8255" s="2" t="s">
        <v>808</v>
      </c>
      <c r="E8255" s="14">
        <f t="shared" si="769"/>
        <v>0</v>
      </c>
      <c r="F8255" s="2">
        <v>8</v>
      </c>
      <c r="G8255" s="19">
        <v>469.83749999999998</v>
      </c>
      <c r="H8255" s="20">
        <v>0</v>
      </c>
      <c r="I8255" s="6"/>
      <c r="J8255" s="5">
        <v>40642</v>
      </c>
      <c r="K8255" s="25">
        <v>-159.23599999999999</v>
      </c>
      <c r="L8255" s="2" t="s">
        <v>279</v>
      </c>
      <c r="M8255" s="14">
        <f>+VLOOKUP(L8255,Customers!$C$3:$D$797,2,FALSE)</f>
        <v>5</v>
      </c>
      <c r="N8255" s="14">
        <f>+INDEX(Customers!$B$2:$D$797,MATCH(TF_Database!L8255,Customers!$C$2:$C$797,0),1)</f>
        <v>2044</v>
      </c>
      <c r="O8255" s="29">
        <f t="shared" si="770"/>
        <v>6</v>
      </c>
      <c r="P8255" s="29">
        <f t="shared" si="771"/>
        <v>12</v>
      </c>
      <c r="Q8255" s="14" t="str">
        <f t="shared" si="772"/>
        <v xml:space="preserve">Frank </v>
      </c>
      <c r="R8255" s="14" t="str">
        <f t="shared" si="773"/>
        <v>Hawley</v>
      </c>
    </row>
    <row r="8256" spans="2:18" x14ac:dyDescent="0.45">
      <c r="B8256" s="14" t="str">
        <f t="shared" si="768"/>
        <v>398522039855</v>
      </c>
      <c r="C8256" s="5">
        <v>39852</v>
      </c>
      <c r="D8256" s="2" t="s">
        <v>806</v>
      </c>
      <c r="E8256" s="14">
        <f t="shared" si="769"/>
        <v>1</v>
      </c>
      <c r="F8256" s="2">
        <v>20</v>
      </c>
      <c r="G8256" s="19">
        <v>2026.01</v>
      </c>
      <c r="H8256" s="20">
        <v>0.1</v>
      </c>
      <c r="I8256" s="6"/>
      <c r="J8256" s="5">
        <v>39855</v>
      </c>
      <c r="K8256" s="25">
        <v>580.42999999999995</v>
      </c>
      <c r="L8256" s="2" t="s">
        <v>547</v>
      </c>
      <c r="M8256" s="14">
        <f>+VLOOKUP(L8256,Customers!$C$3:$D$797,2,FALSE)</f>
        <v>4</v>
      </c>
      <c r="N8256" s="14">
        <f>+INDEX(Customers!$B$2:$D$797,MATCH(TF_Database!L8256,Customers!$C$2:$C$797,0),1)</f>
        <v>17960</v>
      </c>
      <c r="O8256" s="29">
        <f t="shared" si="770"/>
        <v>6</v>
      </c>
      <c r="P8256" s="29">
        <f t="shared" si="771"/>
        <v>15</v>
      </c>
      <c r="Q8256" s="14" t="str">
        <f t="shared" si="772"/>
        <v xml:space="preserve">Grant </v>
      </c>
      <c r="R8256" s="14" t="str">
        <f t="shared" si="773"/>
        <v>Donatelli</v>
      </c>
    </row>
    <row r="8257" spans="2:18" x14ac:dyDescent="0.45">
      <c r="B8257" s="21"/>
      <c r="C8257" s="21"/>
      <c r="D8257" s="21"/>
      <c r="E8257" s="21"/>
      <c r="F8257" s="21"/>
      <c r="G8257" s="21"/>
      <c r="H8257" s="21"/>
      <c r="I8257" s="21"/>
      <c r="J8257" s="21"/>
      <c r="K8257" s="26"/>
      <c r="L8257" s="21"/>
      <c r="M8257" s="21"/>
      <c r="N8257" s="21"/>
      <c r="O8257" s="21"/>
      <c r="P8257" s="21"/>
      <c r="Q8257" s="21"/>
      <c r="R8257" s="21"/>
    </row>
    <row r="8258" spans="2:18" x14ac:dyDescent="0.45">
      <c r="B8258"/>
      <c r="C8258"/>
      <c r="D8258"/>
      <c r="E8258"/>
      <c r="F8258"/>
      <c r="G8258"/>
      <c r="H8258"/>
      <c r="I8258"/>
      <c r="J8258"/>
      <c r="K8258" s="27"/>
      <c r="L8258"/>
      <c r="M8258"/>
      <c r="N8258"/>
      <c r="O8258"/>
      <c r="P8258"/>
      <c r="Q8258"/>
      <c r="R8258"/>
    </row>
    <row r="8259" spans="2:18" x14ac:dyDescent="0.45">
      <c r="B8259"/>
      <c r="C8259"/>
      <c r="D8259"/>
      <c r="E8259"/>
      <c r="F8259"/>
      <c r="G8259"/>
      <c r="H8259"/>
      <c r="I8259"/>
      <c r="J8259"/>
      <c r="K8259" s="27"/>
      <c r="L8259"/>
      <c r="M8259"/>
      <c r="N8259"/>
      <c r="O8259"/>
      <c r="P8259"/>
      <c r="Q8259"/>
      <c r="R8259"/>
    </row>
    <row r="8260" spans="2:18" x14ac:dyDescent="0.45">
      <c r="B8260"/>
      <c r="C8260"/>
      <c r="D8260"/>
      <c r="E8260"/>
      <c r="F8260"/>
      <c r="G8260"/>
      <c r="H8260"/>
      <c r="I8260"/>
      <c r="J8260"/>
      <c r="K8260" s="27"/>
      <c r="L8260"/>
      <c r="M8260"/>
      <c r="N8260"/>
      <c r="O8260"/>
      <c r="P8260"/>
      <c r="Q8260"/>
      <c r="R8260"/>
    </row>
    <row r="8261" spans="2:18" x14ac:dyDescent="0.45">
      <c r="B8261"/>
      <c r="C8261"/>
      <c r="D8261"/>
      <c r="E8261"/>
      <c r="F8261"/>
      <c r="G8261"/>
      <c r="H8261"/>
      <c r="I8261"/>
      <c r="J8261"/>
      <c r="K8261" s="27"/>
      <c r="L8261"/>
      <c r="M8261"/>
      <c r="N8261"/>
      <c r="O8261"/>
      <c r="P8261"/>
      <c r="Q8261"/>
      <c r="R8261"/>
    </row>
    <row r="8262" spans="2:18" x14ac:dyDescent="0.45">
      <c r="B8262"/>
      <c r="C8262"/>
      <c r="D8262"/>
      <c r="E8262"/>
      <c r="F8262"/>
      <c r="G8262"/>
      <c r="H8262"/>
      <c r="I8262"/>
      <c r="J8262"/>
      <c r="K8262" s="27"/>
      <c r="L8262"/>
      <c r="M8262"/>
      <c r="N8262"/>
      <c r="O8262"/>
      <c r="P8262"/>
      <c r="Q8262"/>
      <c r="R8262"/>
    </row>
    <row r="8263" spans="2:18" x14ac:dyDescent="0.45">
      <c r="B8263"/>
      <c r="C8263"/>
      <c r="D8263"/>
      <c r="E8263"/>
      <c r="F8263"/>
      <c r="G8263"/>
      <c r="H8263"/>
      <c r="I8263"/>
      <c r="J8263"/>
      <c r="K8263" s="27"/>
      <c r="L8263"/>
      <c r="M8263"/>
      <c r="N8263"/>
      <c r="O8263"/>
      <c r="P8263"/>
      <c r="Q8263"/>
      <c r="R8263"/>
    </row>
    <row r="8264" spans="2:18" x14ac:dyDescent="0.45">
      <c r="B8264"/>
      <c r="C8264"/>
      <c r="D8264"/>
      <c r="E8264"/>
      <c r="F8264"/>
      <c r="G8264"/>
      <c r="H8264"/>
      <c r="I8264"/>
      <c r="J8264"/>
      <c r="K8264" s="27"/>
      <c r="L8264"/>
      <c r="M8264"/>
      <c r="N8264"/>
      <c r="O8264"/>
      <c r="P8264"/>
      <c r="Q8264"/>
      <c r="R8264"/>
    </row>
    <row r="8265" spans="2:18" x14ac:dyDescent="0.45">
      <c r="B8265"/>
      <c r="C8265"/>
      <c r="D8265"/>
      <c r="E8265"/>
      <c r="F8265"/>
      <c r="G8265"/>
      <c r="H8265"/>
      <c r="I8265"/>
      <c r="J8265"/>
      <c r="K8265" s="27"/>
      <c r="L8265"/>
      <c r="M8265"/>
      <c r="N8265"/>
      <c r="O8265"/>
      <c r="P8265"/>
      <c r="Q8265"/>
      <c r="R8265"/>
    </row>
    <row r="8266" spans="2:18" x14ac:dyDescent="0.45">
      <c r="B8266"/>
      <c r="C8266"/>
      <c r="D8266"/>
      <c r="E8266"/>
      <c r="F8266"/>
      <c r="G8266"/>
      <c r="H8266"/>
      <c r="I8266"/>
      <c r="J8266"/>
      <c r="K8266" s="27"/>
      <c r="L8266"/>
      <c r="M8266"/>
      <c r="N8266"/>
      <c r="O8266"/>
      <c r="P8266"/>
      <c r="Q8266"/>
      <c r="R8266"/>
    </row>
    <row r="8267" spans="2:18" x14ac:dyDescent="0.45">
      <c r="B8267"/>
      <c r="C8267"/>
      <c r="D8267"/>
      <c r="E8267"/>
      <c r="F8267"/>
      <c r="G8267"/>
      <c r="H8267"/>
      <c r="I8267"/>
      <c r="J8267"/>
      <c r="K8267" s="27"/>
      <c r="L8267"/>
      <c r="M8267"/>
      <c r="N8267"/>
      <c r="O8267"/>
      <c r="P8267"/>
      <c r="Q8267"/>
      <c r="R8267"/>
    </row>
    <row r="8268" spans="2:18" x14ac:dyDescent="0.45">
      <c r="B8268"/>
      <c r="C8268"/>
      <c r="D8268"/>
      <c r="E8268"/>
      <c r="F8268"/>
      <c r="G8268"/>
      <c r="H8268"/>
      <c r="I8268"/>
      <c r="J8268"/>
      <c r="K8268" s="27"/>
      <c r="L8268"/>
      <c r="M8268"/>
      <c r="N8268"/>
      <c r="O8268"/>
      <c r="P8268"/>
      <c r="Q8268"/>
      <c r="R8268"/>
    </row>
    <row r="8269" spans="2:18" x14ac:dyDescent="0.45">
      <c r="B8269"/>
      <c r="C8269"/>
      <c r="D8269"/>
      <c r="E8269"/>
      <c r="F8269"/>
      <c r="G8269"/>
      <c r="H8269"/>
      <c r="I8269"/>
      <c r="J8269"/>
      <c r="K8269" s="27"/>
      <c r="L8269"/>
      <c r="M8269"/>
      <c r="N8269"/>
      <c r="O8269"/>
      <c r="P8269"/>
      <c r="Q8269"/>
      <c r="R8269"/>
    </row>
    <row r="8270" spans="2:18" x14ac:dyDescent="0.45">
      <c r="B8270"/>
      <c r="C8270"/>
      <c r="D8270"/>
      <c r="E8270"/>
      <c r="F8270"/>
      <c r="G8270"/>
      <c r="H8270"/>
      <c r="I8270"/>
      <c r="J8270"/>
      <c r="K8270" s="27"/>
      <c r="L8270"/>
      <c r="M8270"/>
      <c r="N8270"/>
      <c r="O8270"/>
      <c r="P8270"/>
      <c r="Q8270"/>
      <c r="R8270"/>
    </row>
    <row r="8271" spans="2:18" x14ac:dyDescent="0.45">
      <c r="B8271"/>
      <c r="C8271"/>
      <c r="D8271"/>
      <c r="E8271"/>
      <c r="F8271"/>
      <c r="G8271"/>
      <c r="H8271"/>
      <c r="I8271"/>
      <c r="J8271"/>
      <c r="K8271" s="27"/>
      <c r="L8271"/>
      <c r="M8271"/>
      <c r="N8271"/>
      <c r="O8271"/>
      <c r="P8271"/>
      <c r="Q8271"/>
      <c r="R8271"/>
    </row>
    <row r="8272" spans="2:18" x14ac:dyDescent="0.45">
      <c r="B8272"/>
      <c r="C8272"/>
      <c r="D8272"/>
      <c r="E8272"/>
      <c r="F8272"/>
      <c r="G8272"/>
      <c r="H8272"/>
      <c r="I8272"/>
      <c r="J8272"/>
      <c r="K8272" s="27"/>
      <c r="L8272"/>
      <c r="M8272"/>
      <c r="N8272"/>
      <c r="O8272"/>
      <c r="P8272"/>
      <c r="Q8272"/>
      <c r="R8272"/>
    </row>
    <row r="8273" spans="2:18" x14ac:dyDescent="0.45">
      <c r="B8273"/>
      <c r="C8273"/>
      <c r="D8273"/>
      <c r="E8273"/>
      <c r="F8273"/>
      <c r="G8273"/>
      <c r="H8273"/>
      <c r="I8273"/>
      <c r="J8273"/>
      <c r="K8273" s="27"/>
      <c r="L8273"/>
      <c r="M8273"/>
      <c r="N8273"/>
      <c r="O8273"/>
      <c r="P8273"/>
      <c r="Q8273"/>
      <c r="R8273"/>
    </row>
    <row r="8274" spans="2:18" x14ac:dyDescent="0.45">
      <c r="B8274"/>
      <c r="C8274"/>
      <c r="D8274"/>
      <c r="E8274"/>
      <c r="F8274"/>
      <c r="G8274"/>
      <c r="H8274"/>
      <c r="I8274"/>
      <c r="J8274"/>
      <c r="K8274" s="27"/>
      <c r="L8274"/>
      <c r="M8274"/>
      <c r="N8274"/>
      <c r="O8274"/>
      <c r="P8274"/>
      <c r="Q8274"/>
      <c r="R8274"/>
    </row>
    <row r="8275" spans="2:18" x14ac:dyDescent="0.45">
      <c r="B8275"/>
      <c r="C8275"/>
      <c r="D8275"/>
      <c r="E8275"/>
      <c r="F8275"/>
      <c r="G8275"/>
      <c r="H8275"/>
      <c r="I8275"/>
      <c r="J8275"/>
      <c r="K8275" s="27"/>
      <c r="L8275"/>
      <c r="M8275"/>
      <c r="N8275"/>
      <c r="O8275"/>
      <c r="P8275"/>
      <c r="Q8275"/>
      <c r="R8275"/>
    </row>
    <row r="8276" spans="2:18" x14ac:dyDescent="0.45">
      <c r="B8276"/>
      <c r="C8276"/>
      <c r="D8276"/>
      <c r="E8276"/>
      <c r="F8276"/>
      <c r="G8276"/>
      <c r="H8276"/>
      <c r="I8276"/>
      <c r="J8276"/>
      <c r="K8276" s="27"/>
      <c r="L8276"/>
      <c r="M8276"/>
      <c r="N8276"/>
      <c r="O8276"/>
      <c r="P8276"/>
      <c r="Q8276"/>
      <c r="R8276"/>
    </row>
    <row r="8277" spans="2:18" x14ac:dyDescent="0.45">
      <c r="B8277"/>
      <c r="C8277"/>
      <c r="D8277"/>
      <c r="E8277"/>
      <c r="F8277"/>
      <c r="G8277"/>
      <c r="H8277"/>
      <c r="I8277"/>
      <c r="J8277"/>
      <c r="K8277" s="27"/>
      <c r="L8277"/>
      <c r="M8277"/>
      <c r="N8277"/>
      <c r="O8277"/>
      <c r="P8277"/>
      <c r="Q8277"/>
      <c r="R8277"/>
    </row>
    <row r="8278" spans="2:18" x14ac:dyDescent="0.45">
      <c r="B8278"/>
      <c r="C8278"/>
      <c r="D8278"/>
      <c r="E8278"/>
      <c r="F8278"/>
      <c r="G8278"/>
      <c r="H8278"/>
      <c r="I8278"/>
      <c r="J8278"/>
      <c r="K8278" s="27"/>
      <c r="L8278"/>
      <c r="M8278"/>
      <c r="N8278"/>
      <c r="O8278"/>
      <c r="P8278"/>
      <c r="Q8278"/>
      <c r="R8278"/>
    </row>
    <row r="8279" spans="2:18" x14ac:dyDescent="0.45">
      <c r="B8279"/>
      <c r="C8279"/>
      <c r="D8279"/>
      <c r="E8279"/>
      <c r="F8279"/>
      <c r="G8279"/>
      <c r="H8279"/>
      <c r="I8279"/>
      <c r="J8279"/>
      <c r="K8279" s="27"/>
      <c r="L8279"/>
      <c r="M8279"/>
      <c r="N8279"/>
      <c r="O8279"/>
      <c r="P8279"/>
      <c r="Q8279"/>
      <c r="R8279"/>
    </row>
    <row r="8280" spans="2:18" x14ac:dyDescent="0.45">
      <c r="B8280"/>
      <c r="C8280"/>
      <c r="D8280"/>
      <c r="E8280"/>
      <c r="F8280"/>
      <c r="G8280"/>
      <c r="H8280"/>
      <c r="I8280"/>
      <c r="J8280"/>
      <c r="K8280" s="27"/>
      <c r="L8280"/>
      <c r="M8280"/>
      <c r="N8280"/>
      <c r="O8280"/>
      <c r="P8280"/>
      <c r="Q8280"/>
      <c r="R8280"/>
    </row>
    <row r="8281" spans="2:18" x14ac:dyDescent="0.45">
      <c r="B8281"/>
      <c r="C8281"/>
      <c r="D8281"/>
      <c r="E8281"/>
      <c r="F8281"/>
      <c r="G8281"/>
      <c r="H8281"/>
      <c r="I8281"/>
      <c r="J8281"/>
      <c r="K8281" s="27"/>
      <c r="L8281"/>
      <c r="M8281"/>
      <c r="N8281"/>
      <c r="O8281"/>
      <c r="P8281"/>
      <c r="Q8281"/>
      <c r="R8281"/>
    </row>
    <row r="8282" spans="2:18" x14ac:dyDescent="0.45">
      <c r="B8282"/>
      <c r="C8282"/>
      <c r="D8282"/>
      <c r="E8282"/>
      <c r="F8282"/>
      <c r="G8282"/>
      <c r="H8282"/>
      <c r="I8282"/>
      <c r="J8282"/>
      <c r="K8282" s="27"/>
      <c r="L8282"/>
      <c r="M8282"/>
      <c r="N8282"/>
      <c r="O8282"/>
      <c r="P8282"/>
      <c r="Q8282"/>
      <c r="R8282"/>
    </row>
    <row r="8283" spans="2:18" x14ac:dyDescent="0.45">
      <c r="B8283"/>
      <c r="C8283"/>
      <c r="D8283"/>
      <c r="E8283"/>
      <c r="F8283"/>
      <c r="G8283"/>
      <c r="H8283"/>
      <c r="I8283"/>
      <c r="J8283"/>
      <c r="K8283" s="27"/>
      <c r="L8283"/>
      <c r="M8283"/>
      <c r="N8283"/>
      <c r="O8283"/>
      <c r="P8283"/>
      <c r="Q8283"/>
      <c r="R8283"/>
    </row>
    <row r="8284" spans="2:18" x14ac:dyDescent="0.45">
      <c r="B8284"/>
      <c r="C8284"/>
      <c r="D8284"/>
      <c r="E8284"/>
      <c r="F8284"/>
      <c r="G8284"/>
      <c r="H8284"/>
      <c r="I8284"/>
      <c r="J8284"/>
      <c r="K8284" s="27"/>
      <c r="L8284"/>
      <c r="M8284"/>
      <c r="N8284"/>
      <c r="O8284"/>
      <c r="P8284"/>
      <c r="Q8284"/>
      <c r="R8284"/>
    </row>
    <row r="8285" spans="2:18" x14ac:dyDescent="0.45">
      <c r="B8285"/>
      <c r="C8285"/>
      <c r="D8285"/>
      <c r="E8285"/>
      <c r="F8285"/>
      <c r="G8285"/>
      <c r="H8285"/>
      <c r="I8285"/>
      <c r="J8285"/>
      <c r="K8285" s="27"/>
      <c r="L8285"/>
      <c r="M8285"/>
      <c r="N8285"/>
      <c r="O8285"/>
      <c r="P8285"/>
      <c r="Q8285"/>
      <c r="R8285"/>
    </row>
    <row r="8286" spans="2:18" x14ac:dyDescent="0.45">
      <c r="B8286"/>
      <c r="C8286"/>
      <c r="D8286"/>
      <c r="E8286"/>
      <c r="F8286"/>
      <c r="G8286"/>
      <c r="H8286"/>
      <c r="I8286"/>
      <c r="J8286"/>
      <c r="K8286" s="27"/>
      <c r="L8286"/>
      <c r="M8286"/>
      <c r="N8286"/>
      <c r="O8286"/>
      <c r="P8286"/>
      <c r="Q8286"/>
      <c r="R8286"/>
    </row>
    <row r="8287" spans="2:18" x14ac:dyDescent="0.45">
      <c r="B8287"/>
      <c r="C8287"/>
      <c r="D8287"/>
      <c r="E8287"/>
      <c r="F8287"/>
      <c r="G8287"/>
      <c r="H8287"/>
      <c r="I8287"/>
      <c r="J8287"/>
      <c r="K8287" s="27"/>
      <c r="L8287"/>
      <c r="M8287"/>
      <c r="N8287"/>
      <c r="O8287"/>
      <c r="P8287"/>
      <c r="Q8287"/>
      <c r="R8287"/>
    </row>
    <row r="8288" spans="2:18" x14ac:dyDescent="0.45">
      <c r="B8288"/>
      <c r="C8288"/>
      <c r="D8288"/>
      <c r="E8288"/>
      <c r="F8288"/>
      <c r="G8288"/>
      <c r="H8288"/>
      <c r="I8288"/>
      <c r="J8288"/>
      <c r="K8288" s="27"/>
      <c r="L8288"/>
      <c r="M8288"/>
      <c r="N8288"/>
      <c r="O8288"/>
      <c r="P8288"/>
      <c r="Q8288"/>
      <c r="R8288"/>
    </row>
    <row r="8289" spans="2:18" x14ac:dyDescent="0.45">
      <c r="B8289"/>
      <c r="C8289"/>
      <c r="D8289"/>
      <c r="E8289"/>
      <c r="F8289"/>
      <c r="G8289"/>
      <c r="H8289"/>
      <c r="I8289"/>
      <c r="J8289"/>
      <c r="K8289" s="27"/>
      <c r="L8289"/>
      <c r="M8289"/>
      <c r="N8289"/>
      <c r="O8289"/>
      <c r="P8289"/>
      <c r="Q8289"/>
      <c r="R8289"/>
    </row>
    <row r="8290" spans="2:18" x14ac:dyDescent="0.45">
      <c r="B8290"/>
      <c r="C8290"/>
      <c r="D8290"/>
      <c r="E8290"/>
      <c r="F8290"/>
      <c r="G8290"/>
      <c r="H8290"/>
      <c r="I8290"/>
      <c r="J8290"/>
      <c r="K8290" s="27"/>
      <c r="L8290"/>
      <c r="M8290"/>
      <c r="N8290"/>
      <c r="O8290"/>
      <c r="P8290"/>
      <c r="Q8290"/>
      <c r="R8290"/>
    </row>
    <row r="8291" spans="2:18" x14ac:dyDescent="0.45">
      <c r="B8291"/>
      <c r="C8291"/>
      <c r="D8291"/>
      <c r="E8291"/>
      <c r="F8291"/>
      <c r="G8291"/>
      <c r="H8291"/>
      <c r="I8291"/>
      <c r="J8291"/>
      <c r="K8291" s="27"/>
      <c r="L8291"/>
      <c r="M8291"/>
      <c r="N8291"/>
      <c r="O8291"/>
      <c r="P8291"/>
      <c r="Q8291"/>
      <c r="R8291"/>
    </row>
    <row r="8292" spans="2:18" x14ac:dyDescent="0.45">
      <c r="B8292"/>
      <c r="C8292"/>
      <c r="D8292"/>
      <c r="E8292"/>
      <c r="F8292"/>
      <c r="G8292"/>
      <c r="H8292"/>
      <c r="I8292"/>
      <c r="J8292"/>
      <c r="K8292" s="27"/>
      <c r="L8292"/>
      <c r="M8292"/>
      <c r="N8292"/>
      <c r="O8292"/>
      <c r="P8292"/>
      <c r="Q8292"/>
      <c r="R8292"/>
    </row>
    <row r="8293" spans="2:18" x14ac:dyDescent="0.45">
      <c r="B8293"/>
      <c r="C8293"/>
      <c r="D8293"/>
      <c r="E8293"/>
      <c r="F8293"/>
      <c r="G8293"/>
      <c r="H8293"/>
      <c r="I8293"/>
      <c r="J8293"/>
      <c r="K8293" s="27"/>
      <c r="L8293"/>
      <c r="M8293"/>
      <c r="N8293"/>
      <c r="O8293"/>
      <c r="P8293"/>
      <c r="Q8293"/>
      <c r="R8293"/>
    </row>
    <row r="8294" spans="2:18" x14ac:dyDescent="0.45">
      <c r="B8294"/>
      <c r="C8294"/>
      <c r="D8294"/>
      <c r="E8294"/>
      <c r="F8294"/>
      <c r="G8294"/>
      <c r="H8294"/>
      <c r="I8294"/>
      <c r="J8294"/>
      <c r="K8294" s="27"/>
      <c r="L8294"/>
      <c r="M8294"/>
      <c r="N8294"/>
      <c r="O8294"/>
      <c r="P8294"/>
      <c r="Q8294"/>
      <c r="R8294"/>
    </row>
    <row r="8295" spans="2:18" x14ac:dyDescent="0.45">
      <c r="B8295"/>
      <c r="C8295"/>
      <c r="D8295"/>
      <c r="E8295"/>
      <c r="F8295"/>
      <c r="G8295"/>
      <c r="H8295"/>
      <c r="I8295"/>
      <c r="J8295"/>
      <c r="K8295" s="27"/>
      <c r="L8295"/>
      <c r="M8295"/>
      <c r="N8295"/>
      <c r="O8295"/>
      <c r="P8295"/>
      <c r="Q8295"/>
      <c r="R8295"/>
    </row>
    <row r="8296" spans="2:18" x14ac:dyDescent="0.45">
      <c r="B8296"/>
      <c r="C8296"/>
      <c r="D8296"/>
      <c r="E8296"/>
      <c r="F8296"/>
      <c r="G8296"/>
      <c r="H8296"/>
      <c r="I8296"/>
      <c r="J8296"/>
      <c r="K8296" s="27"/>
      <c r="L8296"/>
      <c r="M8296"/>
      <c r="N8296"/>
      <c r="O8296"/>
      <c r="P8296"/>
      <c r="Q8296"/>
      <c r="R8296"/>
    </row>
    <row r="8297" spans="2:18" x14ac:dyDescent="0.45">
      <c r="B8297"/>
      <c r="C8297"/>
      <c r="D8297"/>
      <c r="E8297"/>
      <c r="F8297"/>
      <c r="G8297"/>
      <c r="H8297"/>
      <c r="I8297"/>
      <c r="J8297"/>
      <c r="K8297" s="27"/>
      <c r="L8297"/>
      <c r="M8297"/>
      <c r="N8297"/>
      <c r="O8297"/>
      <c r="P8297"/>
      <c r="Q8297"/>
      <c r="R8297"/>
    </row>
    <row r="8298" spans="2:18" x14ac:dyDescent="0.45">
      <c r="B8298"/>
      <c r="C8298"/>
      <c r="D8298"/>
      <c r="E8298"/>
      <c r="F8298"/>
      <c r="G8298"/>
      <c r="H8298"/>
      <c r="I8298"/>
      <c r="J8298"/>
      <c r="K8298" s="27"/>
      <c r="L8298"/>
      <c r="M8298"/>
      <c r="N8298"/>
      <c r="O8298"/>
      <c r="P8298"/>
      <c r="Q8298"/>
      <c r="R8298"/>
    </row>
    <row r="8299" spans="2:18" x14ac:dyDescent="0.45">
      <c r="B8299"/>
      <c r="C8299"/>
      <c r="D8299"/>
      <c r="E8299"/>
      <c r="F8299"/>
      <c r="G8299"/>
      <c r="H8299"/>
      <c r="I8299"/>
      <c r="J8299"/>
      <c r="K8299" s="27"/>
      <c r="L8299"/>
      <c r="M8299"/>
      <c r="N8299"/>
      <c r="O8299"/>
      <c r="P8299"/>
      <c r="Q8299"/>
      <c r="R8299"/>
    </row>
    <row r="8300" spans="2:18" x14ac:dyDescent="0.45">
      <c r="B8300"/>
      <c r="C8300"/>
      <c r="D8300"/>
      <c r="E8300"/>
      <c r="F8300"/>
      <c r="G8300"/>
      <c r="H8300"/>
      <c r="I8300"/>
      <c r="J8300"/>
      <c r="K8300" s="27"/>
      <c r="L8300"/>
      <c r="M8300"/>
      <c r="N8300"/>
      <c r="O8300"/>
      <c r="P8300"/>
      <c r="Q8300"/>
      <c r="R8300"/>
    </row>
    <row r="8301" spans="2:18" x14ac:dyDescent="0.45">
      <c r="B8301"/>
      <c r="C8301"/>
      <c r="D8301"/>
      <c r="E8301"/>
      <c r="F8301"/>
      <c r="G8301"/>
      <c r="H8301"/>
      <c r="I8301"/>
      <c r="J8301"/>
      <c r="K8301" s="27"/>
      <c r="L8301"/>
      <c r="M8301"/>
      <c r="N8301"/>
      <c r="O8301"/>
      <c r="P8301"/>
      <c r="Q8301"/>
      <c r="R8301"/>
    </row>
    <row r="8302" spans="2:18" x14ac:dyDescent="0.45">
      <c r="B8302"/>
      <c r="C8302"/>
      <c r="D8302"/>
      <c r="E8302"/>
      <c r="F8302"/>
      <c r="G8302"/>
      <c r="H8302"/>
      <c r="I8302"/>
      <c r="J8302"/>
      <c r="K8302" s="27"/>
      <c r="L8302"/>
      <c r="M8302"/>
      <c r="N8302"/>
      <c r="O8302"/>
      <c r="P8302"/>
      <c r="Q8302"/>
      <c r="R8302"/>
    </row>
    <row r="8303" spans="2:18" x14ac:dyDescent="0.45">
      <c r="B8303"/>
      <c r="C8303"/>
      <c r="D8303"/>
      <c r="E8303"/>
      <c r="F8303"/>
      <c r="G8303"/>
      <c r="H8303"/>
      <c r="I8303"/>
      <c r="J8303"/>
      <c r="K8303" s="27"/>
      <c r="L8303"/>
      <c r="M8303"/>
      <c r="N8303"/>
      <c r="O8303"/>
      <c r="P8303"/>
      <c r="Q8303"/>
      <c r="R8303"/>
    </row>
    <row r="8304" spans="2:18" x14ac:dyDescent="0.45">
      <c r="B8304"/>
      <c r="C8304"/>
      <c r="D8304"/>
      <c r="E8304"/>
      <c r="F8304"/>
      <c r="G8304"/>
      <c r="H8304"/>
      <c r="I8304"/>
      <c r="J8304"/>
      <c r="K8304" s="27"/>
      <c r="L8304"/>
      <c r="M8304"/>
      <c r="N8304"/>
      <c r="O8304"/>
      <c r="P8304"/>
      <c r="Q8304"/>
      <c r="R8304"/>
    </row>
    <row r="8305" spans="2:18" x14ac:dyDescent="0.45">
      <c r="B8305"/>
      <c r="C8305"/>
      <c r="D8305"/>
      <c r="E8305"/>
      <c r="F8305"/>
      <c r="G8305"/>
      <c r="H8305"/>
      <c r="I8305"/>
      <c r="J8305"/>
      <c r="K8305" s="27"/>
      <c r="L8305"/>
      <c r="M8305"/>
      <c r="N8305"/>
      <c r="O8305"/>
      <c r="P8305"/>
      <c r="Q8305"/>
      <c r="R8305"/>
    </row>
    <row r="8306" spans="2:18" x14ac:dyDescent="0.45">
      <c r="B8306"/>
      <c r="C8306"/>
      <c r="D8306"/>
      <c r="E8306"/>
      <c r="F8306"/>
      <c r="G8306"/>
      <c r="H8306"/>
      <c r="I8306"/>
      <c r="J8306"/>
      <c r="K8306" s="27"/>
      <c r="L8306"/>
      <c r="M8306"/>
      <c r="N8306"/>
      <c r="O8306"/>
      <c r="P8306"/>
      <c r="Q8306"/>
      <c r="R8306"/>
    </row>
    <row r="8307" spans="2:18" x14ac:dyDescent="0.45">
      <c r="B8307"/>
      <c r="C8307"/>
      <c r="D8307"/>
      <c r="E8307"/>
      <c r="F8307"/>
      <c r="G8307"/>
      <c r="H8307"/>
      <c r="I8307"/>
      <c r="J8307"/>
      <c r="K8307" s="27"/>
      <c r="L8307"/>
      <c r="M8307"/>
      <c r="N8307"/>
      <c r="O8307"/>
      <c r="P8307"/>
      <c r="Q8307"/>
      <c r="R8307"/>
    </row>
    <row r="8308" spans="2:18" x14ac:dyDescent="0.45">
      <c r="B8308"/>
      <c r="C8308"/>
      <c r="D8308"/>
      <c r="E8308"/>
      <c r="F8308"/>
      <c r="G8308"/>
      <c r="H8308"/>
      <c r="I8308"/>
      <c r="J8308"/>
      <c r="K8308" s="27"/>
      <c r="L8308"/>
      <c r="M8308"/>
      <c r="N8308"/>
      <c r="O8308"/>
      <c r="P8308"/>
      <c r="Q8308"/>
      <c r="R8308"/>
    </row>
    <row r="8309" spans="2:18" x14ac:dyDescent="0.45">
      <c r="B8309"/>
      <c r="C8309"/>
      <c r="D8309"/>
      <c r="E8309"/>
      <c r="F8309"/>
      <c r="G8309"/>
      <c r="H8309"/>
      <c r="I8309"/>
      <c r="J8309"/>
      <c r="K8309" s="27"/>
      <c r="L8309"/>
      <c r="M8309"/>
      <c r="N8309"/>
      <c r="O8309"/>
      <c r="P8309"/>
      <c r="Q8309"/>
      <c r="R8309"/>
    </row>
    <row r="8310" spans="2:18" x14ac:dyDescent="0.45">
      <c r="B8310"/>
      <c r="C8310"/>
      <c r="D8310"/>
      <c r="E8310"/>
      <c r="F8310"/>
      <c r="G8310"/>
      <c r="H8310"/>
      <c r="I8310"/>
      <c r="J8310"/>
      <c r="K8310" s="27"/>
      <c r="L8310"/>
      <c r="M8310"/>
      <c r="N8310"/>
      <c r="O8310"/>
      <c r="P8310"/>
      <c r="Q8310"/>
      <c r="R8310"/>
    </row>
    <row r="8311" spans="2:18" x14ac:dyDescent="0.45">
      <c r="B8311"/>
      <c r="C8311"/>
      <c r="D8311"/>
      <c r="E8311"/>
      <c r="F8311"/>
      <c r="G8311"/>
      <c r="H8311"/>
      <c r="I8311"/>
      <c r="J8311"/>
      <c r="K8311" s="27"/>
      <c r="L8311"/>
      <c r="M8311"/>
      <c r="N8311"/>
      <c r="O8311"/>
      <c r="P8311"/>
      <c r="Q8311"/>
      <c r="R8311"/>
    </row>
    <row r="8312" spans="2:18" x14ac:dyDescent="0.45">
      <c r="B8312"/>
      <c r="C8312"/>
      <c r="D8312"/>
      <c r="E8312"/>
      <c r="F8312"/>
      <c r="G8312"/>
      <c r="H8312"/>
      <c r="I8312"/>
      <c r="J8312"/>
      <c r="K8312" s="27"/>
      <c r="L8312"/>
      <c r="M8312"/>
      <c r="N8312"/>
      <c r="O8312"/>
      <c r="P8312"/>
      <c r="Q8312"/>
      <c r="R8312"/>
    </row>
    <row r="8313" spans="2:18" x14ac:dyDescent="0.45">
      <c r="B8313"/>
      <c r="C8313"/>
      <c r="D8313"/>
      <c r="E8313"/>
      <c r="F8313"/>
      <c r="G8313"/>
      <c r="H8313"/>
      <c r="I8313"/>
      <c r="J8313"/>
      <c r="K8313" s="27"/>
      <c r="L8313"/>
      <c r="M8313"/>
      <c r="N8313"/>
      <c r="O8313"/>
      <c r="P8313"/>
      <c r="Q8313"/>
      <c r="R8313"/>
    </row>
    <row r="8314" spans="2:18" x14ac:dyDescent="0.45">
      <c r="B8314"/>
      <c r="C8314"/>
      <c r="D8314"/>
      <c r="E8314"/>
      <c r="F8314"/>
      <c r="G8314"/>
      <c r="H8314"/>
      <c r="I8314"/>
      <c r="J8314"/>
      <c r="K8314" s="27"/>
      <c r="L8314"/>
      <c r="M8314"/>
      <c r="N8314"/>
      <c r="O8314"/>
      <c r="P8314"/>
      <c r="Q8314"/>
      <c r="R8314"/>
    </row>
    <row r="8315" spans="2:18" x14ac:dyDescent="0.45">
      <c r="B8315"/>
      <c r="C8315"/>
      <c r="D8315"/>
      <c r="E8315"/>
      <c r="F8315"/>
      <c r="G8315"/>
      <c r="H8315"/>
      <c r="I8315"/>
      <c r="J8315"/>
      <c r="K8315" s="27"/>
      <c r="L8315"/>
      <c r="M8315"/>
      <c r="N8315"/>
      <c r="O8315"/>
      <c r="P8315"/>
      <c r="Q8315"/>
      <c r="R8315"/>
    </row>
    <row r="8316" spans="2:18" x14ac:dyDescent="0.45">
      <c r="B8316"/>
      <c r="C8316"/>
      <c r="D8316"/>
      <c r="E8316"/>
      <c r="F8316"/>
      <c r="G8316"/>
      <c r="H8316"/>
      <c r="I8316"/>
      <c r="J8316"/>
      <c r="K8316" s="27"/>
      <c r="L8316"/>
      <c r="M8316"/>
      <c r="N8316"/>
      <c r="O8316"/>
      <c r="P8316"/>
      <c r="Q8316"/>
      <c r="R8316"/>
    </row>
    <row r="8317" spans="2:18" x14ac:dyDescent="0.45">
      <c r="B8317"/>
      <c r="C8317"/>
      <c r="D8317"/>
      <c r="E8317"/>
      <c r="F8317"/>
      <c r="G8317"/>
      <c r="H8317"/>
      <c r="I8317"/>
      <c r="J8317"/>
      <c r="K8317" s="27"/>
      <c r="L8317"/>
      <c r="M8317"/>
      <c r="N8317"/>
      <c r="O8317"/>
      <c r="P8317"/>
      <c r="Q8317"/>
      <c r="R8317"/>
    </row>
    <row r="8318" spans="2:18" x14ac:dyDescent="0.45">
      <c r="B8318"/>
      <c r="C8318"/>
      <c r="D8318"/>
      <c r="E8318"/>
      <c r="F8318"/>
      <c r="G8318"/>
      <c r="H8318"/>
      <c r="I8318"/>
      <c r="J8318"/>
      <c r="K8318" s="27"/>
      <c r="L8318"/>
      <c r="M8318"/>
      <c r="N8318"/>
      <c r="O8318"/>
      <c r="P8318"/>
      <c r="Q8318"/>
      <c r="R8318"/>
    </row>
    <row r="8319" spans="2:18" x14ac:dyDescent="0.45">
      <c r="B8319"/>
      <c r="C8319"/>
      <c r="D8319"/>
      <c r="E8319"/>
      <c r="F8319"/>
      <c r="G8319"/>
      <c r="H8319"/>
      <c r="I8319"/>
      <c r="J8319"/>
      <c r="K8319" s="27"/>
      <c r="L8319"/>
      <c r="M8319"/>
      <c r="N8319"/>
      <c r="O8319"/>
      <c r="P8319"/>
      <c r="Q8319"/>
      <c r="R8319"/>
    </row>
    <row r="8320" spans="2:18" x14ac:dyDescent="0.45">
      <c r="B8320"/>
      <c r="C8320"/>
      <c r="D8320"/>
      <c r="E8320"/>
      <c r="F8320"/>
      <c r="G8320"/>
      <c r="H8320"/>
      <c r="I8320"/>
      <c r="J8320"/>
      <c r="K8320" s="27"/>
      <c r="L8320"/>
      <c r="M8320"/>
      <c r="N8320"/>
      <c r="O8320"/>
      <c r="P8320"/>
      <c r="Q8320"/>
      <c r="R8320"/>
    </row>
    <row r="8321" spans="2:18" x14ac:dyDescent="0.45">
      <c r="B8321"/>
      <c r="C8321"/>
      <c r="D8321"/>
      <c r="E8321"/>
      <c r="F8321"/>
      <c r="G8321"/>
      <c r="H8321"/>
      <c r="I8321"/>
      <c r="J8321"/>
      <c r="K8321" s="27"/>
      <c r="L8321"/>
      <c r="M8321"/>
      <c r="N8321"/>
      <c r="O8321"/>
      <c r="P8321"/>
      <c r="Q8321"/>
      <c r="R8321"/>
    </row>
    <row r="8322" spans="2:18" x14ac:dyDescent="0.45">
      <c r="B8322"/>
      <c r="C8322"/>
      <c r="D8322"/>
      <c r="E8322"/>
      <c r="F8322"/>
      <c r="G8322"/>
      <c r="H8322"/>
      <c r="I8322"/>
      <c r="J8322"/>
      <c r="K8322" s="27"/>
      <c r="L8322"/>
      <c r="M8322"/>
      <c r="N8322"/>
      <c r="O8322"/>
      <c r="P8322"/>
      <c r="Q8322"/>
      <c r="R8322"/>
    </row>
    <row r="8323" spans="2:18" x14ac:dyDescent="0.45">
      <c r="B8323"/>
      <c r="C8323"/>
      <c r="D8323"/>
      <c r="E8323"/>
      <c r="F8323"/>
      <c r="G8323"/>
      <c r="H8323"/>
      <c r="I8323"/>
      <c r="J8323"/>
      <c r="K8323" s="27"/>
      <c r="L8323"/>
      <c r="M8323"/>
      <c r="N8323"/>
      <c r="O8323"/>
      <c r="P8323"/>
      <c r="Q8323"/>
      <c r="R8323"/>
    </row>
    <row r="8324" spans="2:18" x14ac:dyDescent="0.45">
      <c r="B8324"/>
      <c r="C8324"/>
      <c r="D8324"/>
      <c r="E8324"/>
      <c r="F8324"/>
      <c r="G8324"/>
      <c r="H8324"/>
      <c r="I8324"/>
      <c r="J8324"/>
      <c r="K8324" s="27"/>
      <c r="L8324"/>
      <c r="M8324"/>
      <c r="N8324"/>
      <c r="O8324"/>
      <c r="P8324"/>
      <c r="Q8324"/>
      <c r="R8324"/>
    </row>
    <row r="8325" spans="2:18" x14ac:dyDescent="0.45">
      <c r="B8325"/>
      <c r="C8325"/>
      <c r="D8325"/>
      <c r="E8325"/>
      <c r="F8325"/>
      <c r="G8325"/>
      <c r="H8325"/>
      <c r="I8325"/>
      <c r="J8325"/>
      <c r="K8325" s="27"/>
      <c r="L8325"/>
      <c r="M8325"/>
      <c r="N8325"/>
      <c r="O8325"/>
      <c r="P8325"/>
      <c r="Q8325"/>
      <c r="R8325"/>
    </row>
    <row r="8326" spans="2:18" x14ac:dyDescent="0.45">
      <c r="B8326"/>
      <c r="C8326"/>
      <c r="D8326"/>
      <c r="E8326"/>
      <c r="F8326"/>
      <c r="G8326"/>
      <c r="H8326"/>
      <c r="I8326"/>
      <c r="J8326"/>
      <c r="K8326" s="27"/>
      <c r="L8326"/>
      <c r="M8326"/>
      <c r="N8326"/>
      <c r="O8326"/>
      <c r="P8326"/>
      <c r="Q8326"/>
      <c r="R8326"/>
    </row>
    <row r="8327" spans="2:18" x14ac:dyDescent="0.45">
      <c r="B8327"/>
      <c r="C8327"/>
      <c r="D8327"/>
      <c r="E8327"/>
      <c r="F8327"/>
      <c r="G8327"/>
      <c r="H8327"/>
      <c r="I8327"/>
      <c r="J8327"/>
      <c r="K8327" s="27"/>
      <c r="L8327"/>
      <c r="M8327"/>
      <c r="N8327"/>
      <c r="O8327"/>
      <c r="P8327"/>
      <c r="Q8327"/>
      <c r="R8327"/>
    </row>
    <row r="8328" spans="2:18" x14ac:dyDescent="0.45">
      <c r="B8328"/>
      <c r="C8328"/>
      <c r="D8328"/>
      <c r="E8328"/>
      <c r="F8328"/>
      <c r="G8328"/>
      <c r="H8328"/>
      <c r="I8328"/>
      <c r="J8328"/>
      <c r="K8328" s="27"/>
      <c r="L8328"/>
      <c r="M8328"/>
      <c r="N8328"/>
      <c r="O8328"/>
      <c r="P8328"/>
      <c r="Q8328"/>
      <c r="R8328"/>
    </row>
    <row r="8329" spans="2:18" x14ac:dyDescent="0.45">
      <c r="B8329"/>
      <c r="C8329"/>
      <c r="D8329"/>
      <c r="E8329"/>
      <c r="F8329"/>
      <c r="G8329"/>
      <c r="H8329"/>
      <c r="I8329"/>
      <c r="J8329"/>
      <c r="K8329" s="27"/>
      <c r="L8329"/>
      <c r="M8329"/>
      <c r="N8329"/>
      <c r="O8329"/>
      <c r="P8329"/>
      <c r="Q8329"/>
      <c r="R8329"/>
    </row>
    <row r="8330" spans="2:18" x14ac:dyDescent="0.45">
      <c r="B8330"/>
      <c r="C8330"/>
      <c r="D8330"/>
      <c r="E8330"/>
      <c r="F8330"/>
      <c r="G8330"/>
      <c r="H8330"/>
      <c r="I8330"/>
      <c r="J8330"/>
      <c r="K8330" s="27"/>
      <c r="L8330"/>
      <c r="M8330"/>
      <c r="N8330"/>
      <c r="O8330"/>
      <c r="P8330"/>
      <c r="Q8330"/>
      <c r="R8330"/>
    </row>
    <row r="8331" spans="2:18" x14ac:dyDescent="0.45">
      <c r="B8331"/>
      <c r="C8331"/>
      <c r="D8331"/>
      <c r="E8331"/>
      <c r="F8331"/>
      <c r="G8331"/>
      <c r="H8331"/>
      <c r="I8331"/>
      <c r="J8331"/>
      <c r="K8331" s="27"/>
      <c r="L8331"/>
      <c r="M8331"/>
      <c r="N8331"/>
      <c r="O8331"/>
      <c r="P8331"/>
      <c r="Q8331"/>
      <c r="R8331"/>
    </row>
    <row r="8332" spans="2:18" x14ac:dyDescent="0.45">
      <c r="B8332"/>
      <c r="C8332"/>
      <c r="D8332"/>
      <c r="E8332"/>
      <c r="F8332"/>
      <c r="G8332"/>
      <c r="H8332"/>
      <c r="I8332"/>
      <c r="J8332"/>
      <c r="K8332" s="27"/>
      <c r="L8332"/>
      <c r="M8332"/>
      <c r="N8332"/>
      <c r="O8332"/>
      <c r="P8332"/>
      <c r="Q8332"/>
      <c r="R8332"/>
    </row>
    <row r="8333" spans="2:18" x14ac:dyDescent="0.45">
      <c r="B8333"/>
      <c r="C8333"/>
      <c r="D8333"/>
      <c r="E8333"/>
      <c r="F8333"/>
      <c r="G8333"/>
      <c r="H8333"/>
      <c r="I8333"/>
      <c r="J8333"/>
      <c r="K8333" s="27"/>
      <c r="L8333"/>
      <c r="M8333"/>
      <c r="N8333"/>
      <c r="O8333"/>
      <c r="P8333"/>
      <c r="Q8333"/>
      <c r="R8333"/>
    </row>
    <row r="8334" spans="2:18" x14ac:dyDescent="0.45">
      <c r="B8334"/>
      <c r="C8334"/>
      <c r="D8334"/>
      <c r="E8334"/>
      <c r="F8334"/>
      <c r="G8334"/>
      <c r="H8334"/>
      <c r="I8334"/>
      <c r="J8334"/>
      <c r="K8334" s="27"/>
      <c r="L8334"/>
      <c r="M8334"/>
      <c r="N8334"/>
      <c r="O8334"/>
      <c r="P8334"/>
      <c r="Q8334"/>
      <c r="R8334"/>
    </row>
    <row r="8335" spans="2:18" x14ac:dyDescent="0.45">
      <c r="B8335"/>
      <c r="C8335"/>
      <c r="D8335"/>
      <c r="E8335"/>
      <c r="F8335"/>
      <c r="G8335"/>
      <c r="H8335"/>
      <c r="I8335"/>
      <c r="J8335"/>
      <c r="K8335" s="27"/>
      <c r="L8335"/>
      <c r="M8335"/>
      <c r="N8335"/>
      <c r="O8335"/>
      <c r="P8335"/>
      <c r="Q8335"/>
      <c r="R8335"/>
    </row>
    <row r="8336" spans="2:18" x14ac:dyDescent="0.45">
      <c r="B8336"/>
      <c r="C8336"/>
      <c r="D8336"/>
      <c r="E8336"/>
      <c r="F8336"/>
      <c r="G8336"/>
      <c r="H8336"/>
      <c r="I8336"/>
      <c r="J8336"/>
      <c r="K8336" s="27"/>
      <c r="L8336"/>
      <c r="M8336"/>
      <c r="N8336"/>
      <c r="O8336"/>
      <c r="P8336"/>
      <c r="Q8336"/>
      <c r="R8336"/>
    </row>
    <row r="8337" spans="2:18" x14ac:dyDescent="0.45">
      <c r="B8337"/>
      <c r="C8337"/>
      <c r="D8337"/>
      <c r="E8337"/>
      <c r="F8337"/>
      <c r="G8337"/>
      <c r="H8337"/>
      <c r="I8337"/>
      <c r="J8337"/>
      <c r="K8337" s="27"/>
      <c r="L8337"/>
      <c r="M8337"/>
      <c r="N8337"/>
      <c r="O8337"/>
      <c r="P8337"/>
      <c r="Q8337"/>
      <c r="R8337"/>
    </row>
    <row r="8338" spans="2:18" x14ac:dyDescent="0.45">
      <c r="B8338"/>
      <c r="C8338"/>
      <c r="D8338"/>
      <c r="E8338"/>
      <c r="F8338"/>
      <c r="G8338"/>
      <c r="H8338"/>
      <c r="I8338"/>
      <c r="J8338"/>
      <c r="K8338" s="27"/>
      <c r="L8338"/>
      <c r="M8338"/>
      <c r="N8338"/>
      <c r="O8338"/>
      <c r="P8338"/>
      <c r="Q8338"/>
      <c r="R8338"/>
    </row>
    <row r="8339" spans="2:18" x14ac:dyDescent="0.45">
      <c r="B8339"/>
      <c r="C8339"/>
      <c r="D8339"/>
      <c r="E8339"/>
      <c r="F8339"/>
      <c r="G8339"/>
      <c r="H8339"/>
      <c r="I8339"/>
      <c r="J8339"/>
      <c r="K8339" s="27"/>
      <c r="L8339"/>
      <c r="M8339"/>
      <c r="N8339"/>
      <c r="O8339"/>
      <c r="P8339"/>
      <c r="Q8339"/>
      <c r="R8339"/>
    </row>
    <row r="8340" spans="2:18" x14ac:dyDescent="0.45">
      <c r="B8340"/>
      <c r="C8340"/>
      <c r="D8340"/>
      <c r="E8340"/>
      <c r="F8340"/>
      <c r="G8340"/>
      <c r="H8340"/>
      <c r="I8340"/>
      <c r="J8340"/>
      <c r="K8340" s="27"/>
      <c r="L8340"/>
      <c r="M8340"/>
      <c r="N8340"/>
      <c r="O8340"/>
      <c r="P8340"/>
      <c r="Q8340"/>
      <c r="R8340"/>
    </row>
    <row r="8341" spans="2:18" x14ac:dyDescent="0.45">
      <c r="B8341"/>
      <c r="C8341"/>
      <c r="D8341"/>
      <c r="E8341"/>
      <c r="F8341"/>
      <c r="G8341"/>
      <c r="H8341"/>
      <c r="I8341"/>
      <c r="J8341"/>
      <c r="K8341" s="27"/>
      <c r="L8341"/>
      <c r="M8341"/>
      <c r="N8341"/>
      <c r="O8341"/>
      <c r="P8341"/>
      <c r="Q8341"/>
      <c r="R8341"/>
    </row>
    <row r="8342" spans="2:18" x14ac:dyDescent="0.45">
      <c r="B8342"/>
      <c r="C8342"/>
      <c r="D8342"/>
      <c r="E8342"/>
      <c r="F8342"/>
      <c r="G8342"/>
      <c r="H8342"/>
      <c r="I8342"/>
      <c r="J8342"/>
      <c r="K8342" s="27"/>
      <c r="L8342"/>
      <c r="M8342"/>
      <c r="N8342"/>
      <c r="O8342"/>
      <c r="P8342"/>
      <c r="Q8342"/>
      <c r="R8342"/>
    </row>
    <row r="8343" spans="2:18" x14ac:dyDescent="0.45">
      <c r="B8343"/>
      <c r="C8343"/>
      <c r="D8343"/>
      <c r="E8343"/>
      <c r="F8343"/>
      <c r="G8343"/>
      <c r="H8343"/>
      <c r="I8343"/>
      <c r="J8343"/>
      <c r="K8343" s="27"/>
      <c r="L8343"/>
      <c r="M8343"/>
      <c r="N8343"/>
      <c r="O8343"/>
      <c r="P8343"/>
      <c r="Q8343"/>
      <c r="R8343"/>
    </row>
    <row r="8344" spans="2:18" x14ac:dyDescent="0.45">
      <c r="B8344"/>
      <c r="C8344"/>
      <c r="D8344"/>
      <c r="E8344"/>
      <c r="F8344"/>
      <c r="G8344"/>
      <c r="H8344"/>
      <c r="I8344"/>
      <c r="J8344"/>
      <c r="K8344" s="27"/>
      <c r="L8344"/>
      <c r="M8344"/>
      <c r="N8344"/>
      <c r="O8344"/>
      <c r="P8344"/>
      <c r="Q8344"/>
      <c r="R8344"/>
    </row>
    <row r="8345" spans="2:18" x14ac:dyDescent="0.45">
      <c r="B8345"/>
      <c r="C8345"/>
      <c r="D8345"/>
      <c r="E8345"/>
      <c r="F8345"/>
      <c r="G8345"/>
      <c r="H8345"/>
      <c r="I8345"/>
      <c r="J8345"/>
      <c r="K8345" s="27"/>
      <c r="L8345"/>
      <c r="M8345"/>
      <c r="N8345"/>
      <c r="O8345"/>
      <c r="P8345"/>
      <c r="Q8345"/>
      <c r="R8345"/>
    </row>
    <row r="8346" spans="2:18" x14ac:dyDescent="0.45">
      <c r="B8346"/>
      <c r="C8346"/>
      <c r="D8346"/>
      <c r="E8346"/>
      <c r="F8346"/>
      <c r="G8346"/>
      <c r="H8346"/>
      <c r="I8346"/>
      <c r="J8346"/>
      <c r="K8346" s="27"/>
      <c r="L8346"/>
      <c r="M8346"/>
      <c r="N8346"/>
      <c r="O8346"/>
      <c r="P8346"/>
      <c r="Q8346"/>
      <c r="R8346"/>
    </row>
    <row r="8347" spans="2:18" x14ac:dyDescent="0.45">
      <c r="B8347"/>
      <c r="C8347"/>
      <c r="D8347"/>
      <c r="E8347"/>
      <c r="F8347"/>
      <c r="G8347"/>
      <c r="H8347"/>
      <c r="I8347"/>
      <c r="J8347"/>
      <c r="K8347" s="27"/>
      <c r="L8347"/>
      <c r="M8347"/>
      <c r="N8347"/>
      <c r="O8347"/>
      <c r="P8347"/>
      <c r="Q8347"/>
      <c r="R8347"/>
    </row>
    <row r="8348" spans="2:18" x14ac:dyDescent="0.45">
      <c r="B8348"/>
      <c r="C8348"/>
      <c r="D8348"/>
      <c r="E8348"/>
      <c r="F8348"/>
      <c r="G8348"/>
      <c r="H8348"/>
      <c r="I8348"/>
      <c r="J8348"/>
      <c r="K8348" s="27"/>
      <c r="L8348"/>
      <c r="M8348"/>
      <c r="N8348"/>
      <c r="O8348"/>
      <c r="P8348"/>
      <c r="Q8348"/>
      <c r="R8348"/>
    </row>
    <row r="8349" spans="2:18" x14ac:dyDescent="0.45">
      <c r="B8349"/>
      <c r="C8349"/>
      <c r="D8349"/>
      <c r="E8349"/>
      <c r="F8349"/>
      <c r="G8349"/>
      <c r="H8349"/>
      <c r="I8349"/>
      <c r="J8349"/>
      <c r="K8349" s="27"/>
      <c r="L8349"/>
      <c r="M8349"/>
      <c r="N8349"/>
      <c r="O8349"/>
      <c r="P8349"/>
      <c r="Q8349"/>
      <c r="R8349"/>
    </row>
    <row r="8350" spans="2:18" x14ac:dyDescent="0.45">
      <c r="B8350"/>
      <c r="C8350"/>
      <c r="D8350"/>
      <c r="E8350"/>
      <c r="F8350"/>
      <c r="G8350"/>
      <c r="H8350"/>
      <c r="I8350"/>
      <c r="J8350"/>
      <c r="K8350" s="27"/>
      <c r="L8350"/>
      <c r="M8350"/>
      <c r="N8350"/>
      <c r="O8350"/>
      <c r="P8350"/>
      <c r="Q8350"/>
      <c r="R8350"/>
    </row>
    <row r="8351" spans="2:18" x14ac:dyDescent="0.45">
      <c r="B8351"/>
      <c r="C8351"/>
      <c r="D8351"/>
      <c r="E8351"/>
      <c r="F8351"/>
      <c r="G8351"/>
      <c r="H8351"/>
      <c r="I8351"/>
      <c r="J8351"/>
      <c r="K8351" s="27"/>
      <c r="L8351"/>
      <c r="M8351"/>
      <c r="N8351"/>
      <c r="O8351"/>
      <c r="P8351"/>
      <c r="Q8351"/>
      <c r="R8351"/>
    </row>
    <row r="8352" spans="2:18" x14ac:dyDescent="0.45">
      <c r="B8352"/>
      <c r="C8352"/>
      <c r="D8352"/>
      <c r="E8352"/>
      <c r="F8352"/>
      <c r="G8352"/>
      <c r="H8352"/>
      <c r="I8352"/>
      <c r="J8352"/>
      <c r="K8352" s="27"/>
      <c r="L8352"/>
      <c r="M8352"/>
      <c r="N8352"/>
      <c r="O8352"/>
      <c r="P8352"/>
      <c r="Q8352"/>
      <c r="R8352"/>
    </row>
    <row r="8353" spans="2:18" x14ac:dyDescent="0.45">
      <c r="B8353"/>
      <c r="C8353"/>
      <c r="D8353"/>
      <c r="E8353"/>
      <c r="F8353"/>
      <c r="G8353"/>
      <c r="H8353"/>
      <c r="I8353"/>
      <c r="J8353"/>
      <c r="K8353" s="27"/>
      <c r="L8353"/>
      <c r="M8353"/>
      <c r="N8353"/>
      <c r="O8353"/>
      <c r="P8353"/>
      <c r="Q8353"/>
      <c r="R8353"/>
    </row>
    <row r="8354" spans="2:18" x14ac:dyDescent="0.45">
      <c r="B8354"/>
      <c r="C8354"/>
      <c r="D8354"/>
      <c r="E8354"/>
      <c r="F8354"/>
      <c r="G8354"/>
      <c r="H8354"/>
      <c r="I8354"/>
      <c r="J8354"/>
      <c r="K8354" s="27"/>
      <c r="L8354"/>
      <c r="M8354"/>
      <c r="N8354"/>
      <c r="O8354"/>
      <c r="P8354"/>
      <c r="Q8354"/>
      <c r="R8354"/>
    </row>
    <row r="8355" spans="2:18" x14ac:dyDescent="0.45">
      <c r="B8355"/>
      <c r="C8355"/>
      <c r="D8355"/>
      <c r="E8355"/>
      <c r="F8355"/>
      <c r="G8355"/>
      <c r="H8355"/>
      <c r="I8355"/>
      <c r="J8355"/>
      <c r="K8355" s="27"/>
      <c r="L8355"/>
      <c r="M8355"/>
      <c r="N8355"/>
      <c r="O8355"/>
      <c r="P8355"/>
      <c r="Q8355"/>
      <c r="R8355"/>
    </row>
    <row r="8356" spans="2:18" x14ac:dyDescent="0.45">
      <c r="B8356"/>
      <c r="C8356"/>
      <c r="D8356"/>
      <c r="E8356"/>
      <c r="F8356"/>
      <c r="G8356"/>
      <c r="H8356"/>
      <c r="I8356"/>
      <c r="J8356"/>
      <c r="K8356" s="27"/>
      <c r="L8356"/>
      <c r="M8356"/>
      <c r="N8356"/>
      <c r="O8356"/>
      <c r="P8356"/>
      <c r="Q8356"/>
      <c r="R8356"/>
    </row>
    <row r="8357" spans="2:18" x14ac:dyDescent="0.45">
      <c r="B8357"/>
      <c r="C8357"/>
      <c r="D8357"/>
      <c r="E8357"/>
      <c r="F8357"/>
      <c r="G8357"/>
      <c r="H8357"/>
      <c r="I8357"/>
      <c r="J8357"/>
      <c r="K8357" s="27"/>
      <c r="L8357"/>
      <c r="M8357"/>
      <c r="N8357"/>
      <c r="O8357"/>
      <c r="P8357"/>
      <c r="Q8357"/>
      <c r="R8357"/>
    </row>
    <row r="8358" spans="2:18" x14ac:dyDescent="0.45">
      <c r="B8358"/>
      <c r="C8358"/>
      <c r="D8358"/>
      <c r="E8358"/>
      <c r="F8358"/>
      <c r="G8358"/>
      <c r="H8358"/>
      <c r="I8358"/>
      <c r="J8358"/>
      <c r="K8358" s="27"/>
      <c r="L8358"/>
      <c r="M8358"/>
      <c r="N8358"/>
      <c r="O8358"/>
      <c r="P8358"/>
      <c r="Q8358"/>
      <c r="R8358"/>
    </row>
    <row r="8359" spans="2:18" x14ac:dyDescent="0.45">
      <c r="B8359"/>
      <c r="C8359"/>
      <c r="D8359"/>
      <c r="E8359"/>
      <c r="F8359"/>
      <c r="G8359"/>
      <c r="H8359"/>
      <c r="I8359"/>
      <c r="J8359"/>
      <c r="K8359" s="27"/>
      <c r="L8359"/>
      <c r="M8359"/>
      <c r="N8359"/>
      <c r="O8359"/>
      <c r="P8359"/>
      <c r="Q8359"/>
      <c r="R8359"/>
    </row>
    <row r="8360" spans="2:18" x14ac:dyDescent="0.45">
      <c r="B8360"/>
      <c r="C8360"/>
      <c r="D8360"/>
      <c r="E8360"/>
      <c r="F8360"/>
      <c r="G8360"/>
      <c r="H8360"/>
      <c r="I8360"/>
      <c r="J8360"/>
      <c r="K8360" s="27"/>
      <c r="L8360"/>
      <c r="M8360"/>
      <c r="N8360"/>
      <c r="O8360"/>
      <c r="P8360"/>
      <c r="Q8360"/>
      <c r="R8360"/>
    </row>
    <row r="8361" spans="2:18" x14ac:dyDescent="0.45">
      <c r="B8361"/>
      <c r="C8361"/>
      <c r="D8361"/>
      <c r="E8361"/>
      <c r="F8361"/>
      <c r="G8361"/>
      <c r="H8361"/>
      <c r="I8361"/>
      <c r="J8361"/>
      <c r="K8361" s="27"/>
      <c r="L8361"/>
      <c r="M8361"/>
      <c r="N8361"/>
      <c r="O8361"/>
      <c r="P8361"/>
      <c r="Q8361"/>
      <c r="R8361"/>
    </row>
    <row r="8362" spans="2:18" x14ac:dyDescent="0.45">
      <c r="B8362"/>
      <c r="C8362"/>
      <c r="D8362"/>
      <c r="E8362"/>
      <c r="F8362"/>
      <c r="G8362"/>
      <c r="H8362"/>
      <c r="I8362"/>
      <c r="J8362"/>
      <c r="K8362" s="27"/>
      <c r="L8362"/>
      <c r="M8362"/>
      <c r="N8362"/>
      <c r="O8362"/>
      <c r="P8362"/>
      <c r="Q8362"/>
      <c r="R8362"/>
    </row>
    <row r="8363" spans="2:18" x14ac:dyDescent="0.45">
      <c r="B8363"/>
      <c r="C8363"/>
      <c r="D8363"/>
      <c r="E8363"/>
      <c r="F8363"/>
      <c r="G8363"/>
      <c r="H8363"/>
      <c r="I8363"/>
      <c r="J8363"/>
      <c r="K8363" s="27"/>
      <c r="L8363"/>
      <c r="M8363"/>
      <c r="N8363"/>
      <c r="O8363"/>
      <c r="P8363"/>
      <c r="Q8363"/>
      <c r="R8363"/>
    </row>
    <row r="8364" spans="2:18" x14ac:dyDescent="0.45">
      <c r="B8364"/>
      <c r="C8364"/>
      <c r="D8364"/>
      <c r="E8364"/>
      <c r="F8364"/>
      <c r="G8364"/>
      <c r="H8364"/>
      <c r="I8364"/>
      <c r="J8364"/>
      <c r="K8364" s="27"/>
      <c r="L8364"/>
      <c r="M8364"/>
      <c r="N8364"/>
      <c r="O8364"/>
      <c r="P8364"/>
      <c r="Q8364"/>
      <c r="R8364"/>
    </row>
    <row r="8365" spans="2:18" x14ac:dyDescent="0.45">
      <c r="B8365"/>
      <c r="C8365"/>
      <c r="D8365"/>
      <c r="E8365"/>
      <c r="F8365"/>
      <c r="G8365"/>
      <c r="H8365"/>
      <c r="I8365"/>
      <c r="J8365"/>
      <c r="K8365" s="27"/>
      <c r="L8365"/>
      <c r="M8365"/>
      <c r="N8365"/>
      <c r="O8365"/>
      <c r="P8365"/>
      <c r="Q8365"/>
      <c r="R8365"/>
    </row>
    <row r="8366" spans="2:18" x14ac:dyDescent="0.45">
      <c r="B8366"/>
      <c r="C8366"/>
      <c r="D8366"/>
      <c r="E8366"/>
      <c r="F8366"/>
      <c r="G8366"/>
      <c r="H8366"/>
      <c r="I8366"/>
      <c r="J8366"/>
      <c r="K8366" s="27"/>
      <c r="L8366"/>
      <c r="M8366"/>
      <c r="N8366"/>
      <c r="O8366"/>
      <c r="P8366"/>
      <c r="Q8366"/>
      <c r="R8366"/>
    </row>
    <row r="8367" spans="2:18" x14ac:dyDescent="0.45">
      <c r="B8367"/>
      <c r="C8367"/>
      <c r="D8367"/>
      <c r="E8367"/>
      <c r="F8367"/>
      <c r="G8367"/>
      <c r="H8367"/>
      <c r="I8367"/>
      <c r="J8367"/>
      <c r="K8367" s="27"/>
      <c r="L8367"/>
      <c r="M8367"/>
      <c r="N8367"/>
      <c r="O8367"/>
      <c r="P8367"/>
      <c r="Q8367"/>
      <c r="R8367"/>
    </row>
    <row r="8368" spans="2:18" x14ac:dyDescent="0.45">
      <c r="B8368"/>
      <c r="C8368"/>
      <c r="D8368"/>
      <c r="E8368"/>
      <c r="F8368"/>
      <c r="G8368"/>
      <c r="H8368"/>
      <c r="I8368"/>
      <c r="J8368"/>
      <c r="K8368" s="27"/>
      <c r="L8368"/>
      <c r="M8368"/>
      <c r="N8368"/>
      <c r="O8368"/>
      <c r="P8368"/>
      <c r="Q8368"/>
      <c r="R8368"/>
    </row>
    <row r="8369" spans="2:18" x14ac:dyDescent="0.45">
      <c r="B8369"/>
      <c r="C8369"/>
      <c r="D8369"/>
      <c r="E8369"/>
      <c r="F8369"/>
      <c r="G8369"/>
      <c r="H8369"/>
      <c r="I8369"/>
      <c r="J8369"/>
      <c r="K8369" s="27"/>
      <c r="L8369"/>
      <c r="M8369"/>
      <c r="N8369"/>
      <c r="O8369"/>
      <c r="P8369"/>
      <c r="Q8369"/>
      <c r="R8369"/>
    </row>
    <row r="8370" spans="2:18" x14ac:dyDescent="0.45">
      <c r="B8370"/>
      <c r="C8370"/>
      <c r="D8370"/>
      <c r="E8370"/>
      <c r="F8370"/>
      <c r="G8370"/>
      <c r="H8370"/>
      <c r="I8370"/>
      <c r="J8370"/>
      <c r="K8370" s="27"/>
      <c r="L8370"/>
      <c r="M8370"/>
      <c r="N8370"/>
      <c r="O8370"/>
      <c r="P8370"/>
      <c r="Q8370"/>
      <c r="R8370"/>
    </row>
    <row r="8371" spans="2:18" x14ac:dyDescent="0.45">
      <c r="B8371"/>
      <c r="C8371"/>
      <c r="D8371"/>
      <c r="E8371"/>
      <c r="F8371"/>
      <c r="G8371"/>
      <c r="H8371"/>
      <c r="I8371"/>
      <c r="J8371"/>
      <c r="K8371" s="27"/>
      <c r="L8371"/>
      <c r="M8371"/>
      <c r="N8371"/>
      <c r="O8371"/>
      <c r="P8371"/>
      <c r="Q8371"/>
      <c r="R8371"/>
    </row>
    <row r="8372" spans="2:18" x14ac:dyDescent="0.45">
      <c r="B8372"/>
      <c r="C8372"/>
      <c r="D8372"/>
      <c r="E8372"/>
      <c r="F8372"/>
      <c r="G8372"/>
      <c r="H8372"/>
      <c r="I8372"/>
      <c r="J8372"/>
      <c r="K8372" s="27"/>
      <c r="L8372"/>
      <c r="M8372"/>
      <c r="N8372"/>
      <c r="O8372"/>
      <c r="P8372"/>
      <c r="Q8372"/>
      <c r="R8372"/>
    </row>
    <row r="8373" spans="2:18" x14ac:dyDescent="0.45">
      <c r="B8373"/>
      <c r="C8373"/>
      <c r="D8373"/>
      <c r="E8373"/>
      <c r="F8373"/>
      <c r="G8373"/>
      <c r="H8373"/>
      <c r="I8373"/>
      <c r="J8373"/>
      <c r="K8373" s="27"/>
      <c r="L8373"/>
      <c r="M8373"/>
      <c r="N8373"/>
      <c r="O8373"/>
      <c r="P8373"/>
      <c r="Q8373"/>
      <c r="R8373"/>
    </row>
    <row r="8374" spans="2:18" x14ac:dyDescent="0.45">
      <c r="B8374"/>
      <c r="C8374"/>
      <c r="D8374"/>
      <c r="E8374"/>
      <c r="F8374"/>
      <c r="G8374"/>
      <c r="H8374"/>
      <c r="I8374"/>
      <c r="J8374"/>
      <c r="K8374" s="27"/>
      <c r="L8374"/>
      <c r="M8374"/>
      <c r="N8374"/>
      <c r="O8374"/>
      <c r="P8374"/>
      <c r="Q8374"/>
      <c r="R8374"/>
    </row>
    <row r="8375" spans="2:18" x14ac:dyDescent="0.45">
      <c r="B8375"/>
      <c r="C8375"/>
      <c r="D8375"/>
      <c r="E8375"/>
      <c r="F8375"/>
      <c r="G8375"/>
      <c r="H8375"/>
      <c r="I8375"/>
      <c r="J8375"/>
      <c r="K8375" s="27"/>
      <c r="L8375"/>
      <c r="M8375"/>
      <c r="N8375"/>
      <c r="O8375"/>
      <c r="P8375"/>
      <c r="Q8375"/>
      <c r="R8375"/>
    </row>
    <row r="8376" spans="2:18" x14ac:dyDescent="0.45">
      <c r="B8376"/>
      <c r="C8376"/>
      <c r="D8376"/>
      <c r="E8376"/>
      <c r="F8376"/>
      <c r="G8376"/>
      <c r="H8376"/>
      <c r="I8376"/>
      <c r="J8376"/>
      <c r="K8376" s="27"/>
      <c r="L8376"/>
      <c r="M8376"/>
      <c r="N8376"/>
      <c r="O8376"/>
      <c r="P8376"/>
      <c r="Q8376"/>
      <c r="R8376"/>
    </row>
    <row r="8377" spans="2:18" x14ac:dyDescent="0.45">
      <c r="B8377"/>
      <c r="C8377"/>
      <c r="D8377"/>
      <c r="E8377"/>
      <c r="F8377"/>
      <c r="G8377"/>
      <c r="H8377"/>
      <c r="I8377"/>
      <c r="J8377"/>
      <c r="K8377" s="27"/>
      <c r="L8377"/>
      <c r="M8377"/>
      <c r="N8377"/>
      <c r="O8377"/>
      <c r="P8377"/>
      <c r="Q8377"/>
      <c r="R8377"/>
    </row>
    <row r="8378" spans="2:18" x14ac:dyDescent="0.45">
      <c r="B8378"/>
      <c r="C8378"/>
      <c r="D8378"/>
      <c r="E8378"/>
      <c r="F8378"/>
      <c r="G8378"/>
      <c r="H8378"/>
      <c r="I8378"/>
      <c r="J8378"/>
      <c r="K8378" s="27"/>
      <c r="L8378"/>
      <c r="M8378"/>
      <c r="N8378"/>
      <c r="O8378"/>
      <c r="P8378"/>
      <c r="Q8378"/>
      <c r="R8378"/>
    </row>
    <row r="8379" spans="2:18" x14ac:dyDescent="0.45">
      <c r="B8379"/>
      <c r="C8379"/>
      <c r="D8379"/>
      <c r="E8379"/>
      <c r="F8379"/>
      <c r="G8379"/>
      <c r="H8379"/>
      <c r="I8379"/>
      <c r="J8379"/>
      <c r="K8379" s="27"/>
      <c r="L8379"/>
      <c r="M8379"/>
      <c r="N8379"/>
      <c r="O8379"/>
      <c r="P8379"/>
      <c r="Q8379"/>
      <c r="R8379"/>
    </row>
    <row r="8380" spans="2:18" x14ac:dyDescent="0.45">
      <c r="B8380"/>
      <c r="C8380"/>
      <c r="D8380"/>
      <c r="E8380"/>
      <c r="F8380"/>
      <c r="G8380"/>
      <c r="H8380"/>
      <c r="I8380"/>
      <c r="J8380"/>
      <c r="K8380" s="27"/>
      <c r="L8380"/>
      <c r="M8380"/>
      <c r="N8380"/>
      <c r="O8380"/>
      <c r="P8380"/>
      <c r="Q8380"/>
      <c r="R8380"/>
    </row>
    <row r="8381" spans="2:18" x14ac:dyDescent="0.45">
      <c r="B8381"/>
      <c r="C8381"/>
      <c r="D8381"/>
      <c r="E8381"/>
      <c r="F8381"/>
      <c r="G8381"/>
      <c r="H8381"/>
      <c r="I8381"/>
      <c r="J8381"/>
      <c r="K8381" s="27"/>
      <c r="L8381"/>
      <c r="M8381"/>
      <c r="N8381"/>
      <c r="O8381"/>
      <c r="P8381"/>
      <c r="Q8381"/>
      <c r="R8381"/>
    </row>
    <row r="8382" spans="2:18" x14ac:dyDescent="0.45">
      <c r="B8382"/>
      <c r="C8382"/>
      <c r="D8382"/>
      <c r="E8382"/>
      <c r="F8382"/>
      <c r="G8382"/>
      <c r="H8382"/>
      <c r="I8382"/>
      <c r="J8382"/>
      <c r="K8382" s="27"/>
      <c r="L8382"/>
      <c r="M8382"/>
      <c r="N8382"/>
      <c r="O8382"/>
      <c r="P8382"/>
      <c r="Q8382"/>
      <c r="R8382"/>
    </row>
    <row r="8383" spans="2:18" x14ac:dyDescent="0.45">
      <c r="B8383"/>
      <c r="C8383"/>
      <c r="D8383"/>
      <c r="E8383"/>
      <c r="F8383"/>
      <c r="G8383"/>
      <c r="H8383"/>
      <c r="I8383"/>
      <c r="J8383"/>
      <c r="K8383" s="27"/>
      <c r="L8383"/>
      <c r="M8383"/>
      <c r="N8383"/>
      <c r="O8383"/>
      <c r="P8383"/>
      <c r="Q8383"/>
      <c r="R8383"/>
    </row>
    <row r="8384" spans="2:18" x14ac:dyDescent="0.45">
      <c r="B8384"/>
      <c r="C8384"/>
      <c r="D8384"/>
      <c r="E8384"/>
      <c r="F8384"/>
      <c r="G8384"/>
      <c r="H8384"/>
      <c r="I8384"/>
      <c r="J8384"/>
      <c r="K8384" s="27"/>
      <c r="L8384"/>
      <c r="M8384"/>
      <c r="N8384"/>
      <c r="O8384"/>
      <c r="P8384"/>
      <c r="Q8384"/>
      <c r="R8384"/>
    </row>
    <row r="8385" spans="2:18" x14ac:dyDescent="0.45">
      <c r="B8385"/>
      <c r="C8385"/>
      <c r="D8385"/>
      <c r="E8385"/>
      <c r="F8385"/>
      <c r="G8385"/>
      <c r="H8385"/>
      <c r="I8385"/>
      <c r="J8385"/>
      <c r="K8385" s="27"/>
      <c r="L8385"/>
      <c r="M8385"/>
      <c r="N8385"/>
      <c r="O8385"/>
      <c r="P8385"/>
      <c r="Q8385"/>
      <c r="R8385"/>
    </row>
    <row r="8386" spans="2:18" x14ac:dyDescent="0.45">
      <c r="B8386"/>
      <c r="C8386"/>
      <c r="D8386"/>
      <c r="E8386"/>
      <c r="F8386"/>
      <c r="G8386"/>
      <c r="H8386"/>
      <c r="I8386"/>
      <c r="J8386"/>
      <c r="K8386" s="27"/>
      <c r="L8386"/>
      <c r="M8386"/>
      <c r="N8386"/>
      <c r="O8386"/>
      <c r="P8386"/>
      <c r="Q8386"/>
      <c r="R8386"/>
    </row>
    <row r="8387" spans="2:18" x14ac:dyDescent="0.45">
      <c r="B8387"/>
      <c r="C8387"/>
      <c r="D8387"/>
      <c r="E8387"/>
      <c r="F8387"/>
      <c r="G8387"/>
      <c r="H8387"/>
      <c r="I8387"/>
      <c r="J8387"/>
      <c r="K8387" s="27"/>
      <c r="L8387"/>
      <c r="M8387"/>
      <c r="N8387"/>
      <c r="O8387"/>
      <c r="P8387"/>
      <c r="Q8387"/>
      <c r="R8387"/>
    </row>
    <row r="8388" spans="2:18" x14ac:dyDescent="0.45">
      <c r="B8388"/>
      <c r="C8388"/>
      <c r="D8388"/>
      <c r="E8388"/>
      <c r="F8388"/>
      <c r="G8388"/>
      <c r="H8388"/>
      <c r="I8388"/>
      <c r="J8388"/>
      <c r="K8388" s="27"/>
      <c r="L8388"/>
      <c r="M8388"/>
      <c r="N8388"/>
      <c r="O8388"/>
      <c r="P8388"/>
      <c r="Q8388"/>
      <c r="R8388"/>
    </row>
    <row r="8389" spans="2:18" x14ac:dyDescent="0.45">
      <c r="B8389"/>
      <c r="C8389"/>
      <c r="D8389"/>
      <c r="E8389"/>
      <c r="F8389"/>
      <c r="G8389"/>
      <c r="H8389"/>
      <c r="I8389"/>
      <c r="J8389"/>
      <c r="K8389" s="27"/>
      <c r="L8389"/>
      <c r="M8389"/>
      <c r="N8389"/>
      <c r="O8389"/>
      <c r="P8389"/>
      <c r="Q8389"/>
      <c r="R8389"/>
    </row>
    <row r="8390" spans="2:18" x14ac:dyDescent="0.45">
      <c r="B8390"/>
      <c r="C8390"/>
      <c r="D8390"/>
      <c r="E8390"/>
      <c r="F8390"/>
      <c r="G8390"/>
      <c r="H8390"/>
      <c r="I8390"/>
      <c r="J8390"/>
      <c r="K8390" s="27"/>
      <c r="L8390"/>
      <c r="M8390"/>
      <c r="N8390"/>
      <c r="O8390"/>
      <c r="P8390"/>
      <c r="Q8390"/>
      <c r="R8390"/>
    </row>
    <row r="8391" spans="2:18" x14ac:dyDescent="0.45">
      <c r="B8391"/>
      <c r="C8391"/>
      <c r="D8391"/>
      <c r="E8391"/>
      <c r="F8391"/>
      <c r="G8391"/>
      <c r="H8391"/>
      <c r="I8391"/>
      <c r="J8391"/>
      <c r="K8391" s="27"/>
      <c r="L8391"/>
      <c r="M8391"/>
      <c r="N8391"/>
      <c r="O8391"/>
      <c r="P8391"/>
      <c r="Q8391"/>
      <c r="R8391"/>
    </row>
    <row r="8392" spans="2:18" x14ac:dyDescent="0.45">
      <c r="B8392"/>
      <c r="C8392"/>
      <c r="D8392"/>
      <c r="E8392"/>
      <c r="F8392"/>
      <c r="G8392"/>
      <c r="H8392"/>
      <c r="I8392"/>
      <c r="J8392"/>
      <c r="K8392" s="27"/>
      <c r="L8392"/>
      <c r="M8392"/>
      <c r="N8392"/>
      <c r="O8392"/>
      <c r="P8392"/>
      <c r="Q8392"/>
      <c r="R8392"/>
    </row>
    <row r="8393" spans="2:18" x14ac:dyDescent="0.45">
      <c r="B8393"/>
      <c r="C8393"/>
      <c r="D8393"/>
      <c r="E8393"/>
      <c r="F8393"/>
      <c r="G8393"/>
      <c r="H8393"/>
      <c r="I8393"/>
      <c r="J8393"/>
      <c r="K8393" s="27"/>
      <c r="L8393"/>
      <c r="M8393"/>
      <c r="N8393"/>
      <c r="O8393"/>
      <c r="P8393"/>
      <c r="Q8393"/>
      <c r="R8393"/>
    </row>
    <row r="8394" spans="2:18" x14ac:dyDescent="0.45">
      <c r="B8394"/>
      <c r="C8394"/>
      <c r="D8394"/>
      <c r="E8394"/>
      <c r="F8394"/>
      <c r="G8394"/>
      <c r="H8394"/>
      <c r="I8394"/>
      <c r="J8394"/>
      <c r="K8394" s="27"/>
      <c r="L8394"/>
      <c r="M8394"/>
      <c r="N8394"/>
      <c r="O8394"/>
      <c r="P8394"/>
      <c r="Q8394"/>
      <c r="R8394"/>
    </row>
    <row r="8395" spans="2:18" x14ac:dyDescent="0.45">
      <c r="B8395"/>
      <c r="C8395"/>
      <c r="D8395"/>
      <c r="E8395"/>
      <c r="F8395"/>
      <c r="G8395"/>
      <c r="H8395"/>
      <c r="I8395"/>
      <c r="J8395"/>
      <c r="K8395" s="27"/>
      <c r="L8395"/>
      <c r="M8395"/>
      <c r="N8395"/>
      <c r="O8395"/>
      <c r="P8395"/>
      <c r="Q8395"/>
      <c r="R8395"/>
    </row>
    <row r="8396" spans="2:18" x14ac:dyDescent="0.45">
      <c r="B8396"/>
      <c r="C8396"/>
      <c r="D8396"/>
      <c r="E8396"/>
      <c r="F8396"/>
      <c r="G8396"/>
      <c r="H8396"/>
      <c r="I8396"/>
      <c r="J8396"/>
      <c r="K8396" s="27"/>
      <c r="L8396"/>
      <c r="M8396"/>
      <c r="N8396"/>
      <c r="O8396"/>
      <c r="P8396"/>
      <c r="Q8396"/>
      <c r="R8396"/>
    </row>
    <row r="8397" spans="2:18" x14ac:dyDescent="0.45">
      <c r="B8397"/>
      <c r="C8397"/>
      <c r="D8397"/>
      <c r="E8397"/>
      <c r="F8397"/>
      <c r="G8397"/>
      <c r="H8397"/>
      <c r="I8397"/>
      <c r="J8397"/>
      <c r="K8397" s="27"/>
      <c r="L8397"/>
      <c r="M8397"/>
      <c r="N8397"/>
      <c r="O8397"/>
      <c r="P8397"/>
      <c r="Q8397"/>
      <c r="R8397"/>
    </row>
    <row r="8398" spans="2:18" x14ac:dyDescent="0.45">
      <c r="B8398"/>
      <c r="C8398"/>
      <c r="D8398"/>
      <c r="E8398"/>
      <c r="F8398"/>
      <c r="G8398"/>
      <c r="H8398"/>
      <c r="I8398"/>
      <c r="J8398"/>
      <c r="K8398" s="27"/>
      <c r="L8398"/>
      <c r="M8398"/>
      <c r="N8398"/>
      <c r="O8398"/>
      <c r="P8398"/>
      <c r="Q8398"/>
      <c r="R8398"/>
    </row>
    <row r="8399" spans="2:18" x14ac:dyDescent="0.45">
      <c r="B8399"/>
      <c r="C8399"/>
      <c r="D8399"/>
      <c r="E8399"/>
      <c r="F8399"/>
      <c r="G8399"/>
      <c r="H8399"/>
      <c r="I8399"/>
      <c r="J8399"/>
      <c r="K8399" s="27"/>
      <c r="L8399"/>
      <c r="M8399"/>
      <c r="N8399"/>
      <c r="O8399"/>
      <c r="P8399"/>
      <c r="Q8399"/>
      <c r="R8399"/>
    </row>
    <row r="8400" spans="2:18" x14ac:dyDescent="0.45">
      <c r="B8400"/>
      <c r="C8400"/>
      <c r="D8400"/>
      <c r="E8400"/>
      <c r="F8400"/>
      <c r="G8400"/>
      <c r="H8400"/>
      <c r="I8400"/>
      <c r="J8400"/>
      <c r="K8400" s="27"/>
      <c r="L8400"/>
      <c r="M8400"/>
      <c r="N8400"/>
      <c r="O8400"/>
      <c r="P8400"/>
      <c r="Q8400"/>
      <c r="R8400"/>
    </row>
    <row r="8401" spans="2:18" x14ac:dyDescent="0.45">
      <c r="B8401"/>
      <c r="C8401"/>
      <c r="D8401"/>
      <c r="E8401"/>
      <c r="F8401"/>
      <c r="G8401"/>
      <c r="H8401"/>
      <c r="I8401"/>
      <c r="J8401"/>
      <c r="K8401" s="27"/>
      <c r="L8401"/>
      <c r="M8401"/>
      <c r="N8401"/>
      <c r="O8401"/>
      <c r="P8401"/>
      <c r="Q8401"/>
      <c r="R8401"/>
    </row>
    <row r="8402" spans="2:18" x14ac:dyDescent="0.45">
      <c r="B8402"/>
      <c r="C8402"/>
      <c r="D8402"/>
      <c r="E8402"/>
      <c r="F8402"/>
      <c r="G8402"/>
      <c r="H8402"/>
      <c r="I8402"/>
      <c r="J8402"/>
      <c r="K8402" s="27"/>
      <c r="L8402"/>
      <c r="M8402"/>
      <c r="N8402"/>
      <c r="O8402"/>
      <c r="P8402"/>
      <c r="Q8402"/>
      <c r="R8402"/>
    </row>
    <row r="8403" spans="2:18" x14ac:dyDescent="0.45">
      <c r="B8403"/>
      <c r="C8403"/>
      <c r="D8403"/>
      <c r="E8403"/>
      <c r="F8403"/>
      <c r="G8403"/>
      <c r="H8403"/>
      <c r="I8403"/>
      <c r="J8403"/>
      <c r="K8403" s="27"/>
      <c r="L8403"/>
      <c r="M8403"/>
      <c r="N8403"/>
      <c r="O8403"/>
      <c r="P8403"/>
      <c r="Q8403"/>
      <c r="R8403"/>
    </row>
    <row r="8404" spans="2:18" x14ac:dyDescent="0.45">
      <c r="B8404"/>
      <c r="C8404"/>
      <c r="D8404"/>
      <c r="E8404"/>
      <c r="F8404"/>
      <c r="G8404"/>
      <c r="H8404"/>
      <c r="I8404"/>
      <c r="J8404"/>
      <c r="K8404" s="27"/>
      <c r="L8404"/>
      <c r="M8404"/>
      <c r="N8404"/>
      <c r="O8404"/>
      <c r="P8404"/>
      <c r="Q8404"/>
      <c r="R8404"/>
    </row>
  </sheetData>
  <autoFilter ref="B5:R8256"/>
  <conditionalFormatting sqref="K6:K8256">
    <cfRule type="top10" dxfId="0" priority="1" percent="1" rank="10"/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'Ship Modes'!$B$3:$B$5</xm:f>
          </x14:formula1>
          <xm:sqref>I6:I8256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8401"/>
  <sheetViews>
    <sheetView zoomScale="80" zoomScaleNormal="80" workbookViewId="0">
      <selection activeCell="B29" sqref="B29"/>
    </sheetView>
  </sheetViews>
  <sheetFormatPr defaultRowHeight="14.25" x14ac:dyDescent="0.45"/>
  <cols>
    <col min="1" max="1" width="2.46484375" style="1" bestFit="1" customWidth="1"/>
    <col min="2" max="2" width="10.796875" style="1" bestFit="1" customWidth="1"/>
    <col min="3" max="3" width="13.9296875" style="1" bestFit="1" customWidth="1"/>
    <col min="4" max="4" width="14.265625" style="1" customWidth="1"/>
    <col min="5" max="16384" width="9.06640625" style="1"/>
  </cols>
  <sheetData>
    <row r="2" spans="2:4" x14ac:dyDescent="0.45">
      <c r="B2" s="22" t="s">
        <v>822</v>
      </c>
      <c r="C2" s="22" t="s">
        <v>0</v>
      </c>
      <c r="D2" s="22" t="s">
        <v>823</v>
      </c>
    </row>
    <row r="3" spans="2:4" x14ac:dyDescent="0.45">
      <c r="B3" s="1">
        <v>20642</v>
      </c>
      <c r="C3" s="1" t="s">
        <v>26</v>
      </c>
      <c r="D3" s="1">
        <v>1</v>
      </c>
    </row>
    <row r="4" spans="2:4" x14ac:dyDescent="0.45">
      <c r="B4" s="1">
        <v>2765</v>
      </c>
      <c r="C4" s="1" t="s">
        <v>398</v>
      </c>
      <c r="D4" s="1">
        <v>1</v>
      </c>
    </row>
    <row r="5" spans="2:4" x14ac:dyDescent="0.45">
      <c r="B5" s="1">
        <v>6161</v>
      </c>
      <c r="C5" s="1" t="s">
        <v>185</v>
      </c>
      <c r="D5" s="1">
        <v>2</v>
      </c>
    </row>
    <row r="6" spans="2:4" x14ac:dyDescent="0.45">
      <c r="B6" s="1">
        <v>11762</v>
      </c>
      <c r="C6" s="1" t="s">
        <v>219</v>
      </c>
      <c r="D6" s="1">
        <v>1</v>
      </c>
    </row>
    <row r="7" spans="2:4" x14ac:dyDescent="0.45">
      <c r="B7" s="1">
        <v>23447</v>
      </c>
      <c r="C7" s="1" t="s">
        <v>708</v>
      </c>
      <c r="D7" s="1">
        <v>1</v>
      </c>
    </row>
    <row r="8" spans="2:4" x14ac:dyDescent="0.45">
      <c r="B8" s="1">
        <v>26985</v>
      </c>
      <c r="C8" s="1" t="s">
        <v>763</v>
      </c>
      <c r="D8" s="1">
        <v>1</v>
      </c>
    </row>
    <row r="9" spans="2:4" x14ac:dyDescent="0.45">
      <c r="B9" s="1">
        <v>11551</v>
      </c>
      <c r="C9" s="1" t="s">
        <v>771</v>
      </c>
      <c r="D9" s="1">
        <v>4</v>
      </c>
    </row>
    <row r="10" spans="2:4" x14ac:dyDescent="0.45">
      <c r="B10" s="1">
        <v>31005</v>
      </c>
      <c r="C10" s="1" t="s">
        <v>35</v>
      </c>
      <c r="D10" s="1">
        <v>4</v>
      </c>
    </row>
    <row r="11" spans="2:4" x14ac:dyDescent="0.45">
      <c r="B11" s="1">
        <v>2056</v>
      </c>
      <c r="C11" s="1" t="s">
        <v>794</v>
      </c>
      <c r="D11" s="1">
        <v>2</v>
      </c>
    </row>
    <row r="12" spans="2:4" x14ac:dyDescent="0.45">
      <c r="B12" s="1">
        <v>7723</v>
      </c>
      <c r="C12" s="1" t="s">
        <v>302</v>
      </c>
      <c r="D12" s="1">
        <v>3</v>
      </c>
    </row>
    <row r="13" spans="2:4" x14ac:dyDescent="0.45">
      <c r="B13" s="1">
        <v>13968</v>
      </c>
      <c r="C13" s="1" t="s">
        <v>18</v>
      </c>
      <c r="D13" s="1">
        <v>2</v>
      </c>
    </row>
    <row r="14" spans="2:4" x14ac:dyDescent="0.45">
      <c r="B14" s="1">
        <v>21182</v>
      </c>
      <c r="C14" s="1" t="s">
        <v>787</v>
      </c>
      <c r="D14" s="1">
        <v>4</v>
      </c>
    </row>
    <row r="15" spans="2:4" x14ac:dyDescent="0.45">
      <c r="B15" s="1">
        <v>21116</v>
      </c>
      <c r="C15" s="1" t="s">
        <v>462</v>
      </c>
      <c r="D15" s="1">
        <v>2</v>
      </c>
    </row>
    <row r="16" spans="2:4" x14ac:dyDescent="0.45">
      <c r="B16" s="1">
        <v>7616</v>
      </c>
      <c r="C16" s="1" t="s">
        <v>251</v>
      </c>
      <c r="D16" s="1">
        <v>1</v>
      </c>
    </row>
    <row r="17" spans="2:4" x14ac:dyDescent="0.45">
      <c r="B17" s="1">
        <v>22997</v>
      </c>
      <c r="C17" s="1" t="s">
        <v>544</v>
      </c>
      <c r="D17" s="1">
        <v>2</v>
      </c>
    </row>
    <row r="18" spans="2:4" x14ac:dyDescent="0.45">
      <c r="B18" s="1">
        <v>19811</v>
      </c>
      <c r="C18" s="1" t="s">
        <v>395</v>
      </c>
      <c r="D18" s="1">
        <v>2</v>
      </c>
    </row>
    <row r="19" spans="2:4" x14ac:dyDescent="0.45">
      <c r="B19" s="1">
        <v>9859</v>
      </c>
      <c r="C19" s="1" t="s">
        <v>767</v>
      </c>
      <c r="D19" s="1">
        <v>1</v>
      </c>
    </row>
    <row r="20" spans="2:4" x14ac:dyDescent="0.45">
      <c r="B20" s="1">
        <v>31354</v>
      </c>
      <c r="C20" s="1" t="s">
        <v>500</v>
      </c>
      <c r="D20" s="1">
        <v>3</v>
      </c>
    </row>
    <row r="21" spans="2:4" x14ac:dyDescent="0.45">
      <c r="B21" s="1">
        <v>960</v>
      </c>
      <c r="C21" s="1" t="s">
        <v>545</v>
      </c>
      <c r="D21" s="1">
        <v>2</v>
      </c>
    </row>
    <row r="22" spans="2:4" x14ac:dyDescent="0.45">
      <c r="B22" s="1">
        <v>2848</v>
      </c>
      <c r="C22" s="1" t="s">
        <v>647</v>
      </c>
      <c r="D22" s="1">
        <v>3</v>
      </c>
    </row>
    <row r="23" spans="2:4" x14ac:dyDescent="0.45">
      <c r="B23" s="1">
        <v>2706</v>
      </c>
      <c r="C23" s="1" t="s">
        <v>106</v>
      </c>
      <c r="D23" s="1">
        <v>5</v>
      </c>
    </row>
    <row r="24" spans="2:4" x14ac:dyDescent="0.45">
      <c r="B24" s="1">
        <v>464</v>
      </c>
      <c r="C24" s="1" t="s">
        <v>371</v>
      </c>
      <c r="D24" s="1">
        <v>3</v>
      </c>
    </row>
    <row r="25" spans="2:4" x14ac:dyDescent="0.45">
      <c r="B25" s="1">
        <v>23028</v>
      </c>
      <c r="C25" s="1" t="s">
        <v>766</v>
      </c>
      <c r="D25" s="1">
        <v>3</v>
      </c>
    </row>
    <row r="26" spans="2:4" x14ac:dyDescent="0.45">
      <c r="B26" s="1">
        <v>18238</v>
      </c>
      <c r="C26" s="1" t="s">
        <v>774</v>
      </c>
      <c r="D26" s="1">
        <v>1</v>
      </c>
    </row>
    <row r="27" spans="2:4" x14ac:dyDescent="0.45">
      <c r="B27" s="1">
        <v>9447</v>
      </c>
      <c r="C27" s="1" t="s">
        <v>695</v>
      </c>
      <c r="D27" s="1">
        <v>3</v>
      </c>
    </row>
    <row r="28" spans="2:4" x14ac:dyDescent="0.45">
      <c r="B28" s="1">
        <v>11861</v>
      </c>
      <c r="C28" s="1" t="s">
        <v>258</v>
      </c>
      <c r="D28" s="1">
        <v>3</v>
      </c>
    </row>
    <row r="29" spans="2:4" x14ac:dyDescent="0.45">
      <c r="B29" s="1">
        <v>696</v>
      </c>
      <c r="C29" s="1" t="s">
        <v>11</v>
      </c>
      <c r="D29" s="1">
        <v>5</v>
      </c>
    </row>
    <row r="30" spans="2:4" x14ac:dyDescent="0.45">
      <c r="B30" s="1">
        <v>20213</v>
      </c>
      <c r="C30" s="1" t="s">
        <v>769</v>
      </c>
      <c r="D30" s="1">
        <v>2</v>
      </c>
    </row>
    <row r="31" spans="2:4" x14ac:dyDescent="0.45">
      <c r="B31" s="1">
        <v>19852</v>
      </c>
      <c r="C31" s="1" t="s">
        <v>385</v>
      </c>
      <c r="D31" s="1">
        <v>3</v>
      </c>
    </row>
    <row r="32" spans="2:4" x14ac:dyDescent="0.45">
      <c r="B32" s="1">
        <v>6677</v>
      </c>
      <c r="C32" s="1" t="s">
        <v>298</v>
      </c>
      <c r="D32" s="1">
        <v>3</v>
      </c>
    </row>
    <row r="33" spans="2:4" x14ac:dyDescent="0.45">
      <c r="B33" s="1">
        <v>29323</v>
      </c>
      <c r="C33" s="1" t="s">
        <v>683</v>
      </c>
      <c r="D33" s="1">
        <v>1</v>
      </c>
    </row>
    <row r="34" spans="2:4" x14ac:dyDescent="0.45">
      <c r="B34" s="1">
        <v>11966</v>
      </c>
      <c r="C34" s="1" t="s">
        <v>736</v>
      </c>
      <c r="D34" s="1">
        <v>1</v>
      </c>
    </row>
    <row r="35" spans="2:4" x14ac:dyDescent="0.45">
      <c r="B35" s="1">
        <v>31949</v>
      </c>
      <c r="C35" s="1" t="s">
        <v>36</v>
      </c>
      <c r="D35" s="1">
        <v>3</v>
      </c>
    </row>
    <row r="36" spans="2:4" x14ac:dyDescent="0.45">
      <c r="B36" s="1">
        <v>8618</v>
      </c>
      <c r="C36" s="1" t="s">
        <v>311</v>
      </c>
      <c r="D36" s="1">
        <v>2</v>
      </c>
    </row>
    <row r="37" spans="2:4" x14ac:dyDescent="0.45">
      <c r="B37" s="1">
        <v>26816</v>
      </c>
      <c r="C37" s="1" t="s">
        <v>682</v>
      </c>
      <c r="D37" s="1">
        <v>2</v>
      </c>
    </row>
    <row r="38" spans="2:4" x14ac:dyDescent="0.45">
      <c r="B38" s="1">
        <v>13251</v>
      </c>
      <c r="C38" s="1" t="s">
        <v>291</v>
      </c>
      <c r="D38" s="1">
        <v>5</v>
      </c>
    </row>
    <row r="39" spans="2:4" x14ac:dyDescent="0.45">
      <c r="B39" s="1">
        <v>9134</v>
      </c>
      <c r="C39" s="1" t="s">
        <v>278</v>
      </c>
      <c r="D39" s="1">
        <v>1</v>
      </c>
    </row>
    <row r="40" spans="2:4" x14ac:dyDescent="0.45">
      <c r="B40" s="1">
        <v>7927</v>
      </c>
      <c r="C40" s="1" t="s">
        <v>303</v>
      </c>
      <c r="D40" s="1">
        <v>1</v>
      </c>
    </row>
    <row r="41" spans="2:4" x14ac:dyDescent="0.45">
      <c r="B41" s="1">
        <v>7344</v>
      </c>
      <c r="C41" s="1" t="s">
        <v>112</v>
      </c>
      <c r="D41" s="1">
        <v>4</v>
      </c>
    </row>
    <row r="42" spans="2:4" x14ac:dyDescent="0.45">
      <c r="B42" s="1">
        <v>1318</v>
      </c>
      <c r="C42" s="1" t="s">
        <v>256</v>
      </c>
      <c r="D42" s="1">
        <v>5</v>
      </c>
    </row>
    <row r="43" spans="2:4" x14ac:dyDescent="0.45">
      <c r="B43" s="1">
        <v>17249</v>
      </c>
      <c r="C43" s="1" t="s">
        <v>31</v>
      </c>
      <c r="D43" s="1">
        <v>1</v>
      </c>
    </row>
    <row r="44" spans="2:4" x14ac:dyDescent="0.45">
      <c r="B44" s="1">
        <v>6238</v>
      </c>
      <c r="C44" s="1" t="s">
        <v>779</v>
      </c>
      <c r="D44" s="1">
        <v>5</v>
      </c>
    </row>
    <row r="45" spans="2:4" x14ac:dyDescent="0.45">
      <c r="B45" s="1">
        <v>379</v>
      </c>
      <c r="C45" s="1" t="s">
        <v>107</v>
      </c>
      <c r="D45" s="1">
        <v>2</v>
      </c>
    </row>
    <row r="46" spans="2:4" x14ac:dyDescent="0.45">
      <c r="B46" s="1">
        <v>3403</v>
      </c>
      <c r="C46" s="1" t="s">
        <v>704</v>
      </c>
      <c r="D46" s="1">
        <v>3</v>
      </c>
    </row>
    <row r="47" spans="2:4" x14ac:dyDescent="0.45">
      <c r="B47" s="1">
        <v>5853</v>
      </c>
      <c r="C47" s="1" t="s">
        <v>230</v>
      </c>
      <c r="D47" s="1">
        <v>5</v>
      </c>
    </row>
    <row r="48" spans="2:4" x14ac:dyDescent="0.45">
      <c r="B48" s="1">
        <v>5088</v>
      </c>
      <c r="C48" s="1" t="s">
        <v>262</v>
      </c>
      <c r="D48" s="1">
        <v>2</v>
      </c>
    </row>
    <row r="49" spans="2:4" x14ac:dyDescent="0.45">
      <c r="B49" s="1">
        <v>3442</v>
      </c>
      <c r="C49" s="1" t="s">
        <v>715</v>
      </c>
      <c r="D49" s="1">
        <v>4</v>
      </c>
    </row>
    <row r="50" spans="2:4" x14ac:dyDescent="0.45">
      <c r="B50" s="1">
        <v>21065</v>
      </c>
      <c r="C50" s="1" t="s">
        <v>457</v>
      </c>
      <c r="D50" s="1">
        <v>3</v>
      </c>
    </row>
    <row r="51" spans="2:4" x14ac:dyDescent="0.45">
      <c r="B51" s="1">
        <v>27602</v>
      </c>
      <c r="C51" s="1" t="s">
        <v>16</v>
      </c>
      <c r="D51" s="1">
        <v>5</v>
      </c>
    </row>
    <row r="52" spans="2:4" x14ac:dyDescent="0.45">
      <c r="B52" s="1">
        <v>5503</v>
      </c>
      <c r="C52" s="1" t="s">
        <v>208</v>
      </c>
      <c r="D52" s="1">
        <v>3</v>
      </c>
    </row>
    <row r="53" spans="2:4" x14ac:dyDescent="0.45">
      <c r="B53" s="1">
        <v>11895</v>
      </c>
      <c r="C53" s="1" t="s">
        <v>397</v>
      </c>
      <c r="D53" s="1">
        <v>1</v>
      </c>
    </row>
    <row r="54" spans="2:4" x14ac:dyDescent="0.45">
      <c r="B54" s="1">
        <v>30379</v>
      </c>
      <c r="C54" s="1" t="s">
        <v>780</v>
      </c>
      <c r="D54" s="1">
        <v>1</v>
      </c>
    </row>
    <row r="55" spans="2:4" x14ac:dyDescent="0.45">
      <c r="B55" s="1">
        <v>21212</v>
      </c>
      <c r="C55" s="1" t="s">
        <v>43</v>
      </c>
      <c r="D55" s="1">
        <v>1</v>
      </c>
    </row>
    <row r="56" spans="2:4" x14ac:dyDescent="0.45">
      <c r="B56" s="1">
        <v>13240</v>
      </c>
      <c r="C56" s="1" t="s">
        <v>104</v>
      </c>
      <c r="D56" s="1">
        <v>3</v>
      </c>
    </row>
    <row r="57" spans="2:4" x14ac:dyDescent="0.45">
      <c r="B57" s="1">
        <v>21188</v>
      </c>
      <c r="C57" s="1" t="s">
        <v>740</v>
      </c>
      <c r="D57" s="1">
        <v>4</v>
      </c>
    </row>
    <row r="58" spans="2:4" x14ac:dyDescent="0.45">
      <c r="B58" s="1">
        <v>30506</v>
      </c>
      <c r="C58" s="1" t="s">
        <v>247</v>
      </c>
      <c r="D58" s="1">
        <v>2</v>
      </c>
    </row>
    <row r="59" spans="2:4" x14ac:dyDescent="0.45">
      <c r="B59" s="1">
        <v>12940</v>
      </c>
      <c r="C59" s="1" t="s">
        <v>681</v>
      </c>
      <c r="D59" s="1">
        <v>2</v>
      </c>
    </row>
    <row r="60" spans="2:4" x14ac:dyDescent="0.45">
      <c r="B60" s="1">
        <v>12866</v>
      </c>
      <c r="C60" s="1" t="s">
        <v>158</v>
      </c>
      <c r="D60" s="1">
        <v>4</v>
      </c>
    </row>
    <row r="61" spans="2:4" x14ac:dyDescent="0.45">
      <c r="B61" s="1">
        <v>27731</v>
      </c>
      <c r="C61" s="1" t="s">
        <v>532</v>
      </c>
      <c r="D61" s="1">
        <v>3</v>
      </c>
    </row>
    <row r="62" spans="2:4" x14ac:dyDescent="0.45">
      <c r="B62" s="1">
        <v>25773</v>
      </c>
      <c r="C62" s="1" t="s">
        <v>737</v>
      </c>
      <c r="D62" s="1">
        <v>1</v>
      </c>
    </row>
    <row r="63" spans="2:4" x14ac:dyDescent="0.45">
      <c r="B63" s="1">
        <v>12667</v>
      </c>
      <c r="C63" s="1" t="s">
        <v>493</v>
      </c>
      <c r="D63" s="1">
        <v>3</v>
      </c>
    </row>
    <row r="64" spans="2:4" x14ac:dyDescent="0.45">
      <c r="B64" s="1">
        <v>7736</v>
      </c>
      <c r="C64" s="1" t="s">
        <v>495</v>
      </c>
      <c r="D64" s="1">
        <v>1</v>
      </c>
    </row>
    <row r="65" spans="2:4" x14ac:dyDescent="0.45">
      <c r="B65" s="1">
        <v>25881</v>
      </c>
      <c r="C65" s="1" t="s">
        <v>276</v>
      </c>
      <c r="D65" s="1">
        <v>4</v>
      </c>
    </row>
    <row r="66" spans="2:4" x14ac:dyDescent="0.45">
      <c r="B66" s="1">
        <v>32297</v>
      </c>
      <c r="C66" s="1" t="s">
        <v>626</v>
      </c>
      <c r="D66" s="1">
        <v>3</v>
      </c>
    </row>
    <row r="67" spans="2:4" x14ac:dyDescent="0.45">
      <c r="B67" s="1">
        <v>23759</v>
      </c>
      <c r="C67" s="1" t="s">
        <v>353</v>
      </c>
      <c r="D67" s="1">
        <v>1</v>
      </c>
    </row>
    <row r="68" spans="2:4" x14ac:dyDescent="0.45">
      <c r="B68" s="1">
        <v>20736</v>
      </c>
      <c r="C68" s="1" t="s">
        <v>108</v>
      </c>
      <c r="D68" s="1">
        <v>1</v>
      </c>
    </row>
    <row r="69" spans="2:4" x14ac:dyDescent="0.45">
      <c r="B69" s="1">
        <v>13768</v>
      </c>
      <c r="C69" s="1" t="s">
        <v>741</v>
      </c>
      <c r="D69" s="1">
        <v>2</v>
      </c>
    </row>
    <row r="70" spans="2:4" x14ac:dyDescent="0.45">
      <c r="B70" s="1">
        <v>15436</v>
      </c>
      <c r="C70" s="1" t="s">
        <v>340</v>
      </c>
      <c r="D70" s="1">
        <v>3</v>
      </c>
    </row>
    <row r="71" spans="2:4" x14ac:dyDescent="0.45">
      <c r="B71" s="1">
        <v>31742</v>
      </c>
      <c r="C71" s="1" t="s">
        <v>2</v>
      </c>
      <c r="D71" s="1">
        <v>5</v>
      </c>
    </row>
    <row r="72" spans="2:4" x14ac:dyDescent="0.45">
      <c r="B72" s="1">
        <v>4425</v>
      </c>
      <c r="C72" s="1" t="s">
        <v>431</v>
      </c>
      <c r="D72" s="1">
        <v>3</v>
      </c>
    </row>
    <row r="73" spans="2:4" x14ac:dyDescent="0.45">
      <c r="B73" s="1">
        <v>17300</v>
      </c>
      <c r="C73" s="1" t="s">
        <v>717</v>
      </c>
      <c r="D73" s="1">
        <v>1</v>
      </c>
    </row>
    <row r="74" spans="2:4" x14ac:dyDescent="0.45">
      <c r="B74" s="1">
        <v>7978</v>
      </c>
      <c r="C74" s="1" t="s">
        <v>34</v>
      </c>
      <c r="D74" s="1">
        <v>3</v>
      </c>
    </row>
    <row r="75" spans="2:4" x14ac:dyDescent="0.45">
      <c r="B75" s="1">
        <v>8203</v>
      </c>
      <c r="C75" s="1" t="s">
        <v>456</v>
      </c>
      <c r="D75" s="1">
        <v>3</v>
      </c>
    </row>
    <row r="76" spans="2:4" x14ac:dyDescent="0.45">
      <c r="B76" s="1">
        <v>2185</v>
      </c>
      <c r="C76" s="1" t="s">
        <v>443</v>
      </c>
      <c r="D76" s="1">
        <v>4</v>
      </c>
    </row>
    <row r="77" spans="2:4" x14ac:dyDescent="0.45">
      <c r="B77" s="1">
        <v>465</v>
      </c>
      <c r="C77" s="1" t="s">
        <v>181</v>
      </c>
      <c r="D77" s="1">
        <v>4</v>
      </c>
    </row>
    <row r="78" spans="2:4" x14ac:dyDescent="0.45">
      <c r="B78" s="1">
        <v>21585</v>
      </c>
      <c r="C78" s="1" t="s">
        <v>47</v>
      </c>
      <c r="D78" s="1">
        <v>3</v>
      </c>
    </row>
    <row r="79" spans="2:4" x14ac:dyDescent="0.45">
      <c r="B79" s="1">
        <v>8649</v>
      </c>
      <c r="C79" s="1" t="s">
        <v>420</v>
      </c>
      <c r="D79" s="1">
        <v>4</v>
      </c>
    </row>
    <row r="80" spans="2:4" x14ac:dyDescent="0.45">
      <c r="B80" s="1">
        <v>17817</v>
      </c>
      <c r="C80" s="1" t="s">
        <v>762</v>
      </c>
      <c r="D80" s="1">
        <v>5</v>
      </c>
    </row>
    <row r="81" spans="2:4" x14ac:dyDescent="0.45">
      <c r="B81" s="1">
        <v>10432</v>
      </c>
      <c r="C81" s="1" t="s">
        <v>515</v>
      </c>
      <c r="D81" s="1">
        <v>2</v>
      </c>
    </row>
    <row r="82" spans="2:4" x14ac:dyDescent="0.45">
      <c r="B82" s="1">
        <v>21160</v>
      </c>
      <c r="C82" s="1" t="s">
        <v>365</v>
      </c>
      <c r="D82" s="1">
        <v>3</v>
      </c>
    </row>
    <row r="83" spans="2:4" x14ac:dyDescent="0.45">
      <c r="B83" s="1">
        <v>19203</v>
      </c>
      <c r="C83" s="1" t="s">
        <v>466</v>
      </c>
      <c r="D83" s="1">
        <v>1</v>
      </c>
    </row>
    <row r="84" spans="2:4" x14ac:dyDescent="0.45">
      <c r="B84" s="1">
        <v>8900</v>
      </c>
      <c r="C84" s="1" t="s">
        <v>700</v>
      </c>
      <c r="D84" s="1">
        <v>4</v>
      </c>
    </row>
    <row r="85" spans="2:4" x14ac:dyDescent="0.45">
      <c r="B85" s="1">
        <v>12162</v>
      </c>
      <c r="C85" s="1" t="s">
        <v>541</v>
      </c>
      <c r="D85" s="1">
        <v>4</v>
      </c>
    </row>
    <row r="86" spans="2:4" x14ac:dyDescent="0.45">
      <c r="B86" s="1">
        <v>28315</v>
      </c>
      <c r="C86" s="1" t="s">
        <v>421</v>
      </c>
      <c r="D86" s="1">
        <v>3</v>
      </c>
    </row>
    <row r="87" spans="2:4" x14ac:dyDescent="0.45">
      <c r="B87" s="1">
        <v>13138</v>
      </c>
      <c r="C87" s="1" t="s">
        <v>389</v>
      </c>
      <c r="D87" s="1">
        <v>4</v>
      </c>
    </row>
    <row r="88" spans="2:4" x14ac:dyDescent="0.45">
      <c r="B88" s="1">
        <v>2583</v>
      </c>
      <c r="C88" s="1" t="s">
        <v>686</v>
      </c>
      <c r="D88" s="1">
        <v>1</v>
      </c>
    </row>
    <row r="89" spans="2:4" x14ac:dyDescent="0.45">
      <c r="B89" s="1">
        <v>23181</v>
      </c>
      <c r="C89" s="1" t="s">
        <v>38</v>
      </c>
      <c r="D89" s="1">
        <v>2</v>
      </c>
    </row>
    <row r="90" spans="2:4" x14ac:dyDescent="0.45">
      <c r="B90" s="1">
        <v>15300</v>
      </c>
      <c r="C90" s="1" t="s">
        <v>28</v>
      </c>
      <c r="D90" s="1">
        <v>2</v>
      </c>
    </row>
    <row r="91" spans="2:4" x14ac:dyDescent="0.45">
      <c r="B91" s="1">
        <v>29017</v>
      </c>
      <c r="C91" s="1" t="s">
        <v>216</v>
      </c>
      <c r="D91" s="1">
        <v>3</v>
      </c>
    </row>
    <row r="92" spans="2:4" x14ac:dyDescent="0.45">
      <c r="B92" s="1">
        <v>8868</v>
      </c>
      <c r="C92" s="1" t="s">
        <v>150</v>
      </c>
      <c r="D92" s="1">
        <v>3</v>
      </c>
    </row>
    <row r="93" spans="2:4" x14ac:dyDescent="0.45">
      <c r="B93" s="1">
        <v>26057</v>
      </c>
      <c r="C93" s="1" t="s">
        <v>508</v>
      </c>
      <c r="D93" s="1">
        <v>4</v>
      </c>
    </row>
    <row r="94" spans="2:4" x14ac:dyDescent="0.45">
      <c r="B94" s="1">
        <v>939</v>
      </c>
      <c r="C94" s="1" t="s">
        <v>422</v>
      </c>
      <c r="D94" s="1">
        <v>4</v>
      </c>
    </row>
    <row r="95" spans="2:4" x14ac:dyDescent="0.45">
      <c r="B95" s="1">
        <v>9536</v>
      </c>
      <c r="C95" s="1" t="s">
        <v>265</v>
      </c>
      <c r="D95" s="1">
        <v>3</v>
      </c>
    </row>
    <row r="96" spans="2:4" x14ac:dyDescent="0.45">
      <c r="B96" s="1">
        <v>8549</v>
      </c>
      <c r="C96" s="1" t="s">
        <v>418</v>
      </c>
      <c r="D96" s="1">
        <v>4</v>
      </c>
    </row>
    <row r="97" spans="2:4" x14ac:dyDescent="0.45">
      <c r="B97" s="1">
        <v>25705</v>
      </c>
      <c r="C97" s="1" t="s">
        <v>410</v>
      </c>
      <c r="D97" s="1">
        <v>3</v>
      </c>
    </row>
    <row r="98" spans="2:4" x14ac:dyDescent="0.45">
      <c r="B98" s="1">
        <v>31532</v>
      </c>
      <c r="C98" s="1" t="s">
        <v>214</v>
      </c>
      <c r="D98" s="1">
        <v>5</v>
      </c>
    </row>
    <row r="99" spans="2:4" x14ac:dyDescent="0.45">
      <c r="B99" s="1">
        <v>730</v>
      </c>
      <c r="C99" s="1" t="s">
        <v>344</v>
      </c>
      <c r="D99" s="1">
        <v>2</v>
      </c>
    </row>
    <row r="100" spans="2:4" x14ac:dyDescent="0.45">
      <c r="B100" s="1">
        <v>15835</v>
      </c>
      <c r="C100" s="1" t="s">
        <v>23</v>
      </c>
      <c r="D100" s="1">
        <v>5</v>
      </c>
    </row>
    <row r="101" spans="2:4" x14ac:dyDescent="0.45">
      <c r="B101" s="1">
        <v>6357</v>
      </c>
      <c r="C101" s="1" t="s">
        <v>171</v>
      </c>
      <c r="D101" s="1">
        <v>4</v>
      </c>
    </row>
    <row r="102" spans="2:4" x14ac:dyDescent="0.45">
      <c r="B102" s="1">
        <v>17675</v>
      </c>
      <c r="C102" s="1" t="s">
        <v>362</v>
      </c>
      <c r="D102" s="1">
        <v>1</v>
      </c>
    </row>
    <row r="103" spans="2:4" x14ac:dyDescent="0.45">
      <c r="B103" s="1">
        <v>7144</v>
      </c>
      <c r="C103" s="1" t="s">
        <v>400</v>
      </c>
      <c r="D103" s="1">
        <v>1</v>
      </c>
    </row>
    <row r="104" spans="2:4" x14ac:dyDescent="0.45">
      <c r="B104" s="1">
        <v>22133</v>
      </c>
      <c r="C104" s="1" t="s">
        <v>435</v>
      </c>
      <c r="D104" s="1">
        <v>4</v>
      </c>
    </row>
    <row r="105" spans="2:4" x14ac:dyDescent="0.45">
      <c r="B105" s="1">
        <v>18800</v>
      </c>
      <c r="C105" s="1" t="s">
        <v>413</v>
      </c>
      <c r="D105" s="1">
        <v>5</v>
      </c>
    </row>
    <row r="106" spans="2:4" x14ac:dyDescent="0.45">
      <c r="B106" s="1">
        <v>898</v>
      </c>
      <c r="C106" s="1" t="s">
        <v>473</v>
      </c>
      <c r="D106" s="1">
        <v>5</v>
      </c>
    </row>
    <row r="107" spans="2:4" x14ac:dyDescent="0.45">
      <c r="B107" s="1">
        <v>20687</v>
      </c>
      <c r="C107" s="1" t="s">
        <v>44</v>
      </c>
      <c r="D107" s="1">
        <v>4</v>
      </c>
    </row>
    <row r="108" spans="2:4" x14ac:dyDescent="0.45">
      <c r="B108" s="1">
        <v>29432</v>
      </c>
      <c r="C108" s="1" t="s">
        <v>402</v>
      </c>
      <c r="D108" s="1">
        <v>5</v>
      </c>
    </row>
    <row r="109" spans="2:4" x14ac:dyDescent="0.45">
      <c r="B109" s="1">
        <v>29845</v>
      </c>
      <c r="C109" s="1" t="s">
        <v>697</v>
      </c>
      <c r="D109" s="1">
        <v>5</v>
      </c>
    </row>
    <row r="110" spans="2:4" x14ac:dyDescent="0.45">
      <c r="B110" s="1">
        <v>20479</v>
      </c>
      <c r="C110" s="1" t="s">
        <v>685</v>
      </c>
      <c r="D110" s="1">
        <v>5</v>
      </c>
    </row>
    <row r="111" spans="2:4" x14ac:dyDescent="0.45">
      <c r="B111" s="1">
        <v>1124</v>
      </c>
      <c r="C111" s="1" t="s">
        <v>778</v>
      </c>
      <c r="D111" s="1">
        <v>4</v>
      </c>
    </row>
    <row r="112" spans="2:4" x14ac:dyDescent="0.45">
      <c r="B112" s="1">
        <v>26366</v>
      </c>
      <c r="C112" s="1" t="s">
        <v>175</v>
      </c>
      <c r="D112" s="1">
        <v>3</v>
      </c>
    </row>
    <row r="113" spans="2:4" x14ac:dyDescent="0.45">
      <c r="B113" s="1">
        <v>19829</v>
      </c>
      <c r="C113" s="1" t="s">
        <v>87</v>
      </c>
      <c r="D113" s="1">
        <v>3</v>
      </c>
    </row>
    <row r="114" spans="2:4" x14ac:dyDescent="0.45">
      <c r="B114" s="1">
        <v>2973</v>
      </c>
      <c r="C114" s="1" t="s">
        <v>294</v>
      </c>
      <c r="D114" s="1">
        <v>2</v>
      </c>
    </row>
    <row r="115" spans="2:4" x14ac:dyDescent="0.45">
      <c r="B115" s="1">
        <v>13791</v>
      </c>
      <c r="C115" s="1" t="s">
        <v>199</v>
      </c>
      <c r="D115" s="1">
        <v>1</v>
      </c>
    </row>
    <row r="116" spans="2:4" x14ac:dyDescent="0.45">
      <c r="B116" s="1">
        <v>4539</v>
      </c>
      <c r="C116" s="1" t="s">
        <v>764</v>
      </c>
      <c r="D116" s="1">
        <v>5</v>
      </c>
    </row>
    <row r="117" spans="2:4" x14ac:dyDescent="0.45">
      <c r="B117" s="1">
        <v>9192</v>
      </c>
      <c r="C117" s="1" t="s">
        <v>687</v>
      </c>
      <c r="D117" s="1">
        <v>3</v>
      </c>
    </row>
    <row r="118" spans="2:4" x14ac:dyDescent="0.45">
      <c r="B118" s="1">
        <v>30575</v>
      </c>
      <c r="C118" s="1" t="s">
        <v>536</v>
      </c>
      <c r="D118" s="1">
        <v>1</v>
      </c>
    </row>
    <row r="119" spans="2:4" x14ac:dyDescent="0.45">
      <c r="B119" s="1">
        <v>1921</v>
      </c>
      <c r="C119" s="1" t="s">
        <v>776</v>
      </c>
      <c r="D119" s="1">
        <v>5</v>
      </c>
    </row>
    <row r="120" spans="2:4" x14ac:dyDescent="0.45">
      <c r="B120" s="1">
        <v>7341</v>
      </c>
      <c r="C120" s="1" t="s">
        <v>194</v>
      </c>
      <c r="D120" s="1">
        <v>5</v>
      </c>
    </row>
    <row r="121" spans="2:4" x14ac:dyDescent="0.45">
      <c r="B121" s="1">
        <v>29376</v>
      </c>
      <c r="C121" s="1" t="s">
        <v>39</v>
      </c>
      <c r="D121" s="1">
        <v>3</v>
      </c>
    </row>
    <row r="122" spans="2:4" x14ac:dyDescent="0.45">
      <c r="B122" s="1">
        <v>18955</v>
      </c>
      <c r="C122" s="1" t="s">
        <v>50</v>
      </c>
      <c r="D122" s="1">
        <v>3</v>
      </c>
    </row>
    <row r="123" spans="2:4" x14ac:dyDescent="0.45">
      <c r="B123" s="1">
        <v>24049</v>
      </c>
      <c r="C123" s="1" t="s">
        <v>712</v>
      </c>
      <c r="D123" s="1">
        <v>3</v>
      </c>
    </row>
    <row r="124" spans="2:4" x14ac:dyDescent="0.45">
      <c r="B124" s="1">
        <v>29262</v>
      </c>
      <c r="C124" s="1" t="s">
        <v>242</v>
      </c>
      <c r="D124" s="1">
        <v>3</v>
      </c>
    </row>
    <row r="125" spans="2:4" x14ac:dyDescent="0.45">
      <c r="B125" s="1">
        <v>16978</v>
      </c>
      <c r="C125" s="1" t="s">
        <v>299</v>
      </c>
      <c r="D125" s="1">
        <v>1</v>
      </c>
    </row>
    <row r="126" spans="2:4" x14ac:dyDescent="0.45">
      <c r="B126" s="1">
        <v>2945</v>
      </c>
      <c r="C126" s="1" t="s">
        <v>220</v>
      </c>
      <c r="D126" s="1">
        <v>1</v>
      </c>
    </row>
    <row r="127" spans="2:4" x14ac:dyDescent="0.45">
      <c r="B127" s="1">
        <v>25133</v>
      </c>
      <c r="C127" s="1" t="s">
        <v>48</v>
      </c>
      <c r="D127" s="1">
        <v>2</v>
      </c>
    </row>
    <row r="128" spans="2:4" x14ac:dyDescent="0.45">
      <c r="B128" s="1">
        <v>8990</v>
      </c>
      <c r="C128" s="1" t="s">
        <v>5</v>
      </c>
      <c r="D128" s="1">
        <v>2</v>
      </c>
    </row>
    <row r="129" spans="2:4" x14ac:dyDescent="0.45">
      <c r="B129" s="1">
        <v>15662</v>
      </c>
      <c r="C129" s="1" t="s">
        <v>14</v>
      </c>
      <c r="D129" s="1">
        <v>2</v>
      </c>
    </row>
    <row r="130" spans="2:4" x14ac:dyDescent="0.45">
      <c r="B130" s="1">
        <v>17262</v>
      </c>
      <c r="C130" s="1" t="s">
        <v>648</v>
      </c>
      <c r="D130" s="1">
        <v>4</v>
      </c>
    </row>
    <row r="131" spans="2:4" x14ac:dyDescent="0.45">
      <c r="B131" s="1">
        <v>19534</v>
      </c>
      <c r="C131" s="1" t="s">
        <v>9</v>
      </c>
      <c r="D131" s="1">
        <v>2</v>
      </c>
    </row>
    <row r="132" spans="2:4" x14ac:dyDescent="0.45">
      <c r="B132" s="1">
        <v>1155</v>
      </c>
      <c r="C132" s="1" t="s">
        <v>335</v>
      </c>
      <c r="D132" s="1">
        <v>4</v>
      </c>
    </row>
    <row r="133" spans="2:4" x14ac:dyDescent="0.45">
      <c r="B133" s="1">
        <v>4355</v>
      </c>
      <c r="C133" s="1" t="s">
        <v>4</v>
      </c>
      <c r="D133" s="1">
        <v>3</v>
      </c>
    </row>
    <row r="134" spans="2:4" x14ac:dyDescent="0.45">
      <c r="B134" s="1">
        <v>13687</v>
      </c>
      <c r="C134" s="1" t="s">
        <v>433</v>
      </c>
      <c r="D134" s="1">
        <v>1</v>
      </c>
    </row>
    <row r="135" spans="2:4" x14ac:dyDescent="0.45">
      <c r="B135" s="1">
        <v>13314</v>
      </c>
      <c r="C135" s="1" t="s">
        <v>734</v>
      </c>
      <c r="D135" s="1">
        <v>4</v>
      </c>
    </row>
    <row r="136" spans="2:4" x14ac:dyDescent="0.45">
      <c r="B136" s="1">
        <v>6167</v>
      </c>
      <c r="C136" s="1" t="s">
        <v>482</v>
      </c>
      <c r="D136" s="1">
        <v>3</v>
      </c>
    </row>
    <row r="137" spans="2:4" x14ac:dyDescent="0.45">
      <c r="B137" s="1">
        <v>7403</v>
      </c>
      <c r="C137" s="1" t="s">
        <v>459</v>
      </c>
      <c r="D137" s="1">
        <v>3</v>
      </c>
    </row>
    <row r="138" spans="2:4" x14ac:dyDescent="0.45">
      <c r="B138" s="1">
        <v>1861</v>
      </c>
      <c r="C138" s="1" t="s">
        <v>770</v>
      </c>
      <c r="D138" s="1">
        <v>5</v>
      </c>
    </row>
    <row r="139" spans="2:4" x14ac:dyDescent="0.45">
      <c r="B139" s="1">
        <v>18632</v>
      </c>
      <c r="C139" s="1" t="s">
        <v>772</v>
      </c>
      <c r="D139" s="1">
        <v>1</v>
      </c>
    </row>
    <row r="140" spans="2:4" x14ac:dyDescent="0.45">
      <c r="B140" s="1">
        <v>25235</v>
      </c>
      <c r="C140" s="1" t="s">
        <v>148</v>
      </c>
      <c r="D140" s="1">
        <v>5</v>
      </c>
    </row>
    <row r="141" spans="2:4" x14ac:dyDescent="0.45">
      <c r="B141" s="1">
        <v>21287</v>
      </c>
      <c r="C141" s="1" t="s">
        <v>355</v>
      </c>
      <c r="D141" s="1">
        <v>5</v>
      </c>
    </row>
    <row r="142" spans="2:4" x14ac:dyDescent="0.45">
      <c r="B142" s="1">
        <v>27203</v>
      </c>
      <c r="C142" s="1" t="s">
        <v>521</v>
      </c>
      <c r="D142" s="1">
        <v>4</v>
      </c>
    </row>
    <row r="143" spans="2:4" x14ac:dyDescent="0.45">
      <c r="B143" s="1">
        <v>13313</v>
      </c>
      <c r="C143" s="1" t="s">
        <v>49</v>
      </c>
      <c r="D143" s="1">
        <v>1</v>
      </c>
    </row>
    <row r="144" spans="2:4" x14ac:dyDescent="0.45">
      <c r="B144" s="1">
        <v>8481</v>
      </c>
      <c r="C144" s="1" t="s">
        <v>444</v>
      </c>
      <c r="D144" s="1">
        <v>1</v>
      </c>
    </row>
    <row r="145" spans="2:4" x14ac:dyDescent="0.45">
      <c r="B145" s="1">
        <v>31088</v>
      </c>
      <c r="C145" s="1" t="s">
        <v>167</v>
      </c>
      <c r="D145" s="1">
        <v>4</v>
      </c>
    </row>
    <row r="146" spans="2:4" x14ac:dyDescent="0.45">
      <c r="B146" s="1">
        <v>19602</v>
      </c>
      <c r="C146" s="1" t="s">
        <v>711</v>
      </c>
      <c r="D146" s="1">
        <v>2</v>
      </c>
    </row>
    <row r="147" spans="2:4" x14ac:dyDescent="0.45">
      <c r="B147" s="1">
        <v>9394</v>
      </c>
      <c r="C147" s="1" t="s">
        <v>56</v>
      </c>
      <c r="D147" s="1">
        <v>1</v>
      </c>
    </row>
    <row r="148" spans="2:4" x14ac:dyDescent="0.45">
      <c r="B148" s="1">
        <v>28572</v>
      </c>
      <c r="C148" s="1" t="s">
        <v>174</v>
      </c>
      <c r="D148" s="1">
        <v>5</v>
      </c>
    </row>
    <row r="149" spans="2:4" x14ac:dyDescent="0.45">
      <c r="B149" s="1">
        <v>9944</v>
      </c>
      <c r="C149" s="1" t="s">
        <v>57</v>
      </c>
      <c r="D149" s="1">
        <v>2</v>
      </c>
    </row>
    <row r="150" spans="2:4" x14ac:dyDescent="0.45">
      <c r="B150" s="1">
        <v>23919</v>
      </c>
      <c r="C150" s="1" t="s">
        <v>753</v>
      </c>
      <c r="D150" s="1">
        <v>1</v>
      </c>
    </row>
    <row r="151" spans="2:4" x14ac:dyDescent="0.45">
      <c r="B151" s="1">
        <v>25366</v>
      </c>
      <c r="C151" s="1" t="s">
        <v>372</v>
      </c>
      <c r="D151" s="1">
        <v>5</v>
      </c>
    </row>
    <row r="152" spans="2:4" x14ac:dyDescent="0.45">
      <c r="B152" s="1">
        <v>22874</v>
      </c>
      <c r="C152" s="1" t="s">
        <v>731</v>
      </c>
      <c r="D152" s="1">
        <v>1</v>
      </c>
    </row>
    <row r="153" spans="2:4" x14ac:dyDescent="0.45">
      <c r="B153" s="1">
        <v>12676</v>
      </c>
      <c r="C153" s="1" t="s">
        <v>304</v>
      </c>
      <c r="D153" s="1">
        <v>5</v>
      </c>
    </row>
    <row r="154" spans="2:4" x14ac:dyDescent="0.45">
      <c r="B154" s="1">
        <v>16304</v>
      </c>
      <c r="C154" s="1" t="s">
        <v>678</v>
      </c>
      <c r="D154" s="1">
        <v>2</v>
      </c>
    </row>
    <row r="155" spans="2:4" x14ac:dyDescent="0.45">
      <c r="B155" s="1">
        <v>12692</v>
      </c>
      <c r="C155" s="1" t="s">
        <v>102</v>
      </c>
      <c r="D155" s="1">
        <v>4</v>
      </c>
    </row>
    <row r="156" spans="2:4" x14ac:dyDescent="0.45">
      <c r="B156" s="1">
        <v>27775</v>
      </c>
      <c r="C156" s="1" t="s">
        <v>93</v>
      </c>
      <c r="D156" s="1">
        <v>5</v>
      </c>
    </row>
    <row r="157" spans="2:4" x14ac:dyDescent="0.45">
      <c r="B157" s="1">
        <v>24126</v>
      </c>
      <c r="C157" s="1" t="s">
        <v>692</v>
      </c>
      <c r="D157" s="1">
        <v>4</v>
      </c>
    </row>
    <row r="158" spans="2:4" x14ac:dyDescent="0.45">
      <c r="B158" s="1">
        <v>1964</v>
      </c>
      <c r="C158" s="1" t="s">
        <v>213</v>
      </c>
      <c r="D158" s="1">
        <v>2</v>
      </c>
    </row>
    <row r="159" spans="2:4" x14ac:dyDescent="0.45">
      <c r="B159" s="1">
        <v>14936</v>
      </c>
      <c r="C159" s="1" t="s">
        <v>266</v>
      </c>
      <c r="D159" s="1">
        <v>4</v>
      </c>
    </row>
    <row r="160" spans="2:4" x14ac:dyDescent="0.45">
      <c r="B160" s="1">
        <v>11102</v>
      </c>
      <c r="C160" s="1" t="s">
        <v>193</v>
      </c>
      <c r="D160" s="1">
        <v>4</v>
      </c>
    </row>
    <row r="161" spans="2:4" x14ac:dyDescent="0.45">
      <c r="B161" s="1">
        <v>17506</v>
      </c>
      <c r="C161" s="1" t="s">
        <v>790</v>
      </c>
      <c r="D161" s="1">
        <v>5</v>
      </c>
    </row>
    <row r="162" spans="2:4" x14ac:dyDescent="0.45">
      <c r="B162" s="1">
        <v>13407</v>
      </c>
      <c r="C162" s="1" t="s">
        <v>125</v>
      </c>
      <c r="D162" s="1">
        <v>5</v>
      </c>
    </row>
    <row r="163" spans="2:4" x14ac:dyDescent="0.45">
      <c r="B163" s="1">
        <v>14868</v>
      </c>
      <c r="C163" s="1" t="s">
        <v>72</v>
      </c>
      <c r="D163" s="1">
        <v>1</v>
      </c>
    </row>
    <row r="164" spans="2:4" x14ac:dyDescent="0.45">
      <c r="B164" s="1">
        <v>24790</v>
      </c>
      <c r="C164" s="1" t="s">
        <v>359</v>
      </c>
      <c r="D164" s="1">
        <v>2</v>
      </c>
    </row>
    <row r="165" spans="2:4" x14ac:dyDescent="0.45">
      <c r="B165" s="1">
        <v>31722</v>
      </c>
      <c r="C165" s="1" t="s">
        <v>149</v>
      </c>
      <c r="D165" s="1">
        <v>1</v>
      </c>
    </row>
    <row r="166" spans="2:4" x14ac:dyDescent="0.45">
      <c r="B166" s="1">
        <v>26567</v>
      </c>
      <c r="C166" s="1" t="s">
        <v>81</v>
      </c>
      <c r="D166" s="1">
        <v>3</v>
      </c>
    </row>
    <row r="167" spans="2:4" x14ac:dyDescent="0.45">
      <c r="B167" s="1">
        <v>16030</v>
      </c>
      <c r="C167" s="1" t="s">
        <v>342</v>
      </c>
      <c r="D167" s="1">
        <v>3</v>
      </c>
    </row>
    <row r="168" spans="2:4" x14ac:dyDescent="0.45">
      <c r="B168" s="1">
        <v>9575</v>
      </c>
      <c r="C168" s="1" t="s">
        <v>699</v>
      </c>
      <c r="D168" s="1">
        <v>2</v>
      </c>
    </row>
    <row r="169" spans="2:4" x14ac:dyDescent="0.45">
      <c r="B169" s="1">
        <v>8363</v>
      </c>
      <c r="C169" s="1" t="s">
        <v>61</v>
      </c>
      <c r="D169" s="1">
        <v>5</v>
      </c>
    </row>
    <row r="170" spans="2:4" x14ac:dyDescent="0.45">
      <c r="B170" s="1">
        <v>26917</v>
      </c>
      <c r="C170" s="1" t="s">
        <v>702</v>
      </c>
      <c r="D170" s="1">
        <v>2</v>
      </c>
    </row>
    <row r="171" spans="2:4" x14ac:dyDescent="0.45">
      <c r="B171" s="1">
        <v>2744</v>
      </c>
      <c r="C171" s="1" t="s">
        <v>768</v>
      </c>
      <c r="D171" s="1">
        <v>2</v>
      </c>
    </row>
    <row r="172" spans="2:4" x14ac:dyDescent="0.45">
      <c r="B172" s="1">
        <v>8816</v>
      </c>
      <c r="C172" s="1" t="s">
        <v>10</v>
      </c>
      <c r="D172" s="1">
        <v>5</v>
      </c>
    </row>
    <row r="173" spans="2:4" x14ac:dyDescent="0.45">
      <c r="B173" s="1">
        <v>31052</v>
      </c>
      <c r="C173" s="1" t="s">
        <v>784</v>
      </c>
      <c r="D173" s="1">
        <v>2</v>
      </c>
    </row>
    <row r="174" spans="2:4" x14ac:dyDescent="0.45">
      <c r="B174" s="1">
        <v>19686</v>
      </c>
      <c r="C174" s="1" t="s">
        <v>479</v>
      </c>
      <c r="D174" s="1">
        <v>3</v>
      </c>
    </row>
    <row r="175" spans="2:4" x14ac:dyDescent="0.45">
      <c r="B175" s="1">
        <v>21865</v>
      </c>
      <c r="C175" s="1" t="s">
        <v>3</v>
      </c>
      <c r="D175" s="1">
        <v>5</v>
      </c>
    </row>
    <row r="176" spans="2:4" x14ac:dyDescent="0.45">
      <c r="B176" s="1">
        <v>11767</v>
      </c>
      <c r="C176" s="1" t="s">
        <v>539</v>
      </c>
      <c r="D176" s="1">
        <v>1</v>
      </c>
    </row>
    <row r="177" spans="2:4" x14ac:dyDescent="0.45">
      <c r="B177" s="1">
        <v>9491</v>
      </c>
      <c r="C177" s="1" t="s">
        <v>332</v>
      </c>
      <c r="D177" s="1">
        <v>1</v>
      </c>
    </row>
    <row r="178" spans="2:4" x14ac:dyDescent="0.45">
      <c r="B178" s="1">
        <v>16528</v>
      </c>
      <c r="C178" s="1" t="s">
        <v>455</v>
      </c>
      <c r="D178" s="1">
        <v>5</v>
      </c>
    </row>
    <row r="179" spans="2:4" x14ac:dyDescent="0.45">
      <c r="B179" s="1">
        <v>19191</v>
      </c>
      <c r="C179" s="1" t="s">
        <v>368</v>
      </c>
      <c r="D179" s="1">
        <v>4</v>
      </c>
    </row>
    <row r="180" spans="2:4" x14ac:dyDescent="0.45">
      <c r="B180" s="1">
        <v>1777</v>
      </c>
      <c r="C180" s="1" t="s">
        <v>234</v>
      </c>
      <c r="D180" s="1">
        <v>1</v>
      </c>
    </row>
    <row r="181" spans="2:4" x14ac:dyDescent="0.45">
      <c r="B181" s="1">
        <v>8638</v>
      </c>
      <c r="C181" s="1" t="s">
        <v>663</v>
      </c>
      <c r="D181" s="1">
        <v>3</v>
      </c>
    </row>
    <row r="182" spans="2:4" x14ac:dyDescent="0.45">
      <c r="B182" s="1">
        <v>28377</v>
      </c>
      <c r="C182" s="1" t="s">
        <v>211</v>
      </c>
      <c r="D182" s="1">
        <v>5</v>
      </c>
    </row>
    <row r="183" spans="2:4" x14ac:dyDescent="0.45">
      <c r="B183" s="1">
        <v>21224</v>
      </c>
      <c r="C183" s="1" t="s">
        <v>668</v>
      </c>
      <c r="D183" s="1">
        <v>4</v>
      </c>
    </row>
    <row r="184" spans="2:4" x14ac:dyDescent="0.45">
      <c r="B184" s="1">
        <v>25974</v>
      </c>
      <c r="C184" s="1" t="s">
        <v>610</v>
      </c>
      <c r="D184" s="1">
        <v>2</v>
      </c>
    </row>
    <row r="185" spans="2:4" x14ac:dyDescent="0.45">
      <c r="B185" s="1">
        <v>5248</v>
      </c>
      <c r="C185" s="1" t="s">
        <v>635</v>
      </c>
      <c r="D185" s="1">
        <v>5</v>
      </c>
    </row>
    <row r="186" spans="2:4" x14ac:dyDescent="0.45">
      <c r="B186" s="1">
        <v>5996</v>
      </c>
      <c r="C186" s="1" t="s">
        <v>341</v>
      </c>
      <c r="D186" s="1">
        <v>5</v>
      </c>
    </row>
    <row r="187" spans="2:4" x14ac:dyDescent="0.45">
      <c r="B187" s="1">
        <v>18927</v>
      </c>
      <c r="C187" s="1" t="s">
        <v>791</v>
      </c>
      <c r="D187" s="1">
        <v>1</v>
      </c>
    </row>
    <row r="188" spans="2:4" x14ac:dyDescent="0.45">
      <c r="B188" s="1">
        <v>29179</v>
      </c>
      <c r="C188" s="1" t="s">
        <v>293</v>
      </c>
      <c r="D188" s="1">
        <v>4</v>
      </c>
    </row>
    <row r="189" spans="2:4" x14ac:dyDescent="0.45">
      <c r="B189" s="1">
        <v>19077</v>
      </c>
      <c r="C189" s="1" t="s">
        <v>448</v>
      </c>
      <c r="D189" s="1">
        <v>1</v>
      </c>
    </row>
    <row r="190" spans="2:4" x14ac:dyDescent="0.45">
      <c r="B190" s="1">
        <v>7348</v>
      </c>
      <c r="C190" s="1" t="s">
        <v>363</v>
      </c>
      <c r="D190" s="1">
        <v>5</v>
      </c>
    </row>
    <row r="191" spans="2:4" x14ac:dyDescent="0.45">
      <c r="B191" s="1">
        <v>7661</v>
      </c>
      <c r="C191" s="1" t="s">
        <v>719</v>
      </c>
      <c r="D191" s="1">
        <v>4</v>
      </c>
    </row>
    <row r="192" spans="2:4" x14ac:dyDescent="0.45">
      <c r="B192" s="1">
        <v>18381</v>
      </c>
      <c r="C192" s="1" t="s">
        <v>356</v>
      </c>
      <c r="D192" s="1">
        <v>1</v>
      </c>
    </row>
    <row r="193" spans="2:4" x14ac:dyDescent="0.45">
      <c r="B193" s="1">
        <v>6385</v>
      </c>
      <c r="C193" s="1" t="s">
        <v>350</v>
      </c>
      <c r="D193" s="1">
        <v>2</v>
      </c>
    </row>
    <row r="194" spans="2:4" x14ac:dyDescent="0.45">
      <c r="B194" s="1">
        <v>3447</v>
      </c>
      <c r="C194" s="1" t="s">
        <v>273</v>
      </c>
      <c r="D194" s="1">
        <v>2</v>
      </c>
    </row>
    <row r="195" spans="2:4" x14ac:dyDescent="0.45">
      <c r="B195" s="1">
        <v>22458</v>
      </c>
      <c r="C195" s="1" t="s">
        <v>78</v>
      </c>
      <c r="D195" s="1">
        <v>2</v>
      </c>
    </row>
    <row r="196" spans="2:4" x14ac:dyDescent="0.45">
      <c r="B196" s="1">
        <v>15000</v>
      </c>
      <c r="C196" s="1" t="s">
        <v>177</v>
      </c>
      <c r="D196" s="1">
        <v>5</v>
      </c>
    </row>
    <row r="197" spans="2:4" x14ac:dyDescent="0.45">
      <c r="B197" s="1">
        <v>8162</v>
      </c>
      <c r="C197" s="1" t="s">
        <v>140</v>
      </c>
      <c r="D197" s="1">
        <v>4</v>
      </c>
    </row>
    <row r="198" spans="2:4" x14ac:dyDescent="0.45">
      <c r="B198" s="1">
        <v>27827</v>
      </c>
      <c r="C198" s="1" t="s">
        <v>119</v>
      </c>
      <c r="D198" s="1">
        <v>1</v>
      </c>
    </row>
    <row r="199" spans="2:4" x14ac:dyDescent="0.45">
      <c r="B199" s="1">
        <v>6414</v>
      </c>
      <c r="C199" s="1" t="s">
        <v>233</v>
      </c>
      <c r="D199" s="1">
        <v>3</v>
      </c>
    </row>
    <row r="200" spans="2:4" x14ac:dyDescent="0.45">
      <c r="B200" s="1">
        <v>31418</v>
      </c>
      <c r="C200" s="1" t="s">
        <v>698</v>
      </c>
      <c r="D200" s="1">
        <v>5</v>
      </c>
    </row>
    <row r="201" spans="2:4" x14ac:dyDescent="0.45">
      <c r="B201" s="1">
        <v>17527</v>
      </c>
      <c r="C201" s="1" t="s">
        <v>264</v>
      </c>
      <c r="D201" s="1">
        <v>4</v>
      </c>
    </row>
    <row r="202" spans="2:4" x14ac:dyDescent="0.45">
      <c r="B202" s="1">
        <v>8465</v>
      </c>
      <c r="C202" s="1" t="s">
        <v>178</v>
      </c>
      <c r="D202" s="1">
        <v>1</v>
      </c>
    </row>
    <row r="203" spans="2:4" x14ac:dyDescent="0.45">
      <c r="B203" s="1">
        <v>18059</v>
      </c>
      <c r="C203" s="1" t="s">
        <v>270</v>
      </c>
      <c r="D203" s="1">
        <v>3</v>
      </c>
    </row>
    <row r="204" spans="2:4" x14ac:dyDescent="0.45">
      <c r="B204" s="1">
        <v>3933</v>
      </c>
      <c r="C204" s="1" t="s">
        <v>527</v>
      </c>
      <c r="D204" s="1">
        <v>5</v>
      </c>
    </row>
    <row r="205" spans="2:4" x14ac:dyDescent="0.45">
      <c r="B205" s="1">
        <v>10252</v>
      </c>
      <c r="C205" s="1" t="s">
        <v>407</v>
      </c>
      <c r="D205" s="1">
        <v>3</v>
      </c>
    </row>
    <row r="206" spans="2:4" x14ac:dyDescent="0.45">
      <c r="B206" s="1">
        <v>9753</v>
      </c>
      <c r="C206" s="1" t="s">
        <v>632</v>
      </c>
      <c r="D206" s="1">
        <v>1</v>
      </c>
    </row>
    <row r="207" spans="2:4" x14ac:dyDescent="0.45">
      <c r="B207" s="1">
        <v>29669</v>
      </c>
      <c r="C207" s="1" t="s">
        <v>549</v>
      </c>
      <c r="D207" s="1">
        <v>1</v>
      </c>
    </row>
    <row r="208" spans="2:4" x14ac:dyDescent="0.45">
      <c r="B208" s="1">
        <v>28515</v>
      </c>
      <c r="C208" s="1" t="s">
        <v>275</v>
      </c>
      <c r="D208" s="1">
        <v>1</v>
      </c>
    </row>
    <row r="209" spans="2:4" x14ac:dyDescent="0.45">
      <c r="B209" s="1">
        <v>21902</v>
      </c>
      <c r="C209" s="1" t="s">
        <v>721</v>
      </c>
      <c r="D209" s="1">
        <v>1</v>
      </c>
    </row>
    <row r="210" spans="2:4" x14ac:dyDescent="0.45">
      <c r="B210" s="1">
        <v>6891</v>
      </c>
      <c r="C210" s="1" t="s">
        <v>399</v>
      </c>
      <c r="D210" s="1">
        <v>2</v>
      </c>
    </row>
    <row r="211" spans="2:4" x14ac:dyDescent="0.45">
      <c r="B211" s="1">
        <v>9195</v>
      </c>
      <c r="C211" s="1" t="s">
        <v>722</v>
      </c>
      <c r="D211" s="1">
        <v>1</v>
      </c>
    </row>
    <row r="212" spans="2:4" x14ac:dyDescent="0.45">
      <c r="B212" s="1">
        <v>894</v>
      </c>
      <c r="C212" s="1" t="s">
        <v>345</v>
      </c>
      <c r="D212" s="1">
        <v>5</v>
      </c>
    </row>
    <row r="213" spans="2:4" x14ac:dyDescent="0.45">
      <c r="B213" s="1">
        <v>27389</v>
      </c>
      <c r="C213" s="1" t="s">
        <v>425</v>
      </c>
      <c r="D213" s="1">
        <v>4</v>
      </c>
    </row>
    <row r="214" spans="2:4" x14ac:dyDescent="0.45">
      <c r="B214" s="1">
        <v>25303</v>
      </c>
      <c r="C214" s="1" t="s">
        <v>166</v>
      </c>
      <c r="D214" s="1">
        <v>4</v>
      </c>
    </row>
    <row r="215" spans="2:4" x14ac:dyDescent="0.45">
      <c r="B215" s="1">
        <v>7509</v>
      </c>
      <c r="C215" s="1" t="s">
        <v>281</v>
      </c>
      <c r="D215" s="1">
        <v>1</v>
      </c>
    </row>
    <row r="216" spans="2:4" x14ac:dyDescent="0.45">
      <c r="B216" s="1">
        <v>26881</v>
      </c>
      <c r="C216" s="1" t="s">
        <v>379</v>
      </c>
      <c r="D216" s="1">
        <v>5</v>
      </c>
    </row>
    <row r="217" spans="2:4" x14ac:dyDescent="0.45">
      <c r="B217" s="1">
        <v>24773</v>
      </c>
      <c r="C217" s="1" t="s">
        <v>306</v>
      </c>
      <c r="D217" s="1">
        <v>3</v>
      </c>
    </row>
    <row r="218" spans="2:4" x14ac:dyDescent="0.45">
      <c r="B218" s="1">
        <v>13893</v>
      </c>
      <c r="C218" s="1" t="s">
        <v>716</v>
      </c>
      <c r="D218" s="1">
        <v>3</v>
      </c>
    </row>
    <row r="219" spans="2:4" x14ac:dyDescent="0.45">
      <c r="B219" s="1">
        <v>22309</v>
      </c>
      <c r="C219" s="1" t="s">
        <v>364</v>
      </c>
      <c r="D219" s="1">
        <v>4</v>
      </c>
    </row>
    <row r="220" spans="2:4" x14ac:dyDescent="0.45">
      <c r="B220" s="1">
        <v>16468</v>
      </c>
      <c r="C220" s="1" t="s">
        <v>393</v>
      </c>
      <c r="D220" s="1">
        <v>2</v>
      </c>
    </row>
    <row r="221" spans="2:4" x14ac:dyDescent="0.45">
      <c r="B221" s="1">
        <v>16684</v>
      </c>
      <c r="C221" s="1" t="s">
        <v>405</v>
      </c>
      <c r="D221" s="1">
        <v>5</v>
      </c>
    </row>
    <row r="222" spans="2:4" x14ac:dyDescent="0.45">
      <c r="B222" s="1">
        <v>6349</v>
      </c>
      <c r="C222" s="1" t="s">
        <v>419</v>
      </c>
      <c r="D222" s="1">
        <v>2</v>
      </c>
    </row>
    <row r="223" spans="2:4" x14ac:dyDescent="0.45">
      <c r="B223" s="1">
        <v>1259</v>
      </c>
      <c r="C223" s="1" t="s">
        <v>463</v>
      </c>
      <c r="D223" s="1">
        <v>1</v>
      </c>
    </row>
    <row r="224" spans="2:4" x14ac:dyDescent="0.45">
      <c r="B224" s="1">
        <v>6996</v>
      </c>
      <c r="C224" s="1" t="s">
        <v>40</v>
      </c>
      <c r="D224" s="1">
        <v>3</v>
      </c>
    </row>
    <row r="225" spans="2:4" x14ac:dyDescent="0.45">
      <c r="B225" s="1">
        <v>24211</v>
      </c>
      <c r="C225" s="1" t="s">
        <v>417</v>
      </c>
      <c r="D225" s="1">
        <v>3</v>
      </c>
    </row>
    <row r="226" spans="2:4" x14ac:dyDescent="0.45">
      <c r="B226" s="1">
        <v>1785</v>
      </c>
      <c r="C226" s="1" t="s">
        <v>569</v>
      </c>
      <c r="D226" s="1">
        <v>5</v>
      </c>
    </row>
    <row r="227" spans="2:4" x14ac:dyDescent="0.45">
      <c r="B227" s="1">
        <v>21069</v>
      </c>
      <c r="C227" s="1" t="s">
        <v>113</v>
      </c>
      <c r="D227" s="1">
        <v>2</v>
      </c>
    </row>
    <row r="228" spans="2:4" x14ac:dyDescent="0.45">
      <c r="B228" s="1">
        <v>5815</v>
      </c>
      <c r="C228" s="1" t="s">
        <v>469</v>
      </c>
      <c r="D228" s="1">
        <v>2</v>
      </c>
    </row>
    <row r="229" spans="2:4" x14ac:dyDescent="0.45">
      <c r="B229" s="1">
        <v>25919</v>
      </c>
      <c r="C229" s="1" t="s">
        <v>660</v>
      </c>
      <c r="D229" s="1">
        <v>2</v>
      </c>
    </row>
    <row r="230" spans="2:4" x14ac:dyDescent="0.45">
      <c r="B230" s="1">
        <v>19947</v>
      </c>
      <c r="C230" s="1" t="s">
        <v>518</v>
      </c>
      <c r="D230" s="1">
        <v>5</v>
      </c>
    </row>
    <row r="231" spans="2:4" x14ac:dyDescent="0.45">
      <c r="B231" s="1">
        <v>27551</v>
      </c>
      <c r="C231" s="1" t="s">
        <v>542</v>
      </c>
      <c r="D231" s="1">
        <v>4</v>
      </c>
    </row>
    <row r="232" spans="2:4" x14ac:dyDescent="0.45">
      <c r="B232" s="1">
        <v>5864</v>
      </c>
      <c r="C232" s="1" t="s">
        <v>710</v>
      </c>
      <c r="D232" s="1">
        <v>1</v>
      </c>
    </row>
    <row r="233" spans="2:4" x14ac:dyDescent="0.45">
      <c r="B233" s="1">
        <v>24497</v>
      </c>
      <c r="C233" s="1" t="s">
        <v>357</v>
      </c>
      <c r="D233" s="1">
        <v>4</v>
      </c>
    </row>
    <row r="234" spans="2:4" x14ac:dyDescent="0.45">
      <c r="B234" s="1">
        <v>23519</v>
      </c>
      <c r="C234" s="1" t="s">
        <v>701</v>
      </c>
      <c r="D234" s="1">
        <v>5</v>
      </c>
    </row>
    <row r="235" spans="2:4" x14ac:dyDescent="0.45">
      <c r="B235" s="1">
        <v>720</v>
      </c>
      <c r="C235" s="1" t="s">
        <v>428</v>
      </c>
      <c r="D235" s="1">
        <v>1</v>
      </c>
    </row>
    <row r="236" spans="2:4" x14ac:dyDescent="0.45">
      <c r="B236" s="1">
        <v>17377</v>
      </c>
      <c r="C236" s="1" t="s">
        <v>486</v>
      </c>
      <c r="D236" s="1">
        <v>5</v>
      </c>
    </row>
    <row r="237" spans="2:4" x14ac:dyDescent="0.45">
      <c r="B237" s="1">
        <v>18535</v>
      </c>
      <c r="C237" s="1" t="s">
        <v>27</v>
      </c>
      <c r="D237" s="1">
        <v>1</v>
      </c>
    </row>
    <row r="238" spans="2:4" x14ac:dyDescent="0.45">
      <c r="B238" s="1">
        <v>28113</v>
      </c>
      <c r="C238" s="1" t="s">
        <v>15</v>
      </c>
      <c r="D238" s="1">
        <v>2</v>
      </c>
    </row>
    <row r="239" spans="2:4" x14ac:dyDescent="0.45">
      <c r="B239" s="1">
        <v>5441</v>
      </c>
      <c r="C239" s="1" t="s">
        <v>534</v>
      </c>
      <c r="D239" s="1">
        <v>2</v>
      </c>
    </row>
    <row r="240" spans="2:4" x14ac:dyDescent="0.45">
      <c r="B240" s="1">
        <v>14836</v>
      </c>
      <c r="C240" s="1" t="s">
        <v>7</v>
      </c>
      <c r="D240" s="1">
        <v>2</v>
      </c>
    </row>
    <row r="241" spans="2:4" x14ac:dyDescent="0.45">
      <c r="B241" s="1">
        <v>30664</v>
      </c>
      <c r="C241" s="1" t="s">
        <v>205</v>
      </c>
      <c r="D241" s="1">
        <v>4</v>
      </c>
    </row>
    <row r="242" spans="2:4" x14ac:dyDescent="0.45">
      <c r="B242" s="1">
        <v>5289</v>
      </c>
      <c r="C242" s="1" t="s">
        <v>25</v>
      </c>
      <c r="D242" s="1">
        <v>2</v>
      </c>
    </row>
    <row r="243" spans="2:4" x14ac:dyDescent="0.45">
      <c r="B243" s="1">
        <v>12056</v>
      </c>
      <c r="C243" s="1" t="s">
        <v>458</v>
      </c>
      <c r="D243" s="1">
        <v>3</v>
      </c>
    </row>
    <row r="244" spans="2:4" x14ac:dyDescent="0.45">
      <c r="B244" s="1">
        <v>13365</v>
      </c>
      <c r="C244" s="1" t="s">
        <v>41</v>
      </c>
      <c r="D244" s="1">
        <v>2</v>
      </c>
    </row>
    <row r="245" spans="2:4" x14ac:dyDescent="0.45">
      <c r="B245" s="1">
        <v>6251</v>
      </c>
      <c r="C245" s="1" t="s">
        <v>426</v>
      </c>
      <c r="D245" s="1">
        <v>4</v>
      </c>
    </row>
    <row r="246" spans="2:4" x14ac:dyDescent="0.45">
      <c r="B246" s="1">
        <v>11580</v>
      </c>
      <c r="C246" s="1" t="s">
        <v>210</v>
      </c>
      <c r="D246" s="1">
        <v>5</v>
      </c>
    </row>
    <row r="247" spans="2:4" x14ac:dyDescent="0.45">
      <c r="B247" s="1">
        <v>21548</v>
      </c>
      <c r="C247" s="1" t="s">
        <v>217</v>
      </c>
      <c r="D247" s="1">
        <v>5</v>
      </c>
    </row>
    <row r="248" spans="2:4" x14ac:dyDescent="0.45">
      <c r="B248" s="1">
        <v>8899</v>
      </c>
      <c r="C248" s="1" t="s">
        <v>244</v>
      </c>
      <c r="D248" s="1">
        <v>3</v>
      </c>
    </row>
    <row r="249" spans="2:4" x14ac:dyDescent="0.45">
      <c r="B249" s="1">
        <v>11999</v>
      </c>
      <c r="C249" s="1" t="s">
        <v>726</v>
      </c>
      <c r="D249" s="1">
        <v>1</v>
      </c>
    </row>
    <row r="250" spans="2:4" x14ac:dyDescent="0.45">
      <c r="B250" s="1">
        <v>1388</v>
      </c>
      <c r="C250" s="1" t="s">
        <v>570</v>
      </c>
      <c r="D250" s="1">
        <v>1</v>
      </c>
    </row>
    <row r="251" spans="2:4" x14ac:dyDescent="0.45">
      <c r="B251" s="1">
        <v>11954</v>
      </c>
      <c r="C251" s="1" t="s">
        <v>333</v>
      </c>
      <c r="D251" s="1">
        <v>1</v>
      </c>
    </row>
    <row r="252" spans="2:4" x14ac:dyDescent="0.45">
      <c r="B252" s="1">
        <v>24096</v>
      </c>
      <c r="C252" s="1" t="s">
        <v>249</v>
      </c>
      <c r="D252" s="1">
        <v>3</v>
      </c>
    </row>
    <row r="253" spans="2:4" x14ac:dyDescent="0.45">
      <c r="B253" s="1">
        <v>5781</v>
      </c>
      <c r="C253" s="1" t="s">
        <v>254</v>
      </c>
      <c r="D253" s="1">
        <v>3</v>
      </c>
    </row>
    <row r="254" spans="2:4" x14ac:dyDescent="0.45">
      <c r="B254" s="1">
        <v>714</v>
      </c>
      <c r="C254" s="1" t="s">
        <v>22</v>
      </c>
      <c r="D254" s="1">
        <v>4</v>
      </c>
    </row>
    <row r="255" spans="2:4" x14ac:dyDescent="0.45">
      <c r="B255" s="1">
        <v>30321</v>
      </c>
      <c r="C255" s="1" t="s">
        <v>245</v>
      </c>
      <c r="D255" s="1">
        <v>4</v>
      </c>
    </row>
    <row r="256" spans="2:4" x14ac:dyDescent="0.45">
      <c r="B256" s="1">
        <v>29269</v>
      </c>
      <c r="C256" s="1" t="s">
        <v>252</v>
      </c>
      <c r="D256" s="1">
        <v>5</v>
      </c>
    </row>
    <row r="257" spans="2:4" x14ac:dyDescent="0.45">
      <c r="B257" s="1">
        <v>20180</v>
      </c>
      <c r="C257" s="1" t="s">
        <v>352</v>
      </c>
      <c r="D257" s="1">
        <v>5</v>
      </c>
    </row>
    <row r="258" spans="2:4" x14ac:dyDescent="0.45">
      <c r="B258" s="1">
        <v>3446</v>
      </c>
      <c r="C258" s="1" t="s">
        <v>392</v>
      </c>
      <c r="D258" s="1">
        <v>1</v>
      </c>
    </row>
    <row r="259" spans="2:4" x14ac:dyDescent="0.45">
      <c r="B259" s="1">
        <v>14435</v>
      </c>
      <c r="C259" s="1" t="s">
        <v>453</v>
      </c>
      <c r="D259" s="1">
        <v>5</v>
      </c>
    </row>
    <row r="260" spans="2:4" x14ac:dyDescent="0.45">
      <c r="B260" s="1">
        <v>13527</v>
      </c>
      <c r="C260" s="1" t="s">
        <v>378</v>
      </c>
      <c r="D260" s="1">
        <v>3</v>
      </c>
    </row>
    <row r="261" spans="2:4" x14ac:dyDescent="0.45">
      <c r="B261" s="1">
        <v>16870</v>
      </c>
      <c r="C261" s="1" t="s">
        <v>403</v>
      </c>
      <c r="D261" s="1">
        <v>2</v>
      </c>
    </row>
    <row r="262" spans="2:4" x14ac:dyDescent="0.45">
      <c r="B262" s="1">
        <v>7946</v>
      </c>
      <c r="C262" s="1" t="s">
        <v>596</v>
      </c>
      <c r="D262" s="1">
        <v>4</v>
      </c>
    </row>
    <row r="263" spans="2:4" x14ac:dyDescent="0.45">
      <c r="B263" s="1">
        <v>3626</v>
      </c>
      <c r="C263" s="1" t="s">
        <v>105</v>
      </c>
      <c r="D263" s="1">
        <v>4</v>
      </c>
    </row>
    <row r="264" spans="2:4" x14ac:dyDescent="0.45">
      <c r="B264" s="1">
        <v>6227</v>
      </c>
      <c r="C264" s="1" t="s">
        <v>415</v>
      </c>
      <c r="D264" s="1">
        <v>1</v>
      </c>
    </row>
    <row r="265" spans="2:4" x14ac:dyDescent="0.45">
      <c r="B265" s="1">
        <v>19697</v>
      </c>
      <c r="C265" s="1" t="s">
        <v>339</v>
      </c>
      <c r="D265" s="1">
        <v>2</v>
      </c>
    </row>
    <row r="266" spans="2:4" x14ac:dyDescent="0.45">
      <c r="B266" s="1">
        <v>10439</v>
      </c>
      <c r="C266" s="1" t="s">
        <v>590</v>
      </c>
      <c r="D266" s="1">
        <v>1</v>
      </c>
    </row>
    <row r="267" spans="2:4" x14ac:dyDescent="0.45">
      <c r="B267" s="1">
        <v>9246</v>
      </c>
      <c r="C267" s="1" t="s">
        <v>374</v>
      </c>
      <c r="D267" s="1">
        <v>2</v>
      </c>
    </row>
    <row r="268" spans="2:4" x14ac:dyDescent="0.45">
      <c r="B268" s="1">
        <v>29316</v>
      </c>
      <c r="C268" s="1" t="s">
        <v>71</v>
      </c>
      <c r="D268" s="1">
        <v>5</v>
      </c>
    </row>
    <row r="269" spans="2:4" x14ac:dyDescent="0.45">
      <c r="B269" s="1">
        <v>20123</v>
      </c>
      <c r="C269" s="1" t="s">
        <v>533</v>
      </c>
      <c r="D269" s="1">
        <v>5</v>
      </c>
    </row>
    <row r="270" spans="2:4" x14ac:dyDescent="0.45">
      <c r="B270" s="1">
        <v>20820</v>
      </c>
      <c r="C270" s="1" t="s">
        <v>390</v>
      </c>
      <c r="D270" s="1">
        <v>3</v>
      </c>
    </row>
    <row r="271" spans="2:4" x14ac:dyDescent="0.45">
      <c r="B271" s="1">
        <v>31802</v>
      </c>
      <c r="C271" s="1" t="s">
        <v>309</v>
      </c>
      <c r="D271" s="1">
        <v>3</v>
      </c>
    </row>
    <row r="272" spans="2:4" x14ac:dyDescent="0.45">
      <c r="B272" s="1">
        <v>23571</v>
      </c>
      <c r="C272" s="1" t="s">
        <v>263</v>
      </c>
      <c r="D272" s="1">
        <v>5</v>
      </c>
    </row>
    <row r="273" spans="2:4" x14ac:dyDescent="0.45">
      <c r="B273" s="1">
        <v>9453</v>
      </c>
      <c r="C273" s="1" t="s">
        <v>240</v>
      </c>
      <c r="D273" s="1">
        <v>3</v>
      </c>
    </row>
    <row r="274" spans="2:4" x14ac:dyDescent="0.45">
      <c r="B274" s="1">
        <v>29977</v>
      </c>
      <c r="C274" s="1" t="s">
        <v>558</v>
      </c>
      <c r="D274" s="1">
        <v>5</v>
      </c>
    </row>
    <row r="275" spans="2:4" x14ac:dyDescent="0.45">
      <c r="B275" s="1">
        <v>18455</v>
      </c>
      <c r="C275" s="1" t="s">
        <v>257</v>
      </c>
      <c r="D275" s="1">
        <v>1</v>
      </c>
    </row>
    <row r="276" spans="2:4" x14ac:dyDescent="0.45">
      <c r="B276" s="1">
        <v>22325</v>
      </c>
      <c r="C276" s="1" t="s">
        <v>300</v>
      </c>
      <c r="D276" s="1">
        <v>5</v>
      </c>
    </row>
    <row r="277" spans="2:4" x14ac:dyDescent="0.45">
      <c r="B277" s="1">
        <v>29892</v>
      </c>
      <c r="C277" s="1" t="s">
        <v>21</v>
      </c>
      <c r="D277" s="1">
        <v>3</v>
      </c>
    </row>
    <row r="278" spans="2:4" x14ac:dyDescent="0.45">
      <c r="B278" s="1">
        <v>13575</v>
      </c>
      <c r="C278" s="1" t="s">
        <v>267</v>
      </c>
      <c r="D278" s="1">
        <v>5</v>
      </c>
    </row>
    <row r="279" spans="2:4" x14ac:dyDescent="0.45">
      <c r="B279" s="1">
        <v>8466</v>
      </c>
      <c r="C279" s="1" t="s">
        <v>637</v>
      </c>
      <c r="D279" s="1">
        <v>1</v>
      </c>
    </row>
    <row r="280" spans="2:4" x14ac:dyDescent="0.45">
      <c r="B280" s="1">
        <v>2617</v>
      </c>
      <c r="C280" s="1" t="s">
        <v>235</v>
      </c>
      <c r="D280" s="1">
        <v>5</v>
      </c>
    </row>
    <row r="281" spans="2:4" x14ac:dyDescent="0.45">
      <c r="B281" s="1">
        <v>8776</v>
      </c>
      <c r="C281" s="1" t="s">
        <v>592</v>
      </c>
      <c r="D281" s="1">
        <v>5</v>
      </c>
    </row>
    <row r="282" spans="2:4" x14ac:dyDescent="0.45">
      <c r="B282" s="1">
        <v>24450</v>
      </c>
      <c r="C282" s="1" t="s">
        <v>384</v>
      </c>
      <c r="D282" s="1">
        <v>2</v>
      </c>
    </row>
    <row r="283" spans="2:4" x14ac:dyDescent="0.45">
      <c r="B283" s="1">
        <v>1950</v>
      </c>
      <c r="C283" s="1" t="s">
        <v>74</v>
      </c>
      <c r="D283" s="1">
        <v>5</v>
      </c>
    </row>
    <row r="284" spans="2:4" x14ac:dyDescent="0.45">
      <c r="B284" s="1">
        <v>27566</v>
      </c>
      <c r="C284" s="1" t="s">
        <v>80</v>
      </c>
      <c r="D284" s="1">
        <v>4</v>
      </c>
    </row>
    <row r="285" spans="2:4" x14ac:dyDescent="0.45">
      <c r="B285" s="1">
        <v>3216</v>
      </c>
      <c r="C285" s="1" t="s">
        <v>82</v>
      </c>
      <c r="D285" s="1">
        <v>4</v>
      </c>
    </row>
    <row r="286" spans="2:4" x14ac:dyDescent="0.45">
      <c r="B286" s="1">
        <v>18192</v>
      </c>
      <c r="C286" s="1" t="s">
        <v>259</v>
      </c>
      <c r="D286" s="1">
        <v>2</v>
      </c>
    </row>
    <row r="287" spans="2:4" x14ac:dyDescent="0.45">
      <c r="B287" s="1">
        <v>25045</v>
      </c>
      <c r="C287" s="1" t="s">
        <v>655</v>
      </c>
      <c r="D287" s="1">
        <v>1</v>
      </c>
    </row>
    <row r="288" spans="2:4" x14ac:dyDescent="0.45">
      <c r="B288" s="1">
        <v>2044</v>
      </c>
      <c r="C288" s="1" t="s">
        <v>279</v>
      </c>
      <c r="D288" s="1">
        <v>5</v>
      </c>
    </row>
    <row r="289" spans="2:4" x14ac:dyDescent="0.45">
      <c r="B289" s="1">
        <v>28296</v>
      </c>
      <c r="C289" s="1" t="s">
        <v>775</v>
      </c>
      <c r="D289" s="1">
        <v>4</v>
      </c>
    </row>
    <row r="290" spans="2:4" x14ac:dyDescent="0.45">
      <c r="B290" s="1">
        <v>1820</v>
      </c>
      <c r="C290" s="1" t="s">
        <v>773</v>
      </c>
      <c r="D290" s="1">
        <v>2</v>
      </c>
    </row>
    <row r="291" spans="2:4" x14ac:dyDescent="0.45">
      <c r="B291" s="1">
        <v>5694</v>
      </c>
      <c r="C291" s="1" t="s">
        <v>29</v>
      </c>
      <c r="D291" s="1">
        <v>3</v>
      </c>
    </row>
    <row r="292" spans="2:4" x14ac:dyDescent="0.45">
      <c r="B292" s="1">
        <v>26545</v>
      </c>
      <c r="C292" s="1" t="s">
        <v>468</v>
      </c>
      <c r="D292" s="1">
        <v>2</v>
      </c>
    </row>
    <row r="293" spans="2:4" x14ac:dyDescent="0.45">
      <c r="B293" s="1">
        <v>7750</v>
      </c>
      <c r="C293" s="1" t="s">
        <v>735</v>
      </c>
      <c r="D293" s="1">
        <v>5</v>
      </c>
    </row>
    <row r="294" spans="2:4" x14ac:dyDescent="0.45">
      <c r="B294" s="1">
        <v>28630</v>
      </c>
      <c r="C294" s="1" t="s">
        <v>301</v>
      </c>
      <c r="D294" s="1">
        <v>4</v>
      </c>
    </row>
    <row r="295" spans="2:4" x14ac:dyDescent="0.45">
      <c r="B295" s="1">
        <v>27872</v>
      </c>
      <c r="C295" s="1" t="s">
        <v>358</v>
      </c>
      <c r="D295" s="1">
        <v>1</v>
      </c>
    </row>
    <row r="296" spans="2:4" x14ac:dyDescent="0.45">
      <c r="B296" s="1">
        <v>8063</v>
      </c>
      <c r="C296" s="1" t="s">
        <v>53</v>
      </c>
      <c r="D296" s="1">
        <v>3</v>
      </c>
    </row>
    <row r="297" spans="2:4" x14ac:dyDescent="0.45">
      <c r="B297" s="1">
        <v>3449</v>
      </c>
      <c r="C297" s="1" t="s">
        <v>260</v>
      </c>
      <c r="D297" s="1">
        <v>5</v>
      </c>
    </row>
    <row r="298" spans="2:4" x14ac:dyDescent="0.45">
      <c r="B298" s="1">
        <v>10403</v>
      </c>
      <c r="C298" s="1" t="s">
        <v>595</v>
      </c>
      <c r="D298" s="1">
        <v>1</v>
      </c>
    </row>
    <row r="299" spans="2:4" x14ac:dyDescent="0.45">
      <c r="B299" s="1">
        <v>19105</v>
      </c>
      <c r="C299" s="1" t="s">
        <v>450</v>
      </c>
      <c r="D299" s="1">
        <v>4</v>
      </c>
    </row>
    <row r="300" spans="2:4" x14ac:dyDescent="0.45">
      <c r="B300" s="1">
        <v>26912</v>
      </c>
      <c r="C300" s="1" t="s">
        <v>289</v>
      </c>
      <c r="D300" s="1">
        <v>1</v>
      </c>
    </row>
    <row r="301" spans="2:4" x14ac:dyDescent="0.45">
      <c r="B301" s="1">
        <v>23450</v>
      </c>
      <c r="C301" s="1" t="s">
        <v>255</v>
      </c>
      <c r="D301" s="1">
        <v>5</v>
      </c>
    </row>
    <row r="302" spans="2:4" x14ac:dyDescent="0.45">
      <c r="B302" s="1">
        <v>13025</v>
      </c>
      <c r="C302" s="1" t="s">
        <v>96</v>
      </c>
      <c r="D302" s="1">
        <v>5</v>
      </c>
    </row>
    <row r="303" spans="2:4" x14ac:dyDescent="0.45">
      <c r="B303" s="1">
        <v>22739</v>
      </c>
      <c r="C303" s="1" t="s">
        <v>439</v>
      </c>
      <c r="D303" s="1">
        <v>2</v>
      </c>
    </row>
    <row r="304" spans="2:4" x14ac:dyDescent="0.45">
      <c r="B304" s="1">
        <v>27485</v>
      </c>
      <c r="C304" s="1" t="s">
        <v>274</v>
      </c>
      <c r="D304" s="1">
        <v>5</v>
      </c>
    </row>
    <row r="305" spans="2:4" x14ac:dyDescent="0.45">
      <c r="B305" s="1">
        <v>31102</v>
      </c>
      <c r="C305" s="1" t="s">
        <v>295</v>
      </c>
      <c r="D305" s="1">
        <v>4</v>
      </c>
    </row>
    <row r="306" spans="2:4" x14ac:dyDescent="0.45">
      <c r="B306" s="1">
        <v>26308</v>
      </c>
      <c r="C306" s="1" t="s">
        <v>351</v>
      </c>
      <c r="D306" s="1">
        <v>3</v>
      </c>
    </row>
    <row r="307" spans="2:4" x14ac:dyDescent="0.45">
      <c r="B307" s="1">
        <v>9978</v>
      </c>
      <c r="C307" s="1" t="s">
        <v>694</v>
      </c>
      <c r="D307" s="1">
        <v>2</v>
      </c>
    </row>
    <row r="308" spans="2:4" x14ac:dyDescent="0.45">
      <c r="B308" s="1">
        <v>19558</v>
      </c>
      <c r="C308" s="1" t="s">
        <v>70</v>
      </c>
      <c r="D308" s="1">
        <v>4</v>
      </c>
    </row>
    <row r="309" spans="2:4" x14ac:dyDescent="0.45">
      <c r="B309" s="1">
        <v>26284</v>
      </c>
      <c r="C309" s="1" t="s">
        <v>354</v>
      </c>
      <c r="D309" s="1">
        <v>1</v>
      </c>
    </row>
    <row r="310" spans="2:4" x14ac:dyDescent="0.45">
      <c r="B310" s="1">
        <v>20973</v>
      </c>
      <c r="C310" s="1" t="s">
        <v>120</v>
      </c>
      <c r="D310" s="1">
        <v>2</v>
      </c>
    </row>
    <row r="311" spans="2:4" x14ac:dyDescent="0.45">
      <c r="B311" s="1">
        <v>3424</v>
      </c>
      <c r="C311" s="1" t="s">
        <v>272</v>
      </c>
      <c r="D311" s="1">
        <v>3</v>
      </c>
    </row>
    <row r="312" spans="2:4" x14ac:dyDescent="0.45">
      <c r="B312" s="1">
        <v>31287</v>
      </c>
      <c r="C312" s="1" t="s">
        <v>17</v>
      </c>
      <c r="D312" s="1">
        <v>3</v>
      </c>
    </row>
    <row r="313" spans="2:4" x14ac:dyDescent="0.45">
      <c r="B313" s="1">
        <v>17960</v>
      </c>
      <c r="C313" s="1" t="s">
        <v>547</v>
      </c>
      <c r="D313" s="1">
        <v>4</v>
      </c>
    </row>
    <row r="314" spans="2:4" x14ac:dyDescent="0.45">
      <c r="B314" s="1">
        <v>28121</v>
      </c>
      <c r="C314" s="1" t="s">
        <v>451</v>
      </c>
      <c r="D314" s="1">
        <v>4</v>
      </c>
    </row>
    <row r="315" spans="2:4" x14ac:dyDescent="0.45">
      <c r="B315" s="1">
        <v>655</v>
      </c>
      <c r="C315" s="1" t="s">
        <v>77</v>
      </c>
      <c r="D315" s="1">
        <v>5</v>
      </c>
    </row>
    <row r="316" spans="2:4" x14ac:dyDescent="0.45">
      <c r="B316" s="1">
        <v>18158</v>
      </c>
      <c r="C316" s="1" t="s">
        <v>526</v>
      </c>
      <c r="D316" s="1">
        <v>4</v>
      </c>
    </row>
    <row r="317" spans="2:4" x14ac:dyDescent="0.45">
      <c r="B317" s="1">
        <v>32255</v>
      </c>
      <c r="C317" s="1" t="s">
        <v>739</v>
      </c>
      <c r="D317" s="1">
        <v>1</v>
      </c>
    </row>
    <row r="318" spans="2:4" x14ac:dyDescent="0.45">
      <c r="B318" s="1">
        <v>5005</v>
      </c>
      <c r="C318" s="1" t="s">
        <v>143</v>
      </c>
      <c r="D318" s="1">
        <v>4</v>
      </c>
    </row>
    <row r="319" spans="2:4" x14ac:dyDescent="0.45">
      <c r="B319" s="1">
        <v>24211</v>
      </c>
      <c r="C319" s="1" t="s">
        <v>438</v>
      </c>
      <c r="D319" s="1">
        <v>4</v>
      </c>
    </row>
    <row r="320" spans="2:4" x14ac:dyDescent="0.45">
      <c r="B320" s="1">
        <v>1213</v>
      </c>
      <c r="C320" s="1" t="s">
        <v>68</v>
      </c>
      <c r="D320" s="1">
        <v>3</v>
      </c>
    </row>
    <row r="321" spans="2:4" x14ac:dyDescent="0.45">
      <c r="B321" s="1">
        <v>10902</v>
      </c>
      <c r="C321" s="1" t="s">
        <v>511</v>
      </c>
      <c r="D321" s="1">
        <v>3</v>
      </c>
    </row>
    <row r="322" spans="2:4" x14ac:dyDescent="0.45">
      <c r="B322" s="1">
        <v>702</v>
      </c>
      <c r="C322" s="1" t="s">
        <v>195</v>
      </c>
      <c r="D322" s="1">
        <v>3</v>
      </c>
    </row>
    <row r="323" spans="2:4" x14ac:dyDescent="0.45">
      <c r="B323" s="1">
        <v>8689</v>
      </c>
      <c r="C323" s="1" t="s">
        <v>188</v>
      </c>
      <c r="D323" s="1">
        <v>3</v>
      </c>
    </row>
    <row r="324" spans="2:4" x14ac:dyDescent="0.45">
      <c r="B324" s="1">
        <v>9686</v>
      </c>
      <c r="C324" s="1" t="s">
        <v>348</v>
      </c>
      <c r="D324" s="1">
        <v>4</v>
      </c>
    </row>
    <row r="325" spans="2:4" x14ac:dyDescent="0.45">
      <c r="B325" s="1">
        <v>31462</v>
      </c>
      <c r="C325" s="1" t="s">
        <v>65</v>
      </c>
      <c r="D325" s="1">
        <v>3</v>
      </c>
    </row>
    <row r="326" spans="2:4" x14ac:dyDescent="0.45">
      <c r="B326" s="1">
        <v>31974</v>
      </c>
      <c r="C326" s="1" t="s">
        <v>218</v>
      </c>
      <c r="D326" s="1">
        <v>1</v>
      </c>
    </row>
    <row r="327" spans="2:4" x14ac:dyDescent="0.45">
      <c r="B327" s="1">
        <v>14259</v>
      </c>
      <c r="C327" s="1" t="s">
        <v>498</v>
      </c>
      <c r="D327" s="1">
        <v>1</v>
      </c>
    </row>
    <row r="328" spans="2:4" x14ac:dyDescent="0.45">
      <c r="B328" s="1">
        <v>2270</v>
      </c>
      <c r="C328" s="1" t="s">
        <v>795</v>
      </c>
      <c r="D328" s="1">
        <v>1</v>
      </c>
    </row>
    <row r="329" spans="2:4" x14ac:dyDescent="0.45">
      <c r="B329" s="1">
        <v>9258</v>
      </c>
      <c r="C329" s="1" t="s">
        <v>328</v>
      </c>
      <c r="D329" s="1">
        <v>5</v>
      </c>
    </row>
    <row r="330" spans="2:4" x14ac:dyDescent="0.45">
      <c r="B330" s="1">
        <v>15707</v>
      </c>
      <c r="C330" s="1" t="s">
        <v>145</v>
      </c>
      <c r="D330" s="1">
        <v>5</v>
      </c>
    </row>
    <row r="331" spans="2:4" x14ac:dyDescent="0.45">
      <c r="B331" s="1">
        <v>2199</v>
      </c>
      <c r="C331" s="1" t="s">
        <v>52</v>
      </c>
      <c r="D331" s="1">
        <v>2</v>
      </c>
    </row>
    <row r="332" spans="2:4" x14ac:dyDescent="0.45">
      <c r="B332" s="1">
        <v>10058</v>
      </c>
      <c r="C332" s="1" t="s">
        <v>67</v>
      </c>
      <c r="D332" s="1">
        <v>2</v>
      </c>
    </row>
    <row r="333" spans="2:4" x14ac:dyDescent="0.45">
      <c r="B333" s="1">
        <v>24755</v>
      </c>
      <c r="C333" s="1" t="s">
        <v>191</v>
      </c>
      <c r="D333" s="1">
        <v>2</v>
      </c>
    </row>
    <row r="334" spans="2:4" x14ac:dyDescent="0.45">
      <c r="B334" s="1">
        <v>2580</v>
      </c>
      <c r="C334" s="1" t="s">
        <v>440</v>
      </c>
      <c r="D334" s="1">
        <v>1</v>
      </c>
    </row>
    <row r="335" spans="2:4" x14ac:dyDescent="0.45">
      <c r="B335" s="1">
        <v>21421</v>
      </c>
      <c r="C335" s="1" t="s">
        <v>603</v>
      </c>
      <c r="D335" s="1">
        <v>1</v>
      </c>
    </row>
    <row r="336" spans="2:4" x14ac:dyDescent="0.45">
      <c r="B336" s="1">
        <v>12037</v>
      </c>
      <c r="C336" s="1" t="s">
        <v>58</v>
      </c>
      <c r="D336" s="1">
        <v>1</v>
      </c>
    </row>
    <row r="337" spans="2:4" x14ac:dyDescent="0.45">
      <c r="B337" s="1">
        <v>23347</v>
      </c>
      <c r="C337" s="1" t="s">
        <v>241</v>
      </c>
      <c r="D337" s="1">
        <v>1</v>
      </c>
    </row>
    <row r="338" spans="2:4" x14ac:dyDescent="0.45">
      <c r="B338" s="1">
        <v>10632</v>
      </c>
      <c r="C338" s="1" t="s">
        <v>506</v>
      </c>
      <c r="D338" s="1">
        <v>5</v>
      </c>
    </row>
    <row r="339" spans="2:4" x14ac:dyDescent="0.45">
      <c r="B339" s="1">
        <v>12150</v>
      </c>
      <c r="C339" s="1" t="s">
        <v>76</v>
      </c>
      <c r="D339" s="1">
        <v>5</v>
      </c>
    </row>
    <row r="340" spans="2:4" x14ac:dyDescent="0.45">
      <c r="B340" s="1">
        <v>3035</v>
      </c>
      <c r="C340" s="1" t="s">
        <v>45</v>
      </c>
      <c r="D340" s="1">
        <v>5</v>
      </c>
    </row>
    <row r="341" spans="2:4" x14ac:dyDescent="0.45">
      <c r="B341" s="1">
        <v>1677</v>
      </c>
      <c r="C341" s="1" t="s">
        <v>183</v>
      </c>
      <c r="D341" s="1">
        <v>1</v>
      </c>
    </row>
    <row r="342" spans="2:4" x14ac:dyDescent="0.45">
      <c r="B342" s="1">
        <v>31036</v>
      </c>
      <c r="C342" s="1" t="s">
        <v>551</v>
      </c>
      <c r="D342" s="1">
        <v>1</v>
      </c>
    </row>
    <row r="343" spans="2:4" x14ac:dyDescent="0.45">
      <c r="B343" s="1">
        <v>8329</v>
      </c>
      <c r="C343" s="1" t="s">
        <v>585</v>
      </c>
      <c r="D343" s="1">
        <v>5</v>
      </c>
    </row>
    <row r="344" spans="2:4" x14ac:dyDescent="0.45">
      <c r="B344" s="1">
        <v>5989</v>
      </c>
      <c r="C344" s="1" t="s">
        <v>202</v>
      </c>
      <c r="D344" s="1">
        <v>5</v>
      </c>
    </row>
    <row r="345" spans="2:4" x14ac:dyDescent="0.45">
      <c r="B345" s="1">
        <v>4191</v>
      </c>
      <c r="C345" s="1" t="s">
        <v>170</v>
      </c>
      <c r="D345" s="1">
        <v>5</v>
      </c>
    </row>
    <row r="346" spans="2:4" x14ac:dyDescent="0.45">
      <c r="B346" s="1">
        <v>13965</v>
      </c>
      <c r="C346" s="1" t="s">
        <v>19</v>
      </c>
      <c r="D346" s="1">
        <v>2</v>
      </c>
    </row>
    <row r="347" spans="2:4" x14ac:dyDescent="0.45">
      <c r="B347" s="1">
        <v>29764</v>
      </c>
      <c r="C347" s="1" t="s">
        <v>54</v>
      </c>
      <c r="D347" s="1">
        <v>4</v>
      </c>
    </row>
    <row r="348" spans="2:4" x14ac:dyDescent="0.45">
      <c r="B348" s="1">
        <v>5960</v>
      </c>
      <c r="C348" s="1" t="s">
        <v>159</v>
      </c>
      <c r="D348" s="1">
        <v>5</v>
      </c>
    </row>
    <row r="349" spans="2:4" x14ac:dyDescent="0.45">
      <c r="B349" s="1">
        <v>28314</v>
      </c>
      <c r="C349" s="1" t="s">
        <v>690</v>
      </c>
      <c r="D349" s="1">
        <v>5</v>
      </c>
    </row>
    <row r="350" spans="2:4" x14ac:dyDescent="0.45">
      <c r="B350" s="1">
        <v>5837</v>
      </c>
      <c r="C350" s="1" t="s">
        <v>253</v>
      </c>
      <c r="D350" s="1">
        <v>4</v>
      </c>
    </row>
    <row r="351" spans="2:4" x14ac:dyDescent="0.45">
      <c r="B351" s="1">
        <v>24927</v>
      </c>
      <c r="C351" s="1" t="s">
        <v>608</v>
      </c>
      <c r="D351" s="1">
        <v>1</v>
      </c>
    </row>
    <row r="352" spans="2:4" x14ac:dyDescent="0.45">
      <c r="B352" s="1">
        <v>23006</v>
      </c>
      <c r="C352" s="1" t="s">
        <v>42</v>
      </c>
      <c r="D352" s="1">
        <v>1</v>
      </c>
    </row>
    <row r="353" spans="2:4" x14ac:dyDescent="0.45">
      <c r="B353" s="1">
        <v>5648</v>
      </c>
      <c r="C353" s="1" t="s">
        <v>503</v>
      </c>
      <c r="D353" s="1">
        <v>3</v>
      </c>
    </row>
    <row r="354" spans="2:4" x14ac:dyDescent="0.45">
      <c r="B354" s="1">
        <v>32294</v>
      </c>
      <c r="C354" s="1" t="s">
        <v>656</v>
      </c>
      <c r="D354" s="1">
        <v>1</v>
      </c>
    </row>
    <row r="355" spans="2:4" x14ac:dyDescent="0.45">
      <c r="B355" s="1">
        <v>29106</v>
      </c>
      <c r="C355" s="1" t="s">
        <v>310</v>
      </c>
      <c r="D355" s="1">
        <v>5</v>
      </c>
    </row>
    <row r="356" spans="2:4" x14ac:dyDescent="0.45">
      <c r="B356" s="1">
        <v>30974</v>
      </c>
      <c r="C356" s="1" t="s">
        <v>206</v>
      </c>
      <c r="D356" s="1">
        <v>1</v>
      </c>
    </row>
    <row r="357" spans="2:4" x14ac:dyDescent="0.45">
      <c r="B357" s="1">
        <v>18117</v>
      </c>
      <c r="C357" s="1" t="s">
        <v>236</v>
      </c>
      <c r="D357" s="1">
        <v>1</v>
      </c>
    </row>
    <row r="358" spans="2:4" x14ac:dyDescent="0.45">
      <c r="B358" s="1">
        <v>21157</v>
      </c>
      <c r="C358" s="1" t="s">
        <v>548</v>
      </c>
      <c r="D358" s="1">
        <v>4</v>
      </c>
    </row>
    <row r="359" spans="2:4" x14ac:dyDescent="0.45">
      <c r="B359" s="1">
        <v>24154</v>
      </c>
      <c r="C359" s="1" t="s">
        <v>200</v>
      </c>
      <c r="D359" s="1">
        <v>4</v>
      </c>
    </row>
    <row r="360" spans="2:4" x14ac:dyDescent="0.45">
      <c r="B360" s="1">
        <v>11789</v>
      </c>
      <c r="C360" s="1" t="s">
        <v>437</v>
      </c>
      <c r="D360" s="1">
        <v>3</v>
      </c>
    </row>
    <row r="361" spans="2:4" x14ac:dyDescent="0.45">
      <c r="B361" s="1">
        <v>11181</v>
      </c>
      <c r="C361" s="1" t="s">
        <v>461</v>
      </c>
      <c r="D361" s="1">
        <v>1</v>
      </c>
    </row>
    <row r="362" spans="2:4" x14ac:dyDescent="0.45">
      <c r="B362" s="1">
        <v>1462</v>
      </c>
      <c r="C362" s="1" t="s">
        <v>349</v>
      </c>
      <c r="D362" s="1">
        <v>4</v>
      </c>
    </row>
    <row r="363" spans="2:4" x14ac:dyDescent="0.45">
      <c r="B363" s="1">
        <v>1983</v>
      </c>
      <c r="C363" s="1" t="s">
        <v>512</v>
      </c>
      <c r="D363" s="1">
        <v>3</v>
      </c>
    </row>
    <row r="364" spans="2:4" x14ac:dyDescent="0.45">
      <c r="B364" s="1">
        <v>25986</v>
      </c>
      <c r="C364" s="1" t="s">
        <v>75</v>
      </c>
      <c r="D364" s="1">
        <v>3</v>
      </c>
    </row>
    <row r="365" spans="2:4" x14ac:dyDescent="0.45">
      <c r="B365" s="1">
        <v>6968</v>
      </c>
      <c r="C365" s="1" t="s">
        <v>69</v>
      </c>
      <c r="D365" s="1">
        <v>2</v>
      </c>
    </row>
    <row r="366" spans="2:4" x14ac:dyDescent="0.45">
      <c r="B366" s="1">
        <v>4128</v>
      </c>
      <c r="C366" s="1" t="s">
        <v>474</v>
      </c>
      <c r="D366" s="1">
        <v>1</v>
      </c>
    </row>
    <row r="367" spans="2:4" x14ac:dyDescent="0.45">
      <c r="B367" s="1">
        <v>22126</v>
      </c>
      <c r="C367" s="1" t="s">
        <v>226</v>
      </c>
      <c r="D367" s="1">
        <v>4</v>
      </c>
    </row>
    <row r="368" spans="2:4" x14ac:dyDescent="0.45">
      <c r="B368" s="1">
        <v>9527</v>
      </c>
      <c r="C368" s="1" t="s">
        <v>651</v>
      </c>
      <c r="D368" s="1">
        <v>3</v>
      </c>
    </row>
    <row r="369" spans="2:4" x14ac:dyDescent="0.45">
      <c r="B369" s="1">
        <v>16244</v>
      </c>
      <c r="C369" s="1" t="s">
        <v>377</v>
      </c>
      <c r="D369" s="1">
        <v>2</v>
      </c>
    </row>
    <row r="370" spans="2:4" x14ac:dyDescent="0.45">
      <c r="B370" s="1">
        <v>23827</v>
      </c>
      <c r="C370" s="1" t="s">
        <v>250</v>
      </c>
      <c r="D370" s="1">
        <v>2</v>
      </c>
    </row>
    <row r="371" spans="2:4" x14ac:dyDescent="0.45">
      <c r="B371" s="1">
        <v>13738</v>
      </c>
      <c r="C371" s="1" t="s">
        <v>478</v>
      </c>
      <c r="D371" s="1">
        <v>2</v>
      </c>
    </row>
    <row r="372" spans="2:4" x14ac:dyDescent="0.45">
      <c r="B372" s="1">
        <v>27510</v>
      </c>
      <c r="C372" s="1" t="s">
        <v>60</v>
      </c>
      <c r="D372" s="1">
        <v>1</v>
      </c>
    </row>
    <row r="373" spans="2:4" x14ac:dyDescent="0.45">
      <c r="B373" s="1">
        <v>15967</v>
      </c>
      <c r="C373" s="1" t="s">
        <v>718</v>
      </c>
      <c r="D373" s="1">
        <v>5</v>
      </c>
    </row>
    <row r="374" spans="2:4" x14ac:dyDescent="0.45">
      <c r="B374" s="1">
        <v>4051</v>
      </c>
      <c r="C374" s="1" t="s">
        <v>535</v>
      </c>
      <c r="D374" s="1">
        <v>5</v>
      </c>
    </row>
    <row r="375" spans="2:4" x14ac:dyDescent="0.45">
      <c r="B375" s="1">
        <v>25099</v>
      </c>
      <c r="C375" s="1" t="s">
        <v>269</v>
      </c>
      <c r="D375" s="1">
        <v>4</v>
      </c>
    </row>
    <row r="376" spans="2:4" x14ac:dyDescent="0.45">
      <c r="B376" s="1">
        <v>54</v>
      </c>
      <c r="C376" s="1" t="s">
        <v>612</v>
      </c>
      <c r="D376" s="1">
        <v>1</v>
      </c>
    </row>
    <row r="377" spans="2:4" x14ac:dyDescent="0.45">
      <c r="B377" s="1">
        <v>23762</v>
      </c>
      <c r="C377" s="1" t="s">
        <v>723</v>
      </c>
      <c r="D377" s="1">
        <v>4</v>
      </c>
    </row>
    <row r="378" spans="2:4" x14ac:dyDescent="0.45">
      <c r="B378" s="1">
        <v>30358</v>
      </c>
      <c r="C378" s="1" t="s">
        <v>591</v>
      </c>
      <c r="D378" s="1">
        <v>3</v>
      </c>
    </row>
    <row r="379" spans="2:4" x14ac:dyDescent="0.45">
      <c r="B379" s="1">
        <v>12768</v>
      </c>
      <c r="C379" s="1" t="s">
        <v>689</v>
      </c>
      <c r="D379" s="1">
        <v>2</v>
      </c>
    </row>
    <row r="380" spans="2:4" x14ac:dyDescent="0.45">
      <c r="B380" s="1">
        <v>14245</v>
      </c>
      <c r="C380" s="1" t="s">
        <v>116</v>
      </c>
      <c r="D380" s="1">
        <v>4</v>
      </c>
    </row>
    <row r="381" spans="2:4" x14ac:dyDescent="0.45">
      <c r="B381" s="1">
        <v>3288</v>
      </c>
      <c r="C381" s="1" t="s">
        <v>497</v>
      </c>
      <c r="D381" s="1">
        <v>1</v>
      </c>
    </row>
    <row r="382" spans="2:4" x14ac:dyDescent="0.45">
      <c r="B382" s="1">
        <v>11593</v>
      </c>
      <c r="C382" s="1" t="s">
        <v>277</v>
      </c>
      <c r="D382" s="1">
        <v>5</v>
      </c>
    </row>
    <row r="383" spans="2:4" x14ac:dyDescent="0.45">
      <c r="B383" s="1">
        <v>8526</v>
      </c>
      <c r="C383" s="1" t="s">
        <v>13</v>
      </c>
      <c r="D383" s="1">
        <v>5</v>
      </c>
    </row>
    <row r="384" spans="2:4" x14ac:dyDescent="0.45">
      <c r="B384" s="1">
        <v>26974</v>
      </c>
      <c r="C384" s="1" t="s">
        <v>84</v>
      </c>
      <c r="D384" s="1">
        <v>4</v>
      </c>
    </row>
    <row r="385" spans="2:4" x14ac:dyDescent="0.45">
      <c r="B385" s="1">
        <v>27629</v>
      </c>
      <c r="C385" s="1" t="s">
        <v>110</v>
      </c>
      <c r="D385" s="1">
        <v>5</v>
      </c>
    </row>
    <row r="386" spans="2:4" x14ac:dyDescent="0.45">
      <c r="B386" s="1">
        <v>31581</v>
      </c>
      <c r="C386" s="1" t="s">
        <v>562</v>
      </c>
      <c r="D386" s="1">
        <v>4</v>
      </c>
    </row>
    <row r="387" spans="2:4" x14ac:dyDescent="0.45">
      <c r="B387" s="1">
        <v>25806</v>
      </c>
      <c r="C387" s="1" t="s">
        <v>530</v>
      </c>
      <c r="D387" s="1">
        <v>3</v>
      </c>
    </row>
    <row r="388" spans="2:4" x14ac:dyDescent="0.45">
      <c r="B388" s="1">
        <v>7881</v>
      </c>
      <c r="C388" s="1" t="s">
        <v>649</v>
      </c>
      <c r="D388" s="1">
        <v>4</v>
      </c>
    </row>
    <row r="389" spans="2:4" x14ac:dyDescent="0.45">
      <c r="B389" s="1">
        <v>23125</v>
      </c>
      <c r="C389" s="1" t="s">
        <v>186</v>
      </c>
      <c r="D389" s="1">
        <v>5</v>
      </c>
    </row>
    <row r="390" spans="2:4" x14ac:dyDescent="0.45">
      <c r="B390" s="1">
        <v>30866</v>
      </c>
      <c r="C390" s="1" t="s">
        <v>165</v>
      </c>
      <c r="D390" s="1">
        <v>5</v>
      </c>
    </row>
    <row r="391" spans="2:4" x14ac:dyDescent="0.45">
      <c r="B391" s="1">
        <v>17804</v>
      </c>
      <c r="C391" s="1" t="s">
        <v>619</v>
      </c>
      <c r="D391" s="1">
        <v>2</v>
      </c>
    </row>
    <row r="392" spans="2:4" x14ac:dyDescent="0.45">
      <c r="B392" s="1">
        <v>12130</v>
      </c>
      <c r="C392" s="1" t="s">
        <v>151</v>
      </c>
      <c r="D392" s="1">
        <v>3</v>
      </c>
    </row>
    <row r="393" spans="2:4" x14ac:dyDescent="0.45">
      <c r="B393" s="1">
        <v>13396</v>
      </c>
      <c r="C393" s="1" t="s">
        <v>661</v>
      </c>
      <c r="D393" s="1">
        <v>3</v>
      </c>
    </row>
    <row r="394" spans="2:4" x14ac:dyDescent="0.45">
      <c r="B394" s="1">
        <v>24230</v>
      </c>
      <c r="C394" s="1" t="s">
        <v>559</v>
      </c>
      <c r="D394" s="1">
        <v>1</v>
      </c>
    </row>
    <row r="395" spans="2:4" x14ac:dyDescent="0.45">
      <c r="B395" s="1">
        <v>24182</v>
      </c>
      <c r="C395" s="1" t="s">
        <v>499</v>
      </c>
      <c r="D395" s="1">
        <v>4</v>
      </c>
    </row>
    <row r="396" spans="2:4" x14ac:dyDescent="0.45">
      <c r="B396" s="1">
        <v>2595</v>
      </c>
      <c r="C396" s="1" t="s">
        <v>141</v>
      </c>
      <c r="D396" s="1">
        <v>5</v>
      </c>
    </row>
    <row r="397" spans="2:4" x14ac:dyDescent="0.45">
      <c r="B397" s="1">
        <v>14619</v>
      </c>
      <c r="C397" s="1" t="s">
        <v>464</v>
      </c>
      <c r="D397" s="1">
        <v>5</v>
      </c>
    </row>
    <row r="398" spans="2:4" x14ac:dyDescent="0.45">
      <c r="B398" s="1">
        <v>27232</v>
      </c>
      <c r="C398" s="1" t="s">
        <v>654</v>
      </c>
      <c r="D398" s="1">
        <v>4</v>
      </c>
    </row>
    <row r="399" spans="2:4" x14ac:dyDescent="0.45">
      <c r="B399" s="1">
        <v>30793</v>
      </c>
      <c r="C399" s="1" t="s">
        <v>286</v>
      </c>
      <c r="D399" s="1">
        <v>2</v>
      </c>
    </row>
    <row r="400" spans="2:4" x14ac:dyDescent="0.45">
      <c r="B400" s="1">
        <v>9533</v>
      </c>
      <c r="C400" s="1" t="s">
        <v>228</v>
      </c>
      <c r="D400" s="1">
        <v>1</v>
      </c>
    </row>
    <row r="401" spans="2:4" x14ac:dyDescent="0.45">
      <c r="B401" s="1">
        <v>16835</v>
      </c>
      <c r="C401" s="1" t="s">
        <v>296</v>
      </c>
      <c r="D401" s="1">
        <v>2</v>
      </c>
    </row>
    <row r="402" spans="2:4" x14ac:dyDescent="0.45">
      <c r="B402" s="1">
        <v>1318</v>
      </c>
      <c r="C402" s="1" t="s">
        <v>411</v>
      </c>
      <c r="D402" s="1">
        <v>1</v>
      </c>
    </row>
    <row r="403" spans="2:4" x14ac:dyDescent="0.45">
      <c r="B403" s="1">
        <v>8390</v>
      </c>
      <c r="C403" s="1" t="s">
        <v>203</v>
      </c>
      <c r="D403" s="1">
        <v>4</v>
      </c>
    </row>
    <row r="404" spans="2:4" x14ac:dyDescent="0.45">
      <c r="B404" s="1">
        <v>4094</v>
      </c>
      <c r="C404" s="1" t="s">
        <v>625</v>
      </c>
      <c r="D404" s="1">
        <v>1</v>
      </c>
    </row>
    <row r="405" spans="2:4" x14ac:dyDescent="0.45">
      <c r="B405" s="1">
        <v>4570</v>
      </c>
      <c r="C405" s="1" t="s">
        <v>32</v>
      </c>
      <c r="D405" s="1">
        <v>5</v>
      </c>
    </row>
    <row r="406" spans="2:4" x14ac:dyDescent="0.45">
      <c r="B406" s="1">
        <v>6808</v>
      </c>
      <c r="C406" s="1" t="s">
        <v>611</v>
      </c>
      <c r="D406" s="1">
        <v>4</v>
      </c>
    </row>
    <row r="407" spans="2:4" x14ac:dyDescent="0.45">
      <c r="B407" s="1">
        <v>7173</v>
      </c>
      <c r="C407" s="1" t="s">
        <v>73</v>
      </c>
      <c r="D407" s="1">
        <v>5</v>
      </c>
    </row>
    <row r="408" spans="2:4" x14ac:dyDescent="0.45">
      <c r="B408" s="1">
        <v>9287</v>
      </c>
      <c r="C408" s="1" t="s">
        <v>414</v>
      </c>
      <c r="D408" s="1">
        <v>1</v>
      </c>
    </row>
    <row r="409" spans="2:4" x14ac:dyDescent="0.45">
      <c r="B409" s="1">
        <v>16812</v>
      </c>
      <c r="C409" s="1" t="s">
        <v>192</v>
      </c>
      <c r="D409" s="1">
        <v>2</v>
      </c>
    </row>
    <row r="410" spans="2:4" x14ac:dyDescent="0.45">
      <c r="B410" s="1">
        <v>6551</v>
      </c>
      <c r="C410" s="1" t="s">
        <v>20</v>
      </c>
      <c r="D410" s="1">
        <v>4</v>
      </c>
    </row>
    <row r="411" spans="2:4" x14ac:dyDescent="0.45">
      <c r="B411" s="1">
        <v>1743</v>
      </c>
      <c r="C411" s="1" t="s">
        <v>725</v>
      </c>
      <c r="D411" s="1">
        <v>2</v>
      </c>
    </row>
    <row r="412" spans="2:4" x14ac:dyDescent="0.45">
      <c r="B412" s="1">
        <v>28397</v>
      </c>
      <c r="C412" s="1" t="s">
        <v>88</v>
      </c>
      <c r="D412" s="1">
        <v>5</v>
      </c>
    </row>
    <row r="413" spans="2:4" x14ac:dyDescent="0.45">
      <c r="B413" s="1">
        <v>5977</v>
      </c>
      <c r="C413" s="1" t="s">
        <v>424</v>
      </c>
      <c r="D413" s="1">
        <v>1</v>
      </c>
    </row>
    <row r="414" spans="2:4" x14ac:dyDescent="0.45">
      <c r="B414" s="1">
        <v>23208</v>
      </c>
      <c r="C414" s="1" t="s">
        <v>207</v>
      </c>
      <c r="D414" s="1">
        <v>2</v>
      </c>
    </row>
    <row r="415" spans="2:4" x14ac:dyDescent="0.45">
      <c r="B415" s="1">
        <v>4888</v>
      </c>
      <c r="C415" s="1" t="s">
        <v>560</v>
      </c>
      <c r="D415" s="1">
        <v>5</v>
      </c>
    </row>
    <row r="416" spans="2:4" x14ac:dyDescent="0.45">
      <c r="B416" s="1">
        <v>11072</v>
      </c>
      <c r="C416" s="1" t="s">
        <v>650</v>
      </c>
      <c r="D416" s="1">
        <v>5</v>
      </c>
    </row>
    <row r="417" spans="2:4" x14ac:dyDescent="0.45">
      <c r="B417" s="1">
        <v>3876</v>
      </c>
      <c r="C417" s="1" t="s">
        <v>144</v>
      </c>
      <c r="D417" s="1">
        <v>2</v>
      </c>
    </row>
    <row r="418" spans="2:4" x14ac:dyDescent="0.45">
      <c r="B418" s="1">
        <v>10203</v>
      </c>
      <c r="C418" s="1" t="s">
        <v>91</v>
      </c>
      <c r="D418" s="1">
        <v>1</v>
      </c>
    </row>
    <row r="419" spans="2:4" x14ac:dyDescent="0.45">
      <c r="B419" s="1">
        <v>5993</v>
      </c>
      <c r="C419" s="1" t="s">
        <v>483</v>
      </c>
      <c r="D419" s="1">
        <v>4</v>
      </c>
    </row>
    <row r="420" spans="2:4" x14ac:dyDescent="0.45">
      <c r="B420" s="1">
        <v>17921</v>
      </c>
      <c r="C420" s="1" t="s">
        <v>537</v>
      </c>
      <c r="D420" s="1">
        <v>2</v>
      </c>
    </row>
    <row r="421" spans="2:4" x14ac:dyDescent="0.45">
      <c r="B421" s="1">
        <v>340</v>
      </c>
      <c r="C421" s="1" t="s">
        <v>652</v>
      </c>
      <c r="D421" s="1">
        <v>3</v>
      </c>
    </row>
    <row r="422" spans="2:4" x14ac:dyDescent="0.45">
      <c r="B422" s="1">
        <v>13644</v>
      </c>
      <c r="C422" s="1" t="s">
        <v>381</v>
      </c>
      <c r="D422" s="1">
        <v>2</v>
      </c>
    </row>
    <row r="423" spans="2:4" x14ac:dyDescent="0.45">
      <c r="B423" s="1">
        <v>19345</v>
      </c>
      <c r="C423" s="1" t="s">
        <v>516</v>
      </c>
      <c r="D423" s="1">
        <v>2</v>
      </c>
    </row>
    <row r="424" spans="2:4" x14ac:dyDescent="0.45">
      <c r="B424" s="1">
        <v>31845</v>
      </c>
      <c r="C424" s="1" t="s">
        <v>412</v>
      </c>
      <c r="D424" s="1">
        <v>5</v>
      </c>
    </row>
    <row r="425" spans="2:4" x14ac:dyDescent="0.45">
      <c r="B425" s="1">
        <v>13233</v>
      </c>
      <c r="C425" s="1" t="s">
        <v>555</v>
      </c>
      <c r="D425" s="1">
        <v>5</v>
      </c>
    </row>
    <row r="426" spans="2:4" x14ac:dyDescent="0.45">
      <c r="B426" s="1">
        <v>9635</v>
      </c>
      <c r="C426" s="1" t="s">
        <v>337</v>
      </c>
      <c r="D426" s="1">
        <v>3</v>
      </c>
    </row>
    <row r="427" spans="2:4" x14ac:dyDescent="0.45">
      <c r="B427" s="1">
        <v>20909</v>
      </c>
      <c r="C427" s="1" t="s">
        <v>756</v>
      </c>
      <c r="D427" s="1">
        <v>3</v>
      </c>
    </row>
    <row r="428" spans="2:4" x14ac:dyDescent="0.45">
      <c r="B428" s="1">
        <v>29087</v>
      </c>
      <c r="C428" s="1" t="s">
        <v>600</v>
      </c>
      <c r="D428" s="1">
        <v>4</v>
      </c>
    </row>
    <row r="429" spans="2:4" x14ac:dyDescent="0.45">
      <c r="B429" s="1">
        <v>25146</v>
      </c>
      <c r="C429" s="1" t="s">
        <v>696</v>
      </c>
      <c r="D429" s="1">
        <v>2</v>
      </c>
    </row>
    <row r="430" spans="2:4" x14ac:dyDescent="0.45">
      <c r="B430" s="1">
        <v>588</v>
      </c>
      <c r="C430" s="1" t="s">
        <v>388</v>
      </c>
      <c r="D430" s="1">
        <v>3</v>
      </c>
    </row>
    <row r="431" spans="2:4" x14ac:dyDescent="0.45">
      <c r="B431" s="1">
        <v>31100</v>
      </c>
      <c r="C431" s="1" t="s">
        <v>476</v>
      </c>
      <c r="D431" s="1">
        <v>2</v>
      </c>
    </row>
    <row r="432" spans="2:4" x14ac:dyDescent="0.45">
      <c r="B432" s="1">
        <v>21614</v>
      </c>
      <c r="C432" s="1" t="s">
        <v>201</v>
      </c>
      <c r="D432" s="1">
        <v>4</v>
      </c>
    </row>
    <row r="433" spans="2:4" x14ac:dyDescent="0.45">
      <c r="B433" s="1">
        <v>10462</v>
      </c>
      <c r="C433" s="1" t="s">
        <v>781</v>
      </c>
      <c r="D433" s="1">
        <v>5</v>
      </c>
    </row>
    <row r="434" spans="2:4" x14ac:dyDescent="0.45">
      <c r="B434" s="1">
        <v>27553</v>
      </c>
      <c r="C434" s="1" t="s">
        <v>396</v>
      </c>
      <c r="D434" s="1">
        <v>2</v>
      </c>
    </row>
    <row r="435" spans="2:4" x14ac:dyDescent="0.45">
      <c r="B435" s="1">
        <v>13760</v>
      </c>
      <c r="C435" s="1" t="s">
        <v>496</v>
      </c>
      <c r="D435" s="1">
        <v>1</v>
      </c>
    </row>
    <row r="436" spans="2:4" x14ac:dyDescent="0.45">
      <c r="B436" s="1">
        <v>1406</v>
      </c>
      <c r="C436" s="1" t="s">
        <v>628</v>
      </c>
      <c r="D436" s="1">
        <v>1</v>
      </c>
    </row>
    <row r="437" spans="2:4" x14ac:dyDescent="0.45">
      <c r="B437" s="1">
        <v>22657</v>
      </c>
      <c r="C437" s="1" t="s">
        <v>546</v>
      </c>
      <c r="D437" s="1">
        <v>1</v>
      </c>
    </row>
    <row r="438" spans="2:4" x14ac:dyDescent="0.45">
      <c r="B438" s="1">
        <v>15901</v>
      </c>
      <c r="C438" s="1" t="s">
        <v>561</v>
      </c>
      <c r="D438" s="1">
        <v>2</v>
      </c>
    </row>
    <row r="439" spans="2:4" x14ac:dyDescent="0.45">
      <c r="B439" s="1">
        <v>11922</v>
      </c>
      <c r="C439" s="1" t="s">
        <v>334</v>
      </c>
      <c r="D439" s="1">
        <v>3</v>
      </c>
    </row>
    <row r="440" spans="2:4" x14ac:dyDescent="0.45">
      <c r="B440" s="1">
        <v>22094</v>
      </c>
      <c r="C440" s="1" t="s">
        <v>666</v>
      </c>
      <c r="D440" s="1">
        <v>2</v>
      </c>
    </row>
    <row r="441" spans="2:4" x14ac:dyDescent="0.45">
      <c r="B441" s="1">
        <v>20836</v>
      </c>
      <c r="C441" s="1" t="s">
        <v>659</v>
      </c>
      <c r="D441" s="1">
        <v>3</v>
      </c>
    </row>
    <row r="442" spans="2:4" x14ac:dyDescent="0.45">
      <c r="B442" s="1">
        <v>28144</v>
      </c>
      <c r="C442" s="1" t="s">
        <v>246</v>
      </c>
      <c r="D442" s="1">
        <v>4</v>
      </c>
    </row>
    <row r="443" spans="2:4" x14ac:dyDescent="0.45">
      <c r="B443" s="1">
        <v>27706</v>
      </c>
      <c r="C443" s="1" t="s">
        <v>109</v>
      </c>
      <c r="D443" s="1">
        <v>4</v>
      </c>
    </row>
    <row r="444" spans="2:4" x14ac:dyDescent="0.45">
      <c r="B444" s="1">
        <v>27118</v>
      </c>
      <c r="C444" s="1" t="s">
        <v>564</v>
      </c>
      <c r="D444" s="1">
        <v>5</v>
      </c>
    </row>
    <row r="445" spans="2:4" x14ac:dyDescent="0.45">
      <c r="B445" s="1">
        <v>21612</v>
      </c>
      <c r="C445" s="1" t="s">
        <v>528</v>
      </c>
      <c r="D445" s="1">
        <v>2</v>
      </c>
    </row>
    <row r="446" spans="2:4" x14ac:dyDescent="0.45">
      <c r="B446" s="1">
        <v>31772</v>
      </c>
      <c r="C446" s="1" t="s">
        <v>750</v>
      </c>
      <c r="D446" s="1">
        <v>2</v>
      </c>
    </row>
    <row r="447" spans="2:4" x14ac:dyDescent="0.45">
      <c r="B447" s="1">
        <v>6849</v>
      </c>
      <c r="C447" s="1" t="s">
        <v>172</v>
      </c>
      <c r="D447" s="1">
        <v>3</v>
      </c>
    </row>
    <row r="448" spans="2:4" x14ac:dyDescent="0.45">
      <c r="B448" s="1">
        <v>11549</v>
      </c>
      <c r="C448" s="1" t="s">
        <v>197</v>
      </c>
      <c r="D448" s="1">
        <v>2</v>
      </c>
    </row>
    <row r="449" spans="2:4" x14ac:dyDescent="0.45">
      <c r="B449" s="1">
        <v>30308</v>
      </c>
      <c r="C449" s="1" t="s">
        <v>130</v>
      </c>
      <c r="D449" s="1">
        <v>4</v>
      </c>
    </row>
    <row r="450" spans="2:4" x14ac:dyDescent="0.45">
      <c r="B450" s="1">
        <v>22851</v>
      </c>
      <c r="C450" s="1" t="s">
        <v>95</v>
      </c>
      <c r="D450" s="1">
        <v>4</v>
      </c>
    </row>
    <row r="451" spans="2:4" x14ac:dyDescent="0.45">
      <c r="B451" s="1">
        <v>11439</v>
      </c>
      <c r="C451" s="1" t="s">
        <v>543</v>
      </c>
      <c r="D451" s="1">
        <v>5</v>
      </c>
    </row>
    <row r="452" spans="2:4" x14ac:dyDescent="0.45">
      <c r="B452" s="1">
        <v>3444</v>
      </c>
      <c r="C452" s="1" t="s">
        <v>132</v>
      </c>
      <c r="D452" s="1">
        <v>1</v>
      </c>
    </row>
    <row r="453" spans="2:4" x14ac:dyDescent="0.45">
      <c r="B453" s="1">
        <v>13760</v>
      </c>
      <c r="C453" s="1" t="s">
        <v>673</v>
      </c>
      <c r="D453" s="1">
        <v>1</v>
      </c>
    </row>
    <row r="454" spans="2:4" x14ac:dyDescent="0.45">
      <c r="B454" s="1">
        <v>28278</v>
      </c>
      <c r="C454" s="1" t="s">
        <v>284</v>
      </c>
      <c r="D454" s="1">
        <v>3</v>
      </c>
    </row>
    <row r="455" spans="2:4" x14ac:dyDescent="0.45">
      <c r="B455" s="1">
        <v>30406</v>
      </c>
      <c r="C455" s="1" t="s">
        <v>777</v>
      </c>
      <c r="D455" s="1">
        <v>1</v>
      </c>
    </row>
    <row r="456" spans="2:4" x14ac:dyDescent="0.45">
      <c r="B456" s="1">
        <v>23450</v>
      </c>
      <c r="C456" s="1" t="s">
        <v>519</v>
      </c>
      <c r="D456" s="1">
        <v>3</v>
      </c>
    </row>
    <row r="457" spans="2:4" x14ac:dyDescent="0.45">
      <c r="B457" s="1">
        <v>11862</v>
      </c>
      <c r="C457" s="1" t="s">
        <v>671</v>
      </c>
      <c r="D457" s="1">
        <v>2</v>
      </c>
    </row>
    <row r="458" spans="2:4" x14ac:dyDescent="0.45">
      <c r="B458" s="1">
        <v>10315</v>
      </c>
      <c r="C458" s="1" t="s">
        <v>480</v>
      </c>
      <c r="D458" s="1">
        <v>1</v>
      </c>
    </row>
    <row r="459" spans="2:4" x14ac:dyDescent="0.45">
      <c r="B459" s="1">
        <v>10457</v>
      </c>
      <c r="C459" s="1" t="s">
        <v>751</v>
      </c>
      <c r="D459" s="1">
        <v>3</v>
      </c>
    </row>
    <row r="460" spans="2:4" x14ac:dyDescent="0.45">
      <c r="B460" s="1">
        <v>19175</v>
      </c>
      <c r="C460" s="1" t="s">
        <v>738</v>
      </c>
      <c r="D460" s="1">
        <v>1</v>
      </c>
    </row>
    <row r="461" spans="2:4" x14ac:dyDescent="0.45">
      <c r="B461" s="1">
        <v>21525</v>
      </c>
      <c r="C461" s="1" t="s">
        <v>122</v>
      </c>
      <c r="D461" s="1">
        <v>1</v>
      </c>
    </row>
    <row r="462" spans="2:4" x14ac:dyDescent="0.45">
      <c r="B462" s="1">
        <v>23678</v>
      </c>
      <c r="C462" s="1" t="s">
        <v>94</v>
      </c>
      <c r="D462" s="1">
        <v>2</v>
      </c>
    </row>
    <row r="463" spans="2:4" x14ac:dyDescent="0.45">
      <c r="B463" s="1">
        <v>2176</v>
      </c>
      <c r="C463" s="1" t="s">
        <v>307</v>
      </c>
      <c r="D463" s="1">
        <v>1</v>
      </c>
    </row>
    <row r="464" spans="2:4" x14ac:dyDescent="0.45">
      <c r="B464" s="1">
        <v>11467</v>
      </c>
      <c r="C464" s="1" t="s">
        <v>142</v>
      </c>
      <c r="D464" s="1">
        <v>3</v>
      </c>
    </row>
    <row r="465" spans="2:4" x14ac:dyDescent="0.45">
      <c r="B465" s="1">
        <v>24814</v>
      </c>
      <c r="C465" s="1" t="s">
        <v>315</v>
      </c>
      <c r="D465" s="1">
        <v>1</v>
      </c>
    </row>
    <row r="466" spans="2:4" x14ac:dyDescent="0.45">
      <c r="B466" s="1">
        <v>10104</v>
      </c>
      <c r="C466" s="1" t="s">
        <v>287</v>
      </c>
      <c r="D466" s="1">
        <v>3</v>
      </c>
    </row>
    <row r="467" spans="2:4" x14ac:dyDescent="0.45">
      <c r="B467" s="1">
        <v>9537</v>
      </c>
      <c r="C467" s="1" t="s">
        <v>577</v>
      </c>
      <c r="D467" s="1">
        <v>2</v>
      </c>
    </row>
    <row r="468" spans="2:4" x14ac:dyDescent="0.45">
      <c r="B468" s="1">
        <v>27652</v>
      </c>
      <c r="C468" s="1" t="s">
        <v>487</v>
      </c>
      <c r="D468" s="1">
        <v>1</v>
      </c>
    </row>
    <row r="469" spans="2:4" x14ac:dyDescent="0.45">
      <c r="B469" s="1">
        <v>9367</v>
      </c>
      <c r="C469" s="1" t="s">
        <v>520</v>
      </c>
      <c r="D469" s="1">
        <v>4</v>
      </c>
    </row>
    <row r="470" spans="2:4" x14ac:dyDescent="0.45">
      <c r="B470" s="1">
        <v>26768</v>
      </c>
      <c r="C470" s="1" t="s">
        <v>565</v>
      </c>
      <c r="D470" s="1">
        <v>1</v>
      </c>
    </row>
    <row r="471" spans="2:4" x14ac:dyDescent="0.45">
      <c r="B471" s="1">
        <v>3124</v>
      </c>
      <c r="C471" s="1" t="s">
        <v>117</v>
      </c>
      <c r="D471" s="1">
        <v>2</v>
      </c>
    </row>
    <row r="472" spans="2:4" x14ac:dyDescent="0.45">
      <c r="B472" s="1">
        <v>31226</v>
      </c>
      <c r="C472" s="1" t="s">
        <v>754</v>
      </c>
      <c r="D472" s="1">
        <v>5</v>
      </c>
    </row>
    <row r="473" spans="2:4" x14ac:dyDescent="0.45">
      <c r="B473" s="1">
        <v>15999</v>
      </c>
      <c r="C473" s="1" t="s">
        <v>752</v>
      </c>
      <c r="D473" s="1">
        <v>2</v>
      </c>
    </row>
    <row r="474" spans="2:4" x14ac:dyDescent="0.45">
      <c r="B474" s="1">
        <v>13339</v>
      </c>
      <c r="C474" s="1" t="s">
        <v>658</v>
      </c>
      <c r="D474" s="1">
        <v>2</v>
      </c>
    </row>
    <row r="475" spans="2:4" x14ac:dyDescent="0.45">
      <c r="B475" s="1">
        <v>25788</v>
      </c>
      <c r="C475" s="1" t="s">
        <v>212</v>
      </c>
      <c r="D475" s="1">
        <v>4</v>
      </c>
    </row>
    <row r="476" spans="2:4" x14ac:dyDescent="0.45">
      <c r="B476" s="1">
        <v>14346</v>
      </c>
      <c r="C476" s="1" t="s">
        <v>653</v>
      </c>
      <c r="D476" s="1">
        <v>3</v>
      </c>
    </row>
    <row r="477" spans="2:4" x14ac:dyDescent="0.45">
      <c r="B477" s="1">
        <v>12239</v>
      </c>
      <c r="C477" s="1" t="s">
        <v>127</v>
      </c>
      <c r="D477" s="1">
        <v>4</v>
      </c>
    </row>
    <row r="478" spans="2:4" x14ac:dyDescent="0.45">
      <c r="B478" s="1">
        <v>23528</v>
      </c>
      <c r="C478" s="1" t="s">
        <v>189</v>
      </c>
      <c r="D478" s="1">
        <v>2</v>
      </c>
    </row>
    <row r="479" spans="2:4" x14ac:dyDescent="0.45">
      <c r="B479" s="1">
        <v>12954</v>
      </c>
      <c r="C479" s="1" t="s">
        <v>416</v>
      </c>
      <c r="D479" s="1">
        <v>5</v>
      </c>
    </row>
    <row r="480" spans="2:4" x14ac:dyDescent="0.45">
      <c r="B480" s="1">
        <v>12410</v>
      </c>
      <c r="C480" s="1" t="s">
        <v>566</v>
      </c>
      <c r="D480" s="1">
        <v>1</v>
      </c>
    </row>
    <row r="481" spans="2:4" x14ac:dyDescent="0.45">
      <c r="B481" s="1">
        <v>5916</v>
      </c>
      <c r="C481" s="1" t="s">
        <v>85</v>
      </c>
      <c r="D481" s="1">
        <v>4</v>
      </c>
    </row>
    <row r="482" spans="2:4" x14ac:dyDescent="0.45">
      <c r="B482" s="1">
        <v>14060</v>
      </c>
      <c r="C482" s="1" t="s">
        <v>552</v>
      </c>
      <c r="D482" s="1">
        <v>1</v>
      </c>
    </row>
    <row r="483" spans="2:4" x14ac:dyDescent="0.45">
      <c r="B483" s="1">
        <v>4880</v>
      </c>
      <c r="C483" s="1" t="s">
        <v>427</v>
      </c>
      <c r="D483" s="1">
        <v>1</v>
      </c>
    </row>
    <row r="484" spans="2:4" x14ac:dyDescent="0.45">
      <c r="B484" s="1">
        <v>18137</v>
      </c>
      <c r="C484" s="1" t="s">
        <v>665</v>
      </c>
      <c r="D484" s="1">
        <v>3</v>
      </c>
    </row>
    <row r="485" spans="2:4" x14ac:dyDescent="0.45">
      <c r="B485" s="1">
        <v>18319</v>
      </c>
      <c r="C485" s="1" t="s">
        <v>101</v>
      </c>
      <c r="D485" s="1">
        <v>1</v>
      </c>
    </row>
    <row r="486" spans="2:4" x14ac:dyDescent="0.45">
      <c r="B486" s="1">
        <v>28909</v>
      </c>
      <c r="C486" s="1" t="s">
        <v>204</v>
      </c>
      <c r="D486" s="1">
        <v>2</v>
      </c>
    </row>
    <row r="487" spans="2:4" x14ac:dyDescent="0.45">
      <c r="B487" s="1">
        <v>26925</v>
      </c>
      <c r="C487" s="1" t="s">
        <v>691</v>
      </c>
      <c r="D487" s="1">
        <v>3</v>
      </c>
    </row>
    <row r="488" spans="2:4" x14ac:dyDescent="0.45">
      <c r="B488" s="1">
        <v>7418</v>
      </c>
      <c r="C488" s="1" t="s">
        <v>285</v>
      </c>
      <c r="D488" s="1">
        <v>5</v>
      </c>
    </row>
    <row r="489" spans="2:4" x14ac:dyDescent="0.45">
      <c r="B489" s="1">
        <v>20198</v>
      </c>
      <c r="C489" s="1" t="s">
        <v>409</v>
      </c>
      <c r="D489" s="1">
        <v>5</v>
      </c>
    </row>
    <row r="490" spans="2:4" x14ac:dyDescent="0.45">
      <c r="B490" s="1">
        <v>31272</v>
      </c>
      <c r="C490" s="1" t="s">
        <v>126</v>
      </c>
      <c r="D490" s="1">
        <v>2</v>
      </c>
    </row>
    <row r="491" spans="2:4" x14ac:dyDescent="0.45">
      <c r="B491" s="1">
        <v>4894</v>
      </c>
      <c r="C491" s="1" t="s">
        <v>198</v>
      </c>
      <c r="D491" s="1">
        <v>2</v>
      </c>
    </row>
    <row r="492" spans="2:4" x14ac:dyDescent="0.45">
      <c r="B492" s="1">
        <v>575</v>
      </c>
      <c r="C492" s="1" t="s">
        <v>758</v>
      </c>
      <c r="D492" s="1">
        <v>2</v>
      </c>
    </row>
    <row r="493" spans="2:4" x14ac:dyDescent="0.45">
      <c r="B493" s="1">
        <v>27386</v>
      </c>
      <c r="C493" s="1" t="s">
        <v>325</v>
      </c>
      <c r="D493" s="1">
        <v>4</v>
      </c>
    </row>
    <row r="494" spans="2:4" x14ac:dyDescent="0.45">
      <c r="B494" s="1">
        <v>21937</v>
      </c>
      <c r="C494" s="1" t="s">
        <v>454</v>
      </c>
      <c r="D494" s="1">
        <v>3</v>
      </c>
    </row>
    <row r="495" spans="2:4" x14ac:dyDescent="0.45">
      <c r="B495" s="1">
        <v>31005</v>
      </c>
      <c r="C495" s="1" t="s">
        <v>614</v>
      </c>
      <c r="D495" s="1">
        <v>4</v>
      </c>
    </row>
    <row r="496" spans="2:4" x14ac:dyDescent="0.45">
      <c r="B496" s="1">
        <v>20617</v>
      </c>
      <c r="C496" s="1" t="s">
        <v>636</v>
      </c>
      <c r="D496" s="1">
        <v>2</v>
      </c>
    </row>
    <row r="497" spans="2:4" x14ac:dyDescent="0.45">
      <c r="B497" s="1">
        <v>23362</v>
      </c>
      <c r="C497" s="1" t="s">
        <v>98</v>
      </c>
      <c r="D497" s="1">
        <v>4</v>
      </c>
    </row>
    <row r="498" spans="2:4" x14ac:dyDescent="0.45">
      <c r="B498" s="1">
        <v>18949</v>
      </c>
      <c r="C498" s="1" t="s">
        <v>729</v>
      </c>
      <c r="D498" s="1">
        <v>3</v>
      </c>
    </row>
    <row r="499" spans="2:4" x14ac:dyDescent="0.45">
      <c r="B499" s="1">
        <v>12841</v>
      </c>
      <c r="C499" s="1" t="s">
        <v>139</v>
      </c>
      <c r="D499" s="1">
        <v>2</v>
      </c>
    </row>
    <row r="500" spans="2:4" x14ac:dyDescent="0.45">
      <c r="B500" s="1">
        <v>6683</v>
      </c>
      <c r="C500" s="1" t="s">
        <v>401</v>
      </c>
      <c r="D500" s="1">
        <v>5</v>
      </c>
    </row>
    <row r="501" spans="2:4" x14ac:dyDescent="0.45">
      <c r="B501" s="1">
        <v>8328</v>
      </c>
      <c r="C501" s="1" t="s">
        <v>639</v>
      </c>
      <c r="D501" s="1">
        <v>3</v>
      </c>
    </row>
    <row r="502" spans="2:4" x14ac:dyDescent="0.45">
      <c r="B502" s="1">
        <v>30836</v>
      </c>
      <c r="C502" s="1" t="s">
        <v>394</v>
      </c>
      <c r="D502" s="1">
        <v>3</v>
      </c>
    </row>
    <row r="503" spans="2:4" x14ac:dyDescent="0.45">
      <c r="B503" s="1">
        <v>1044</v>
      </c>
      <c r="C503" s="1" t="s">
        <v>638</v>
      </c>
      <c r="D503" s="1">
        <v>4</v>
      </c>
    </row>
    <row r="504" spans="2:4" x14ac:dyDescent="0.45">
      <c r="B504" s="1">
        <v>2277</v>
      </c>
      <c r="C504" s="1" t="s">
        <v>182</v>
      </c>
      <c r="D504" s="1">
        <v>2</v>
      </c>
    </row>
    <row r="505" spans="2:4" x14ac:dyDescent="0.45">
      <c r="B505" s="1">
        <v>26276</v>
      </c>
      <c r="C505" s="1" t="s">
        <v>196</v>
      </c>
      <c r="D505" s="1">
        <v>4</v>
      </c>
    </row>
    <row r="506" spans="2:4" x14ac:dyDescent="0.45">
      <c r="B506" s="1">
        <v>17641</v>
      </c>
      <c r="C506" s="1" t="s">
        <v>662</v>
      </c>
      <c r="D506" s="1">
        <v>1</v>
      </c>
    </row>
    <row r="507" spans="2:4" x14ac:dyDescent="0.45">
      <c r="B507" s="1">
        <v>20576</v>
      </c>
      <c r="C507" s="1" t="s">
        <v>471</v>
      </c>
      <c r="D507" s="1">
        <v>4</v>
      </c>
    </row>
    <row r="508" spans="2:4" x14ac:dyDescent="0.45">
      <c r="B508" s="1">
        <v>14007</v>
      </c>
      <c r="C508" s="1" t="s">
        <v>154</v>
      </c>
      <c r="D508" s="1">
        <v>3</v>
      </c>
    </row>
    <row r="509" spans="2:4" x14ac:dyDescent="0.45">
      <c r="B509" s="1">
        <v>24980</v>
      </c>
      <c r="C509" s="1" t="s">
        <v>90</v>
      </c>
      <c r="D509" s="1">
        <v>4</v>
      </c>
    </row>
    <row r="510" spans="2:4" x14ac:dyDescent="0.45">
      <c r="B510" s="1">
        <v>27847</v>
      </c>
      <c r="C510" s="1" t="s">
        <v>308</v>
      </c>
      <c r="D510" s="1">
        <v>1</v>
      </c>
    </row>
    <row r="511" spans="2:4" x14ac:dyDescent="0.45">
      <c r="B511" s="1">
        <v>18398</v>
      </c>
      <c r="C511" s="1" t="s">
        <v>513</v>
      </c>
      <c r="D511" s="1">
        <v>3</v>
      </c>
    </row>
    <row r="512" spans="2:4" x14ac:dyDescent="0.45">
      <c r="B512" s="1">
        <v>19579</v>
      </c>
      <c r="C512" s="1" t="s">
        <v>290</v>
      </c>
      <c r="D512" s="1">
        <v>3</v>
      </c>
    </row>
    <row r="513" spans="2:4" x14ac:dyDescent="0.45">
      <c r="B513" s="1">
        <v>6599</v>
      </c>
      <c r="C513" s="1" t="s">
        <v>326</v>
      </c>
      <c r="D513" s="1">
        <v>5</v>
      </c>
    </row>
    <row r="514" spans="2:4" x14ac:dyDescent="0.45">
      <c r="B514" s="1">
        <v>25679</v>
      </c>
      <c r="C514" s="1" t="s">
        <v>757</v>
      </c>
      <c r="D514" s="1">
        <v>1</v>
      </c>
    </row>
    <row r="515" spans="2:4" x14ac:dyDescent="0.45">
      <c r="B515" s="1">
        <v>28618</v>
      </c>
      <c r="C515" s="1" t="s">
        <v>531</v>
      </c>
      <c r="D515" s="1">
        <v>3</v>
      </c>
    </row>
    <row r="516" spans="2:4" x14ac:dyDescent="0.45">
      <c r="B516" s="1">
        <v>27375</v>
      </c>
      <c r="C516" s="1" t="s">
        <v>369</v>
      </c>
      <c r="D516" s="1">
        <v>3</v>
      </c>
    </row>
    <row r="517" spans="2:4" x14ac:dyDescent="0.45">
      <c r="B517" s="1">
        <v>5001</v>
      </c>
      <c r="C517" s="1" t="s">
        <v>589</v>
      </c>
      <c r="D517" s="1">
        <v>2</v>
      </c>
    </row>
    <row r="518" spans="2:4" x14ac:dyDescent="0.45">
      <c r="B518" s="1">
        <v>16635</v>
      </c>
      <c r="C518" s="1" t="s">
        <v>587</v>
      </c>
      <c r="D518" s="1">
        <v>2</v>
      </c>
    </row>
    <row r="519" spans="2:4" x14ac:dyDescent="0.45">
      <c r="B519" s="1">
        <v>25312</v>
      </c>
      <c r="C519" s="1" t="s">
        <v>467</v>
      </c>
      <c r="D519" s="1">
        <v>5</v>
      </c>
    </row>
    <row r="520" spans="2:4" x14ac:dyDescent="0.45">
      <c r="B520" s="1">
        <v>16663</v>
      </c>
      <c r="C520" s="1" t="s">
        <v>529</v>
      </c>
      <c r="D520" s="1">
        <v>4</v>
      </c>
    </row>
    <row r="521" spans="2:4" x14ac:dyDescent="0.45">
      <c r="B521" s="1">
        <v>30356</v>
      </c>
      <c r="C521" s="1" t="s">
        <v>633</v>
      </c>
      <c r="D521" s="1">
        <v>4</v>
      </c>
    </row>
    <row r="522" spans="2:4" x14ac:dyDescent="0.45">
      <c r="B522" s="1">
        <v>10028</v>
      </c>
      <c r="C522" s="1" t="s">
        <v>657</v>
      </c>
      <c r="D522" s="1">
        <v>5</v>
      </c>
    </row>
    <row r="523" spans="2:4" x14ac:dyDescent="0.45">
      <c r="B523" s="1">
        <v>6647</v>
      </c>
      <c r="C523" s="1" t="s">
        <v>169</v>
      </c>
      <c r="D523" s="1">
        <v>4</v>
      </c>
    </row>
    <row r="524" spans="2:4" x14ac:dyDescent="0.45">
      <c r="B524" s="1">
        <v>16013</v>
      </c>
      <c r="C524" s="1" t="s">
        <v>187</v>
      </c>
      <c r="D524" s="1">
        <v>1</v>
      </c>
    </row>
    <row r="525" spans="2:4" x14ac:dyDescent="0.45">
      <c r="B525" s="1">
        <v>25866</v>
      </c>
      <c r="C525" s="1" t="s">
        <v>593</v>
      </c>
      <c r="D525" s="1">
        <v>1</v>
      </c>
    </row>
    <row r="526" spans="2:4" x14ac:dyDescent="0.45">
      <c r="B526" s="1">
        <v>5854</v>
      </c>
      <c r="C526" s="1" t="s">
        <v>268</v>
      </c>
      <c r="D526" s="1">
        <v>3</v>
      </c>
    </row>
    <row r="527" spans="2:4" x14ac:dyDescent="0.45">
      <c r="B527" s="1">
        <v>30311</v>
      </c>
      <c r="C527" s="1" t="s">
        <v>488</v>
      </c>
      <c r="D527" s="1">
        <v>5</v>
      </c>
    </row>
    <row r="528" spans="2:4" x14ac:dyDescent="0.45">
      <c r="B528" s="1">
        <v>16833</v>
      </c>
      <c r="C528" s="1" t="s">
        <v>312</v>
      </c>
      <c r="D528" s="1">
        <v>5</v>
      </c>
    </row>
    <row r="529" spans="2:4" x14ac:dyDescent="0.45">
      <c r="B529" s="1">
        <v>25889</v>
      </c>
      <c r="C529" s="1" t="s">
        <v>669</v>
      </c>
      <c r="D529" s="1">
        <v>3</v>
      </c>
    </row>
    <row r="530" spans="2:4" x14ac:dyDescent="0.45">
      <c r="B530" s="1">
        <v>25122</v>
      </c>
      <c r="C530" s="1" t="s">
        <v>161</v>
      </c>
      <c r="D530" s="1">
        <v>1</v>
      </c>
    </row>
    <row r="531" spans="2:4" x14ac:dyDescent="0.45">
      <c r="B531" s="1">
        <v>13719</v>
      </c>
      <c r="C531" s="1" t="s">
        <v>408</v>
      </c>
      <c r="D531" s="1">
        <v>4</v>
      </c>
    </row>
    <row r="532" spans="2:4" x14ac:dyDescent="0.45">
      <c r="B532" s="1">
        <v>10447</v>
      </c>
      <c r="C532" s="1" t="s">
        <v>578</v>
      </c>
      <c r="D532" s="1">
        <v>5</v>
      </c>
    </row>
    <row r="533" spans="2:4" x14ac:dyDescent="0.45">
      <c r="B533" s="1">
        <v>19723</v>
      </c>
      <c r="C533" s="1" t="s">
        <v>238</v>
      </c>
      <c r="D533" s="1">
        <v>4</v>
      </c>
    </row>
    <row r="534" spans="2:4" x14ac:dyDescent="0.45">
      <c r="B534" s="1">
        <v>20959</v>
      </c>
      <c r="C534" s="1" t="s">
        <v>404</v>
      </c>
      <c r="D534" s="1">
        <v>2</v>
      </c>
    </row>
    <row r="535" spans="2:4" x14ac:dyDescent="0.45">
      <c r="B535" s="1">
        <v>6434</v>
      </c>
      <c r="C535" s="1" t="s">
        <v>367</v>
      </c>
      <c r="D535" s="1">
        <v>4</v>
      </c>
    </row>
    <row r="536" spans="2:4" x14ac:dyDescent="0.45">
      <c r="B536" s="1">
        <v>2078</v>
      </c>
      <c r="C536" s="1" t="s">
        <v>386</v>
      </c>
      <c r="D536" s="1">
        <v>2</v>
      </c>
    </row>
    <row r="537" spans="2:4" x14ac:dyDescent="0.45">
      <c r="B537" s="1">
        <v>15245</v>
      </c>
      <c r="C537" s="1" t="s">
        <v>99</v>
      </c>
      <c r="D537" s="1">
        <v>4</v>
      </c>
    </row>
    <row r="538" spans="2:4" x14ac:dyDescent="0.45">
      <c r="B538" s="1">
        <v>18900</v>
      </c>
      <c r="C538" s="1" t="s">
        <v>320</v>
      </c>
      <c r="D538" s="1">
        <v>1</v>
      </c>
    </row>
    <row r="539" spans="2:4" x14ac:dyDescent="0.45">
      <c r="B539" s="1">
        <v>16349</v>
      </c>
      <c r="C539" s="1" t="s">
        <v>297</v>
      </c>
      <c r="D539" s="1">
        <v>3</v>
      </c>
    </row>
    <row r="540" spans="2:4" x14ac:dyDescent="0.45">
      <c r="B540" s="1">
        <v>23763</v>
      </c>
      <c r="C540" s="1" t="s">
        <v>30</v>
      </c>
      <c r="D540" s="1">
        <v>1</v>
      </c>
    </row>
    <row r="541" spans="2:4" x14ac:dyDescent="0.45">
      <c r="B541" s="1">
        <v>15825</v>
      </c>
      <c r="C541" s="1" t="s">
        <v>634</v>
      </c>
      <c r="D541" s="1">
        <v>4</v>
      </c>
    </row>
    <row r="542" spans="2:4" x14ac:dyDescent="0.45">
      <c r="B542" s="1">
        <v>17764</v>
      </c>
      <c r="C542" s="1" t="s">
        <v>429</v>
      </c>
      <c r="D542" s="1">
        <v>2</v>
      </c>
    </row>
    <row r="543" spans="2:4" x14ac:dyDescent="0.45">
      <c r="B543" s="1">
        <v>904</v>
      </c>
      <c r="C543" s="1" t="s">
        <v>730</v>
      </c>
      <c r="D543" s="1">
        <v>4</v>
      </c>
    </row>
    <row r="544" spans="2:4" x14ac:dyDescent="0.45">
      <c r="B544" s="1">
        <v>17308</v>
      </c>
      <c r="C544" s="1" t="s">
        <v>582</v>
      </c>
      <c r="D544" s="1">
        <v>4</v>
      </c>
    </row>
    <row r="545" spans="2:4" x14ac:dyDescent="0.45">
      <c r="B545" s="1">
        <v>16021</v>
      </c>
      <c r="C545" s="1" t="s">
        <v>510</v>
      </c>
      <c r="D545" s="1">
        <v>4</v>
      </c>
    </row>
    <row r="546" spans="2:4" x14ac:dyDescent="0.45">
      <c r="B546" s="1">
        <v>6986</v>
      </c>
      <c r="C546" s="1" t="s">
        <v>292</v>
      </c>
      <c r="D546" s="1">
        <v>5</v>
      </c>
    </row>
    <row r="547" spans="2:4" x14ac:dyDescent="0.45">
      <c r="B547" s="1">
        <v>8193</v>
      </c>
      <c r="C547" s="1" t="s">
        <v>601</v>
      </c>
      <c r="D547" s="1">
        <v>3</v>
      </c>
    </row>
    <row r="548" spans="2:4" x14ac:dyDescent="0.45">
      <c r="B548" s="1">
        <v>27066</v>
      </c>
      <c r="C548" s="1" t="s">
        <v>173</v>
      </c>
      <c r="D548" s="1">
        <v>1</v>
      </c>
    </row>
    <row r="549" spans="2:4" x14ac:dyDescent="0.45">
      <c r="B549" s="1">
        <v>29993</v>
      </c>
      <c r="C549" s="1" t="s">
        <v>55</v>
      </c>
      <c r="D549" s="1">
        <v>2</v>
      </c>
    </row>
    <row r="550" spans="2:4" x14ac:dyDescent="0.45">
      <c r="B550" s="1">
        <v>6723</v>
      </c>
      <c r="C550" s="1" t="s">
        <v>121</v>
      </c>
      <c r="D550" s="1">
        <v>1</v>
      </c>
    </row>
    <row r="551" spans="2:4" x14ac:dyDescent="0.45">
      <c r="B551" s="1">
        <v>3153</v>
      </c>
      <c r="C551" s="1" t="s">
        <v>755</v>
      </c>
      <c r="D551" s="1">
        <v>3</v>
      </c>
    </row>
    <row r="552" spans="2:4" x14ac:dyDescent="0.45">
      <c r="B552" s="1">
        <v>28692</v>
      </c>
      <c r="C552" s="1" t="s">
        <v>481</v>
      </c>
      <c r="D552" s="1">
        <v>1</v>
      </c>
    </row>
    <row r="553" spans="2:4" x14ac:dyDescent="0.45">
      <c r="B553" s="1">
        <v>1176</v>
      </c>
      <c r="C553" s="1" t="s">
        <v>618</v>
      </c>
      <c r="D553" s="1">
        <v>3</v>
      </c>
    </row>
    <row r="554" spans="2:4" x14ac:dyDescent="0.45">
      <c r="B554" s="1">
        <v>21166</v>
      </c>
      <c r="C554" s="1" t="s">
        <v>6</v>
      </c>
      <c r="D554" s="1">
        <v>2</v>
      </c>
    </row>
    <row r="555" spans="2:4" x14ac:dyDescent="0.45">
      <c r="B555" s="1">
        <v>2964</v>
      </c>
      <c r="C555" s="1" t="s">
        <v>343</v>
      </c>
      <c r="D555" s="1">
        <v>3</v>
      </c>
    </row>
    <row r="556" spans="2:4" x14ac:dyDescent="0.45">
      <c r="B556" s="1">
        <v>17475</v>
      </c>
      <c r="C556" s="1" t="s">
        <v>1</v>
      </c>
      <c r="D556" s="1">
        <v>3</v>
      </c>
    </row>
    <row r="557" spans="2:4" x14ac:dyDescent="0.45">
      <c r="B557" s="1">
        <v>16955</v>
      </c>
      <c r="C557" s="1" t="s">
        <v>370</v>
      </c>
      <c r="D557" s="1">
        <v>4</v>
      </c>
    </row>
    <row r="558" spans="2:4" x14ac:dyDescent="0.45">
      <c r="B558" s="1">
        <v>1703</v>
      </c>
      <c r="C558" s="1" t="s">
        <v>261</v>
      </c>
      <c r="D558" s="1">
        <v>3</v>
      </c>
    </row>
    <row r="559" spans="2:4" x14ac:dyDescent="0.45">
      <c r="B559" s="1">
        <v>19138</v>
      </c>
      <c r="C559" s="1" t="s">
        <v>282</v>
      </c>
      <c r="D559" s="1">
        <v>5</v>
      </c>
    </row>
    <row r="560" spans="2:4" x14ac:dyDescent="0.45">
      <c r="B560" s="1">
        <v>1222</v>
      </c>
      <c r="C560" s="1" t="s">
        <v>288</v>
      </c>
      <c r="D560" s="1">
        <v>4</v>
      </c>
    </row>
    <row r="561" spans="2:4" x14ac:dyDescent="0.45">
      <c r="B561" s="1">
        <v>31708</v>
      </c>
      <c r="C561" s="1" t="s">
        <v>231</v>
      </c>
      <c r="D561" s="1">
        <v>5</v>
      </c>
    </row>
    <row r="562" spans="2:4" x14ac:dyDescent="0.45">
      <c r="B562" s="1">
        <v>11589</v>
      </c>
      <c r="C562" s="1" t="s">
        <v>447</v>
      </c>
      <c r="D562" s="1">
        <v>4</v>
      </c>
    </row>
    <row r="563" spans="2:4" x14ac:dyDescent="0.45">
      <c r="B563" s="1">
        <v>9413</v>
      </c>
      <c r="C563" s="1" t="s">
        <v>322</v>
      </c>
      <c r="D563" s="1">
        <v>5</v>
      </c>
    </row>
    <row r="564" spans="2:4" x14ac:dyDescent="0.45">
      <c r="B564" s="1">
        <v>30333</v>
      </c>
      <c r="C564" s="1" t="s">
        <v>338</v>
      </c>
      <c r="D564" s="1">
        <v>3</v>
      </c>
    </row>
    <row r="565" spans="2:4" x14ac:dyDescent="0.45">
      <c r="B565" s="1">
        <v>16026</v>
      </c>
      <c r="C565" s="1" t="s">
        <v>160</v>
      </c>
      <c r="D565" s="1">
        <v>4</v>
      </c>
    </row>
    <row r="566" spans="2:4" x14ac:dyDescent="0.45">
      <c r="B566" s="1">
        <v>17285</v>
      </c>
      <c r="C566" s="1" t="s">
        <v>323</v>
      </c>
      <c r="D566" s="1">
        <v>1</v>
      </c>
    </row>
    <row r="567" spans="2:4" x14ac:dyDescent="0.45">
      <c r="B567" s="1">
        <v>32123</v>
      </c>
      <c r="C567" s="1" t="s">
        <v>184</v>
      </c>
      <c r="D567" s="1">
        <v>1</v>
      </c>
    </row>
    <row r="568" spans="2:4" x14ac:dyDescent="0.45">
      <c r="B568" s="1">
        <v>10121</v>
      </c>
      <c r="C568" s="1" t="s">
        <v>179</v>
      </c>
      <c r="D568" s="1">
        <v>1</v>
      </c>
    </row>
    <row r="569" spans="2:4" x14ac:dyDescent="0.45">
      <c r="B569" s="1">
        <v>16011</v>
      </c>
      <c r="C569" s="1" t="s">
        <v>642</v>
      </c>
      <c r="D569" s="1">
        <v>2</v>
      </c>
    </row>
    <row r="570" spans="2:4" x14ac:dyDescent="0.45">
      <c r="B570" s="1">
        <v>9302</v>
      </c>
      <c r="C570" s="1" t="s">
        <v>147</v>
      </c>
      <c r="D570" s="1">
        <v>3</v>
      </c>
    </row>
    <row r="571" spans="2:4" x14ac:dyDescent="0.45">
      <c r="B571" s="1">
        <v>28997</v>
      </c>
      <c r="C571" s="1" t="s">
        <v>8</v>
      </c>
      <c r="D571" s="1">
        <v>1</v>
      </c>
    </row>
    <row r="572" spans="2:4" x14ac:dyDescent="0.45">
      <c r="B572" s="1">
        <v>9747</v>
      </c>
      <c r="C572" s="1" t="s">
        <v>630</v>
      </c>
      <c r="D572" s="1">
        <v>5</v>
      </c>
    </row>
    <row r="573" spans="2:4" x14ac:dyDescent="0.45">
      <c r="B573" s="1">
        <v>7697</v>
      </c>
      <c r="C573" s="1" t="s">
        <v>646</v>
      </c>
      <c r="D573" s="1">
        <v>4</v>
      </c>
    </row>
    <row r="574" spans="2:4" x14ac:dyDescent="0.45">
      <c r="B574" s="1">
        <v>6424</v>
      </c>
      <c r="C574" s="1" t="s">
        <v>586</v>
      </c>
      <c r="D574" s="1">
        <v>4</v>
      </c>
    </row>
    <row r="575" spans="2:4" x14ac:dyDescent="0.45">
      <c r="B575" s="1">
        <v>9247</v>
      </c>
      <c r="C575" s="1" t="s">
        <v>629</v>
      </c>
      <c r="D575" s="1">
        <v>3</v>
      </c>
    </row>
    <row r="576" spans="2:4" x14ac:dyDescent="0.45">
      <c r="B576" s="1">
        <v>15448</v>
      </c>
      <c r="C576" s="1" t="s">
        <v>376</v>
      </c>
      <c r="D576" s="1">
        <v>3</v>
      </c>
    </row>
    <row r="577" spans="2:4" x14ac:dyDescent="0.45">
      <c r="B577" s="1">
        <v>15697</v>
      </c>
      <c r="C577" s="1" t="s">
        <v>643</v>
      </c>
      <c r="D577" s="1">
        <v>5</v>
      </c>
    </row>
    <row r="578" spans="2:4" x14ac:dyDescent="0.45">
      <c r="B578" s="1">
        <v>21669</v>
      </c>
      <c r="C578" s="1" t="s">
        <v>24</v>
      </c>
      <c r="D578" s="1">
        <v>2</v>
      </c>
    </row>
    <row r="579" spans="2:4" x14ac:dyDescent="0.45">
      <c r="B579" s="1">
        <v>28265</v>
      </c>
      <c r="C579" s="1" t="s">
        <v>86</v>
      </c>
      <c r="D579" s="1">
        <v>4</v>
      </c>
    </row>
    <row r="580" spans="2:4" x14ac:dyDescent="0.45">
      <c r="B580" s="1">
        <v>9416</v>
      </c>
      <c r="C580" s="1" t="s">
        <v>305</v>
      </c>
      <c r="D580" s="1">
        <v>2</v>
      </c>
    </row>
    <row r="581" spans="2:4" x14ac:dyDescent="0.45">
      <c r="B581" s="1">
        <v>18693</v>
      </c>
      <c r="C581" s="1" t="s">
        <v>557</v>
      </c>
      <c r="D581" s="1">
        <v>2</v>
      </c>
    </row>
    <row r="582" spans="2:4" x14ac:dyDescent="0.45">
      <c r="B582" s="1">
        <v>8165</v>
      </c>
      <c r="C582" s="1" t="s">
        <v>347</v>
      </c>
      <c r="D582" s="1">
        <v>1</v>
      </c>
    </row>
    <row r="583" spans="2:4" x14ac:dyDescent="0.45">
      <c r="B583" s="1">
        <v>12946</v>
      </c>
      <c r="C583" s="1" t="s">
        <v>607</v>
      </c>
      <c r="D583" s="1">
        <v>2</v>
      </c>
    </row>
    <row r="584" spans="2:4" x14ac:dyDescent="0.45">
      <c r="B584" s="1">
        <v>263</v>
      </c>
      <c r="C584" s="1" t="s">
        <v>491</v>
      </c>
      <c r="D584" s="1">
        <v>3</v>
      </c>
    </row>
    <row r="585" spans="2:4" x14ac:dyDescent="0.45">
      <c r="B585" s="1">
        <v>23274</v>
      </c>
      <c r="C585" s="1" t="s">
        <v>523</v>
      </c>
      <c r="D585" s="1">
        <v>4</v>
      </c>
    </row>
    <row r="586" spans="2:4" x14ac:dyDescent="0.45">
      <c r="B586" s="1">
        <v>3140</v>
      </c>
      <c r="C586" s="1" t="s">
        <v>314</v>
      </c>
      <c r="D586" s="1">
        <v>3</v>
      </c>
    </row>
    <row r="587" spans="2:4" x14ac:dyDescent="0.45">
      <c r="B587" s="1">
        <v>30209</v>
      </c>
      <c r="C587" s="1" t="s">
        <v>517</v>
      </c>
      <c r="D587" s="1">
        <v>1</v>
      </c>
    </row>
    <row r="588" spans="2:4" x14ac:dyDescent="0.45">
      <c r="B588" s="1">
        <v>19327</v>
      </c>
      <c r="C588" s="1" t="s">
        <v>460</v>
      </c>
      <c r="D588" s="1">
        <v>3</v>
      </c>
    </row>
    <row r="589" spans="2:4" x14ac:dyDescent="0.45">
      <c r="B589" s="1">
        <v>24905</v>
      </c>
      <c r="C589" s="1" t="s">
        <v>180</v>
      </c>
      <c r="D589" s="1">
        <v>3</v>
      </c>
    </row>
    <row r="590" spans="2:4" x14ac:dyDescent="0.45">
      <c r="B590" s="1">
        <v>19103</v>
      </c>
      <c r="C590" s="1" t="s">
        <v>324</v>
      </c>
      <c r="D590" s="1">
        <v>1</v>
      </c>
    </row>
    <row r="591" spans="2:4" x14ac:dyDescent="0.45">
      <c r="B591" s="1">
        <v>27997</v>
      </c>
      <c r="C591" s="1" t="s">
        <v>271</v>
      </c>
      <c r="D591" s="1">
        <v>1</v>
      </c>
    </row>
    <row r="592" spans="2:4" x14ac:dyDescent="0.45">
      <c r="B592" s="1">
        <v>13103</v>
      </c>
      <c r="C592" s="1" t="s">
        <v>556</v>
      </c>
      <c r="D592" s="1">
        <v>4</v>
      </c>
    </row>
    <row r="593" spans="2:4" x14ac:dyDescent="0.45">
      <c r="B593" s="1">
        <v>26460</v>
      </c>
      <c r="C593" s="1" t="s">
        <v>554</v>
      </c>
      <c r="D593" s="1">
        <v>2</v>
      </c>
    </row>
    <row r="594" spans="2:4" x14ac:dyDescent="0.45">
      <c r="B594" s="1">
        <v>21452</v>
      </c>
      <c r="C594" s="1" t="s">
        <v>134</v>
      </c>
      <c r="D594" s="1">
        <v>2</v>
      </c>
    </row>
    <row r="595" spans="2:4" x14ac:dyDescent="0.45">
      <c r="B595" s="1">
        <v>18255</v>
      </c>
      <c r="C595" s="1" t="s">
        <v>327</v>
      </c>
      <c r="D595" s="1">
        <v>4</v>
      </c>
    </row>
    <row r="596" spans="2:4" x14ac:dyDescent="0.45">
      <c r="B596" s="1">
        <v>20614</v>
      </c>
      <c r="C596" s="1" t="s">
        <v>579</v>
      </c>
      <c r="D596" s="1">
        <v>2</v>
      </c>
    </row>
    <row r="597" spans="2:4" x14ac:dyDescent="0.45">
      <c r="B597" s="1">
        <v>21724</v>
      </c>
      <c r="C597" s="1" t="s">
        <v>79</v>
      </c>
      <c r="D597" s="1">
        <v>4</v>
      </c>
    </row>
    <row r="598" spans="2:4" x14ac:dyDescent="0.45">
      <c r="B598" s="1">
        <v>11039</v>
      </c>
      <c r="C598" s="1" t="s">
        <v>375</v>
      </c>
      <c r="D598" s="1">
        <v>3</v>
      </c>
    </row>
    <row r="599" spans="2:4" x14ac:dyDescent="0.45">
      <c r="B599" s="1">
        <v>1406</v>
      </c>
      <c r="C599" s="1" t="s">
        <v>383</v>
      </c>
      <c r="D599" s="1">
        <v>4</v>
      </c>
    </row>
    <row r="600" spans="2:4" x14ac:dyDescent="0.45">
      <c r="B600" s="1">
        <v>18674</v>
      </c>
      <c r="C600" s="1" t="s">
        <v>153</v>
      </c>
      <c r="D600" s="1">
        <v>3</v>
      </c>
    </row>
    <row r="601" spans="2:4" x14ac:dyDescent="0.45">
      <c r="B601" s="1">
        <v>24912</v>
      </c>
      <c r="C601" s="1" t="s">
        <v>237</v>
      </c>
      <c r="D601" s="1">
        <v>3</v>
      </c>
    </row>
    <row r="602" spans="2:4" x14ac:dyDescent="0.45">
      <c r="B602" s="1">
        <v>16347</v>
      </c>
      <c r="C602" s="1" t="s">
        <v>664</v>
      </c>
      <c r="D602" s="1">
        <v>3</v>
      </c>
    </row>
    <row r="603" spans="2:4" x14ac:dyDescent="0.45">
      <c r="B603" s="1">
        <v>21657</v>
      </c>
      <c r="C603" s="1" t="s">
        <v>727</v>
      </c>
      <c r="D603" s="1">
        <v>3</v>
      </c>
    </row>
    <row r="604" spans="2:4" x14ac:dyDescent="0.45">
      <c r="B604" s="1">
        <v>22732</v>
      </c>
      <c r="C604" s="1" t="s">
        <v>225</v>
      </c>
      <c r="D604" s="1">
        <v>5</v>
      </c>
    </row>
    <row r="605" spans="2:4" x14ac:dyDescent="0.45">
      <c r="B605" s="1">
        <v>7894</v>
      </c>
      <c r="C605" s="1" t="s">
        <v>693</v>
      </c>
      <c r="D605" s="1">
        <v>1</v>
      </c>
    </row>
    <row r="606" spans="2:4" x14ac:dyDescent="0.45">
      <c r="B606" s="1">
        <v>19625</v>
      </c>
      <c r="C606" s="1" t="s">
        <v>627</v>
      </c>
      <c r="D606" s="1">
        <v>3</v>
      </c>
    </row>
    <row r="607" spans="2:4" x14ac:dyDescent="0.45">
      <c r="B607" s="1">
        <v>9648</v>
      </c>
      <c r="C607" s="1" t="s">
        <v>572</v>
      </c>
      <c r="D607" s="1">
        <v>5</v>
      </c>
    </row>
    <row r="608" spans="2:4" x14ac:dyDescent="0.45">
      <c r="B608" s="1">
        <v>31323</v>
      </c>
      <c r="C608" s="1" t="s">
        <v>229</v>
      </c>
      <c r="D608" s="1">
        <v>5</v>
      </c>
    </row>
    <row r="609" spans="2:4" x14ac:dyDescent="0.45">
      <c r="B609" s="1">
        <v>23471</v>
      </c>
      <c r="C609" s="1" t="s">
        <v>732</v>
      </c>
      <c r="D609" s="1">
        <v>5</v>
      </c>
    </row>
    <row r="610" spans="2:4" x14ac:dyDescent="0.45">
      <c r="B610" s="1">
        <v>15878</v>
      </c>
      <c r="C610" s="1" t="s">
        <v>436</v>
      </c>
      <c r="D610" s="1">
        <v>1</v>
      </c>
    </row>
    <row r="611" spans="2:4" x14ac:dyDescent="0.45">
      <c r="B611" s="1">
        <v>19372</v>
      </c>
      <c r="C611" s="1" t="s">
        <v>118</v>
      </c>
      <c r="D611" s="1">
        <v>4</v>
      </c>
    </row>
    <row r="612" spans="2:4" x14ac:dyDescent="0.45">
      <c r="B612" s="1">
        <v>19880</v>
      </c>
      <c r="C612" s="1" t="s">
        <v>616</v>
      </c>
      <c r="D612" s="1">
        <v>4</v>
      </c>
    </row>
    <row r="613" spans="2:4" x14ac:dyDescent="0.45">
      <c r="B613" s="1">
        <v>2120</v>
      </c>
      <c r="C613" s="1" t="s">
        <v>380</v>
      </c>
      <c r="D613" s="1">
        <v>1</v>
      </c>
    </row>
    <row r="614" spans="2:4" x14ac:dyDescent="0.45">
      <c r="B614" s="1">
        <v>24644</v>
      </c>
      <c r="C614" s="1" t="s">
        <v>83</v>
      </c>
      <c r="D614" s="1">
        <v>2</v>
      </c>
    </row>
    <row r="615" spans="2:4" x14ac:dyDescent="0.45">
      <c r="B615" s="1">
        <v>10190</v>
      </c>
      <c r="C615" s="1" t="s">
        <v>550</v>
      </c>
      <c r="D615" s="1">
        <v>1</v>
      </c>
    </row>
    <row r="616" spans="2:4" x14ac:dyDescent="0.45">
      <c r="B616" s="1">
        <v>9810</v>
      </c>
      <c r="C616" s="1" t="s">
        <v>146</v>
      </c>
      <c r="D616" s="1">
        <v>4</v>
      </c>
    </row>
    <row r="617" spans="2:4" x14ac:dyDescent="0.45">
      <c r="B617" s="1">
        <v>8300</v>
      </c>
      <c r="C617" s="1" t="s">
        <v>688</v>
      </c>
      <c r="D617" s="1">
        <v>4</v>
      </c>
    </row>
    <row r="618" spans="2:4" x14ac:dyDescent="0.45">
      <c r="B618" s="1">
        <v>17199</v>
      </c>
      <c r="C618" s="1" t="s">
        <v>319</v>
      </c>
      <c r="D618" s="1">
        <v>5</v>
      </c>
    </row>
    <row r="619" spans="2:4" x14ac:dyDescent="0.45">
      <c r="B619" s="1">
        <v>27051</v>
      </c>
      <c r="C619" s="1" t="s">
        <v>470</v>
      </c>
      <c r="D619" s="1">
        <v>3</v>
      </c>
    </row>
    <row r="620" spans="2:4" x14ac:dyDescent="0.45">
      <c r="B620" s="1">
        <v>15755</v>
      </c>
      <c r="C620" s="1" t="s">
        <v>423</v>
      </c>
      <c r="D620" s="1">
        <v>5</v>
      </c>
    </row>
    <row r="621" spans="2:4" x14ac:dyDescent="0.45">
      <c r="B621" s="1">
        <v>16678</v>
      </c>
      <c r="C621" s="1" t="s">
        <v>553</v>
      </c>
      <c r="D621" s="1">
        <v>4</v>
      </c>
    </row>
    <row r="622" spans="2:4" x14ac:dyDescent="0.45">
      <c r="B622" s="1">
        <v>16729</v>
      </c>
      <c r="C622" s="1" t="s">
        <v>609</v>
      </c>
      <c r="D622" s="1">
        <v>4</v>
      </c>
    </row>
    <row r="623" spans="2:4" x14ac:dyDescent="0.45">
      <c r="B623" s="1">
        <v>10493</v>
      </c>
      <c r="C623" s="1" t="s">
        <v>64</v>
      </c>
      <c r="D623" s="1">
        <v>3</v>
      </c>
    </row>
    <row r="624" spans="2:4" x14ac:dyDescent="0.45">
      <c r="B624" s="1">
        <v>32373</v>
      </c>
      <c r="C624" s="1" t="s">
        <v>128</v>
      </c>
      <c r="D624" s="1">
        <v>4</v>
      </c>
    </row>
    <row r="625" spans="2:4" x14ac:dyDescent="0.45">
      <c r="B625" s="1">
        <v>1950</v>
      </c>
      <c r="C625" s="1" t="s">
        <v>37</v>
      </c>
      <c r="D625" s="1">
        <v>1</v>
      </c>
    </row>
    <row r="626" spans="2:4" x14ac:dyDescent="0.45">
      <c r="B626" s="1">
        <v>3506</v>
      </c>
      <c r="C626" s="1" t="s">
        <v>621</v>
      </c>
      <c r="D626" s="1">
        <v>5</v>
      </c>
    </row>
    <row r="627" spans="2:4" x14ac:dyDescent="0.45">
      <c r="B627" s="1">
        <v>1674</v>
      </c>
      <c r="C627" s="1" t="s">
        <v>680</v>
      </c>
      <c r="D627" s="1">
        <v>3</v>
      </c>
    </row>
    <row r="628" spans="2:4" x14ac:dyDescent="0.45">
      <c r="B628" s="1">
        <v>12203</v>
      </c>
      <c r="C628" s="1" t="s">
        <v>786</v>
      </c>
      <c r="D628" s="1">
        <v>3</v>
      </c>
    </row>
    <row r="629" spans="2:4" x14ac:dyDescent="0.45">
      <c r="B629" s="1">
        <v>11915</v>
      </c>
      <c r="C629" s="1" t="s">
        <v>336</v>
      </c>
      <c r="D629" s="1">
        <v>3</v>
      </c>
    </row>
    <row r="630" spans="2:4" x14ac:dyDescent="0.45">
      <c r="B630" s="1">
        <v>25523</v>
      </c>
      <c r="C630" s="1" t="s">
        <v>745</v>
      </c>
      <c r="D630" s="1">
        <v>5</v>
      </c>
    </row>
    <row r="631" spans="2:4" x14ac:dyDescent="0.45">
      <c r="B631" s="1">
        <v>11688</v>
      </c>
      <c r="C631" s="1" t="s">
        <v>705</v>
      </c>
      <c r="D631" s="1">
        <v>2</v>
      </c>
    </row>
    <row r="632" spans="2:4" x14ac:dyDescent="0.45">
      <c r="B632" s="1">
        <v>24185</v>
      </c>
      <c r="C632" s="1" t="s">
        <v>133</v>
      </c>
      <c r="D632" s="1">
        <v>4</v>
      </c>
    </row>
    <row r="633" spans="2:4" x14ac:dyDescent="0.45">
      <c r="B633" s="1">
        <v>21330</v>
      </c>
      <c r="C633" s="1" t="s">
        <v>674</v>
      </c>
      <c r="D633" s="1">
        <v>3</v>
      </c>
    </row>
    <row r="634" spans="2:4" x14ac:dyDescent="0.45">
      <c r="B634" s="1">
        <v>28021</v>
      </c>
      <c r="C634" s="1" t="s">
        <v>641</v>
      </c>
      <c r="D634" s="1">
        <v>5</v>
      </c>
    </row>
    <row r="635" spans="2:4" x14ac:dyDescent="0.45">
      <c r="B635" s="1">
        <v>826</v>
      </c>
      <c r="C635" s="1" t="s">
        <v>613</v>
      </c>
      <c r="D635" s="1">
        <v>3</v>
      </c>
    </row>
    <row r="636" spans="2:4" x14ac:dyDescent="0.45">
      <c r="B636" s="1">
        <v>7377</v>
      </c>
      <c r="C636" s="1" t="s">
        <v>111</v>
      </c>
      <c r="D636" s="1">
        <v>3</v>
      </c>
    </row>
    <row r="637" spans="2:4" x14ac:dyDescent="0.45">
      <c r="B637" s="1">
        <v>12058</v>
      </c>
      <c r="C637" s="1" t="s">
        <v>623</v>
      </c>
      <c r="D637" s="1">
        <v>1</v>
      </c>
    </row>
    <row r="638" spans="2:4" x14ac:dyDescent="0.45">
      <c r="B638" s="1">
        <v>16825</v>
      </c>
      <c r="C638" s="1" t="s">
        <v>733</v>
      </c>
      <c r="D638" s="1">
        <v>1</v>
      </c>
    </row>
    <row r="639" spans="2:4" x14ac:dyDescent="0.45">
      <c r="B639" s="1">
        <v>28129</v>
      </c>
      <c r="C639" s="1" t="s">
        <v>51</v>
      </c>
      <c r="D639" s="1">
        <v>2</v>
      </c>
    </row>
    <row r="640" spans="2:4" x14ac:dyDescent="0.45">
      <c r="B640" s="1">
        <v>5441</v>
      </c>
      <c r="C640" s="1" t="s">
        <v>224</v>
      </c>
      <c r="D640" s="1">
        <v>3</v>
      </c>
    </row>
    <row r="641" spans="2:4" x14ac:dyDescent="0.45">
      <c r="B641" s="1">
        <v>9005</v>
      </c>
      <c r="C641" s="1" t="s">
        <v>227</v>
      </c>
      <c r="D641" s="1">
        <v>5</v>
      </c>
    </row>
    <row r="642" spans="2:4" x14ac:dyDescent="0.45">
      <c r="B642" s="1">
        <v>15101</v>
      </c>
      <c r="C642" s="1" t="s">
        <v>209</v>
      </c>
      <c r="D642" s="1">
        <v>4</v>
      </c>
    </row>
    <row r="643" spans="2:4" x14ac:dyDescent="0.45">
      <c r="B643" s="1">
        <v>23403</v>
      </c>
      <c r="C643" s="1" t="s">
        <v>129</v>
      </c>
      <c r="D643" s="1">
        <v>1</v>
      </c>
    </row>
    <row r="644" spans="2:4" x14ac:dyDescent="0.45">
      <c r="B644" s="1">
        <v>15485</v>
      </c>
      <c r="C644" s="1" t="s">
        <v>92</v>
      </c>
      <c r="D644" s="1">
        <v>2</v>
      </c>
    </row>
    <row r="645" spans="2:4" x14ac:dyDescent="0.45">
      <c r="B645" s="1">
        <v>9374</v>
      </c>
      <c r="C645" s="1" t="s">
        <v>707</v>
      </c>
      <c r="D645" s="1">
        <v>2</v>
      </c>
    </row>
    <row r="646" spans="2:4" x14ac:dyDescent="0.45">
      <c r="B646" s="1">
        <v>79</v>
      </c>
      <c r="C646" s="1" t="s">
        <v>703</v>
      </c>
      <c r="D646" s="1">
        <v>1</v>
      </c>
    </row>
    <row r="647" spans="2:4" x14ac:dyDescent="0.45">
      <c r="B647" s="1">
        <v>905</v>
      </c>
      <c r="C647" s="1" t="s">
        <v>406</v>
      </c>
      <c r="D647" s="1">
        <v>3</v>
      </c>
    </row>
    <row r="648" spans="2:4" x14ac:dyDescent="0.45">
      <c r="B648" s="1">
        <v>24090</v>
      </c>
      <c r="C648" s="1" t="s">
        <v>679</v>
      </c>
      <c r="D648" s="1">
        <v>3</v>
      </c>
    </row>
    <row r="649" spans="2:4" x14ac:dyDescent="0.45">
      <c r="B649" s="1">
        <v>22923</v>
      </c>
      <c r="C649" s="1" t="s">
        <v>509</v>
      </c>
      <c r="D649" s="1">
        <v>1</v>
      </c>
    </row>
    <row r="650" spans="2:4" x14ac:dyDescent="0.45">
      <c r="B650" s="1">
        <v>16812</v>
      </c>
      <c r="C650" s="1" t="s">
        <v>190</v>
      </c>
      <c r="D650" s="1">
        <v>1</v>
      </c>
    </row>
    <row r="651" spans="2:4" x14ac:dyDescent="0.45">
      <c r="B651" s="1">
        <v>1064</v>
      </c>
      <c r="C651" s="1" t="s">
        <v>742</v>
      </c>
      <c r="D651" s="1">
        <v>2</v>
      </c>
    </row>
    <row r="652" spans="2:4" x14ac:dyDescent="0.45">
      <c r="B652" s="1">
        <v>31851</v>
      </c>
      <c r="C652" s="1" t="s">
        <v>746</v>
      </c>
      <c r="D652" s="1">
        <v>3</v>
      </c>
    </row>
    <row r="653" spans="2:4" x14ac:dyDescent="0.45">
      <c r="B653" s="1">
        <v>18016</v>
      </c>
      <c r="C653" s="1" t="s">
        <v>176</v>
      </c>
      <c r="D653" s="1">
        <v>3</v>
      </c>
    </row>
    <row r="654" spans="2:4" x14ac:dyDescent="0.45">
      <c r="B654" s="1">
        <v>30866</v>
      </c>
      <c r="C654" s="1" t="s">
        <v>709</v>
      </c>
      <c r="D654" s="1">
        <v>1</v>
      </c>
    </row>
    <row r="655" spans="2:4" x14ac:dyDescent="0.45">
      <c r="B655" s="1">
        <v>16492</v>
      </c>
      <c r="C655" s="1" t="s">
        <v>615</v>
      </c>
      <c r="D655" s="1">
        <v>1</v>
      </c>
    </row>
    <row r="656" spans="2:4" x14ac:dyDescent="0.45">
      <c r="B656" s="1">
        <v>16842</v>
      </c>
      <c r="C656" s="1" t="s">
        <v>232</v>
      </c>
      <c r="D656" s="1">
        <v>2</v>
      </c>
    </row>
    <row r="657" spans="2:4" x14ac:dyDescent="0.45">
      <c r="B657" s="1">
        <v>8314</v>
      </c>
      <c r="C657" s="1" t="s">
        <v>580</v>
      </c>
      <c r="D657" s="1">
        <v>5</v>
      </c>
    </row>
    <row r="658" spans="2:4" x14ac:dyDescent="0.45">
      <c r="B658" s="1">
        <v>21269</v>
      </c>
      <c r="C658" s="1" t="s">
        <v>441</v>
      </c>
      <c r="D658" s="1">
        <v>1</v>
      </c>
    </row>
    <row r="659" spans="2:4" x14ac:dyDescent="0.45">
      <c r="B659" s="1">
        <v>5765</v>
      </c>
      <c r="C659" s="1" t="s">
        <v>676</v>
      </c>
      <c r="D659" s="1">
        <v>2</v>
      </c>
    </row>
    <row r="660" spans="2:4" x14ac:dyDescent="0.45">
      <c r="B660" s="1">
        <v>24327</v>
      </c>
      <c r="C660" s="1" t="s">
        <v>66</v>
      </c>
      <c r="D660" s="1">
        <v>2</v>
      </c>
    </row>
    <row r="661" spans="2:4" x14ac:dyDescent="0.45">
      <c r="B661" s="1">
        <v>433</v>
      </c>
      <c r="C661" s="1" t="s">
        <v>783</v>
      </c>
      <c r="D661" s="1">
        <v>5</v>
      </c>
    </row>
    <row r="662" spans="2:4" x14ac:dyDescent="0.45">
      <c r="B662" s="1">
        <v>11114</v>
      </c>
      <c r="C662" s="1" t="s">
        <v>59</v>
      </c>
      <c r="D662" s="1">
        <v>4</v>
      </c>
    </row>
    <row r="663" spans="2:4" x14ac:dyDescent="0.45">
      <c r="B663" s="1">
        <v>21298</v>
      </c>
      <c r="C663" s="1" t="s">
        <v>283</v>
      </c>
      <c r="D663" s="1">
        <v>1</v>
      </c>
    </row>
    <row r="664" spans="2:4" x14ac:dyDescent="0.45">
      <c r="B664" s="1">
        <v>31978</v>
      </c>
      <c r="C664" s="1" t="s">
        <v>782</v>
      </c>
      <c r="D664" s="1">
        <v>3</v>
      </c>
    </row>
    <row r="665" spans="2:4" x14ac:dyDescent="0.45">
      <c r="B665" s="1">
        <v>2981</v>
      </c>
      <c r="C665" s="1" t="s">
        <v>215</v>
      </c>
      <c r="D665" s="1">
        <v>3</v>
      </c>
    </row>
    <row r="666" spans="2:4" x14ac:dyDescent="0.45">
      <c r="B666" s="1">
        <v>28622</v>
      </c>
      <c r="C666" s="1" t="s">
        <v>594</v>
      </c>
      <c r="D666" s="1">
        <v>5</v>
      </c>
    </row>
    <row r="667" spans="2:4" x14ac:dyDescent="0.45">
      <c r="B667" s="1">
        <v>1453</v>
      </c>
      <c r="C667" s="1" t="s">
        <v>524</v>
      </c>
      <c r="D667" s="1">
        <v>3</v>
      </c>
    </row>
    <row r="668" spans="2:4" x14ac:dyDescent="0.45">
      <c r="B668" s="1">
        <v>16518</v>
      </c>
      <c r="C668" s="1" t="s">
        <v>584</v>
      </c>
      <c r="D668" s="1">
        <v>1</v>
      </c>
    </row>
    <row r="669" spans="2:4" x14ac:dyDescent="0.45">
      <c r="B669" s="1">
        <v>26152</v>
      </c>
      <c r="C669" s="1" t="s">
        <v>502</v>
      </c>
      <c r="D669" s="1">
        <v>3</v>
      </c>
    </row>
    <row r="670" spans="2:4" x14ac:dyDescent="0.45">
      <c r="B670" s="1">
        <v>8793</v>
      </c>
      <c r="C670" s="1" t="s">
        <v>97</v>
      </c>
      <c r="D670" s="1">
        <v>1</v>
      </c>
    </row>
    <row r="671" spans="2:4" x14ac:dyDescent="0.45">
      <c r="B671" s="1">
        <v>8281</v>
      </c>
      <c r="C671" s="1" t="s">
        <v>156</v>
      </c>
      <c r="D671" s="1">
        <v>1</v>
      </c>
    </row>
    <row r="672" spans="2:4" x14ac:dyDescent="0.45">
      <c r="B672" s="1">
        <v>28958</v>
      </c>
      <c r="C672" s="1" t="s">
        <v>617</v>
      </c>
      <c r="D672" s="1">
        <v>1</v>
      </c>
    </row>
    <row r="673" spans="2:4" x14ac:dyDescent="0.45">
      <c r="B673" s="1">
        <v>20248</v>
      </c>
      <c r="C673" s="1" t="s">
        <v>501</v>
      </c>
      <c r="D673" s="1">
        <v>4</v>
      </c>
    </row>
    <row r="674" spans="2:4" x14ac:dyDescent="0.45">
      <c r="B674" s="1">
        <v>24103</v>
      </c>
      <c r="C674" s="1" t="s">
        <v>759</v>
      </c>
      <c r="D674" s="1">
        <v>1</v>
      </c>
    </row>
    <row r="675" spans="2:4" x14ac:dyDescent="0.45">
      <c r="B675" s="1">
        <v>30769</v>
      </c>
      <c r="C675" s="1" t="s">
        <v>504</v>
      </c>
      <c r="D675" s="1">
        <v>4</v>
      </c>
    </row>
    <row r="676" spans="2:4" x14ac:dyDescent="0.45">
      <c r="B676" s="1">
        <v>1366</v>
      </c>
      <c r="C676" s="1" t="s">
        <v>222</v>
      </c>
      <c r="D676" s="1">
        <v>4</v>
      </c>
    </row>
    <row r="677" spans="2:4" x14ac:dyDescent="0.45">
      <c r="B677" s="1">
        <v>17911</v>
      </c>
      <c r="C677" s="1" t="s">
        <v>89</v>
      </c>
      <c r="D677" s="1">
        <v>5</v>
      </c>
    </row>
    <row r="678" spans="2:4" x14ac:dyDescent="0.45">
      <c r="B678" s="1">
        <v>29672</v>
      </c>
      <c r="C678" s="1" t="s">
        <v>599</v>
      </c>
      <c r="D678" s="1">
        <v>2</v>
      </c>
    </row>
    <row r="679" spans="2:4" x14ac:dyDescent="0.45">
      <c r="B679" s="1">
        <v>1218</v>
      </c>
      <c r="C679" s="1" t="s">
        <v>430</v>
      </c>
      <c r="D679" s="1">
        <v>4</v>
      </c>
    </row>
    <row r="680" spans="2:4" x14ac:dyDescent="0.45">
      <c r="B680" s="1">
        <v>15574</v>
      </c>
      <c r="C680" s="1" t="s">
        <v>670</v>
      </c>
      <c r="D680" s="1">
        <v>5</v>
      </c>
    </row>
    <row r="681" spans="2:4" x14ac:dyDescent="0.45">
      <c r="B681" s="1">
        <v>5249</v>
      </c>
      <c r="C681" s="1" t="s">
        <v>373</v>
      </c>
      <c r="D681" s="1">
        <v>4</v>
      </c>
    </row>
    <row r="682" spans="2:4" x14ac:dyDescent="0.45">
      <c r="B682" s="1">
        <v>6881</v>
      </c>
      <c r="C682" s="1" t="s">
        <v>138</v>
      </c>
      <c r="D682" s="1">
        <v>1</v>
      </c>
    </row>
    <row r="683" spans="2:4" x14ac:dyDescent="0.45">
      <c r="B683" s="1">
        <v>21300</v>
      </c>
      <c r="C683" s="1" t="s">
        <v>484</v>
      </c>
      <c r="D683" s="1">
        <v>2</v>
      </c>
    </row>
    <row r="684" spans="2:4" x14ac:dyDescent="0.45">
      <c r="B684" s="1">
        <v>6466</v>
      </c>
      <c r="C684" s="1" t="s">
        <v>115</v>
      </c>
      <c r="D684" s="1">
        <v>5</v>
      </c>
    </row>
    <row r="685" spans="2:4" x14ac:dyDescent="0.45">
      <c r="B685" s="1">
        <v>12441</v>
      </c>
      <c r="C685" s="1" t="s">
        <v>155</v>
      </c>
      <c r="D685" s="1">
        <v>2</v>
      </c>
    </row>
    <row r="686" spans="2:4" x14ac:dyDescent="0.45">
      <c r="B686" s="1">
        <v>11899</v>
      </c>
      <c r="C686" s="1" t="s">
        <v>321</v>
      </c>
      <c r="D686" s="1">
        <v>4</v>
      </c>
    </row>
    <row r="687" spans="2:4" x14ac:dyDescent="0.45">
      <c r="B687" s="1">
        <v>7344</v>
      </c>
      <c r="C687" s="1" t="s">
        <v>568</v>
      </c>
      <c r="D687" s="1">
        <v>2</v>
      </c>
    </row>
    <row r="688" spans="2:4" x14ac:dyDescent="0.45">
      <c r="B688" s="1">
        <v>7491</v>
      </c>
      <c r="C688" s="1" t="s">
        <v>445</v>
      </c>
      <c r="D688" s="1">
        <v>5</v>
      </c>
    </row>
    <row r="689" spans="2:4" x14ac:dyDescent="0.45">
      <c r="B689" s="1">
        <v>4813</v>
      </c>
      <c r="C689" s="1" t="s">
        <v>163</v>
      </c>
      <c r="D689" s="1">
        <v>2</v>
      </c>
    </row>
    <row r="690" spans="2:4" x14ac:dyDescent="0.45">
      <c r="B690" s="1">
        <v>27868</v>
      </c>
      <c r="C690" s="1" t="s">
        <v>573</v>
      </c>
      <c r="D690" s="1">
        <v>5</v>
      </c>
    </row>
    <row r="691" spans="2:4" x14ac:dyDescent="0.45">
      <c r="B691" s="1">
        <v>11761</v>
      </c>
      <c r="C691" s="1" t="s">
        <v>316</v>
      </c>
      <c r="D691" s="1">
        <v>5</v>
      </c>
    </row>
    <row r="692" spans="2:4" x14ac:dyDescent="0.45">
      <c r="B692" s="1">
        <v>11236</v>
      </c>
      <c r="C692" s="1" t="s">
        <v>318</v>
      </c>
      <c r="D692" s="1">
        <v>3</v>
      </c>
    </row>
    <row r="693" spans="2:4" x14ac:dyDescent="0.45">
      <c r="B693" s="1">
        <v>20753</v>
      </c>
      <c r="C693" s="1" t="s">
        <v>221</v>
      </c>
      <c r="D693" s="1">
        <v>2</v>
      </c>
    </row>
    <row r="694" spans="2:4" x14ac:dyDescent="0.45">
      <c r="B694" s="1">
        <v>28505</v>
      </c>
      <c r="C694" s="1" t="s">
        <v>164</v>
      </c>
      <c r="D694" s="1">
        <v>5</v>
      </c>
    </row>
    <row r="695" spans="2:4" x14ac:dyDescent="0.45">
      <c r="B695" s="1">
        <v>9346</v>
      </c>
      <c r="C695" s="1" t="s">
        <v>100</v>
      </c>
      <c r="D695" s="1">
        <v>3</v>
      </c>
    </row>
    <row r="696" spans="2:4" x14ac:dyDescent="0.45">
      <c r="B696" s="1">
        <v>23618</v>
      </c>
      <c r="C696" s="1" t="s">
        <v>330</v>
      </c>
      <c r="D696" s="1">
        <v>2</v>
      </c>
    </row>
    <row r="697" spans="2:4" x14ac:dyDescent="0.45">
      <c r="B697" s="1">
        <v>31726</v>
      </c>
      <c r="C697" s="1" t="s">
        <v>131</v>
      </c>
      <c r="D697" s="1">
        <v>2</v>
      </c>
    </row>
    <row r="698" spans="2:4" x14ac:dyDescent="0.45">
      <c r="B698" s="1">
        <v>22641</v>
      </c>
      <c r="C698" s="1" t="s">
        <v>123</v>
      </c>
      <c r="D698" s="1">
        <v>1</v>
      </c>
    </row>
    <row r="699" spans="2:4" x14ac:dyDescent="0.45">
      <c r="B699" s="1">
        <v>8923</v>
      </c>
      <c r="C699" s="1" t="s">
        <v>749</v>
      </c>
      <c r="D699" s="1">
        <v>5</v>
      </c>
    </row>
    <row r="700" spans="2:4" x14ac:dyDescent="0.45">
      <c r="B700" s="1">
        <v>30307</v>
      </c>
      <c r="C700" s="1" t="s">
        <v>748</v>
      </c>
      <c r="D700" s="1">
        <v>2</v>
      </c>
    </row>
    <row r="701" spans="2:4" x14ac:dyDescent="0.45">
      <c r="B701" s="1">
        <v>14500</v>
      </c>
      <c r="C701" s="1" t="s">
        <v>168</v>
      </c>
      <c r="D701" s="1">
        <v>4</v>
      </c>
    </row>
    <row r="702" spans="2:4" x14ac:dyDescent="0.45">
      <c r="B702" s="1">
        <v>21103</v>
      </c>
      <c r="C702" s="1" t="s">
        <v>465</v>
      </c>
      <c r="D702" s="1">
        <v>4</v>
      </c>
    </row>
    <row r="703" spans="2:4" x14ac:dyDescent="0.45">
      <c r="B703" s="1">
        <v>25096</v>
      </c>
      <c r="C703" s="1" t="s">
        <v>492</v>
      </c>
      <c r="D703" s="1">
        <v>4</v>
      </c>
    </row>
    <row r="704" spans="2:4" x14ac:dyDescent="0.45">
      <c r="B704" s="1">
        <v>7563</v>
      </c>
      <c r="C704" s="1" t="s">
        <v>387</v>
      </c>
      <c r="D704" s="1">
        <v>3</v>
      </c>
    </row>
    <row r="705" spans="2:4" x14ac:dyDescent="0.45">
      <c r="B705" s="1">
        <v>3086</v>
      </c>
      <c r="C705" s="1" t="s">
        <v>223</v>
      </c>
      <c r="D705" s="1">
        <v>5</v>
      </c>
    </row>
    <row r="706" spans="2:4" x14ac:dyDescent="0.45">
      <c r="B706" s="1">
        <v>4081</v>
      </c>
      <c r="C706" s="1" t="s">
        <v>792</v>
      </c>
      <c r="D706" s="1">
        <v>4</v>
      </c>
    </row>
    <row r="707" spans="2:4" x14ac:dyDescent="0.45">
      <c r="B707" s="1">
        <v>21946</v>
      </c>
      <c r="C707" s="1" t="s">
        <v>761</v>
      </c>
      <c r="D707" s="1">
        <v>2</v>
      </c>
    </row>
    <row r="708" spans="2:4" x14ac:dyDescent="0.45">
      <c r="B708" s="1">
        <v>18190</v>
      </c>
      <c r="C708" s="1" t="s">
        <v>33</v>
      </c>
      <c r="D708" s="1">
        <v>4</v>
      </c>
    </row>
    <row r="709" spans="2:4" x14ac:dyDescent="0.45">
      <c r="B709" s="1">
        <v>23152</v>
      </c>
      <c r="C709" s="1" t="s">
        <v>760</v>
      </c>
      <c r="D709" s="1">
        <v>1</v>
      </c>
    </row>
    <row r="710" spans="2:4" x14ac:dyDescent="0.45">
      <c r="B710" s="1">
        <v>383</v>
      </c>
      <c r="C710" s="1" t="s">
        <v>103</v>
      </c>
      <c r="D710" s="1">
        <v>2</v>
      </c>
    </row>
    <row r="711" spans="2:4" x14ac:dyDescent="0.45">
      <c r="B711" s="1">
        <v>20677</v>
      </c>
      <c r="C711" s="1" t="s">
        <v>452</v>
      </c>
      <c r="D711" s="1">
        <v>4</v>
      </c>
    </row>
    <row r="712" spans="2:4" x14ac:dyDescent="0.45">
      <c r="B712" s="1">
        <v>4155</v>
      </c>
      <c r="C712" s="1" t="s">
        <v>382</v>
      </c>
      <c r="D712" s="1">
        <v>2</v>
      </c>
    </row>
    <row r="713" spans="2:4" x14ac:dyDescent="0.45">
      <c r="B713" s="1">
        <v>9581</v>
      </c>
      <c r="C713" s="1" t="s">
        <v>563</v>
      </c>
      <c r="D713" s="1">
        <v>4</v>
      </c>
    </row>
    <row r="714" spans="2:4" x14ac:dyDescent="0.45">
      <c r="B714" s="1">
        <v>17137</v>
      </c>
      <c r="C714" s="1" t="s">
        <v>788</v>
      </c>
      <c r="D714" s="1">
        <v>2</v>
      </c>
    </row>
    <row r="715" spans="2:4" x14ac:dyDescent="0.45">
      <c r="B715" s="1">
        <v>24495</v>
      </c>
      <c r="C715" s="1" t="s">
        <v>522</v>
      </c>
      <c r="D715" s="1">
        <v>5</v>
      </c>
    </row>
    <row r="716" spans="2:4" x14ac:dyDescent="0.45">
      <c r="B716" s="1">
        <v>17490</v>
      </c>
      <c r="C716" s="1" t="s">
        <v>162</v>
      </c>
      <c r="D716" s="1">
        <v>2</v>
      </c>
    </row>
    <row r="717" spans="2:4" x14ac:dyDescent="0.45">
      <c r="B717" s="1">
        <v>10117</v>
      </c>
      <c r="C717" s="1" t="s">
        <v>567</v>
      </c>
      <c r="D717" s="1">
        <v>3</v>
      </c>
    </row>
    <row r="718" spans="2:4" x14ac:dyDescent="0.45">
      <c r="B718" s="1">
        <v>30314</v>
      </c>
      <c r="C718" s="1" t="s">
        <v>505</v>
      </c>
      <c r="D718" s="1">
        <v>5</v>
      </c>
    </row>
    <row r="719" spans="2:4" x14ac:dyDescent="0.45">
      <c r="B719" s="1">
        <v>21328</v>
      </c>
      <c r="C719" s="1" t="s">
        <v>597</v>
      </c>
      <c r="D719" s="1">
        <v>2</v>
      </c>
    </row>
    <row r="720" spans="2:4" x14ac:dyDescent="0.45">
      <c r="B720" s="1">
        <v>5753</v>
      </c>
      <c r="C720" s="1" t="s">
        <v>540</v>
      </c>
      <c r="D720" s="1">
        <v>3</v>
      </c>
    </row>
    <row r="721" spans="2:4" x14ac:dyDescent="0.45">
      <c r="B721" s="1">
        <v>23556</v>
      </c>
      <c r="C721" s="1" t="s">
        <v>583</v>
      </c>
      <c r="D721" s="1">
        <v>3</v>
      </c>
    </row>
    <row r="722" spans="2:4" x14ac:dyDescent="0.45">
      <c r="B722" s="1">
        <v>20915</v>
      </c>
      <c r="C722" s="1" t="s">
        <v>114</v>
      </c>
      <c r="D722" s="1">
        <v>2</v>
      </c>
    </row>
    <row r="723" spans="2:4" x14ac:dyDescent="0.45">
      <c r="B723" s="1">
        <v>21806</v>
      </c>
      <c r="C723" s="1" t="s">
        <v>477</v>
      </c>
      <c r="D723" s="1">
        <v>4</v>
      </c>
    </row>
    <row r="724" spans="2:4" x14ac:dyDescent="0.45">
      <c r="B724" s="1">
        <v>5939</v>
      </c>
      <c r="C724" s="1" t="s">
        <v>494</v>
      </c>
      <c r="D724" s="1">
        <v>5</v>
      </c>
    </row>
    <row r="725" spans="2:4" x14ac:dyDescent="0.45">
      <c r="B725" s="1">
        <v>2440</v>
      </c>
      <c r="C725" s="1" t="s">
        <v>472</v>
      </c>
      <c r="D725" s="1">
        <v>4</v>
      </c>
    </row>
    <row r="726" spans="2:4" x14ac:dyDescent="0.45">
      <c r="B726" s="1">
        <v>19942</v>
      </c>
      <c r="C726" s="1" t="s">
        <v>598</v>
      </c>
      <c r="D726" s="1">
        <v>3</v>
      </c>
    </row>
    <row r="727" spans="2:4" x14ac:dyDescent="0.45">
      <c r="B727" s="1">
        <v>20748</v>
      </c>
      <c r="C727" s="1" t="s">
        <v>631</v>
      </c>
      <c r="D727" s="1">
        <v>3</v>
      </c>
    </row>
    <row r="728" spans="2:4" x14ac:dyDescent="0.45">
      <c r="B728" s="1">
        <v>11625</v>
      </c>
      <c r="C728" s="1" t="s">
        <v>743</v>
      </c>
      <c r="D728" s="1">
        <v>4</v>
      </c>
    </row>
    <row r="729" spans="2:4" x14ac:dyDescent="0.45">
      <c r="B729" s="1">
        <v>6971</v>
      </c>
      <c r="C729" s="1" t="s">
        <v>640</v>
      </c>
      <c r="D729" s="1">
        <v>4</v>
      </c>
    </row>
    <row r="730" spans="2:4" x14ac:dyDescent="0.45">
      <c r="B730" s="1">
        <v>21067</v>
      </c>
      <c r="C730" s="1" t="s">
        <v>620</v>
      </c>
      <c r="D730" s="1">
        <v>1</v>
      </c>
    </row>
    <row r="731" spans="2:4" x14ac:dyDescent="0.45">
      <c r="B731" s="1">
        <v>4545</v>
      </c>
      <c r="C731" s="1" t="s">
        <v>575</v>
      </c>
      <c r="D731" s="1">
        <v>1</v>
      </c>
    </row>
    <row r="732" spans="2:4" x14ac:dyDescent="0.45">
      <c r="B732" s="1">
        <v>851</v>
      </c>
      <c r="C732" s="1" t="s">
        <v>645</v>
      </c>
      <c r="D732" s="1">
        <v>1</v>
      </c>
    </row>
    <row r="733" spans="2:4" x14ac:dyDescent="0.45">
      <c r="B733" s="1">
        <v>23603</v>
      </c>
      <c r="C733" s="1" t="s">
        <v>62</v>
      </c>
      <c r="D733" s="1">
        <v>1</v>
      </c>
    </row>
    <row r="734" spans="2:4" x14ac:dyDescent="0.45">
      <c r="B734" s="1">
        <v>10990</v>
      </c>
      <c r="C734" s="1" t="s">
        <v>644</v>
      </c>
      <c r="D734" s="1">
        <v>2</v>
      </c>
    </row>
    <row r="735" spans="2:4" x14ac:dyDescent="0.45">
      <c r="B735" s="1">
        <v>12210</v>
      </c>
      <c r="C735" s="1" t="s">
        <v>12</v>
      </c>
      <c r="D735" s="1">
        <v>2</v>
      </c>
    </row>
    <row r="736" spans="2:4" x14ac:dyDescent="0.45">
      <c r="B736" s="1">
        <v>542</v>
      </c>
      <c r="C736" s="1" t="s">
        <v>243</v>
      </c>
      <c r="D736" s="1">
        <v>5</v>
      </c>
    </row>
    <row r="737" spans="2:4" x14ac:dyDescent="0.45">
      <c r="B737" s="1">
        <v>5778</v>
      </c>
      <c r="C737" s="1" t="s">
        <v>239</v>
      </c>
      <c r="D737" s="1">
        <v>1</v>
      </c>
    </row>
    <row r="738" spans="2:4" x14ac:dyDescent="0.45">
      <c r="B738" s="1">
        <v>27090</v>
      </c>
      <c r="C738" s="1" t="s">
        <v>747</v>
      </c>
      <c r="D738" s="1">
        <v>4</v>
      </c>
    </row>
    <row r="739" spans="2:4" x14ac:dyDescent="0.45">
      <c r="B739" s="1">
        <v>28926</v>
      </c>
      <c r="C739" s="1" t="s">
        <v>714</v>
      </c>
      <c r="D739" s="1">
        <v>3</v>
      </c>
    </row>
    <row r="740" spans="2:4" x14ac:dyDescent="0.45">
      <c r="B740" s="1">
        <v>14379</v>
      </c>
      <c r="C740" s="1" t="s">
        <v>152</v>
      </c>
      <c r="D740" s="1">
        <v>4</v>
      </c>
    </row>
    <row r="741" spans="2:4" x14ac:dyDescent="0.45">
      <c r="B741" s="1">
        <v>20751</v>
      </c>
      <c r="C741" s="1" t="s">
        <v>490</v>
      </c>
      <c r="D741" s="1">
        <v>4</v>
      </c>
    </row>
    <row r="742" spans="2:4" x14ac:dyDescent="0.45">
      <c r="B742" s="1">
        <v>9767</v>
      </c>
      <c r="C742" s="1" t="s">
        <v>248</v>
      </c>
      <c r="D742" s="1">
        <v>4</v>
      </c>
    </row>
    <row r="743" spans="2:4" x14ac:dyDescent="0.45">
      <c r="B743" s="1">
        <v>26724</v>
      </c>
      <c r="C743" s="1" t="s">
        <v>576</v>
      </c>
      <c r="D743" s="1">
        <v>3</v>
      </c>
    </row>
    <row r="744" spans="2:4" x14ac:dyDescent="0.45">
      <c r="B744" s="1">
        <v>2686</v>
      </c>
      <c r="C744" s="1" t="s">
        <v>331</v>
      </c>
      <c r="D744" s="1">
        <v>3</v>
      </c>
    </row>
    <row r="745" spans="2:4" x14ac:dyDescent="0.45">
      <c r="B745" s="1">
        <v>17454</v>
      </c>
      <c r="C745" s="1" t="s">
        <v>606</v>
      </c>
      <c r="D745" s="1">
        <v>2</v>
      </c>
    </row>
    <row r="746" spans="2:4" x14ac:dyDescent="0.45">
      <c r="B746" s="1">
        <v>13820</v>
      </c>
      <c r="C746" s="1" t="s">
        <v>157</v>
      </c>
      <c r="D746" s="1">
        <v>3</v>
      </c>
    </row>
    <row r="747" spans="2:4" x14ac:dyDescent="0.45">
      <c r="B747" s="1">
        <v>15659</v>
      </c>
      <c r="C747" s="1" t="s">
        <v>280</v>
      </c>
      <c r="D747" s="1">
        <v>4</v>
      </c>
    </row>
    <row r="748" spans="2:4" x14ac:dyDescent="0.45">
      <c r="B748" s="1">
        <v>23497</v>
      </c>
      <c r="C748" s="1" t="s">
        <v>475</v>
      </c>
      <c r="D748" s="1">
        <v>3</v>
      </c>
    </row>
    <row r="749" spans="2:4" x14ac:dyDescent="0.45">
      <c r="B749" s="1">
        <v>6051</v>
      </c>
      <c r="C749" s="1" t="s">
        <v>313</v>
      </c>
      <c r="D749" s="1">
        <v>3</v>
      </c>
    </row>
    <row r="750" spans="2:4" x14ac:dyDescent="0.45">
      <c r="B750" s="1">
        <v>28490</v>
      </c>
      <c r="C750" s="1" t="s">
        <v>135</v>
      </c>
      <c r="D750" s="1">
        <v>3</v>
      </c>
    </row>
    <row r="751" spans="2:4" x14ac:dyDescent="0.45">
      <c r="B751" s="1">
        <v>9989</v>
      </c>
      <c r="C751" s="1" t="s">
        <v>46</v>
      </c>
      <c r="D751" s="1">
        <v>1</v>
      </c>
    </row>
    <row r="752" spans="2:4" x14ac:dyDescent="0.45">
      <c r="B752" s="1">
        <v>28731</v>
      </c>
      <c r="C752" s="1" t="s">
        <v>713</v>
      </c>
      <c r="D752" s="1">
        <v>2</v>
      </c>
    </row>
    <row r="753" spans="2:4" x14ac:dyDescent="0.45">
      <c r="B753" s="1">
        <v>1184</v>
      </c>
      <c r="C753" s="1" t="s">
        <v>675</v>
      </c>
      <c r="D753" s="1">
        <v>2</v>
      </c>
    </row>
    <row r="754" spans="2:4" x14ac:dyDescent="0.45">
      <c r="B754" s="1">
        <v>7063</v>
      </c>
      <c r="C754" s="1" t="s">
        <v>744</v>
      </c>
      <c r="D754" s="1">
        <v>1</v>
      </c>
    </row>
    <row r="755" spans="2:4" x14ac:dyDescent="0.45">
      <c r="B755" s="1">
        <v>164</v>
      </c>
      <c r="C755" s="1" t="s">
        <v>724</v>
      </c>
      <c r="D755" s="1">
        <v>5</v>
      </c>
    </row>
    <row r="756" spans="2:4" x14ac:dyDescent="0.45">
      <c r="B756" s="1">
        <v>2076</v>
      </c>
      <c r="C756" s="1" t="s">
        <v>63</v>
      </c>
      <c r="D756" s="1">
        <v>1</v>
      </c>
    </row>
    <row r="757" spans="2:4" x14ac:dyDescent="0.45">
      <c r="B757" s="1">
        <v>2224</v>
      </c>
      <c r="C757" s="1" t="s">
        <v>489</v>
      </c>
      <c r="D757" s="1">
        <v>5</v>
      </c>
    </row>
    <row r="758" spans="2:4" x14ac:dyDescent="0.45">
      <c r="B758" s="1">
        <v>9110</v>
      </c>
      <c r="C758" s="1" t="s">
        <v>624</v>
      </c>
      <c r="D758" s="1">
        <v>1</v>
      </c>
    </row>
    <row r="759" spans="2:4" x14ac:dyDescent="0.45">
      <c r="B759" s="1">
        <v>30564</v>
      </c>
      <c r="C759" s="1" t="s">
        <v>605</v>
      </c>
      <c r="D759" s="1">
        <v>4</v>
      </c>
    </row>
    <row r="760" spans="2:4" x14ac:dyDescent="0.45">
      <c r="B760" s="1">
        <v>29861</v>
      </c>
      <c r="C760" s="1" t="s">
        <v>677</v>
      </c>
      <c r="D760" s="1">
        <v>1</v>
      </c>
    </row>
    <row r="761" spans="2:4" x14ac:dyDescent="0.45">
      <c r="B761" s="1">
        <v>31118</v>
      </c>
      <c r="C761" s="1" t="s">
        <v>317</v>
      </c>
      <c r="D761" s="1">
        <v>1</v>
      </c>
    </row>
    <row r="762" spans="2:4" x14ac:dyDescent="0.45">
      <c r="B762" s="1">
        <v>27301</v>
      </c>
      <c r="C762" s="1" t="s">
        <v>525</v>
      </c>
      <c r="D762" s="1">
        <v>2</v>
      </c>
    </row>
    <row r="763" spans="2:4" x14ac:dyDescent="0.45">
      <c r="B763" s="1">
        <v>17170</v>
      </c>
      <c r="C763" s="1" t="s">
        <v>728</v>
      </c>
      <c r="D763" s="1">
        <v>1</v>
      </c>
    </row>
    <row r="764" spans="2:4" x14ac:dyDescent="0.45">
      <c r="B764" s="1">
        <v>1508</v>
      </c>
      <c r="C764" s="1" t="s">
        <v>765</v>
      </c>
      <c r="D764" s="1">
        <v>2</v>
      </c>
    </row>
    <row r="765" spans="2:4" x14ac:dyDescent="0.45">
      <c r="B765" s="1">
        <v>32391</v>
      </c>
      <c r="C765" s="1" t="s">
        <v>360</v>
      </c>
      <c r="D765" s="1">
        <v>2</v>
      </c>
    </row>
    <row r="766" spans="2:4" x14ac:dyDescent="0.45">
      <c r="B766" s="1">
        <v>9261</v>
      </c>
      <c r="C766" s="1" t="s">
        <v>449</v>
      </c>
      <c r="D766" s="1">
        <v>1</v>
      </c>
    </row>
    <row r="767" spans="2:4" x14ac:dyDescent="0.45">
      <c r="B767" s="1">
        <v>2692</v>
      </c>
      <c r="C767" s="1" t="s">
        <v>602</v>
      </c>
      <c r="D767" s="1">
        <v>5</v>
      </c>
    </row>
    <row r="768" spans="2:4" x14ac:dyDescent="0.45">
      <c r="B768" s="1">
        <v>1889</v>
      </c>
      <c r="C768" s="1" t="s">
        <v>789</v>
      </c>
      <c r="D768" s="1">
        <v>5</v>
      </c>
    </row>
    <row r="769" spans="2:4" x14ac:dyDescent="0.45">
      <c r="B769" s="1">
        <v>24903</v>
      </c>
      <c r="C769" s="1" t="s">
        <v>137</v>
      </c>
      <c r="D769" s="1">
        <v>2</v>
      </c>
    </row>
    <row r="770" spans="2:4" x14ac:dyDescent="0.45">
      <c r="B770" s="1">
        <v>32287</v>
      </c>
      <c r="C770" s="1" t="s">
        <v>391</v>
      </c>
      <c r="D770" s="1">
        <v>2</v>
      </c>
    </row>
    <row r="771" spans="2:4" x14ac:dyDescent="0.45">
      <c r="B771" s="1">
        <v>7932</v>
      </c>
      <c r="C771" s="1" t="s">
        <v>485</v>
      </c>
      <c r="D771" s="1">
        <v>1</v>
      </c>
    </row>
    <row r="772" spans="2:4" x14ac:dyDescent="0.45">
      <c r="B772" s="1">
        <v>8249</v>
      </c>
      <c r="C772" s="1" t="s">
        <v>672</v>
      </c>
      <c r="D772" s="1">
        <v>5</v>
      </c>
    </row>
    <row r="773" spans="2:4" x14ac:dyDescent="0.45">
      <c r="B773" s="1">
        <v>23263</v>
      </c>
      <c r="C773" s="1" t="s">
        <v>604</v>
      </c>
      <c r="D773" s="1">
        <v>1</v>
      </c>
    </row>
    <row r="774" spans="2:4" x14ac:dyDescent="0.45">
      <c r="B774" s="1">
        <v>24888</v>
      </c>
      <c r="C774" s="1" t="s">
        <v>667</v>
      </c>
      <c r="D774" s="1">
        <v>1</v>
      </c>
    </row>
    <row r="775" spans="2:4" x14ac:dyDescent="0.45">
      <c r="B775" s="1">
        <v>25701</v>
      </c>
      <c r="C775" s="1" t="s">
        <v>366</v>
      </c>
      <c r="D775" s="1">
        <v>1</v>
      </c>
    </row>
    <row r="776" spans="2:4" x14ac:dyDescent="0.45">
      <c r="B776" s="1">
        <v>30555</v>
      </c>
      <c r="C776" s="1" t="s">
        <v>581</v>
      </c>
      <c r="D776" s="1">
        <v>1</v>
      </c>
    </row>
    <row r="777" spans="2:4" x14ac:dyDescent="0.45">
      <c r="B777" s="1">
        <v>16376</v>
      </c>
      <c r="C777" s="1" t="s">
        <v>538</v>
      </c>
      <c r="D777" s="1">
        <v>1</v>
      </c>
    </row>
    <row r="778" spans="2:4" x14ac:dyDescent="0.45">
      <c r="B778" s="1">
        <v>28404</v>
      </c>
      <c r="C778" s="1" t="s">
        <v>346</v>
      </c>
      <c r="D778" s="1">
        <v>3</v>
      </c>
    </row>
    <row r="779" spans="2:4" x14ac:dyDescent="0.45">
      <c r="B779" s="1">
        <v>23124</v>
      </c>
      <c r="C779" s="1" t="s">
        <v>706</v>
      </c>
      <c r="D779" s="1">
        <v>4</v>
      </c>
    </row>
    <row r="780" spans="2:4" x14ac:dyDescent="0.45">
      <c r="B780" s="1">
        <v>13725</v>
      </c>
      <c r="C780" s="1" t="s">
        <v>684</v>
      </c>
      <c r="D780" s="1">
        <v>4</v>
      </c>
    </row>
    <row r="781" spans="2:4" x14ac:dyDescent="0.45">
      <c r="B781" s="1">
        <v>31196</v>
      </c>
      <c r="C781" s="1" t="s">
        <v>124</v>
      </c>
      <c r="D781" s="1">
        <v>4</v>
      </c>
    </row>
    <row r="782" spans="2:4" x14ac:dyDescent="0.45">
      <c r="B782" s="1">
        <v>30375</v>
      </c>
      <c r="C782" s="1" t="s">
        <v>574</v>
      </c>
      <c r="D782" s="1">
        <v>1</v>
      </c>
    </row>
    <row r="783" spans="2:4" x14ac:dyDescent="0.45">
      <c r="B783" s="1">
        <v>25639</v>
      </c>
      <c r="C783" s="1" t="s">
        <v>442</v>
      </c>
      <c r="D783" s="1">
        <v>1</v>
      </c>
    </row>
    <row r="784" spans="2:4" x14ac:dyDescent="0.45">
      <c r="B784" s="1">
        <v>26313</v>
      </c>
      <c r="C784" s="1" t="s">
        <v>571</v>
      </c>
      <c r="D784" s="1">
        <v>2</v>
      </c>
    </row>
    <row r="785" spans="2:4" x14ac:dyDescent="0.45">
      <c r="B785" s="1">
        <v>27753</v>
      </c>
      <c r="C785" s="1" t="s">
        <v>136</v>
      </c>
      <c r="D785" s="1">
        <v>3</v>
      </c>
    </row>
    <row r="786" spans="2:4" x14ac:dyDescent="0.45">
      <c r="B786" s="1">
        <v>15426</v>
      </c>
      <c r="C786" s="1" t="s">
        <v>588</v>
      </c>
      <c r="D786" s="1">
        <v>2</v>
      </c>
    </row>
    <row r="787" spans="2:4" x14ac:dyDescent="0.45">
      <c r="B787" s="1">
        <v>15839</v>
      </c>
      <c r="C787" s="1" t="s">
        <v>793</v>
      </c>
      <c r="D787" s="1">
        <v>1</v>
      </c>
    </row>
    <row r="788" spans="2:4" x14ac:dyDescent="0.45">
      <c r="B788" s="1">
        <v>21359</v>
      </c>
      <c r="C788" s="1" t="s">
        <v>720</v>
      </c>
      <c r="D788" s="1">
        <v>3</v>
      </c>
    </row>
    <row r="789" spans="2:4" x14ac:dyDescent="0.45">
      <c r="B789" s="1">
        <v>7619</v>
      </c>
      <c r="C789" s="1" t="s">
        <v>329</v>
      </c>
      <c r="D789" s="1">
        <v>3</v>
      </c>
    </row>
    <row r="790" spans="2:4" x14ac:dyDescent="0.45">
      <c r="B790" s="1">
        <v>21745</v>
      </c>
      <c r="C790" s="1" t="s">
        <v>434</v>
      </c>
      <c r="D790" s="1">
        <v>3</v>
      </c>
    </row>
    <row r="791" spans="2:4" x14ac:dyDescent="0.45">
      <c r="B791" s="1">
        <v>25813</v>
      </c>
      <c r="C791" s="1" t="s">
        <v>514</v>
      </c>
      <c r="D791" s="1">
        <v>5</v>
      </c>
    </row>
    <row r="792" spans="2:4" x14ac:dyDescent="0.45">
      <c r="B792" s="1">
        <v>17744</v>
      </c>
      <c r="C792" s="1" t="s">
        <v>446</v>
      </c>
      <c r="D792" s="1">
        <v>2</v>
      </c>
    </row>
    <row r="793" spans="2:4" x14ac:dyDescent="0.45">
      <c r="B793" s="1">
        <v>7259</v>
      </c>
      <c r="C793" s="1" t="s">
        <v>432</v>
      </c>
      <c r="D793" s="1">
        <v>5</v>
      </c>
    </row>
    <row r="794" spans="2:4" x14ac:dyDescent="0.45">
      <c r="B794" s="1">
        <v>9428</v>
      </c>
      <c r="C794" s="1" t="s">
        <v>622</v>
      </c>
      <c r="D794" s="1">
        <v>4</v>
      </c>
    </row>
    <row r="795" spans="2:4" x14ac:dyDescent="0.45">
      <c r="B795" s="1">
        <v>21355</v>
      </c>
      <c r="C795" s="1" t="s">
        <v>507</v>
      </c>
      <c r="D795" s="1">
        <v>1</v>
      </c>
    </row>
    <row r="796" spans="2:4" x14ac:dyDescent="0.45">
      <c r="B796" s="1">
        <v>6605</v>
      </c>
      <c r="C796" s="1" t="s">
        <v>361</v>
      </c>
      <c r="D796" s="1">
        <v>3</v>
      </c>
    </row>
    <row r="797" spans="2:4" x14ac:dyDescent="0.45">
      <c r="B797" s="1">
        <v>15223</v>
      </c>
      <c r="C797" s="1" t="s">
        <v>785</v>
      </c>
      <c r="D797" s="1">
        <v>1</v>
      </c>
    </row>
    <row r="799" spans="2:4" x14ac:dyDescent="0.45">
      <c r="B799"/>
      <c r="C799"/>
    </row>
    <row r="800" spans="2:4" x14ac:dyDescent="0.45">
      <c r="B800"/>
      <c r="C800"/>
    </row>
    <row r="801" spans="2:3" x14ac:dyDescent="0.45">
      <c r="B801"/>
      <c r="C801"/>
    </row>
    <row r="802" spans="2:3" x14ac:dyDescent="0.45">
      <c r="B802"/>
      <c r="C802"/>
    </row>
    <row r="803" spans="2:3" x14ac:dyDescent="0.45">
      <c r="B803"/>
      <c r="C803"/>
    </row>
    <row r="804" spans="2:3" x14ac:dyDescent="0.45">
      <c r="B804"/>
      <c r="C804"/>
    </row>
    <row r="805" spans="2:3" x14ac:dyDescent="0.45">
      <c r="B805"/>
      <c r="C805"/>
    </row>
    <row r="806" spans="2:3" x14ac:dyDescent="0.45">
      <c r="B806"/>
      <c r="C806"/>
    </row>
    <row r="807" spans="2:3" x14ac:dyDescent="0.45">
      <c r="B807"/>
      <c r="C807"/>
    </row>
    <row r="808" spans="2:3" x14ac:dyDescent="0.45">
      <c r="B808"/>
      <c r="C808"/>
    </row>
    <row r="809" spans="2:3" x14ac:dyDescent="0.45">
      <c r="B809"/>
      <c r="C809"/>
    </row>
    <row r="810" spans="2:3" x14ac:dyDescent="0.45">
      <c r="B810"/>
      <c r="C810"/>
    </row>
    <row r="811" spans="2:3" x14ac:dyDescent="0.45">
      <c r="B811"/>
      <c r="C811"/>
    </row>
    <row r="812" spans="2:3" x14ac:dyDescent="0.45">
      <c r="B812"/>
      <c r="C812"/>
    </row>
    <row r="813" spans="2:3" x14ac:dyDescent="0.45">
      <c r="B813"/>
      <c r="C813"/>
    </row>
    <row r="814" spans="2:3" x14ac:dyDescent="0.45">
      <c r="B814"/>
      <c r="C814"/>
    </row>
    <row r="815" spans="2:3" x14ac:dyDescent="0.45">
      <c r="B815"/>
      <c r="C815"/>
    </row>
    <row r="816" spans="2:3" x14ac:dyDescent="0.45">
      <c r="B816"/>
      <c r="C816"/>
    </row>
    <row r="817" spans="2:3" x14ac:dyDescent="0.45">
      <c r="B817"/>
      <c r="C817"/>
    </row>
    <row r="818" spans="2:3" x14ac:dyDescent="0.45">
      <c r="B818"/>
      <c r="C818"/>
    </row>
    <row r="819" spans="2:3" x14ac:dyDescent="0.45">
      <c r="B819"/>
      <c r="C819"/>
    </row>
    <row r="820" spans="2:3" x14ac:dyDescent="0.45">
      <c r="B820"/>
      <c r="C820"/>
    </row>
    <row r="821" spans="2:3" x14ac:dyDescent="0.45">
      <c r="B821"/>
      <c r="C821"/>
    </row>
    <row r="822" spans="2:3" x14ac:dyDescent="0.45">
      <c r="B822"/>
      <c r="C822"/>
    </row>
    <row r="823" spans="2:3" x14ac:dyDescent="0.45">
      <c r="B823"/>
      <c r="C823"/>
    </row>
    <row r="824" spans="2:3" x14ac:dyDescent="0.45">
      <c r="B824"/>
      <c r="C824"/>
    </row>
    <row r="825" spans="2:3" x14ac:dyDescent="0.45">
      <c r="B825"/>
      <c r="C825"/>
    </row>
    <row r="826" spans="2:3" x14ac:dyDescent="0.45">
      <c r="B826"/>
      <c r="C826"/>
    </row>
    <row r="827" spans="2:3" x14ac:dyDescent="0.45">
      <c r="B827"/>
      <c r="C827"/>
    </row>
    <row r="828" spans="2:3" x14ac:dyDescent="0.45">
      <c r="B828"/>
      <c r="C828"/>
    </row>
    <row r="829" spans="2:3" x14ac:dyDescent="0.45">
      <c r="B829"/>
      <c r="C829"/>
    </row>
    <row r="830" spans="2:3" x14ac:dyDescent="0.45">
      <c r="B830"/>
      <c r="C830"/>
    </row>
    <row r="831" spans="2:3" x14ac:dyDescent="0.45">
      <c r="B831"/>
      <c r="C831"/>
    </row>
    <row r="832" spans="2:3" x14ac:dyDescent="0.45">
      <c r="B832"/>
      <c r="C832"/>
    </row>
    <row r="833" spans="2:3" x14ac:dyDescent="0.45">
      <c r="B833"/>
      <c r="C833"/>
    </row>
    <row r="834" spans="2:3" x14ac:dyDescent="0.45">
      <c r="B834"/>
      <c r="C834"/>
    </row>
    <row r="835" spans="2:3" x14ac:dyDescent="0.45">
      <c r="B835"/>
      <c r="C835"/>
    </row>
    <row r="836" spans="2:3" x14ac:dyDescent="0.45">
      <c r="B836"/>
      <c r="C836"/>
    </row>
    <row r="837" spans="2:3" x14ac:dyDescent="0.45">
      <c r="B837"/>
      <c r="C837"/>
    </row>
    <row r="838" spans="2:3" x14ac:dyDescent="0.45">
      <c r="B838"/>
      <c r="C838"/>
    </row>
    <row r="839" spans="2:3" x14ac:dyDescent="0.45">
      <c r="B839"/>
      <c r="C839"/>
    </row>
    <row r="840" spans="2:3" x14ac:dyDescent="0.45">
      <c r="B840"/>
      <c r="C840"/>
    </row>
    <row r="841" spans="2:3" x14ac:dyDescent="0.45">
      <c r="B841"/>
      <c r="C841"/>
    </row>
    <row r="842" spans="2:3" x14ac:dyDescent="0.45">
      <c r="B842"/>
      <c r="C842"/>
    </row>
    <row r="843" spans="2:3" x14ac:dyDescent="0.45">
      <c r="B843"/>
      <c r="C843"/>
    </row>
    <row r="844" spans="2:3" x14ac:dyDescent="0.45">
      <c r="B844"/>
      <c r="C844"/>
    </row>
    <row r="845" spans="2:3" x14ac:dyDescent="0.45">
      <c r="B845"/>
      <c r="C845"/>
    </row>
    <row r="846" spans="2:3" x14ac:dyDescent="0.45">
      <c r="B846"/>
      <c r="C846"/>
    </row>
    <row r="847" spans="2:3" x14ac:dyDescent="0.45">
      <c r="B847"/>
      <c r="C847"/>
    </row>
    <row r="848" spans="2:3" x14ac:dyDescent="0.45">
      <c r="B848"/>
      <c r="C848"/>
    </row>
    <row r="849" spans="2:3" x14ac:dyDescent="0.45">
      <c r="B849"/>
      <c r="C849"/>
    </row>
    <row r="850" spans="2:3" x14ac:dyDescent="0.45">
      <c r="B850"/>
      <c r="C850"/>
    </row>
    <row r="851" spans="2:3" x14ac:dyDescent="0.45">
      <c r="B851"/>
      <c r="C851"/>
    </row>
    <row r="852" spans="2:3" x14ac:dyDescent="0.45">
      <c r="B852"/>
      <c r="C852"/>
    </row>
    <row r="853" spans="2:3" x14ac:dyDescent="0.45">
      <c r="B853"/>
      <c r="C853"/>
    </row>
    <row r="854" spans="2:3" x14ac:dyDescent="0.45">
      <c r="B854"/>
      <c r="C854"/>
    </row>
    <row r="855" spans="2:3" x14ac:dyDescent="0.45">
      <c r="B855"/>
      <c r="C855"/>
    </row>
    <row r="856" spans="2:3" x14ac:dyDescent="0.45">
      <c r="B856"/>
      <c r="C856"/>
    </row>
    <row r="857" spans="2:3" x14ac:dyDescent="0.45">
      <c r="B857"/>
      <c r="C857"/>
    </row>
    <row r="858" spans="2:3" x14ac:dyDescent="0.45">
      <c r="B858"/>
      <c r="C858"/>
    </row>
    <row r="859" spans="2:3" x14ac:dyDescent="0.45">
      <c r="B859"/>
      <c r="C859"/>
    </row>
    <row r="860" spans="2:3" x14ac:dyDescent="0.45">
      <c r="B860"/>
      <c r="C860"/>
    </row>
    <row r="861" spans="2:3" x14ac:dyDescent="0.45">
      <c r="B861"/>
      <c r="C861"/>
    </row>
    <row r="862" spans="2:3" x14ac:dyDescent="0.45">
      <c r="B862"/>
      <c r="C862"/>
    </row>
    <row r="863" spans="2:3" x14ac:dyDescent="0.45">
      <c r="B863"/>
      <c r="C863"/>
    </row>
    <row r="864" spans="2:3" x14ac:dyDescent="0.45">
      <c r="B864"/>
      <c r="C864"/>
    </row>
    <row r="865" spans="2:3" x14ac:dyDescent="0.45">
      <c r="B865"/>
      <c r="C865"/>
    </row>
    <row r="866" spans="2:3" x14ac:dyDescent="0.45">
      <c r="B866"/>
      <c r="C866"/>
    </row>
    <row r="867" spans="2:3" x14ac:dyDescent="0.45">
      <c r="B867"/>
      <c r="C867"/>
    </row>
    <row r="868" spans="2:3" x14ac:dyDescent="0.45">
      <c r="B868"/>
      <c r="C868"/>
    </row>
    <row r="869" spans="2:3" x14ac:dyDescent="0.45">
      <c r="B869"/>
      <c r="C869"/>
    </row>
    <row r="870" spans="2:3" x14ac:dyDescent="0.45">
      <c r="B870"/>
      <c r="C870"/>
    </row>
    <row r="871" spans="2:3" x14ac:dyDescent="0.45">
      <c r="B871"/>
      <c r="C871"/>
    </row>
    <row r="872" spans="2:3" x14ac:dyDescent="0.45">
      <c r="B872"/>
      <c r="C872"/>
    </row>
    <row r="873" spans="2:3" x14ac:dyDescent="0.45">
      <c r="B873"/>
      <c r="C873"/>
    </row>
    <row r="874" spans="2:3" x14ac:dyDescent="0.45">
      <c r="B874"/>
      <c r="C874"/>
    </row>
    <row r="875" spans="2:3" x14ac:dyDescent="0.45">
      <c r="B875"/>
      <c r="C875"/>
    </row>
    <row r="876" spans="2:3" x14ac:dyDescent="0.45">
      <c r="B876"/>
      <c r="C876"/>
    </row>
    <row r="877" spans="2:3" x14ac:dyDescent="0.45">
      <c r="B877"/>
      <c r="C877"/>
    </row>
    <row r="878" spans="2:3" x14ac:dyDescent="0.45">
      <c r="B878"/>
      <c r="C878"/>
    </row>
    <row r="879" spans="2:3" x14ac:dyDescent="0.45">
      <c r="B879"/>
      <c r="C879"/>
    </row>
    <row r="880" spans="2:3" x14ac:dyDescent="0.45">
      <c r="B880"/>
      <c r="C880"/>
    </row>
    <row r="881" spans="2:3" x14ac:dyDescent="0.45">
      <c r="B881"/>
      <c r="C881"/>
    </row>
    <row r="882" spans="2:3" x14ac:dyDescent="0.45">
      <c r="B882"/>
      <c r="C882"/>
    </row>
    <row r="883" spans="2:3" x14ac:dyDescent="0.45">
      <c r="B883"/>
      <c r="C883"/>
    </row>
    <row r="884" spans="2:3" x14ac:dyDescent="0.45">
      <c r="B884"/>
      <c r="C884"/>
    </row>
    <row r="885" spans="2:3" x14ac:dyDescent="0.45">
      <c r="B885"/>
      <c r="C885"/>
    </row>
    <row r="886" spans="2:3" x14ac:dyDescent="0.45">
      <c r="B886"/>
      <c r="C886"/>
    </row>
    <row r="887" spans="2:3" x14ac:dyDescent="0.45">
      <c r="B887"/>
      <c r="C887"/>
    </row>
    <row r="888" spans="2:3" x14ac:dyDescent="0.45">
      <c r="B888"/>
      <c r="C888"/>
    </row>
    <row r="889" spans="2:3" x14ac:dyDescent="0.45">
      <c r="B889"/>
      <c r="C889"/>
    </row>
    <row r="890" spans="2:3" x14ac:dyDescent="0.45">
      <c r="B890"/>
      <c r="C890"/>
    </row>
    <row r="891" spans="2:3" x14ac:dyDescent="0.45">
      <c r="B891"/>
      <c r="C891"/>
    </row>
    <row r="892" spans="2:3" x14ac:dyDescent="0.45">
      <c r="B892"/>
      <c r="C892"/>
    </row>
    <row r="893" spans="2:3" x14ac:dyDescent="0.45">
      <c r="B893"/>
      <c r="C893"/>
    </row>
    <row r="894" spans="2:3" x14ac:dyDescent="0.45">
      <c r="B894"/>
      <c r="C894"/>
    </row>
    <row r="895" spans="2:3" x14ac:dyDescent="0.45">
      <c r="B895"/>
      <c r="C895"/>
    </row>
    <row r="896" spans="2:3" x14ac:dyDescent="0.45">
      <c r="B896"/>
      <c r="C896"/>
    </row>
    <row r="897" spans="2:3" x14ac:dyDescent="0.45">
      <c r="B897"/>
      <c r="C897"/>
    </row>
    <row r="898" spans="2:3" x14ac:dyDescent="0.45">
      <c r="B898"/>
      <c r="C898"/>
    </row>
    <row r="899" spans="2:3" x14ac:dyDescent="0.45">
      <c r="B899"/>
      <c r="C899"/>
    </row>
    <row r="900" spans="2:3" x14ac:dyDescent="0.45">
      <c r="B900"/>
      <c r="C900"/>
    </row>
    <row r="901" spans="2:3" x14ac:dyDescent="0.45">
      <c r="B901"/>
      <c r="C901"/>
    </row>
    <row r="902" spans="2:3" x14ac:dyDescent="0.45">
      <c r="B902"/>
      <c r="C902"/>
    </row>
    <row r="903" spans="2:3" x14ac:dyDescent="0.45">
      <c r="B903"/>
      <c r="C903"/>
    </row>
    <row r="904" spans="2:3" x14ac:dyDescent="0.45">
      <c r="B904"/>
      <c r="C904"/>
    </row>
    <row r="905" spans="2:3" x14ac:dyDescent="0.45">
      <c r="B905"/>
      <c r="C905"/>
    </row>
    <row r="906" spans="2:3" x14ac:dyDescent="0.45">
      <c r="B906"/>
      <c r="C906"/>
    </row>
    <row r="907" spans="2:3" x14ac:dyDescent="0.45">
      <c r="B907"/>
      <c r="C907"/>
    </row>
    <row r="908" spans="2:3" x14ac:dyDescent="0.45">
      <c r="B908"/>
      <c r="C908"/>
    </row>
    <row r="909" spans="2:3" x14ac:dyDescent="0.45">
      <c r="B909"/>
      <c r="C909"/>
    </row>
    <row r="910" spans="2:3" x14ac:dyDescent="0.45">
      <c r="B910"/>
      <c r="C910"/>
    </row>
    <row r="911" spans="2:3" x14ac:dyDescent="0.45">
      <c r="B911"/>
      <c r="C911"/>
    </row>
    <row r="912" spans="2:3" x14ac:dyDescent="0.45">
      <c r="B912"/>
      <c r="C912"/>
    </row>
    <row r="913" spans="2:3" x14ac:dyDescent="0.45">
      <c r="B913"/>
      <c r="C913"/>
    </row>
    <row r="914" spans="2:3" x14ac:dyDescent="0.45">
      <c r="B914"/>
      <c r="C914"/>
    </row>
    <row r="915" spans="2:3" x14ac:dyDescent="0.45">
      <c r="B915"/>
      <c r="C915"/>
    </row>
    <row r="916" spans="2:3" x14ac:dyDescent="0.45">
      <c r="B916"/>
      <c r="C916"/>
    </row>
    <row r="917" spans="2:3" x14ac:dyDescent="0.45">
      <c r="B917"/>
      <c r="C917"/>
    </row>
    <row r="918" spans="2:3" x14ac:dyDescent="0.45">
      <c r="B918"/>
      <c r="C918"/>
    </row>
    <row r="919" spans="2:3" x14ac:dyDescent="0.45">
      <c r="B919"/>
      <c r="C919"/>
    </row>
    <row r="920" spans="2:3" x14ac:dyDescent="0.45">
      <c r="B920"/>
      <c r="C920"/>
    </row>
    <row r="921" spans="2:3" x14ac:dyDescent="0.45">
      <c r="B921"/>
      <c r="C921"/>
    </row>
    <row r="922" spans="2:3" x14ac:dyDescent="0.45">
      <c r="B922"/>
      <c r="C922"/>
    </row>
    <row r="923" spans="2:3" x14ac:dyDescent="0.45">
      <c r="B923"/>
      <c r="C923"/>
    </row>
    <row r="924" spans="2:3" x14ac:dyDescent="0.45">
      <c r="B924"/>
      <c r="C924"/>
    </row>
    <row r="925" spans="2:3" x14ac:dyDescent="0.45">
      <c r="B925"/>
      <c r="C925"/>
    </row>
    <row r="926" spans="2:3" x14ac:dyDescent="0.45">
      <c r="B926"/>
      <c r="C926"/>
    </row>
    <row r="927" spans="2:3" x14ac:dyDescent="0.45">
      <c r="B927"/>
      <c r="C927"/>
    </row>
    <row r="928" spans="2:3" x14ac:dyDescent="0.45">
      <c r="B928"/>
      <c r="C928"/>
    </row>
    <row r="929" spans="2:3" x14ac:dyDescent="0.45">
      <c r="B929"/>
      <c r="C929"/>
    </row>
    <row r="930" spans="2:3" x14ac:dyDescent="0.45">
      <c r="B930"/>
      <c r="C930"/>
    </row>
    <row r="931" spans="2:3" x14ac:dyDescent="0.45">
      <c r="B931"/>
      <c r="C931"/>
    </row>
    <row r="932" spans="2:3" x14ac:dyDescent="0.45">
      <c r="B932"/>
      <c r="C932"/>
    </row>
    <row r="933" spans="2:3" x14ac:dyDescent="0.45">
      <c r="B933"/>
      <c r="C933"/>
    </row>
    <row r="934" spans="2:3" x14ac:dyDescent="0.45">
      <c r="B934"/>
      <c r="C934"/>
    </row>
    <row r="935" spans="2:3" x14ac:dyDescent="0.45">
      <c r="B935"/>
      <c r="C935"/>
    </row>
    <row r="936" spans="2:3" x14ac:dyDescent="0.45">
      <c r="B936"/>
      <c r="C936"/>
    </row>
    <row r="937" spans="2:3" x14ac:dyDescent="0.45">
      <c r="B937"/>
      <c r="C937"/>
    </row>
    <row r="938" spans="2:3" x14ac:dyDescent="0.45">
      <c r="B938"/>
      <c r="C938"/>
    </row>
    <row r="939" spans="2:3" x14ac:dyDescent="0.45">
      <c r="B939"/>
      <c r="C939"/>
    </row>
    <row r="940" spans="2:3" x14ac:dyDescent="0.45">
      <c r="B940"/>
      <c r="C940"/>
    </row>
    <row r="941" spans="2:3" x14ac:dyDescent="0.45">
      <c r="B941"/>
      <c r="C941"/>
    </row>
    <row r="942" spans="2:3" x14ac:dyDescent="0.45">
      <c r="B942"/>
      <c r="C942"/>
    </row>
    <row r="943" spans="2:3" x14ac:dyDescent="0.45">
      <c r="B943"/>
      <c r="C943"/>
    </row>
    <row r="944" spans="2:3" x14ac:dyDescent="0.45">
      <c r="B944"/>
      <c r="C944"/>
    </row>
    <row r="945" spans="2:3" x14ac:dyDescent="0.45">
      <c r="B945"/>
      <c r="C945"/>
    </row>
    <row r="946" spans="2:3" x14ac:dyDescent="0.45">
      <c r="B946"/>
      <c r="C946"/>
    </row>
    <row r="947" spans="2:3" x14ac:dyDescent="0.45">
      <c r="B947"/>
      <c r="C947"/>
    </row>
    <row r="948" spans="2:3" x14ac:dyDescent="0.45">
      <c r="B948"/>
      <c r="C948"/>
    </row>
    <row r="949" spans="2:3" x14ac:dyDescent="0.45">
      <c r="B949"/>
      <c r="C949"/>
    </row>
    <row r="950" spans="2:3" x14ac:dyDescent="0.45">
      <c r="B950"/>
      <c r="C950"/>
    </row>
    <row r="951" spans="2:3" x14ac:dyDescent="0.45">
      <c r="B951"/>
      <c r="C951"/>
    </row>
    <row r="952" spans="2:3" x14ac:dyDescent="0.45">
      <c r="B952"/>
      <c r="C952"/>
    </row>
    <row r="953" spans="2:3" x14ac:dyDescent="0.45">
      <c r="B953"/>
      <c r="C953"/>
    </row>
    <row r="954" spans="2:3" x14ac:dyDescent="0.45">
      <c r="B954"/>
      <c r="C954"/>
    </row>
    <row r="955" spans="2:3" x14ac:dyDescent="0.45">
      <c r="B955"/>
      <c r="C955"/>
    </row>
    <row r="956" spans="2:3" x14ac:dyDescent="0.45">
      <c r="B956"/>
      <c r="C956"/>
    </row>
    <row r="957" spans="2:3" x14ac:dyDescent="0.45">
      <c r="B957"/>
      <c r="C957"/>
    </row>
    <row r="958" spans="2:3" x14ac:dyDescent="0.45">
      <c r="B958"/>
      <c r="C958"/>
    </row>
    <row r="959" spans="2:3" x14ac:dyDescent="0.45">
      <c r="B959"/>
      <c r="C959"/>
    </row>
    <row r="960" spans="2:3" x14ac:dyDescent="0.45">
      <c r="B960"/>
      <c r="C960"/>
    </row>
    <row r="961" spans="2:3" x14ac:dyDescent="0.45">
      <c r="B961"/>
      <c r="C961"/>
    </row>
    <row r="962" spans="2:3" x14ac:dyDescent="0.45">
      <c r="B962"/>
      <c r="C962"/>
    </row>
    <row r="963" spans="2:3" x14ac:dyDescent="0.45">
      <c r="B963"/>
      <c r="C963"/>
    </row>
    <row r="964" spans="2:3" x14ac:dyDescent="0.45">
      <c r="B964"/>
      <c r="C964"/>
    </row>
    <row r="965" spans="2:3" x14ac:dyDescent="0.45">
      <c r="B965"/>
      <c r="C965"/>
    </row>
    <row r="966" spans="2:3" x14ac:dyDescent="0.45">
      <c r="B966"/>
      <c r="C966"/>
    </row>
    <row r="967" spans="2:3" x14ac:dyDescent="0.45">
      <c r="B967"/>
      <c r="C967"/>
    </row>
    <row r="968" spans="2:3" x14ac:dyDescent="0.45">
      <c r="B968"/>
      <c r="C968"/>
    </row>
    <row r="969" spans="2:3" x14ac:dyDescent="0.45">
      <c r="B969"/>
      <c r="C969"/>
    </row>
    <row r="970" spans="2:3" x14ac:dyDescent="0.45">
      <c r="B970"/>
      <c r="C970"/>
    </row>
    <row r="971" spans="2:3" x14ac:dyDescent="0.45">
      <c r="B971"/>
      <c r="C971"/>
    </row>
    <row r="972" spans="2:3" x14ac:dyDescent="0.45">
      <c r="B972"/>
      <c r="C972"/>
    </row>
    <row r="973" spans="2:3" x14ac:dyDescent="0.45">
      <c r="B973"/>
      <c r="C973"/>
    </row>
    <row r="974" spans="2:3" x14ac:dyDescent="0.45">
      <c r="B974"/>
      <c r="C974"/>
    </row>
    <row r="975" spans="2:3" x14ac:dyDescent="0.45">
      <c r="B975"/>
      <c r="C975"/>
    </row>
    <row r="976" spans="2:3" x14ac:dyDescent="0.45">
      <c r="B976"/>
      <c r="C976"/>
    </row>
    <row r="977" spans="2:3" x14ac:dyDescent="0.45">
      <c r="B977"/>
      <c r="C977"/>
    </row>
    <row r="978" spans="2:3" x14ac:dyDescent="0.45">
      <c r="B978"/>
      <c r="C978"/>
    </row>
    <row r="979" spans="2:3" x14ac:dyDescent="0.45">
      <c r="B979"/>
      <c r="C979"/>
    </row>
    <row r="980" spans="2:3" x14ac:dyDescent="0.45">
      <c r="B980"/>
      <c r="C980"/>
    </row>
    <row r="981" spans="2:3" x14ac:dyDescent="0.45">
      <c r="B981"/>
      <c r="C981"/>
    </row>
    <row r="982" spans="2:3" x14ac:dyDescent="0.45">
      <c r="B982"/>
      <c r="C982"/>
    </row>
    <row r="983" spans="2:3" x14ac:dyDescent="0.45">
      <c r="B983"/>
      <c r="C983"/>
    </row>
    <row r="984" spans="2:3" x14ac:dyDescent="0.45">
      <c r="B984"/>
      <c r="C984"/>
    </row>
    <row r="985" spans="2:3" x14ac:dyDescent="0.45">
      <c r="B985"/>
      <c r="C985"/>
    </row>
    <row r="986" spans="2:3" x14ac:dyDescent="0.45">
      <c r="B986"/>
      <c r="C986"/>
    </row>
    <row r="987" spans="2:3" x14ac:dyDescent="0.45">
      <c r="B987"/>
      <c r="C987"/>
    </row>
    <row r="988" spans="2:3" x14ac:dyDescent="0.45">
      <c r="B988"/>
      <c r="C988"/>
    </row>
    <row r="989" spans="2:3" x14ac:dyDescent="0.45">
      <c r="B989"/>
      <c r="C989"/>
    </row>
    <row r="990" spans="2:3" x14ac:dyDescent="0.45">
      <c r="B990"/>
      <c r="C990"/>
    </row>
    <row r="991" spans="2:3" x14ac:dyDescent="0.45">
      <c r="B991"/>
      <c r="C991"/>
    </row>
    <row r="992" spans="2:3" x14ac:dyDescent="0.45">
      <c r="B992"/>
      <c r="C992"/>
    </row>
    <row r="993" spans="2:3" x14ac:dyDescent="0.45">
      <c r="B993"/>
      <c r="C993"/>
    </row>
    <row r="994" spans="2:3" x14ac:dyDescent="0.45">
      <c r="B994"/>
      <c r="C994"/>
    </row>
    <row r="995" spans="2:3" x14ac:dyDescent="0.45">
      <c r="B995"/>
      <c r="C995"/>
    </row>
    <row r="996" spans="2:3" x14ac:dyDescent="0.45">
      <c r="B996"/>
      <c r="C996"/>
    </row>
    <row r="997" spans="2:3" x14ac:dyDescent="0.45">
      <c r="B997"/>
      <c r="C997"/>
    </row>
    <row r="998" spans="2:3" x14ac:dyDescent="0.45">
      <c r="B998"/>
      <c r="C998"/>
    </row>
    <row r="999" spans="2:3" x14ac:dyDescent="0.45">
      <c r="B999"/>
      <c r="C999"/>
    </row>
    <row r="1000" spans="2:3" x14ac:dyDescent="0.45">
      <c r="B1000"/>
      <c r="C1000"/>
    </row>
    <row r="1001" spans="2:3" x14ac:dyDescent="0.45">
      <c r="B1001"/>
      <c r="C1001"/>
    </row>
    <row r="1002" spans="2:3" x14ac:dyDescent="0.45">
      <c r="B1002"/>
      <c r="C1002"/>
    </row>
    <row r="1003" spans="2:3" x14ac:dyDescent="0.45">
      <c r="B1003"/>
      <c r="C1003"/>
    </row>
    <row r="1004" spans="2:3" x14ac:dyDescent="0.45">
      <c r="B1004"/>
      <c r="C1004"/>
    </row>
    <row r="1005" spans="2:3" x14ac:dyDescent="0.45">
      <c r="B1005"/>
      <c r="C1005"/>
    </row>
    <row r="1006" spans="2:3" x14ac:dyDescent="0.45">
      <c r="B1006"/>
      <c r="C1006"/>
    </row>
    <row r="1007" spans="2:3" x14ac:dyDescent="0.45">
      <c r="B1007"/>
      <c r="C1007"/>
    </row>
    <row r="1008" spans="2:3" x14ac:dyDescent="0.45">
      <c r="B1008"/>
      <c r="C1008"/>
    </row>
    <row r="1009" spans="2:3" x14ac:dyDescent="0.45">
      <c r="B1009"/>
      <c r="C1009"/>
    </row>
    <row r="1010" spans="2:3" x14ac:dyDescent="0.45">
      <c r="B1010"/>
      <c r="C1010"/>
    </row>
    <row r="1011" spans="2:3" x14ac:dyDescent="0.45">
      <c r="B1011"/>
      <c r="C1011"/>
    </row>
    <row r="1012" spans="2:3" x14ac:dyDescent="0.45">
      <c r="B1012"/>
      <c r="C1012"/>
    </row>
    <row r="1013" spans="2:3" x14ac:dyDescent="0.45">
      <c r="B1013"/>
      <c r="C1013"/>
    </row>
    <row r="1014" spans="2:3" x14ac:dyDescent="0.45">
      <c r="B1014"/>
      <c r="C1014"/>
    </row>
    <row r="1015" spans="2:3" x14ac:dyDescent="0.45">
      <c r="B1015"/>
      <c r="C1015"/>
    </row>
    <row r="1016" spans="2:3" x14ac:dyDescent="0.45">
      <c r="B1016"/>
      <c r="C1016"/>
    </row>
    <row r="1017" spans="2:3" x14ac:dyDescent="0.45">
      <c r="B1017"/>
      <c r="C1017"/>
    </row>
    <row r="1018" spans="2:3" x14ac:dyDescent="0.45">
      <c r="B1018"/>
      <c r="C1018"/>
    </row>
    <row r="1019" spans="2:3" x14ac:dyDescent="0.45">
      <c r="B1019"/>
      <c r="C1019"/>
    </row>
    <row r="1020" spans="2:3" x14ac:dyDescent="0.45">
      <c r="B1020"/>
      <c r="C1020"/>
    </row>
    <row r="1021" spans="2:3" x14ac:dyDescent="0.45">
      <c r="B1021"/>
      <c r="C1021"/>
    </row>
    <row r="1022" spans="2:3" x14ac:dyDescent="0.45">
      <c r="B1022"/>
      <c r="C1022"/>
    </row>
    <row r="1023" spans="2:3" x14ac:dyDescent="0.45">
      <c r="B1023"/>
      <c r="C1023"/>
    </row>
    <row r="1024" spans="2:3" x14ac:dyDescent="0.45">
      <c r="B1024"/>
      <c r="C1024"/>
    </row>
    <row r="1025" spans="2:3" x14ac:dyDescent="0.45">
      <c r="B1025"/>
      <c r="C1025"/>
    </row>
    <row r="1026" spans="2:3" x14ac:dyDescent="0.45">
      <c r="B1026"/>
      <c r="C1026"/>
    </row>
    <row r="1027" spans="2:3" x14ac:dyDescent="0.45">
      <c r="B1027"/>
      <c r="C1027"/>
    </row>
    <row r="1028" spans="2:3" x14ac:dyDescent="0.45">
      <c r="B1028"/>
      <c r="C1028"/>
    </row>
    <row r="1029" spans="2:3" x14ac:dyDescent="0.45">
      <c r="B1029"/>
      <c r="C1029"/>
    </row>
    <row r="1030" spans="2:3" x14ac:dyDescent="0.45">
      <c r="B1030"/>
      <c r="C1030"/>
    </row>
    <row r="1031" spans="2:3" x14ac:dyDescent="0.45">
      <c r="B1031"/>
      <c r="C1031"/>
    </row>
    <row r="1032" spans="2:3" x14ac:dyDescent="0.45">
      <c r="B1032"/>
      <c r="C1032"/>
    </row>
    <row r="1033" spans="2:3" x14ac:dyDescent="0.45">
      <c r="B1033"/>
      <c r="C1033"/>
    </row>
    <row r="1034" spans="2:3" x14ac:dyDescent="0.45">
      <c r="B1034"/>
      <c r="C1034"/>
    </row>
    <row r="1035" spans="2:3" x14ac:dyDescent="0.45">
      <c r="B1035"/>
      <c r="C1035"/>
    </row>
    <row r="1036" spans="2:3" x14ac:dyDescent="0.45">
      <c r="B1036"/>
      <c r="C1036"/>
    </row>
    <row r="1037" spans="2:3" x14ac:dyDescent="0.45">
      <c r="B1037"/>
      <c r="C1037"/>
    </row>
    <row r="1038" spans="2:3" x14ac:dyDescent="0.45">
      <c r="B1038"/>
      <c r="C1038"/>
    </row>
    <row r="1039" spans="2:3" x14ac:dyDescent="0.45">
      <c r="B1039"/>
      <c r="C1039"/>
    </row>
    <row r="1040" spans="2:3" x14ac:dyDescent="0.45">
      <c r="B1040"/>
      <c r="C1040"/>
    </row>
    <row r="1041" spans="2:3" x14ac:dyDescent="0.45">
      <c r="B1041"/>
      <c r="C1041"/>
    </row>
    <row r="1042" spans="2:3" x14ac:dyDescent="0.45">
      <c r="B1042"/>
      <c r="C1042"/>
    </row>
    <row r="1043" spans="2:3" x14ac:dyDescent="0.45">
      <c r="B1043"/>
      <c r="C1043"/>
    </row>
    <row r="1044" spans="2:3" x14ac:dyDescent="0.45">
      <c r="B1044"/>
      <c r="C1044"/>
    </row>
    <row r="1045" spans="2:3" x14ac:dyDescent="0.45">
      <c r="B1045"/>
      <c r="C1045"/>
    </row>
    <row r="1046" spans="2:3" x14ac:dyDescent="0.45">
      <c r="B1046"/>
      <c r="C1046"/>
    </row>
    <row r="1047" spans="2:3" x14ac:dyDescent="0.45">
      <c r="B1047"/>
      <c r="C1047"/>
    </row>
    <row r="1048" spans="2:3" x14ac:dyDescent="0.45">
      <c r="B1048"/>
      <c r="C1048"/>
    </row>
    <row r="1049" spans="2:3" x14ac:dyDescent="0.45">
      <c r="B1049"/>
      <c r="C1049"/>
    </row>
    <row r="1050" spans="2:3" x14ac:dyDescent="0.45">
      <c r="B1050"/>
      <c r="C1050"/>
    </row>
    <row r="1051" spans="2:3" x14ac:dyDescent="0.45">
      <c r="B1051"/>
      <c r="C1051"/>
    </row>
    <row r="1052" spans="2:3" x14ac:dyDescent="0.45">
      <c r="B1052"/>
      <c r="C1052"/>
    </row>
    <row r="1053" spans="2:3" x14ac:dyDescent="0.45">
      <c r="B1053"/>
      <c r="C1053"/>
    </row>
    <row r="1054" spans="2:3" x14ac:dyDescent="0.45">
      <c r="B1054"/>
      <c r="C1054"/>
    </row>
    <row r="1055" spans="2:3" x14ac:dyDescent="0.45">
      <c r="B1055"/>
      <c r="C1055"/>
    </row>
    <row r="1056" spans="2:3" x14ac:dyDescent="0.45">
      <c r="B1056"/>
      <c r="C1056"/>
    </row>
    <row r="1057" spans="2:3" x14ac:dyDescent="0.45">
      <c r="B1057"/>
      <c r="C1057"/>
    </row>
    <row r="1058" spans="2:3" x14ac:dyDescent="0.45">
      <c r="B1058"/>
      <c r="C1058"/>
    </row>
    <row r="1059" spans="2:3" x14ac:dyDescent="0.45">
      <c r="B1059"/>
      <c r="C1059"/>
    </row>
    <row r="1060" spans="2:3" x14ac:dyDescent="0.45">
      <c r="B1060"/>
      <c r="C1060"/>
    </row>
    <row r="1061" spans="2:3" x14ac:dyDescent="0.45">
      <c r="B1061"/>
      <c r="C1061"/>
    </row>
    <row r="1062" spans="2:3" x14ac:dyDescent="0.45">
      <c r="B1062"/>
      <c r="C1062"/>
    </row>
    <row r="1063" spans="2:3" x14ac:dyDescent="0.45">
      <c r="B1063"/>
      <c r="C1063"/>
    </row>
    <row r="1064" spans="2:3" x14ac:dyDescent="0.45">
      <c r="B1064"/>
      <c r="C1064"/>
    </row>
    <row r="1065" spans="2:3" x14ac:dyDescent="0.45">
      <c r="B1065"/>
      <c r="C1065"/>
    </row>
    <row r="1066" spans="2:3" x14ac:dyDescent="0.45">
      <c r="B1066"/>
      <c r="C1066"/>
    </row>
    <row r="1067" spans="2:3" x14ac:dyDescent="0.45">
      <c r="B1067"/>
      <c r="C1067"/>
    </row>
    <row r="1068" spans="2:3" x14ac:dyDescent="0.45">
      <c r="B1068"/>
      <c r="C1068"/>
    </row>
    <row r="1069" spans="2:3" x14ac:dyDescent="0.45">
      <c r="B1069"/>
      <c r="C1069"/>
    </row>
    <row r="1070" spans="2:3" x14ac:dyDescent="0.45">
      <c r="B1070"/>
      <c r="C1070"/>
    </row>
    <row r="1071" spans="2:3" x14ac:dyDescent="0.45">
      <c r="B1071"/>
      <c r="C1071"/>
    </row>
    <row r="1072" spans="2:3" x14ac:dyDescent="0.45">
      <c r="B1072"/>
      <c r="C1072"/>
    </row>
    <row r="1073" spans="2:3" x14ac:dyDescent="0.45">
      <c r="B1073"/>
      <c r="C1073"/>
    </row>
    <row r="1074" spans="2:3" x14ac:dyDescent="0.45">
      <c r="B1074"/>
      <c r="C1074"/>
    </row>
    <row r="1075" spans="2:3" x14ac:dyDescent="0.45">
      <c r="B1075"/>
      <c r="C1075"/>
    </row>
    <row r="1076" spans="2:3" x14ac:dyDescent="0.45">
      <c r="B1076"/>
      <c r="C1076"/>
    </row>
    <row r="1077" spans="2:3" x14ac:dyDescent="0.45">
      <c r="B1077"/>
      <c r="C1077"/>
    </row>
    <row r="1078" spans="2:3" x14ac:dyDescent="0.45">
      <c r="B1078"/>
      <c r="C1078"/>
    </row>
    <row r="1079" spans="2:3" x14ac:dyDescent="0.45">
      <c r="B1079"/>
      <c r="C1079"/>
    </row>
    <row r="1080" spans="2:3" x14ac:dyDescent="0.45">
      <c r="B1080"/>
      <c r="C1080"/>
    </row>
    <row r="1081" spans="2:3" x14ac:dyDescent="0.45">
      <c r="B1081"/>
      <c r="C1081"/>
    </row>
    <row r="1082" spans="2:3" x14ac:dyDescent="0.45">
      <c r="B1082"/>
      <c r="C1082"/>
    </row>
    <row r="1083" spans="2:3" x14ac:dyDescent="0.45">
      <c r="B1083"/>
      <c r="C1083"/>
    </row>
    <row r="1084" spans="2:3" x14ac:dyDescent="0.45">
      <c r="B1084"/>
      <c r="C1084"/>
    </row>
    <row r="1085" spans="2:3" x14ac:dyDescent="0.45">
      <c r="B1085"/>
      <c r="C1085"/>
    </row>
    <row r="1086" spans="2:3" x14ac:dyDescent="0.45">
      <c r="B1086"/>
      <c r="C1086"/>
    </row>
    <row r="1087" spans="2:3" x14ac:dyDescent="0.45">
      <c r="B1087"/>
      <c r="C1087"/>
    </row>
    <row r="1088" spans="2:3" x14ac:dyDescent="0.45">
      <c r="B1088"/>
      <c r="C1088"/>
    </row>
    <row r="1089" spans="2:3" x14ac:dyDescent="0.45">
      <c r="B1089"/>
      <c r="C1089"/>
    </row>
    <row r="1090" spans="2:3" x14ac:dyDescent="0.45">
      <c r="B1090"/>
      <c r="C1090"/>
    </row>
    <row r="1091" spans="2:3" x14ac:dyDescent="0.45">
      <c r="B1091"/>
      <c r="C1091"/>
    </row>
    <row r="1092" spans="2:3" x14ac:dyDescent="0.45">
      <c r="B1092"/>
      <c r="C1092"/>
    </row>
    <row r="1093" spans="2:3" x14ac:dyDescent="0.45">
      <c r="B1093"/>
      <c r="C1093"/>
    </row>
    <row r="1094" spans="2:3" x14ac:dyDescent="0.45">
      <c r="B1094"/>
      <c r="C1094"/>
    </row>
    <row r="1095" spans="2:3" x14ac:dyDescent="0.45">
      <c r="B1095"/>
      <c r="C1095"/>
    </row>
    <row r="1096" spans="2:3" x14ac:dyDescent="0.45">
      <c r="B1096"/>
      <c r="C1096"/>
    </row>
    <row r="1097" spans="2:3" x14ac:dyDescent="0.45">
      <c r="B1097"/>
      <c r="C1097"/>
    </row>
    <row r="1098" spans="2:3" x14ac:dyDescent="0.45">
      <c r="B1098"/>
      <c r="C1098"/>
    </row>
    <row r="1099" spans="2:3" x14ac:dyDescent="0.45">
      <c r="B1099"/>
      <c r="C1099"/>
    </row>
    <row r="1100" spans="2:3" x14ac:dyDescent="0.45">
      <c r="B1100"/>
      <c r="C1100"/>
    </row>
    <row r="1101" spans="2:3" x14ac:dyDescent="0.45">
      <c r="B1101"/>
      <c r="C1101"/>
    </row>
    <row r="1102" spans="2:3" x14ac:dyDescent="0.45">
      <c r="B1102"/>
      <c r="C1102"/>
    </row>
    <row r="1103" spans="2:3" x14ac:dyDescent="0.45">
      <c r="B1103"/>
      <c r="C1103"/>
    </row>
    <row r="1104" spans="2:3" x14ac:dyDescent="0.45">
      <c r="B1104"/>
      <c r="C1104"/>
    </row>
    <row r="1105" spans="2:3" x14ac:dyDescent="0.45">
      <c r="B1105"/>
      <c r="C1105"/>
    </row>
    <row r="1106" spans="2:3" x14ac:dyDescent="0.45">
      <c r="B1106"/>
      <c r="C1106"/>
    </row>
    <row r="1107" spans="2:3" x14ac:dyDescent="0.45">
      <c r="B1107"/>
      <c r="C1107"/>
    </row>
    <row r="1108" spans="2:3" x14ac:dyDescent="0.45">
      <c r="B1108"/>
      <c r="C1108"/>
    </row>
    <row r="1109" spans="2:3" x14ac:dyDescent="0.45">
      <c r="B1109"/>
      <c r="C1109"/>
    </row>
    <row r="1110" spans="2:3" x14ac:dyDescent="0.45">
      <c r="B1110"/>
      <c r="C1110"/>
    </row>
    <row r="1111" spans="2:3" x14ac:dyDescent="0.45">
      <c r="B1111"/>
      <c r="C1111"/>
    </row>
    <row r="1112" spans="2:3" x14ac:dyDescent="0.45">
      <c r="B1112"/>
      <c r="C1112"/>
    </row>
    <row r="1113" spans="2:3" x14ac:dyDescent="0.45">
      <c r="B1113"/>
      <c r="C1113"/>
    </row>
    <row r="1114" spans="2:3" x14ac:dyDescent="0.45">
      <c r="B1114"/>
      <c r="C1114"/>
    </row>
    <row r="1115" spans="2:3" x14ac:dyDescent="0.45">
      <c r="B1115"/>
      <c r="C1115"/>
    </row>
    <row r="1116" spans="2:3" x14ac:dyDescent="0.45">
      <c r="B1116"/>
      <c r="C1116"/>
    </row>
    <row r="1117" spans="2:3" x14ac:dyDescent="0.45">
      <c r="B1117"/>
      <c r="C1117"/>
    </row>
    <row r="1118" spans="2:3" x14ac:dyDescent="0.45">
      <c r="B1118"/>
      <c r="C1118"/>
    </row>
    <row r="1119" spans="2:3" x14ac:dyDescent="0.45">
      <c r="B1119"/>
      <c r="C1119"/>
    </row>
    <row r="1120" spans="2:3" x14ac:dyDescent="0.45">
      <c r="B1120"/>
      <c r="C1120"/>
    </row>
    <row r="1121" spans="2:3" x14ac:dyDescent="0.45">
      <c r="B1121"/>
      <c r="C1121"/>
    </row>
    <row r="1122" spans="2:3" x14ac:dyDescent="0.45">
      <c r="B1122"/>
      <c r="C1122"/>
    </row>
    <row r="1123" spans="2:3" x14ac:dyDescent="0.45">
      <c r="B1123"/>
      <c r="C1123"/>
    </row>
    <row r="1124" spans="2:3" x14ac:dyDescent="0.45">
      <c r="B1124"/>
      <c r="C1124"/>
    </row>
    <row r="1125" spans="2:3" x14ac:dyDescent="0.45">
      <c r="B1125"/>
      <c r="C1125"/>
    </row>
    <row r="1126" spans="2:3" x14ac:dyDescent="0.45">
      <c r="B1126"/>
      <c r="C1126"/>
    </row>
    <row r="1127" spans="2:3" x14ac:dyDescent="0.45">
      <c r="B1127"/>
      <c r="C1127"/>
    </row>
    <row r="1128" spans="2:3" x14ac:dyDescent="0.45">
      <c r="B1128"/>
      <c r="C1128"/>
    </row>
    <row r="1129" spans="2:3" x14ac:dyDescent="0.45">
      <c r="B1129"/>
      <c r="C1129"/>
    </row>
    <row r="1130" spans="2:3" x14ac:dyDescent="0.45">
      <c r="B1130"/>
      <c r="C1130"/>
    </row>
    <row r="1131" spans="2:3" x14ac:dyDescent="0.45">
      <c r="B1131"/>
      <c r="C1131"/>
    </row>
    <row r="1132" spans="2:3" x14ac:dyDescent="0.45">
      <c r="B1132"/>
      <c r="C1132"/>
    </row>
    <row r="1133" spans="2:3" x14ac:dyDescent="0.45">
      <c r="B1133"/>
      <c r="C1133"/>
    </row>
    <row r="1134" spans="2:3" x14ac:dyDescent="0.45">
      <c r="B1134"/>
      <c r="C1134"/>
    </row>
    <row r="1135" spans="2:3" x14ac:dyDescent="0.45">
      <c r="B1135"/>
      <c r="C1135"/>
    </row>
    <row r="1136" spans="2:3" x14ac:dyDescent="0.45">
      <c r="B1136"/>
      <c r="C1136"/>
    </row>
    <row r="1137" spans="2:3" x14ac:dyDescent="0.45">
      <c r="B1137"/>
      <c r="C1137"/>
    </row>
    <row r="1138" spans="2:3" x14ac:dyDescent="0.45">
      <c r="B1138"/>
      <c r="C1138"/>
    </row>
    <row r="1139" spans="2:3" x14ac:dyDescent="0.45">
      <c r="B1139"/>
      <c r="C1139"/>
    </row>
    <row r="1140" spans="2:3" x14ac:dyDescent="0.45">
      <c r="B1140"/>
      <c r="C1140"/>
    </row>
    <row r="1141" spans="2:3" x14ac:dyDescent="0.45">
      <c r="B1141"/>
      <c r="C1141"/>
    </row>
    <row r="1142" spans="2:3" x14ac:dyDescent="0.45">
      <c r="B1142"/>
      <c r="C1142"/>
    </row>
    <row r="1143" spans="2:3" x14ac:dyDescent="0.45">
      <c r="B1143"/>
      <c r="C1143"/>
    </row>
    <row r="1144" spans="2:3" x14ac:dyDescent="0.45">
      <c r="B1144"/>
      <c r="C1144"/>
    </row>
    <row r="1145" spans="2:3" x14ac:dyDescent="0.45">
      <c r="B1145"/>
      <c r="C1145"/>
    </row>
    <row r="1146" spans="2:3" x14ac:dyDescent="0.45">
      <c r="B1146"/>
      <c r="C1146"/>
    </row>
    <row r="1147" spans="2:3" x14ac:dyDescent="0.45">
      <c r="B1147"/>
      <c r="C1147"/>
    </row>
    <row r="1148" spans="2:3" x14ac:dyDescent="0.45">
      <c r="B1148"/>
      <c r="C1148"/>
    </row>
    <row r="1149" spans="2:3" x14ac:dyDescent="0.45">
      <c r="B1149"/>
      <c r="C1149"/>
    </row>
    <row r="1150" spans="2:3" x14ac:dyDescent="0.45">
      <c r="B1150"/>
      <c r="C1150"/>
    </row>
    <row r="1151" spans="2:3" x14ac:dyDescent="0.45">
      <c r="B1151"/>
      <c r="C1151"/>
    </row>
    <row r="1152" spans="2:3" x14ac:dyDescent="0.45">
      <c r="B1152"/>
      <c r="C1152"/>
    </row>
    <row r="1153" spans="2:3" x14ac:dyDescent="0.45">
      <c r="B1153"/>
      <c r="C1153"/>
    </row>
    <row r="1154" spans="2:3" x14ac:dyDescent="0.45">
      <c r="B1154"/>
      <c r="C1154"/>
    </row>
    <row r="1155" spans="2:3" x14ac:dyDescent="0.45">
      <c r="B1155"/>
      <c r="C1155"/>
    </row>
    <row r="1156" spans="2:3" x14ac:dyDescent="0.45">
      <c r="B1156"/>
      <c r="C1156"/>
    </row>
    <row r="1157" spans="2:3" x14ac:dyDescent="0.45">
      <c r="B1157"/>
      <c r="C1157"/>
    </row>
    <row r="1158" spans="2:3" x14ac:dyDescent="0.45">
      <c r="B1158"/>
      <c r="C1158"/>
    </row>
    <row r="1159" spans="2:3" x14ac:dyDescent="0.45">
      <c r="B1159"/>
      <c r="C1159"/>
    </row>
    <row r="1160" spans="2:3" x14ac:dyDescent="0.45">
      <c r="B1160"/>
      <c r="C1160"/>
    </row>
    <row r="1161" spans="2:3" x14ac:dyDescent="0.45">
      <c r="B1161"/>
      <c r="C1161"/>
    </row>
    <row r="1162" spans="2:3" x14ac:dyDescent="0.45">
      <c r="B1162"/>
      <c r="C1162"/>
    </row>
    <row r="1163" spans="2:3" x14ac:dyDescent="0.45">
      <c r="B1163"/>
      <c r="C1163"/>
    </row>
    <row r="1164" spans="2:3" x14ac:dyDescent="0.45">
      <c r="B1164"/>
      <c r="C1164"/>
    </row>
    <row r="1165" spans="2:3" x14ac:dyDescent="0.45">
      <c r="B1165"/>
      <c r="C1165"/>
    </row>
    <row r="1166" spans="2:3" x14ac:dyDescent="0.45">
      <c r="B1166"/>
      <c r="C1166"/>
    </row>
    <row r="1167" spans="2:3" x14ac:dyDescent="0.45">
      <c r="B1167"/>
      <c r="C1167"/>
    </row>
    <row r="1168" spans="2:3" x14ac:dyDescent="0.45">
      <c r="B1168"/>
      <c r="C1168"/>
    </row>
    <row r="1169" spans="2:3" x14ac:dyDescent="0.45">
      <c r="B1169"/>
      <c r="C1169"/>
    </row>
    <row r="1170" spans="2:3" x14ac:dyDescent="0.45">
      <c r="B1170"/>
      <c r="C1170"/>
    </row>
    <row r="1171" spans="2:3" x14ac:dyDescent="0.45">
      <c r="B1171"/>
      <c r="C1171"/>
    </row>
    <row r="1172" spans="2:3" x14ac:dyDescent="0.45">
      <c r="B1172"/>
      <c r="C1172"/>
    </row>
    <row r="1173" spans="2:3" x14ac:dyDescent="0.45">
      <c r="B1173"/>
      <c r="C1173"/>
    </row>
    <row r="1174" spans="2:3" x14ac:dyDescent="0.45">
      <c r="B1174"/>
      <c r="C1174"/>
    </row>
    <row r="1175" spans="2:3" x14ac:dyDescent="0.45">
      <c r="B1175"/>
      <c r="C1175"/>
    </row>
    <row r="1176" spans="2:3" x14ac:dyDescent="0.45">
      <c r="B1176"/>
      <c r="C1176"/>
    </row>
    <row r="1177" spans="2:3" x14ac:dyDescent="0.45">
      <c r="B1177"/>
      <c r="C1177"/>
    </row>
    <row r="1178" spans="2:3" x14ac:dyDescent="0.45">
      <c r="B1178"/>
      <c r="C1178"/>
    </row>
    <row r="1179" spans="2:3" x14ac:dyDescent="0.45">
      <c r="B1179"/>
      <c r="C1179"/>
    </row>
    <row r="1180" spans="2:3" x14ac:dyDescent="0.45">
      <c r="B1180"/>
      <c r="C1180"/>
    </row>
    <row r="1181" spans="2:3" x14ac:dyDescent="0.45">
      <c r="B1181"/>
      <c r="C1181"/>
    </row>
    <row r="1182" spans="2:3" x14ac:dyDescent="0.45">
      <c r="B1182"/>
      <c r="C1182"/>
    </row>
    <row r="1183" spans="2:3" x14ac:dyDescent="0.45">
      <c r="B1183"/>
      <c r="C1183"/>
    </row>
    <row r="1184" spans="2:3" x14ac:dyDescent="0.45">
      <c r="B1184"/>
      <c r="C1184"/>
    </row>
    <row r="1185" spans="2:3" x14ac:dyDescent="0.45">
      <c r="B1185"/>
      <c r="C1185"/>
    </row>
    <row r="1186" spans="2:3" x14ac:dyDescent="0.45">
      <c r="B1186"/>
      <c r="C1186"/>
    </row>
    <row r="1187" spans="2:3" x14ac:dyDescent="0.45">
      <c r="B1187"/>
      <c r="C1187"/>
    </row>
    <row r="1188" spans="2:3" x14ac:dyDescent="0.45">
      <c r="B1188"/>
      <c r="C1188"/>
    </row>
    <row r="1189" spans="2:3" x14ac:dyDescent="0.45">
      <c r="B1189"/>
      <c r="C1189"/>
    </row>
    <row r="1190" spans="2:3" x14ac:dyDescent="0.45">
      <c r="B1190"/>
      <c r="C1190"/>
    </row>
    <row r="1191" spans="2:3" x14ac:dyDescent="0.45">
      <c r="B1191"/>
      <c r="C1191"/>
    </row>
    <row r="1192" spans="2:3" x14ac:dyDescent="0.45">
      <c r="B1192"/>
      <c r="C1192"/>
    </row>
    <row r="1193" spans="2:3" x14ac:dyDescent="0.45">
      <c r="B1193"/>
      <c r="C1193"/>
    </row>
    <row r="1194" spans="2:3" x14ac:dyDescent="0.45">
      <c r="B1194"/>
      <c r="C1194"/>
    </row>
    <row r="1195" spans="2:3" x14ac:dyDescent="0.45">
      <c r="B1195"/>
      <c r="C1195"/>
    </row>
    <row r="1196" spans="2:3" x14ac:dyDescent="0.45">
      <c r="B1196"/>
      <c r="C1196"/>
    </row>
    <row r="1197" spans="2:3" x14ac:dyDescent="0.45">
      <c r="B1197"/>
      <c r="C1197"/>
    </row>
    <row r="1198" spans="2:3" x14ac:dyDescent="0.45">
      <c r="B1198"/>
      <c r="C1198"/>
    </row>
    <row r="1199" spans="2:3" x14ac:dyDescent="0.45">
      <c r="B1199"/>
      <c r="C1199"/>
    </row>
    <row r="1200" spans="2:3" x14ac:dyDescent="0.45">
      <c r="B1200"/>
      <c r="C1200"/>
    </row>
    <row r="1201" spans="2:3" x14ac:dyDescent="0.45">
      <c r="B1201"/>
      <c r="C1201"/>
    </row>
    <row r="1202" spans="2:3" x14ac:dyDescent="0.45">
      <c r="B1202"/>
      <c r="C1202"/>
    </row>
    <row r="1203" spans="2:3" x14ac:dyDescent="0.45">
      <c r="B1203"/>
      <c r="C1203"/>
    </row>
    <row r="1204" spans="2:3" x14ac:dyDescent="0.45">
      <c r="B1204"/>
      <c r="C1204"/>
    </row>
    <row r="1205" spans="2:3" x14ac:dyDescent="0.45">
      <c r="B1205"/>
      <c r="C1205"/>
    </row>
    <row r="1206" spans="2:3" x14ac:dyDescent="0.45">
      <c r="B1206"/>
      <c r="C1206"/>
    </row>
    <row r="1207" spans="2:3" x14ac:dyDescent="0.45">
      <c r="B1207"/>
      <c r="C1207"/>
    </row>
    <row r="1208" spans="2:3" x14ac:dyDescent="0.45">
      <c r="B1208"/>
      <c r="C1208"/>
    </row>
    <row r="1209" spans="2:3" x14ac:dyDescent="0.45">
      <c r="B1209"/>
      <c r="C1209"/>
    </row>
    <row r="1210" spans="2:3" x14ac:dyDescent="0.45">
      <c r="B1210"/>
      <c r="C1210"/>
    </row>
    <row r="1211" spans="2:3" x14ac:dyDescent="0.45">
      <c r="B1211"/>
      <c r="C1211"/>
    </row>
    <row r="1212" spans="2:3" x14ac:dyDescent="0.45">
      <c r="B1212"/>
      <c r="C1212"/>
    </row>
    <row r="1213" spans="2:3" x14ac:dyDescent="0.45">
      <c r="B1213"/>
      <c r="C1213"/>
    </row>
    <row r="1214" spans="2:3" x14ac:dyDescent="0.45">
      <c r="B1214"/>
      <c r="C1214"/>
    </row>
    <row r="1215" spans="2:3" x14ac:dyDescent="0.45">
      <c r="B1215"/>
      <c r="C1215"/>
    </row>
    <row r="1216" spans="2:3" x14ac:dyDescent="0.45">
      <c r="B1216"/>
      <c r="C1216"/>
    </row>
    <row r="1217" spans="2:3" x14ac:dyDescent="0.45">
      <c r="B1217"/>
      <c r="C1217"/>
    </row>
    <row r="1218" spans="2:3" x14ac:dyDescent="0.45">
      <c r="B1218"/>
      <c r="C1218"/>
    </row>
    <row r="1219" spans="2:3" x14ac:dyDescent="0.45">
      <c r="B1219"/>
      <c r="C1219"/>
    </row>
    <row r="1220" spans="2:3" x14ac:dyDescent="0.45">
      <c r="B1220"/>
      <c r="C1220"/>
    </row>
    <row r="1221" spans="2:3" x14ac:dyDescent="0.45">
      <c r="B1221"/>
      <c r="C1221"/>
    </row>
    <row r="1222" spans="2:3" x14ac:dyDescent="0.45">
      <c r="B1222"/>
      <c r="C1222"/>
    </row>
    <row r="1223" spans="2:3" x14ac:dyDescent="0.45">
      <c r="B1223"/>
      <c r="C1223"/>
    </row>
    <row r="1224" spans="2:3" x14ac:dyDescent="0.45">
      <c r="B1224"/>
      <c r="C1224"/>
    </row>
    <row r="1225" spans="2:3" x14ac:dyDescent="0.45">
      <c r="B1225"/>
      <c r="C1225"/>
    </row>
    <row r="1226" spans="2:3" x14ac:dyDescent="0.45">
      <c r="B1226"/>
      <c r="C1226"/>
    </row>
    <row r="1227" spans="2:3" x14ac:dyDescent="0.45">
      <c r="B1227"/>
      <c r="C1227"/>
    </row>
    <row r="1228" spans="2:3" x14ac:dyDescent="0.45">
      <c r="B1228"/>
      <c r="C1228"/>
    </row>
    <row r="1229" spans="2:3" x14ac:dyDescent="0.45">
      <c r="B1229"/>
      <c r="C1229"/>
    </row>
    <row r="1230" spans="2:3" x14ac:dyDescent="0.45">
      <c r="B1230"/>
      <c r="C1230"/>
    </row>
    <row r="1231" spans="2:3" x14ac:dyDescent="0.45">
      <c r="B1231"/>
      <c r="C1231"/>
    </row>
    <row r="1232" spans="2:3" x14ac:dyDescent="0.45">
      <c r="B1232"/>
      <c r="C1232"/>
    </row>
    <row r="1233" spans="2:3" x14ac:dyDescent="0.45">
      <c r="B1233"/>
      <c r="C1233"/>
    </row>
    <row r="1234" spans="2:3" x14ac:dyDescent="0.45">
      <c r="B1234"/>
      <c r="C1234"/>
    </row>
    <row r="1235" spans="2:3" x14ac:dyDescent="0.45">
      <c r="B1235"/>
      <c r="C1235"/>
    </row>
    <row r="1236" spans="2:3" x14ac:dyDescent="0.45">
      <c r="B1236"/>
      <c r="C1236"/>
    </row>
    <row r="1237" spans="2:3" x14ac:dyDescent="0.45">
      <c r="B1237"/>
      <c r="C1237"/>
    </row>
    <row r="1238" spans="2:3" x14ac:dyDescent="0.45">
      <c r="B1238"/>
      <c r="C1238"/>
    </row>
    <row r="1239" spans="2:3" x14ac:dyDescent="0.45">
      <c r="B1239"/>
      <c r="C1239"/>
    </row>
    <row r="1240" spans="2:3" x14ac:dyDescent="0.45">
      <c r="B1240"/>
      <c r="C1240"/>
    </row>
    <row r="1241" spans="2:3" x14ac:dyDescent="0.45">
      <c r="B1241"/>
      <c r="C1241"/>
    </row>
    <row r="1242" spans="2:3" x14ac:dyDescent="0.45">
      <c r="B1242"/>
      <c r="C1242"/>
    </row>
    <row r="1243" spans="2:3" x14ac:dyDescent="0.45">
      <c r="B1243"/>
      <c r="C1243"/>
    </row>
    <row r="1244" spans="2:3" x14ac:dyDescent="0.45">
      <c r="B1244"/>
      <c r="C1244"/>
    </row>
    <row r="1245" spans="2:3" x14ac:dyDescent="0.45">
      <c r="B1245"/>
      <c r="C1245"/>
    </row>
    <row r="1246" spans="2:3" x14ac:dyDescent="0.45">
      <c r="B1246"/>
      <c r="C1246"/>
    </row>
    <row r="1247" spans="2:3" x14ac:dyDescent="0.45">
      <c r="B1247"/>
      <c r="C1247"/>
    </row>
    <row r="1248" spans="2:3" x14ac:dyDescent="0.45">
      <c r="B1248"/>
      <c r="C1248"/>
    </row>
    <row r="1249" spans="2:3" x14ac:dyDescent="0.45">
      <c r="B1249"/>
      <c r="C1249"/>
    </row>
    <row r="1250" spans="2:3" x14ac:dyDescent="0.45">
      <c r="B1250"/>
      <c r="C1250"/>
    </row>
    <row r="1251" spans="2:3" x14ac:dyDescent="0.45">
      <c r="B1251"/>
      <c r="C1251"/>
    </row>
    <row r="1252" spans="2:3" x14ac:dyDescent="0.45">
      <c r="B1252"/>
      <c r="C1252"/>
    </row>
    <row r="1253" spans="2:3" x14ac:dyDescent="0.45">
      <c r="B1253"/>
      <c r="C1253"/>
    </row>
    <row r="1254" spans="2:3" x14ac:dyDescent="0.45">
      <c r="B1254"/>
      <c r="C1254"/>
    </row>
    <row r="1255" spans="2:3" x14ac:dyDescent="0.45">
      <c r="B1255"/>
      <c r="C1255"/>
    </row>
    <row r="1256" spans="2:3" x14ac:dyDescent="0.45">
      <c r="B1256"/>
      <c r="C1256"/>
    </row>
    <row r="1257" spans="2:3" x14ac:dyDescent="0.45">
      <c r="B1257"/>
      <c r="C1257"/>
    </row>
    <row r="1258" spans="2:3" x14ac:dyDescent="0.45">
      <c r="B1258"/>
      <c r="C1258"/>
    </row>
    <row r="1259" spans="2:3" x14ac:dyDescent="0.45">
      <c r="B1259"/>
      <c r="C1259"/>
    </row>
    <row r="1260" spans="2:3" x14ac:dyDescent="0.45">
      <c r="B1260"/>
      <c r="C1260"/>
    </row>
    <row r="1261" spans="2:3" x14ac:dyDescent="0.45">
      <c r="B1261"/>
      <c r="C1261"/>
    </row>
    <row r="1262" spans="2:3" x14ac:dyDescent="0.45">
      <c r="B1262"/>
      <c r="C1262"/>
    </row>
    <row r="1263" spans="2:3" x14ac:dyDescent="0.45">
      <c r="B1263"/>
      <c r="C1263"/>
    </row>
    <row r="1264" spans="2:3" x14ac:dyDescent="0.45">
      <c r="B1264"/>
      <c r="C1264"/>
    </row>
    <row r="1265" spans="2:3" x14ac:dyDescent="0.45">
      <c r="B1265"/>
      <c r="C1265"/>
    </row>
    <row r="1266" spans="2:3" x14ac:dyDescent="0.45">
      <c r="B1266"/>
      <c r="C1266"/>
    </row>
    <row r="1267" spans="2:3" x14ac:dyDescent="0.45">
      <c r="B1267"/>
      <c r="C1267"/>
    </row>
    <row r="1268" spans="2:3" x14ac:dyDescent="0.45">
      <c r="B1268"/>
      <c r="C1268"/>
    </row>
    <row r="1269" spans="2:3" x14ac:dyDescent="0.45">
      <c r="B1269"/>
      <c r="C1269"/>
    </row>
    <row r="1270" spans="2:3" x14ac:dyDescent="0.45">
      <c r="B1270"/>
      <c r="C1270"/>
    </row>
    <row r="1271" spans="2:3" x14ac:dyDescent="0.45">
      <c r="B1271"/>
      <c r="C1271"/>
    </row>
    <row r="1272" spans="2:3" x14ac:dyDescent="0.45">
      <c r="B1272"/>
      <c r="C1272"/>
    </row>
    <row r="1273" spans="2:3" x14ac:dyDescent="0.45">
      <c r="B1273"/>
      <c r="C1273"/>
    </row>
    <row r="1274" spans="2:3" x14ac:dyDescent="0.45">
      <c r="B1274"/>
      <c r="C1274"/>
    </row>
    <row r="1275" spans="2:3" x14ac:dyDescent="0.45">
      <c r="B1275"/>
      <c r="C1275"/>
    </row>
    <row r="1276" spans="2:3" x14ac:dyDescent="0.45">
      <c r="B1276"/>
      <c r="C1276"/>
    </row>
    <row r="1277" spans="2:3" x14ac:dyDescent="0.45">
      <c r="B1277"/>
      <c r="C1277"/>
    </row>
    <row r="1278" spans="2:3" x14ac:dyDescent="0.45">
      <c r="B1278"/>
      <c r="C1278"/>
    </row>
    <row r="1279" spans="2:3" x14ac:dyDescent="0.45">
      <c r="B1279"/>
      <c r="C1279"/>
    </row>
    <row r="1280" spans="2:3" x14ac:dyDescent="0.45">
      <c r="B1280"/>
      <c r="C1280"/>
    </row>
    <row r="1281" spans="2:3" x14ac:dyDescent="0.45">
      <c r="B1281"/>
      <c r="C1281"/>
    </row>
    <row r="1282" spans="2:3" x14ac:dyDescent="0.45">
      <c r="B1282"/>
      <c r="C1282"/>
    </row>
    <row r="1283" spans="2:3" x14ac:dyDescent="0.45">
      <c r="B1283"/>
      <c r="C1283"/>
    </row>
    <row r="1284" spans="2:3" x14ac:dyDescent="0.45">
      <c r="B1284"/>
      <c r="C1284"/>
    </row>
    <row r="1285" spans="2:3" x14ac:dyDescent="0.45">
      <c r="B1285"/>
      <c r="C1285"/>
    </row>
    <row r="1286" spans="2:3" x14ac:dyDescent="0.45">
      <c r="B1286"/>
      <c r="C1286"/>
    </row>
    <row r="1287" spans="2:3" x14ac:dyDescent="0.45">
      <c r="B1287"/>
      <c r="C1287"/>
    </row>
    <row r="1288" spans="2:3" x14ac:dyDescent="0.45">
      <c r="B1288"/>
      <c r="C1288"/>
    </row>
    <row r="1289" spans="2:3" x14ac:dyDescent="0.45">
      <c r="B1289"/>
      <c r="C1289"/>
    </row>
    <row r="1290" spans="2:3" x14ac:dyDescent="0.45">
      <c r="B1290"/>
      <c r="C1290"/>
    </row>
    <row r="1291" spans="2:3" x14ac:dyDescent="0.45">
      <c r="B1291"/>
      <c r="C1291"/>
    </row>
    <row r="1292" spans="2:3" x14ac:dyDescent="0.45">
      <c r="B1292"/>
      <c r="C1292"/>
    </row>
    <row r="1293" spans="2:3" x14ac:dyDescent="0.45">
      <c r="B1293"/>
      <c r="C1293"/>
    </row>
    <row r="1294" spans="2:3" x14ac:dyDescent="0.45">
      <c r="B1294"/>
      <c r="C1294"/>
    </row>
    <row r="1295" spans="2:3" x14ac:dyDescent="0.45">
      <c r="B1295"/>
      <c r="C1295"/>
    </row>
    <row r="1296" spans="2:3" x14ac:dyDescent="0.45">
      <c r="B1296"/>
      <c r="C1296"/>
    </row>
    <row r="1297" spans="2:3" x14ac:dyDescent="0.45">
      <c r="B1297"/>
      <c r="C1297"/>
    </row>
    <row r="1298" spans="2:3" x14ac:dyDescent="0.45">
      <c r="B1298"/>
      <c r="C1298"/>
    </row>
    <row r="1299" spans="2:3" x14ac:dyDescent="0.45">
      <c r="B1299"/>
      <c r="C1299"/>
    </row>
    <row r="1300" spans="2:3" x14ac:dyDescent="0.45">
      <c r="B1300"/>
      <c r="C1300"/>
    </row>
    <row r="1301" spans="2:3" x14ac:dyDescent="0.45">
      <c r="B1301"/>
      <c r="C1301"/>
    </row>
    <row r="1302" spans="2:3" x14ac:dyDescent="0.45">
      <c r="B1302"/>
      <c r="C1302"/>
    </row>
    <row r="1303" spans="2:3" x14ac:dyDescent="0.45">
      <c r="B1303"/>
      <c r="C1303"/>
    </row>
    <row r="1304" spans="2:3" x14ac:dyDescent="0.45">
      <c r="B1304"/>
      <c r="C1304"/>
    </row>
    <row r="1305" spans="2:3" x14ac:dyDescent="0.45">
      <c r="B1305"/>
      <c r="C1305"/>
    </row>
    <row r="1306" spans="2:3" x14ac:dyDescent="0.45">
      <c r="B1306"/>
      <c r="C1306"/>
    </row>
    <row r="1307" spans="2:3" x14ac:dyDescent="0.45">
      <c r="B1307"/>
      <c r="C1307"/>
    </row>
    <row r="1308" spans="2:3" x14ac:dyDescent="0.45">
      <c r="B1308"/>
      <c r="C1308"/>
    </row>
    <row r="1309" spans="2:3" x14ac:dyDescent="0.45">
      <c r="B1309"/>
      <c r="C1309"/>
    </row>
    <row r="1310" spans="2:3" x14ac:dyDescent="0.45">
      <c r="B1310"/>
      <c r="C1310"/>
    </row>
    <row r="1311" spans="2:3" x14ac:dyDescent="0.45">
      <c r="B1311"/>
      <c r="C1311"/>
    </row>
    <row r="1312" spans="2:3" x14ac:dyDescent="0.45">
      <c r="B1312"/>
      <c r="C1312"/>
    </row>
    <row r="1313" spans="2:3" x14ac:dyDescent="0.45">
      <c r="B1313"/>
      <c r="C1313"/>
    </row>
    <row r="1314" spans="2:3" x14ac:dyDescent="0.45">
      <c r="B1314"/>
      <c r="C1314"/>
    </row>
    <row r="1315" spans="2:3" x14ac:dyDescent="0.45">
      <c r="B1315"/>
      <c r="C1315"/>
    </row>
    <row r="1316" spans="2:3" x14ac:dyDescent="0.45">
      <c r="B1316"/>
      <c r="C1316"/>
    </row>
    <row r="1317" spans="2:3" x14ac:dyDescent="0.45">
      <c r="B1317"/>
      <c r="C1317"/>
    </row>
    <row r="1318" spans="2:3" x14ac:dyDescent="0.45">
      <c r="B1318"/>
      <c r="C1318"/>
    </row>
    <row r="1319" spans="2:3" x14ac:dyDescent="0.45">
      <c r="B1319"/>
      <c r="C1319"/>
    </row>
    <row r="1320" spans="2:3" x14ac:dyDescent="0.45">
      <c r="B1320"/>
      <c r="C1320"/>
    </row>
    <row r="1321" spans="2:3" x14ac:dyDescent="0.45">
      <c r="B1321"/>
      <c r="C1321"/>
    </row>
    <row r="1322" spans="2:3" x14ac:dyDescent="0.45">
      <c r="B1322"/>
      <c r="C1322"/>
    </row>
    <row r="1323" spans="2:3" x14ac:dyDescent="0.45">
      <c r="B1323"/>
      <c r="C1323"/>
    </row>
    <row r="1324" spans="2:3" x14ac:dyDescent="0.45">
      <c r="B1324"/>
      <c r="C1324"/>
    </row>
    <row r="1325" spans="2:3" x14ac:dyDescent="0.45">
      <c r="B1325"/>
      <c r="C1325"/>
    </row>
    <row r="1326" spans="2:3" x14ac:dyDescent="0.45">
      <c r="B1326"/>
      <c r="C1326"/>
    </row>
    <row r="1327" spans="2:3" x14ac:dyDescent="0.45">
      <c r="B1327"/>
      <c r="C1327"/>
    </row>
    <row r="1328" spans="2:3" x14ac:dyDescent="0.45">
      <c r="B1328"/>
      <c r="C1328"/>
    </row>
    <row r="1329" spans="2:3" x14ac:dyDescent="0.45">
      <c r="B1329"/>
      <c r="C1329"/>
    </row>
    <row r="1330" spans="2:3" x14ac:dyDescent="0.45">
      <c r="B1330"/>
      <c r="C1330"/>
    </row>
    <row r="1331" spans="2:3" x14ac:dyDescent="0.45">
      <c r="B1331"/>
      <c r="C1331"/>
    </row>
    <row r="1332" spans="2:3" x14ac:dyDescent="0.45">
      <c r="B1332"/>
      <c r="C1332"/>
    </row>
    <row r="1333" spans="2:3" x14ac:dyDescent="0.45">
      <c r="B1333"/>
      <c r="C1333"/>
    </row>
    <row r="1334" spans="2:3" x14ac:dyDescent="0.45">
      <c r="B1334"/>
      <c r="C1334"/>
    </row>
    <row r="1335" spans="2:3" x14ac:dyDescent="0.45">
      <c r="B1335"/>
      <c r="C1335"/>
    </row>
    <row r="1336" spans="2:3" x14ac:dyDescent="0.45">
      <c r="B1336"/>
      <c r="C1336"/>
    </row>
    <row r="1337" spans="2:3" x14ac:dyDescent="0.45">
      <c r="B1337"/>
      <c r="C1337"/>
    </row>
    <row r="1338" spans="2:3" x14ac:dyDescent="0.45">
      <c r="B1338"/>
      <c r="C1338"/>
    </row>
    <row r="1339" spans="2:3" x14ac:dyDescent="0.45">
      <c r="B1339"/>
      <c r="C1339"/>
    </row>
    <row r="1340" spans="2:3" x14ac:dyDescent="0.45">
      <c r="B1340"/>
      <c r="C1340"/>
    </row>
    <row r="1341" spans="2:3" x14ac:dyDescent="0.45">
      <c r="B1341"/>
      <c r="C1341"/>
    </row>
    <row r="1342" spans="2:3" x14ac:dyDescent="0.45">
      <c r="B1342"/>
      <c r="C1342"/>
    </row>
    <row r="1343" spans="2:3" x14ac:dyDescent="0.45">
      <c r="B1343"/>
      <c r="C1343"/>
    </row>
    <row r="1344" spans="2:3" x14ac:dyDescent="0.45">
      <c r="B1344"/>
      <c r="C1344"/>
    </row>
    <row r="1345" spans="2:3" x14ac:dyDescent="0.45">
      <c r="B1345"/>
      <c r="C1345"/>
    </row>
    <row r="1346" spans="2:3" x14ac:dyDescent="0.45">
      <c r="B1346"/>
      <c r="C1346"/>
    </row>
    <row r="1347" spans="2:3" x14ac:dyDescent="0.45">
      <c r="B1347"/>
      <c r="C1347"/>
    </row>
    <row r="1348" spans="2:3" x14ac:dyDescent="0.45">
      <c r="B1348"/>
      <c r="C1348"/>
    </row>
    <row r="1349" spans="2:3" x14ac:dyDescent="0.45">
      <c r="B1349"/>
      <c r="C1349"/>
    </row>
    <row r="1350" spans="2:3" x14ac:dyDescent="0.45">
      <c r="B1350"/>
      <c r="C1350"/>
    </row>
    <row r="1351" spans="2:3" x14ac:dyDescent="0.45">
      <c r="B1351"/>
      <c r="C1351"/>
    </row>
    <row r="1352" spans="2:3" x14ac:dyDescent="0.45">
      <c r="B1352"/>
      <c r="C1352"/>
    </row>
    <row r="1353" spans="2:3" x14ac:dyDescent="0.45">
      <c r="B1353"/>
      <c r="C1353"/>
    </row>
    <row r="1354" spans="2:3" x14ac:dyDescent="0.45">
      <c r="B1354"/>
      <c r="C1354"/>
    </row>
    <row r="1355" spans="2:3" x14ac:dyDescent="0.45">
      <c r="B1355"/>
      <c r="C1355"/>
    </row>
    <row r="1356" spans="2:3" x14ac:dyDescent="0.45">
      <c r="B1356"/>
      <c r="C1356"/>
    </row>
    <row r="1357" spans="2:3" x14ac:dyDescent="0.45">
      <c r="B1357"/>
      <c r="C1357"/>
    </row>
    <row r="1358" spans="2:3" x14ac:dyDescent="0.45">
      <c r="B1358"/>
      <c r="C1358"/>
    </row>
    <row r="1359" spans="2:3" x14ac:dyDescent="0.45">
      <c r="B1359"/>
      <c r="C1359"/>
    </row>
    <row r="1360" spans="2:3" x14ac:dyDescent="0.45">
      <c r="B1360"/>
      <c r="C1360"/>
    </row>
    <row r="1361" spans="2:3" x14ac:dyDescent="0.45">
      <c r="B1361"/>
      <c r="C1361"/>
    </row>
    <row r="1362" spans="2:3" x14ac:dyDescent="0.45">
      <c r="B1362"/>
      <c r="C1362"/>
    </row>
    <row r="1363" spans="2:3" x14ac:dyDescent="0.45">
      <c r="B1363"/>
      <c r="C1363"/>
    </row>
    <row r="1364" spans="2:3" x14ac:dyDescent="0.45">
      <c r="B1364"/>
      <c r="C1364"/>
    </row>
    <row r="1365" spans="2:3" x14ac:dyDescent="0.45">
      <c r="B1365"/>
      <c r="C1365"/>
    </row>
    <row r="1366" spans="2:3" x14ac:dyDescent="0.45">
      <c r="B1366"/>
      <c r="C1366"/>
    </row>
    <row r="1367" spans="2:3" x14ac:dyDescent="0.45">
      <c r="B1367"/>
      <c r="C1367"/>
    </row>
    <row r="1368" spans="2:3" x14ac:dyDescent="0.45">
      <c r="B1368"/>
      <c r="C1368"/>
    </row>
    <row r="1369" spans="2:3" x14ac:dyDescent="0.45">
      <c r="B1369"/>
      <c r="C1369"/>
    </row>
    <row r="1370" spans="2:3" x14ac:dyDescent="0.45">
      <c r="B1370"/>
      <c r="C1370"/>
    </row>
    <row r="1371" spans="2:3" x14ac:dyDescent="0.45">
      <c r="B1371"/>
      <c r="C1371"/>
    </row>
    <row r="1372" spans="2:3" x14ac:dyDescent="0.45">
      <c r="B1372"/>
      <c r="C1372"/>
    </row>
    <row r="1373" spans="2:3" x14ac:dyDescent="0.45">
      <c r="B1373"/>
      <c r="C1373"/>
    </row>
    <row r="1374" spans="2:3" x14ac:dyDescent="0.45">
      <c r="B1374"/>
      <c r="C1374"/>
    </row>
    <row r="1375" spans="2:3" x14ac:dyDescent="0.45">
      <c r="B1375"/>
      <c r="C1375"/>
    </row>
    <row r="1376" spans="2:3" x14ac:dyDescent="0.45">
      <c r="B1376"/>
      <c r="C1376"/>
    </row>
    <row r="1377" spans="2:3" x14ac:dyDescent="0.45">
      <c r="B1377"/>
      <c r="C1377"/>
    </row>
    <row r="1378" spans="2:3" x14ac:dyDescent="0.45">
      <c r="B1378"/>
      <c r="C1378"/>
    </row>
    <row r="1379" spans="2:3" x14ac:dyDescent="0.45">
      <c r="B1379"/>
      <c r="C1379"/>
    </row>
    <row r="1380" spans="2:3" x14ac:dyDescent="0.45">
      <c r="B1380"/>
      <c r="C1380"/>
    </row>
    <row r="1381" spans="2:3" x14ac:dyDescent="0.45">
      <c r="B1381"/>
      <c r="C1381"/>
    </row>
    <row r="1382" spans="2:3" x14ac:dyDescent="0.45">
      <c r="B1382"/>
      <c r="C1382"/>
    </row>
    <row r="1383" spans="2:3" x14ac:dyDescent="0.45">
      <c r="B1383"/>
      <c r="C1383"/>
    </row>
    <row r="1384" spans="2:3" x14ac:dyDescent="0.45">
      <c r="B1384"/>
      <c r="C1384"/>
    </row>
    <row r="1385" spans="2:3" x14ac:dyDescent="0.45">
      <c r="B1385"/>
      <c r="C1385"/>
    </row>
    <row r="1386" spans="2:3" x14ac:dyDescent="0.45">
      <c r="B1386"/>
      <c r="C1386"/>
    </row>
    <row r="1387" spans="2:3" x14ac:dyDescent="0.45">
      <c r="B1387"/>
      <c r="C1387"/>
    </row>
    <row r="1388" spans="2:3" x14ac:dyDescent="0.45">
      <c r="B1388"/>
      <c r="C1388"/>
    </row>
    <row r="1389" spans="2:3" x14ac:dyDescent="0.45">
      <c r="B1389"/>
      <c r="C1389"/>
    </row>
    <row r="1390" spans="2:3" x14ac:dyDescent="0.45">
      <c r="B1390"/>
      <c r="C1390"/>
    </row>
    <row r="1391" spans="2:3" x14ac:dyDescent="0.45">
      <c r="B1391"/>
      <c r="C1391"/>
    </row>
    <row r="1392" spans="2:3" x14ac:dyDescent="0.45">
      <c r="B1392"/>
      <c r="C1392"/>
    </row>
    <row r="1393" spans="2:3" x14ac:dyDescent="0.45">
      <c r="B1393"/>
      <c r="C1393"/>
    </row>
    <row r="1394" spans="2:3" x14ac:dyDescent="0.45">
      <c r="B1394"/>
      <c r="C1394"/>
    </row>
    <row r="1395" spans="2:3" x14ac:dyDescent="0.45">
      <c r="B1395"/>
      <c r="C1395"/>
    </row>
    <row r="1396" spans="2:3" x14ac:dyDescent="0.45">
      <c r="B1396"/>
      <c r="C1396"/>
    </row>
    <row r="1397" spans="2:3" x14ac:dyDescent="0.45">
      <c r="B1397"/>
      <c r="C1397"/>
    </row>
    <row r="1398" spans="2:3" x14ac:dyDescent="0.45">
      <c r="B1398"/>
      <c r="C1398"/>
    </row>
    <row r="1399" spans="2:3" x14ac:dyDescent="0.45">
      <c r="B1399"/>
      <c r="C1399"/>
    </row>
    <row r="1400" spans="2:3" x14ac:dyDescent="0.45">
      <c r="B1400"/>
      <c r="C1400"/>
    </row>
    <row r="1401" spans="2:3" x14ac:dyDescent="0.45">
      <c r="B1401"/>
      <c r="C1401"/>
    </row>
    <row r="1402" spans="2:3" x14ac:dyDescent="0.45">
      <c r="B1402"/>
      <c r="C1402"/>
    </row>
    <row r="1403" spans="2:3" x14ac:dyDescent="0.45">
      <c r="B1403"/>
      <c r="C1403"/>
    </row>
    <row r="1404" spans="2:3" x14ac:dyDescent="0.45">
      <c r="B1404"/>
      <c r="C1404"/>
    </row>
    <row r="1405" spans="2:3" x14ac:dyDescent="0.45">
      <c r="B1405"/>
      <c r="C1405"/>
    </row>
    <row r="1406" spans="2:3" x14ac:dyDescent="0.45">
      <c r="B1406"/>
      <c r="C1406"/>
    </row>
    <row r="1407" spans="2:3" x14ac:dyDescent="0.45">
      <c r="B1407"/>
      <c r="C1407"/>
    </row>
    <row r="1408" spans="2:3" x14ac:dyDescent="0.45">
      <c r="B1408"/>
      <c r="C1408"/>
    </row>
    <row r="1409" spans="2:3" x14ac:dyDescent="0.45">
      <c r="B1409"/>
      <c r="C1409"/>
    </row>
    <row r="1410" spans="2:3" x14ac:dyDescent="0.45">
      <c r="B1410"/>
      <c r="C1410"/>
    </row>
    <row r="1411" spans="2:3" x14ac:dyDescent="0.45">
      <c r="B1411"/>
      <c r="C1411"/>
    </row>
    <row r="1412" spans="2:3" x14ac:dyDescent="0.45">
      <c r="B1412"/>
      <c r="C1412"/>
    </row>
    <row r="1413" spans="2:3" x14ac:dyDescent="0.45">
      <c r="B1413"/>
      <c r="C1413"/>
    </row>
    <row r="1414" spans="2:3" x14ac:dyDescent="0.45">
      <c r="B1414"/>
      <c r="C1414"/>
    </row>
    <row r="1415" spans="2:3" x14ac:dyDescent="0.45">
      <c r="B1415"/>
      <c r="C1415"/>
    </row>
    <row r="1416" spans="2:3" x14ac:dyDescent="0.45">
      <c r="B1416"/>
      <c r="C1416"/>
    </row>
    <row r="1417" spans="2:3" x14ac:dyDescent="0.45">
      <c r="B1417"/>
      <c r="C1417"/>
    </row>
    <row r="1418" spans="2:3" x14ac:dyDescent="0.45">
      <c r="B1418"/>
      <c r="C1418"/>
    </row>
    <row r="1419" spans="2:3" x14ac:dyDescent="0.45">
      <c r="B1419"/>
      <c r="C1419"/>
    </row>
    <row r="1420" spans="2:3" x14ac:dyDescent="0.45">
      <c r="B1420"/>
      <c r="C1420"/>
    </row>
    <row r="1421" spans="2:3" x14ac:dyDescent="0.45">
      <c r="B1421"/>
      <c r="C1421"/>
    </row>
    <row r="1422" spans="2:3" x14ac:dyDescent="0.45">
      <c r="B1422"/>
      <c r="C1422"/>
    </row>
    <row r="1423" spans="2:3" x14ac:dyDescent="0.45">
      <c r="B1423"/>
      <c r="C1423"/>
    </row>
    <row r="1424" spans="2:3" x14ac:dyDescent="0.45">
      <c r="B1424"/>
      <c r="C1424"/>
    </row>
    <row r="1425" spans="2:3" x14ac:dyDescent="0.45">
      <c r="B1425"/>
      <c r="C1425"/>
    </row>
    <row r="1426" spans="2:3" x14ac:dyDescent="0.45">
      <c r="B1426"/>
      <c r="C1426"/>
    </row>
    <row r="1427" spans="2:3" x14ac:dyDescent="0.45">
      <c r="B1427"/>
      <c r="C1427"/>
    </row>
    <row r="1428" spans="2:3" x14ac:dyDescent="0.45">
      <c r="B1428"/>
      <c r="C1428"/>
    </row>
    <row r="1429" spans="2:3" x14ac:dyDescent="0.45">
      <c r="B1429"/>
      <c r="C1429"/>
    </row>
    <row r="1430" spans="2:3" x14ac:dyDescent="0.45">
      <c r="B1430"/>
      <c r="C1430"/>
    </row>
    <row r="1431" spans="2:3" x14ac:dyDescent="0.45">
      <c r="B1431"/>
      <c r="C1431"/>
    </row>
    <row r="1432" spans="2:3" x14ac:dyDescent="0.45">
      <c r="B1432"/>
      <c r="C1432"/>
    </row>
    <row r="1433" spans="2:3" x14ac:dyDescent="0.45">
      <c r="B1433"/>
      <c r="C1433"/>
    </row>
    <row r="1434" spans="2:3" x14ac:dyDescent="0.45">
      <c r="B1434"/>
      <c r="C1434"/>
    </row>
    <row r="1435" spans="2:3" x14ac:dyDescent="0.45">
      <c r="B1435"/>
      <c r="C1435"/>
    </row>
    <row r="1436" spans="2:3" x14ac:dyDescent="0.45">
      <c r="B1436"/>
      <c r="C1436"/>
    </row>
    <row r="1437" spans="2:3" x14ac:dyDescent="0.45">
      <c r="B1437"/>
      <c r="C1437"/>
    </row>
    <row r="1438" spans="2:3" x14ac:dyDescent="0.45">
      <c r="B1438"/>
      <c r="C1438"/>
    </row>
    <row r="1439" spans="2:3" x14ac:dyDescent="0.45">
      <c r="B1439"/>
      <c r="C1439"/>
    </row>
    <row r="1440" spans="2:3" x14ac:dyDescent="0.45">
      <c r="B1440"/>
      <c r="C1440"/>
    </row>
    <row r="1441" spans="2:3" x14ac:dyDescent="0.45">
      <c r="B1441"/>
      <c r="C1441"/>
    </row>
    <row r="1442" spans="2:3" x14ac:dyDescent="0.45">
      <c r="B1442"/>
      <c r="C1442"/>
    </row>
    <row r="1443" spans="2:3" x14ac:dyDescent="0.45">
      <c r="B1443"/>
      <c r="C1443"/>
    </row>
    <row r="1444" spans="2:3" x14ac:dyDescent="0.45">
      <c r="B1444"/>
      <c r="C1444"/>
    </row>
    <row r="1445" spans="2:3" x14ac:dyDescent="0.45">
      <c r="B1445"/>
      <c r="C1445"/>
    </row>
    <row r="1446" spans="2:3" x14ac:dyDescent="0.45">
      <c r="B1446"/>
      <c r="C1446"/>
    </row>
    <row r="1447" spans="2:3" x14ac:dyDescent="0.45">
      <c r="B1447"/>
      <c r="C1447"/>
    </row>
    <row r="1448" spans="2:3" x14ac:dyDescent="0.45">
      <c r="B1448"/>
      <c r="C1448"/>
    </row>
    <row r="1449" spans="2:3" x14ac:dyDescent="0.45">
      <c r="B1449"/>
      <c r="C1449"/>
    </row>
    <row r="1450" spans="2:3" x14ac:dyDescent="0.45">
      <c r="B1450"/>
      <c r="C1450"/>
    </row>
    <row r="1451" spans="2:3" x14ac:dyDescent="0.45">
      <c r="B1451"/>
      <c r="C1451"/>
    </row>
    <row r="1452" spans="2:3" x14ac:dyDescent="0.45">
      <c r="B1452"/>
      <c r="C1452"/>
    </row>
    <row r="1453" spans="2:3" x14ac:dyDescent="0.45">
      <c r="B1453"/>
      <c r="C1453"/>
    </row>
    <row r="1454" spans="2:3" x14ac:dyDescent="0.45">
      <c r="B1454"/>
      <c r="C1454"/>
    </row>
    <row r="1455" spans="2:3" x14ac:dyDescent="0.45">
      <c r="B1455"/>
      <c r="C1455"/>
    </row>
    <row r="1456" spans="2:3" x14ac:dyDescent="0.45">
      <c r="B1456"/>
      <c r="C1456"/>
    </row>
    <row r="1457" spans="2:3" x14ac:dyDescent="0.45">
      <c r="B1457"/>
      <c r="C1457"/>
    </row>
    <row r="1458" spans="2:3" x14ac:dyDescent="0.45">
      <c r="B1458"/>
      <c r="C1458"/>
    </row>
    <row r="1459" spans="2:3" x14ac:dyDescent="0.45">
      <c r="B1459"/>
      <c r="C1459"/>
    </row>
    <row r="1460" spans="2:3" x14ac:dyDescent="0.45">
      <c r="B1460"/>
      <c r="C1460"/>
    </row>
    <row r="1461" spans="2:3" x14ac:dyDescent="0.45">
      <c r="B1461"/>
      <c r="C1461"/>
    </row>
    <row r="1462" spans="2:3" x14ac:dyDescent="0.45">
      <c r="B1462"/>
      <c r="C1462"/>
    </row>
    <row r="1463" spans="2:3" x14ac:dyDescent="0.45">
      <c r="B1463"/>
      <c r="C1463"/>
    </row>
    <row r="1464" spans="2:3" x14ac:dyDescent="0.45">
      <c r="B1464"/>
      <c r="C1464"/>
    </row>
    <row r="1465" spans="2:3" x14ac:dyDescent="0.45">
      <c r="B1465"/>
      <c r="C1465"/>
    </row>
    <row r="1466" spans="2:3" x14ac:dyDescent="0.45">
      <c r="B1466"/>
      <c r="C1466"/>
    </row>
    <row r="1467" spans="2:3" x14ac:dyDescent="0.45">
      <c r="B1467"/>
      <c r="C1467"/>
    </row>
    <row r="1468" spans="2:3" x14ac:dyDescent="0.45">
      <c r="B1468"/>
      <c r="C1468"/>
    </row>
    <row r="1469" spans="2:3" x14ac:dyDescent="0.45">
      <c r="B1469"/>
      <c r="C1469"/>
    </row>
    <row r="1470" spans="2:3" x14ac:dyDescent="0.45">
      <c r="B1470"/>
      <c r="C1470"/>
    </row>
    <row r="1471" spans="2:3" x14ac:dyDescent="0.45">
      <c r="B1471"/>
      <c r="C1471"/>
    </row>
    <row r="1472" spans="2:3" x14ac:dyDescent="0.45">
      <c r="B1472"/>
      <c r="C1472"/>
    </row>
    <row r="1473" spans="2:3" x14ac:dyDescent="0.45">
      <c r="B1473"/>
      <c r="C1473"/>
    </row>
    <row r="1474" spans="2:3" x14ac:dyDescent="0.45">
      <c r="B1474"/>
      <c r="C1474"/>
    </row>
    <row r="1475" spans="2:3" x14ac:dyDescent="0.45">
      <c r="B1475"/>
      <c r="C1475"/>
    </row>
    <row r="1476" spans="2:3" x14ac:dyDescent="0.45">
      <c r="B1476"/>
      <c r="C1476"/>
    </row>
    <row r="1477" spans="2:3" x14ac:dyDescent="0.45">
      <c r="B1477"/>
      <c r="C1477"/>
    </row>
    <row r="1478" spans="2:3" x14ac:dyDescent="0.45">
      <c r="B1478"/>
      <c r="C1478"/>
    </row>
    <row r="1479" spans="2:3" x14ac:dyDescent="0.45">
      <c r="B1479"/>
      <c r="C1479"/>
    </row>
    <row r="1480" spans="2:3" x14ac:dyDescent="0.45">
      <c r="B1480"/>
      <c r="C1480"/>
    </row>
    <row r="1481" spans="2:3" x14ac:dyDescent="0.45">
      <c r="B1481"/>
      <c r="C1481"/>
    </row>
    <row r="1482" spans="2:3" x14ac:dyDescent="0.45">
      <c r="B1482"/>
      <c r="C1482"/>
    </row>
    <row r="1483" spans="2:3" x14ac:dyDescent="0.45">
      <c r="B1483"/>
      <c r="C1483"/>
    </row>
    <row r="1484" spans="2:3" x14ac:dyDescent="0.45">
      <c r="B1484"/>
      <c r="C1484"/>
    </row>
    <row r="1485" spans="2:3" x14ac:dyDescent="0.45">
      <c r="B1485"/>
      <c r="C1485"/>
    </row>
    <row r="1486" spans="2:3" x14ac:dyDescent="0.45">
      <c r="B1486"/>
      <c r="C1486"/>
    </row>
    <row r="1487" spans="2:3" x14ac:dyDescent="0.45">
      <c r="B1487"/>
      <c r="C1487"/>
    </row>
    <row r="1488" spans="2:3" x14ac:dyDescent="0.45">
      <c r="B1488"/>
      <c r="C1488"/>
    </row>
    <row r="1489" spans="2:3" x14ac:dyDescent="0.45">
      <c r="B1489"/>
      <c r="C1489"/>
    </row>
    <row r="1490" spans="2:3" x14ac:dyDescent="0.45">
      <c r="B1490"/>
      <c r="C1490"/>
    </row>
    <row r="1491" spans="2:3" x14ac:dyDescent="0.45">
      <c r="B1491"/>
      <c r="C1491"/>
    </row>
    <row r="1492" spans="2:3" x14ac:dyDescent="0.45">
      <c r="B1492"/>
      <c r="C1492"/>
    </row>
    <row r="1493" spans="2:3" x14ac:dyDescent="0.45">
      <c r="B1493"/>
      <c r="C1493"/>
    </row>
    <row r="1494" spans="2:3" x14ac:dyDescent="0.45">
      <c r="B1494"/>
      <c r="C1494"/>
    </row>
    <row r="1495" spans="2:3" x14ac:dyDescent="0.45">
      <c r="B1495"/>
      <c r="C1495"/>
    </row>
    <row r="1496" spans="2:3" x14ac:dyDescent="0.45">
      <c r="B1496"/>
      <c r="C1496"/>
    </row>
    <row r="1497" spans="2:3" x14ac:dyDescent="0.45">
      <c r="B1497"/>
      <c r="C1497"/>
    </row>
    <row r="1498" spans="2:3" x14ac:dyDescent="0.45">
      <c r="B1498"/>
      <c r="C1498"/>
    </row>
    <row r="1499" spans="2:3" x14ac:dyDescent="0.45">
      <c r="B1499"/>
      <c r="C1499"/>
    </row>
    <row r="1500" spans="2:3" x14ac:dyDescent="0.45">
      <c r="B1500"/>
      <c r="C1500"/>
    </row>
    <row r="1501" spans="2:3" x14ac:dyDescent="0.45">
      <c r="B1501"/>
      <c r="C1501"/>
    </row>
    <row r="1502" spans="2:3" x14ac:dyDescent="0.45">
      <c r="B1502"/>
      <c r="C1502"/>
    </row>
    <row r="1503" spans="2:3" x14ac:dyDescent="0.45">
      <c r="B1503"/>
      <c r="C1503"/>
    </row>
    <row r="1504" spans="2:3" x14ac:dyDescent="0.45">
      <c r="B1504"/>
      <c r="C1504"/>
    </row>
    <row r="1505" spans="2:3" x14ac:dyDescent="0.45">
      <c r="B1505"/>
      <c r="C1505"/>
    </row>
    <row r="1506" spans="2:3" x14ac:dyDescent="0.45">
      <c r="B1506"/>
      <c r="C1506"/>
    </row>
    <row r="1507" spans="2:3" x14ac:dyDescent="0.45">
      <c r="B1507"/>
      <c r="C1507"/>
    </row>
    <row r="1508" spans="2:3" x14ac:dyDescent="0.45">
      <c r="B1508"/>
      <c r="C1508"/>
    </row>
    <row r="1509" spans="2:3" x14ac:dyDescent="0.45">
      <c r="B1509"/>
      <c r="C1509"/>
    </row>
    <row r="1510" spans="2:3" x14ac:dyDescent="0.45">
      <c r="B1510"/>
      <c r="C1510"/>
    </row>
    <row r="1511" spans="2:3" x14ac:dyDescent="0.45">
      <c r="B1511"/>
      <c r="C1511"/>
    </row>
    <row r="1512" spans="2:3" x14ac:dyDescent="0.45">
      <c r="B1512"/>
      <c r="C1512"/>
    </row>
    <row r="1513" spans="2:3" x14ac:dyDescent="0.45">
      <c r="B1513"/>
      <c r="C1513"/>
    </row>
    <row r="1514" spans="2:3" x14ac:dyDescent="0.45">
      <c r="B1514"/>
      <c r="C1514"/>
    </row>
    <row r="1515" spans="2:3" x14ac:dyDescent="0.45">
      <c r="B1515"/>
      <c r="C1515"/>
    </row>
    <row r="1516" spans="2:3" x14ac:dyDescent="0.45">
      <c r="B1516"/>
      <c r="C1516"/>
    </row>
    <row r="1517" spans="2:3" x14ac:dyDescent="0.45">
      <c r="B1517"/>
      <c r="C1517"/>
    </row>
    <row r="1518" spans="2:3" x14ac:dyDescent="0.45">
      <c r="B1518"/>
      <c r="C1518"/>
    </row>
    <row r="1519" spans="2:3" x14ac:dyDescent="0.45">
      <c r="B1519"/>
      <c r="C1519"/>
    </row>
    <row r="1520" spans="2:3" x14ac:dyDescent="0.45">
      <c r="B1520"/>
      <c r="C1520"/>
    </row>
    <row r="1521" spans="2:3" x14ac:dyDescent="0.45">
      <c r="B1521"/>
      <c r="C1521"/>
    </row>
    <row r="1522" spans="2:3" x14ac:dyDescent="0.45">
      <c r="B1522"/>
      <c r="C1522"/>
    </row>
    <row r="1523" spans="2:3" x14ac:dyDescent="0.45">
      <c r="B1523"/>
      <c r="C1523"/>
    </row>
    <row r="1524" spans="2:3" x14ac:dyDescent="0.45">
      <c r="B1524"/>
      <c r="C1524"/>
    </row>
    <row r="1525" spans="2:3" x14ac:dyDescent="0.45">
      <c r="B1525"/>
      <c r="C1525"/>
    </row>
    <row r="1526" spans="2:3" x14ac:dyDescent="0.45">
      <c r="B1526"/>
      <c r="C1526"/>
    </row>
    <row r="1527" spans="2:3" x14ac:dyDescent="0.45">
      <c r="B1527"/>
      <c r="C1527"/>
    </row>
    <row r="1528" spans="2:3" x14ac:dyDescent="0.45">
      <c r="B1528"/>
      <c r="C1528"/>
    </row>
    <row r="1529" spans="2:3" x14ac:dyDescent="0.45">
      <c r="B1529"/>
      <c r="C1529"/>
    </row>
    <row r="1530" spans="2:3" x14ac:dyDescent="0.45">
      <c r="B1530"/>
      <c r="C1530"/>
    </row>
    <row r="1531" spans="2:3" x14ac:dyDescent="0.45">
      <c r="B1531"/>
      <c r="C1531"/>
    </row>
    <row r="1532" spans="2:3" x14ac:dyDescent="0.45">
      <c r="B1532"/>
      <c r="C1532"/>
    </row>
    <row r="1533" spans="2:3" x14ac:dyDescent="0.45">
      <c r="B1533"/>
      <c r="C1533"/>
    </row>
    <row r="1534" spans="2:3" x14ac:dyDescent="0.45">
      <c r="B1534"/>
      <c r="C1534"/>
    </row>
    <row r="1535" spans="2:3" x14ac:dyDescent="0.45">
      <c r="B1535"/>
      <c r="C1535"/>
    </row>
    <row r="1536" spans="2:3" x14ac:dyDescent="0.45">
      <c r="B1536"/>
      <c r="C1536"/>
    </row>
    <row r="1537" spans="2:3" x14ac:dyDescent="0.45">
      <c r="B1537"/>
      <c r="C1537"/>
    </row>
    <row r="1538" spans="2:3" x14ac:dyDescent="0.45">
      <c r="B1538"/>
      <c r="C1538"/>
    </row>
    <row r="1539" spans="2:3" x14ac:dyDescent="0.45">
      <c r="B1539"/>
      <c r="C1539"/>
    </row>
    <row r="1540" spans="2:3" x14ac:dyDescent="0.45">
      <c r="B1540"/>
      <c r="C1540"/>
    </row>
    <row r="1541" spans="2:3" x14ac:dyDescent="0.45">
      <c r="B1541"/>
      <c r="C1541"/>
    </row>
    <row r="1542" spans="2:3" x14ac:dyDescent="0.45">
      <c r="B1542"/>
      <c r="C1542"/>
    </row>
    <row r="1543" spans="2:3" x14ac:dyDescent="0.45">
      <c r="B1543"/>
      <c r="C1543"/>
    </row>
    <row r="1544" spans="2:3" x14ac:dyDescent="0.45">
      <c r="B1544"/>
      <c r="C1544"/>
    </row>
    <row r="1545" spans="2:3" x14ac:dyDescent="0.45">
      <c r="B1545"/>
      <c r="C1545"/>
    </row>
    <row r="1546" spans="2:3" x14ac:dyDescent="0.45">
      <c r="B1546"/>
      <c r="C1546"/>
    </row>
    <row r="1547" spans="2:3" x14ac:dyDescent="0.45">
      <c r="B1547"/>
      <c r="C1547"/>
    </row>
    <row r="1548" spans="2:3" x14ac:dyDescent="0.45">
      <c r="B1548"/>
      <c r="C1548"/>
    </row>
    <row r="1549" spans="2:3" x14ac:dyDescent="0.45">
      <c r="B1549"/>
      <c r="C1549"/>
    </row>
    <row r="1550" spans="2:3" x14ac:dyDescent="0.45">
      <c r="B1550"/>
      <c r="C1550"/>
    </row>
    <row r="1551" spans="2:3" x14ac:dyDescent="0.45">
      <c r="B1551"/>
      <c r="C1551"/>
    </row>
    <row r="1552" spans="2:3" x14ac:dyDescent="0.45">
      <c r="B1552"/>
      <c r="C1552"/>
    </row>
    <row r="1553" spans="2:3" x14ac:dyDescent="0.45">
      <c r="B1553"/>
      <c r="C1553"/>
    </row>
    <row r="1554" spans="2:3" x14ac:dyDescent="0.45">
      <c r="B1554"/>
      <c r="C1554"/>
    </row>
    <row r="1555" spans="2:3" x14ac:dyDescent="0.45">
      <c r="B1555"/>
      <c r="C1555"/>
    </row>
    <row r="1556" spans="2:3" x14ac:dyDescent="0.45">
      <c r="B1556"/>
      <c r="C1556"/>
    </row>
    <row r="1557" spans="2:3" x14ac:dyDescent="0.45">
      <c r="B1557"/>
      <c r="C1557"/>
    </row>
    <row r="1558" spans="2:3" x14ac:dyDescent="0.45">
      <c r="B1558"/>
      <c r="C1558"/>
    </row>
    <row r="1559" spans="2:3" x14ac:dyDescent="0.45">
      <c r="B1559"/>
      <c r="C1559"/>
    </row>
    <row r="1560" spans="2:3" x14ac:dyDescent="0.45">
      <c r="B1560"/>
      <c r="C1560"/>
    </row>
    <row r="1561" spans="2:3" x14ac:dyDescent="0.45">
      <c r="B1561"/>
      <c r="C1561"/>
    </row>
    <row r="1562" spans="2:3" x14ac:dyDescent="0.45">
      <c r="B1562"/>
      <c r="C1562"/>
    </row>
    <row r="1563" spans="2:3" x14ac:dyDescent="0.45">
      <c r="B1563"/>
      <c r="C1563"/>
    </row>
    <row r="1564" spans="2:3" x14ac:dyDescent="0.45">
      <c r="B1564"/>
      <c r="C1564"/>
    </row>
    <row r="1565" spans="2:3" x14ac:dyDescent="0.45">
      <c r="B1565"/>
      <c r="C1565"/>
    </row>
    <row r="1566" spans="2:3" x14ac:dyDescent="0.45">
      <c r="B1566"/>
      <c r="C1566"/>
    </row>
    <row r="1567" spans="2:3" x14ac:dyDescent="0.45">
      <c r="B1567"/>
      <c r="C1567"/>
    </row>
    <row r="1568" spans="2:3" x14ac:dyDescent="0.45">
      <c r="B1568"/>
      <c r="C1568"/>
    </row>
    <row r="1569" spans="2:3" x14ac:dyDescent="0.45">
      <c r="B1569"/>
      <c r="C1569"/>
    </row>
    <row r="1570" spans="2:3" x14ac:dyDescent="0.45">
      <c r="B1570"/>
      <c r="C1570"/>
    </row>
    <row r="1571" spans="2:3" x14ac:dyDescent="0.45">
      <c r="B1571"/>
      <c r="C1571"/>
    </row>
    <row r="1572" spans="2:3" x14ac:dyDescent="0.45">
      <c r="B1572"/>
      <c r="C1572"/>
    </row>
    <row r="1573" spans="2:3" x14ac:dyDescent="0.45">
      <c r="B1573"/>
      <c r="C1573"/>
    </row>
    <row r="1574" spans="2:3" x14ac:dyDescent="0.45">
      <c r="B1574"/>
      <c r="C1574"/>
    </row>
    <row r="1575" spans="2:3" x14ac:dyDescent="0.45">
      <c r="B1575"/>
      <c r="C1575"/>
    </row>
    <row r="1576" spans="2:3" x14ac:dyDescent="0.45">
      <c r="B1576"/>
      <c r="C1576"/>
    </row>
    <row r="1577" spans="2:3" x14ac:dyDescent="0.45">
      <c r="B1577"/>
      <c r="C1577"/>
    </row>
    <row r="1578" spans="2:3" x14ac:dyDescent="0.45">
      <c r="B1578"/>
      <c r="C1578"/>
    </row>
    <row r="1579" spans="2:3" x14ac:dyDescent="0.45">
      <c r="B1579"/>
      <c r="C1579"/>
    </row>
    <row r="1580" spans="2:3" x14ac:dyDescent="0.45">
      <c r="B1580"/>
      <c r="C1580"/>
    </row>
    <row r="1581" spans="2:3" x14ac:dyDescent="0.45">
      <c r="B1581"/>
      <c r="C1581"/>
    </row>
    <row r="1582" spans="2:3" x14ac:dyDescent="0.45">
      <c r="B1582"/>
      <c r="C1582"/>
    </row>
    <row r="1583" spans="2:3" x14ac:dyDescent="0.45">
      <c r="B1583"/>
      <c r="C1583"/>
    </row>
    <row r="1584" spans="2:3" x14ac:dyDescent="0.45">
      <c r="B1584"/>
      <c r="C1584"/>
    </row>
    <row r="1585" spans="2:3" x14ac:dyDescent="0.45">
      <c r="B1585"/>
      <c r="C1585"/>
    </row>
    <row r="1586" spans="2:3" x14ac:dyDescent="0.45">
      <c r="B1586"/>
      <c r="C1586"/>
    </row>
    <row r="1587" spans="2:3" x14ac:dyDescent="0.45">
      <c r="B1587"/>
      <c r="C1587"/>
    </row>
    <row r="1588" spans="2:3" x14ac:dyDescent="0.45">
      <c r="B1588"/>
      <c r="C1588"/>
    </row>
    <row r="1589" spans="2:3" x14ac:dyDescent="0.45">
      <c r="B1589"/>
      <c r="C1589"/>
    </row>
    <row r="1590" spans="2:3" x14ac:dyDescent="0.45">
      <c r="B1590"/>
      <c r="C1590"/>
    </row>
    <row r="1591" spans="2:3" x14ac:dyDescent="0.45">
      <c r="B1591"/>
      <c r="C1591"/>
    </row>
    <row r="1592" spans="2:3" x14ac:dyDescent="0.45">
      <c r="B1592"/>
      <c r="C1592"/>
    </row>
    <row r="1593" spans="2:3" x14ac:dyDescent="0.45">
      <c r="B1593"/>
      <c r="C1593"/>
    </row>
    <row r="1594" spans="2:3" x14ac:dyDescent="0.45">
      <c r="B1594"/>
      <c r="C1594"/>
    </row>
    <row r="1595" spans="2:3" x14ac:dyDescent="0.45">
      <c r="B1595"/>
      <c r="C1595"/>
    </row>
    <row r="1596" spans="2:3" x14ac:dyDescent="0.45">
      <c r="B1596"/>
      <c r="C1596"/>
    </row>
    <row r="1597" spans="2:3" x14ac:dyDescent="0.45">
      <c r="B1597"/>
      <c r="C1597"/>
    </row>
    <row r="1598" spans="2:3" x14ac:dyDescent="0.45">
      <c r="B1598"/>
      <c r="C1598"/>
    </row>
    <row r="1599" spans="2:3" x14ac:dyDescent="0.45">
      <c r="B1599"/>
      <c r="C1599"/>
    </row>
    <row r="1600" spans="2:3" x14ac:dyDescent="0.45">
      <c r="B1600"/>
      <c r="C1600"/>
    </row>
    <row r="1601" spans="2:3" x14ac:dyDescent="0.45">
      <c r="B1601"/>
      <c r="C1601"/>
    </row>
    <row r="1602" spans="2:3" x14ac:dyDescent="0.45">
      <c r="B1602"/>
      <c r="C1602"/>
    </row>
    <row r="1603" spans="2:3" x14ac:dyDescent="0.45">
      <c r="B1603"/>
      <c r="C1603"/>
    </row>
    <row r="1604" spans="2:3" x14ac:dyDescent="0.45">
      <c r="B1604"/>
      <c r="C1604"/>
    </row>
    <row r="1605" spans="2:3" x14ac:dyDescent="0.45">
      <c r="B1605"/>
      <c r="C1605"/>
    </row>
    <row r="1606" spans="2:3" x14ac:dyDescent="0.45">
      <c r="B1606"/>
      <c r="C1606"/>
    </row>
    <row r="1607" spans="2:3" x14ac:dyDescent="0.45">
      <c r="B1607"/>
      <c r="C1607"/>
    </row>
    <row r="1608" spans="2:3" x14ac:dyDescent="0.45">
      <c r="B1608"/>
      <c r="C1608"/>
    </row>
    <row r="1609" spans="2:3" x14ac:dyDescent="0.45">
      <c r="B1609"/>
      <c r="C1609"/>
    </row>
    <row r="1610" spans="2:3" x14ac:dyDescent="0.45">
      <c r="B1610"/>
      <c r="C1610"/>
    </row>
    <row r="1611" spans="2:3" x14ac:dyDescent="0.45">
      <c r="B1611"/>
      <c r="C1611"/>
    </row>
    <row r="1612" spans="2:3" x14ac:dyDescent="0.45">
      <c r="B1612"/>
      <c r="C1612"/>
    </row>
    <row r="1613" spans="2:3" x14ac:dyDescent="0.45">
      <c r="B1613"/>
      <c r="C1613"/>
    </row>
    <row r="1614" spans="2:3" x14ac:dyDescent="0.45">
      <c r="B1614"/>
      <c r="C1614"/>
    </row>
    <row r="1615" spans="2:3" x14ac:dyDescent="0.45">
      <c r="B1615"/>
      <c r="C1615"/>
    </row>
    <row r="1616" spans="2:3" x14ac:dyDescent="0.45">
      <c r="B1616"/>
      <c r="C1616"/>
    </row>
    <row r="1617" spans="2:3" x14ac:dyDescent="0.45">
      <c r="B1617"/>
      <c r="C1617"/>
    </row>
    <row r="1618" spans="2:3" x14ac:dyDescent="0.45">
      <c r="B1618"/>
      <c r="C1618"/>
    </row>
    <row r="1619" spans="2:3" x14ac:dyDescent="0.45">
      <c r="B1619"/>
      <c r="C1619"/>
    </row>
    <row r="1620" spans="2:3" x14ac:dyDescent="0.45">
      <c r="B1620"/>
      <c r="C1620"/>
    </row>
    <row r="1621" spans="2:3" x14ac:dyDescent="0.45">
      <c r="B1621"/>
      <c r="C1621"/>
    </row>
    <row r="1622" spans="2:3" x14ac:dyDescent="0.45">
      <c r="B1622"/>
      <c r="C1622"/>
    </row>
    <row r="1623" spans="2:3" x14ac:dyDescent="0.45">
      <c r="B1623"/>
      <c r="C1623"/>
    </row>
    <row r="1624" spans="2:3" x14ac:dyDescent="0.45">
      <c r="B1624"/>
      <c r="C1624"/>
    </row>
    <row r="1625" spans="2:3" x14ac:dyDescent="0.45">
      <c r="B1625"/>
      <c r="C1625"/>
    </row>
    <row r="1626" spans="2:3" x14ac:dyDescent="0.45">
      <c r="B1626"/>
      <c r="C1626"/>
    </row>
    <row r="1627" spans="2:3" x14ac:dyDescent="0.45">
      <c r="B1627"/>
      <c r="C1627"/>
    </row>
    <row r="1628" spans="2:3" x14ac:dyDescent="0.45">
      <c r="B1628"/>
      <c r="C1628"/>
    </row>
    <row r="1629" spans="2:3" x14ac:dyDescent="0.45">
      <c r="B1629"/>
      <c r="C1629"/>
    </row>
    <row r="1630" spans="2:3" x14ac:dyDescent="0.45">
      <c r="B1630"/>
      <c r="C1630"/>
    </row>
    <row r="1631" spans="2:3" x14ac:dyDescent="0.45">
      <c r="B1631"/>
      <c r="C1631"/>
    </row>
    <row r="1632" spans="2:3" x14ac:dyDescent="0.45">
      <c r="B1632"/>
      <c r="C1632"/>
    </row>
    <row r="1633" spans="2:3" x14ac:dyDescent="0.45">
      <c r="B1633"/>
      <c r="C1633"/>
    </row>
    <row r="1634" spans="2:3" x14ac:dyDescent="0.45">
      <c r="B1634"/>
      <c r="C1634"/>
    </row>
    <row r="1635" spans="2:3" x14ac:dyDescent="0.45">
      <c r="B1635"/>
      <c r="C1635"/>
    </row>
    <row r="1636" spans="2:3" x14ac:dyDescent="0.45">
      <c r="B1636"/>
      <c r="C1636"/>
    </row>
    <row r="1637" spans="2:3" x14ac:dyDescent="0.45">
      <c r="B1637"/>
      <c r="C1637"/>
    </row>
    <row r="1638" spans="2:3" x14ac:dyDescent="0.45">
      <c r="B1638"/>
      <c r="C1638"/>
    </row>
    <row r="1639" spans="2:3" x14ac:dyDescent="0.45">
      <c r="B1639"/>
      <c r="C1639"/>
    </row>
    <row r="1640" spans="2:3" x14ac:dyDescent="0.45">
      <c r="B1640"/>
      <c r="C1640"/>
    </row>
    <row r="1641" spans="2:3" x14ac:dyDescent="0.45">
      <c r="B1641"/>
      <c r="C1641"/>
    </row>
    <row r="1642" spans="2:3" x14ac:dyDescent="0.45">
      <c r="B1642"/>
      <c r="C1642"/>
    </row>
    <row r="1643" spans="2:3" x14ac:dyDescent="0.45">
      <c r="B1643"/>
      <c r="C1643"/>
    </row>
    <row r="1644" spans="2:3" x14ac:dyDescent="0.45">
      <c r="B1644"/>
      <c r="C1644"/>
    </row>
    <row r="1645" spans="2:3" x14ac:dyDescent="0.45">
      <c r="B1645"/>
      <c r="C1645"/>
    </row>
    <row r="1646" spans="2:3" x14ac:dyDescent="0.45">
      <c r="B1646"/>
      <c r="C1646"/>
    </row>
    <row r="1647" spans="2:3" x14ac:dyDescent="0.45">
      <c r="B1647"/>
      <c r="C1647"/>
    </row>
    <row r="1648" spans="2:3" x14ac:dyDescent="0.45">
      <c r="B1648"/>
      <c r="C1648"/>
    </row>
    <row r="1649" spans="2:3" x14ac:dyDescent="0.45">
      <c r="B1649"/>
      <c r="C1649"/>
    </row>
    <row r="1650" spans="2:3" x14ac:dyDescent="0.45">
      <c r="B1650"/>
      <c r="C1650"/>
    </row>
    <row r="1651" spans="2:3" x14ac:dyDescent="0.45">
      <c r="B1651"/>
      <c r="C1651"/>
    </row>
    <row r="1652" spans="2:3" x14ac:dyDescent="0.45">
      <c r="B1652"/>
      <c r="C1652"/>
    </row>
    <row r="1653" spans="2:3" x14ac:dyDescent="0.45">
      <c r="B1653"/>
      <c r="C1653"/>
    </row>
    <row r="1654" spans="2:3" x14ac:dyDescent="0.45">
      <c r="B1654"/>
      <c r="C1654"/>
    </row>
    <row r="1655" spans="2:3" x14ac:dyDescent="0.45">
      <c r="B1655"/>
      <c r="C1655"/>
    </row>
    <row r="1656" spans="2:3" x14ac:dyDescent="0.45">
      <c r="B1656"/>
      <c r="C1656"/>
    </row>
    <row r="1657" spans="2:3" x14ac:dyDescent="0.45">
      <c r="B1657"/>
      <c r="C1657"/>
    </row>
    <row r="1658" spans="2:3" x14ac:dyDescent="0.45">
      <c r="B1658"/>
      <c r="C1658"/>
    </row>
    <row r="1659" spans="2:3" x14ac:dyDescent="0.45">
      <c r="B1659"/>
      <c r="C1659"/>
    </row>
    <row r="1660" spans="2:3" x14ac:dyDescent="0.45">
      <c r="B1660"/>
      <c r="C1660"/>
    </row>
    <row r="1661" spans="2:3" x14ac:dyDescent="0.45">
      <c r="B1661"/>
      <c r="C1661"/>
    </row>
    <row r="1662" spans="2:3" x14ac:dyDescent="0.45">
      <c r="B1662"/>
      <c r="C1662"/>
    </row>
    <row r="1663" spans="2:3" x14ac:dyDescent="0.45">
      <c r="B1663"/>
      <c r="C1663"/>
    </row>
    <row r="1664" spans="2:3" x14ac:dyDescent="0.45">
      <c r="B1664"/>
      <c r="C1664"/>
    </row>
    <row r="1665" spans="2:3" x14ac:dyDescent="0.45">
      <c r="B1665"/>
      <c r="C1665"/>
    </row>
    <row r="1666" spans="2:3" x14ac:dyDescent="0.45">
      <c r="B1666"/>
      <c r="C1666"/>
    </row>
    <row r="1667" spans="2:3" x14ac:dyDescent="0.45">
      <c r="B1667"/>
      <c r="C1667"/>
    </row>
    <row r="1668" spans="2:3" x14ac:dyDescent="0.45">
      <c r="B1668"/>
      <c r="C1668"/>
    </row>
    <row r="1669" spans="2:3" x14ac:dyDescent="0.45">
      <c r="B1669"/>
      <c r="C1669"/>
    </row>
    <row r="1670" spans="2:3" x14ac:dyDescent="0.45">
      <c r="B1670"/>
      <c r="C1670"/>
    </row>
    <row r="1671" spans="2:3" x14ac:dyDescent="0.45">
      <c r="B1671"/>
      <c r="C1671"/>
    </row>
    <row r="1672" spans="2:3" x14ac:dyDescent="0.45">
      <c r="B1672"/>
      <c r="C1672"/>
    </row>
    <row r="1673" spans="2:3" x14ac:dyDescent="0.45">
      <c r="B1673"/>
      <c r="C1673"/>
    </row>
    <row r="1674" spans="2:3" x14ac:dyDescent="0.45">
      <c r="B1674"/>
      <c r="C1674"/>
    </row>
    <row r="1675" spans="2:3" x14ac:dyDescent="0.45">
      <c r="B1675"/>
      <c r="C1675"/>
    </row>
    <row r="1676" spans="2:3" x14ac:dyDescent="0.45">
      <c r="B1676"/>
      <c r="C1676"/>
    </row>
    <row r="1677" spans="2:3" x14ac:dyDescent="0.45">
      <c r="B1677"/>
      <c r="C1677"/>
    </row>
    <row r="1678" spans="2:3" x14ac:dyDescent="0.45">
      <c r="B1678"/>
      <c r="C1678"/>
    </row>
    <row r="1679" spans="2:3" x14ac:dyDescent="0.45">
      <c r="B1679"/>
      <c r="C1679"/>
    </row>
    <row r="1680" spans="2:3" x14ac:dyDescent="0.45">
      <c r="B1680"/>
      <c r="C1680"/>
    </row>
    <row r="1681" spans="2:3" x14ac:dyDescent="0.45">
      <c r="B1681"/>
      <c r="C1681"/>
    </row>
    <row r="1682" spans="2:3" x14ac:dyDescent="0.45">
      <c r="B1682"/>
      <c r="C1682"/>
    </row>
    <row r="1683" spans="2:3" x14ac:dyDescent="0.45">
      <c r="B1683"/>
      <c r="C1683"/>
    </row>
    <row r="1684" spans="2:3" x14ac:dyDescent="0.45">
      <c r="B1684"/>
      <c r="C1684"/>
    </row>
    <row r="1685" spans="2:3" x14ac:dyDescent="0.45">
      <c r="B1685"/>
      <c r="C1685"/>
    </row>
    <row r="1686" spans="2:3" x14ac:dyDescent="0.45">
      <c r="B1686"/>
      <c r="C1686"/>
    </row>
    <row r="1687" spans="2:3" x14ac:dyDescent="0.45">
      <c r="B1687"/>
      <c r="C1687"/>
    </row>
    <row r="1688" spans="2:3" x14ac:dyDescent="0.45">
      <c r="B1688"/>
      <c r="C1688"/>
    </row>
    <row r="1689" spans="2:3" x14ac:dyDescent="0.45">
      <c r="B1689"/>
      <c r="C1689"/>
    </row>
    <row r="1690" spans="2:3" x14ac:dyDescent="0.45">
      <c r="B1690"/>
      <c r="C1690"/>
    </row>
    <row r="1691" spans="2:3" x14ac:dyDescent="0.45">
      <c r="B1691"/>
      <c r="C1691"/>
    </row>
    <row r="1692" spans="2:3" x14ac:dyDescent="0.45">
      <c r="B1692"/>
      <c r="C1692"/>
    </row>
    <row r="1693" spans="2:3" x14ac:dyDescent="0.45">
      <c r="B1693"/>
      <c r="C1693"/>
    </row>
    <row r="1694" spans="2:3" x14ac:dyDescent="0.45">
      <c r="B1694"/>
      <c r="C1694"/>
    </row>
    <row r="1695" spans="2:3" x14ac:dyDescent="0.45">
      <c r="B1695"/>
      <c r="C1695"/>
    </row>
    <row r="1696" spans="2:3" x14ac:dyDescent="0.45">
      <c r="B1696"/>
      <c r="C1696"/>
    </row>
    <row r="1697" spans="2:3" x14ac:dyDescent="0.45">
      <c r="B1697"/>
      <c r="C1697"/>
    </row>
    <row r="1698" spans="2:3" x14ac:dyDescent="0.45">
      <c r="B1698"/>
      <c r="C1698"/>
    </row>
    <row r="1699" spans="2:3" x14ac:dyDescent="0.45">
      <c r="B1699"/>
      <c r="C1699"/>
    </row>
    <row r="1700" spans="2:3" x14ac:dyDescent="0.45">
      <c r="B1700"/>
      <c r="C1700"/>
    </row>
    <row r="1701" spans="2:3" x14ac:dyDescent="0.45">
      <c r="B1701"/>
      <c r="C1701"/>
    </row>
    <row r="1702" spans="2:3" x14ac:dyDescent="0.45">
      <c r="B1702"/>
      <c r="C1702"/>
    </row>
    <row r="1703" spans="2:3" x14ac:dyDescent="0.45">
      <c r="B1703"/>
      <c r="C1703"/>
    </row>
    <row r="1704" spans="2:3" x14ac:dyDescent="0.45">
      <c r="B1704"/>
      <c r="C1704"/>
    </row>
    <row r="1705" spans="2:3" x14ac:dyDescent="0.45">
      <c r="B1705"/>
      <c r="C1705"/>
    </row>
    <row r="1706" spans="2:3" x14ac:dyDescent="0.45">
      <c r="B1706"/>
      <c r="C1706"/>
    </row>
    <row r="1707" spans="2:3" x14ac:dyDescent="0.45">
      <c r="B1707"/>
      <c r="C1707"/>
    </row>
    <row r="1708" spans="2:3" x14ac:dyDescent="0.45">
      <c r="B1708"/>
      <c r="C1708"/>
    </row>
    <row r="1709" spans="2:3" x14ac:dyDescent="0.45">
      <c r="B1709"/>
      <c r="C1709"/>
    </row>
    <row r="1710" spans="2:3" x14ac:dyDescent="0.45">
      <c r="B1710"/>
      <c r="C1710"/>
    </row>
    <row r="1711" spans="2:3" x14ac:dyDescent="0.45">
      <c r="B1711"/>
      <c r="C1711"/>
    </row>
    <row r="1712" spans="2:3" x14ac:dyDescent="0.45">
      <c r="B1712"/>
      <c r="C1712"/>
    </row>
    <row r="1713" spans="2:3" x14ac:dyDescent="0.45">
      <c r="B1713"/>
      <c r="C1713"/>
    </row>
    <row r="1714" spans="2:3" x14ac:dyDescent="0.45">
      <c r="B1714"/>
      <c r="C1714"/>
    </row>
    <row r="1715" spans="2:3" x14ac:dyDescent="0.45">
      <c r="B1715"/>
      <c r="C1715"/>
    </row>
    <row r="1716" spans="2:3" x14ac:dyDescent="0.45">
      <c r="B1716"/>
      <c r="C1716"/>
    </row>
    <row r="1717" spans="2:3" x14ac:dyDescent="0.45">
      <c r="B1717"/>
      <c r="C1717"/>
    </row>
    <row r="1718" spans="2:3" x14ac:dyDescent="0.45">
      <c r="B1718"/>
      <c r="C1718"/>
    </row>
    <row r="1719" spans="2:3" x14ac:dyDescent="0.45">
      <c r="B1719"/>
      <c r="C1719"/>
    </row>
    <row r="1720" spans="2:3" x14ac:dyDescent="0.45">
      <c r="B1720"/>
      <c r="C1720"/>
    </row>
    <row r="1721" spans="2:3" x14ac:dyDescent="0.45">
      <c r="B1721"/>
      <c r="C1721"/>
    </row>
    <row r="1722" spans="2:3" x14ac:dyDescent="0.45">
      <c r="B1722"/>
      <c r="C1722"/>
    </row>
    <row r="1723" spans="2:3" x14ac:dyDescent="0.45">
      <c r="B1723"/>
      <c r="C1723"/>
    </row>
    <row r="1724" spans="2:3" x14ac:dyDescent="0.45">
      <c r="B1724"/>
      <c r="C1724"/>
    </row>
    <row r="1725" spans="2:3" x14ac:dyDescent="0.45">
      <c r="B1725"/>
      <c r="C1725"/>
    </row>
    <row r="1726" spans="2:3" x14ac:dyDescent="0.45">
      <c r="B1726"/>
      <c r="C1726"/>
    </row>
    <row r="1727" spans="2:3" x14ac:dyDescent="0.45">
      <c r="B1727"/>
      <c r="C1727"/>
    </row>
    <row r="1728" spans="2:3" x14ac:dyDescent="0.45">
      <c r="B1728"/>
      <c r="C1728"/>
    </row>
    <row r="1729" spans="2:3" x14ac:dyDescent="0.45">
      <c r="B1729"/>
      <c r="C1729"/>
    </row>
    <row r="1730" spans="2:3" x14ac:dyDescent="0.45">
      <c r="B1730"/>
      <c r="C1730"/>
    </row>
    <row r="1731" spans="2:3" x14ac:dyDescent="0.45">
      <c r="B1731"/>
      <c r="C1731"/>
    </row>
    <row r="1732" spans="2:3" x14ac:dyDescent="0.45">
      <c r="B1732"/>
      <c r="C1732"/>
    </row>
    <row r="1733" spans="2:3" x14ac:dyDescent="0.45">
      <c r="B1733"/>
      <c r="C1733"/>
    </row>
    <row r="1734" spans="2:3" x14ac:dyDescent="0.45">
      <c r="B1734"/>
      <c r="C1734"/>
    </row>
    <row r="1735" spans="2:3" x14ac:dyDescent="0.45">
      <c r="B1735"/>
      <c r="C1735"/>
    </row>
    <row r="1736" spans="2:3" x14ac:dyDescent="0.45">
      <c r="B1736"/>
      <c r="C1736"/>
    </row>
    <row r="1737" spans="2:3" x14ac:dyDescent="0.45">
      <c r="B1737"/>
      <c r="C1737"/>
    </row>
    <row r="1738" spans="2:3" x14ac:dyDescent="0.45">
      <c r="B1738"/>
      <c r="C1738"/>
    </row>
    <row r="1739" spans="2:3" x14ac:dyDescent="0.45">
      <c r="B1739"/>
      <c r="C1739"/>
    </row>
    <row r="1740" spans="2:3" x14ac:dyDescent="0.45">
      <c r="B1740"/>
      <c r="C1740"/>
    </row>
    <row r="1741" spans="2:3" x14ac:dyDescent="0.45">
      <c r="B1741"/>
      <c r="C1741"/>
    </row>
    <row r="1742" spans="2:3" x14ac:dyDescent="0.45">
      <c r="B1742"/>
      <c r="C1742"/>
    </row>
    <row r="1743" spans="2:3" x14ac:dyDescent="0.45">
      <c r="B1743"/>
      <c r="C1743"/>
    </row>
    <row r="1744" spans="2:3" x14ac:dyDescent="0.45">
      <c r="B1744"/>
      <c r="C1744"/>
    </row>
    <row r="1745" spans="2:3" x14ac:dyDescent="0.45">
      <c r="B1745"/>
      <c r="C1745"/>
    </row>
    <row r="1746" spans="2:3" x14ac:dyDescent="0.45">
      <c r="B1746"/>
      <c r="C1746"/>
    </row>
    <row r="1747" spans="2:3" x14ac:dyDescent="0.45">
      <c r="B1747"/>
      <c r="C1747"/>
    </row>
    <row r="1748" spans="2:3" x14ac:dyDescent="0.45">
      <c r="B1748"/>
      <c r="C1748"/>
    </row>
    <row r="1749" spans="2:3" x14ac:dyDescent="0.45">
      <c r="B1749"/>
      <c r="C1749"/>
    </row>
    <row r="1750" spans="2:3" x14ac:dyDescent="0.45">
      <c r="B1750"/>
      <c r="C1750"/>
    </row>
    <row r="1751" spans="2:3" x14ac:dyDescent="0.45">
      <c r="B1751"/>
      <c r="C1751"/>
    </row>
    <row r="1752" spans="2:3" x14ac:dyDescent="0.45">
      <c r="B1752"/>
      <c r="C1752"/>
    </row>
    <row r="1753" spans="2:3" x14ac:dyDescent="0.45">
      <c r="B1753"/>
      <c r="C1753"/>
    </row>
    <row r="1754" spans="2:3" x14ac:dyDescent="0.45">
      <c r="B1754"/>
      <c r="C1754"/>
    </row>
    <row r="1755" spans="2:3" x14ac:dyDescent="0.45">
      <c r="B1755"/>
      <c r="C1755"/>
    </row>
    <row r="1756" spans="2:3" x14ac:dyDescent="0.45">
      <c r="B1756"/>
      <c r="C1756"/>
    </row>
    <row r="1757" spans="2:3" x14ac:dyDescent="0.45">
      <c r="B1757"/>
      <c r="C1757"/>
    </row>
    <row r="1758" spans="2:3" x14ac:dyDescent="0.45">
      <c r="B1758"/>
      <c r="C1758"/>
    </row>
    <row r="1759" spans="2:3" x14ac:dyDescent="0.45">
      <c r="B1759"/>
      <c r="C1759"/>
    </row>
    <row r="1760" spans="2:3" x14ac:dyDescent="0.45">
      <c r="B1760"/>
      <c r="C1760"/>
    </row>
    <row r="1761" spans="2:3" x14ac:dyDescent="0.45">
      <c r="B1761"/>
      <c r="C1761"/>
    </row>
    <row r="1762" spans="2:3" x14ac:dyDescent="0.45">
      <c r="B1762"/>
      <c r="C1762"/>
    </row>
    <row r="1763" spans="2:3" x14ac:dyDescent="0.45">
      <c r="B1763"/>
      <c r="C1763"/>
    </row>
    <row r="1764" spans="2:3" x14ac:dyDescent="0.45">
      <c r="B1764"/>
      <c r="C1764"/>
    </row>
    <row r="1765" spans="2:3" x14ac:dyDescent="0.45">
      <c r="B1765"/>
      <c r="C1765"/>
    </row>
    <row r="1766" spans="2:3" x14ac:dyDescent="0.45">
      <c r="B1766"/>
      <c r="C1766"/>
    </row>
    <row r="1767" spans="2:3" x14ac:dyDescent="0.45">
      <c r="B1767"/>
      <c r="C1767"/>
    </row>
    <row r="1768" spans="2:3" x14ac:dyDescent="0.45">
      <c r="B1768"/>
      <c r="C1768"/>
    </row>
    <row r="1769" spans="2:3" x14ac:dyDescent="0.45">
      <c r="B1769"/>
      <c r="C1769"/>
    </row>
    <row r="1770" spans="2:3" x14ac:dyDescent="0.45">
      <c r="B1770"/>
      <c r="C1770"/>
    </row>
    <row r="1771" spans="2:3" x14ac:dyDescent="0.45">
      <c r="B1771"/>
      <c r="C1771"/>
    </row>
    <row r="1772" spans="2:3" x14ac:dyDescent="0.45">
      <c r="B1772"/>
      <c r="C1772"/>
    </row>
    <row r="1773" spans="2:3" x14ac:dyDescent="0.45">
      <c r="B1773"/>
      <c r="C1773"/>
    </row>
    <row r="1774" spans="2:3" x14ac:dyDescent="0.45">
      <c r="B1774"/>
      <c r="C1774"/>
    </row>
    <row r="1775" spans="2:3" x14ac:dyDescent="0.45">
      <c r="B1775"/>
      <c r="C1775"/>
    </row>
    <row r="1776" spans="2:3" x14ac:dyDescent="0.45">
      <c r="B1776"/>
      <c r="C1776"/>
    </row>
    <row r="1777" spans="2:3" x14ac:dyDescent="0.45">
      <c r="B1777"/>
      <c r="C1777"/>
    </row>
    <row r="1778" spans="2:3" x14ac:dyDescent="0.45">
      <c r="B1778"/>
      <c r="C1778"/>
    </row>
    <row r="1779" spans="2:3" x14ac:dyDescent="0.45">
      <c r="B1779"/>
      <c r="C1779"/>
    </row>
    <row r="1780" spans="2:3" x14ac:dyDescent="0.45">
      <c r="B1780"/>
      <c r="C1780"/>
    </row>
    <row r="1781" spans="2:3" x14ac:dyDescent="0.45">
      <c r="B1781"/>
      <c r="C1781"/>
    </row>
    <row r="1782" spans="2:3" x14ac:dyDescent="0.45">
      <c r="B1782"/>
      <c r="C1782"/>
    </row>
    <row r="1783" spans="2:3" x14ac:dyDescent="0.45">
      <c r="B1783"/>
      <c r="C1783"/>
    </row>
    <row r="1784" spans="2:3" x14ac:dyDescent="0.45">
      <c r="B1784"/>
      <c r="C1784"/>
    </row>
    <row r="1785" spans="2:3" x14ac:dyDescent="0.45">
      <c r="B1785"/>
      <c r="C1785"/>
    </row>
    <row r="1786" spans="2:3" x14ac:dyDescent="0.45">
      <c r="B1786"/>
      <c r="C1786"/>
    </row>
    <row r="1787" spans="2:3" x14ac:dyDescent="0.45">
      <c r="B1787"/>
      <c r="C1787"/>
    </row>
    <row r="1788" spans="2:3" x14ac:dyDescent="0.45">
      <c r="B1788"/>
      <c r="C1788"/>
    </row>
    <row r="1789" spans="2:3" x14ac:dyDescent="0.45">
      <c r="B1789"/>
      <c r="C1789"/>
    </row>
    <row r="1790" spans="2:3" x14ac:dyDescent="0.45">
      <c r="B1790"/>
      <c r="C1790"/>
    </row>
    <row r="1791" spans="2:3" x14ac:dyDescent="0.45">
      <c r="B1791"/>
      <c r="C1791"/>
    </row>
    <row r="1792" spans="2:3" x14ac:dyDescent="0.45">
      <c r="B1792"/>
      <c r="C1792"/>
    </row>
    <row r="1793" spans="2:3" x14ac:dyDescent="0.45">
      <c r="B1793"/>
      <c r="C1793"/>
    </row>
    <row r="1794" spans="2:3" x14ac:dyDescent="0.45">
      <c r="B1794"/>
      <c r="C1794"/>
    </row>
    <row r="1795" spans="2:3" x14ac:dyDescent="0.45">
      <c r="B1795"/>
      <c r="C1795"/>
    </row>
    <row r="1796" spans="2:3" x14ac:dyDescent="0.45">
      <c r="B1796"/>
      <c r="C1796"/>
    </row>
    <row r="1797" spans="2:3" x14ac:dyDescent="0.45">
      <c r="B1797"/>
      <c r="C1797"/>
    </row>
    <row r="1798" spans="2:3" x14ac:dyDescent="0.45">
      <c r="B1798"/>
      <c r="C1798"/>
    </row>
    <row r="1799" spans="2:3" x14ac:dyDescent="0.45">
      <c r="B1799"/>
      <c r="C1799"/>
    </row>
    <row r="1800" spans="2:3" x14ac:dyDescent="0.45">
      <c r="B1800"/>
      <c r="C1800"/>
    </row>
    <row r="1801" spans="2:3" x14ac:dyDescent="0.45">
      <c r="B1801"/>
      <c r="C1801"/>
    </row>
    <row r="1802" spans="2:3" x14ac:dyDescent="0.45">
      <c r="B1802"/>
      <c r="C1802"/>
    </row>
    <row r="1803" spans="2:3" x14ac:dyDescent="0.45">
      <c r="B1803"/>
      <c r="C1803"/>
    </row>
    <row r="1804" spans="2:3" x14ac:dyDescent="0.45">
      <c r="B1804"/>
      <c r="C1804"/>
    </row>
    <row r="1805" spans="2:3" x14ac:dyDescent="0.45">
      <c r="B1805"/>
      <c r="C1805"/>
    </row>
    <row r="1806" spans="2:3" x14ac:dyDescent="0.45">
      <c r="B1806"/>
      <c r="C1806"/>
    </row>
    <row r="1807" spans="2:3" x14ac:dyDescent="0.45">
      <c r="B1807"/>
      <c r="C1807"/>
    </row>
    <row r="1808" spans="2:3" x14ac:dyDescent="0.45">
      <c r="B1808"/>
      <c r="C1808"/>
    </row>
    <row r="1809" spans="2:3" x14ac:dyDescent="0.45">
      <c r="B1809"/>
      <c r="C1809"/>
    </row>
    <row r="1810" spans="2:3" x14ac:dyDescent="0.45">
      <c r="B1810"/>
      <c r="C1810"/>
    </row>
    <row r="1811" spans="2:3" x14ac:dyDescent="0.45">
      <c r="B1811"/>
      <c r="C1811"/>
    </row>
    <row r="1812" spans="2:3" x14ac:dyDescent="0.45">
      <c r="B1812"/>
      <c r="C1812"/>
    </row>
    <row r="1813" spans="2:3" x14ac:dyDescent="0.45">
      <c r="B1813"/>
      <c r="C1813"/>
    </row>
    <row r="1814" spans="2:3" x14ac:dyDescent="0.45">
      <c r="B1814"/>
      <c r="C1814"/>
    </row>
    <row r="1815" spans="2:3" x14ac:dyDescent="0.45">
      <c r="B1815"/>
      <c r="C1815"/>
    </row>
    <row r="1816" spans="2:3" x14ac:dyDescent="0.45">
      <c r="B1816"/>
      <c r="C1816"/>
    </row>
    <row r="1817" spans="2:3" x14ac:dyDescent="0.45">
      <c r="B1817"/>
      <c r="C1817"/>
    </row>
    <row r="1818" spans="2:3" x14ac:dyDescent="0.45">
      <c r="B1818"/>
      <c r="C1818"/>
    </row>
    <row r="1819" spans="2:3" x14ac:dyDescent="0.45">
      <c r="B1819"/>
      <c r="C1819"/>
    </row>
    <row r="1820" spans="2:3" x14ac:dyDescent="0.45">
      <c r="B1820"/>
      <c r="C1820"/>
    </row>
    <row r="1821" spans="2:3" x14ac:dyDescent="0.45">
      <c r="B1821"/>
      <c r="C1821"/>
    </row>
    <row r="1822" spans="2:3" x14ac:dyDescent="0.45">
      <c r="B1822"/>
      <c r="C1822"/>
    </row>
    <row r="1823" spans="2:3" x14ac:dyDescent="0.45">
      <c r="B1823"/>
      <c r="C1823"/>
    </row>
    <row r="1824" spans="2:3" x14ac:dyDescent="0.45">
      <c r="B1824"/>
      <c r="C1824"/>
    </row>
    <row r="1825" spans="2:3" x14ac:dyDescent="0.45">
      <c r="B1825"/>
      <c r="C1825"/>
    </row>
    <row r="1826" spans="2:3" x14ac:dyDescent="0.45">
      <c r="B1826"/>
      <c r="C1826"/>
    </row>
    <row r="1827" spans="2:3" x14ac:dyDescent="0.45">
      <c r="B1827"/>
      <c r="C1827"/>
    </row>
    <row r="1828" spans="2:3" x14ac:dyDescent="0.45">
      <c r="B1828"/>
      <c r="C1828"/>
    </row>
    <row r="1829" spans="2:3" x14ac:dyDescent="0.45">
      <c r="B1829"/>
      <c r="C1829"/>
    </row>
    <row r="1830" spans="2:3" x14ac:dyDescent="0.45">
      <c r="B1830"/>
      <c r="C1830"/>
    </row>
    <row r="1831" spans="2:3" x14ac:dyDescent="0.45">
      <c r="B1831"/>
      <c r="C1831"/>
    </row>
    <row r="1832" spans="2:3" x14ac:dyDescent="0.45">
      <c r="B1832"/>
      <c r="C1832"/>
    </row>
    <row r="1833" spans="2:3" x14ac:dyDescent="0.45">
      <c r="B1833"/>
      <c r="C1833"/>
    </row>
    <row r="1834" spans="2:3" x14ac:dyDescent="0.45">
      <c r="B1834"/>
      <c r="C1834"/>
    </row>
    <row r="1835" spans="2:3" x14ac:dyDescent="0.45">
      <c r="B1835"/>
      <c r="C1835"/>
    </row>
    <row r="1836" spans="2:3" x14ac:dyDescent="0.45">
      <c r="B1836"/>
      <c r="C1836"/>
    </row>
    <row r="1837" spans="2:3" x14ac:dyDescent="0.45">
      <c r="B1837"/>
      <c r="C1837"/>
    </row>
    <row r="1838" spans="2:3" x14ac:dyDescent="0.45">
      <c r="B1838"/>
      <c r="C1838"/>
    </row>
    <row r="1839" spans="2:3" x14ac:dyDescent="0.45">
      <c r="B1839"/>
      <c r="C1839"/>
    </row>
    <row r="1840" spans="2:3" x14ac:dyDescent="0.45">
      <c r="B1840"/>
      <c r="C1840"/>
    </row>
    <row r="1841" spans="2:3" x14ac:dyDescent="0.45">
      <c r="B1841"/>
      <c r="C1841"/>
    </row>
    <row r="1842" spans="2:3" x14ac:dyDescent="0.45">
      <c r="B1842"/>
      <c r="C1842"/>
    </row>
    <row r="1843" spans="2:3" x14ac:dyDescent="0.45">
      <c r="B1843"/>
      <c r="C1843"/>
    </row>
    <row r="1844" spans="2:3" x14ac:dyDescent="0.45">
      <c r="B1844"/>
      <c r="C1844"/>
    </row>
    <row r="1845" spans="2:3" x14ac:dyDescent="0.45">
      <c r="B1845"/>
      <c r="C1845"/>
    </row>
    <row r="1846" spans="2:3" x14ac:dyDescent="0.45">
      <c r="B1846"/>
      <c r="C1846"/>
    </row>
    <row r="1847" spans="2:3" x14ac:dyDescent="0.45">
      <c r="B1847"/>
      <c r="C1847"/>
    </row>
    <row r="1848" spans="2:3" x14ac:dyDescent="0.45">
      <c r="B1848"/>
      <c r="C1848"/>
    </row>
    <row r="1849" spans="2:3" x14ac:dyDescent="0.45">
      <c r="B1849"/>
      <c r="C1849"/>
    </row>
    <row r="1850" spans="2:3" x14ac:dyDescent="0.45">
      <c r="B1850"/>
      <c r="C1850"/>
    </row>
    <row r="1851" spans="2:3" x14ac:dyDescent="0.45">
      <c r="B1851"/>
      <c r="C1851"/>
    </row>
    <row r="1852" spans="2:3" x14ac:dyDescent="0.45">
      <c r="B1852"/>
      <c r="C1852"/>
    </row>
    <row r="1853" spans="2:3" x14ac:dyDescent="0.45">
      <c r="B1853"/>
      <c r="C1853"/>
    </row>
    <row r="1854" spans="2:3" x14ac:dyDescent="0.45">
      <c r="B1854"/>
      <c r="C1854"/>
    </row>
    <row r="1855" spans="2:3" x14ac:dyDescent="0.45">
      <c r="B1855"/>
      <c r="C1855"/>
    </row>
    <row r="1856" spans="2:3" x14ac:dyDescent="0.45">
      <c r="B1856"/>
      <c r="C1856"/>
    </row>
    <row r="1857" spans="2:3" x14ac:dyDescent="0.45">
      <c r="B1857"/>
      <c r="C1857"/>
    </row>
    <row r="1858" spans="2:3" x14ac:dyDescent="0.45">
      <c r="B1858"/>
      <c r="C1858"/>
    </row>
    <row r="1859" spans="2:3" x14ac:dyDescent="0.45">
      <c r="B1859"/>
      <c r="C1859"/>
    </row>
    <row r="1860" spans="2:3" x14ac:dyDescent="0.45">
      <c r="B1860"/>
      <c r="C1860"/>
    </row>
    <row r="1861" spans="2:3" x14ac:dyDescent="0.45">
      <c r="B1861"/>
      <c r="C1861"/>
    </row>
    <row r="1862" spans="2:3" x14ac:dyDescent="0.45">
      <c r="B1862"/>
      <c r="C1862"/>
    </row>
    <row r="1863" spans="2:3" x14ac:dyDescent="0.45">
      <c r="B1863"/>
      <c r="C1863"/>
    </row>
    <row r="1864" spans="2:3" x14ac:dyDescent="0.45">
      <c r="B1864"/>
      <c r="C1864"/>
    </row>
    <row r="1865" spans="2:3" x14ac:dyDescent="0.45">
      <c r="B1865"/>
      <c r="C1865"/>
    </row>
    <row r="1866" spans="2:3" x14ac:dyDescent="0.45">
      <c r="B1866"/>
      <c r="C1866"/>
    </row>
    <row r="1867" spans="2:3" x14ac:dyDescent="0.45">
      <c r="B1867"/>
      <c r="C1867"/>
    </row>
    <row r="1868" spans="2:3" x14ac:dyDescent="0.45">
      <c r="B1868"/>
      <c r="C1868"/>
    </row>
    <row r="1869" spans="2:3" x14ac:dyDescent="0.45">
      <c r="B1869"/>
      <c r="C1869"/>
    </row>
    <row r="1870" spans="2:3" x14ac:dyDescent="0.45">
      <c r="B1870"/>
      <c r="C1870"/>
    </row>
    <row r="1871" spans="2:3" x14ac:dyDescent="0.45">
      <c r="B1871"/>
      <c r="C1871"/>
    </row>
    <row r="1872" spans="2:3" x14ac:dyDescent="0.45">
      <c r="B1872"/>
      <c r="C1872"/>
    </row>
    <row r="1873" spans="2:3" x14ac:dyDescent="0.45">
      <c r="B1873"/>
      <c r="C1873"/>
    </row>
    <row r="1874" spans="2:3" x14ac:dyDescent="0.45">
      <c r="B1874"/>
      <c r="C1874"/>
    </row>
    <row r="1875" spans="2:3" x14ac:dyDescent="0.45">
      <c r="B1875"/>
      <c r="C1875"/>
    </row>
    <row r="1876" spans="2:3" x14ac:dyDescent="0.45">
      <c r="B1876"/>
      <c r="C1876"/>
    </row>
    <row r="1877" spans="2:3" x14ac:dyDescent="0.45">
      <c r="B1877"/>
      <c r="C1877"/>
    </row>
    <row r="1878" spans="2:3" x14ac:dyDescent="0.45">
      <c r="B1878"/>
      <c r="C1878"/>
    </row>
    <row r="1879" spans="2:3" x14ac:dyDescent="0.45">
      <c r="B1879"/>
      <c r="C1879"/>
    </row>
    <row r="1880" spans="2:3" x14ac:dyDescent="0.45">
      <c r="B1880"/>
      <c r="C1880"/>
    </row>
    <row r="1881" spans="2:3" x14ac:dyDescent="0.45">
      <c r="B1881"/>
      <c r="C1881"/>
    </row>
    <row r="1882" spans="2:3" x14ac:dyDescent="0.45">
      <c r="B1882"/>
      <c r="C1882"/>
    </row>
    <row r="1883" spans="2:3" x14ac:dyDescent="0.45">
      <c r="B1883"/>
      <c r="C1883"/>
    </row>
    <row r="1884" spans="2:3" x14ac:dyDescent="0.45">
      <c r="B1884"/>
      <c r="C1884"/>
    </row>
    <row r="1885" spans="2:3" x14ac:dyDescent="0.45">
      <c r="B1885"/>
      <c r="C1885"/>
    </row>
    <row r="1886" spans="2:3" x14ac:dyDescent="0.45">
      <c r="B1886"/>
      <c r="C1886"/>
    </row>
    <row r="1887" spans="2:3" x14ac:dyDescent="0.45">
      <c r="B1887"/>
      <c r="C1887"/>
    </row>
    <row r="1888" spans="2:3" x14ac:dyDescent="0.45">
      <c r="B1888"/>
      <c r="C1888"/>
    </row>
    <row r="1889" spans="2:3" x14ac:dyDescent="0.45">
      <c r="B1889"/>
      <c r="C1889"/>
    </row>
    <row r="1890" spans="2:3" x14ac:dyDescent="0.45">
      <c r="B1890"/>
      <c r="C1890"/>
    </row>
    <row r="1891" spans="2:3" x14ac:dyDescent="0.45">
      <c r="B1891"/>
      <c r="C1891"/>
    </row>
    <row r="1892" spans="2:3" x14ac:dyDescent="0.45">
      <c r="B1892"/>
      <c r="C1892"/>
    </row>
    <row r="1893" spans="2:3" x14ac:dyDescent="0.45">
      <c r="B1893"/>
      <c r="C1893"/>
    </row>
    <row r="1894" spans="2:3" x14ac:dyDescent="0.45">
      <c r="B1894"/>
      <c r="C1894"/>
    </row>
    <row r="1895" spans="2:3" x14ac:dyDescent="0.45">
      <c r="B1895"/>
      <c r="C1895"/>
    </row>
    <row r="1896" spans="2:3" x14ac:dyDescent="0.45">
      <c r="B1896"/>
      <c r="C1896"/>
    </row>
    <row r="1897" spans="2:3" x14ac:dyDescent="0.45">
      <c r="B1897"/>
      <c r="C1897"/>
    </row>
    <row r="1898" spans="2:3" x14ac:dyDescent="0.45">
      <c r="B1898"/>
      <c r="C1898"/>
    </row>
    <row r="1899" spans="2:3" x14ac:dyDescent="0.45">
      <c r="B1899"/>
      <c r="C1899"/>
    </row>
    <row r="1900" spans="2:3" x14ac:dyDescent="0.45">
      <c r="B1900"/>
      <c r="C1900"/>
    </row>
    <row r="1901" spans="2:3" x14ac:dyDescent="0.45">
      <c r="B1901"/>
      <c r="C1901"/>
    </row>
    <row r="1902" spans="2:3" x14ac:dyDescent="0.45">
      <c r="B1902"/>
      <c r="C1902"/>
    </row>
    <row r="1903" spans="2:3" x14ac:dyDescent="0.45">
      <c r="B1903"/>
      <c r="C1903"/>
    </row>
    <row r="1904" spans="2:3" x14ac:dyDescent="0.45">
      <c r="B1904"/>
      <c r="C1904"/>
    </row>
    <row r="1905" spans="2:3" x14ac:dyDescent="0.45">
      <c r="B1905"/>
      <c r="C1905"/>
    </row>
    <row r="1906" spans="2:3" x14ac:dyDescent="0.45">
      <c r="B1906"/>
      <c r="C1906"/>
    </row>
    <row r="1907" spans="2:3" x14ac:dyDescent="0.45">
      <c r="B1907"/>
      <c r="C1907"/>
    </row>
    <row r="1908" spans="2:3" x14ac:dyDescent="0.45">
      <c r="B1908"/>
      <c r="C1908"/>
    </row>
    <row r="1909" spans="2:3" x14ac:dyDescent="0.45">
      <c r="B1909"/>
      <c r="C1909"/>
    </row>
    <row r="1910" spans="2:3" x14ac:dyDescent="0.45">
      <c r="B1910"/>
      <c r="C1910"/>
    </row>
    <row r="1911" spans="2:3" x14ac:dyDescent="0.45">
      <c r="B1911"/>
      <c r="C1911"/>
    </row>
    <row r="1912" spans="2:3" x14ac:dyDescent="0.45">
      <c r="B1912"/>
      <c r="C1912"/>
    </row>
    <row r="1913" spans="2:3" x14ac:dyDescent="0.45">
      <c r="B1913"/>
      <c r="C1913"/>
    </row>
    <row r="1914" spans="2:3" x14ac:dyDescent="0.45">
      <c r="B1914"/>
      <c r="C1914"/>
    </row>
    <row r="1915" spans="2:3" x14ac:dyDescent="0.45">
      <c r="B1915"/>
      <c r="C1915"/>
    </row>
    <row r="1916" spans="2:3" x14ac:dyDescent="0.45">
      <c r="B1916"/>
      <c r="C1916"/>
    </row>
    <row r="1917" spans="2:3" x14ac:dyDescent="0.45">
      <c r="B1917"/>
      <c r="C1917"/>
    </row>
    <row r="1918" spans="2:3" x14ac:dyDescent="0.45">
      <c r="B1918"/>
      <c r="C1918"/>
    </row>
    <row r="1919" spans="2:3" x14ac:dyDescent="0.45">
      <c r="B1919"/>
      <c r="C1919"/>
    </row>
    <row r="1920" spans="2:3" x14ac:dyDescent="0.45">
      <c r="B1920"/>
      <c r="C1920"/>
    </row>
    <row r="1921" spans="2:3" x14ac:dyDescent="0.45">
      <c r="B1921"/>
      <c r="C1921"/>
    </row>
    <row r="1922" spans="2:3" x14ac:dyDescent="0.45">
      <c r="B1922"/>
      <c r="C1922"/>
    </row>
    <row r="1923" spans="2:3" x14ac:dyDescent="0.45">
      <c r="B1923"/>
      <c r="C1923"/>
    </row>
    <row r="1924" spans="2:3" x14ac:dyDescent="0.45">
      <c r="B1924"/>
      <c r="C1924"/>
    </row>
    <row r="1925" spans="2:3" x14ac:dyDescent="0.45">
      <c r="B1925"/>
      <c r="C1925"/>
    </row>
    <row r="1926" spans="2:3" x14ac:dyDescent="0.45">
      <c r="B1926"/>
      <c r="C1926"/>
    </row>
    <row r="1927" spans="2:3" x14ac:dyDescent="0.45">
      <c r="B1927"/>
      <c r="C1927"/>
    </row>
    <row r="1928" spans="2:3" x14ac:dyDescent="0.45">
      <c r="B1928"/>
      <c r="C1928"/>
    </row>
    <row r="1929" spans="2:3" x14ac:dyDescent="0.45">
      <c r="B1929"/>
      <c r="C1929"/>
    </row>
    <row r="1930" spans="2:3" x14ac:dyDescent="0.45">
      <c r="B1930"/>
      <c r="C1930"/>
    </row>
    <row r="1931" spans="2:3" x14ac:dyDescent="0.45">
      <c r="B1931"/>
      <c r="C1931"/>
    </row>
    <row r="1932" spans="2:3" x14ac:dyDescent="0.45">
      <c r="B1932"/>
      <c r="C1932"/>
    </row>
    <row r="1933" spans="2:3" x14ac:dyDescent="0.45">
      <c r="B1933"/>
      <c r="C1933"/>
    </row>
    <row r="1934" spans="2:3" x14ac:dyDescent="0.45">
      <c r="B1934"/>
      <c r="C1934"/>
    </row>
    <row r="1935" spans="2:3" x14ac:dyDescent="0.45">
      <c r="B1935"/>
      <c r="C1935"/>
    </row>
    <row r="1936" spans="2:3" x14ac:dyDescent="0.45">
      <c r="B1936"/>
      <c r="C1936"/>
    </row>
    <row r="1937" spans="2:3" x14ac:dyDescent="0.45">
      <c r="B1937"/>
      <c r="C1937"/>
    </row>
    <row r="1938" spans="2:3" x14ac:dyDescent="0.45">
      <c r="B1938"/>
      <c r="C1938"/>
    </row>
    <row r="1939" spans="2:3" x14ac:dyDescent="0.45">
      <c r="B1939"/>
      <c r="C1939"/>
    </row>
    <row r="1940" spans="2:3" x14ac:dyDescent="0.45">
      <c r="B1940"/>
      <c r="C1940"/>
    </row>
    <row r="1941" spans="2:3" x14ac:dyDescent="0.45">
      <c r="B1941"/>
      <c r="C1941"/>
    </row>
    <row r="1942" spans="2:3" x14ac:dyDescent="0.45">
      <c r="B1942"/>
      <c r="C1942"/>
    </row>
    <row r="1943" spans="2:3" x14ac:dyDescent="0.45">
      <c r="B1943"/>
      <c r="C1943"/>
    </row>
    <row r="1944" spans="2:3" x14ac:dyDescent="0.45">
      <c r="B1944"/>
      <c r="C1944"/>
    </row>
    <row r="1945" spans="2:3" x14ac:dyDescent="0.45">
      <c r="B1945"/>
      <c r="C1945"/>
    </row>
    <row r="1946" spans="2:3" x14ac:dyDescent="0.45">
      <c r="B1946"/>
      <c r="C1946"/>
    </row>
    <row r="1947" spans="2:3" x14ac:dyDescent="0.45">
      <c r="B1947"/>
      <c r="C1947"/>
    </row>
    <row r="1948" spans="2:3" x14ac:dyDescent="0.45">
      <c r="B1948"/>
      <c r="C1948"/>
    </row>
    <row r="1949" spans="2:3" x14ac:dyDescent="0.45">
      <c r="B1949"/>
      <c r="C1949"/>
    </row>
    <row r="1950" spans="2:3" x14ac:dyDescent="0.45">
      <c r="B1950"/>
      <c r="C1950"/>
    </row>
    <row r="1951" spans="2:3" x14ac:dyDescent="0.45">
      <c r="B1951"/>
      <c r="C1951"/>
    </row>
    <row r="1952" spans="2:3" x14ac:dyDescent="0.45">
      <c r="B1952"/>
      <c r="C1952"/>
    </row>
    <row r="1953" spans="2:3" x14ac:dyDescent="0.45">
      <c r="B1953"/>
      <c r="C1953"/>
    </row>
    <row r="1954" spans="2:3" x14ac:dyDescent="0.45">
      <c r="B1954"/>
      <c r="C1954"/>
    </row>
    <row r="1955" spans="2:3" x14ac:dyDescent="0.45">
      <c r="B1955"/>
      <c r="C1955"/>
    </row>
    <row r="1956" spans="2:3" x14ac:dyDescent="0.45">
      <c r="B1956"/>
      <c r="C1956"/>
    </row>
    <row r="1957" spans="2:3" x14ac:dyDescent="0.45">
      <c r="B1957"/>
      <c r="C1957"/>
    </row>
    <row r="1958" spans="2:3" x14ac:dyDescent="0.45">
      <c r="B1958"/>
      <c r="C1958"/>
    </row>
    <row r="1959" spans="2:3" x14ac:dyDescent="0.45">
      <c r="B1959"/>
      <c r="C1959"/>
    </row>
    <row r="1960" spans="2:3" x14ac:dyDescent="0.45">
      <c r="B1960"/>
      <c r="C1960"/>
    </row>
    <row r="1961" spans="2:3" x14ac:dyDescent="0.45">
      <c r="B1961"/>
      <c r="C1961"/>
    </row>
    <row r="1962" spans="2:3" x14ac:dyDescent="0.45">
      <c r="B1962"/>
      <c r="C1962"/>
    </row>
    <row r="1963" spans="2:3" x14ac:dyDescent="0.45">
      <c r="B1963"/>
      <c r="C1963"/>
    </row>
    <row r="1964" spans="2:3" x14ac:dyDescent="0.45">
      <c r="B1964"/>
      <c r="C1964"/>
    </row>
    <row r="1965" spans="2:3" x14ac:dyDescent="0.45">
      <c r="B1965"/>
      <c r="C1965"/>
    </row>
    <row r="1966" spans="2:3" x14ac:dyDescent="0.45">
      <c r="B1966"/>
      <c r="C1966"/>
    </row>
    <row r="1967" spans="2:3" x14ac:dyDescent="0.45">
      <c r="B1967"/>
      <c r="C1967"/>
    </row>
    <row r="1968" spans="2:3" x14ac:dyDescent="0.45">
      <c r="B1968"/>
      <c r="C1968"/>
    </row>
    <row r="1969" spans="2:3" x14ac:dyDescent="0.45">
      <c r="B1969"/>
      <c r="C1969"/>
    </row>
    <row r="1970" spans="2:3" x14ac:dyDescent="0.45">
      <c r="B1970"/>
      <c r="C1970"/>
    </row>
    <row r="1971" spans="2:3" x14ac:dyDescent="0.45">
      <c r="B1971"/>
      <c r="C1971"/>
    </row>
    <row r="1972" spans="2:3" x14ac:dyDescent="0.45">
      <c r="B1972"/>
      <c r="C1972"/>
    </row>
    <row r="1973" spans="2:3" x14ac:dyDescent="0.45">
      <c r="B1973"/>
      <c r="C1973"/>
    </row>
    <row r="1974" spans="2:3" x14ac:dyDescent="0.45">
      <c r="B1974"/>
      <c r="C1974"/>
    </row>
    <row r="1975" spans="2:3" x14ac:dyDescent="0.45">
      <c r="B1975"/>
      <c r="C1975"/>
    </row>
    <row r="1976" spans="2:3" x14ac:dyDescent="0.45">
      <c r="B1976"/>
      <c r="C1976"/>
    </row>
    <row r="1977" spans="2:3" x14ac:dyDescent="0.45">
      <c r="B1977"/>
      <c r="C1977"/>
    </row>
    <row r="1978" spans="2:3" x14ac:dyDescent="0.45">
      <c r="B1978"/>
      <c r="C1978"/>
    </row>
    <row r="1979" spans="2:3" x14ac:dyDescent="0.45">
      <c r="B1979"/>
      <c r="C1979"/>
    </row>
    <row r="1980" spans="2:3" x14ac:dyDescent="0.45">
      <c r="B1980"/>
      <c r="C1980"/>
    </row>
    <row r="1981" spans="2:3" x14ac:dyDescent="0.45">
      <c r="B1981"/>
      <c r="C1981"/>
    </row>
    <row r="1982" spans="2:3" x14ac:dyDescent="0.45">
      <c r="B1982"/>
      <c r="C1982"/>
    </row>
    <row r="1983" spans="2:3" x14ac:dyDescent="0.45">
      <c r="B1983"/>
      <c r="C1983"/>
    </row>
    <row r="1984" spans="2:3" x14ac:dyDescent="0.45">
      <c r="B1984"/>
      <c r="C1984"/>
    </row>
    <row r="1985" spans="2:3" x14ac:dyDescent="0.45">
      <c r="B1985"/>
      <c r="C1985"/>
    </row>
    <row r="1986" spans="2:3" x14ac:dyDescent="0.45">
      <c r="B1986"/>
      <c r="C1986"/>
    </row>
    <row r="1987" spans="2:3" x14ac:dyDescent="0.45">
      <c r="B1987"/>
      <c r="C1987"/>
    </row>
    <row r="1988" spans="2:3" x14ac:dyDescent="0.45">
      <c r="B1988"/>
      <c r="C1988"/>
    </row>
    <row r="1989" spans="2:3" x14ac:dyDescent="0.45">
      <c r="B1989"/>
      <c r="C1989"/>
    </row>
    <row r="1990" spans="2:3" x14ac:dyDescent="0.45">
      <c r="B1990"/>
      <c r="C1990"/>
    </row>
    <row r="1991" spans="2:3" x14ac:dyDescent="0.45">
      <c r="B1991"/>
      <c r="C1991"/>
    </row>
    <row r="1992" spans="2:3" x14ac:dyDescent="0.45">
      <c r="B1992"/>
      <c r="C1992"/>
    </row>
    <row r="1993" spans="2:3" x14ac:dyDescent="0.45">
      <c r="B1993"/>
      <c r="C1993"/>
    </row>
    <row r="1994" spans="2:3" x14ac:dyDescent="0.45">
      <c r="B1994"/>
      <c r="C1994"/>
    </row>
    <row r="1995" spans="2:3" x14ac:dyDescent="0.45">
      <c r="B1995"/>
      <c r="C1995"/>
    </row>
    <row r="1996" spans="2:3" x14ac:dyDescent="0.45">
      <c r="B1996"/>
      <c r="C1996"/>
    </row>
    <row r="1997" spans="2:3" x14ac:dyDescent="0.45">
      <c r="B1997"/>
      <c r="C1997"/>
    </row>
    <row r="1998" spans="2:3" x14ac:dyDescent="0.45">
      <c r="B1998"/>
      <c r="C1998"/>
    </row>
    <row r="1999" spans="2:3" x14ac:dyDescent="0.45">
      <c r="B1999"/>
      <c r="C1999"/>
    </row>
    <row r="2000" spans="2:3" x14ac:dyDescent="0.45">
      <c r="B2000"/>
      <c r="C2000"/>
    </row>
    <row r="2001" spans="2:3" x14ac:dyDescent="0.45">
      <c r="B2001"/>
      <c r="C2001"/>
    </row>
    <row r="2002" spans="2:3" x14ac:dyDescent="0.45">
      <c r="B2002"/>
      <c r="C2002"/>
    </row>
    <row r="2003" spans="2:3" x14ac:dyDescent="0.45">
      <c r="B2003"/>
      <c r="C2003"/>
    </row>
    <row r="2004" spans="2:3" x14ac:dyDescent="0.45">
      <c r="B2004"/>
      <c r="C2004"/>
    </row>
    <row r="2005" spans="2:3" x14ac:dyDescent="0.45">
      <c r="B2005"/>
      <c r="C2005"/>
    </row>
    <row r="2006" spans="2:3" x14ac:dyDescent="0.45">
      <c r="B2006"/>
      <c r="C2006"/>
    </row>
    <row r="2007" spans="2:3" x14ac:dyDescent="0.45">
      <c r="B2007"/>
      <c r="C2007"/>
    </row>
    <row r="2008" spans="2:3" x14ac:dyDescent="0.45">
      <c r="B2008"/>
      <c r="C2008"/>
    </row>
    <row r="2009" spans="2:3" x14ac:dyDescent="0.45">
      <c r="B2009"/>
      <c r="C2009"/>
    </row>
    <row r="2010" spans="2:3" x14ac:dyDescent="0.45">
      <c r="B2010"/>
      <c r="C2010"/>
    </row>
    <row r="2011" spans="2:3" x14ac:dyDescent="0.45">
      <c r="B2011"/>
      <c r="C2011"/>
    </row>
    <row r="2012" spans="2:3" x14ac:dyDescent="0.45">
      <c r="B2012"/>
      <c r="C2012"/>
    </row>
    <row r="2013" spans="2:3" x14ac:dyDescent="0.45">
      <c r="B2013"/>
      <c r="C2013"/>
    </row>
    <row r="2014" spans="2:3" x14ac:dyDescent="0.45">
      <c r="B2014"/>
      <c r="C2014"/>
    </row>
    <row r="2015" spans="2:3" x14ac:dyDescent="0.45">
      <c r="B2015"/>
      <c r="C2015"/>
    </row>
    <row r="2016" spans="2:3" x14ac:dyDescent="0.45">
      <c r="B2016"/>
      <c r="C2016"/>
    </row>
    <row r="2017" spans="2:3" x14ac:dyDescent="0.45">
      <c r="B2017"/>
      <c r="C2017"/>
    </row>
    <row r="2018" spans="2:3" x14ac:dyDescent="0.45">
      <c r="B2018"/>
      <c r="C2018"/>
    </row>
    <row r="2019" spans="2:3" x14ac:dyDescent="0.45">
      <c r="B2019"/>
      <c r="C2019"/>
    </row>
    <row r="2020" spans="2:3" x14ac:dyDescent="0.45">
      <c r="B2020"/>
      <c r="C2020"/>
    </row>
    <row r="2021" spans="2:3" x14ac:dyDescent="0.45">
      <c r="B2021"/>
      <c r="C2021"/>
    </row>
    <row r="2022" spans="2:3" x14ac:dyDescent="0.45">
      <c r="B2022"/>
      <c r="C2022"/>
    </row>
    <row r="2023" spans="2:3" x14ac:dyDescent="0.45">
      <c r="B2023"/>
      <c r="C2023"/>
    </row>
    <row r="2024" spans="2:3" x14ac:dyDescent="0.45">
      <c r="B2024"/>
      <c r="C2024"/>
    </row>
    <row r="2025" spans="2:3" x14ac:dyDescent="0.45">
      <c r="B2025"/>
      <c r="C2025"/>
    </row>
    <row r="2026" spans="2:3" x14ac:dyDescent="0.45">
      <c r="B2026"/>
      <c r="C2026"/>
    </row>
    <row r="2027" spans="2:3" x14ac:dyDescent="0.45">
      <c r="B2027"/>
      <c r="C2027"/>
    </row>
    <row r="2028" spans="2:3" x14ac:dyDescent="0.45">
      <c r="B2028"/>
      <c r="C2028"/>
    </row>
    <row r="2029" spans="2:3" x14ac:dyDescent="0.45">
      <c r="B2029"/>
      <c r="C2029"/>
    </row>
    <row r="2030" spans="2:3" x14ac:dyDescent="0.45">
      <c r="B2030"/>
      <c r="C2030"/>
    </row>
    <row r="2031" spans="2:3" x14ac:dyDescent="0.45">
      <c r="B2031"/>
      <c r="C2031"/>
    </row>
    <row r="2032" spans="2:3" x14ac:dyDescent="0.45">
      <c r="B2032"/>
      <c r="C2032"/>
    </row>
    <row r="2033" spans="2:3" x14ac:dyDescent="0.45">
      <c r="B2033"/>
      <c r="C2033"/>
    </row>
    <row r="2034" spans="2:3" x14ac:dyDescent="0.45">
      <c r="B2034"/>
      <c r="C2034"/>
    </row>
    <row r="2035" spans="2:3" x14ac:dyDescent="0.45">
      <c r="B2035"/>
      <c r="C2035"/>
    </row>
    <row r="2036" spans="2:3" x14ac:dyDescent="0.45">
      <c r="B2036"/>
      <c r="C2036"/>
    </row>
    <row r="2037" spans="2:3" x14ac:dyDescent="0.45">
      <c r="B2037"/>
      <c r="C2037"/>
    </row>
    <row r="2038" spans="2:3" x14ac:dyDescent="0.45">
      <c r="B2038"/>
      <c r="C2038"/>
    </row>
    <row r="2039" spans="2:3" x14ac:dyDescent="0.45">
      <c r="B2039"/>
      <c r="C2039"/>
    </row>
    <row r="2040" spans="2:3" x14ac:dyDescent="0.45">
      <c r="B2040"/>
      <c r="C2040"/>
    </row>
    <row r="2041" spans="2:3" x14ac:dyDescent="0.45">
      <c r="B2041"/>
      <c r="C2041"/>
    </row>
    <row r="2042" spans="2:3" x14ac:dyDescent="0.45">
      <c r="B2042"/>
      <c r="C2042"/>
    </row>
    <row r="2043" spans="2:3" x14ac:dyDescent="0.45">
      <c r="B2043"/>
      <c r="C2043"/>
    </row>
    <row r="2044" spans="2:3" x14ac:dyDescent="0.45">
      <c r="B2044"/>
      <c r="C2044"/>
    </row>
    <row r="2045" spans="2:3" x14ac:dyDescent="0.45">
      <c r="B2045"/>
      <c r="C2045"/>
    </row>
    <row r="2046" spans="2:3" x14ac:dyDescent="0.45">
      <c r="B2046"/>
      <c r="C2046"/>
    </row>
    <row r="2047" spans="2:3" x14ac:dyDescent="0.45">
      <c r="B2047"/>
      <c r="C2047"/>
    </row>
    <row r="2048" spans="2:3" x14ac:dyDescent="0.45">
      <c r="B2048"/>
      <c r="C2048"/>
    </row>
    <row r="2049" spans="2:3" x14ac:dyDescent="0.45">
      <c r="B2049"/>
      <c r="C2049"/>
    </row>
    <row r="2050" spans="2:3" x14ac:dyDescent="0.45">
      <c r="B2050"/>
      <c r="C2050"/>
    </row>
    <row r="2051" spans="2:3" x14ac:dyDescent="0.45">
      <c r="B2051"/>
      <c r="C2051"/>
    </row>
    <row r="2052" spans="2:3" x14ac:dyDescent="0.45">
      <c r="B2052"/>
      <c r="C2052"/>
    </row>
    <row r="2053" spans="2:3" x14ac:dyDescent="0.45">
      <c r="B2053"/>
      <c r="C2053"/>
    </row>
    <row r="2054" spans="2:3" x14ac:dyDescent="0.45">
      <c r="B2054"/>
      <c r="C2054"/>
    </row>
    <row r="2055" spans="2:3" x14ac:dyDescent="0.45">
      <c r="B2055"/>
      <c r="C2055"/>
    </row>
    <row r="2056" spans="2:3" x14ac:dyDescent="0.45">
      <c r="B2056"/>
      <c r="C2056"/>
    </row>
    <row r="2057" spans="2:3" x14ac:dyDescent="0.45">
      <c r="B2057"/>
      <c r="C2057"/>
    </row>
    <row r="2058" spans="2:3" x14ac:dyDescent="0.45">
      <c r="B2058"/>
      <c r="C2058"/>
    </row>
    <row r="2059" spans="2:3" x14ac:dyDescent="0.45">
      <c r="B2059"/>
      <c r="C2059"/>
    </row>
    <row r="2060" spans="2:3" x14ac:dyDescent="0.45">
      <c r="B2060"/>
      <c r="C2060"/>
    </row>
    <row r="2061" spans="2:3" x14ac:dyDescent="0.45">
      <c r="B2061"/>
      <c r="C2061"/>
    </row>
    <row r="2062" spans="2:3" x14ac:dyDescent="0.45">
      <c r="B2062"/>
      <c r="C2062"/>
    </row>
    <row r="2063" spans="2:3" x14ac:dyDescent="0.45">
      <c r="B2063"/>
      <c r="C2063"/>
    </row>
    <row r="2064" spans="2:3" x14ac:dyDescent="0.45">
      <c r="B2064"/>
      <c r="C2064"/>
    </row>
    <row r="2065" spans="2:3" x14ac:dyDescent="0.45">
      <c r="B2065"/>
      <c r="C2065"/>
    </row>
    <row r="2066" spans="2:3" x14ac:dyDescent="0.45">
      <c r="B2066"/>
      <c r="C2066"/>
    </row>
    <row r="2067" spans="2:3" x14ac:dyDescent="0.45">
      <c r="B2067"/>
      <c r="C2067"/>
    </row>
    <row r="2068" spans="2:3" x14ac:dyDescent="0.45">
      <c r="B2068"/>
      <c r="C2068"/>
    </row>
    <row r="2069" spans="2:3" x14ac:dyDescent="0.45">
      <c r="B2069"/>
      <c r="C2069"/>
    </row>
    <row r="2070" spans="2:3" x14ac:dyDescent="0.45">
      <c r="B2070"/>
      <c r="C2070"/>
    </row>
    <row r="2071" spans="2:3" x14ac:dyDescent="0.45">
      <c r="B2071"/>
      <c r="C2071"/>
    </row>
    <row r="2072" spans="2:3" x14ac:dyDescent="0.45">
      <c r="B2072"/>
      <c r="C2072"/>
    </row>
    <row r="2073" spans="2:3" x14ac:dyDescent="0.45">
      <c r="B2073"/>
      <c r="C2073"/>
    </row>
    <row r="2074" spans="2:3" x14ac:dyDescent="0.45">
      <c r="B2074"/>
      <c r="C2074"/>
    </row>
    <row r="2075" spans="2:3" x14ac:dyDescent="0.45">
      <c r="B2075"/>
      <c r="C2075"/>
    </row>
    <row r="2076" spans="2:3" x14ac:dyDescent="0.45">
      <c r="B2076"/>
      <c r="C2076"/>
    </row>
    <row r="2077" spans="2:3" x14ac:dyDescent="0.45">
      <c r="B2077"/>
      <c r="C2077"/>
    </row>
    <row r="2078" spans="2:3" x14ac:dyDescent="0.45">
      <c r="B2078"/>
      <c r="C2078"/>
    </row>
    <row r="2079" spans="2:3" x14ac:dyDescent="0.45">
      <c r="B2079"/>
      <c r="C2079"/>
    </row>
    <row r="2080" spans="2:3" x14ac:dyDescent="0.45">
      <c r="B2080"/>
      <c r="C2080"/>
    </row>
    <row r="2081" spans="2:3" x14ac:dyDescent="0.45">
      <c r="B2081"/>
      <c r="C2081"/>
    </row>
    <row r="2082" spans="2:3" x14ac:dyDescent="0.45">
      <c r="B2082"/>
      <c r="C2082"/>
    </row>
    <row r="2083" spans="2:3" x14ac:dyDescent="0.45">
      <c r="B2083"/>
      <c r="C2083"/>
    </row>
    <row r="2084" spans="2:3" x14ac:dyDescent="0.45">
      <c r="B2084"/>
      <c r="C2084"/>
    </row>
    <row r="2085" spans="2:3" x14ac:dyDescent="0.45">
      <c r="B2085"/>
      <c r="C2085"/>
    </row>
    <row r="2086" spans="2:3" x14ac:dyDescent="0.45">
      <c r="B2086"/>
      <c r="C2086"/>
    </row>
    <row r="2087" spans="2:3" x14ac:dyDescent="0.45">
      <c r="B2087"/>
      <c r="C2087"/>
    </row>
    <row r="2088" spans="2:3" x14ac:dyDescent="0.45">
      <c r="B2088"/>
      <c r="C2088"/>
    </row>
    <row r="2089" spans="2:3" x14ac:dyDescent="0.45">
      <c r="B2089"/>
      <c r="C2089"/>
    </row>
    <row r="2090" spans="2:3" x14ac:dyDescent="0.45">
      <c r="B2090"/>
      <c r="C2090"/>
    </row>
    <row r="2091" spans="2:3" x14ac:dyDescent="0.45">
      <c r="B2091"/>
      <c r="C2091"/>
    </row>
    <row r="2092" spans="2:3" x14ac:dyDescent="0.45">
      <c r="B2092"/>
      <c r="C2092"/>
    </row>
    <row r="2093" spans="2:3" x14ac:dyDescent="0.45">
      <c r="B2093"/>
      <c r="C2093"/>
    </row>
    <row r="2094" spans="2:3" x14ac:dyDescent="0.45">
      <c r="B2094"/>
      <c r="C2094"/>
    </row>
    <row r="2095" spans="2:3" x14ac:dyDescent="0.45">
      <c r="B2095"/>
      <c r="C2095"/>
    </row>
    <row r="2096" spans="2:3" x14ac:dyDescent="0.45">
      <c r="B2096"/>
      <c r="C2096"/>
    </row>
    <row r="2097" spans="2:3" x14ac:dyDescent="0.45">
      <c r="B2097"/>
      <c r="C2097"/>
    </row>
    <row r="2098" spans="2:3" x14ac:dyDescent="0.45">
      <c r="B2098"/>
      <c r="C2098"/>
    </row>
    <row r="2099" spans="2:3" x14ac:dyDescent="0.45">
      <c r="B2099"/>
      <c r="C2099"/>
    </row>
    <row r="2100" spans="2:3" x14ac:dyDescent="0.45">
      <c r="B2100"/>
      <c r="C2100"/>
    </row>
    <row r="2101" spans="2:3" x14ac:dyDescent="0.45">
      <c r="B2101"/>
      <c r="C2101"/>
    </row>
    <row r="2102" spans="2:3" x14ac:dyDescent="0.45">
      <c r="B2102"/>
      <c r="C2102"/>
    </row>
    <row r="2103" spans="2:3" x14ac:dyDescent="0.45">
      <c r="B2103"/>
      <c r="C2103"/>
    </row>
    <row r="2104" spans="2:3" x14ac:dyDescent="0.45">
      <c r="B2104"/>
      <c r="C2104"/>
    </row>
    <row r="2105" spans="2:3" x14ac:dyDescent="0.45">
      <c r="B2105"/>
      <c r="C2105"/>
    </row>
    <row r="2106" spans="2:3" x14ac:dyDescent="0.45">
      <c r="B2106"/>
      <c r="C2106"/>
    </row>
    <row r="2107" spans="2:3" x14ac:dyDescent="0.45">
      <c r="B2107"/>
      <c r="C2107"/>
    </row>
    <row r="2108" spans="2:3" x14ac:dyDescent="0.45">
      <c r="B2108"/>
      <c r="C2108"/>
    </row>
    <row r="2109" spans="2:3" x14ac:dyDescent="0.45">
      <c r="B2109"/>
      <c r="C2109"/>
    </row>
    <row r="2110" spans="2:3" x14ac:dyDescent="0.45">
      <c r="B2110"/>
      <c r="C2110"/>
    </row>
    <row r="2111" spans="2:3" x14ac:dyDescent="0.45">
      <c r="B2111"/>
      <c r="C2111"/>
    </row>
    <row r="2112" spans="2:3" x14ac:dyDescent="0.45">
      <c r="B2112"/>
      <c r="C2112"/>
    </row>
    <row r="2113" spans="2:3" x14ac:dyDescent="0.45">
      <c r="B2113"/>
      <c r="C2113"/>
    </row>
    <row r="2114" spans="2:3" x14ac:dyDescent="0.45">
      <c r="B2114"/>
      <c r="C2114"/>
    </row>
    <row r="2115" spans="2:3" x14ac:dyDescent="0.45">
      <c r="B2115"/>
      <c r="C2115"/>
    </row>
    <row r="2116" spans="2:3" x14ac:dyDescent="0.45">
      <c r="B2116"/>
      <c r="C2116"/>
    </row>
    <row r="2117" spans="2:3" x14ac:dyDescent="0.45">
      <c r="B2117"/>
      <c r="C2117"/>
    </row>
    <row r="2118" spans="2:3" x14ac:dyDescent="0.45">
      <c r="B2118"/>
      <c r="C2118"/>
    </row>
    <row r="2119" spans="2:3" x14ac:dyDescent="0.45">
      <c r="B2119"/>
      <c r="C2119"/>
    </row>
    <row r="2120" spans="2:3" x14ac:dyDescent="0.45">
      <c r="B2120"/>
      <c r="C2120"/>
    </row>
    <row r="2121" spans="2:3" x14ac:dyDescent="0.45">
      <c r="B2121"/>
      <c r="C2121"/>
    </row>
    <row r="2122" spans="2:3" x14ac:dyDescent="0.45">
      <c r="B2122"/>
      <c r="C2122"/>
    </row>
    <row r="2123" spans="2:3" x14ac:dyDescent="0.45">
      <c r="B2123"/>
      <c r="C2123"/>
    </row>
    <row r="2124" spans="2:3" x14ac:dyDescent="0.45">
      <c r="B2124"/>
      <c r="C2124"/>
    </row>
    <row r="2125" spans="2:3" x14ac:dyDescent="0.45">
      <c r="B2125"/>
      <c r="C2125"/>
    </row>
    <row r="2126" spans="2:3" x14ac:dyDescent="0.45">
      <c r="B2126"/>
      <c r="C2126"/>
    </row>
    <row r="2127" spans="2:3" x14ac:dyDescent="0.45">
      <c r="B2127"/>
      <c r="C2127"/>
    </row>
    <row r="2128" spans="2:3" x14ac:dyDescent="0.45">
      <c r="B2128"/>
      <c r="C2128"/>
    </row>
    <row r="2129" spans="2:3" x14ac:dyDescent="0.45">
      <c r="B2129"/>
      <c r="C2129"/>
    </row>
    <row r="2130" spans="2:3" x14ac:dyDescent="0.45">
      <c r="B2130"/>
      <c r="C2130"/>
    </row>
    <row r="2131" spans="2:3" x14ac:dyDescent="0.45">
      <c r="B2131"/>
      <c r="C2131"/>
    </row>
    <row r="2132" spans="2:3" x14ac:dyDescent="0.45">
      <c r="B2132"/>
      <c r="C2132"/>
    </row>
    <row r="2133" spans="2:3" x14ac:dyDescent="0.45">
      <c r="B2133"/>
      <c r="C2133"/>
    </row>
    <row r="2134" spans="2:3" x14ac:dyDescent="0.45">
      <c r="B2134"/>
      <c r="C2134"/>
    </row>
    <row r="2135" spans="2:3" x14ac:dyDescent="0.45">
      <c r="B2135"/>
      <c r="C2135"/>
    </row>
    <row r="2136" spans="2:3" x14ac:dyDescent="0.45">
      <c r="B2136"/>
      <c r="C2136"/>
    </row>
    <row r="2137" spans="2:3" x14ac:dyDescent="0.45">
      <c r="B2137"/>
      <c r="C2137"/>
    </row>
    <row r="2138" spans="2:3" x14ac:dyDescent="0.45">
      <c r="B2138"/>
      <c r="C2138"/>
    </row>
    <row r="2139" spans="2:3" x14ac:dyDescent="0.45">
      <c r="B2139"/>
      <c r="C2139"/>
    </row>
    <row r="2140" spans="2:3" x14ac:dyDescent="0.45">
      <c r="B2140"/>
      <c r="C2140"/>
    </row>
    <row r="2141" spans="2:3" x14ac:dyDescent="0.45">
      <c r="B2141"/>
      <c r="C2141"/>
    </row>
    <row r="2142" spans="2:3" x14ac:dyDescent="0.45">
      <c r="B2142"/>
      <c r="C2142"/>
    </row>
    <row r="2143" spans="2:3" x14ac:dyDescent="0.45">
      <c r="B2143"/>
      <c r="C2143"/>
    </row>
    <row r="2144" spans="2:3" x14ac:dyDescent="0.45">
      <c r="B2144"/>
      <c r="C2144"/>
    </row>
    <row r="2145" spans="2:3" x14ac:dyDescent="0.45">
      <c r="B2145"/>
      <c r="C2145"/>
    </row>
    <row r="2146" spans="2:3" x14ac:dyDescent="0.45">
      <c r="B2146"/>
      <c r="C2146"/>
    </row>
    <row r="2147" spans="2:3" x14ac:dyDescent="0.45">
      <c r="B2147"/>
      <c r="C2147"/>
    </row>
    <row r="2148" spans="2:3" x14ac:dyDescent="0.45">
      <c r="B2148"/>
      <c r="C2148"/>
    </row>
    <row r="2149" spans="2:3" x14ac:dyDescent="0.45">
      <c r="B2149"/>
      <c r="C2149"/>
    </row>
    <row r="2150" spans="2:3" x14ac:dyDescent="0.45">
      <c r="B2150"/>
      <c r="C2150"/>
    </row>
    <row r="2151" spans="2:3" x14ac:dyDescent="0.45">
      <c r="B2151"/>
      <c r="C2151"/>
    </row>
    <row r="2152" spans="2:3" x14ac:dyDescent="0.45">
      <c r="B2152"/>
      <c r="C2152"/>
    </row>
    <row r="2153" spans="2:3" x14ac:dyDescent="0.45">
      <c r="B2153"/>
      <c r="C2153"/>
    </row>
    <row r="2154" spans="2:3" x14ac:dyDescent="0.45">
      <c r="B2154"/>
      <c r="C2154"/>
    </row>
    <row r="2155" spans="2:3" x14ac:dyDescent="0.45">
      <c r="B2155"/>
      <c r="C2155"/>
    </row>
    <row r="2156" spans="2:3" x14ac:dyDescent="0.45">
      <c r="B2156"/>
      <c r="C2156"/>
    </row>
    <row r="2157" spans="2:3" x14ac:dyDescent="0.45">
      <c r="B2157"/>
      <c r="C2157"/>
    </row>
    <row r="2158" spans="2:3" x14ac:dyDescent="0.45">
      <c r="B2158"/>
      <c r="C2158"/>
    </row>
    <row r="2159" spans="2:3" x14ac:dyDescent="0.45">
      <c r="B2159"/>
      <c r="C2159"/>
    </row>
    <row r="2160" spans="2:3" x14ac:dyDescent="0.45">
      <c r="B2160"/>
      <c r="C2160"/>
    </row>
    <row r="2161" spans="2:3" x14ac:dyDescent="0.45">
      <c r="B2161"/>
      <c r="C2161"/>
    </row>
    <row r="2162" spans="2:3" x14ac:dyDescent="0.45">
      <c r="B2162"/>
      <c r="C2162"/>
    </row>
    <row r="2163" spans="2:3" x14ac:dyDescent="0.45">
      <c r="B2163"/>
      <c r="C2163"/>
    </row>
    <row r="2164" spans="2:3" x14ac:dyDescent="0.45">
      <c r="B2164"/>
      <c r="C2164"/>
    </row>
    <row r="2165" spans="2:3" x14ac:dyDescent="0.45">
      <c r="B2165"/>
      <c r="C2165"/>
    </row>
    <row r="2166" spans="2:3" x14ac:dyDescent="0.45">
      <c r="B2166"/>
      <c r="C2166"/>
    </row>
    <row r="2167" spans="2:3" x14ac:dyDescent="0.45">
      <c r="B2167"/>
      <c r="C2167"/>
    </row>
    <row r="2168" spans="2:3" x14ac:dyDescent="0.45">
      <c r="B2168"/>
      <c r="C2168"/>
    </row>
    <row r="2169" spans="2:3" x14ac:dyDescent="0.45">
      <c r="B2169"/>
      <c r="C2169"/>
    </row>
    <row r="2170" spans="2:3" x14ac:dyDescent="0.45">
      <c r="B2170"/>
      <c r="C2170"/>
    </row>
    <row r="2171" spans="2:3" x14ac:dyDescent="0.45">
      <c r="B2171"/>
      <c r="C2171"/>
    </row>
    <row r="2172" spans="2:3" x14ac:dyDescent="0.45">
      <c r="B2172"/>
      <c r="C2172"/>
    </row>
    <row r="2173" spans="2:3" x14ac:dyDescent="0.45">
      <c r="B2173"/>
      <c r="C2173"/>
    </row>
    <row r="2174" spans="2:3" x14ac:dyDescent="0.45">
      <c r="B2174"/>
      <c r="C2174"/>
    </row>
    <row r="2175" spans="2:3" x14ac:dyDescent="0.45">
      <c r="B2175"/>
      <c r="C2175"/>
    </row>
    <row r="2176" spans="2:3" x14ac:dyDescent="0.45">
      <c r="B2176"/>
      <c r="C2176"/>
    </row>
    <row r="2177" spans="2:3" x14ac:dyDescent="0.45">
      <c r="B2177"/>
      <c r="C2177"/>
    </row>
    <row r="2178" spans="2:3" x14ac:dyDescent="0.45">
      <c r="B2178"/>
      <c r="C2178"/>
    </row>
    <row r="2179" spans="2:3" x14ac:dyDescent="0.45">
      <c r="B2179"/>
      <c r="C2179"/>
    </row>
    <row r="2180" spans="2:3" x14ac:dyDescent="0.45">
      <c r="B2180"/>
      <c r="C2180"/>
    </row>
    <row r="2181" spans="2:3" x14ac:dyDescent="0.45">
      <c r="B2181"/>
      <c r="C2181"/>
    </row>
    <row r="2182" spans="2:3" x14ac:dyDescent="0.45">
      <c r="B2182"/>
      <c r="C2182"/>
    </row>
    <row r="2183" spans="2:3" x14ac:dyDescent="0.45">
      <c r="B2183"/>
      <c r="C2183"/>
    </row>
    <row r="2184" spans="2:3" x14ac:dyDescent="0.45">
      <c r="B2184"/>
      <c r="C2184"/>
    </row>
    <row r="2185" spans="2:3" x14ac:dyDescent="0.45">
      <c r="B2185"/>
      <c r="C2185"/>
    </row>
    <row r="2186" spans="2:3" x14ac:dyDescent="0.45">
      <c r="B2186"/>
      <c r="C2186"/>
    </row>
    <row r="2187" spans="2:3" x14ac:dyDescent="0.45">
      <c r="B2187"/>
      <c r="C2187"/>
    </row>
    <row r="2188" spans="2:3" x14ac:dyDescent="0.45">
      <c r="B2188"/>
      <c r="C2188"/>
    </row>
    <row r="2189" spans="2:3" x14ac:dyDescent="0.45">
      <c r="B2189"/>
      <c r="C2189"/>
    </row>
    <row r="2190" spans="2:3" x14ac:dyDescent="0.45">
      <c r="B2190"/>
      <c r="C2190"/>
    </row>
    <row r="2191" spans="2:3" x14ac:dyDescent="0.45">
      <c r="B2191"/>
      <c r="C2191"/>
    </row>
    <row r="2192" spans="2:3" x14ac:dyDescent="0.45">
      <c r="B2192"/>
      <c r="C2192"/>
    </row>
    <row r="2193" spans="2:3" x14ac:dyDescent="0.45">
      <c r="B2193"/>
      <c r="C2193"/>
    </row>
    <row r="2194" spans="2:3" x14ac:dyDescent="0.45">
      <c r="B2194"/>
      <c r="C2194"/>
    </row>
    <row r="2195" spans="2:3" x14ac:dyDescent="0.45">
      <c r="B2195"/>
      <c r="C2195"/>
    </row>
    <row r="2196" spans="2:3" x14ac:dyDescent="0.45">
      <c r="B2196"/>
      <c r="C2196"/>
    </row>
    <row r="2197" spans="2:3" x14ac:dyDescent="0.45">
      <c r="B2197"/>
      <c r="C2197"/>
    </row>
    <row r="2198" spans="2:3" x14ac:dyDescent="0.45">
      <c r="B2198"/>
      <c r="C2198"/>
    </row>
    <row r="2199" spans="2:3" x14ac:dyDescent="0.45">
      <c r="B2199"/>
      <c r="C2199"/>
    </row>
    <row r="2200" spans="2:3" x14ac:dyDescent="0.45">
      <c r="B2200"/>
      <c r="C2200"/>
    </row>
    <row r="2201" spans="2:3" x14ac:dyDescent="0.45">
      <c r="B2201"/>
      <c r="C2201"/>
    </row>
    <row r="2202" spans="2:3" x14ac:dyDescent="0.45">
      <c r="B2202"/>
      <c r="C2202"/>
    </row>
    <row r="2203" spans="2:3" x14ac:dyDescent="0.45">
      <c r="B2203"/>
      <c r="C2203"/>
    </row>
    <row r="2204" spans="2:3" x14ac:dyDescent="0.45">
      <c r="B2204"/>
      <c r="C2204"/>
    </row>
    <row r="2205" spans="2:3" x14ac:dyDescent="0.45">
      <c r="B2205"/>
      <c r="C2205"/>
    </row>
    <row r="2206" spans="2:3" x14ac:dyDescent="0.45">
      <c r="B2206"/>
      <c r="C2206"/>
    </row>
    <row r="2207" spans="2:3" x14ac:dyDescent="0.45">
      <c r="B2207"/>
      <c r="C2207"/>
    </row>
    <row r="2208" spans="2:3" x14ac:dyDescent="0.45">
      <c r="B2208"/>
      <c r="C2208"/>
    </row>
    <row r="2209" spans="2:3" x14ac:dyDescent="0.45">
      <c r="B2209"/>
      <c r="C2209"/>
    </row>
    <row r="2210" spans="2:3" x14ac:dyDescent="0.45">
      <c r="B2210"/>
      <c r="C2210"/>
    </row>
    <row r="2211" spans="2:3" x14ac:dyDescent="0.45">
      <c r="B2211"/>
      <c r="C2211"/>
    </row>
    <row r="2212" spans="2:3" x14ac:dyDescent="0.45">
      <c r="B2212"/>
      <c r="C2212"/>
    </row>
    <row r="2213" spans="2:3" x14ac:dyDescent="0.45">
      <c r="B2213"/>
      <c r="C2213"/>
    </row>
    <row r="2214" spans="2:3" x14ac:dyDescent="0.45">
      <c r="B2214"/>
      <c r="C2214"/>
    </row>
    <row r="2215" spans="2:3" x14ac:dyDescent="0.45">
      <c r="B2215"/>
      <c r="C2215"/>
    </row>
    <row r="2216" spans="2:3" x14ac:dyDescent="0.45">
      <c r="B2216"/>
      <c r="C2216"/>
    </row>
    <row r="2217" spans="2:3" x14ac:dyDescent="0.45">
      <c r="B2217"/>
      <c r="C2217"/>
    </row>
    <row r="2218" spans="2:3" x14ac:dyDescent="0.45">
      <c r="B2218"/>
      <c r="C2218"/>
    </row>
    <row r="2219" spans="2:3" x14ac:dyDescent="0.45">
      <c r="B2219"/>
      <c r="C2219"/>
    </row>
    <row r="2220" spans="2:3" x14ac:dyDescent="0.45">
      <c r="B2220"/>
      <c r="C2220"/>
    </row>
    <row r="2221" spans="2:3" x14ac:dyDescent="0.45">
      <c r="B2221"/>
      <c r="C2221"/>
    </row>
    <row r="2222" spans="2:3" x14ac:dyDescent="0.45">
      <c r="B2222"/>
      <c r="C2222"/>
    </row>
    <row r="2223" spans="2:3" x14ac:dyDescent="0.45">
      <c r="B2223"/>
      <c r="C2223"/>
    </row>
    <row r="2224" spans="2:3" x14ac:dyDescent="0.45">
      <c r="B2224"/>
      <c r="C2224"/>
    </row>
    <row r="2225" spans="2:3" x14ac:dyDescent="0.45">
      <c r="B2225"/>
      <c r="C2225"/>
    </row>
    <row r="2226" spans="2:3" x14ac:dyDescent="0.45">
      <c r="B2226"/>
      <c r="C2226"/>
    </row>
    <row r="2227" spans="2:3" x14ac:dyDescent="0.45">
      <c r="B2227"/>
      <c r="C2227"/>
    </row>
    <row r="2228" spans="2:3" x14ac:dyDescent="0.45">
      <c r="B2228"/>
      <c r="C2228"/>
    </row>
    <row r="2229" spans="2:3" x14ac:dyDescent="0.45">
      <c r="B2229"/>
      <c r="C2229"/>
    </row>
    <row r="2230" spans="2:3" x14ac:dyDescent="0.45">
      <c r="B2230"/>
      <c r="C2230"/>
    </row>
    <row r="2231" spans="2:3" x14ac:dyDescent="0.45">
      <c r="B2231"/>
      <c r="C2231"/>
    </row>
    <row r="2232" spans="2:3" x14ac:dyDescent="0.45">
      <c r="B2232"/>
      <c r="C2232"/>
    </row>
    <row r="2233" spans="2:3" x14ac:dyDescent="0.45">
      <c r="B2233"/>
      <c r="C2233"/>
    </row>
    <row r="2234" spans="2:3" x14ac:dyDescent="0.45">
      <c r="B2234"/>
      <c r="C2234"/>
    </row>
    <row r="2235" spans="2:3" x14ac:dyDescent="0.45">
      <c r="B2235"/>
      <c r="C2235"/>
    </row>
    <row r="2236" spans="2:3" x14ac:dyDescent="0.45">
      <c r="B2236"/>
      <c r="C2236"/>
    </row>
    <row r="2237" spans="2:3" x14ac:dyDescent="0.45">
      <c r="B2237"/>
      <c r="C2237"/>
    </row>
    <row r="2238" spans="2:3" x14ac:dyDescent="0.45">
      <c r="B2238"/>
      <c r="C2238"/>
    </row>
    <row r="2239" spans="2:3" x14ac:dyDescent="0.45">
      <c r="B2239"/>
      <c r="C2239"/>
    </row>
    <row r="2240" spans="2:3" x14ac:dyDescent="0.45">
      <c r="B2240"/>
      <c r="C2240"/>
    </row>
    <row r="2241" spans="2:3" x14ac:dyDescent="0.45">
      <c r="B2241"/>
      <c r="C2241"/>
    </row>
    <row r="2242" spans="2:3" x14ac:dyDescent="0.45">
      <c r="B2242"/>
      <c r="C2242"/>
    </row>
    <row r="2243" spans="2:3" x14ac:dyDescent="0.45">
      <c r="B2243"/>
      <c r="C2243"/>
    </row>
    <row r="2244" spans="2:3" x14ac:dyDescent="0.45">
      <c r="B2244"/>
      <c r="C2244"/>
    </row>
    <row r="2245" spans="2:3" x14ac:dyDescent="0.45">
      <c r="B2245"/>
      <c r="C2245"/>
    </row>
    <row r="2246" spans="2:3" x14ac:dyDescent="0.45">
      <c r="B2246"/>
      <c r="C2246"/>
    </row>
    <row r="2247" spans="2:3" x14ac:dyDescent="0.45">
      <c r="B2247"/>
      <c r="C2247"/>
    </row>
    <row r="2248" spans="2:3" x14ac:dyDescent="0.45">
      <c r="B2248"/>
      <c r="C2248"/>
    </row>
    <row r="2249" spans="2:3" x14ac:dyDescent="0.45">
      <c r="B2249"/>
      <c r="C2249"/>
    </row>
    <row r="2250" spans="2:3" x14ac:dyDescent="0.45">
      <c r="B2250"/>
      <c r="C2250"/>
    </row>
    <row r="2251" spans="2:3" x14ac:dyDescent="0.45">
      <c r="B2251"/>
      <c r="C2251"/>
    </row>
    <row r="2252" spans="2:3" x14ac:dyDescent="0.45">
      <c r="B2252"/>
      <c r="C2252"/>
    </row>
    <row r="2253" spans="2:3" x14ac:dyDescent="0.45">
      <c r="B2253"/>
      <c r="C2253"/>
    </row>
    <row r="2254" spans="2:3" x14ac:dyDescent="0.45">
      <c r="B2254"/>
      <c r="C2254"/>
    </row>
    <row r="2255" spans="2:3" x14ac:dyDescent="0.45">
      <c r="B2255"/>
      <c r="C2255"/>
    </row>
    <row r="2256" spans="2:3" x14ac:dyDescent="0.45">
      <c r="B2256"/>
      <c r="C2256"/>
    </row>
    <row r="2257" spans="2:3" x14ac:dyDescent="0.45">
      <c r="B2257"/>
      <c r="C2257"/>
    </row>
    <row r="2258" spans="2:3" x14ac:dyDescent="0.45">
      <c r="B2258"/>
      <c r="C2258"/>
    </row>
    <row r="2259" spans="2:3" x14ac:dyDescent="0.45">
      <c r="B2259"/>
      <c r="C2259"/>
    </row>
    <row r="2260" spans="2:3" x14ac:dyDescent="0.45">
      <c r="B2260"/>
      <c r="C2260"/>
    </row>
    <row r="2261" spans="2:3" x14ac:dyDescent="0.45">
      <c r="B2261"/>
      <c r="C2261"/>
    </row>
    <row r="2262" spans="2:3" x14ac:dyDescent="0.45">
      <c r="B2262"/>
      <c r="C2262"/>
    </row>
    <row r="2263" spans="2:3" x14ac:dyDescent="0.45">
      <c r="B2263"/>
      <c r="C2263"/>
    </row>
    <row r="2264" spans="2:3" x14ac:dyDescent="0.45">
      <c r="B2264"/>
      <c r="C2264"/>
    </row>
    <row r="2265" spans="2:3" x14ac:dyDescent="0.45">
      <c r="B2265"/>
      <c r="C2265"/>
    </row>
    <row r="2266" spans="2:3" x14ac:dyDescent="0.45">
      <c r="B2266"/>
      <c r="C2266"/>
    </row>
    <row r="2267" spans="2:3" x14ac:dyDescent="0.45">
      <c r="B2267"/>
      <c r="C2267"/>
    </row>
    <row r="2268" spans="2:3" x14ac:dyDescent="0.45">
      <c r="B2268"/>
      <c r="C2268"/>
    </row>
    <row r="2269" spans="2:3" x14ac:dyDescent="0.45">
      <c r="B2269"/>
      <c r="C2269"/>
    </row>
    <row r="2270" spans="2:3" x14ac:dyDescent="0.45">
      <c r="B2270"/>
      <c r="C2270"/>
    </row>
    <row r="2271" spans="2:3" x14ac:dyDescent="0.45">
      <c r="B2271"/>
      <c r="C2271"/>
    </row>
    <row r="2272" spans="2:3" x14ac:dyDescent="0.45">
      <c r="B2272"/>
      <c r="C2272"/>
    </row>
    <row r="2273" spans="2:3" x14ac:dyDescent="0.45">
      <c r="B2273"/>
      <c r="C2273"/>
    </row>
    <row r="2274" spans="2:3" x14ac:dyDescent="0.45">
      <c r="B2274"/>
      <c r="C2274"/>
    </row>
    <row r="2275" spans="2:3" x14ac:dyDescent="0.45">
      <c r="B2275"/>
      <c r="C2275"/>
    </row>
    <row r="2276" spans="2:3" x14ac:dyDescent="0.45">
      <c r="B2276"/>
      <c r="C2276"/>
    </row>
    <row r="2277" spans="2:3" x14ac:dyDescent="0.45">
      <c r="B2277"/>
      <c r="C2277"/>
    </row>
    <row r="2278" spans="2:3" x14ac:dyDescent="0.45">
      <c r="B2278"/>
      <c r="C2278"/>
    </row>
    <row r="2279" spans="2:3" x14ac:dyDescent="0.45">
      <c r="B2279"/>
      <c r="C2279"/>
    </row>
    <row r="2280" spans="2:3" x14ac:dyDescent="0.45">
      <c r="B2280"/>
      <c r="C2280"/>
    </row>
    <row r="2281" spans="2:3" x14ac:dyDescent="0.45">
      <c r="B2281"/>
      <c r="C2281"/>
    </row>
    <row r="2282" spans="2:3" x14ac:dyDescent="0.45">
      <c r="B2282"/>
      <c r="C2282"/>
    </row>
    <row r="2283" spans="2:3" x14ac:dyDescent="0.45">
      <c r="B2283"/>
      <c r="C2283"/>
    </row>
    <row r="2284" spans="2:3" x14ac:dyDescent="0.45">
      <c r="B2284"/>
      <c r="C2284"/>
    </row>
    <row r="2285" spans="2:3" x14ac:dyDescent="0.45">
      <c r="B2285"/>
      <c r="C2285"/>
    </row>
    <row r="2286" spans="2:3" x14ac:dyDescent="0.45">
      <c r="B2286"/>
      <c r="C2286"/>
    </row>
    <row r="2287" spans="2:3" x14ac:dyDescent="0.45">
      <c r="B2287"/>
      <c r="C2287"/>
    </row>
    <row r="2288" spans="2:3" x14ac:dyDescent="0.45">
      <c r="B2288"/>
      <c r="C2288"/>
    </row>
    <row r="2289" spans="2:3" x14ac:dyDescent="0.45">
      <c r="B2289"/>
      <c r="C2289"/>
    </row>
    <row r="2290" spans="2:3" x14ac:dyDescent="0.45">
      <c r="B2290"/>
      <c r="C2290"/>
    </row>
    <row r="2291" spans="2:3" x14ac:dyDescent="0.45">
      <c r="B2291"/>
      <c r="C2291"/>
    </row>
    <row r="2292" spans="2:3" x14ac:dyDescent="0.45">
      <c r="B2292"/>
      <c r="C2292"/>
    </row>
    <row r="2293" spans="2:3" x14ac:dyDescent="0.45">
      <c r="B2293"/>
      <c r="C2293"/>
    </row>
    <row r="2294" spans="2:3" x14ac:dyDescent="0.45">
      <c r="B2294"/>
      <c r="C2294"/>
    </row>
    <row r="2295" spans="2:3" x14ac:dyDescent="0.45">
      <c r="B2295"/>
      <c r="C2295"/>
    </row>
    <row r="2296" spans="2:3" x14ac:dyDescent="0.45">
      <c r="B2296"/>
      <c r="C2296"/>
    </row>
    <row r="2297" spans="2:3" x14ac:dyDescent="0.45">
      <c r="B2297"/>
      <c r="C2297"/>
    </row>
    <row r="2298" spans="2:3" x14ac:dyDescent="0.45">
      <c r="B2298"/>
      <c r="C2298"/>
    </row>
    <row r="2299" spans="2:3" x14ac:dyDescent="0.45">
      <c r="B2299"/>
      <c r="C2299"/>
    </row>
    <row r="2300" spans="2:3" x14ac:dyDescent="0.45">
      <c r="B2300"/>
      <c r="C2300"/>
    </row>
    <row r="2301" spans="2:3" x14ac:dyDescent="0.45">
      <c r="B2301"/>
      <c r="C2301"/>
    </row>
    <row r="2302" spans="2:3" x14ac:dyDescent="0.45">
      <c r="B2302"/>
      <c r="C2302"/>
    </row>
    <row r="2303" spans="2:3" x14ac:dyDescent="0.45">
      <c r="B2303"/>
      <c r="C2303"/>
    </row>
    <row r="2304" spans="2:3" x14ac:dyDescent="0.45">
      <c r="B2304"/>
      <c r="C2304"/>
    </row>
    <row r="2305" spans="2:3" x14ac:dyDescent="0.45">
      <c r="B2305"/>
      <c r="C2305"/>
    </row>
    <row r="2306" spans="2:3" x14ac:dyDescent="0.45">
      <c r="B2306"/>
      <c r="C2306"/>
    </row>
    <row r="2307" spans="2:3" x14ac:dyDescent="0.45">
      <c r="B2307"/>
      <c r="C2307"/>
    </row>
    <row r="2308" spans="2:3" x14ac:dyDescent="0.45">
      <c r="B2308"/>
      <c r="C2308"/>
    </row>
    <row r="2309" spans="2:3" x14ac:dyDescent="0.45">
      <c r="B2309"/>
      <c r="C2309"/>
    </row>
    <row r="2310" spans="2:3" x14ac:dyDescent="0.45">
      <c r="B2310"/>
      <c r="C2310"/>
    </row>
    <row r="2311" spans="2:3" x14ac:dyDescent="0.45">
      <c r="B2311"/>
      <c r="C2311"/>
    </row>
    <row r="2312" spans="2:3" x14ac:dyDescent="0.45">
      <c r="B2312"/>
      <c r="C2312"/>
    </row>
    <row r="2313" spans="2:3" x14ac:dyDescent="0.45">
      <c r="B2313"/>
      <c r="C2313"/>
    </row>
    <row r="2314" spans="2:3" x14ac:dyDescent="0.45">
      <c r="B2314"/>
      <c r="C2314"/>
    </row>
    <row r="2315" spans="2:3" x14ac:dyDescent="0.45">
      <c r="B2315"/>
      <c r="C2315"/>
    </row>
    <row r="2316" spans="2:3" x14ac:dyDescent="0.45">
      <c r="B2316"/>
      <c r="C2316"/>
    </row>
    <row r="2317" spans="2:3" x14ac:dyDescent="0.45">
      <c r="B2317"/>
      <c r="C2317"/>
    </row>
    <row r="2318" spans="2:3" x14ac:dyDescent="0.45">
      <c r="B2318"/>
      <c r="C2318"/>
    </row>
    <row r="2319" spans="2:3" x14ac:dyDescent="0.45">
      <c r="B2319"/>
      <c r="C2319"/>
    </row>
    <row r="2320" spans="2:3" x14ac:dyDescent="0.45">
      <c r="B2320"/>
      <c r="C2320"/>
    </row>
    <row r="2321" spans="2:3" x14ac:dyDescent="0.45">
      <c r="B2321"/>
      <c r="C2321"/>
    </row>
    <row r="2322" spans="2:3" x14ac:dyDescent="0.45">
      <c r="B2322"/>
      <c r="C2322"/>
    </row>
    <row r="2323" spans="2:3" x14ac:dyDescent="0.45">
      <c r="B2323"/>
      <c r="C2323"/>
    </row>
    <row r="2324" spans="2:3" x14ac:dyDescent="0.45">
      <c r="B2324"/>
      <c r="C2324"/>
    </row>
    <row r="2325" spans="2:3" x14ac:dyDescent="0.45">
      <c r="B2325"/>
      <c r="C2325"/>
    </row>
    <row r="2326" spans="2:3" x14ac:dyDescent="0.45">
      <c r="B2326"/>
      <c r="C2326"/>
    </row>
    <row r="2327" spans="2:3" x14ac:dyDescent="0.45">
      <c r="B2327"/>
      <c r="C2327"/>
    </row>
    <row r="2328" spans="2:3" x14ac:dyDescent="0.45">
      <c r="B2328"/>
      <c r="C2328"/>
    </row>
    <row r="2329" spans="2:3" x14ac:dyDescent="0.45">
      <c r="B2329"/>
      <c r="C2329"/>
    </row>
    <row r="2330" spans="2:3" x14ac:dyDescent="0.45">
      <c r="B2330"/>
      <c r="C2330"/>
    </row>
    <row r="2331" spans="2:3" x14ac:dyDescent="0.45">
      <c r="B2331"/>
      <c r="C2331"/>
    </row>
    <row r="2332" spans="2:3" x14ac:dyDescent="0.45">
      <c r="B2332"/>
      <c r="C2332"/>
    </row>
    <row r="2333" spans="2:3" x14ac:dyDescent="0.45">
      <c r="B2333"/>
      <c r="C2333"/>
    </row>
    <row r="2334" spans="2:3" x14ac:dyDescent="0.45">
      <c r="B2334"/>
      <c r="C2334"/>
    </row>
    <row r="2335" spans="2:3" x14ac:dyDescent="0.45">
      <c r="B2335"/>
      <c r="C2335"/>
    </row>
    <row r="2336" spans="2:3" x14ac:dyDescent="0.45">
      <c r="B2336"/>
      <c r="C2336"/>
    </row>
    <row r="2337" spans="2:3" x14ac:dyDescent="0.45">
      <c r="B2337"/>
      <c r="C2337"/>
    </row>
    <row r="2338" spans="2:3" x14ac:dyDescent="0.45">
      <c r="B2338"/>
      <c r="C2338"/>
    </row>
    <row r="2339" spans="2:3" x14ac:dyDescent="0.45">
      <c r="B2339"/>
      <c r="C2339"/>
    </row>
    <row r="2340" spans="2:3" x14ac:dyDescent="0.45">
      <c r="B2340"/>
      <c r="C2340"/>
    </row>
    <row r="2341" spans="2:3" x14ac:dyDescent="0.45">
      <c r="B2341"/>
      <c r="C2341"/>
    </row>
    <row r="2342" spans="2:3" x14ac:dyDescent="0.45">
      <c r="B2342"/>
      <c r="C2342"/>
    </row>
    <row r="2343" spans="2:3" x14ac:dyDescent="0.45">
      <c r="B2343"/>
      <c r="C2343"/>
    </row>
    <row r="2344" spans="2:3" x14ac:dyDescent="0.45">
      <c r="B2344"/>
      <c r="C2344"/>
    </row>
    <row r="2345" spans="2:3" x14ac:dyDescent="0.45">
      <c r="B2345"/>
      <c r="C2345"/>
    </row>
    <row r="2346" spans="2:3" x14ac:dyDescent="0.45">
      <c r="B2346"/>
      <c r="C2346"/>
    </row>
    <row r="2347" spans="2:3" x14ac:dyDescent="0.45">
      <c r="B2347"/>
      <c r="C2347"/>
    </row>
    <row r="2348" spans="2:3" x14ac:dyDescent="0.45">
      <c r="B2348"/>
      <c r="C2348"/>
    </row>
    <row r="2349" spans="2:3" x14ac:dyDescent="0.45">
      <c r="B2349"/>
      <c r="C2349"/>
    </row>
    <row r="2350" spans="2:3" x14ac:dyDescent="0.45">
      <c r="B2350"/>
      <c r="C2350"/>
    </row>
    <row r="2351" spans="2:3" x14ac:dyDescent="0.45">
      <c r="B2351"/>
      <c r="C2351"/>
    </row>
    <row r="2352" spans="2:3" x14ac:dyDescent="0.45">
      <c r="B2352"/>
      <c r="C2352"/>
    </row>
    <row r="2353" spans="2:3" x14ac:dyDescent="0.45">
      <c r="B2353"/>
      <c r="C2353"/>
    </row>
    <row r="2354" spans="2:3" x14ac:dyDescent="0.45">
      <c r="B2354"/>
      <c r="C2354"/>
    </row>
    <row r="2355" spans="2:3" x14ac:dyDescent="0.45">
      <c r="B2355"/>
      <c r="C2355"/>
    </row>
    <row r="2356" spans="2:3" x14ac:dyDescent="0.45">
      <c r="B2356"/>
      <c r="C2356"/>
    </row>
    <row r="2357" spans="2:3" x14ac:dyDescent="0.45">
      <c r="B2357"/>
      <c r="C2357"/>
    </row>
    <row r="2358" spans="2:3" x14ac:dyDescent="0.45">
      <c r="B2358"/>
      <c r="C2358"/>
    </row>
    <row r="2359" spans="2:3" x14ac:dyDescent="0.45">
      <c r="B2359"/>
      <c r="C2359"/>
    </row>
    <row r="2360" spans="2:3" x14ac:dyDescent="0.45">
      <c r="B2360"/>
      <c r="C2360"/>
    </row>
    <row r="2361" spans="2:3" x14ac:dyDescent="0.45">
      <c r="B2361"/>
      <c r="C2361"/>
    </row>
    <row r="2362" spans="2:3" x14ac:dyDescent="0.45">
      <c r="B2362"/>
      <c r="C2362"/>
    </row>
    <row r="2363" spans="2:3" x14ac:dyDescent="0.45">
      <c r="B2363"/>
      <c r="C2363"/>
    </row>
    <row r="2364" spans="2:3" x14ac:dyDescent="0.45">
      <c r="B2364"/>
      <c r="C2364"/>
    </row>
    <row r="2365" spans="2:3" x14ac:dyDescent="0.45">
      <c r="B2365"/>
      <c r="C2365"/>
    </row>
    <row r="2366" spans="2:3" x14ac:dyDescent="0.45">
      <c r="B2366"/>
      <c r="C2366"/>
    </row>
    <row r="2367" spans="2:3" x14ac:dyDescent="0.45">
      <c r="B2367"/>
      <c r="C2367"/>
    </row>
    <row r="2368" spans="2:3" x14ac:dyDescent="0.45">
      <c r="B2368"/>
      <c r="C2368"/>
    </row>
    <row r="2369" spans="2:3" x14ac:dyDescent="0.45">
      <c r="B2369"/>
      <c r="C2369"/>
    </row>
    <row r="2370" spans="2:3" x14ac:dyDescent="0.45">
      <c r="B2370"/>
      <c r="C2370"/>
    </row>
    <row r="2371" spans="2:3" x14ac:dyDescent="0.45">
      <c r="B2371"/>
      <c r="C2371"/>
    </row>
    <row r="2372" spans="2:3" x14ac:dyDescent="0.45">
      <c r="B2372"/>
      <c r="C2372"/>
    </row>
    <row r="2373" spans="2:3" x14ac:dyDescent="0.45">
      <c r="B2373"/>
      <c r="C2373"/>
    </row>
    <row r="2374" spans="2:3" x14ac:dyDescent="0.45">
      <c r="B2374"/>
      <c r="C2374"/>
    </row>
    <row r="2375" spans="2:3" x14ac:dyDescent="0.45">
      <c r="B2375"/>
      <c r="C2375"/>
    </row>
    <row r="2376" spans="2:3" x14ac:dyDescent="0.45">
      <c r="B2376"/>
      <c r="C2376"/>
    </row>
    <row r="2377" spans="2:3" x14ac:dyDescent="0.45">
      <c r="B2377"/>
      <c r="C2377"/>
    </row>
    <row r="2378" spans="2:3" x14ac:dyDescent="0.45">
      <c r="B2378"/>
      <c r="C2378"/>
    </row>
    <row r="2379" spans="2:3" x14ac:dyDescent="0.45">
      <c r="B2379"/>
      <c r="C2379"/>
    </row>
    <row r="2380" spans="2:3" x14ac:dyDescent="0.45">
      <c r="B2380"/>
      <c r="C2380"/>
    </row>
    <row r="2381" spans="2:3" x14ac:dyDescent="0.45">
      <c r="B2381"/>
      <c r="C2381"/>
    </row>
    <row r="2382" spans="2:3" x14ac:dyDescent="0.45">
      <c r="B2382"/>
      <c r="C2382"/>
    </row>
    <row r="2383" spans="2:3" x14ac:dyDescent="0.45">
      <c r="B2383"/>
      <c r="C2383"/>
    </row>
    <row r="2384" spans="2:3" x14ac:dyDescent="0.45">
      <c r="B2384"/>
      <c r="C2384"/>
    </row>
    <row r="2385" spans="2:3" x14ac:dyDescent="0.45">
      <c r="B2385"/>
      <c r="C2385"/>
    </row>
    <row r="2386" spans="2:3" x14ac:dyDescent="0.45">
      <c r="B2386"/>
      <c r="C2386"/>
    </row>
    <row r="2387" spans="2:3" x14ac:dyDescent="0.45">
      <c r="B2387"/>
      <c r="C2387"/>
    </row>
    <row r="2388" spans="2:3" x14ac:dyDescent="0.45">
      <c r="B2388"/>
      <c r="C2388"/>
    </row>
    <row r="2389" spans="2:3" x14ac:dyDescent="0.45">
      <c r="B2389"/>
      <c r="C2389"/>
    </row>
    <row r="2390" spans="2:3" x14ac:dyDescent="0.45">
      <c r="B2390"/>
      <c r="C2390"/>
    </row>
    <row r="2391" spans="2:3" x14ac:dyDescent="0.45">
      <c r="B2391"/>
      <c r="C2391"/>
    </row>
    <row r="2392" spans="2:3" x14ac:dyDescent="0.45">
      <c r="B2392"/>
      <c r="C2392"/>
    </row>
    <row r="2393" spans="2:3" x14ac:dyDescent="0.45">
      <c r="B2393"/>
      <c r="C2393"/>
    </row>
    <row r="2394" spans="2:3" x14ac:dyDescent="0.45">
      <c r="B2394"/>
      <c r="C2394"/>
    </row>
    <row r="2395" spans="2:3" x14ac:dyDescent="0.45">
      <c r="B2395"/>
      <c r="C2395"/>
    </row>
    <row r="2396" spans="2:3" x14ac:dyDescent="0.45">
      <c r="B2396"/>
      <c r="C2396"/>
    </row>
    <row r="2397" spans="2:3" x14ac:dyDescent="0.45">
      <c r="B2397"/>
      <c r="C2397"/>
    </row>
    <row r="2398" spans="2:3" x14ac:dyDescent="0.45">
      <c r="B2398"/>
      <c r="C2398"/>
    </row>
    <row r="2399" spans="2:3" x14ac:dyDescent="0.45">
      <c r="B2399"/>
      <c r="C2399"/>
    </row>
    <row r="2400" spans="2:3" x14ac:dyDescent="0.45">
      <c r="B2400"/>
      <c r="C2400"/>
    </row>
    <row r="2401" spans="2:3" x14ac:dyDescent="0.45">
      <c r="B2401"/>
      <c r="C2401"/>
    </row>
    <row r="2402" spans="2:3" x14ac:dyDescent="0.45">
      <c r="B2402"/>
      <c r="C2402"/>
    </row>
    <row r="2403" spans="2:3" x14ac:dyDescent="0.45">
      <c r="B2403"/>
      <c r="C2403"/>
    </row>
    <row r="2404" spans="2:3" x14ac:dyDescent="0.45">
      <c r="B2404"/>
      <c r="C2404"/>
    </row>
    <row r="2405" spans="2:3" x14ac:dyDescent="0.45">
      <c r="B2405"/>
      <c r="C2405"/>
    </row>
    <row r="2406" spans="2:3" x14ac:dyDescent="0.45">
      <c r="B2406"/>
      <c r="C2406"/>
    </row>
    <row r="2407" spans="2:3" x14ac:dyDescent="0.45">
      <c r="B2407"/>
      <c r="C2407"/>
    </row>
    <row r="2408" spans="2:3" x14ac:dyDescent="0.45">
      <c r="B2408"/>
      <c r="C2408"/>
    </row>
    <row r="2409" spans="2:3" x14ac:dyDescent="0.45">
      <c r="B2409"/>
      <c r="C2409"/>
    </row>
    <row r="2410" spans="2:3" x14ac:dyDescent="0.45">
      <c r="B2410"/>
      <c r="C2410"/>
    </row>
    <row r="2411" spans="2:3" x14ac:dyDescent="0.45">
      <c r="B2411"/>
      <c r="C2411"/>
    </row>
    <row r="2412" spans="2:3" x14ac:dyDescent="0.45">
      <c r="B2412"/>
      <c r="C2412"/>
    </row>
    <row r="2413" spans="2:3" x14ac:dyDescent="0.45">
      <c r="B2413"/>
      <c r="C2413"/>
    </row>
    <row r="2414" spans="2:3" x14ac:dyDescent="0.45">
      <c r="B2414"/>
      <c r="C2414"/>
    </row>
    <row r="2415" spans="2:3" x14ac:dyDescent="0.45">
      <c r="B2415"/>
      <c r="C2415"/>
    </row>
    <row r="2416" spans="2:3" x14ac:dyDescent="0.45">
      <c r="B2416"/>
      <c r="C2416"/>
    </row>
    <row r="2417" spans="2:3" x14ac:dyDescent="0.45">
      <c r="B2417"/>
      <c r="C2417"/>
    </row>
    <row r="2418" spans="2:3" x14ac:dyDescent="0.45">
      <c r="B2418"/>
      <c r="C2418"/>
    </row>
    <row r="2419" spans="2:3" x14ac:dyDescent="0.45">
      <c r="B2419"/>
      <c r="C2419"/>
    </row>
    <row r="2420" spans="2:3" x14ac:dyDescent="0.45">
      <c r="B2420"/>
      <c r="C2420"/>
    </row>
    <row r="2421" spans="2:3" x14ac:dyDescent="0.45">
      <c r="B2421"/>
      <c r="C2421"/>
    </row>
    <row r="2422" spans="2:3" x14ac:dyDescent="0.45">
      <c r="B2422"/>
      <c r="C2422"/>
    </row>
    <row r="2423" spans="2:3" x14ac:dyDescent="0.45">
      <c r="B2423"/>
      <c r="C2423"/>
    </row>
    <row r="2424" spans="2:3" x14ac:dyDescent="0.45">
      <c r="B2424"/>
      <c r="C2424"/>
    </row>
    <row r="2425" spans="2:3" x14ac:dyDescent="0.45">
      <c r="B2425"/>
      <c r="C2425"/>
    </row>
    <row r="2426" spans="2:3" x14ac:dyDescent="0.45">
      <c r="B2426"/>
      <c r="C2426"/>
    </row>
    <row r="2427" spans="2:3" x14ac:dyDescent="0.45">
      <c r="B2427"/>
      <c r="C2427"/>
    </row>
    <row r="2428" spans="2:3" x14ac:dyDescent="0.45">
      <c r="B2428"/>
      <c r="C2428"/>
    </row>
    <row r="2429" spans="2:3" x14ac:dyDescent="0.45">
      <c r="B2429"/>
      <c r="C2429"/>
    </row>
    <row r="2430" spans="2:3" x14ac:dyDescent="0.45">
      <c r="B2430"/>
      <c r="C2430"/>
    </row>
    <row r="2431" spans="2:3" x14ac:dyDescent="0.45">
      <c r="B2431"/>
      <c r="C2431"/>
    </row>
    <row r="2432" spans="2:3" x14ac:dyDescent="0.45">
      <c r="B2432"/>
      <c r="C2432"/>
    </row>
    <row r="2433" spans="2:3" x14ac:dyDescent="0.45">
      <c r="B2433"/>
      <c r="C2433"/>
    </row>
    <row r="2434" spans="2:3" x14ac:dyDescent="0.45">
      <c r="B2434"/>
      <c r="C2434"/>
    </row>
    <row r="2435" spans="2:3" x14ac:dyDescent="0.45">
      <c r="B2435"/>
      <c r="C2435"/>
    </row>
    <row r="2436" spans="2:3" x14ac:dyDescent="0.45">
      <c r="B2436"/>
      <c r="C2436"/>
    </row>
    <row r="2437" spans="2:3" x14ac:dyDescent="0.45">
      <c r="B2437"/>
      <c r="C2437"/>
    </row>
    <row r="2438" spans="2:3" x14ac:dyDescent="0.45">
      <c r="B2438"/>
      <c r="C2438"/>
    </row>
    <row r="2439" spans="2:3" x14ac:dyDescent="0.45">
      <c r="B2439"/>
      <c r="C2439"/>
    </row>
    <row r="2440" spans="2:3" x14ac:dyDescent="0.45">
      <c r="B2440"/>
      <c r="C2440"/>
    </row>
    <row r="2441" spans="2:3" x14ac:dyDescent="0.45">
      <c r="B2441"/>
      <c r="C2441"/>
    </row>
    <row r="2442" spans="2:3" x14ac:dyDescent="0.45">
      <c r="B2442"/>
      <c r="C2442"/>
    </row>
    <row r="2443" spans="2:3" x14ac:dyDescent="0.45">
      <c r="B2443"/>
      <c r="C2443"/>
    </row>
    <row r="2444" spans="2:3" x14ac:dyDescent="0.45">
      <c r="B2444"/>
      <c r="C2444"/>
    </row>
    <row r="2445" spans="2:3" x14ac:dyDescent="0.45">
      <c r="B2445"/>
      <c r="C2445"/>
    </row>
    <row r="2446" spans="2:3" x14ac:dyDescent="0.45">
      <c r="B2446"/>
      <c r="C2446"/>
    </row>
    <row r="2447" spans="2:3" x14ac:dyDescent="0.45">
      <c r="B2447"/>
      <c r="C2447"/>
    </row>
    <row r="2448" spans="2:3" x14ac:dyDescent="0.45">
      <c r="B2448"/>
      <c r="C2448"/>
    </row>
    <row r="2449" spans="2:3" x14ac:dyDescent="0.45">
      <c r="B2449"/>
      <c r="C2449"/>
    </row>
    <row r="2450" spans="2:3" x14ac:dyDescent="0.45">
      <c r="B2450"/>
      <c r="C2450"/>
    </row>
    <row r="2451" spans="2:3" x14ac:dyDescent="0.45">
      <c r="B2451"/>
      <c r="C2451"/>
    </row>
    <row r="2452" spans="2:3" x14ac:dyDescent="0.45">
      <c r="B2452"/>
      <c r="C2452"/>
    </row>
    <row r="2453" spans="2:3" x14ac:dyDescent="0.45">
      <c r="B2453"/>
      <c r="C2453"/>
    </row>
    <row r="2454" spans="2:3" x14ac:dyDescent="0.45">
      <c r="B2454"/>
      <c r="C2454"/>
    </row>
    <row r="2455" spans="2:3" x14ac:dyDescent="0.45">
      <c r="B2455"/>
      <c r="C2455"/>
    </row>
    <row r="2456" spans="2:3" x14ac:dyDescent="0.45">
      <c r="B2456"/>
      <c r="C2456"/>
    </row>
    <row r="2457" spans="2:3" x14ac:dyDescent="0.45">
      <c r="B2457"/>
      <c r="C2457"/>
    </row>
    <row r="2458" spans="2:3" x14ac:dyDescent="0.45">
      <c r="B2458"/>
      <c r="C2458"/>
    </row>
    <row r="2459" spans="2:3" x14ac:dyDescent="0.45">
      <c r="B2459"/>
      <c r="C2459"/>
    </row>
    <row r="2460" spans="2:3" x14ac:dyDescent="0.45">
      <c r="B2460"/>
      <c r="C2460"/>
    </row>
    <row r="2461" spans="2:3" x14ac:dyDescent="0.45">
      <c r="B2461"/>
      <c r="C2461"/>
    </row>
    <row r="2462" spans="2:3" x14ac:dyDescent="0.45">
      <c r="B2462"/>
      <c r="C2462"/>
    </row>
    <row r="2463" spans="2:3" x14ac:dyDescent="0.45">
      <c r="B2463"/>
      <c r="C2463"/>
    </row>
    <row r="2464" spans="2:3" x14ac:dyDescent="0.45">
      <c r="B2464"/>
      <c r="C2464"/>
    </row>
    <row r="2465" spans="2:3" x14ac:dyDescent="0.45">
      <c r="B2465"/>
      <c r="C2465"/>
    </row>
    <row r="2466" spans="2:3" x14ac:dyDescent="0.45">
      <c r="B2466"/>
      <c r="C2466"/>
    </row>
    <row r="2467" spans="2:3" x14ac:dyDescent="0.45">
      <c r="B2467"/>
      <c r="C2467"/>
    </row>
    <row r="2468" spans="2:3" x14ac:dyDescent="0.45">
      <c r="B2468"/>
      <c r="C2468"/>
    </row>
    <row r="2469" spans="2:3" x14ac:dyDescent="0.45">
      <c r="B2469"/>
      <c r="C2469"/>
    </row>
    <row r="2470" spans="2:3" x14ac:dyDescent="0.45">
      <c r="B2470"/>
      <c r="C2470"/>
    </row>
    <row r="2471" spans="2:3" x14ac:dyDescent="0.45">
      <c r="B2471"/>
      <c r="C2471"/>
    </row>
    <row r="2472" spans="2:3" x14ac:dyDescent="0.45">
      <c r="B2472"/>
      <c r="C2472"/>
    </row>
    <row r="2473" spans="2:3" x14ac:dyDescent="0.45">
      <c r="B2473"/>
      <c r="C2473"/>
    </row>
    <row r="2474" spans="2:3" x14ac:dyDescent="0.45">
      <c r="B2474"/>
      <c r="C2474"/>
    </row>
    <row r="2475" spans="2:3" x14ac:dyDescent="0.45">
      <c r="B2475"/>
      <c r="C2475"/>
    </row>
    <row r="2476" spans="2:3" x14ac:dyDescent="0.45">
      <c r="B2476"/>
      <c r="C2476"/>
    </row>
    <row r="2477" spans="2:3" x14ac:dyDescent="0.45">
      <c r="B2477"/>
      <c r="C2477"/>
    </row>
    <row r="2478" spans="2:3" x14ac:dyDescent="0.45">
      <c r="B2478"/>
      <c r="C2478"/>
    </row>
    <row r="2479" spans="2:3" x14ac:dyDescent="0.45">
      <c r="B2479"/>
      <c r="C2479"/>
    </row>
    <row r="2480" spans="2:3" x14ac:dyDescent="0.45">
      <c r="B2480"/>
      <c r="C2480"/>
    </row>
    <row r="2481" spans="2:3" x14ac:dyDescent="0.45">
      <c r="B2481"/>
      <c r="C2481"/>
    </row>
    <row r="2482" spans="2:3" x14ac:dyDescent="0.45">
      <c r="B2482"/>
      <c r="C2482"/>
    </row>
    <row r="2483" spans="2:3" x14ac:dyDescent="0.45">
      <c r="B2483"/>
      <c r="C2483"/>
    </row>
    <row r="2484" spans="2:3" x14ac:dyDescent="0.45">
      <c r="B2484"/>
      <c r="C2484"/>
    </row>
    <row r="2485" spans="2:3" x14ac:dyDescent="0.45">
      <c r="B2485"/>
      <c r="C2485"/>
    </row>
    <row r="2486" spans="2:3" x14ac:dyDescent="0.45">
      <c r="B2486"/>
      <c r="C2486"/>
    </row>
    <row r="2487" spans="2:3" x14ac:dyDescent="0.45">
      <c r="B2487"/>
      <c r="C2487"/>
    </row>
    <row r="2488" spans="2:3" x14ac:dyDescent="0.45">
      <c r="B2488"/>
      <c r="C2488"/>
    </row>
    <row r="2489" spans="2:3" x14ac:dyDescent="0.45">
      <c r="B2489"/>
      <c r="C2489"/>
    </row>
    <row r="2490" spans="2:3" x14ac:dyDescent="0.45">
      <c r="B2490"/>
      <c r="C2490"/>
    </row>
    <row r="2491" spans="2:3" x14ac:dyDescent="0.45">
      <c r="B2491"/>
      <c r="C2491"/>
    </row>
    <row r="2492" spans="2:3" x14ac:dyDescent="0.45">
      <c r="B2492"/>
      <c r="C2492"/>
    </row>
    <row r="2493" spans="2:3" x14ac:dyDescent="0.45">
      <c r="B2493"/>
      <c r="C2493"/>
    </row>
    <row r="2494" spans="2:3" x14ac:dyDescent="0.45">
      <c r="B2494"/>
      <c r="C2494"/>
    </row>
    <row r="2495" spans="2:3" x14ac:dyDescent="0.45">
      <c r="B2495"/>
      <c r="C2495"/>
    </row>
    <row r="2496" spans="2:3" x14ac:dyDescent="0.45">
      <c r="B2496"/>
      <c r="C2496"/>
    </row>
    <row r="2497" spans="2:3" x14ac:dyDescent="0.45">
      <c r="B2497"/>
      <c r="C2497"/>
    </row>
    <row r="2498" spans="2:3" x14ac:dyDescent="0.45">
      <c r="B2498"/>
      <c r="C2498"/>
    </row>
    <row r="2499" spans="2:3" x14ac:dyDescent="0.45">
      <c r="B2499"/>
      <c r="C2499"/>
    </row>
    <row r="2500" spans="2:3" x14ac:dyDescent="0.45">
      <c r="B2500"/>
      <c r="C2500"/>
    </row>
    <row r="2501" spans="2:3" x14ac:dyDescent="0.45">
      <c r="B2501"/>
      <c r="C2501"/>
    </row>
    <row r="2502" spans="2:3" x14ac:dyDescent="0.45">
      <c r="B2502"/>
      <c r="C2502"/>
    </row>
    <row r="2503" spans="2:3" x14ac:dyDescent="0.45">
      <c r="B2503"/>
      <c r="C2503"/>
    </row>
    <row r="2504" spans="2:3" x14ac:dyDescent="0.45">
      <c r="B2504"/>
      <c r="C2504"/>
    </row>
    <row r="2505" spans="2:3" x14ac:dyDescent="0.45">
      <c r="B2505"/>
      <c r="C2505"/>
    </row>
    <row r="2506" spans="2:3" x14ac:dyDescent="0.45">
      <c r="B2506"/>
      <c r="C2506"/>
    </row>
    <row r="2507" spans="2:3" x14ac:dyDescent="0.45">
      <c r="B2507"/>
      <c r="C2507"/>
    </row>
    <row r="2508" spans="2:3" x14ac:dyDescent="0.45">
      <c r="B2508"/>
      <c r="C2508"/>
    </row>
    <row r="2509" spans="2:3" x14ac:dyDescent="0.45">
      <c r="B2509"/>
      <c r="C2509"/>
    </row>
    <row r="2510" spans="2:3" x14ac:dyDescent="0.45">
      <c r="B2510"/>
      <c r="C2510"/>
    </row>
    <row r="2511" spans="2:3" x14ac:dyDescent="0.45">
      <c r="B2511"/>
      <c r="C2511"/>
    </row>
    <row r="2512" spans="2:3" x14ac:dyDescent="0.45">
      <c r="B2512"/>
      <c r="C2512"/>
    </row>
    <row r="2513" spans="2:3" x14ac:dyDescent="0.45">
      <c r="B2513"/>
      <c r="C2513"/>
    </row>
    <row r="2514" spans="2:3" x14ac:dyDescent="0.45">
      <c r="B2514"/>
      <c r="C2514"/>
    </row>
    <row r="2515" spans="2:3" x14ac:dyDescent="0.45">
      <c r="B2515"/>
      <c r="C2515"/>
    </row>
    <row r="2516" spans="2:3" x14ac:dyDescent="0.45">
      <c r="B2516"/>
      <c r="C2516"/>
    </row>
    <row r="2517" spans="2:3" x14ac:dyDescent="0.45">
      <c r="B2517"/>
      <c r="C2517"/>
    </row>
    <row r="2518" spans="2:3" x14ac:dyDescent="0.45">
      <c r="B2518"/>
      <c r="C2518"/>
    </row>
    <row r="2519" spans="2:3" x14ac:dyDescent="0.45">
      <c r="B2519"/>
      <c r="C2519"/>
    </row>
    <row r="2520" spans="2:3" x14ac:dyDescent="0.45">
      <c r="B2520"/>
      <c r="C2520"/>
    </row>
    <row r="2521" spans="2:3" x14ac:dyDescent="0.45">
      <c r="B2521"/>
      <c r="C2521"/>
    </row>
    <row r="2522" spans="2:3" x14ac:dyDescent="0.45">
      <c r="B2522"/>
      <c r="C2522"/>
    </row>
    <row r="2523" spans="2:3" x14ac:dyDescent="0.45">
      <c r="B2523"/>
      <c r="C2523"/>
    </row>
    <row r="2524" spans="2:3" x14ac:dyDescent="0.45">
      <c r="B2524"/>
      <c r="C2524"/>
    </row>
    <row r="2525" spans="2:3" x14ac:dyDescent="0.45">
      <c r="B2525"/>
      <c r="C2525"/>
    </row>
    <row r="2526" spans="2:3" x14ac:dyDescent="0.45">
      <c r="B2526"/>
      <c r="C2526"/>
    </row>
    <row r="2527" spans="2:3" x14ac:dyDescent="0.45">
      <c r="B2527"/>
      <c r="C2527"/>
    </row>
    <row r="2528" spans="2:3" x14ac:dyDescent="0.45">
      <c r="B2528"/>
      <c r="C2528"/>
    </row>
    <row r="2529" spans="2:3" x14ac:dyDescent="0.45">
      <c r="B2529"/>
      <c r="C2529"/>
    </row>
    <row r="2530" spans="2:3" x14ac:dyDescent="0.45">
      <c r="B2530"/>
      <c r="C2530"/>
    </row>
    <row r="2531" spans="2:3" x14ac:dyDescent="0.45">
      <c r="B2531"/>
      <c r="C2531"/>
    </row>
    <row r="2532" spans="2:3" x14ac:dyDescent="0.45">
      <c r="B2532"/>
      <c r="C2532"/>
    </row>
    <row r="2533" spans="2:3" x14ac:dyDescent="0.45">
      <c r="B2533"/>
      <c r="C2533"/>
    </row>
    <row r="2534" spans="2:3" x14ac:dyDescent="0.45">
      <c r="B2534"/>
      <c r="C2534"/>
    </row>
    <row r="2535" spans="2:3" x14ac:dyDescent="0.45">
      <c r="B2535"/>
      <c r="C2535"/>
    </row>
    <row r="2536" spans="2:3" x14ac:dyDescent="0.45">
      <c r="B2536"/>
      <c r="C2536"/>
    </row>
    <row r="2537" spans="2:3" x14ac:dyDescent="0.45">
      <c r="B2537"/>
      <c r="C2537"/>
    </row>
    <row r="2538" spans="2:3" x14ac:dyDescent="0.45">
      <c r="B2538"/>
      <c r="C2538"/>
    </row>
    <row r="2539" spans="2:3" x14ac:dyDescent="0.45">
      <c r="B2539"/>
      <c r="C2539"/>
    </row>
    <row r="2540" spans="2:3" x14ac:dyDescent="0.45">
      <c r="B2540"/>
      <c r="C2540"/>
    </row>
    <row r="2541" spans="2:3" x14ac:dyDescent="0.45">
      <c r="B2541"/>
      <c r="C2541"/>
    </row>
    <row r="2542" spans="2:3" x14ac:dyDescent="0.45">
      <c r="B2542"/>
      <c r="C2542"/>
    </row>
    <row r="2543" spans="2:3" x14ac:dyDescent="0.45">
      <c r="B2543"/>
      <c r="C2543"/>
    </row>
    <row r="2544" spans="2:3" x14ac:dyDescent="0.45">
      <c r="B2544"/>
      <c r="C2544"/>
    </row>
    <row r="2545" spans="2:3" x14ac:dyDescent="0.45">
      <c r="B2545"/>
      <c r="C2545"/>
    </row>
    <row r="2546" spans="2:3" x14ac:dyDescent="0.45">
      <c r="B2546"/>
      <c r="C2546"/>
    </row>
    <row r="2547" spans="2:3" x14ac:dyDescent="0.45">
      <c r="B2547"/>
      <c r="C2547"/>
    </row>
    <row r="2548" spans="2:3" x14ac:dyDescent="0.45">
      <c r="B2548"/>
      <c r="C2548"/>
    </row>
    <row r="2549" spans="2:3" x14ac:dyDescent="0.45">
      <c r="B2549"/>
      <c r="C2549"/>
    </row>
    <row r="2550" spans="2:3" x14ac:dyDescent="0.45">
      <c r="B2550"/>
      <c r="C2550"/>
    </row>
    <row r="2551" spans="2:3" x14ac:dyDescent="0.45">
      <c r="B2551"/>
      <c r="C2551"/>
    </row>
    <row r="2552" spans="2:3" x14ac:dyDescent="0.45">
      <c r="B2552"/>
      <c r="C2552"/>
    </row>
    <row r="2553" spans="2:3" x14ac:dyDescent="0.45">
      <c r="B2553"/>
      <c r="C2553"/>
    </row>
    <row r="2554" spans="2:3" x14ac:dyDescent="0.45">
      <c r="B2554"/>
      <c r="C2554"/>
    </row>
    <row r="2555" spans="2:3" x14ac:dyDescent="0.45">
      <c r="B2555"/>
      <c r="C2555"/>
    </row>
    <row r="2556" spans="2:3" x14ac:dyDescent="0.45">
      <c r="B2556"/>
      <c r="C2556"/>
    </row>
    <row r="2557" spans="2:3" x14ac:dyDescent="0.45">
      <c r="B2557"/>
      <c r="C2557"/>
    </row>
    <row r="2558" spans="2:3" x14ac:dyDescent="0.45">
      <c r="B2558"/>
      <c r="C2558"/>
    </row>
    <row r="2559" spans="2:3" x14ac:dyDescent="0.45">
      <c r="B2559"/>
      <c r="C2559"/>
    </row>
    <row r="2560" spans="2:3" x14ac:dyDescent="0.45">
      <c r="B2560"/>
      <c r="C2560"/>
    </row>
    <row r="2561" spans="2:3" x14ac:dyDescent="0.45">
      <c r="B2561"/>
      <c r="C2561"/>
    </row>
    <row r="2562" spans="2:3" x14ac:dyDescent="0.45">
      <c r="B2562"/>
      <c r="C2562"/>
    </row>
    <row r="2563" spans="2:3" x14ac:dyDescent="0.45">
      <c r="B2563"/>
      <c r="C2563"/>
    </row>
    <row r="2564" spans="2:3" x14ac:dyDescent="0.45">
      <c r="B2564"/>
      <c r="C2564"/>
    </row>
    <row r="2565" spans="2:3" x14ac:dyDescent="0.45">
      <c r="B2565"/>
      <c r="C2565"/>
    </row>
    <row r="2566" spans="2:3" x14ac:dyDescent="0.45">
      <c r="B2566"/>
      <c r="C2566"/>
    </row>
    <row r="2567" spans="2:3" x14ac:dyDescent="0.45">
      <c r="B2567"/>
      <c r="C2567"/>
    </row>
    <row r="2568" spans="2:3" x14ac:dyDescent="0.45">
      <c r="B2568"/>
      <c r="C2568"/>
    </row>
    <row r="2569" spans="2:3" x14ac:dyDescent="0.45">
      <c r="B2569"/>
      <c r="C2569"/>
    </row>
    <row r="2570" spans="2:3" x14ac:dyDescent="0.45">
      <c r="B2570"/>
      <c r="C2570"/>
    </row>
    <row r="2571" spans="2:3" x14ac:dyDescent="0.45">
      <c r="B2571"/>
      <c r="C2571"/>
    </row>
    <row r="2572" spans="2:3" x14ac:dyDescent="0.45">
      <c r="B2572"/>
      <c r="C2572"/>
    </row>
    <row r="2573" spans="2:3" x14ac:dyDescent="0.45">
      <c r="B2573"/>
      <c r="C2573"/>
    </row>
    <row r="2574" spans="2:3" x14ac:dyDescent="0.45">
      <c r="B2574"/>
      <c r="C2574"/>
    </row>
    <row r="2575" spans="2:3" x14ac:dyDescent="0.45">
      <c r="B2575"/>
      <c r="C2575"/>
    </row>
    <row r="2576" spans="2:3" x14ac:dyDescent="0.45">
      <c r="B2576"/>
      <c r="C2576"/>
    </row>
    <row r="2577" spans="2:3" x14ac:dyDescent="0.45">
      <c r="B2577"/>
      <c r="C2577"/>
    </row>
    <row r="2578" spans="2:3" x14ac:dyDescent="0.45">
      <c r="B2578"/>
      <c r="C2578"/>
    </row>
    <row r="2579" spans="2:3" x14ac:dyDescent="0.45">
      <c r="B2579"/>
      <c r="C2579"/>
    </row>
    <row r="2580" spans="2:3" x14ac:dyDescent="0.45">
      <c r="B2580"/>
      <c r="C2580"/>
    </row>
    <row r="2581" spans="2:3" x14ac:dyDescent="0.45">
      <c r="B2581"/>
      <c r="C2581"/>
    </row>
    <row r="2582" spans="2:3" x14ac:dyDescent="0.45">
      <c r="B2582"/>
      <c r="C2582"/>
    </row>
    <row r="2583" spans="2:3" x14ac:dyDescent="0.45">
      <c r="B2583"/>
      <c r="C2583"/>
    </row>
    <row r="2584" spans="2:3" x14ac:dyDescent="0.45">
      <c r="B2584"/>
      <c r="C2584"/>
    </row>
    <row r="2585" spans="2:3" x14ac:dyDescent="0.45">
      <c r="B2585"/>
      <c r="C2585"/>
    </row>
    <row r="2586" spans="2:3" x14ac:dyDescent="0.45">
      <c r="B2586"/>
      <c r="C2586"/>
    </row>
    <row r="2587" spans="2:3" x14ac:dyDescent="0.45">
      <c r="B2587"/>
      <c r="C2587"/>
    </row>
    <row r="2588" spans="2:3" x14ac:dyDescent="0.45">
      <c r="B2588"/>
      <c r="C2588"/>
    </row>
    <row r="2589" spans="2:3" x14ac:dyDescent="0.45">
      <c r="B2589"/>
      <c r="C2589"/>
    </row>
    <row r="2590" spans="2:3" x14ac:dyDescent="0.45">
      <c r="B2590"/>
      <c r="C2590"/>
    </row>
    <row r="2591" spans="2:3" x14ac:dyDescent="0.45">
      <c r="B2591"/>
      <c r="C2591"/>
    </row>
    <row r="2592" spans="2:3" x14ac:dyDescent="0.45">
      <c r="B2592"/>
      <c r="C2592"/>
    </row>
    <row r="2593" spans="2:3" x14ac:dyDescent="0.45">
      <c r="B2593"/>
      <c r="C2593"/>
    </row>
    <row r="2594" spans="2:3" x14ac:dyDescent="0.45">
      <c r="B2594"/>
      <c r="C2594"/>
    </row>
    <row r="2595" spans="2:3" x14ac:dyDescent="0.45">
      <c r="B2595"/>
      <c r="C2595"/>
    </row>
    <row r="2596" spans="2:3" x14ac:dyDescent="0.45">
      <c r="B2596"/>
      <c r="C2596"/>
    </row>
    <row r="2597" spans="2:3" x14ac:dyDescent="0.45">
      <c r="B2597"/>
      <c r="C2597"/>
    </row>
    <row r="2598" spans="2:3" x14ac:dyDescent="0.45">
      <c r="B2598"/>
      <c r="C2598"/>
    </row>
    <row r="2599" spans="2:3" x14ac:dyDescent="0.45">
      <c r="B2599"/>
      <c r="C2599"/>
    </row>
    <row r="2600" spans="2:3" x14ac:dyDescent="0.45">
      <c r="B2600"/>
      <c r="C2600"/>
    </row>
    <row r="2601" spans="2:3" x14ac:dyDescent="0.45">
      <c r="B2601"/>
      <c r="C2601"/>
    </row>
    <row r="2602" spans="2:3" x14ac:dyDescent="0.45">
      <c r="B2602"/>
      <c r="C2602"/>
    </row>
    <row r="2603" spans="2:3" x14ac:dyDescent="0.45">
      <c r="B2603"/>
      <c r="C2603"/>
    </row>
    <row r="2604" spans="2:3" x14ac:dyDescent="0.45">
      <c r="B2604"/>
      <c r="C2604"/>
    </row>
    <row r="2605" spans="2:3" x14ac:dyDescent="0.45">
      <c r="B2605"/>
      <c r="C2605"/>
    </row>
    <row r="2606" spans="2:3" x14ac:dyDescent="0.45">
      <c r="B2606"/>
      <c r="C2606"/>
    </row>
    <row r="2607" spans="2:3" x14ac:dyDescent="0.45">
      <c r="B2607"/>
      <c r="C2607"/>
    </row>
    <row r="2608" spans="2:3" x14ac:dyDescent="0.45">
      <c r="B2608"/>
      <c r="C2608"/>
    </row>
    <row r="2609" spans="2:3" x14ac:dyDescent="0.45">
      <c r="B2609"/>
      <c r="C2609"/>
    </row>
    <row r="2610" spans="2:3" x14ac:dyDescent="0.45">
      <c r="B2610"/>
      <c r="C2610"/>
    </row>
    <row r="2611" spans="2:3" x14ac:dyDescent="0.45">
      <c r="B2611"/>
      <c r="C2611"/>
    </row>
    <row r="2612" spans="2:3" x14ac:dyDescent="0.45">
      <c r="B2612"/>
      <c r="C2612"/>
    </row>
    <row r="2613" spans="2:3" x14ac:dyDescent="0.45">
      <c r="B2613"/>
      <c r="C2613"/>
    </row>
    <row r="2614" spans="2:3" x14ac:dyDescent="0.45">
      <c r="B2614"/>
      <c r="C2614"/>
    </row>
    <row r="2615" spans="2:3" x14ac:dyDescent="0.45">
      <c r="B2615"/>
      <c r="C2615"/>
    </row>
    <row r="2616" spans="2:3" x14ac:dyDescent="0.45">
      <c r="B2616"/>
      <c r="C2616"/>
    </row>
    <row r="2617" spans="2:3" x14ac:dyDescent="0.45">
      <c r="B2617"/>
      <c r="C2617"/>
    </row>
    <row r="2618" spans="2:3" x14ac:dyDescent="0.45">
      <c r="B2618"/>
      <c r="C2618"/>
    </row>
    <row r="2619" spans="2:3" x14ac:dyDescent="0.45">
      <c r="B2619"/>
      <c r="C2619"/>
    </row>
    <row r="2620" spans="2:3" x14ac:dyDescent="0.45">
      <c r="B2620"/>
      <c r="C2620"/>
    </row>
    <row r="2621" spans="2:3" x14ac:dyDescent="0.45">
      <c r="B2621"/>
      <c r="C2621"/>
    </row>
    <row r="2622" spans="2:3" x14ac:dyDescent="0.45">
      <c r="B2622"/>
      <c r="C2622"/>
    </row>
    <row r="2623" spans="2:3" x14ac:dyDescent="0.45">
      <c r="B2623"/>
      <c r="C2623"/>
    </row>
    <row r="2624" spans="2:3" x14ac:dyDescent="0.45">
      <c r="B2624"/>
      <c r="C2624"/>
    </row>
    <row r="2625" spans="2:3" x14ac:dyDescent="0.45">
      <c r="B2625"/>
      <c r="C2625"/>
    </row>
    <row r="2626" spans="2:3" x14ac:dyDescent="0.45">
      <c r="B2626"/>
      <c r="C2626"/>
    </row>
    <row r="2627" spans="2:3" x14ac:dyDescent="0.45">
      <c r="B2627"/>
      <c r="C2627"/>
    </row>
    <row r="2628" spans="2:3" x14ac:dyDescent="0.45">
      <c r="B2628"/>
      <c r="C2628"/>
    </row>
    <row r="2629" spans="2:3" x14ac:dyDescent="0.45">
      <c r="B2629"/>
      <c r="C2629"/>
    </row>
    <row r="2630" spans="2:3" x14ac:dyDescent="0.45">
      <c r="B2630"/>
      <c r="C2630"/>
    </row>
    <row r="2631" spans="2:3" x14ac:dyDescent="0.45">
      <c r="B2631"/>
      <c r="C2631"/>
    </row>
    <row r="2632" spans="2:3" x14ac:dyDescent="0.45">
      <c r="B2632"/>
      <c r="C2632"/>
    </row>
    <row r="2633" spans="2:3" x14ac:dyDescent="0.45">
      <c r="B2633"/>
      <c r="C2633"/>
    </row>
    <row r="2634" spans="2:3" x14ac:dyDescent="0.45">
      <c r="B2634"/>
      <c r="C2634"/>
    </row>
    <row r="2635" spans="2:3" x14ac:dyDescent="0.45">
      <c r="B2635"/>
      <c r="C2635"/>
    </row>
    <row r="2636" spans="2:3" x14ac:dyDescent="0.45">
      <c r="B2636"/>
      <c r="C2636"/>
    </row>
    <row r="2637" spans="2:3" x14ac:dyDescent="0.45">
      <c r="B2637"/>
      <c r="C2637"/>
    </row>
    <row r="2638" spans="2:3" x14ac:dyDescent="0.45">
      <c r="B2638"/>
      <c r="C2638"/>
    </row>
    <row r="2639" spans="2:3" x14ac:dyDescent="0.45">
      <c r="B2639"/>
      <c r="C2639"/>
    </row>
    <row r="2640" spans="2:3" x14ac:dyDescent="0.45">
      <c r="B2640"/>
      <c r="C2640"/>
    </row>
    <row r="2641" spans="2:3" x14ac:dyDescent="0.45">
      <c r="B2641"/>
      <c r="C2641"/>
    </row>
    <row r="2642" spans="2:3" x14ac:dyDescent="0.45">
      <c r="B2642"/>
      <c r="C2642"/>
    </row>
    <row r="2643" spans="2:3" x14ac:dyDescent="0.45">
      <c r="B2643"/>
      <c r="C2643"/>
    </row>
    <row r="2644" spans="2:3" x14ac:dyDescent="0.45">
      <c r="B2644"/>
      <c r="C2644"/>
    </row>
    <row r="2645" spans="2:3" x14ac:dyDescent="0.45">
      <c r="B2645"/>
      <c r="C2645"/>
    </row>
    <row r="2646" spans="2:3" x14ac:dyDescent="0.45">
      <c r="B2646"/>
      <c r="C2646"/>
    </row>
    <row r="2647" spans="2:3" x14ac:dyDescent="0.45">
      <c r="B2647"/>
      <c r="C2647"/>
    </row>
    <row r="2648" spans="2:3" x14ac:dyDescent="0.45">
      <c r="B2648"/>
      <c r="C2648"/>
    </row>
    <row r="2649" spans="2:3" x14ac:dyDescent="0.45">
      <c r="B2649"/>
      <c r="C2649"/>
    </row>
    <row r="2650" spans="2:3" x14ac:dyDescent="0.45">
      <c r="B2650"/>
      <c r="C2650"/>
    </row>
    <row r="2651" spans="2:3" x14ac:dyDescent="0.45">
      <c r="B2651"/>
      <c r="C2651"/>
    </row>
    <row r="2652" spans="2:3" x14ac:dyDescent="0.45">
      <c r="B2652"/>
      <c r="C2652"/>
    </row>
    <row r="2653" spans="2:3" x14ac:dyDescent="0.45">
      <c r="B2653"/>
      <c r="C2653"/>
    </row>
    <row r="2654" spans="2:3" x14ac:dyDescent="0.45">
      <c r="B2654"/>
      <c r="C2654"/>
    </row>
    <row r="2655" spans="2:3" x14ac:dyDescent="0.45">
      <c r="B2655"/>
      <c r="C2655"/>
    </row>
    <row r="2656" spans="2:3" x14ac:dyDescent="0.45">
      <c r="B2656"/>
      <c r="C2656"/>
    </row>
    <row r="2657" spans="2:3" x14ac:dyDescent="0.45">
      <c r="B2657"/>
      <c r="C2657"/>
    </row>
    <row r="2658" spans="2:3" x14ac:dyDescent="0.45">
      <c r="B2658"/>
      <c r="C2658"/>
    </row>
    <row r="2659" spans="2:3" x14ac:dyDescent="0.45">
      <c r="B2659"/>
      <c r="C2659"/>
    </row>
    <row r="2660" spans="2:3" x14ac:dyDescent="0.45">
      <c r="B2660"/>
      <c r="C2660"/>
    </row>
    <row r="2661" spans="2:3" x14ac:dyDescent="0.45">
      <c r="B2661"/>
      <c r="C2661"/>
    </row>
    <row r="2662" spans="2:3" x14ac:dyDescent="0.45">
      <c r="B2662"/>
      <c r="C2662"/>
    </row>
    <row r="2663" spans="2:3" x14ac:dyDescent="0.45">
      <c r="B2663"/>
      <c r="C2663"/>
    </row>
    <row r="2664" spans="2:3" x14ac:dyDescent="0.45">
      <c r="B2664"/>
      <c r="C2664"/>
    </row>
    <row r="2665" spans="2:3" x14ac:dyDescent="0.45">
      <c r="B2665"/>
      <c r="C2665"/>
    </row>
    <row r="2666" spans="2:3" x14ac:dyDescent="0.45">
      <c r="B2666"/>
      <c r="C2666"/>
    </row>
    <row r="2667" spans="2:3" x14ac:dyDescent="0.45">
      <c r="B2667"/>
      <c r="C2667"/>
    </row>
    <row r="2668" spans="2:3" x14ac:dyDescent="0.45">
      <c r="B2668"/>
      <c r="C2668"/>
    </row>
    <row r="2669" spans="2:3" x14ac:dyDescent="0.45">
      <c r="B2669"/>
      <c r="C2669"/>
    </row>
    <row r="2670" spans="2:3" x14ac:dyDescent="0.45">
      <c r="B2670"/>
      <c r="C2670"/>
    </row>
    <row r="2671" spans="2:3" x14ac:dyDescent="0.45">
      <c r="B2671"/>
      <c r="C2671"/>
    </row>
    <row r="2672" spans="2:3" x14ac:dyDescent="0.45">
      <c r="B2672"/>
      <c r="C2672"/>
    </row>
    <row r="2673" spans="2:3" x14ac:dyDescent="0.45">
      <c r="B2673"/>
      <c r="C2673"/>
    </row>
    <row r="2674" spans="2:3" x14ac:dyDescent="0.45">
      <c r="B2674"/>
      <c r="C2674"/>
    </row>
    <row r="2675" spans="2:3" x14ac:dyDescent="0.45">
      <c r="B2675"/>
      <c r="C2675"/>
    </row>
    <row r="2676" spans="2:3" x14ac:dyDescent="0.45">
      <c r="B2676"/>
      <c r="C2676"/>
    </row>
    <row r="2677" spans="2:3" x14ac:dyDescent="0.45">
      <c r="B2677"/>
      <c r="C2677"/>
    </row>
    <row r="2678" spans="2:3" x14ac:dyDescent="0.45">
      <c r="B2678"/>
      <c r="C2678"/>
    </row>
    <row r="2679" spans="2:3" x14ac:dyDescent="0.45">
      <c r="B2679"/>
      <c r="C2679"/>
    </row>
    <row r="2680" spans="2:3" x14ac:dyDescent="0.45">
      <c r="B2680"/>
      <c r="C2680"/>
    </row>
    <row r="2681" spans="2:3" x14ac:dyDescent="0.45">
      <c r="B2681"/>
      <c r="C2681"/>
    </row>
    <row r="2682" spans="2:3" x14ac:dyDescent="0.45">
      <c r="B2682"/>
      <c r="C2682"/>
    </row>
    <row r="2683" spans="2:3" x14ac:dyDescent="0.45">
      <c r="B2683"/>
      <c r="C2683"/>
    </row>
    <row r="2684" spans="2:3" x14ac:dyDescent="0.45">
      <c r="B2684"/>
      <c r="C2684"/>
    </row>
    <row r="2685" spans="2:3" x14ac:dyDescent="0.45">
      <c r="B2685"/>
      <c r="C2685"/>
    </row>
    <row r="2686" spans="2:3" x14ac:dyDescent="0.45">
      <c r="B2686"/>
      <c r="C2686"/>
    </row>
    <row r="2687" spans="2:3" x14ac:dyDescent="0.45">
      <c r="B2687"/>
      <c r="C2687"/>
    </row>
    <row r="2688" spans="2:3" x14ac:dyDescent="0.45">
      <c r="B2688"/>
      <c r="C2688"/>
    </row>
    <row r="2689" spans="2:3" x14ac:dyDescent="0.45">
      <c r="B2689"/>
      <c r="C2689"/>
    </row>
    <row r="2690" spans="2:3" x14ac:dyDescent="0.45">
      <c r="B2690"/>
      <c r="C2690"/>
    </row>
    <row r="2691" spans="2:3" x14ac:dyDescent="0.45">
      <c r="B2691"/>
      <c r="C2691"/>
    </row>
    <row r="2692" spans="2:3" x14ac:dyDescent="0.45">
      <c r="B2692"/>
      <c r="C2692"/>
    </row>
    <row r="2693" spans="2:3" x14ac:dyDescent="0.45">
      <c r="B2693"/>
      <c r="C2693"/>
    </row>
    <row r="2694" spans="2:3" x14ac:dyDescent="0.45">
      <c r="B2694"/>
      <c r="C2694"/>
    </row>
    <row r="2695" spans="2:3" x14ac:dyDescent="0.45">
      <c r="B2695"/>
      <c r="C2695"/>
    </row>
    <row r="2696" spans="2:3" x14ac:dyDescent="0.45">
      <c r="B2696"/>
      <c r="C2696"/>
    </row>
    <row r="2697" spans="2:3" x14ac:dyDescent="0.45">
      <c r="B2697"/>
      <c r="C2697"/>
    </row>
    <row r="2698" spans="2:3" x14ac:dyDescent="0.45">
      <c r="B2698"/>
      <c r="C2698"/>
    </row>
    <row r="2699" spans="2:3" x14ac:dyDescent="0.45">
      <c r="B2699"/>
      <c r="C2699"/>
    </row>
    <row r="2700" spans="2:3" x14ac:dyDescent="0.45">
      <c r="B2700"/>
      <c r="C2700"/>
    </row>
    <row r="2701" spans="2:3" x14ac:dyDescent="0.45">
      <c r="B2701"/>
      <c r="C2701"/>
    </row>
    <row r="2702" spans="2:3" x14ac:dyDescent="0.45">
      <c r="B2702"/>
      <c r="C2702"/>
    </row>
    <row r="2703" spans="2:3" x14ac:dyDescent="0.45">
      <c r="B2703"/>
      <c r="C2703"/>
    </row>
    <row r="2704" spans="2:3" x14ac:dyDescent="0.45">
      <c r="B2704"/>
      <c r="C2704"/>
    </row>
    <row r="2705" spans="2:3" x14ac:dyDescent="0.45">
      <c r="B2705"/>
      <c r="C2705"/>
    </row>
    <row r="2706" spans="2:3" x14ac:dyDescent="0.45">
      <c r="B2706"/>
      <c r="C2706"/>
    </row>
    <row r="2707" spans="2:3" x14ac:dyDescent="0.45">
      <c r="B2707"/>
      <c r="C2707"/>
    </row>
    <row r="2708" spans="2:3" x14ac:dyDescent="0.45">
      <c r="B2708"/>
      <c r="C2708"/>
    </row>
    <row r="2709" spans="2:3" x14ac:dyDescent="0.45">
      <c r="B2709"/>
      <c r="C2709"/>
    </row>
    <row r="2710" spans="2:3" x14ac:dyDescent="0.45">
      <c r="B2710"/>
      <c r="C2710"/>
    </row>
    <row r="2711" spans="2:3" x14ac:dyDescent="0.45">
      <c r="B2711"/>
      <c r="C2711"/>
    </row>
    <row r="2712" spans="2:3" x14ac:dyDescent="0.45">
      <c r="B2712"/>
      <c r="C2712"/>
    </row>
    <row r="2713" spans="2:3" x14ac:dyDescent="0.45">
      <c r="B2713"/>
      <c r="C2713"/>
    </row>
    <row r="2714" spans="2:3" x14ac:dyDescent="0.45">
      <c r="B2714"/>
      <c r="C2714"/>
    </row>
    <row r="2715" spans="2:3" x14ac:dyDescent="0.45">
      <c r="B2715"/>
      <c r="C2715"/>
    </row>
    <row r="2716" spans="2:3" x14ac:dyDescent="0.45">
      <c r="B2716"/>
      <c r="C2716"/>
    </row>
    <row r="2717" spans="2:3" x14ac:dyDescent="0.45">
      <c r="B2717"/>
      <c r="C2717"/>
    </row>
    <row r="2718" spans="2:3" x14ac:dyDescent="0.45">
      <c r="B2718"/>
      <c r="C2718"/>
    </row>
    <row r="2719" spans="2:3" x14ac:dyDescent="0.45">
      <c r="B2719"/>
      <c r="C2719"/>
    </row>
    <row r="2720" spans="2:3" x14ac:dyDescent="0.45">
      <c r="B2720"/>
      <c r="C2720"/>
    </row>
    <row r="2721" spans="2:3" x14ac:dyDescent="0.45">
      <c r="B2721"/>
      <c r="C2721"/>
    </row>
    <row r="2722" spans="2:3" x14ac:dyDescent="0.45">
      <c r="B2722"/>
      <c r="C2722"/>
    </row>
    <row r="2723" spans="2:3" x14ac:dyDescent="0.45">
      <c r="B2723"/>
      <c r="C2723"/>
    </row>
    <row r="2724" spans="2:3" x14ac:dyDescent="0.45">
      <c r="B2724"/>
      <c r="C2724"/>
    </row>
    <row r="2725" spans="2:3" x14ac:dyDescent="0.45">
      <c r="B2725"/>
      <c r="C2725"/>
    </row>
    <row r="2726" spans="2:3" x14ac:dyDescent="0.45">
      <c r="B2726"/>
      <c r="C2726"/>
    </row>
    <row r="2727" spans="2:3" x14ac:dyDescent="0.45">
      <c r="B2727"/>
      <c r="C2727"/>
    </row>
    <row r="2728" spans="2:3" x14ac:dyDescent="0.45">
      <c r="B2728"/>
      <c r="C2728"/>
    </row>
    <row r="2729" spans="2:3" x14ac:dyDescent="0.45">
      <c r="B2729"/>
      <c r="C2729"/>
    </row>
    <row r="2730" spans="2:3" x14ac:dyDescent="0.45">
      <c r="B2730"/>
      <c r="C2730"/>
    </row>
    <row r="2731" spans="2:3" x14ac:dyDescent="0.45">
      <c r="B2731"/>
      <c r="C2731"/>
    </row>
    <row r="2732" spans="2:3" x14ac:dyDescent="0.45">
      <c r="B2732"/>
      <c r="C2732"/>
    </row>
    <row r="2733" spans="2:3" x14ac:dyDescent="0.45">
      <c r="B2733"/>
      <c r="C2733"/>
    </row>
    <row r="2734" spans="2:3" x14ac:dyDescent="0.45">
      <c r="B2734"/>
      <c r="C2734"/>
    </row>
    <row r="2735" spans="2:3" x14ac:dyDescent="0.45">
      <c r="B2735"/>
      <c r="C2735"/>
    </row>
    <row r="2736" spans="2:3" x14ac:dyDescent="0.45">
      <c r="B2736"/>
      <c r="C2736"/>
    </row>
    <row r="2737" spans="2:3" x14ac:dyDescent="0.45">
      <c r="B2737"/>
      <c r="C2737"/>
    </row>
    <row r="2738" spans="2:3" x14ac:dyDescent="0.45">
      <c r="B2738"/>
      <c r="C2738"/>
    </row>
    <row r="2739" spans="2:3" x14ac:dyDescent="0.45">
      <c r="B2739"/>
      <c r="C2739"/>
    </row>
    <row r="2740" spans="2:3" x14ac:dyDescent="0.45">
      <c r="B2740"/>
      <c r="C2740"/>
    </row>
    <row r="2741" spans="2:3" x14ac:dyDescent="0.45">
      <c r="B2741"/>
      <c r="C2741"/>
    </row>
    <row r="2742" spans="2:3" x14ac:dyDescent="0.45">
      <c r="B2742"/>
      <c r="C2742"/>
    </row>
    <row r="2743" spans="2:3" x14ac:dyDescent="0.45">
      <c r="B2743"/>
      <c r="C2743"/>
    </row>
    <row r="2744" spans="2:3" x14ac:dyDescent="0.45">
      <c r="B2744"/>
      <c r="C2744"/>
    </row>
    <row r="2745" spans="2:3" x14ac:dyDescent="0.45">
      <c r="B2745"/>
      <c r="C2745"/>
    </row>
    <row r="2746" spans="2:3" x14ac:dyDescent="0.45">
      <c r="B2746"/>
      <c r="C2746"/>
    </row>
    <row r="2747" spans="2:3" x14ac:dyDescent="0.45">
      <c r="B2747"/>
      <c r="C2747"/>
    </row>
    <row r="2748" spans="2:3" x14ac:dyDescent="0.45">
      <c r="B2748"/>
      <c r="C2748"/>
    </row>
    <row r="2749" spans="2:3" x14ac:dyDescent="0.45">
      <c r="B2749"/>
      <c r="C2749"/>
    </row>
    <row r="2750" spans="2:3" x14ac:dyDescent="0.45">
      <c r="B2750"/>
      <c r="C2750"/>
    </row>
    <row r="2751" spans="2:3" x14ac:dyDescent="0.45">
      <c r="B2751"/>
      <c r="C2751"/>
    </row>
    <row r="2752" spans="2:3" x14ac:dyDescent="0.45">
      <c r="B2752"/>
      <c r="C2752"/>
    </row>
    <row r="2753" spans="2:3" x14ac:dyDescent="0.45">
      <c r="B2753"/>
      <c r="C2753"/>
    </row>
    <row r="2754" spans="2:3" x14ac:dyDescent="0.45">
      <c r="B2754"/>
      <c r="C2754"/>
    </row>
    <row r="2755" spans="2:3" x14ac:dyDescent="0.45">
      <c r="B2755"/>
      <c r="C2755"/>
    </row>
    <row r="2756" spans="2:3" x14ac:dyDescent="0.45">
      <c r="B2756"/>
      <c r="C2756"/>
    </row>
    <row r="2757" spans="2:3" x14ac:dyDescent="0.45">
      <c r="B2757"/>
      <c r="C2757"/>
    </row>
    <row r="2758" spans="2:3" x14ac:dyDescent="0.45">
      <c r="B2758"/>
      <c r="C2758"/>
    </row>
    <row r="2759" spans="2:3" x14ac:dyDescent="0.45">
      <c r="B2759"/>
      <c r="C2759"/>
    </row>
    <row r="2760" spans="2:3" x14ac:dyDescent="0.45">
      <c r="B2760"/>
      <c r="C2760"/>
    </row>
    <row r="2761" spans="2:3" x14ac:dyDescent="0.45">
      <c r="B2761"/>
      <c r="C2761"/>
    </row>
    <row r="2762" spans="2:3" x14ac:dyDescent="0.45">
      <c r="B2762"/>
      <c r="C2762"/>
    </row>
    <row r="2763" spans="2:3" x14ac:dyDescent="0.45">
      <c r="B2763"/>
      <c r="C2763"/>
    </row>
    <row r="2764" spans="2:3" x14ac:dyDescent="0.45">
      <c r="B2764"/>
      <c r="C2764"/>
    </row>
    <row r="2765" spans="2:3" x14ac:dyDescent="0.45">
      <c r="B2765"/>
      <c r="C2765"/>
    </row>
    <row r="2766" spans="2:3" x14ac:dyDescent="0.45">
      <c r="B2766"/>
      <c r="C2766"/>
    </row>
    <row r="2767" spans="2:3" x14ac:dyDescent="0.45">
      <c r="B2767"/>
      <c r="C2767"/>
    </row>
    <row r="2768" spans="2:3" x14ac:dyDescent="0.45">
      <c r="B2768"/>
      <c r="C2768"/>
    </row>
    <row r="2769" spans="2:3" x14ac:dyDescent="0.45">
      <c r="B2769"/>
      <c r="C2769"/>
    </row>
    <row r="2770" spans="2:3" x14ac:dyDescent="0.45">
      <c r="B2770"/>
      <c r="C2770"/>
    </row>
    <row r="2771" spans="2:3" x14ac:dyDescent="0.45">
      <c r="B2771"/>
      <c r="C2771"/>
    </row>
    <row r="2772" spans="2:3" x14ac:dyDescent="0.45">
      <c r="B2772"/>
      <c r="C2772"/>
    </row>
    <row r="2773" spans="2:3" x14ac:dyDescent="0.45">
      <c r="B2773"/>
      <c r="C2773"/>
    </row>
    <row r="2774" spans="2:3" x14ac:dyDescent="0.45">
      <c r="B2774"/>
      <c r="C2774"/>
    </row>
    <row r="2775" spans="2:3" x14ac:dyDescent="0.45">
      <c r="B2775"/>
      <c r="C2775"/>
    </row>
    <row r="2776" spans="2:3" x14ac:dyDescent="0.45">
      <c r="B2776"/>
      <c r="C2776"/>
    </row>
    <row r="2777" spans="2:3" x14ac:dyDescent="0.45">
      <c r="B2777"/>
      <c r="C2777"/>
    </row>
    <row r="2778" spans="2:3" x14ac:dyDescent="0.45">
      <c r="B2778"/>
      <c r="C2778"/>
    </row>
    <row r="2779" spans="2:3" x14ac:dyDescent="0.45">
      <c r="B2779"/>
      <c r="C2779"/>
    </row>
    <row r="2780" spans="2:3" x14ac:dyDescent="0.45">
      <c r="B2780"/>
      <c r="C2780"/>
    </row>
    <row r="2781" spans="2:3" x14ac:dyDescent="0.45">
      <c r="B2781"/>
      <c r="C2781"/>
    </row>
    <row r="2782" spans="2:3" x14ac:dyDescent="0.45">
      <c r="B2782"/>
      <c r="C2782"/>
    </row>
    <row r="2783" spans="2:3" x14ac:dyDescent="0.45">
      <c r="B2783"/>
      <c r="C2783"/>
    </row>
    <row r="2784" spans="2:3" x14ac:dyDescent="0.45">
      <c r="B2784"/>
      <c r="C2784"/>
    </row>
    <row r="2785" spans="2:3" x14ac:dyDescent="0.45">
      <c r="B2785"/>
      <c r="C2785"/>
    </row>
    <row r="2786" spans="2:3" x14ac:dyDescent="0.45">
      <c r="B2786"/>
      <c r="C2786"/>
    </row>
    <row r="2787" spans="2:3" x14ac:dyDescent="0.45">
      <c r="B2787"/>
      <c r="C2787"/>
    </row>
    <row r="2788" spans="2:3" x14ac:dyDescent="0.45">
      <c r="B2788"/>
      <c r="C2788"/>
    </row>
    <row r="2789" spans="2:3" x14ac:dyDescent="0.45">
      <c r="B2789"/>
      <c r="C2789"/>
    </row>
    <row r="2790" spans="2:3" x14ac:dyDescent="0.45">
      <c r="B2790"/>
      <c r="C2790"/>
    </row>
    <row r="2791" spans="2:3" x14ac:dyDescent="0.45">
      <c r="B2791"/>
      <c r="C2791"/>
    </row>
    <row r="2792" spans="2:3" x14ac:dyDescent="0.45">
      <c r="B2792"/>
      <c r="C2792"/>
    </row>
    <row r="2793" spans="2:3" x14ac:dyDescent="0.45">
      <c r="B2793"/>
      <c r="C2793"/>
    </row>
    <row r="2794" spans="2:3" x14ac:dyDescent="0.45">
      <c r="B2794"/>
      <c r="C2794"/>
    </row>
    <row r="2795" spans="2:3" x14ac:dyDescent="0.45">
      <c r="B2795"/>
      <c r="C2795"/>
    </row>
    <row r="2796" spans="2:3" x14ac:dyDescent="0.45">
      <c r="B2796"/>
      <c r="C2796"/>
    </row>
    <row r="2797" spans="2:3" x14ac:dyDescent="0.45">
      <c r="B2797"/>
      <c r="C2797"/>
    </row>
    <row r="2798" spans="2:3" x14ac:dyDescent="0.45">
      <c r="B2798"/>
      <c r="C2798"/>
    </row>
    <row r="2799" spans="2:3" x14ac:dyDescent="0.45">
      <c r="B2799"/>
      <c r="C2799"/>
    </row>
    <row r="2800" spans="2:3" x14ac:dyDescent="0.45">
      <c r="B2800"/>
      <c r="C2800"/>
    </row>
    <row r="2801" spans="2:3" x14ac:dyDescent="0.45">
      <c r="B2801"/>
      <c r="C2801"/>
    </row>
    <row r="2802" spans="2:3" x14ac:dyDescent="0.45">
      <c r="B2802"/>
      <c r="C2802"/>
    </row>
    <row r="2803" spans="2:3" x14ac:dyDescent="0.45">
      <c r="B2803"/>
      <c r="C2803"/>
    </row>
    <row r="2804" spans="2:3" x14ac:dyDescent="0.45">
      <c r="B2804"/>
      <c r="C2804"/>
    </row>
    <row r="2805" spans="2:3" x14ac:dyDescent="0.45">
      <c r="B2805"/>
      <c r="C2805"/>
    </row>
    <row r="2806" spans="2:3" x14ac:dyDescent="0.45">
      <c r="B2806"/>
      <c r="C2806"/>
    </row>
    <row r="2807" spans="2:3" x14ac:dyDescent="0.45">
      <c r="B2807"/>
      <c r="C2807"/>
    </row>
    <row r="2808" spans="2:3" x14ac:dyDescent="0.45">
      <c r="B2808"/>
      <c r="C2808"/>
    </row>
    <row r="2809" spans="2:3" x14ac:dyDescent="0.45">
      <c r="B2809"/>
      <c r="C2809"/>
    </row>
    <row r="2810" spans="2:3" x14ac:dyDescent="0.45">
      <c r="B2810"/>
      <c r="C2810"/>
    </row>
    <row r="2811" spans="2:3" x14ac:dyDescent="0.45">
      <c r="B2811"/>
      <c r="C2811"/>
    </row>
    <row r="2812" spans="2:3" x14ac:dyDescent="0.45">
      <c r="B2812"/>
      <c r="C2812"/>
    </row>
    <row r="2813" spans="2:3" x14ac:dyDescent="0.45">
      <c r="B2813"/>
      <c r="C2813"/>
    </row>
    <row r="2814" spans="2:3" x14ac:dyDescent="0.45">
      <c r="B2814"/>
      <c r="C2814"/>
    </row>
    <row r="2815" spans="2:3" x14ac:dyDescent="0.45">
      <c r="B2815"/>
      <c r="C2815"/>
    </row>
    <row r="2816" spans="2:3" x14ac:dyDescent="0.45">
      <c r="B2816"/>
      <c r="C2816"/>
    </row>
    <row r="2817" spans="2:3" x14ac:dyDescent="0.45">
      <c r="B2817"/>
      <c r="C2817"/>
    </row>
    <row r="2818" spans="2:3" x14ac:dyDescent="0.45">
      <c r="B2818"/>
      <c r="C2818"/>
    </row>
    <row r="2819" spans="2:3" x14ac:dyDescent="0.45">
      <c r="B2819"/>
      <c r="C2819"/>
    </row>
    <row r="2820" spans="2:3" x14ac:dyDescent="0.45">
      <c r="B2820"/>
      <c r="C2820"/>
    </row>
    <row r="2821" spans="2:3" x14ac:dyDescent="0.45">
      <c r="B2821"/>
      <c r="C2821"/>
    </row>
    <row r="2822" spans="2:3" x14ac:dyDescent="0.45">
      <c r="B2822"/>
      <c r="C2822"/>
    </row>
    <row r="2823" spans="2:3" x14ac:dyDescent="0.45">
      <c r="B2823"/>
      <c r="C2823"/>
    </row>
    <row r="2824" spans="2:3" x14ac:dyDescent="0.45">
      <c r="B2824"/>
      <c r="C2824"/>
    </row>
    <row r="2825" spans="2:3" x14ac:dyDescent="0.45">
      <c r="B2825"/>
      <c r="C2825"/>
    </row>
    <row r="2826" spans="2:3" x14ac:dyDescent="0.45">
      <c r="B2826"/>
      <c r="C2826"/>
    </row>
    <row r="2827" spans="2:3" x14ac:dyDescent="0.45">
      <c r="B2827"/>
      <c r="C2827"/>
    </row>
    <row r="2828" spans="2:3" x14ac:dyDescent="0.45">
      <c r="B2828"/>
      <c r="C2828"/>
    </row>
    <row r="2829" spans="2:3" x14ac:dyDescent="0.45">
      <c r="B2829"/>
      <c r="C2829"/>
    </row>
    <row r="2830" spans="2:3" x14ac:dyDescent="0.45">
      <c r="B2830"/>
      <c r="C2830"/>
    </row>
    <row r="2831" spans="2:3" x14ac:dyDescent="0.45">
      <c r="B2831"/>
      <c r="C2831"/>
    </row>
    <row r="2832" spans="2:3" x14ac:dyDescent="0.45">
      <c r="B2832"/>
      <c r="C2832"/>
    </row>
    <row r="2833" spans="2:3" x14ac:dyDescent="0.45">
      <c r="B2833"/>
      <c r="C2833"/>
    </row>
    <row r="2834" spans="2:3" x14ac:dyDescent="0.45">
      <c r="B2834"/>
      <c r="C2834"/>
    </row>
    <row r="2835" spans="2:3" x14ac:dyDescent="0.45">
      <c r="B2835"/>
      <c r="C2835"/>
    </row>
    <row r="2836" spans="2:3" x14ac:dyDescent="0.45">
      <c r="B2836"/>
      <c r="C2836"/>
    </row>
    <row r="2837" spans="2:3" x14ac:dyDescent="0.45">
      <c r="B2837"/>
      <c r="C2837"/>
    </row>
    <row r="2838" spans="2:3" x14ac:dyDescent="0.45">
      <c r="B2838"/>
      <c r="C2838"/>
    </row>
    <row r="2839" spans="2:3" x14ac:dyDescent="0.45">
      <c r="B2839"/>
      <c r="C2839"/>
    </row>
    <row r="2840" spans="2:3" x14ac:dyDescent="0.45">
      <c r="B2840"/>
      <c r="C2840"/>
    </row>
    <row r="2841" spans="2:3" x14ac:dyDescent="0.45">
      <c r="B2841"/>
      <c r="C2841"/>
    </row>
    <row r="2842" spans="2:3" x14ac:dyDescent="0.45">
      <c r="B2842"/>
      <c r="C2842"/>
    </row>
    <row r="2843" spans="2:3" x14ac:dyDescent="0.45">
      <c r="B2843"/>
      <c r="C2843"/>
    </row>
    <row r="2844" spans="2:3" x14ac:dyDescent="0.45">
      <c r="B2844"/>
      <c r="C2844"/>
    </row>
    <row r="2845" spans="2:3" x14ac:dyDescent="0.45">
      <c r="B2845"/>
      <c r="C2845"/>
    </row>
    <row r="2846" spans="2:3" x14ac:dyDescent="0.45">
      <c r="B2846"/>
      <c r="C2846"/>
    </row>
    <row r="2847" spans="2:3" x14ac:dyDescent="0.45">
      <c r="B2847"/>
      <c r="C2847"/>
    </row>
    <row r="2848" spans="2:3" x14ac:dyDescent="0.45">
      <c r="B2848"/>
      <c r="C2848"/>
    </row>
    <row r="2849" spans="2:3" x14ac:dyDescent="0.45">
      <c r="B2849"/>
      <c r="C2849"/>
    </row>
    <row r="2850" spans="2:3" x14ac:dyDescent="0.45">
      <c r="B2850"/>
      <c r="C2850"/>
    </row>
    <row r="2851" spans="2:3" x14ac:dyDescent="0.45">
      <c r="B2851"/>
      <c r="C2851"/>
    </row>
    <row r="2852" spans="2:3" x14ac:dyDescent="0.45">
      <c r="B2852"/>
      <c r="C2852"/>
    </row>
    <row r="2853" spans="2:3" x14ac:dyDescent="0.45">
      <c r="B2853"/>
      <c r="C2853"/>
    </row>
    <row r="2854" spans="2:3" x14ac:dyDescent="0.45">
      <c r="B2854"/>
      <c r="C2854"/>
    </row>
    <row r="2855" spans="2:3" x14ac:dyDescent="0.45">
      <c r="B2855"/>
      <c r="C2855"/>
    </row>
    <row r="2856" spans="2:3" x14ac:dyDescent="0.45">
      <c r="B2856"/>
      <c r="C2856"/>
    </row>
    <row r="2857" spans="2:3" x14ac:dyDescent="0.45">
      <c r="B2857"/>
      <c r="C2857"/>
    </row>
    <row r="2858" spans="2:3" x14ac:dyDescent="0.45">
      <c r="B2858"/>
      <c r="C2858"/>
    </row>
    <row r="2859" spans="2:3" x14ac:dyDescent="0.45">
      <c r="B2859"/>
      <c r="C2859"/>
    </row>
    <row r="2860" spans="2:3" x14ac:dyDescent="0.45">
      <c r="B2860"/>
      <c r="C2860"/>
    </row>
    <row r="2861" spans="2:3" x14ac:dyDescent="0.45">
      <c r="B2861"/>
      <c r="C2861"/>
    </row>
    <row r="2862" spans="2:3" x14ac:dyDescent="0.45">
      <c r="B2862"/>
      <c r="C2862"/>
    </row>
    <row r="2863" spans="2:3" x14ac:dyDescent="0.45">
      <c r="B2863"/>
      <c r="C2863"/>
    </row>
    <row r="2864" spans="2:3" x14ac:dyDescent="0.45">
      <c r="B2864"/>
      <c r="C2864"/>
    </row>
    <row r="2865" spans="2:3" x14ac:dyDescent="0.45">
      <c r="B2865"/>
      <c r="C2865"/>
    </row>
    <row r="2866" spans="2:3" x14ac:dyDescent="0.45">
      <c r="B2866"/>
      <c r="C2866"/>
    </row>
    <row r="2867" spans="2:3" x14ac:dyDescent="0.45">
      <c r="B2867"/>
      <c r="C2867"/>
    </row>
    <row r="2868" spans="2:3" x14ac:dyDescent="0.45">
      <c r="B2868"/>
      <c r="C2868"/>
    </row>
    <row r="2869" spans="2:3" x14ac:dyDescent="0.45">
      <c r="B2869"/>
      <c r="C2869"/>
    </row>
    <row r="2870" spans="2:3" x14ac:dyDescent="0.45">
      <c r="B2870"/>
      <c r="C2870"/>
    </row>
    <row r="2871" spans="2:3" x14ac:dyDescent="0.45">
      <c r="B2871"/>
      <c r="C2871"/>
    </row>
    <row r="2872" spans="2:3" x14ac:dyDescent="0.45">
      <c r="B2872"/>
      <c r="C2872"/>
    </row>
    <row r="2873" spans="2:3" x14ac:dyDescent="0.45">
      <c r="B2873"/>
      <c r="C2873"/>
    </row>
    <row r="2874" spans="2:3" x14ac:dyDescent="0.45">
      <c r="B2874"/>
      <c r="C2874"/>
    </row>
    <row r="2875" spans="2:3" x14ac:dyDescent="0.45">
      <c r="B2875"/>
      <c r="C2875"/>
    </row>
    <row r="2876" spans="2:3" x14ac:dyDescent="0.45">
      <c r="B2876"/>
      <c r="C2876"/>
    </row>
    <row r="2877" spans="2:3" x14ac:dyDescent="0.45">
      <c r="B2877"/>
      <c r="C2877"/>
    </row>
    <row r="2878" spans="2:3" x14ac:dyDescent="0.45">
      <c r="B2878"/>
      <c r="C2878"/>
    </row>
    <row r="2879" spans="2:3" x14ac:dyDescent="0.45">
      <c r="B2879"/>
      <c r="C2879"/>
    </row>
    <row r="2880" spans="2:3" x14ac:dyDescent="0.45">
      <c r="B2880"/>
      <c r="C2880"/>
    </row>
    <row r="2881" spans="2:3" x14ac:dyDescent="0.45">
      <c r="B2881"/>
      <c r="C2881"/>
    </row>
    <row r="2882" spans="2:3" x14ac:dyDescent="0.45">
      <c r="B2882"/>
      <c r="C2882"/>
    </row>
    <row r="2883" spans="2:3" x14ac:dyDescent="0.45">
      <c r="B2883"/>
      <c r="C2883"/>
    </row>
    <row r="2884" spans="2:3" x14ac:dyDescent="0.45">
      <c r="B2884"/>
      <c r="C2884"/>
    </row>
    <row r="2885" spans="2:3" x14ac:dyDescent="0.45">
      <c r="B2885"/>
      <c r="C2885"/>
    </row>
    <row r="2886" spans="2:3" x14ac:dyDescent="0.45">
      <c r="B2886"/>
      <c r="C2886"/>
    </row>
    <row r="2887" spans="2:3" x14ac:dyDescent="0.45">
      <c r="B2887"/>
      <c r="C2887"/>
    </row>
    <row r="2888" spans="2:3" x14ac:dyDescent="0.45">
      <c r="B2888"/>
      <c r="C2888"/>
    </row>
    <row r="2889" spans="2:3" x14ac:dyDescent="0.45">
      <c r="B2889"/>
      <c r="C2889"/>
    </row>
    <row r="2890" spans="2:3" x14ac:dyDescent="0.45">
      <c r="B2890"/>
      <c r="C2890"/>
    </row>
    <row r="2891" spans="2:3" x14ac:dyDescent="0.45">
      <c r="B2891"/>
      <c r="C2891"/>
    </row>
    <row r="2892" spans="2:3" x14ac:dyDescent="0.45">
      <c r="B2892"/>
      <c r="C2892"/>
    </row>
    <row r="2893" spans="2:3" x14ac:dyDescent="0.45">
      <c r="B2893"/>
      <c r="C2893"/>
    </row>
    <row r="2894" spans="2:3" x14ac:dyDescent="0.45">
      <c r="B2894"/>
      <c r="C2894"/>
    </row>
    <row r="2895" spans="2:3" x14ac:dyDescent="0.45">
      <c r="B2895"/>
      <c r="C2895"/>
    </row>
    <row r="2896" spans="2:3" x14ac:dyDescent="0.45">
      <c r="B2896"/>
      <c r="C2896"/>
    </row>
    <row r="2897" spans="2:3" x14ac:dyDescent="0.45">
      <c r="B2897"/>
      <c r="C2897"/>
    </row>
    <row r="2898" spans="2:3" x14ac:dyDescent="0.45">
      <c r="B2898"/>
      <c r="C2898"/>
    </row>
    <row r="2899" spans="2:3" x14ac:dyDescent="0.45">
      <c r="B2899"/>
      <c r="C2899"/>
    </row>
    <row r="2900" spans="2:3" x14ac:dyDescent="0.45">
      <c r="B2900"/>
      <c r="C2900"/>
    </row>
    <row r="2901" spans="2:3" x14ac:dyDescent="0.45">
      <c r="B2901"/>
      <c r="C2901"/>
    </row>
    <row r="2902" spans="2:3" x14ac:dyDescent="0.45">
      <c r="B2902"/>
      <c r="C2902"/>
    </row>
    <row r="2903" spans="2:3" x14ac:dyDescent="0.45">
      <c r="B2903"/>
      <c r="C2903"/>
    </row>
    <row r="2904" spans="2:3" x14ac:dyDescent="0.45">
      <c r="B2904"/>
      <c r="C2904"/>
    </row>
    <row r="2905" spans="2:3" x14ac:dyDescent="0.45">
      <c r="B2905"/>
      <c r="C2905"/>
    </row>
    <row r="2906" spans="2:3" x14ac:dyDescent="0.45">
      <c r="B2906"/>
      <c r="C2906"/>
    </row>
    <row r="2907" spans="2:3" x14ac:dyDescent="0.45">
      <c r="B2907"/>
      <c r="C2907"/>
    </row>
    <row r="2908" spans="2:3" x14ac:dyDescent="0.45">
      <c r="B2908"/>
      <c r="C2908"/>
    </row>
    <row r="2909" spans="2:3" x14ac:dyDescent="0.45">
      <c r="B2909"/>
      <c r="C2909"/>
    </row>
    <row r="2910" spans="2:3" x14ac:dyDescent="0.45">
      <c r="B2910"/>
      <c r="C2910"/>
    </row>
    <row r="2911" spans="2:3" x14ac:dyDescent="0.45">
      <c r="B2911"/>
      <c r="C2911"/>
    </row>
    <row r="2912" spans="2:3" x14ac:dyDescent="0.45">
      <c r="B2912"/>
      <c r="C2912"/>
    </row>
    <row r="2913" spans="2:3" x14ac:dyDescent="0.45">
      <c r="B2913"/>
      <c r="C2913"/>
    </row>
    <row r="2914" spans="2:3" x14ac:dyDescent="0.45">
      <c r="B2914"/>
      <c r="C2914"/>
    </row>
    <row r="2915" spans="2:3" x14ac:dyDescent="0.45">
      <c r="B2915"/>
      <c r="C2915"/>
    </row>
    <row r="2916" spans="2:3" x14ac:dyDescent="0.45">
      <c r="B2916"/>
      <c r="C2916"/>
    </row>
    <row r="2917" spans="2:3" x14ac:dyDescent="0.45">
      <c r="B2917"/>
      <c r="C2917"/>
    </row>
    <row r="2918" spans="2:3" x14ac:dyDescent="0.45">
      <c r="B2918"/>
      <c r="C2918"/>
    </row>
    <row r="2919" spans="2:3" x14ac:dyDescent="0.45">
      <c r="B2919"/>
      <c r="C2919"/>
    </row>
    <row r="2920" spans="2:3" x14ac:dyDescent="0.45">
      <c r="B2920"/>
      <c r="C2920"/>
    </row>
    <row r="2921" spans="2:3" x14ac:dyDescent="0.45">
      <c r="B2921"/>
      <c r="C2921"/>
    </row>
    <row r="2922" spans="2:3" x14ac:dyDescent="0.45">
      <c r="B2922"/>
      <c r="C2922"/>
    </row>
    <row r="2923" spans="2:3" x14ac:dyDescent="0.45">
      <c r="B2923"/>
      <c r="C2923"/>
    </row>
    <row r="2924" spans="2:3" x14ac:dyDescent="0.45">
      <c r="B2924"/>
      <c r="C2924"/>
    </row>
    <row r="2925" spans="2:3" x14ac:dyDescent="0.45">
      <c r="B2925"/>
      <c r="C2925"/>
    </row>
    <row r="2926" spans="2:3" x14ac:dyDescent="0.45">
      <c r="B2926"/>
      <c r="C2926"/>
    </row>
    <row r="2927" spans="2:3" x14ac:dyDescent="0.45">
      <c r="B2927"/>
      <c r="C2927"/>
    </row>
    <row r="2928" spans="2:3" x14ac:dyDescent="0.45">
      <c r="B2928"/>
      <c r="C2928"/>
    </row>
    <row r="2929" spans="2:3" x14ac:dyDescent="0.45">
      <c r="B2929"/>
      <c r="C2929"/>
    </row>
    <row r="2930" spans="2:3" x14ac:dyDescent="0.45">
      <c r="B2930"/>
      <c r="C2930"/>
    </row>
    <row r="2931" spans="2:3" x14ac:dyDescent="0.45">
      <c r="B2931"/>
      <c r="C2931"/>
    </row>
    <row r="2932" spans="2:3" x14ac:dyDescent="0.45">
      <c r="B2932"/>
      <c r="C2932"/>
    </row>
    <row r="2933" spans="2:3" x14ac:dyDescent="0.45">
      <c r="B2933"/>
      <c r="C2933"/>
    </row>
    <row r="2934" spans="2:3" x14ac:dyDescent="0.45">
      <c r="B2934"/>
      <c r="C2934"/>
    </row>
    <row r="2935" spans="2:3" x14ac:dyDescent="0.45">
      <c r="B2935"/>
      <c r="C2935"/>
    </row>
    <row r="2936" spans="2:3" x14ac:dyDescent="0.45">
      <c r="B2936"/>
      <c r="C2936"/>
    </row>
    <row r="2937" spans="2:3" x14ac:dyDescent="0.45">
      <c r="B2937"/>
      <c r="C2937"/>
    </row>
    <row r="2938" spans="2:3" x14ac:dyDescent="0.45">
      <c r="B2938"/>
      <c r="C2938"/>
    </row>
    <row r="2939" spans="2:3" x14ac:dyDescent="0.45">
      <c r="B2939"/>
      <c r="C2939"/>
    </row>
    <row r="2940" spans="2:3" x14ac:dyDescent="0.45">
      <c r="B2940"/>
      <c r="C2940"/>
    </row>
    <row r="2941" spans="2:3" x14ac:dyDescent="0.45">
      <c r="B2941"/>
      <c r="C2941"/>
    </row>
    <row r="2942" spans="2:3" x14ac:dyDescent="0.45">
      <c r="B2942"/>
      <c r="C2942"/>
    </row>
    <row r="2943" spans="2:3" x14ac:dyDescent="0.45">
      <c r="B2943"/>
      <c r="C2943"/>
    </row>
    <row r="2944" spans="2:3" x14ac:dyDescent="0.45">
      <c r="B2944"/>
      <c r="C2944"/>
    </row>
    <row r="2945" spans="2:3" x14ac:dyDescent="0.45">
      <c r="B2945"/>
      <c r="C2945"/>
    </row>
    <row r="2946" spans="2:3" x14ac:dyDescent="0.45">
      <c r="B2946"/>
      <c r="C2946"/>
    </row>
    <row r="2947" spans="2:3" x14ac:dyDescent="0.45">
      <c r="B2947"/>
      <c r="C2947"/>
    </row>
    <row r="2948" spans="2:3" x14ac:dyDescent="0.45">
      <c r="B2948"/>
      <c r="C2948"/>
    </row>
    <row r="2949" spans="2:3" x14ac:dyDescent="0.45">
      <c r="B2949"/>
      <c r="C2949"/>
    </row>
    <row r="2950" spans="2:3" x14ac:dyDescent="0.45">
      <c r="B2950"/>
      <c r="C2950"/>
    </row>
    <row r="2951" spans="2:3" x14ac:dyDescent="0.45">
      <c r="B2951"/>
      <c r="C2951"/>
    </row>
    <row r="2952" spans="2:3" x14ac:dyDescent="0.45">
      <c r="B2952"/>
      <c r="C2952"/>
    </row>
    <row r="2953" spans="2:3" x14ac:dyDescent="0.45">
      <c r="B2953"/>
      <c r="C2953"/>
    </row>
    <row r="2954" spans="2:3" x14ac:dyDescent="0.45">
      <c r="B2954"/>
      <c r="C2954"/>
    </row>
    <row r="2955" spans="2:3" x14ac:dyDescent="0.45">
      <c r="B2955"/>
      <c r="C2955"/>
    </row>
    <row r="2956" spans="2:3" x14ac:dyDescent="0.45">
      <c r="B2956"/>
      <c r="C2956"/>
    </row>
    <row r="2957" spans="2:3" x14ac:dyDescent="0.45">
      <c r="B2957"/>
      <c r="C2957"/>
    </row>
    <row r="2958" spans="2:3" x14ac:dyDescent="0.45">
      <c r="B2958"/>
      <c r="C2958"/>
    </row>
    <row r="2959" spans="2:3" x14ac:dyDescent="0.45">
      <c r="B2959"/>
      <c r="C2959"/>
    </row>
    <row r="2960" spans="2:3" x14ac:dyDescent="0.45">
      <c r="B2960"/>
      <c r="C2960"/>
    </row>
    <row r="2961" spans="2:3" x14ac:dyDescent="0.45">
      <c r="B2961"/>
      <c r="C2961"/>
    </row>
    <row r="2962" spans="2:3" x14ac:dyDescent="0.45">
      <c r="B2962"/>
      <c r="C2962"/>
    </row>
    <row r="2963" spans="2:3" x14ac:dyDescent="0.45">
      <c r="B2963"/>
      <c r="C2963"/>
    </row>
    <row r="2964" spans="2:3" x14ac:dyDescent="0.45">
      <c r="B2964"/>
      <c r="C2964"/>
    </row>
    <row r="2965" spans="2:3" x14ac:dyDescent="0.45">
      <c r="B2965"/>
      <c r="C2965"/>
    </row>
    <row r="2966" spans="2:3" x14ac:dyDescent="0.45">
      <c r="B2966"/>
      <c r="C2966"/>
    </row>
    <row r="2967" spans="2:3" x14ac:dyDescent="0.45">
      <c r="B2967"/>
      <c r="C2967"/>
    </row>
    <row r="2968" spans="2:3" x14ac:dyDescent="0.45">
      <c r="B2968"/>
      <c r="C2968"/>
    </row>
    <row r="2969" spans="2:3" x14ac:dyDescent="0.45">
      <c r="B2969"/>
      <c r="C2969"/>
    </row>
    <row r="2970" spans="2:3" x14ac:dyDescent="0.45">
      <c r="B2970"/>
      <c r="C2970"/>
    </row>
    <row r="2971" spans="2:3" x14ac:dyDescent="0.45">
      <c r="B2971"/>
      <c r="C2971"/>
    </row>
    <row r="2972" spans="2:3" x14ac:dyDescent="0.45">
      <c r="B2972"/>
      <c r="C2972"/>
    </row>
    <row r="2973" spans="2:3" x14ac:dyDescent="0.45">
      <c r="B2973"/>
      <c r="C2973"/>
    </row>
    <row r="2974" spans="2:3" x14ac:dyDescent="0.45">
      <c r="B2974"/>
      <c r="C2974"/>
    </row>
    <row r="2975" spans="2:3" x14ac:dyDescent="0.45">
      <c r="B2975"/>
      <c r="C2975"/>
    </row>
    <row r="2976" spans="2:3" x14ac:dyDescent="0.45">
      <c r="B2976"/>
      <c r="C2976"/>
    </row>
    <row r="2977" spans="2:3" x14ac:dyDescent="0.45">
      <c r="B2977"/>
      <c r="C2977"/>
    </row>
    <row r="2978" spans="2:3" x14ac:dyDescent="0.45">
      <c r="B2978"/>
      <c r="C2978"/>
    </row>
    <row r="2979" spans="2:3" x14ac:dyDescent="0.45">
      <c r="B2979"/>
      <c r="C2979"/>
    </row>
    <row r="2980" spans="2:3" x14ac:dyDescent="0.45">
      <c r="B2980"/>
      <c r="C2980"/>
    </row>
    <row r="2981" spans="2:3" x14ac:dyDescent="0.45">
      <c r="B2981"/>
      <c r="C2981"/>
    </row>
    <row r="2982" spans="2:3" x14ac:dyDescent="0.45">
      <c r="B2982"/>
      <c r="C2982"/>
    </row>
    <row r="2983" spans="2:3" x14ac:dyDescent="0.45">
      <c r="B2983"/>
      <c r="C2983"/>
    </row>
    <row r="2984" spans="2:3" x14ac:dyDescent="0.45">
      <c r="B2984"/>
      <c r="C2984"/>
    </row>
    <row r="2985" spans="2:3" x14ac:dyDescent="0.45">
      <c r="B2985"/>
      <c r="C2985"/>
    </row>
    <row r="2986" spans="2:3" x14ac:dyDescent="0.45">
      <c r="B2986"/>
      <c r="C2986"/>
    </row>
    <row r="2987" spans="2:3" x14ac:dyDescent="0.45">
      <c r="B2987"/>
      <c r="C2987"/>
    </row>
    <row r="2988" spans="2:3" x14ac:dyDescent="0.45">
      <c r="B2988"/>
      <c r="C2988"/>
    </row>
    <row r="2989" spans="2:3" x14ac:dyDescent="0.45">
      <c r="B2989"/>
      <c r="C2989"/>
    </row>
    <row r="2990" spans="2:3" x14ac:dyDescent="0.45">
      <c r="B2990"/>
      <c r="C2990"/>
    </row>
    <row r="2991" spans="2:3" x14ac:dyDescent="0.45">
      <c r="B2991"/>
      <c r="C2991"/>
    </row>
    <row r="2992" spans="2:3" x14ac:dyDescent="0.45">
      <c r="B2992"/>
      <c r="C2992"/>
    </row>
    <row r="2993" spans="2:3" x14ac:dyDescent="0.45">
      <c r="B2993"/>
      <c r="C2993"/>
    </row>
    <row r="2994" spans="2:3" x14ac:dyDescent="0.45">
      <c r="B2994"/>
      <c r="C2994"/>
    </row>
    <row r="2995" spans="2:3" x14ac:dyDescent="0.45">
      <c r="B2995"/>
      <c r="C2995"/>
    </row>
    <row r="2996" spans="2:3" x14ac:dyDescent="0.45">
      <c r="B2996"/>
      <c r="C2996"/>
    </row>
    <row r="2997" spans="2:3" x14ac:dyDescent="0.45">
      <c r="B2997"/>
      <c r="C2997"/>
    </row>
    <row r="2998" spans="2:3" x14ac:dyDescent="0.45">
      <c r="B2998"/>
      <c r="C2998"/>
    </row>
    <row r="2999" spans="2:3" x14ac:dyDescent="0.45">
      <c r="B2999"/>
      <c r="C2999"/>
    </row>
    <row r="3000" spans="2:3" x14ac:dyDescent="0.45">
      <c r="B3000"/>
      <c r="C3000"/>
    </row>
    <row r="3001" spans="2:3" x14ac:dyDescent="0.45">
      <c r="B3001"/>
      <c r="C3001"/>
    </row>
    <row r="3002" spans="2:3" x14ac:dyDescent="0.45">
      <c r="B3002"/>
      <c r="C3002"/>
    </row>
    <row r="3003" spans="2:3" x14ac:dyDescent="0.45">
      <c r="B3003"/>
      <c r="C3003"/>
    </row>
    <row r="3004" spans="2:3" x14ac:dyDescent="0.45">
      <c r="B3004"/>
      <c r="C3004"/>
    </row>
    <row r="3005" spans="2:3" x14ac:dyDescent="0.45">
      <c r="B3005"/>
      <c r="C3005"/>
    </row>
    <row r="3006" spans="2:3" x14ac:dyDescent="0.45">
      <c r="B3006"/>
      <c r="C3006"/>
    </row>
    <row r="3007" spans="2:3" x14ac:dyDescent="0.45">
      <c r="B3007"/>
      <c r="C3007"/>
    </row>
    <row r="3008" spans="2:3" x14ac:dyDescent="0.45">
      <c r="B3008"/>
      <c r="C3008"/>
    </row>
    <row r="3009" spans="2:3" x14ac:dyDescent="0.45">
      <c r="B3009"/>
      <c r="C3009"/>
    </row>
    <row r="3010" spans="2:3" x14ac:dyDescent="0.45">
      <c r="B3010"/>
      <c r="C3010"/>
    </row>
    <row r="3011" spans="2:3" x14ac:dyDescent="0.45">
      <c r="B3011"/>
      <c r="C3011"/>
    </row>
    <row r="3012" spans="2:3" x14ac:dyDescent="0.45">
      <c r="B3012"/>
      <c r="C3012"/>
    </row>
    <row r="3013" spans="2:3" x14ac:dyDescent="0.45">
      <c r="B3013"/>
      <c r="C3013"/>
    </row>
    <row r="3014" spans="2:3" x14ac:dyDescent="0.45">
      <c r="B3014"/>
      <c r="C3014"/>
    </row>
    <row r="3015" spans="2:3" x14ac:dyDescent="0.45">
      <c r="B3015"/>
      <c r="C3015"/>
    </row>
    <row r="3016" spans="2:3" x14ac:dyDescent="0.45">
      <c r="B3016"/>
      <c r="C3016"/>
    </row>
    <row r="3017" spans="2:3" x14ac:dyDescent="0.45">
      <c r="B3017"/>
      <c r="C3017"/>
    </row>
    <row r="3018" spans="2:3" x14ac:dyDescent="0.45">
      <c r="B3018"/>
      <c r="C3018"/>
    </row>
    <row r="3019" spans="2:3" x14ac:dyDescent="0.45">
      <c r="B3019"/>
      <c r="C3019"/>
    </row>
    <row r="3020" spans="2:3" x14ac:dyDescent="0.45">
      <c r="B3020"/>
      <c r="C3020"/>
    </row>
    <row r="3021" spans="2:3" x14ac:dyDescent="0.45">
      <c r="B3021"/>
      <c r="C3021"/>
    </row>
    <row r="3022" spans="2:3" x14ac:dyDescent="0.45">
      <c r="B3022"/>
      <c r="C3022"/>
    </row>
    <row r="3023" spans="2:3" x14ac:dyDescent="0.45">
      <c r="B3023"/>
      <c r="C3023"/>
    </row>
    <row r="3024" spans="2:3" x14ac:dyDescent="0.45">
      <c r="B3024"/>
      <c r="C3024"/>
    </row>
    <row r="3025" spans="2:3" x14ac:dyDescent="0.45">
      <c r="B3025"/>
      <c r="C3025"/>
    </row>
    <row r="3026" spans="2:3" x14ac:dyDescent="0.45">
      <c r="B3026"/>
      <c r="C3026"/>
    </row>
    <row r="3027" spans="2:3" x14ac:dyDescent="0.45">
      <c r="B3027"/>
      <c r="C3027"/>
    </row>
    <row r="3028" spans="2:3" x14ac:dyDescent="0.45">
      <c r="B3028"/>
      <c r="C3028"/>
    </row>
    <row r="3029" spans="2:3" x14ac:dyDescent="0.45">
      <c r="B3029"/>
      <c r="C3029"/>
    </row>
    <row r="3030" spans="2:3" x14ac:dyDescent="0.45">
      <c r="B3030"/>
      <c r="C3030"/>
    </row>
    <row r="3031" spans="2:3" x14ac:dyDescent="0.45">
      <c r="B3031"/>
      <c r="C3031"/>
    </row>
    <row r="3032" spans="2:3" x14ac:dyDescent="0.45">
      <c r="B3032"/>
      <c r="C3032"/>
    </row>
    <row r="3033" spans="2:3" x14ac:dyDescent="0.45">
      <c r="B3033"/>
      <c r="C3033"/>
    </row>
    <row r="3034" spans="2:3" x14ac:dyDescent="0.45">
      <c r="B3034"/>
      <c r="C3034"/>
    </row>
    <row r="3035" spans="2:3" x14ac:dyDescent="0.45">
      <c r="B3035"/>
      <c r="C3035"/>
    </row>
    <row r="3036" spans="2:3" x14ac:dyDescent="0.45">
      <c r="B3036"/>
      <c r="C3036"/>
    </row>
    <row r="3037" spans="2:3" x14ac:dyDescent="0.45">
      <c r="B3037"/>
      <c r="C3037"/>
    </row>
    <row r="3038" spans="2:3" x14ac:dyDescent="0.45">
      <c r="B3038"/>
      <c r="C3038"/>
    </row>
    <row r="3039" spans="2:3" x14ac:dyDescent="0.45">
      <c r="B3039"/>
      <c r="C3039"/>
    </row>
    <row r="3040" spans="2:3" x14ac:dyDescent="0.45">
      <c r="B3040"/>
      <c r="C3040"/>
    </row>
    <row r="3041" spans="2:3" x14ac:dyDescent="0.45">
      <c r="B3041"/>
      <c r="C3041"/>
    </row>
    <row r="3042" spans="2:3" x14ac:dyDescent="0.45">
      <c r="B3042"/>
      <c r="C3042"/>
    </row>
    <row r="3043" spans="2:3" x14ac:dyDescent="0.45">
      <c r="B3043"/>
      <c r="C3043"/>
    </row>
    <row r="3044" spans="2:3" x14ac:dyDescent="0.45">
      <c r="B3044"/>
      <c r="C3044"/>
    </row>
    <row r="3045" spans="2:3" x14ac:dyDescent="0.45">
      <c r="B3045"/>
      <c r="C3045"/>
    </row>
    <row r="3046" spans="2:3" x14ac:dyDescent="0.45">
      <c r="B3046"/>
      <c r="C3046"/>
    </row>
    <row r="3047" spans="2:3" x14ac:dyDescent="0.45">
      <c r="B3047"/>
      <c r="C3047"/>
    </row>
    <row r="3048" spans="2:3" x14ac:dyDescent="0.45">
      <c r="B3048"/>
      <c r="C3048"/>
    </row>
    <row r="3049" spans="2:3" x14ac:dyDescent="0.45">
      <c r="B3049"/>
      <c r="C3049"/>
    </row>
    <row r="3050" spans="2:3" x14ac:dyDescent="0.45">
      <c r="B3050"/>
      <c r="C3050"/>
    </row>
    <row r="3051" spans="2:3" x14ac:dyDescent="0.45">
      <c r="B3051"/>
      <c r="C3051"/>
    </row>
    <row r="3052" spans="2:3" x14ac:dyDescent="0.45">
      <c r="B3052"/>
      <c r="C3052"/>
    </row>
    <row r="3053" spans="2:3" x14ac:dyDescent="0.45">
      <c r="B3053"/>
      <c r="C3053"/>
    </row>
    <row r="3054" spans="2:3" x14ac:dyDescent="0.45">
      <c r="B3054"/>
      <c r="C3054"/>
    </row>
    <row r="3055" spans="2:3" x14ac:dyDescent="0.45">
      <c r="B3055"/>
      <c r="C3055"/>
    </row>
    <row r="3056" spans="2:3" x14ac:dyDescent="0.45">
      <c r="B3056"/>
      <c r="C3056"/>
    </row>
    <row r="3057" spans="2:3" x14ac:dyDescent="0.45">
      <c r="B3057"/>
      <c r="C3057"/>
    </row>
    <row r="3058" spans="2:3" x14ac:dyDescent="0.45">
      <c r="B3058"/>
      <c r="C3058"/>
    </row>
    <row r="3059" spans="2:3" x14ac:dyDescent="0.45">
      <c r="B3059"/>
      <c r="C3059"/>
    </row>
    <row r="3060" spans="2:3" x14ac:dyDescent="0.45">
      <c r="B3060"/>
      <c r="C3060"/>
    </row>
    <row r="3061" spans="2:3" x14ac:dyDescent="0.45">
      <c r="B3061"/>
      <c r="C3061"/>
    </row>
    <row r="3062" spans="2:3" x14ac:dyDescent="0.45">
      <c r="B3062"/>
      <c r="C3062"/>
    </row>
    <row r="3063" spans="2:3" x14ac:dyDescent="0.45">
      <c r="B3063"/>
      <c r="C3063"/>
    </row>
    <row r="3064" spans="2:3" x14ac:dyDescent="0.45">
      <c r="B3064"/>
      <c r="C3064"/>
    </row>
    <row r="3065" spans="2:3" x14ac:dyDescent="0.45">
      <c r="B3065"/>
      <c r="C3065"/>
    </row>
    <row r="3066" spans="2:3" x14ac:dyDescent="0.45">
      <c r="B3066"/>
      <c r="C3066"/>
    </row>
    <row r="3067" spans="2:3" x14ac:dyDescent="0.45">
      <c r="B3067"/>
      <c r="C3067"/>
    </row>
    <row r="3068" spans="2:3" x14ac:dyDescent="0.45">
      <c r="B3068"/>
      <c r="C3068"/>
    </row>
    <row r="3069" spans="2:3" x14ac:dyDescent="0.45">
      <c r="B3069"/>
      <c r="C3069"/>
    </row>
    <row r="3070" spans="2:3" x14ac:dyDescent="0.45">
      <c r="B3070"/>
      <c r="C3070"/>
    </row>
    <row r="3071" spans="2:3" x14ac:dyDescent="0.45">
      <c r="B3071"/>
      <c r="C3071"/>
    </row>
    <row r="3072" spans="2:3" x14ac:dyDescent="0.45">
      <c r="B3072"/>
      <c r="C3072"/>
    </row>
    <row r="3073" spans="2:3" x14ac:dyDescent="0.45">
      <c r="B3073"/>
      <c r="C3073"/>
    </row>
    <row r="3074" spans="2:3" x14ac:dyDescent="0.45">
      <c r="B3074"/>
      <c r="C3074"/>
    </row>
    <row r="3075" spans="2:3" x14ac:dyDescent="0.45">
      <c r="B3075"/>
      <c r="C3075"/>
    </row>
    <row r="3076" spans="2:3" x14ac:dyDescent="0.45">
      <c r="B3076"/>
      <c r="C3076"/>
    </row>
    <row r="3077" spans="2:3" x14ac:dyDescent="0.45">
      <c r="B3077"/>
      <c r="C3077"/>
    </row>
    <row r="3078" spans="2:3" x14ac:dyDescent="0.45">
      <c r="B3078"/>
      <c r="C3078"/>
    </row>
    <row r="3079" spans="2:3" x14ac:dyDescent="0.45">
      <c r="B3079"/>
      <c r="C3079"/>
    </row>
    <row r="3080" spans="2:3" x14ac:dyDescent="0.45">
      <c r="B3080"/>
      <c r="C3080"/>
    </row>
    <row r="3081" spans="2:3" x14ac:dyDescent="0.45">
      <c r="B3081"/>
      <c r="C3081"/>
    </row>
    <row r="3082" spans="2:3" x14ac:dyDescent="0.45">
      <c r="B3082"/>
      <c r="C3082"/>
    </row>
    <row r="3083" spans="2:3" x14ac:dyDescent="0.45">
      <c r="B3083"/>
      <c r="C3083"/>
    </row>
    <row r="3084" spans="2:3" x14ac:dyDescent="0.45">
      <c r="B3084"/>
      <c r="C3084"/>
    </row>
    <row r="3085" spans="2:3" x14ac:dyDescent="0.45">
      <c r="B3085"/>
      <c r="C3085"/>
    </row>
    <row r="3086" spans="2:3" x14ac:dyDescent="0.45">
      <c r="B3086"/>
      <c r="C3086"/>
    </row>
    <row r="3087" spans="2:3" x14ac:dyDescent="0.45">
      <c r="B3087"/>
      <c r="C3087"/>
    </row>
    <row r="3088" spans="2:3" x14ac:dyDescent="0.45">
      <c r="B3088"/>
      <c r="C3088"/>
    </row>
    <row r="3089" spans="2:3" x14ac:dyDescent="0.45">
      <c r="B3089"/>
      <c r="C3089"/>
    </row>
    <row r="3090" spans="2:3" x14ac:dyDescent="0.45">
      <c r="B3090"/>
      <c r="C3090"/>
    </row>
    <row r="3091" spans="2:3" x14ac:dyDescent="0.45">
      <c r="B3091"/>
      <c r="C3091"/>
    </row>
    <row r="3092" spans="2:3" x14ac:dyDescent="0.45">
      <c r="B3092"/>
      <c r="C3092"/>
    </row>
    <row r="3093" spans="2:3" x14ac:dyDescent="0.45">
      <c r="B3093"/>
      <c r="C3093"/>
    </row>
    <row r="3094" spans="2:3" x14ac:dyDescent="0.45">
      <c r="B3094"/>
      <c r="C3094"/>
    </row>
    <row r="3095" spans="2:3" x14ac:dyDescent="0.45">
      <c r="B3095"/>
      <c r="C3095"/>
    </row>
    <row r="3096" spans="2:3" x14ac:dyDescent="0.45">
      <c r="B3096"/>
      <c r="C3096"/>
    </row>
    <row r="3097" spans="2:3" x14ac:dyDescent="0.45">
      <c r="B3097"/>
      <c r="C3097"/>
    </row>
    <row r="3098" spans="2:3" x14ac:dyDescent="0.45">
      <c r="B3098"/>
      <c r="C3098"/>
    </row>
    <row r="3099" spans="2:3" x14ac:dyDescent="0.45">
      <c r="B3099"/>
      <c r="C3099"/>
    </row>
    <row r="3100" spans="2:3" x14ac:dyDescent="0.45">
      <c r="B3100"/>
      <c r="C3100"/>
    </row>
    <row r="3101" spans="2:3" x14ac:dyDescent="0.45">
      <c r="B3101"/>
      <c r="C3101"/>
    </row>
    <row r="3102" spans="2:3" x14ac:dyDescent="0.45">
      <c r="B3102"/>
      <c r="C3102"/>
    </row>
    <row r="3103" spans="2:3" x14ac:dyDescent="0.45">
      <c r="B3103"/>
      <c r="C3103"/>
    </row>
    <row r="3104" spans="2:3" x14ac:dyDescent="0.45">
      <c r="B3104"/>
      <c r="C3104"/>
    </row>
    <row r="3105" spans="2:3" x14ac:dyDescent="0.45">
      <c r="B3105"/>
      <c r="C3105"/>
    </row>
    <row r="3106" spans="2:3" x14ac:dyDescent="0.45">
      <c r="B3106"/>
      <c r="C3106"/>
    </row>
    <row r="3107" spans="2:3" x14ac:dyDescent="0.45">
      <c r="B3107"/>
      <c r="C3107"/>
    </row>
    <row r="3108" spans="2:3" x14ac:dyDescent="0.45">
      <c r="B3108"/>
      <c r="C3108"/>
    </row>
    <row r="3109" spans="2:3" x14ac:dyDescent="0.45">
      <c r="B3109"/>
      <c r="C3109"/>
    </row>
    <row r="3110" spans="2:3" x14ac:dyDescent="0.45">
      <c r="B3110"/>
      <c r="C3110"/>
    </row>
    <row r="3111" spans="2:3" x14ac:dyDescent="0.45">
      <c r="B3111"/>
      <c r="C3111"/>
    </row>
    <row r="3112" spans="2:3" x14ac:dyDescent="0.45">
      <c r="B3112"/>
      <c r="C3112"/>
    </row>
    <row r="3113" spans="2:3" x14ac:dyDescent="0.45">
      <c r="B3113"/>
      <c r="C3113"/>
    </row>
    <row r="3114" spans="2:3" x14ac:dyDescent="0.45">
      <c r="B3114"/>
      <c r="C3114"/>
    </row>
    <row r="3115" spans="2:3" x14ac:dyDescent="0.45">
      <c r="B3115"/>
      <c r="C3115"/>
    </row>
    <row r="3116" spans="2:3" x14ac:dyDescent="0.45">
      <c r="B3116"/>
      <c r="C3116"/>
    </row>
    <row r="3117" spans="2:3" x14ac:dyDescent="0.45">
      <c r="B3117"/>
      <c r="C3117"/>
    </row>
    <row r="3118" spans="2:3" x14ac:dyDescent="0.45">
      <c r="B3118"/>
      <c r="C3118"/>
    </row>
    <row r="3119" spans="2:3" x14ac:dyDescent="0.45">
      <c r="B3119"/>
      <c r="C3119"/>
    </row>
    <row r="3120" spans="2:3" x14ac:dyDescent="0.45">
      <c r="B3120"/>
      <c r="C3120"/>
    </row>
    <row r="3121" spans="2:3" x14ac:dyDescent="0.45">
      <c r="B3121"/>
      <c r="C3121"/>
    </row>
    <row r="3122" spans="2:3" x14ac:dyDescent="0.45">
      <c r="B3122"/>
      <c r="C3122"/>
    </row>
    <row r="3123" spans="2:3" x14ac:dyDescent="0.45">
      <c r="B3123"/>
      <c r="C3123"/>
    </row>
    <row r="3124" spans="2:3" x14ac:dyDescent="0.45">
      <c r="B3124"/>
      <c r="C3124"/>
    </row>
    <row r="3125" spans="2:3" x14ac:dyDescent="0.45">
      <c r="B3125"/>
      <c r="C3125"/>
    </row>
    <row r="3126" spans="2:3" x14ac:dyDescent="0.45">
      <c r="B3126"/>
      <c r="C3126"/>
    </row>
    <row r="3127" spans="2:3" x14ac:dyDescent="0.45">
      <c r="B3127"/>
      <c r="C3127"/>
    </row>
    <row r="3128" spans="2:3" x14ac:dyDescent="0.45">
      <c r="B3128"/>
      <c r="C3128"/>
    </row>
    <row r="3129" spans="2:3" x14ac:dyDescent="0.45">
      <c r="B3129"/>
      <c r="C3129"/>
    </row>
    <row r="3130" spans="2:3" x14ac:dyDescent="0.45">
      <c r="B3130"/>
      <c r="C3130"/>
    </row>
    <row r="3131" spans="2:3" x14ac:dyDescent="0.45">
      <c r="B3131"/>
      <c r="C3131"/>
    </row>
    <row r="3132" spans="2:3" x14ac:dyDescent="0.45">
      <c r="B3132"/>
      <c r="C3132"/>
    </row>
    <row r="3133" spans="2:3" x14ac:dyDescent="0.45">
      <c r="B3133"/>
      <c r="C3133"/>
    </row>
    <row r="3134" spans="2:3" x14ac:dyDescent="0.45">
      <c r="B3134"/>
      <c r="C3134"/>
    </row>
    <row r="3135" spans="2:3" x14ac:dyDescent="0.45">
      <c r="B3135"/>
      <c r="C3135"/>
    </row>
    <row r="3136" spans="2:3" x14ac:dyDescent="0.45">
      <c r="B3136"/>
      <c r="C3136"/>
    </row>
    <row r="3137" spans="2:3" x14ac:dyDescent="0.45">
      <c r="B3137"/>
      <c r="C3137"/>
    </row>
    <row r="3138" spans="2:3" x14ac:dyDescent="0.45">
      <c r="B3138"/>
      <c r="C3138"/>
    </row>
    <row r="3139" spans="2:3" x14ac:dyDescent="0.45">
      <c r="B3139"/>
      <c r="C3139"/>
    </row>
    <row r="3140" spans="2:3" x14ac:dyDescent="0.45">
      <c r="B3140"/>
      <c r="C3140"/>
    </row>
    <row r="3141" spans="2:3" x14ac:dyDescent="0.45">
      <c r="B3141"/>
      <c r="C3141"/>
    </row>
    <row r="3142" spans="2:3" x14ac:dyDescent="0.45">
      <c r="B3142"/>
      <c r="C3142"/>
    </row>
    <row r="3143" spans="2:3" x14ac:dyDescent="0.45">
      <c r="B3143"/>
      <c r="C3143"/>
    </row>
    <row r="3144" spans="2:3" x14ac:dyDescent="0.45">
      <c r="B3144"/>
      <c r="C3144"/>
    </row>
    <row r="3145" spans="2:3" x14ac:dyDescent="0.45">
      <c r="B3145"/>
      <c r="C3145"/>
    </row>
    <row r="3146" spans="2:3" x14ac:dyDescent="0.45">
      <c r="B3146"/>
      <c r="C3146"/>
    </row>
    <row r="3147" spans="2:3" x14ac:dyDescent="0.45">
      <c r="B3147"/>
      <c r="C3147"/>
    </row>
    <row r="3148" spans="2:3" x14ac:dyDescent="0.45">
      <c r="B3148"/>
      <c r="C3148"/>
    </row>
    <row r="3149" spans="2:3" x14ac:dyDescent="0.45">
      <c r="B3149"/>
      <c r="C3149"/>
    </row>
    <row r="3150" spans="2:3" x14ac:dyDescent="0.45">
      <c r="B3150"/>
      <c r="C3150"/>
    </row>
    <row r="3151" spans="2:3" x14ac:dyDescent="0.45">
      <c r="B3151"/>
      <c r="C3151"/>
    </row>
    <row r="3152" spans="2:3" x14ac:dyDescent="0.45">
      <c r="B3152"/>
      <c r="C3152"/>
    </row>
    <row r="3153" spans="2:3" x14ac:dyDescent="0.45">
      <c r="B3153"/>
      <c r="C3153"/>
    </row>
    <row r="3154" spans="2:3" x14ac:dyDescent="0.45">
      <c r="B3154"/>
      <c r="C3154"/>
    </row>
    <row r="3155" spans="2:3" x14ac:dyDescent="0.45">
      <c r="B3155"/>
      <c r="C3155"/>
    </row>
    <row r="3156" spans="2:3" x14ac:dyDescent="0.45">
      <c r="B3156"/>
      <c r="C3156"/>
    </row>
    <row r="3157" spans="2:3" x14ac:dyDescent="0.45">
      <c r="B3157"/>
      <c r="C3157"/>
    </row>
    <row r="3158" spans="2:3" x14ac:dyDescent="0.45">
      <c r="B3158"/>
      <c r="C3158"/>
    </row>
    <row r="3159" spans="2:3" x14ac:dyDescent="0.45">
      <c r="B3159"/>
      <c r="C3159"/>
    </row>
    <row r="3160" spans="2:3" x14ac:dyDescent="0.45">
      <c r="B3160"/>
      <c r="C3160"/>
    </row>
    <row r="3161" spans="2:3" x14ac:dyDescent="0.45">
      <c r="B3161"/>
      <c r="C3161"/>
    </row>
    <row r="3162" spans="2:3" x14ac:dyDescent="0.45">
      <c r="B3162"/>
      <c r="C3162"/>
    </row>
    <row r="3163" spans="2:3" x14ac:dyDescent="0.45">
      <c r="B3163"/>
      <c r="C3163"/>
    </row>
    <row r="3164" spans="2:3" x14ac:dyDescent="0.45">
      <c r="B3164"/>
      <c r="C3164"/>
    </row>
    <row r="3165" spans="2:3" x14ac:dyDescent="0.45">
      <c r="B3165"/>
      <c r="C3165"/>
    </row>
    <row r="3166" spans="2:3" x14ac:dyDescent="0.45">
      <c r="B3166"/>
      <c r="C3166"/>
    </row>
    <row r="3167" spans="2:3" x14ac:dyDescent="0.45">
      <c r="B3167"/>
      <c r="C3167"/>
    </row>
    <row r="3168" spans="2:3" x14ac:dyDescent="0.45">
      <c r="B3168"/>
      <c r="C3168"/>
    </row>
    <row r="3169" spans="2:3" x14ac:dyDescent="0.45">
      <c r="B3169"/>
      <c r="C3169"/>
    </row>
    <row r="3170" spans="2:3" x14ac:dyDescent="0.45">
      <c r="B3170"/>
      <c r="C3170"/>
    </row>
    <row r="3171" spans="2:3" x14ac:dyDescent="0.45">
      <c r="B3171"/>
      <c r="C3171"/>
    </row>
    <row r="3172" spans="2:3" x14ac:dyDescent="0.45">
      <c r="B3172"/>
      <c r="C3172"/>
    </row>
    <row r="3173" spans="2:3" x14ac:dyDescent="0.45">
      <c r="B3173"/>
      <c r="C3173"/>
    </row>
    <row r="3174" spans="2:3" x14ac:dyDescent="0.45">
      <c r="B3174"/>
      <c r="C3174"/>
    </row>
    <row r="3175" spans="2:3" x14ac:dyDescent="0.45">
      <c r="B3175"/>
      <c r="C3175"/>
    </row>
    <row r="3176" spans="2:3" x14ac:dyDescent="0.45">
      <c r="B3176"/>
      <c r="C3176"/>
    </row>
    <row r="3177" spans="2:3" x14ac:dyDescent="0.45">
      <c r="B3177"/>
      <c r="C3177"/>
    </row>
    <row r="3178" spans="2:3" x14ac:dyDescent="0.45">
      <c r="B3178"/>
      <c r="C3178"/>
    </row>
    <row r="3179" spans="2:3" x14ac:dyDescent="0.45">
      <c r="B3179"/>
      <c r="C3179"/>
    </row>
    <row r="3180" spans="2:3" x14ac:dyDescent="0.45">
      <c r="B3180"/>
      <c r="C3180"/>
    </row>
    <row r="3181" spans="2:3" x14ac:dyDescent="0.45">
      <c r="B3181"/>
      <c r="C3181"/>
    </row>
    <row r="3182" spans="2:3" x14ac:dyDescent="0.45">
      <c r="B3182"/>
      <c r="C3182"/>
    </row>
    <row r="3183" spans="2:3" x14ac:dyDescent="0.45">
      <c r="B3183"/>
      <c r="C3183"/>
    </row>
    <row r="3184" spans="2:3" x14ac:dyDescent="0.45">
      <c r="B3184"/>
      <c r="C3184"/>
    </row>
    <row r="3185" spans="2:3" x14ac:dyDescent="0.45">
      <c r="B3185"/>
      <c r="C3185"/>
    </row>
    <row r="3186" spans="2:3" x14ac:dyDescent="0.45">
      <c r="B3186"/>
      <c r="C3186"/>
    </row>
    <row r="3187" spans="2:3" x14ac:dyDescent="0.45">
      <c r="B3187"/>
      <c r="C3187"/>
    </row>
    <row r="3188" spans="2:3" x14ac:dyDescent="0.45">
      <c r="B3188"/>
      <c r="C3188"/>
    </row>
    <row r="3189" spans="2:3" x14ac:dyDescent="0.45">
      <c r="B3189"/>
      <c r="C3189"/>
    </row>
    <row r="3190" spans="2:3" x14ac:dyDescent="0.45">
      <c r="B3190"/>
      <c r="C3190"/>
    </row>
    <row r="3191" spans="2:3" x14ac:dyDescent="0.45">
      <c r="B3191"/>
      <c r="C3191"/>
    </row>
    <row r="3192" spans="2:3" x14ac:dyDescent="0.45">
      <c r="B3192"/>
      <c r="C3192"/>
    </row>
    <row r="3193" spans="2:3" x14ac:dyDescent="0.45">
      <c r="B3193"/>
      <c r="C3193"/>
    </row>
    <row r="3194" spans="2:3" x14ac:dyDescent="0.45">
      <c r="B3194"/>
      <c r="C3194"/>
    </row>
    <row r="3195" spans="2:3" x14ac:dyDescent="0.45">
      <c r="B3195"/>
      <c r="C3195"/>
    </row>
    <row r="3196" spans="2:3" x14ac:dyDescent="0.45">
      <c r="B3196"/>
      <c r="C3196"/>
    </row>
    <row r="3197" spans="2:3" x14ac:dyDescent="0.45">
      <c r="B3197"/>
      <c r="C3197"/>
    </row>
    <row r="3198" spans="2:3" x14ac:dyDescent="0.45">
      <c r="B3198"/>
      <c r="C3198"/>
    </row>
    <row r="3199" spans="2:3" x14ac:dyDescent="0.45">
      <c r="B3199"/>
      <c r="C3199"/>
    </row>
    <row r="3200" spans="2:3" x14ac:dyDescent="0.45">
      <c r="B3200"/>
      <c r="C3200"/>
    </row>
    <row r="3201" spans="2:3" x14ac:dyDescent="0.45">
      <c r="B3201"/>
      <c r="C3201"/>
    </row>
    <row r="3202" spans="2:3" x14ac:dyDescent="0.45">
      <c r="B3202"/>
      <c r="C3202"/>
    </row>
    <row r="3203" spans="2:3" x14ac:dyDescent="0.45">
      <c r="B3203"/>
      <c r="C3203"/>
    </row>
    <row r="3204" spans="2:3" x14ac:dyDescent="0.45">
      <c r="B3204"/>
      <c r="C3204"/>
    </row>
    <row r="3205" spans="2:3" x14ac:dyDescent="0.45">
      <c r="B3205"/>
      <c r="C3205"/>
    </row>
    <row r="3206" spans="2:3" x14ac:dyDescent="0.45">
      <c r="B3206"/>
      <c r="C3206"/>
    </row>
    <row r="3207" spans="2:3" x14ac:dyDescent="0.45">
      <c r="B3207"/>
      <c r="C3207"/>
    </row>
    <row r="3208" spans="2:3" x14ac:dyDescent="0.45">
      <c r="B3208"/>
      <c r="C3208"/>
    </row>
    <row r="3209" spans="2:3" x14ac:dyDescent="0.45">
      <c r="B3209"/>
      <c r="C3209"/>
    </row>
    <row r="3210" spans="2:3" x14ac:dyDescent="0.45">
      <c r="B3210"/>
      <c r="C3210"/>
    </row>
    <row r="3211" spans="2:3" x14ac:dyDescent="0.45">
      <c r="B3211"/>
      <c r="C3211"/>
    </row>
    <row r="3212" spans="2:3" x14ac:dyDescent="0.45">
      <c r="B3212"/>
      <c r="C3212"/>
    </row>
    <row r="3213" spans="2:3" x14ac:dyDescent="0.45">
      <c r="B3213"/>
      <c r="C3213"/>
    </row>
    <row r="3214" spans="2:3" x14ac:dyDescent="0.45">
      <c r="B3214"/>
      <c r="C3214"/>
    </row>
    <row r="3215" spans="2:3" x14ac:dyDescent="0.45">
      <c r="B3215"/>
      <c r="C3215"/>
    </row>
    <row r="3216" spans="2:3" x14ac:dyDescent="0.45">
      <c r="B3216"/>
      <c r="C3216"/>
    </row>
    <row r="3217" spans="2:3" x14ac:dyDescent="0.45">
      <c r="B3217"/>
      <c r="C3217"/>
    </row>
    <row r="3218" spans="2:3" x14ac:dyDescent="0.45">
      <c r="B3218"/>
      <c r="C3218"/>
    </row>
    <row r="3219" spans="2:3" x14ac:dyDescent="0.45">
      <c r="B3219"/>
      <c r="C3219"/>
    </row>
    <row r="3220" spans="2:3" x14ac:dyDescent="0.45">
      <c r="B3220"/>
      <c r="C3220"/>
    </row>
    <row r="3221" spans="2:3" x14ac:dyDescent="0.45">
      <c r="B3221"/>
      <c r="C3221"/>
    </row>
    <row r="3222" spans="2:3" x14ac:dyDescent="0.45">
      <c r="B3222"/>
      <c r="C3222"/>
    </row>
    <row r="3223" spans="2:3" x14ac:dyDescent="0.45">
      <c r="B3223"/>
      <c r="C3223"/>
    </row>
    <row r="3224" spans="2:3" x14ac:dyDescent="0.45">
      <c r="B3224"/>
      <c r="C3224"/>
    </row>
    <row r="3225" spans="2:3" x14ac:dyDescent="0.45">
      <c r="B3225"/>
      <c r="C3225"/>
    </row>
    <row r="3226" spans="2:3" x14ac:dyDescent="0.45">
      <c r="B3226"/>
      <c r="C3226"/>
    </row>
    <row r="3227" spans="2:3" x14ac:dyDescent="0.45">
      <c r="B3227"/>
      <c r="C3227"/>
    </row>
    <row r="3228" spans="2:3" x14ac:dyDescent="0.45">
      <c r="B3228"/>
      <c r="C3228"/>
    </row>
    <row r="3229" spans="2:3" x14ac:dyDescent="0.45">
      <c r="B3229"/>
      <c r="C3229"/>
    </row>
    <row r="3230" spans="2:3" x14ac:dyDescent="0.45">
      <c r="B3230"/>
      <c r="C3230"/>
    </row>
    <row r="3231" spans="2:3" x14ac:dyDescent="0.45">
      <c r="B3231"/>
      <c r="C3231"/>
    </row>
    <row r="3232" spans="2:3" x14ac:dyDescent="0.45">
      <c r="B3232"/>
      <c r="C3232"/>
    </row>
    <row r="3233" spans="2:3" x14ac:dyDescent="0.45">
      <c r="B3233"/>
      <c r="C3233"/>
    </row>
    <row r="3234" spans="2:3" x14ac:dyDescent="0.45">
      <c r="B3234"/>
      <c r="C3234"/>
    </row>
    <row r="3235" spans="2:3" x14ac:dyDescent="0.45">
      <c r="B3235"/>
      <c r="C3235"/>
    </row>
    <row r="3236" spans="2:3" x14ac:dyDescent="0.45">
      <c r="B3236"/>
      <c r="C3236"/>
    </row>
    <row r="3237" spans="2:3" x14ac:dyDescent="0.45">
      <c r="B3237"/>
      <c r="C3237"/>
    </row>
    <row r="3238" spans="2:3" x14ac:dyDescent="0.45">
      <c r="B3238"/>
      <c r="C3238"/>
    </row>
    <row r="3239" spans="2:3" x14ac:dyDescent="0.45">
      <c r="B3239"/>
      <c r="C3239"/>
    </row>
    <row r="3240" spans="2:3" x14ac:dyDescent="0.45">
      <c r="B3240"/>
      <c r="C3240"/>
    </row>
    <row r="3241" spans="2:3" x14ac:dyDescent="0.45">
      <c r="B3241"/>
      <c r="C3241"/>
    </row>
    <row r="3242" spans="2:3" x14ac:dyDescent="0.45">
      <c r="B3242"/>
      <c r="C3242"/>
    </row>
    <row r="3243" spans="2:3" x14ac:dyDescent="0.45">
      <c r="B3243"/>
      <c r="C3243"/>
    </row>
    <row r="3244" spans="2:3" x14ac:dyDescent="0.45">
      <c r="B3244"/>
      <c r="C3244"/>
    </row>
    <row r="3245" spans="2:3" x14ac:dyDescent="0.45">
      <c r="B3245"/>
      <c r="C3245"/>
    </row>
    <row r="3246" spans="2:3" x14ac:dyDescent="0.45">
      <c r="B3246"/>
      <c r="C3246"/>
    </row>
    <row r="3247" spans="2:3" x14ac:dyDescent="0.45">
      <c r="B3247"/>
      <c r="C3247"/>
    </row>
    <row r="3248" spans="2:3" x14ac:dyDescent="0.45">
      <c r="B3248"/>
      <c r="C3248"/>
    </row>
    <row r="3249" spans="2:3" x14ac:dyDescent="0.45">
      <c r="B3249"/>
      <c r="C3249"/>
    </row>
    <row r="3250" spans="2:3" x14ac:dyDescent="0.45">
      <c r="B3250"/>
      <c r="C3250"/>
    </row>
    <row r="3251" spans="2:3" x14ac:dyDescent="0.45">
      <c r="B3251"/>
      <c r="C3251"/>
    </row>
    <row r="3252" spans="2:3" x14ac:dyDescent="0.45">
      <c r="B3252"/>
      <c r="C3252"/>
    </row>
    <row r="3253" spans="2:3" x14ac:dyDescent="0.45">
      <c r="B3253"/>
      <c r="C3253"/>
    </row>
    <row r="3254" spans="2:3" x14ac:dyDescent="0.45">
      <c r="B3254"/>
      <c r="C3254"/>
    </row>
    <row r="3255" spans="2:3" x14ac:dyDescent="0.45">
      <c r="B3255"/>
      <c r="C3255"/>
    </row>
    <row r="3256" spans="2:3" x14ac:dyDescent="0.45">
      <c r="B3256"/>
      <c r="C3256"/>
    </row>
    <row r="3257" spans="2:3" x14ac:dyDescent="0.45">
      <c r="B3257"/>
      <c r="C3257"/>
    </row>
    <row r="3258" spans="2:3" x14ac:dyDescent="0.45">
      <c r="B3258"/>
      <c r="C3258"/>
    </row>
    <row r="3259" spans="2:3" x14ac:dyDescent="0.45">
      <c r="B3259"/>
      <c r="C3259"/>
    </row>
    <row r="3260" spans="2:3" x14ac:dyDescent="0.45">
      <c r="B3260"/>
      <c r="C3260"/>
    </row>
    <row r="3261" spans="2:3" x14ac:dyDescent="0.45">
      <c r="B3261"/>
      <c r="C3261"/>
    </row>
    <row r="3262" spans="2:3" x14ac:dyDescent="0.45">
      <c r="B3262"/>
      <c r="C3262"/>
    </row>
    <row r="3263" spans="2:3" x14ac:dyDescent="0.45">
      <c r="B3263"/>
      <c r="C3263"/>
    </row>
    <row r="3264" spans="2:3" x14ac:dyDescent="0.45">
      <c r="B3264"/>
      <c r="C3264"/>
    </row>
    <row r="3265" spans="2:3" x14ac:dyDescent="0.45">
      <c r="B3265"/>
      <c r="C3265"/>
    </row>
    <row r="3266" spans="2:3" x14ac:dyDescent="0.45">
      <c r="B3266"/>
      <c r="C3266"/>
    </row>
    <row r="3267" spans="2:3" x14ac:dyDescent="0.45">
      <c r="B3267"/>
      <c r="C3267"/>
    </row>
    <row r="3268" spans="2:3" x14ac:dyDescent="0.45">
      <c r="B3268"/>
      <c r="C3268"/>
    </row>
    <row r="3269" spans="2:3" x14ac:dyDescent="0.45">
      <c r="B3269"/>
      <c r="C3269"/>
    </row>
    <row r="3270" spans="2:3" x14ac:dyDescent="0.45">
      <c r="B3270"/>
      <c r="C3270"/>
    </row>
    <row r="3271" spans="2:3" x14ac:dyDescent="0.45">
      <c r="B3271"/>
      <c r="C3271"/>
    </row>
    <row r="3272" spans="2:3" x14ac:dyDescent="0.45">
      <c r="B3272"/>
      <c r="C3272"/>
    </row>
    <row r="3273" spans="2:3" x14ac:dyDescent="0.45">
      <c r="B3273"/>
      <c r="C3273"/>
    </row>
    <row r="3274" spans="2:3" x14ac:dyDescent="0.45">
      <c r="B3274"/>
      <c r="C3274"/>
    </row>
    <row r="3275" spans="2:3" x14ac:dyDescent="0.45">
      <c r="B3275"/>
      <c r="C3275"/>
    </row>
    <row r="3276" spans="2:3" x14ac:dyDescent="0.45">
      <c r="B3276"/>
      <c r="C3276"/>
    </row>
    <row r="3277" spans="2:3" x14ac:dyDescent="0.45">
      <c r="B3277"/>
      <c r="C3277"/>
    </row>
    <row r="3278" spans="2:3" x14ac:dyDescent="0.45">
      <c r="B3278"/>
      <c r="C3278"/>
    </row>
    <row r="3279" spans="2:3" x14ac:dyDescent="0.45">
      <c r="B3279"/>
      <c r="C3279"/>
    </row>
    <row r="3280" spans="2:3" x14ac:dyDescent="0.45">
      <c r="B3280"/>
      <c r="C3280"/>
    </row>
    <row r="3281" spans="2:3" x14ac:dyDescent="0.45">
      <c r="B3281"/>
      <c r="C3281"/>
    </row>
    <row r="3282" spans="2:3" x14ac:dyDescent="0.45">
      <c r="B3282"/>
      <c r="C3282"/>
    </row>
    <row r="3283" spans="2:3" x14ac:dyDescent="0.45">
      <c r="B3283"/>
      <c r="C3283"/>
    </row>
    <row r="3284" spans="2:3" x14ac:dyDescent="0.45">
      <c r="B3284"/>
      <c r="C3284"/>
    </row>
    <row r="3285" spans="2:3" x14ac:dyDescent="0.45">
      <c r="B3285"/>
      <c r="C3285"/>
    </row>
    <row r="3286" spans="2:3" x14ac:dyDescent="0.45">
      <c r="B3286"/>
      <c r="C3286"/>
    </row>
    <row r="3287" spans="2:3" x14ac:dyDescent="0.45">
      <c r="B3287"/>
      <c r="C3287"/>
    </row>
    <row r="3288" spans="2:3" x14ac:dyDescent="0.45">
      <c r="B3288"/>
      <c r="C3288"/>
    </row>
    <row r="3289" spans="2:3" x14ac:dyDescent="0.45">
      <c r="B3289"/>
      <c r="C3289"/>
    </row>
    <row r="3290" spans="2:3" x14ac:dyDescent="0.45">
      <c r="B3290"/>
      <c r="C3290"/>
    </row>
    <row r="3291" spans="2:3" x14ac:dyDescent="0.45">
      <c r="B3291"/>
      <c r="C3291"/>
    </row>
    <row r="3292" spans="2:3" x14ac:dyDescent="0.45">
      <c r="B3292"/>
      <c r="C3292"/>
    </row>
    <row r="3293" spans="2:3" x14ac:dyDescent="0.45">
      <c r="B3293"/>
      <c r="C3293"/>
    </row>
    <row r="3294" spans="2:3" x14ac:dyDescent="0.45">
      <c r="B3294"/>
      <c r="C3294"/>
    </row>
    <row r="3295" spans="2:3" x14ac:dyDescent="0.45">
      <c r="B3295"/>
      <c r="C3295"/>
    </row>
    <row r="3296" spans="2:3" x14ac:dyDescent="0.45">
      <c r="B3296"/>
      <c r="C3296"/>
    </row>
    <row r="3297" spans="2:3" x14ac:dyDescent="0.45">
      <c r="B3297"/>
      <c r="C3297"/>
    </row>
    <row r="3298" spans="2:3" x14ac:dyDescent="0.45">
      <c r="B3298"/>
      <c r="C3298"/>
    </row>
    <row r="3299" spans="2:3" x14ac:dyDescent="0.45">
      <c r="B3299"/>
      <c r="C3299"/>
    </row>
    <row r="3300" spans="2:3" x14ac:dyDescent="0.45">
      <c r="B3300"/>
      <c r="C3300"/>
    </row>
    <row r="3301" spans="2:3" x14ac:dyDescent="0.45">
      <c r="B3301"/>
      <c r="C3301"/>
    </row>
    <row r="3302" spans="2:3" x14ac:dyDescent="0.45">
      <c r="B3302"/>
      <c r="C3302"/>
    </row>
    <row r="3303" spans="2:3" x14ac:dyDescent="0.45">
      <c r="B3303"/>
      <c r="C3303"/>
    </row>
    <row r="3304" spans="2:3" x14ac:dyDescent="0.45">
      <c r="B3304"/>
      <c r="C3304"/>
    </row>
    <row r="3305" spans="2:3" x14ac:dyDescent="0.45">
      <c r="B3305"/>
      <c r="C3305"/>
    </row>
    <row r="3306" spans="2:3" x14ac:dyDescent="0.45">
      <c r="B3306"/>
      <c r="C3306"/>
    </row>
    <row r="3307" spans="2:3" x14ac:dyDescent="0.45">
      <c r="B3307"/>
      <c r="C3307"/>
    </row>
    <row r="3308" spans="2:3" x14ac:dyDescent="0.45">
      <c r="B3308"/>
      <c r="C3308"/>
    </row>
    <row r="3309" spans="2:3" x14ac:dyDescent="0.45">
      <c r="B3309"/>
      <c r="C3309"/>
    </row>
    <row r="3310" spans="2:3" x14ac:dyDescent="0.45">
      <c r="B3310"/>
      <c r="C3310"/>
    </row>
    <row r="3311" spans="2:3" x14ac:dyDescent="0.45">
      <c r="B3311"/>
      <c r="C3311"/>
    </row>
    <row r="3312" spans="2:3" x14ac:dyDescent="0.45">
      <c r="B3312"/>
      <c r="C3312"/>
    </row>
    <row r="3313" spans="2:3" x14ac:dyDescent="0.45">
      <c r="B3313"/>
      <c r="C3313"/>
    </row>
    <row r="3314" spans="2:3" x14ac:dyDescent="0.45">
      <c r="B3314"/>
      <c r="C3314"/>
    </row>
    <row r="3315" spans="2:3" x14ac:dyDescent="0.45">
      <c r="B3315"/>
      <c r="C3315"/>
    </row>
    <row r="3316" spans="2:3" x14ac:dyDescent="0.45">
      <c r="B3316"/>
      <c r="C3316"/>
    </row>
    <row r="3317" spans="2:3" x14ac:dyDescent="0.45">
      <c r="B3317"/>
      <c r="C3317"/>
    </row>
    <row r="3318" spans="2:3" x14ac:dyDescent="0.45">
      <c r="B3318"/>
      <c r="C3318"/>
    </row>
    <row r="3319" spans="2:3" x14ac:dyDescent="0.45">
      <c r="B3319"/>
      <c r="C3319"/>
    </row>
    <row r="3320" spans="2:3" x14ac:dyDescent="0.45">
      <c r="B3320"/>
      <c r="C3320"/>
    </row>
    <row r="3321" spans="2:3" x14ac:dyDescent="0.45">
      <c r="B3321"/>
      <c r="C3321"/>
    </row>
    <row r="3322" spans="2:3" x14ac:dyDescent="0.45">
      <c r="B3322"/>
      <c r="C3322"/>
    </row>
    <row r="3323" spans="2:3" x14ac:dyDescent="0.45">
      <c r="B3323"/>
      <c r="C3323"/>
    </row>
    <row r="3324" spans="2:3" x14ac:dyDescent="0.45">
      <c r="B3324"/>
      <c r="C3324"/>
    </row>
    <row r="3325" spans="2:3" x14ac:dyDescent="0.45">
      <c r="B3325"/>
      <c r="C3325"/>
    </row>
    <row r="3326" spans="2:3" x14ac:dyDescent="0.45">
      <c r="B3326"/>
      <c r="C3326"/>
    </row>
    <row r="3327" spans="2:3" x14ac:dyDescent="0.45">
      <c r="B3327"/>
      <c r="C3327"/>
    </row>
    <row r="3328" spans="2:3" x14ac:dyDescent="0.45">
      <c r="B3328"/>
      <c r="C3328"/>
    </row>
    <row r="3329" spans="2:3" x14ac:dyDescent="0.45">
      <c r="B3329"/>
      <c r="C3329"/>
    </row>
    <row r="3330" spans="2:3" x14ac:dyDescent="0.45">
      <c r="B3330"/>
      <c r="C3330"/>
    </row>
    <row r="3331" spans="2:3" x14ac:dyDescent="0.45">
      <c r="B3331"/>
      <c r="C3331"/>
    </row>
    <row r="3332" spans="2:3" x14ac:dyDescent="0.45">
      <c r="B3332"/>
      <c r="C3332"/>
    </row>
    <row r="3333" spans="2:3" x14ac:dyDescent="0.45">
      <c r="B3333"/>
      <c r="C3333"/>
    </row>
    <row r="3334" spans="2:3" x14ac:dyDescent="0.45">
      <c r="B3334"/>
      <c r="C3334"/>
    </row>
    <row r="3335" spans="2:3" x14ac:dyDescent="0.45">
      <c r="B3335"/>
      <c r="C3335"/>
    </row>
    <row r="3336" spans="2:3" x14ac:dyDescent="0.45">
      <c r="B3336"/>
      <c r="C3336"/>
    </row>
    <row r="3337" spans="2:3" x14ac:dyDescent="0.45">
      <c r="B3337"/>
      <c r="C3337"/>
    </row>
    <row r="3338" spans="2:3" x14ac:dyDescent="0.45">
      <c r="B3338"/>
      <c r="C3338"/>
    </row>
    <row r="3339" spans="2:3" x14ac:dyDescent="0.45">
      <c r="B3339"/>
      <c r="C3339"/>
    </row>
    <row r="3340" spans="2:3" x14ac:dyDescent="0.45">
      <c r="B3340"/>
      <c r="C3340"/>
    </row>
    <row r="3341" spans="2:3" x14ac:dyDescent="0.45">
      <c r="B3341"/>
      <c r="C3341"/>
    </row>
    <row r="3342" spans="2:3" x14ac:dyDescent="0.45">
      <c r="B3342"/>
      <c r="C3342"/>
    </row>
    <row r="3343" spans="2:3" x14ac:dyDescent="0.45">
      <c r="B3343"/>
      <c r="C3343"/>
    </row>
    <row r="3344" spans="2:3" x14ac:dyDescent="0.45">
      <c r="B3344"/>
      <c r="C3344"/>
    </row>
    <row r="3345" spans="2:3" x14ac:dyDescent="0.45">
      <c r="B3345"/>
      <c r="C3345"/>
    </row>
    <row r="3346" spans="2:3" x14ac:dyDescent="0.45">
      <c r="B3346"/>
      <c r="C3346"/>
    </row>
    <row r="3347" spans="2:3" x14ac:dyDescent="0.45">
      <c r="B3347"/>
      <c r="C3347"/>
    </row>
    <row r="3348" spans="2:3" x14ac:dyDescent="0.45">
      <c r="B3348"/>
      <c r="C3348"/>
    </row>
    <row r="3349" spans="2:3" x14ac:dyDescent="0.45">
      <c r="B3349"/>
      <c r="C3349"/>
    </row>
    <row r="3350" spans="2:3" x14ac:dyDescent="0.45">
      <c r="B3350"/>
      <c r="C3350"/>
    </row>
    <row r="3351" spans="2:3" x14ac:dyDescent="0.45">
      <c r="B3351"/>
      <c r="C3351"/>
    </row>
    <row r="3352" spans="2:3" x14ac:dyDescent="0.45">
      <c r="B3352"/>
      <c r="C3352"/>
    </row>
    <row r="3353" spans="2:3" x14ac:dyDescent="0.45">
      <c r="B3353"/>
      <c r="C3353"/>
    </row>
    <row r="3354" spans="2:3" x14ac:dyDescent="0.45">
      <c r="B3354"/>
      <c r="C3354"/>
    </row>
    <row r="3355" spans="2:3" x14ac:dyDescent="0.45">
      <c r="B3355"/>
      <c r="C3355"/>
    </row>
    <row r="3356" spans="2:3" x14ac:dyDescent="0.45">
      <c r="B3356"/>
      <c r="C3356"/>
    </row>
    <row r="3357" spans="2:3" x14ac:dyDescent="0.45">
      <c r="B3357"/>
      <c r="C3357"/>
    </row>
    <row r="3358" spans="2:3" x14ac:dyDescent="0.45">
      <c r="B3358"/>
      <c r="C3358"/>
    </row>
    <row r="3359" spans="2:3" x14ac:dyDescent="0.45">
      <c r="B3359"/>
      <c r="C3359"/>
    </row>
    <row r="3360" spans="2:3" x14ac:dyDescent="0.45">
      <c r="B3360"/>
      <c r="C3360"/>
    </row>
    <row r="3361" spans="2:3" x14ac:dyDescent="0.45">
      <c r="B3361"/>
      <c r="C3361"/>
    </row>
    <row r="3362" spans="2:3" x14ac:dyDescent="0.45">
      <c r="B3362"/>
      <c r="C3362"/>
    </row>
    <row r="3363" spans="2:3" x14ac:dyDescent="0.45">
      <c r="B3363"/>
      <c r="C3363"/>
    </row>
    <row r="3364" spans="2:3" x14ac:dyDescent="0.45">
      <c r="B3364"/>
      <c r="C3364"/>
    </row>
    <row r="3365" spans="2:3" x14ac:dyDescent="0.45">
      <c r="B3365"/>
      <c r="C3365"/>
    </row>
    <row r="3366" spans="2:3" x14ac:dyDescent="0.45">
      <c r="B3366"/>
      <c r="C3366"/>
    </row>
    <row r="3367" spans="2:3" x14ac:dyDescent="0.45">
      <c r="B3367"/>
      <c r="C3367"/>
    </row>
    <row r="3368" spans="2:3" x14ac:dyDescent="0.45">
      <c r="B3368"/>
      <c r="C3368"/>
    </row>
    <row r="3369" spans="2:3" x14ac:dyDescent="0.45">
      <c r="B3369"/>
      <c r="C3369"/>
    </row>
    <row r="3370" spans="2:3" x14ac:dyDescent="0.45">
      <c r="B3370"/>
      <c r="C3370"/>
    </row>
    <row r="3371" spans="2:3" x14ac:dyDescent="0.45">
      <c r="B3371"/>
      <c r="C3371"/>
    </row>
    <row r="3372" spans="2:3" x14ac:dyDescent="0.45">
      <c r="B3372"/>
      <c r="C3372"/>
    </row>
    <row r="3373" spans="2:3" x14ac:dyDescent="0.45">
      <c r="B3373"/>
      <c r="C3373"/>
    </row>
    <row r="3374" spans="2:3" x14ac:dyDescent="0.45">
      <c r="B3374"/>
      <c r="C3374"/>
    </row>
    <row r="3375" spans="2:3" x14ac:dyDescent="0.45">
      <c r="B3375"/>
      <c r="C3375"/>
    </row>
    <row r="3376" spans="2:3" x14ac:dyDescent="0.45">
      <c r="B3376"/>
      <c r="C3376"/>
    </row>
    <row r="3377" spans="2:3" x14ac:dyDescent="0.45">
      <c r="B3377"/>
      <c r="C3377"/>
    </row>
    <row r="3378" spans="2:3" x14ac:dyDescent="0.45">
      <c r="B3378"/>
      <c r="C3378"/>
    </row>
    <row r="3379" spans="2:3" x14ac:dyDescent="0.45">
      <c r="B3379"/>
      <c r="C3379"/>
    </row>
    <row r="3380" spans="2:3" x14ac:dyDescent="0.45">
      <c r="B3380"/>
      <c r="C3380"/>
    </row>
    <row r="3381" spans="2:3" x14ac:dyDescent="0.45">
      <c r="B3381"/>
      <c r="C3381"/>
    </row>
    <row r="3382" spans="2:3" x14ac:dyDescent="0.45">
      <c r="B3382"/>
      <c r="C3382"/>
    </row>
    <row r="3383" spans="2:3" x14ac:dyDescent="0.45">
      <c r="B3383"/>
      <c r="C3383"/>
    </row>
    <row r="3384" spans="2:3" x14ac:dyDescent="0.45">
      <c r="B3384"/>
      <c r="C3384"/>
    </row>
    <row r="3385" spans="2:3" x14ac:dyDescent="0.45">
      <c r="B3385"/>
      <c r="C3385"/>
    </row>
    <row r="3386" spans="2:3" x14ac:dyDescent="0.45">
      <c r="B3386"/>
      <c r="C3386"/>
    </row>
    <row r="3387" spans="2:3" x14ac:dyDescent="0.45">
      <c r="B3387"/>
      <c r="C3387"/>
    </row>
    <row r="3388" spans="2:3" x14ac:dyDescent="0.45">
      <c r="B3388"/>
      <c r="C3388"/>
    </row>
    <row r="3389" spans="2:3" x14ac:dyDescent="0.45">
      <c r="B3389"/>
      <c r="C3389"/>
    </row>
    <row r="3390" spans="2:3" x14ac:dyDescent="0.45">
      <c r="B3390"/>
      <c r="C3390"/>
    </row>
    <row r="3391" spans="2:3" x14ac:dyDescent="0.45">
      <c r="B3391"/>
      <c r="C3391"/>
    </row>
    <row r="3392" spans="2:3" x14ac:dyDescent="0.45">
      <c r="B3392"/>
      <c r="C3392"/>
    </row>
    <row r="3393" spans="2:3" x14ac:dyDescent="0.45">
      <c r="B3393"/>
      <c r="C3393"/>
    </row>
    <row r="3394" spans="2:3" x14ac:dyDescent="0.45">
      <c r="B3394"/>
      <c r="C3394"/>
    </row>
    <row r="3395" spans="2:3" x14ac:dyDescent="0.45">
      <c r="B3395"/>
      <c r="C3395"/>
    </row>
    <row r="3396" spans="2:3" x14ac:dyDescent="0.45">
      <c r="B3396"/>
      <c r="C3396"/>
    </row>
    <row r="3397" spans="2:3" x14ac:dyDescent="0.45">
      <c r="B3397"/>
      <c r="C3397"/>
    </row>
    <row r="3398" spans="2:3" x14ac:dyDescent="0.45">
      <c r="B3398"/>
      <c r="C3398"/>
    </row>
    <row r="3399" spans="2:3" x14ac:dyDescent="0.45">
      <c r="B3399"/>
      <c r="C3399"/>
    </row>
    <row r="3400" spans="2:3" x14ac:dyDescent="0.45">
      <c r="B3400"/>
      <c r="C3400"/>
    </row>
    <row r="3401" spans="2:3" x14ac:dyDescent="0.45">
      <c r="B3401"/>
      <c r="C3401"/>
    </row>
    <row r="3402" spans="2:3" x14ac:dyDescent="0.45">
      <c r="B3402"/>
      <c r="C3402"/>
    </row>
    <row r="3403" spans="2:3" x14ac:dyDescent="0.45">
      <c r="B3403"/>
      <c r="C3403"/>
    </row>
    <row r="3404" spans="2:3" x14ac:dyDescent="0.45">
      <c r="B3404"/>
      <c r="C3404"/>
    </row>
    <row r="3405" spans="2:3" x14ac:dyDescent="0.45">
      <c r="B3405"/>
      <c r="C3405"/>
    </row>
    <row r="3406" spans="2:3" x14ac:dyDescent="0.45">
      <c r="B3406"/>
      <c r="C3406"/>
    </row>
    <row r="3407" spans="2:3" x14ac:dyDescent="0.45">
      <c r="B3407"/>
      <c r="C3407"/>
    </row>
    <row r="3408" spans="2:3" x14ac:dyDescent="0.45">
      <c r="B3408"/>
      <c r="C3408"/>
    </row>
    <row r="3409" spans="2:3" x14ac:dyDescent="0.45">
      <c r="B3409"/>
      <c r="C3409"/>
    </row>
    <row r="3410" spans="2:3" x14ac:dyDescent="0.45">
      <c r="B3410"/>
      <c r="C3410"/>
    </row>
    <row r="3411" spans="2:3" x14ac:dyDescent="0.45">
      <c r="B3411"/>
      <c r="C3411"/>
    </row>
    <row r="3412" spans="2:3" x14ac:dyDescent="0.45">
      <c r="B3412"/>
      <c r="C3412"/>
    </row>
    <row r="3413" spans="2:3" x14ac:dyDescent="0.45">
      <c r="B3413"/>
      <c r="C3413"/>
    </row>
    <row r="3414" spans="2:3" x14ac:dyDescent="0.45">
      <c r="B3414"/>
      <c r="C3414"/>
    </row>
    <row r="3415" spans="2:3" x14ac:dyDescent="0.45">
      <c r="B3415"/>
      <c r="C3415"/>
    </row>
    <row r="3416" spans="2:3" x14ac:dyDescent="0.45">
      <c r="B3416"/>
      <c r="C3416"/>
    </row>
    <row r="3417" spans="2:3" x14ac:dyDescent="0.45">
      <c r="B3417"/>
      <c r="C3417"/>
    </row>
    <row r="3418" spans="2:3" x14ac:dyDescent="0.45">
      <c r="B3418"/>
      <c r="C3418"/>
    </row>
    <row r="3419" spans="2:3" x14ac:dyDescent="0.45">
      <c r="B3419"/>
      <c r="C3419"/>
    </row>
    <row r="3420" spans="2:3" x14ac:dyDescent="0.45">
      <c r="B3420"/>
      <c r="C3420"/>
    </row>
    <row r="3421" spans="2:3" x14ac:dyDescent="0.45">
      <c r="B3421"/>
      <c r="C3421"/>
    </row>
    <row r="3422" spans="2:3" x14ac:dyDescent="0.45">
      <c r="B3422"/>
      <c r="C3422"/>
    </row>
    <row r="3423" spans="2:3" x14ac:dyDescent="0.45">
      <c r="B3423"/>
      <c r="C3423"/>
    </row>
    <row r="3424" spans="2:3" x14ac:dyDescent="0.45">
      <c r="B3424"/>
      <c r="C3424"/>
    </row>
    <row r="3425" spans="2:3" x14ac:dyDescent="0.45">
      <c r="B3425"/>
      <c r="C3425"/>
    </row>
    <row r="3426" spans="2:3" x14ac:dyDescent="0.45">
      <c r="B3426"/>
      <c r="C3426"/>
    </row>
    <row r="3427" spans="2:3" x14ac:dyDescent="0.45">
      <c r="B3427"/>
      <c r="C3427"/>
    </row>
    <row r="3428" spans="2:3" x14ac:dyDescent="0.45">
      <c r="B3428"/>
      <c r="C3428"/>
    </row>
    <row r="3429" spans="2:3" x14ac:dyDescent="0.45">
      <c r="B3429"/>
      <c r="C3429"/>
    </row>
    <row r="3430" spans="2:3" x14ac:dyDescent="0.45">
      <c r="B3430"/>
      <c r="C3430"/>
    </row>
    <row r="3431" spans="2:3" x14ac:dyDescent="0.45">
      <c r="B3431"/>
      <c r="C3431"/>
    </row>
    <row r="3432" spans="2:3" x14ac:dyDescent="0.45">
      <c r="B3432"/>
      <c r="C3432"/>
    </row>
    <row r="3433" spans="2:3" x14ac:dyDescent="0.45">
      <c r="B3433"/>
      <c r="C3433"/>
    </row>
    <row r="3434" spans="2:3" x14ac:dyDescent="0.45">
      <c r="B3434"/>
      <c r="C3434"/>
    </row>
    <row r="3435" spans="2:3" x14ac:dyDescent="0.45">
      <c r="B3435"/>
      <c r="C3435"/>
    </row>
    <row r="3436" spans="2:3" x14ac:dyDescent="0.45">
      <c r="B3436"/>
      <c r="C3436"/>
    </row>
    <row r="3437" spans="2:3" x14ac:dyDescent="0.45">
      <c r="B3437"/>
      <c r="C3437"/>
    </row>
    <row r="3438" spans="2:3" x14ac:dyDescent="0.45">
      <c r="B3438"/>
      <c r="C3438"/>
    </row>
    <row r="3439" spans="2:3" x14ac:dyDescent="0.45">
      <c r="B3439"/>
      <c r="C3439"/>
    </row>
    <row r="3440" spans="2:3" x14ac:dyDescent="0.45">
      <c r="B3440"/>
      <c r="C3440"/>
    </row>
    <row r="3441" spans="2:3" x14ac:dyDescent="0.45">
      <c r="B3441"/>
      <c r="C3441"/>
    </row>
    <row r="3442" spans="2:3" x14ac:dyDescent="0.45">
      <c r="B3442"/>
      <c r="C3442"/>
    </row>
    <row r="3443" spans="2:3" x14ac:dyDescent="0.45">
      <c r="B3443"/>
      <c r="C3443"/>
    </row>
    <row r="3444" spans="2:3" x14ac:dyDescent="0.45">
      <c r="B3444"/>
      <c r="C3444"/>
    </row>
    <row r="3445" spans="2:3" x14ac:dyDescent="0.45">
      <c r="B3445"/>
      <c r="C3445"/>
    </row>
    <row r="3446" spans="2:3" x14ac:dyDescent="0.45">
      <c r="B3446"/>
      <c r="C3446"/>
    </row>
    <row r="3447" spans="2:3" x14ac:dyDescent="0.45">
      <c r="B3447"/>
      <c r="C3447"/>
    </row>
    <row r="3448" spans="2:3" x14ac:dyDescent="0.45">
      <c r="B3448"/>
      <c r="C3448"/>
    </row>
    <row r="3449" spans="2:3" x14ac:dyDescent="0.45">
      <c r="B3449"/>
      <c r="C3449"/>
    </row>
    <row r="3450" spans="2:3" x14ac:dyDescent="0.45">
      <c r="B3450"/>
      <c r="C3450"/>
    </row>
    <row r="3451" spans="2:3" x14ac:dyDescent="0.45">
      <c r="B3451"/>
      <c r="C3451"/>
    </row>
    <row r="3452" spans="2:3" x14ac:dyDescent="0.45">
      <c r="B3452"/>
      <c r="C3452"/>
    </row>
    <row r="3453" spans="2:3" x14ac:dyDescent="0.45">
      <c r="B3453"/>
      <c r="C3453"/>
    </row>
    <row r="3454" spans="2:3" x14ac:dyDescent="0.45">
      <c r="B3454"/>
      <c r="C3454"/>
    </row>
    <row r="3455" spans="2:3" x14ac:dyDescent="0.45">
      <c r="B3455"/>
      <c r="C3455"/>
    </row>
    <row r="3456" spans="2:3" x14ac:dyDescent="0.45">
      <c r="B3456"/>
      <c r="C3456"/>
    </row>
    <row r="3457" spans="2:3" x14ac:dyDescent="0.45">
      <c r="B3457"/>
      <c r="C3457"/>
    </row>
    <row r="3458" spans="2:3" x14ac:dyDescent="0.45">
      <c r="B3458"/>
      <c r="C3458"/>
    </row>
    <row r="3459" spans="2:3" x14ac:dyDescent="0.45">
      <c r="B3459"/>
      <c r="C3459"/>
    </row>
    <row r="3460" spans="2:3" x14ac:dyDescent="0.45">
      <c r="B3460"/>
      <c r="C3460"/>
    </row>
    <row r="3461" spans="2:3" x14ac:dyDescent="0.45">
      <c r="B3461"/>
      <c r="C3461"/>
    </row>
    <row r="3462" spans="2:3" x14ac:dyDescent="0.45">
      <c r="B3462"/>
      <c r="C3462"/>
    </row>
    <row r="3463" spans="2:3" x14ac:dyDescent="0.45">
      <c r="B3463"/>
      <c r="C3463"/>
    </row>
    <row r="3464" spans="2:3" x14ac:dyDescent="0.45">
      <c r="B3464"/>
      <c r="C3464"/>
    </row>
    <row r="3465" spans="2:3" x14ac:dyDescent="0.45">
      <c r="B3465"/>
      <c r="C3465"/>
    </row>
    <row r="3466" spans="2:3" x14ac:dyDescent="0.45">
      <c r="B3466"/>
      <c r="C3466"/>
    </row>
    <row r="3467" spans="2:3" x14ac:dyDescent="0.45">
      <c r="B3467"/>
      <c r="C3467"/>
    </row>
    <row r="3468" spans="2:3" x14ac:dyDescent="0.45">
      <c r="B3468"/>
      <c r="C3468"/>
    </row>
    <row r="3469" spans="2:3" x14ac:dyDescent="0.45">
      <c r="B3469"/>
      <c r="C3469"/>
    </row>
    <row r="3470" spans="2:3" x14ac:dyDescent="0.45">
      <c r="B3470"/>
      <c r="C3470"/>
    </row>
    <row r="3471" spans="2:3" x14ac:dyDescent="0.45">
      <c r="B3471"/>
      <c r="C3471"/>
    </row>
    <row r="3472" spans="2:3" x14ac:dyDescent="0.45">
      <c r="B3472"/>
      <c r="C3472"/>
    </row>
    <row r="3473" spans="2:3" x14ac:dyDescent="0.45">
      <c r="B3473"/>
      <c r="C3473"/>
    </row>
    <row r="3474" spans="2:3" x14ac:dyDescent="0.45">
      <c r="B3474"/>
      <c r="C3474"/>
    </row>
    <row r="3475" spans="2:3" x14ac:dyDescent="0.45">
      <c r="B3475"/>
      <c r="C3475"/>
    </row>
    <row r="3476" spans="2:3" x14ac:dyDescent="0.45">
      <c r="B3476"/>
      <c r="C3476"/>
    </row>
    <row r="3477" spans="2:3" x14ac:dyDescent="0.45">
      <c r="B3477"/>
      <c r="C3477"/>
    </row>
    <row r="3478" spans="2:3" x14ac:dyDescent="0.45">
      <c r="B3478"/>
      <c r="C3478"/>
    </row>
    <row r="3479" spans="2:3" x14ac:dyDescent="0.45">
      <c r="B3479"/>
      <c r="C3479"/>
    </row>
    <row r="3480" spans="2:3" x14ac:dyDescent="0.45">
      <c r="B3480"/>
      <c r="C3480"/>
    </row>
    <row r="3481" spans="2:3" x14ac:dyDescent="0.45">
      <c r="B3481"/>
      <c r="C3481"/>
    </row>
    <row r="3482" spans="2:3" x14ac:dyDescent="0.45">
      <c r="B3482"/>
      <c r="C3482"/>
    </row>
    <row r="3483" spans="2:3" x14ac:dyDescent="0.45">
      <c r="B3483"/>
      <c r="C3483"/>
    </row>
    <row r="3484" spans="2:3" x14ac:dyDescent="0.45">
      <c r="B3484"/>
      <c r="C3484"/>
    </row>
    <row r="3485" spans="2:3" x14ac:dyDescent="0.45">
      <c r="B3485"/>
      <c r="C3485"/>
    </row>
    <row r="3486" spans="2:3" x14ac:dyDescent="0.45">
      <c r="B3486"/>
      <c r="C3486"/>
    </row>
    <row r="3487" spans="2:3" x14ac:dyDescent="0.45">
      <c r="B3487"/>
      <c r="C3487"/>
    </row>
    <row r="3488" spans="2:3" x14ac:dyDescent="0.45">
      <c r="B3488"/>
      <c r="C3488"/>
    </row>
    <row r="3489" spans="2:3" x14ac:dyDescent="0.45">
      <c r="B3489"/>
      <c r="C3489"/>
    </row>
    <row r="3490" spans="2:3" x14ac:dyDescent="0.45">
      <c r="B3490"/>
      <c r="C3490"/>
    </row>
    <row r="3491" spans="2:3" x14ac:dyDescent="0.45">
      <c r="B3491"/>
      <c r="C3491"/>
    </row>
    <row r="3492" spans="2:3" x14ac:dyDescent="0.45">
      <c r="B3492"/>
      <c r="C3492"/>
    </row>
    <row r="3493" spans="2:3" x14ac:dyDescent="0.45">
      <c r="B3493"/>
      <c r="C3493"/>
    </row>
    <row r="3494" spans="2:3" x14ac:dyDescent="0.45">
      <c r="B3494"/>
      <c r="C3494"/>
    </row>
    <row r="3495" spans="2:3" x14ac:dyDescent="0.45">
      <c r="B3495"/>
      <c r="C3495"/>
    </row>
    <row r="3496" spans="2:3" x14ac:dyDescent="0.45">
      <c r="B3496"/>
      <c r="C3496"/>
    </row>
    <row r="3497" spans="2:3" x14ac:dyDescent="0.45">
      <c r="B3497"/>
      <c r="C3497"/>
    </row>
    <row r="3498" spans="2:3" x14ac:dyDescent="0.45">
      <c r="B3498"/>
      <c r="C3498"/>
    </row>
    <row r="3499" spans="2:3" x14ac:dyDescent="0.45">
      <c r="B3499"/>
      <c r="C3499"/>
    </row>
    <row r="3500" spans="2:3" x14ac:dyDescent="0.45">
      <c r="B3500"/>
      <c r="C3500"/>
    </row>
    <row r="3501" spans="2:3" x14ac:dyDescent="0.45">
      <c r="B3501"/>
      <c r="C3501"/>
    </row>
    <row r="3502" spans="2:3" x14ac:dyDescent="0.45">
      <c r="B3502"/>
      <c r="C3502"/>
    </row>
    <row r="3503" spans="2:3" x14ac:dyDescent="0.45">
      <c r="B3503"/>
      <c r="C3503"/>
    </row>
    <row r="3504" spans="2:3" x14ac:dyDescent="0.45">
      <c r="B3504"/>
      <c r="C3504"/>
    </row>
    <row r="3505" spans="2:3" x14ac:dyDescent="0.45">
      <c r="B3505"/>
      <c r="C3505"/>
    </row>
    <row r="3506" spans="2:3" x14ac:dyDescent="0.45">
      <c r="B3506"/>
      <c r="C3506"/>
    </row>
    <row r="3507" spans="2:3" x14ac:dyDescent="0.45">
      <c r="B3507"/>
      <c r="C3507"/>
    </row>
    <row r="3508" spans="2:3" x14ac:dyDescent="0.45">
      <c r="B3508"/>
      <c r="C3508"/>
    </row>
    <row r="3509" spans="2:3" x14ac:dyDescent="0.45">
      <c r="B3509"/>
      <c r="C3509"/>
    </row>
    <row r="3510" spans="2:3" x14ac:dyDescent="0.45">
      <c r="B3510"/>
      <c r="C3510"/>
    </row>
    <row r="3511" spans="2:3" x14ac:dyDescent="0.45">
      <c r="B3511"/>
      <c r="C3511"/>
    </row>
    <row r="3512" spans="2:3" x14ac:dyDescent="0.45">
      <c r="B3512"/>
      <c r="C3512"/>
    </row>
    <row r="3513" spans="2:3" x14ac:dyDescent="0.45">
      <c r="B3513"/>
      <c r="C3513"/>
    </row>
    <row r="3514" spans="2:3" x14ac:dyDescent="0.45">
      <c r="B3514"/>
      <c r="C3514"/>
    </row>
    <row r="3515" spans="2:3" x14ac:dyDescent="0.45">
      <c r="B3515"/>
      <c r="C3515"/>
    </row>
    <row r="3516" spans="2:3" x14ac:dyDescent="0.45">
      <c r="B3516"/>
      <c r="C3516"/>
    </row>
    <row r="3517" spans="2:3" x14ac:dyDescent="0.45">
      <c r="B3517"/>
      <c r="C3517"/>
    </row>
    <row r="3518" spans="2:3" x14ac:dyDescent="0.45">
      <c r="B3518"/>
      <c r="C3518"/>
    </row>
    <row r="3519" spans="2:3" x14ac:dyDescent="0.45">
      <c r="B3519"/>
      <c r="C3519"/>
    </row>
    <row r="3520" spans="2:3" x14ac:dyDescent="0.45">
      <c r="B3520"/>
      <c r="C3520"/>
    </row>
    <row r="3521" spans="2:3" x14ac:dyDescent="0.45">
      <c r="B3521"/>
      <c r="C3521"/>
    </row>
    <row r="3522" spans="2:3" x14ac:dyDescent="0.45">
      <c r="B3522"/>
      <c r="C3522"/>
    </row>
    <row r="3523" spans="2:3" x14ac:dyDescent="0.45">
      <c r="B3523"/>
      <c r="C3523"/>
    </row>
    <row r="3524" spans="2:3" x14ac:dyDescent="0.45">
      <c r="B3524"/>
      <c r="C3524"/>
    </row>
    <row r="3525" spans="2:3" x14ac:dyDescent="0.45">
      <c r="B3525"/>
      <c r="C3525"/>
    </row>
    <row r="3526" spans="2:3" x14ac:dyDescent="0.45">
      <c r="B3526"/>
      <c r="C3526"/>
    </row>
    <row r="3527" spans="2:3" x14ac:dyDescent="0.45">
      <c r="B3527"/>
      <c r="C3527"/>
    </row>
    <row r="3528" spans="2:3" x14ac:dyDescent="0.45">
      <c r="B3528"/>
      <c r="C3528"/>
    </row>
    <row r="3529" spans="2:3" x14ac:dyDescent="0.45">
      <c r="B3529"/>
      <c r="C3529"/>
    </row>
    <row r="3530" spans="2:3" x14ac:dyDescent="0.45">
      <c r="B3530"/>
      <c r="C3530"/>
    </row>
    <row r="3531" spans="2:3" x14ac:dyDescent="0.45">
      <c r="B3531"/>
      <c r="C3531"/>
    </row>
    <row r="3532" spans="2:3" x14ac:dyDescent="0.45">
      <c r="B3532"/>
      <c r="C3532"/>
    </row>
    <row r="3533" spans="2:3" x14ac:dyDescent="0.45">
      <c r="B3533"/>
      <c r="C3533"/>
    </row>
    <row r="3534" spans="2:3" x14ac:dyDescent="0.45">
      <c r="B3534"/>
      <c r="C3534"/>
    </row>
    <row r="3535" spans="2:3" x14ac:dyDescent="0.45">
      <c r="B3535"/>
      <c r="C3535"/>
    </row>
    <row r="3536" spans="2:3" x14ac:dyDescent="0.45">
      <c r="B3536"/>
      <c r="C3536"/>
    </row>
    <row r="3537" spans="2:3" x14ac:dyDescent="0.45">
      <c r="B3537"/>
      <c r="C3537"/>
    </row>
    <row r="3538" spans="2:3" x14ac:dyDescent="0.45">
      <c r="B3538"/>
      <c r="C3538"/>
    </row>
    <row r="3539" spans="2:3" x14ac:dyDescent="0.45">
      <c r="B3539"/>
      <c r="C3539"/>
    </row>
    <row r="3540" spans="2:3" x14ac:dyDescent="0.45">
      <c r="B3540"/>
      <c r="C3540"/>
    </row>
    <row r="3541" spans="2:3" x14ac:dyDescent="0.45">
      <c r="B3541"/>
      <c r="C3541"/>
    </row>
    <row r="3542" spans="2:3" x14ac:dyDescent="0.45">
      <c r="B3542"/>
      <c r="C3542"/>
    </row>
    <row r="3543" spans="2:3" x14ac:dyDescent="0.45">
      <c r="B3543"/>
      <c r="C3543"/>
    </row>
    <row r="3544" spans="2:3" x14ac:dyDescent="0.45">
      <c r="B3544"/>
      <c r="C3544"/>
    </row>
    <row r="3545" spans="2:3" x14ac:dyDescent="0.45">
      <c r="B3545"/>
      <c r="C3545"/>
    </row>
    <row r="3546" spans="2:3" x14ac:dyDescent="0.45">
      <c r="B3546"/>
      <c r="C3546"/>
    </row>
    <row r="3547" spans="2:3" x14ac:dyDescent="0.45">
      <c r="B3547"/>
      <c r="C3547"/>
    </row>
    <row r="3548" spans="2:3" x14ac:dyDescent="0.45">
      <c r="B3548"/>
      <c r="C3548"/>
    </row>
    <row r="3549" spans="2:3" x14ac:dyDescent="0.45">
      <c r="B3549"/>
      <c r="C3549"/>
    </row>
    <row r="3550" spans="2:3" x14ac:dyDescent="0.45">
      <c r="B3550"/>
      <c r="C3550"/>
    </row>
    <row r="3551" spans="2:3" x14ac:dyDescent="0.45">
      <c r="B3551"/>
      <c r="C3551"/>
    </row>
    <row r="3552" spans="2:3" x14ac:dyDescent="0.45">
      <c r="B3552"/>
      <c r="C3552"/>
    </row>
    <row r="3553" spans="2:3" x14ac:dyDescent="0.45">
      <c r="B3553"/>
      <c r="C3553"/>
    </row>
    <row r="3554" spans="2:3" x14ac:dyDescent="0.45">
      <c r="B3554"/>
      <c r="C3554"/>
    </row>
    <row r="3555" spans="2:3" x14ac:dyDescent="0.45">
      <c r="B3555"/>
      <c r="C3555"/>
    </row>
    <row r="3556" spans="2:3" x14ac:dyDescent="0.45">
      <c r="B3556"/>
      <c r="C3556"/>
    </row>
    <row r="3557" spans="2:3" x14ac:dyDescent="0.45">
      <c r="B3557"/>
      <c r="C3557"/>
    </row>
    <row r="3558" spans="2:3" x14ac:dyDescent="0.45">
      <c r="B3558"/>
      <c r="C3558"/>
    </row>
    <row r="3559" spans="2:3" x14ac:dyDescent="0.45">
      <c r="B3559"/>
      <c r="C3559"/>
    </row>
    <row r="3560" spans="2:3" x14ac:dyDescent="0.45">
      <c r="B3560"/>
      <c r="C3560"/>
    </row>
    <row r="3561" spans="2:3" x14ac:dyDescent="0.45">
      <c r="B3561"/>
      <c r="C3561"/>
    </row>
    <row r="3562" spans="2:3" x14ac:dyDescent="0.45">
      <c r="B3562"/>
      <c r="C3562"/>
    </row>
    <row r="3563" spans="2:3" x14ac:dyDescent="0.45">
      <c r="B3563"/>
      <c r="C3563"/>
    </row>
    <row r="3564" spans="2:3" x14ac:dyDescent="0.45">
      <c r="B3564"/>
      <c r="C3564"/>
    </row>
    <row r="3565" spans="2:3" x14ac:dyDescent="0.45">
      <c r="B3565"/>
      <c r="C3565"/>
    </row>
    <row r="3566" spans="2:3" x14ac:dyDescent="0.45">
      <c r="B3566"/>
      <c r="C3566"/>
    </row>
    <row r="3567" spans="2:3" x14ac:dyDescent="0.45">
      <c r="B3567"/>
      <c r="C3567"/>
    </row>
    <row r="3568" spans="2:3" x14ac:dyDescent="0.45">
      <c r="B3568"/>
      <c r="C3568"/>
    </row>
    <row r="3569" spans="2:3" x14ac:dyDescent="0.45">
      <c r="B3569"/>
      <c r="C3569"/>
    </row>
    <row r="3570" spans="2:3" x14ac:dyDescent="0.45">
      <c r="B3570"/>
      <c r="C3570"/>
    </row>
    <row r="3571" spans="2:3" x14ac:dyDescent="0.45">
      <c r="B3571"/>
      <c r="C3571"/>
    </row>
    <row r="3572" spans="2:3" x14ac:dyDescent="0.45">
      <c r="B3572"/>
      <c r="C3572"/>
    </row>
    <row r="3573" spans="2:3" x14ac:dyDescent="0.45">
      <c r="B3573"/>
      <c r="C3573"/>
    </row>
    <row r="3574" spans="2:3" x14ac:dyDescent="0.45">
      <c r="B3574"/>
      <c r="C3574"/>
    </row>
    <row r="3575" spans="2:3" x14ac:dyDescent="0.45">
      <c r="B3575"/>
      <c r="C3575"/>
    </row>
    <row r="3576" spans="2:3" x14ac:dyDescent="0.45">
      <c r="B3576"/>
      <c r="C3576"/>
    </row>
    <row r="3577" spans="2:3" x14ac:dyDescent="0.45">
      <c r="B3577"/>
      <c r="C3577"/>
    </row>
    <row r="3578" spans="2:3" x14ac:dyDescent="0.45">
      <c r="B3578"/>
      <c r="C3578"/>
    </row>
    <row r="3579" spans="2:3" x14ac:dyDescent="0.45">
      <c r="B3579"/>
      <c r="C3579"/>
    </row>
    <row r="3580" spans="2:3" x14ac:dyDescent="0.45">
      <c r="B3580"/>
      <c r="C3580"/>
    </row>
    <row r="3581" spans="2:3" x14ac:dyDescent="0.45">
      <c r="B3581"/>
      <c r="C3581"/>
    </row>
    <row r="3582" spans="2:3" x14ac:dyDescent="0.45">
      <c r="B3582"/>
      <c r="C3582"/>
    </row>
    <row r="3583" spans="2:3" x14ac:dyDescent="0.45">
      <c r="B3583"/>
      <c r="C3583"/>
    </row>
    <row r="3584" spans="2:3" x14ac:dyDescent="0.45">
      <c r="B3584"/>
      <c r="C3584"/>
    </row>
    <row r="3585" spans="2:3" x14ac:dyDescent="0.45">
      <c r="B3585"/>
      <c r="C3585"/>
    </row>
    <row r="3586" spans="2:3" x14ac:dyDescent="0.45">
      <c r="B3586"/>
      <c r="C3586"/>
    </row>
    <row r="3587" spans="2:3" x14ac:dyDescent="0.45">
      <c r="B3587"/>
      <c r="C3587"/>
    </row>
    <row r="3588" spans="2:3" x14ac:dyDescent="0.45">
      <c r="B3588"/>
      <c r="C3588"/>
    </row>
    <row r="3589" spans="2:3" x14ac:dyDescent="0.45">
      <c r="B3589"/>
      <c r="C3589"/>
    </row>
    <row r="3590" spans="2:3" x14ac:dyDescent="0.45">
      <c r="B3590"/>
      <c r="C3590"/>
    </row>
    <row r="3591" spans="2:3" x14ac:dyDescent="0.45">
      <c r="B3591"/>
      <c r="C3591"/>
    </row>
    <row r="3592" spans="2:3" x14ac:dyDescent="0.45">
      <c r="B3592"/>
      <c r="C3592"/>
    </row>
    <row r="3593" spans="2:3" x14ac:dyDescent="0.45">
      <c r="B3593"/>
      <c r="C3593"/>
    </row>
    <row r="3594" spans="2:3" x14ac:dyDescent="0.45">
      <c r="B3594"/>
      <c r="C3594"/>
    </row>
    <row r="3595" spans="2:3" x14ac:dyDescent="0.45">
      <c r="B3595"/>
      <c r="C3595"/>
    </row>
    <row r="3596" spans="2:3" x14ac:dyDescent="0.45">
      <c r="B3596"/>
      <c r="C3596"/>
    </row>
    <row r="3597" spans="2:3" x14ac:dyDescent="0.45">
      <c r="B3597"/>
      <c r="C3597"/>
    </row>
    <row r="3598" spans="2:3" x14ac:dyDescent="0.45">
      <c r="B3598"/>
      <c r="C3598"/>
    </row>
    <row r="3599" spans="2:3" x14ac:dyDescent="0.45">
      <c r="B3599"/>
      <c r="C3599"/>
    </row>
    <row r="3600" spans="2:3" x14ac:dyDescent="0.45">
      <c r="B3600"/>
      <c r="C3600"/>
    </row>
    <row r="3601" spans="2:3" x14ac:dyDescent="0.45">
      <c r="B3601"/>
      <c r="C3601"/>
    </row>
    <row r="3602" spans="2:3" x14ac:dyDescent="0.45">
      <c r="B3602"/>
      <c r="C3602"/>
    </row>
    <row r="3603" spans="2:3" x14ac:dyDescent="0.45">
      <c r="B3603"/>
      <c r="C3603"/>
    </row>
    <row r="3604" spans="2:3" x14ac:dyDescent="0.45">
      <c r="B3604"/>
      <c r="C3604"/>
    </row>
    <row r="3605" spans="2:3" x14ac:dyDescent="0.45">
      <c r="B3605"/>
      <c r="C3605"/>
    </row>
    <row r="3606" spans="2:3" x14ac:dyDescent="0.45">
      <c r="B3606"/>
      <c r="C3606"/>
    </row>
    <row r="3607" spans="2:3" x14ac:dyDescent="0.45">
      <c r="B3607"/>
      <c r="C3607"/>
    </row>
    <row r="3608" spans="2:3" x14ac:dyDescent="0.45">
      <c r="B3608"/>
      <c r="C3608"/>
    </row>
    <row r="3609" spans="2:3" x14ac:dyDescent="0.45">
      <c r="B3609"/>
      <c r="C3609"/>
    </row>
    <row r="3610" spans="2:3" x14ac:dyDescent="0.45">
      <c r="B3610"/>
      <c r="C3610"/>
    </row>
    <row r="3611" spans="2:3" x14ac:dyDescent="0.45">
      <c r="B3611"/>
      <c r="C3611"/>
    </row>
    <row r="3612" spans="2:3" x14ac:dyDescent="0.45">
      <c r="B3612"/>
      <c r="C3612"/>
    </row>
    <row r="3613" spans="2:3" x14ac:dyDescent="0.45">
      <c r="B3613"/>
      <c r="C3613"/>
    </row>
    <row r="3614" spans="2:3" x14ac:dyDescent="0.45">
      <c r="B3614"/>
      <c r="C3614"/>
    </row>
    <row r="3615" spans="2:3" x14ac:dyDescent="0.45">
      <c r="B3615"/>
      <c r="C3615"/>
    </row>
    <row r="3616" spans="2:3" x14ac:dyDescent="0.45">
      <c r="B3616"/>
      <c r="C3616"/>
    </row>
    <row r="3617" spans="2:3" x14ac:dyDescent="0.45">
      <c r="B3617"/>
      <c r="C3617"/>
    </row>
    <row r="3618" spans="2:3" x14ac:dyDescent="0.45">
      <c r="B3618"/>
      <c r="C3618"/>
    </row>
    <row r="3619" spans="2:3" x14ac:dyDescent="0.45">
      <c r="B3619"/>
      <c r="C3619"/>
    </row>
    <row r="3620" spans="2:3" x14ac:dyDescent="0.45">
      <c r="B3620"/>
      <c r="C3620"/>
    </row>
    <row r="3621" spans="2:3" x14ac:dyDescent="0.45">
      <c r="B3621"/>
      <c r="C3621"/>
    </row>
    <row r="3622" spans="2:3" x14ac:dyDescent="0.45">
      <c r="B3622"/>
      <c r="C3622"/>
    </row>
    <row r="3623" spans="2:3" x14ac:dyDescent="0.45">
      <c r="B3623"/>
      <c r="C3623"/>
    </row>
    <row r="3624" spans="2:3" x14ac:dyDescent="0.45">
      <c r="B3624"/>
      <c r="C3624"/>
    </row>
    <row r="3625" spans="2:3" x14ac:dyDescent="0.45">
      <c r="B3625"/>
      <c r="C3625"/>
    </row>
    <row r="3626" spans="2:3" x14ac:dyDescent="0.45">
      <c r="B3626"/>
      <c r="C3626"/>
    </row>
    <row r="3627" spans="2:3" x14ac:dyDescent="0.45">
      <c r="B3627"/>
      <c r="C3627"/>
    </row>
    <row r="3628" spans="2:3" x14ac:dyDescent="0.45">
      <c r="B3628"/>
      <c r="C3628"/>
    </row>
    <row r="3629" spans="2:3" x14ac:dyDescent="0.45">
      <c r="B3629"/>
      <c r="C3629"/>
    </row>
    <row r="3630" spans="2:3" x14ac:dyDescent="0.45">
      <c r="B3630"/>
      <c r="C3630"/>
    </row>
    <row r="3631" spans="2:3" x14ac:dyDescent="0.45">
      <c r="B3631"/>
      <c r="C3631"/>
    </row>
    <row r="3632" spans="2:3" x14ac:dyDescent="0.45">
      <c r="B3632"/>
      <c r="C3632"/>
    </row>
    <row r="3633" spans="2:3" x14ac:dyDescent="0.45">
      <c r="B3633"/>
      <c r="C3633"/>
    </row>
    <row r="3634" spans="2:3" x14ac:dyDescent="0.45">
      <c r="B3634"/>
      <c r="C3634"/>
    </row>
    <row r="3635" spans="2:3" x14ac:dyDescent="0.45">
      <c r="B3635"/>
      <c r="C3635"/>
    </row>
    <row r="3636" spans="2:3" x14ac:dyDescent="0.45">
      <c r="B3636"/>
      <c r="C3636"/>
    </row>
    <row r="3637" spans="2:3" x14ac:dyDescent="0.45">
      <c r="B3637"/>
      <c r="C3637"/>
    </row>
    <row r="3638" spans="2:3" x14ac:dyDescent="0.45">
      <c r="B3638"/>
      <c r="C3638"/>
    </row>
    <row r="3639" spans="2:3" x14ac:dyDescent="0.45">
      <c r="B3639"/>
      <c r="C3639"/>
    </row>
    <row r="3640" spans="2:3" x14ac:dyDescent="0.45">
      <c r="B3640"/>
      <c r="C3640"/>
    </row>
    <row r="3641" spans="2:3" x14ac:dyDescent="0.45">
      <c r="B3641"/>
      <c r="C3641"/>
    </row>
    <row r="3642" spans="2:3" x14ac:dyDescent="0.45">
      <c r="B3642"/>
      <c r="C3642"/>
    </row>
    <row r="3643" spans="2:3" x14ac:dyDescent="0.45">
      <c r="B3643"/>
      <c r="C3643"/>
    </row>
    <row r="3644" spans="2:3" x14ac:dyDescent="0.45">
      <c r="B3644"/>
      <c r="C3644"/>
    </row>
    <row r="3645" spans="2:3" x14ac:dyDescent="0.45">
      <c r="B3645"/>
      <c r="C3645"/>
    </row>
    <row r="3646" spans="2:3" x14ac:dyDescent="0.45">
      <c r="B3646"/>
      <c r="C3646"/>
    </row>
    <row r="3647" spans="2:3" x14ac:dyDescent="0.45">
      <c r="B3647"/>
      <c r="C3647"/>
    </row>
    <row r="3648" spans="2:3" x14ac:dyDescent="0.45">
      <c r="B3648"/>
      <c r="C3648"/>
    </row>
    <row r="3649" spans="2:3" x14ac:dyDescent="0.45">
      <c r="B3649"/>
      <c r="C3649"/>
    </row>
    <row r="3650" spans="2:3" x14ac:dyDescent="0.45">
      <c r="B3650"/>
      <c r="C3650"/>
    </row>
    <row r="3651" spans="2:3" x14ac:dyDescent="0.45">
      <c r="B3651"/>
      <c r="C3651"/>
    </row>
    <row r="3652" spans="2:3" x14ac:dyDescent="0.45">
      <c r="B3652"/>
      <c r="C3652"/>
    </row>
    <row r="3653" spans="2:3" x14ac:dyDescent="0.45">
      <c r="B3653"/>
      <c r="C3653"/>
    </row>
    <row r="3654" spans="2:3" x14ac:dyDescent="0.45">
      <c r="B3654"/>
      <c r="C3654"/>
    </row>
    <row r="3655" spans="2:3" x14ac:dyDescent="0.45">
      <c r="B3655"/>
      <c r="C3655"/>
    </row>
    <row r="3656" spans="2:3" x14ac:dyDescent="0.45">
      <c r="B3656"/>
      <c r="C3656"/>
    </row>
    <row r="3657" spans="2:3" x14ac:dyDescent="0.45">
      <c r="B3657"/>
      <c r="C3657"/>
    </row>
    <row r="3658" spans="2:3" x14ac:dyDescent="0.45">
      <c r="B3658"/>
      <c r="C3658"/>
    </row>
    <row r="3659" spans="2:3" x14ac:dyDescent="0.45">
      <c r="B3659"/>
      <c r="C3659"/>
    </row>
    <row r="3660" spans="2:3" x14ac:dyDescent="0.45">
      <c r="B3660"/>
      <c r="C3660"/>
    </row>
    <row r="3661" spans="2:3" x14ac:dyDescent="0.45">
      <c r="B3661"/>
      <c r="C3661"/>
    </row>
    <row r="3662" spans="2:3" x14ac:dyDescent="0.45">
      <c r="B3662"/>
      <c r="C3662"/>
    </row>
    <row r="3663" spans="2:3" x14ac:dyDescent="0.45">
      <c r="B3663"/>
      <c r="C3663"/>
    </row>
    <row r="3664" spans="2:3" x14ac:dyDescent="0.45">
      <c r="B3664"/>
      <c r="C3664"/>
    </row>
    <row r="3665" spans="2:3" x14ac:dyDescent="0.45">
      <c r="B3665"/>
      <c r="C3665"/>
    </row>
    <row r="3666" spans="2:3" x14ac:dyDescent="0.45">
      <c r="B3666"/>
      <c r="C3666"/>
    </row>
    <row r="3667" spans="2:3" x14ac:dyDescent="0.45">
      <c r="B3667"/>
      <c r="C3667"/>
    </row>
    <row r="3668" spans="2:3" x14ac:dyDescent="0.45">
      <c r="B3668"/>
      <c r="C3668"/>
    </row>
    <row r="3669" spans="2:3" x14ac:dyDescent="0.45">
      <c r="B3669"/>
      <c r="C3669"/>
    </row>
    <row r="3670" spans="2:3" x14ac:dyDescent="0.45">
      <c r="B3670"/>
      <c r="C3670"/>
    </row>
    <row r="3671" spans="2:3" x14ac:dyDescent="0.45">
      <c r="B3671"/>
      <c r="C3671"/>
    </row>
    <row r="3672" spans="2:3" x14ac:dyDescent="0.45">
      <c r="B3672"/>
      <c r="C3672"/>
    </row>
    <row r="3673" spans="2:3" x14ac:dyDescent="0.45">
      <c r="B3673"/>
      <c r="C3673"/>
    </row>
    <row r="3674" spans="2:3" x14ac:dyDescent="0.45">
      <c r="B3674"/>
      <c r="C3674"/>
    </row>
    <row r="3675" spans="2:3" x14ac:dyDescent="0.45">
      <c r="B3675"/>
      <c r="C3675"/>
    </row>
    <row r="3676" spans="2:3" x14ac:dyDescent="0.45">
      <c r="B3676"/>
      <c r="C3676"/>
    </row>
    <row r="3677" spans="2:3" x14ac:dyDescent="0.45">
      <c r="B3677"/>
      <c r="C3677"/>
    </row>
    <row r="3678" spans="2:3" x14ac:dyDescent="0.45">
      <c r="B3678"/>
      <c r="C3678"/>
    </row>
    <row r="3679" spans="2:3" x14ac:dyDescent="0.45">
      <c r="B3679"/>
      <c r="C3679"/>
    </row>
    <row r="3680" spans="2:3" x14ac:dyDescent="0.45">
      <c r="B3680"/>
      <c r="C3680"/>
    </row>
    <row r="3681" spans="2:3" x14ac:dyDescent="0.45">
      <c r="B3681"/>
      <c r="C3681"/>
    </row>
    <row r="3682" spans="2:3" x14ac:dyDescent="0.45">
      <c r="B3682"/>
      <c r="C3682"/>
    </row>
    <row r="3683" spans="2:3" x14ac:dyDescent="0.45">
      <c r="B3683"/>
      <c r="C3683"/>
    </row>
    <row r="3684" spans="2:3" x14ac:dyDescent="0.45">
      <c r="B3684"/>
      <c r="C3684"/>
    </row>
    <row r="3685" spans="2:3" x14ac:dyDescent="0.45">
      <c r="B3685"/>
      <c r="C3685"/>
    </row>
    <row r="3686" spans="2:3" x14ac:dyDescent="0.45">
      <c r="B3686"/>
      <c r="C3686"/>
    </row>
    <row r="3687" spans="2:3" x14ac:dyDescent="0.45">
      <c r="B3687"/>
      <c r="C3687"/>
    </row>
    <row r="3688" spans="2:3" x14ac:dyDescent="0.45">
      <c r="B3688"/>
      <c r="C3688"/>
    </row>
    <row r="3689" spans="2:3" x14ac:dyDescent="0.45">
      <c r="B3689"/>
      <c r="C3689"/>
    </row>
    <row r="3690" spans="2:3" x14ac:dyDescent="0.45">
      <c r="B3690"/>
      <c r="C3690"/>
    </row>
    <row r="3691" spans="2:3" x14ac:dyDescent="0.45">
      <c r="B3691"/>
      <c r="C3691"/>
    </row>
    <row r="3692" spans="2:3" x14ac:dyDescent="0.45">
      <c r="B3692"/>
      <c r="C3692"/>
    </row>
    <row r="3693" spans="2:3" x14ac:dyDescent="0.45">
      <c r="B3693"/>
      <c r="C3693"/>
    </row>
    <row r="3694" spans="2:3" x14ac:dyDescent="0.45">
      <c r="B3694"/>
      <c r="C3694"/>
    </row>
    <row r="3695" spans="2:3" x14ac:dyDescent="0.45">
      <c r="B3695"/>
      <c r="C3695"/>
    </row>
    <row r="3696" spans="2:3" x14ac:dyDescent="0.45">
      <c r="B3696"/>
      <c r="C3696"/>
    </row>
    <row r="3697" spans="2:3" x14ac:dyDescent="0.45">
      <c r="B3697"/>
      <c r="C3697"/>
    </row>
    <row r="3698" spans="2:3" x14ac:dyDescent="0.45">
      <c r="B3698"/>
      <c r="C3698"/>
    </row>
    <row r="3699" spans="2:3" x14ac:dyDescent="0.45">
      <c r="B3699"/>
      <c r="C3699"/>
    </row>
    <row r="3700" spans="2:3" x14ac:dyDescent="0.45">
      <c r="B3700"/>
      <c r="C3700"/>
    </row>
    <row r="3701" spans="2:3" x14ac:dyDescent="0.45">
      <c r="B3701"/>
      <c r="C3701"/>
    </row>
    <row r="3702" spans="2:3" x14ac:dyDescent="0.45">
      <c r="B3702"/>
      <c r="C3702"/>
    </row>
    <row r="3703" spans="2:3" x14ac:dyDescent="0.45">
      <c r="B3703"/>
      <c r="C3703"/>
    </row>
    <row r="3704" spans="2:3" x14ac:dyDescent="0.45">
      <c r="B3704"/>
      <c r="C3704"/>
    </row>
    <row r="3705" spans="2:3" x14ac:dyDescent="0.45">
      <c r="B3705"/>
      <c r="C3705"/>
    </row>
    <row r="3706" spans="2:3" x14ac:dyDescent="0.45">
      <c r="B3706"/>
      <c r="C3706"/>
    </row>
    <row r="3707" spans="2:3" x14ac:dyDescent="0.45">
      <c r="B3707"/>
      <c r="C3707"/>
    </row>
    <row r="3708" spans="2:3" x14ac:dyDescent="0.45">
      <c r="B3708"/>
      <c r="C3708"/>
    </row>
    <row r="3709" spans="2:3" x14ac:dyDescent="0.45">
      <c r="B3709"/>
      <c r="C3709"/>
    </row>
    <row r="3710" spans="2:3" x14ac:dyDescent="0.45">
      <c r="B3710"/>
      <c r="C3710"/>
    </row>
    <row r="3711" spans="2:3" x14ac:dyDescent="0.45">
      <c r="B3711"/>
      <c r="C3711"/>
    </row>
    <row r="3712" spans="2:3" x14ac:dyDescent="0.45">
      <c r="B3712"/>
      <c r="C3712"/>
    </row>
    <row r="3713" spans="2:3" x14ac:dyDescent="0.45">
      <c r="B3713"/>
      <c r="C3713"/>
    </row>
    <row r="3714" spans="2:3" x14ac:dyDescent="0.45">
      <c r="B3714"/>
      <c r="C3714"/>
    </row>
    <row r="3715" spans="2:3" x14ac:dyDescent="0.45">
      <c r="B3715"/>
      <c r="C3715"/>
    </row>
    <row r="3716" spans="2:3" x14ac:dyDescent="0.45">
      <c r="B3716"/>
      <c r="C3716"/>
    </row>
    <row r="3717" spans="2:3" x14ac:dyDescent="0.45">
      <c r="B3717"/>
      <c r="C3717"/>
    </row>
    <row r="3718" spans="2:3" x14ac:dyDescent="0.45">
      <c r="B3718"/>
      <c r="C3718"/>
    </row>
    <row r="3719" spans="2:3" x14ac:dyDescent="0.45">
      <c r="B3719"/>
      <c r="C3719"/>
    </row>
    <row r="3720" spans="2:3" x14ac:dyDescent="0.45">
      <c r="B3720"/>
      <c r="C3720"/>
    </row>
    <row r="3721" spans="2:3" x14ac:dyDescent="0.45">
      <c r="B3721"/>
      <c r="C3721"/>
    </row>
    <row r="3722" spans="2:3" x14ac:dyDescent="0.45">
      <c r="B3722"/>
      <c r="C3722"/>
    </row>
    <row r="3723" spans="2:3" x14ac:dyDescent="0.45">
      <c r="B3723"/>
      <c r="C3723"/>
    </row>
    <row r="3724" spans="2:3" x14ac:dyDescent="0.45">
      <c r="B3724"/>
      <c r="C3724"/>
    </row>
    <row r="3725" spans="2:3" x14ac:dyDescent="0.45">
      <c r="B3725"/>
      <c r="C3725"/>
    </row>
    <row r="3726" spans="2:3" x14ac:dyDescent="0.45">
      <c r="B3726"/>
      <c r="C3726"/>
    </row>
    <row r="3727" spans="2:3" x14ac:dyDescent="0.45">
      <c r="B3727"/>
      <c r="C3727"/>
    </row>
    <row r="3728" spans="2:3" x14ac:dyDescent="0.45">
      <c r="B3728"/>
      <c r="C3728"/>
    </row>
    <row r="3729" spans="2:3" x14ac:dyDescent="0.45">
      <c r="B3729"/>
      <c r="C3729"/>
    </row>
    <row r="3730" spans="2:3" x14ac:dyDescent="0.45">
      <c r="B3730"/>
      <c r="C3730"/>
    </row>
    <row r="3731" spans="2:3" x14ac:dyDescent="0.45">
      <c r="B3731"/>
      <c r="C3731"/>
    </row>
    <row r="3732" spans="2:3" x14ac:dyDescent="0.45">
      <c r="B3732"/>
      <c r="C3732"/>
    </row>
    <row r="3733" spans="2:3" x14ac:dyDescent="0.45">
      <c r="B3733"/>
      <c r="C3733"/>
    </row>
    <row r="3734" spans="2:3" x14ac:dyDescent="0.45">
      <c r="B3734"/>
      <c r="C3734"/>
    </row>
    <row r="3735" spans="2:3" x14ac:dyDescent="0.45">
      <c r="B3735"/>
      <c r="C3735"/>
    </row>
    <row r="3736" spans="2:3" x14ac:dyDescent="0.45">
      <c r="B3736"/>
      <c r="C3736"/>
    </row>
    <row r="3737" spans="2:3" x14ac:dyDescent="0.45">
      <c r="B3737"/>
      <c r="C3737"/>
    </row>
    <row r="3738" spans="2:3" x14ac:dyDescent="0.45">
      <c r="B3738"/>
      <c r="C3738"/>
    </row>
    <row r="3739" spans="2:3" x14ac:dyDescent="0.45">
      <c r="B3739"/>
      <c r="C3739"/>
    </row>
    <row r="3740" spans="2:3" x14ac:dyDescent="0.45">
      <c r="B3740"/>
      <c r="C3740"/>
    </row>
    <row r="3741" spans="2:3" x14ac:dyDescent="0.45">
      <c r="B3741"/>
      <c r="C3741"/>
    </row>
    <row r="3742" spans="2:3" x14ac:dyDescent="0.45">
      <c r="B3742"/>
      <c r="C3742"/>
    </row>
    <row r="3743" spans="2:3" x14ac:dyDescent="0.45">
      <c r="B3743"/>
      <c r="C3743"/>
    </row>
    <row r="3744" spans="2:3" x14ac:dyDescent="0.45">
      <c r="B3744"/>
      <c r="C3744"/>
    </row>
    <row r="3745" spans="2:3" x14ac:dyDescent="0.45">
      <c r="B3745"/>
      <c r="C3745"/>
    </row>
    <row r="3746" spans="2:3" x14ac:dyDescent="0.45">
      <c r="B3746"/>
      <c r="C3746"/>
    </row>
    <row r="3747" spans="2:3" x14ac:dyDescent="0.45">
      <c r="B3747"/>
      <c r="C3747"/>
    </row>
    <row r="3748" spans="2:3" x14ac:dyDescent="0.45">
      <c r="B3748"/>
      <c r="C3748"/>
    </row>
    <row r="3749" spans="2:3" x14ac:dyDescent="0.45">
      <c r="B3749"/>
      <c r="C3749"/>
    </row>
    <row r="3750" spans="2:3" x14ac:dyDescent="0.45">
      <c r="B3750"/>
      <c r="C3750"/>
    </row>
    <row r="3751" spans="2:3" x14ac:dyDescent="0.45">
      <c r="B3751"/>
      <c r="C3751"/>
    </row>
    <row r="3752" spans="2:3" x14ac:dyDescent="0.45">
      <c r="B3752"/>
      <c r="C3752"/>
    </row>
    <row r="3753" spans="2:3" x14ac:dyDescent="0.45">
      <c r="B3753"/>
      <c r="C3753"/>
    </row>
    <row r="3754" spans="2:3" x14ac:dyDescent="0.45">
      <c r="B3754"/>
      <c r="C3754"/>
    </row>
    <row r="3755" spans="2:3" x14ac:dyDescent="0.45">
      <c r="B3755"/>
      <c r="C3755"/>
    </row>
    <row r="3756" spans="2:3" x14ac:dyDescent="0.45">
      <c r="B3756"/>
      <c r="C3756"/>
    </row>
    <row r="3757" spans="2:3" x14ac:dyDescent="0.45">
      <c r="B3757"/>
      <c r="C3757"/>
    </row>
    <row r="3758" spans="2:3" x14ac:dyDescent="0.45">
      <c r="B3758"/>
      <c r="C3758"/>
    </row>
    <row r="3759" spans="2:3" x14ac:dyDescent="0.45">
      <c r="B3759"/>
      <c r="C3759"/>
    </row>
    <row r="3760" spans="2:3" x14ac:dyDescent="0.45">
      <c r="B3760"/>
      <c r="C3760"/>
    </row>
    <row r="3761" spans="2:3" x14ac:dyDescent="0.45">
      <c r="B3761"/>
      <c r="C3761"/>
    </row>
    <row r="3762" spans="2:3" x14ac:dyDescent="0.45">
      <c r="B3762"/>
      <c r="C3762"/>
    </row>
    <row r="3763" spans="2:3" x14ac:dyDescent="0.45">
      <c r="B3763"/>
      <c r="C3763"/>
    </row>
    <row r="3764" spans="2:3" x14ac:dyDescent="0.45">
      <c r="B3764"/>
      <c r="C3764"/>
    </row>
    <row r="3765" spans="2:3" x14ac:dyDescent="0.45">
      <c r="B3765"/>
      <c r="C3765"/>
    </row>
    <row r="3766" spans="2:3" x14ac:dyDescent="0.45">
      <c r="B3766"/>
      <c r="C3766"/>
    </row>
    <row r="3767" spans="2:3" x14ac:dyDescent="0.45">
      <c r="B3767"/>
      <c r="C3767"/>
    </row>
    <row r="3768" spans="2:3" x14ac:dyDescent="0.45">
      <c r="B3768"/>
      <c r="C3768"/>
    </row>
    <row r="3769" spans="2:3" x14ac:dyDescent="0.45">
      <c r="B3769"/>
      <c r="C3769"/>
    </row>
    <row r="3770" spans="2:3" x14ac:dyDescent="0.45">
      <c r="B3770"/>
      <c r="C3770"/>
    </row>
    <row r="3771" spans="2:3" x14ac:dyDescent="0.45">
      <c r="B3771"/>
      <c r="C3771"/>
    </row>
    <row r="3772" spans="2:3" x14ac:dyDescent="0.45">
      <c r="B3772"/>
      <c r="C3772"/>
    </row>
    <row r="3773" spans="2:3" x14ac:dyDescent="0.45">
      <c r="B3773"/>
      <c r="C3773"/>
    </row>
    <row r="3774" spans="2:3" x14ac:dyDescent="0.45">
      <c r="B3774"/>
      <c r="C3774"/>
    </row>
    <row r="3775" spans="2:3" x14ac:dyDescent="0.45">
      <c r="B3775"/>
      <c r="C3775"/>
    </row>
    <row r="3776" spans="2:3" x14ac:dyDescent="0.45">
      <c r="B3776"/>
      <c r="C3776"/>
    </row>
    <row r="3777" spans="2:3" x14ac:dyDescent="0.45">
      <c r="B3777"/>
      <c r="C3777"/>
    </row>
    <row r="3778" spans="2:3" x14ac:dyDescent="0.45">
      <c r="B3778"/>
      <c r="C3778"/>
    </row>
    <row r="3779" spans="2:3" x14ac:dyDescent="0.45">
      <c r="B3779"/>
      <c r="C3779"/>
    </row>
    <row r="3780" spans="2:3" x14ac:dyDescent="0.45">
      <c r="B3780"/>
      <c r="C3780"/>
    </row>
    <row r="3781" spans="2:3" x14ac:dyDescent="0.45">
      <c r="B3781"/>
      <c r="C3781"/>
    </row>
    <row r="3782" spans="2:3" x14ac:dyDescent="0.45">
      <c r="B3782"/>
      <c r="C3782"/>
    </row>
    <row r="3783" spans="2:3" x14ac:dyDescent="0.45">
      <c r="B3783"/>
      <c r="C3783"/>
    </row>
    <row r="3784" spans="2:3" x14ac:dyDescent="0.45">
      <c r="B3784"/>
      <c r="C3784"/>
    </row>
    <row r="3785" spans="2:3" x14ac:dyDescent="0.45">
      <c r="B3785"/>
      <c r="C3785"/>
    </row>
    <row r="3786" spans="2:3" x14ac:dyDescent="0.45">
      <c r="B3786"/>
      <c r="C3786"/>
    </row>
    <row r="3787" spans="2:3" x14ac:dyDescent="0.45">
      <c r="B3787"/>
      <c r="C3787"/>
    </row>
    <row r="3788" spans="2:3" x14ac:dyDescent="0.45">
      <c r="B3788"/>
      <c r="C3788"/>
    </row>
    <row r="3789" spans="2:3" x14ac:dyDescent="0.45">
      <c r="B3789"/>
      <c r="C3789"/>
    </row>
    <row r="3790" spans="2:3" x14ac:dyDescent="0.45">
      <c r="B3790"/>
      <c r="C3790"/>
    </row>
    <row r="3791" spans="2:3" x14ac:dyDescent="0.45">
      <c r="B3791"/>
      <c r="C3791"/>
    </row>
    <row r="3792" spans="2:3" x14ac:dyDescent="0.45">
      <c r="B3792"/>
      <c r="C3792"/>
    </row>
    <row r="3793" spans="2:3" x14ac:dyDescent="0.45">
      <c r="B3793"/>
      <c r="C3793"/>
    </row>
    <row r="3794" spans="2:3" x14ac:dyDescent="0.45">
      <c r="B3794"/>
      <c r="C3794"/>
    </row>
    <row r="3795" spans="2:3" x14ac:dyDescent="0.45">
      <c r="B3795"/>
      <c r="C3795"/>
    </row>
    <row r="3796" spans="2:3" x14ac:dyDescent="0.45">
      <c r="B3796"/>
      <c r="C3796"/>
    </row>
    <row r="3797" spans="2:3" x14ac:dyDescent="0.45">
      <c r="B3797"/>
      <c r="C3797"/>
    </row>
    <row r="3798" spans="2:3" x14ac:dyDescent="0.45">
      <c r="B3798"/>
      <c r="C3798"/>
    </row>
    <row r="3799" spans="2:3" x14ac:dyDescent="0.45">
      <c r="B3799"/>
      <c r="C3799"/>
    </row>
    <row r="3800" spans="2:3" x14ac:dyDescent="0.45">
      <c r="B3800"/>
      <c r="C3800"/>
    </row>
    <row r="3801" spans="2:3" x14ac:dyDescent="0.45">
      <c r="B3801"/>
      <c r="C3801"/>
    </row>
    <row r="3802" spans="2:3" x14ac:dyDescent="0.45">
      <c r="B3802"/>
      <c r="C3802"/>
    </row>
    <row r="3803" spans="2:3" x14ac:dyDescent="0.45">
      <c r="B3803"/>
      <c r="C3803"/>
    </row>
    <row r="3804" spans="2:3" x14ac:dyDescent="0.45">
      <c r="B3804"/>
      <c r="C3804"/>
    </row>
    <row r="3805" spans="2:3" x14ac:dyDescent="0.45">
      <c r="B3805"/>
      <c r="C3805"/>
    </row>
    <row r="3806" spans="2:3" x14ac:dyDescent="0.45">
      <c r="B3806"/>
      <c r="C3806"/>
    </row>
    <row r="3807" spans="2:3" x14ac:dyDescent="0.45">
      <c r="B3807"/>
      <c r="C3807"/>
    </row>
    <row r="3808" spans="2:3" x14ac:dyDescent="0.45">
      <c r="B3808"/>
      <c r="C3808"/>
    </row>
    <row r="3809" spans="2:3" x14ac:dyDescent="0.45">
      <c r="B3809"/>
      <c r="C3809"/>
    </row>
    <row r="3810" spans="2:3" x14ac:dyDescent="0.45">
      <c r="B3810"/>
      <c r="C3810"/>
    </row>
    <row r="3811" spans="2:3" x14ac:dyDescent="0.45">
      <c r="B3811"/>
      <c r="C3811"/>
    </row>
    <row r="3812" spans="2:3" x14ac:dyDescent="0.45">
      <c r="B3812"/>
      <c r="C3812"/>
    </row>
    <row r="3813" spans="2:3" x14ac:dyDescent="0.45">
      <c r="B3813"/>
      <c r="C3813"/>
    </row>
    <row r="3814" spans="2:3" x14ac:dyDescent="0.45">
      <c r="B3814"/>
      <c r="C3814"/>
    </row>
    <row r="3815" spans="2:3" x14ac:dyDescent="0.45">
      <c r="B3815"/>
      <c r="C3815"/>
    </row>
    <row r="3816" spans="2:3" x14ac:dyDescent="0.45">
      <c r="B3816"/>
      <c r="C3816"/>
    </row>
    <row r="3817" spans="2:3" x14ac:dyDescent="0.45">
      <c r="B3817"/>
      <c r="C3817"/>
    </row>
    <row r="3818" spans="2:3" x14ac:dyDescent="0.45">
      <c r="B3818"/>
      <c r="C3818"/>
    </row>
    <row r="3819" spans="2:3" x14ac:dyDescent="0.45">
      <c r="B3819"/>
      <c r="C3819"/>
    </row>
    <row r="3820" spans="2:3" x14ac:dyDescent="0.45">
      <c r="B3820"/>
      <c r="C3820"/>
    </row>
    <row r="3821" spans="2:3" x14ac:dyDescent="0.45">
      <c r="B3821"/>
      <c r="C3821"/>
    </row>
    <row r="3822" spans="2:3" x14ac:dyDescent="0.45">
      <c r="B3822"/>
      <c r="C3822"/>
    </row>
    <row r="3823" spans="2:3" x14ac:dyDescent="0.45">
      <c r="B3823"/>
      <c r="C3823"/>
    </row>
    <row r="3824" spans="2:3" x14ac:dyDescent="0.45">
      <c r="B3824"/>
      <c r="C3824"/>
    </row>
    <row r="3825" spans="2:3" x14ac:dyDescent="0.45">
      <c r="B3825"/>
      <c r="C3825"/>
    </row>
    <row r="3826" spans="2:3" x14ac:dyDescent="0.45">
      <c r="B3826"/>
      <c r="C3826"/>
    </row>
    <row r="3827" spans="2:3" x14ac:dyDescent="0.45">
      <c r="B3827"/>
      <c r="C3827"/>
    </row>
    <row r="3828" spans="2:3" x14ac:dyDescent="0.45">
      <c r="B3828"/>
      <c r="C3828"/>
    </row>
    <row r="3829" spans="2:3" x14ac:dyDescent="0.45">
      <c r="B3829"/>
      <c r="C3829"/>
    </row>
    <row r="3830" spans="2:3" x14ac:dyDescent="0.45">
      <c r="B3830"/>
      <c r="C3830"/>
    </row>
    <row r="3831" spans="2:3" x14ac:dyDescent="0.45">
      <c r="B3831"/>
      <c r="C3831"/>
    </row>
    <row r="3832" spans="2:3" x14ac:dyDescent="0.45">
      <c r="B3832"/>
      <c r="C3832"/>
    </row>
    <row r="3833" spans="2:3" x14ac:dyDescent="0.45">
      <c r="B3833"/>
      <c r="C3833"/>
    </row>
    <row r="3834" spans="2:3" x14ac:dyDescent="0.45">
      <c r="B3834"/>
      <c r="C3834"/>
    </row>
    <row r="3835" spans="2:3" x14ac:dyDescent="0.45">
      <c r="B3835"/>
      <c r="C3835"/>
    </row>
    <row r="3836" spans="2:3" x14ac:dyDescent="0.45">
      <c r="B3836"/>
      <c r="C3836"/>
    </row>
    <row r="3837" spans="2:3" x14ac:dyDescent="0.45">
      <c r="B3837"/>
      <c r="C3837"/>
    </row>
    <row r="3838" spans="2:3" x14ac:dyDescent="0.45">
      <c r="B3838"/>
      <c r="C3838"/>
    </row>
    <row r="3839" spans="2:3" x14ac:dyDescent="0.45">
      <c r="B3839"/>
      <c r="C3839"/>
    </row>
    <row r="3840" spans="2:3" x14ac:dyDescent="0.45">
      <c r="B3840"/>
      <c r="C3840"/>
    </row>
    <row r="3841" spans="2:3" x14ac:dyDescent="0.45">
      <c r="B3841"/>
      <c r="C3841"/>
    </row>
    <row r="3842" spans="2:3" x14ac:dyDescent="0.45">
      <c r="B3842"/>
      <c r="C3842"/>
    </row>
    <row r="3843" spans="2:3" x14ac:dyDescent="0.45">
      <c r="B3843"/>
      <c r="C3843"/>
    </row>
    <row r="3844" spans="2:3" x14ac:dyDescent="0.45">
      <c r="B3844"/>
      <c r="C3844"/>
    </row>
    <row r="3845" spans="2:3" x14ac:dyDescent="0.45">
      <c r="B3845"/>
      <c r="C3845"/>
    </row>
    <row r="3846" spans="2:3" x14ac:dyDescent="0.45">
      <c r="B3846"/>
      <c r="C3846"/>
    </row>
    <row r="3847" spans="2:3" x14ac:dyDescent="0.45">
      <c r="B3847"/>
      <c r="C3847"/>
    </row>
    <row r="3848" spans="2:3" x14ac:dyDescent="0.45">
      <c r="B3848"/>
      <c r="C3848"/>
    </row>
    <row r="3849" spans="2:3" x14ac:dyDescent="0.45">
      <c r="B3849"/>
      <c r="C3849"/>
    </row>
    <row r="3850" spans="2:3" x14ac:dyDescent="0.45">
      <c r="B3850"/>
      <c r="C3850"/>
    </row>
    <row r="3851" spans="2:3" x14ac:dyDescent="0.45">
      <c r="B3851"/>
      <c r="C3851"/>
    </row>
    <row r="3852" spans="2:3" x14ac:dyDescent="0.45">
      <c r="B3852"/>
      <c r="C3852"/>
    </row>
    <row r="3853" spans="2:3" x14ac:dyDescent="0.45">
      <c r="B3853"/>
      <c r="C3853"/>
    </row>
    <row r="3854" spans="2:3" x14ac:dyDescent="0.45">
      <c r="B3854"/>
      <c r="C3854"/>
    </row>
    <row r="3855" spans="2:3" x14ac:dyDescent="0.45">
      <c r="B3855"/>
      <c r="C3855"/>
    </row>
    <row r="3856" spans="2:3" x14ac:dyDescent="0.45">
      <c r="B3856"/>
      <c r="C3856"/>
    </row>
    <row r="3857" spans="2:3" x14ac:dyDescent="0.45">
      <c r="B3857"/>
      <c r="C3857"/>
    </row>
    <row r="3858" spans="2:3" x14ac:dyDescent="0.45">
      <c r="B3858"/>
      <c r="C3858"/>
    </row>
    <row r="3859" spans="2:3" x14ac:dyDescent="0.45">
      <c r="B3859"/>
      <c r="C3859"/>
    </row>
    <row r="3860" spans="2:3" x14ac:dyDescent="0.45">
      <c r="B3860"/>
      <c r="C3860"/>
    </row>
    <row r="3861" spans="2:3" x14ac:dyDescent="0.45">
      <c r="B3861"/>
      <c r="C3861"/>
    </row>
    <row r="3862" spans="2:3" x14ac:dyDescent="0.45">
      <c r="B3862"/>
      <c r="C3862"/>
    </row>
    <row r="3863" spans="2:3" x14ac:dyDescent="0.45">
      <c r="B3863"/>
      <c r="C3863"/>
    </row>
    <row r="3864" spans="2:3" x14ac:dyDescent="0.45">
      <c r="B3864"/>
      <c r="C3864"/>
    </row>
    <row r="3865" spans="2:3" x14ac:dyDescent="0.45">
      <c r="B3865"/>
      <c r="C3865"/>
    </row>
    <row r="3866" spans="2:3" x14ac:dyDescent="0.45">
      <c r="B3866"/>
      <c r="C3866"/>
    </row>
    <row r="3867" spans="2:3" x14ac:dyDescent="0.45">
      <c r="B3867"/>
      <c r="C3867"/>
    </row>
    <row r="3868" spans="2:3" x14ac:dyDescent="0.45">
      <c r="B3868"/>
      <c r="C3868"/>
    </row>
    <row r="3869" spans="2:3" x14ac:dyDescent="0.45">
      <c r="B3869"/>
      <c r="C3869"/>
    </row>
    <row r="3870" spans="2:3" x14ac:dyDescent="0.45">
      <c r="B3870"/>
      <c r="C3870"/>
    </row>
    <row r="3871" spans="2:3" x14ac:dyDescent="0.45">
      <c r="B3871"/>
      <c r="C3871"/>
    </row>
    <row r="3872" spans="2:3" x14ac:dyDescent="0.45">
      <c r="B3872"/>
      <c r="C3872"/>
    </row>
    <row r="3873" spans="2:3" x14ac:dyDescent="0.45">
      <c r="B3873"/>
      <c r="C3873"/>
    </row>
    <row r="3874" spans="2:3" x14ac:dyDescent="0.45">
      <c r="B3874"/>
      <c r="C3874"/>
    </row>
    <row r="3875" spans="2:3" x14ac:dyDescent="0.45">
      <c r="B3875"/>
      <c r="C3875"/>
    </row>
    <row r="3876" spans="2:3" x14ac:dyDescent="0.45">
      <c r="B3876"/>
      <c r="C3876"/>
    </row>
    <row r="3877" spans="2:3" x14ac:dyDescent="0.45">
      <c r="B3877"/>
      <c r="C3877"/>
    </row>
    <row r="3878" spans="2:3" x14ac:dyDescent="0.45">
      <c r="B3878"/>
      <c r="C3878"/>
    </row>
    <row r="3879" spans="2:3" x14ac:dyDescent="0.45">
      <c r="B3879"/>
      <c r="C3879"/>
    </row>
    <row r="3880" spans="2:3" x14ac:dyDescent="0.45">
      <c r="B3880"/>
      <c r="C3880"/>
    </row>
    <row r="3881" spans="2:3" x14ac:dyDescent="0.45">
      <c r="B3881"/>
      <c r="C3881"/>
    </row>
    <row r="3882" spans="2:3" x14ac:dyDescent="0.45">
      <c r="B3882"/>
      <c r="C3882"/>
    </row>
    <row r="3883" spans="2:3" x14ac:dyDescent="0.45">
      <c r="B3883"/>
      <c r="C3883"/>
    </row>
    <row r="3884" spans="2:3" x14ac:dyDescent="0.45">
      <c r="B3884"/>
      <c r="C3884"/>
    </row>
    <row r="3885" spans="2:3" x14ac:dyDescent="0.45">
      <c r="B3885"/>
      <c r="C3885"/>
    </row>
    <row r="3886" spans="2:3" x14ac:dyDescent="0.45">
      <c r="B3886"/>
      <c r="C3886"/>
    </row>
    <row r="3887" spans="2:3" x14ac:dyDescent="0.45">
      <c r="B3887"/>
      <c r="C3887"/>
    </row>
    <row r="3888" spans="2:3" x14ac:dyDescent="0.45">
      <c r="B3888"/>
      <c r="C3888"/>
    </row>
    <row r="3889" spans="2:3" x14ac:dyDescent="0.45">
      <c r="B3889"/>
      <c r="C3889"/>
    </row>
    <row r="3890" spans="2:3" x14ac:dyDescent="0.45">
      <c r="B3890"/>
      <c r="C3890"/>
    </row>
    <row r="3891" spans="2:3" x14ac:dyDescent="0.45">
      <c r="B3891"/>
      <c r="C3891"/>
    </row>
    <row r="3892" spans="2:3" x14ac:dyDescent="0.45">
      <c r="B3892"/>
      <c r="C3892"/>
    </row>
    <row r="3893" spans="2:3" x14ac:dyDescent="0.45">
      <c r="B3893"/>
      <c r="C3893"/>
    </row>
    <row r="3894" spans="2:3" x14ac:dyDescent="0.45">
      <c r="B3894"/>
      <c r="C3894"/>
    </row>
    <row r="3895" spans="2:3" x14ac:dyDescent="0.45">
      <c r="B3895"/>
      <c r="C3895"/>
    </row>
    <row r="3896" spans="2:3" x14ac:dyDescent="0.45">
      <c r="B3896"/>
      <c r="C3896"/>
    </row>
    <row r="3897" spans="2:3" x14ac:dyDescent="0.45">
      <c r="B3897"/>
      <c r="C3897"/>
    </row>
    <row r="3898" spans="2:3" x14ac:dyDescent="0.45">
      <c r="B3898"/>
      <c r="C3898"/>
    </row>
    <row r="3899" spans="2:3" x14ac:dyDescent="0.45">
      <c r="B3899"/>
      <c r="C3899"/>
    </row>
    <row r="3900" spans="2:3" x14ac:dyDescent="0.45">
      <c r="B3900"/>
      <c r="C3900"/>
    </row>
    <row r="3901" spans="2:3" x14ac:dyDescent="0.45">
      <c r="B3901"/>
      <c r="C3901"/>
    </row>
    <row r="3902" spans="2:3" x14ac:dyDescent="0.45">
      <c r="B3902"/>
      <c r="C3902"/>
    </row>
    <row r="3903" spans="2:3" x14ac:dyDescent="0.45">
      <c r="B3903"/>
      <c r="C3903"/>
    </row>
    <row r="3904" spans="2:3" x14ac:dyDescent="0.45">
      <c r="B3904"/>
      <c r="C3904"/>
    </row>
    <row r="3905" spans="2:3" x14ac:dyDescent="0.45">
      <c r="B3905"/>
      <c r="C3905"/>
    </row>
    <row r="3906" spans="2:3" x14ac:dyDescent="0.45">
      <c r="B3906"/>
      <c r="C3906"/>
    </row>
    <row r="3907" spans="2:3" x14ac:dyDescent="0.45">
      <c r="B3907"/>
      <c r="C3907"/>
    </row>
    <row r="3908" spans="2:3" x14ac:dyDescent="0.45">
      <c r="B3908"/>
      <c r="C3908"/>
    </row>
    <row r="3909" spans="2:3" x14ac:dyDescent="0.45">
      <c r="B3909"/>
      <c r="C3909"/>
    </row>
    <row r="3910" spans="2:3" x14ac:dyDescent="0.45">
      <c r="B3910"/>
      <c r="C3910"/>
    </row>
    <row r="3911" spans="2:3" x14ac:dyDescent="0.45">
      <c r="B3911"/>
      <c r="C3911"/>
    </row>
    <row r="3912" spans="2:3" x14ac:dyDescent="0.45">
      <c r="B3912"/>
      <c r="C3912"/>
    </row>
    <row r="3913" spans="2:3" x14ac:dyDescent="0.45">
      <c r="B3913"/>
      <c r="C3913"/>
    </row>
    <row r="3914" spans="2:3" x14ac:dyDescent="0.45">
      <c r="B3914"/>
      <c r="C3914"/>
    </row>
    <row r="3915" spans="2:3" x14ac:dyDescent="0.45">
      <c r="B3915"/>
      <c r="C3915"/>
    </row>
    <row r="3916" spans="2:3" x14ac:dyDescent="0.45">
      <c r="B3916"/>
      <c r="C3916"/>
    </row>
    <row r="3917" spans="2:3" x14ac:dyDescent="0.45">
      <c r="B3917"/>
      <c r="C3917"/>
    </row>
    <row r="3918" spans="2:3" x14ac:dyDescent="0.45">
      <c r="B3918"/>
      <c r="C3918"/>
    </row>
    <row r="3919" spans="2:3" x14ac:dyDescent="0.45">
      <c r="B3919"/>
      <c r="C3919"/>
    </row>
    <row r="3920" spans="2:3" x14ac:dyDescent="0.45">
      <c r="B3920"/>
      <c r="C3920"/>
    </row>
    <row r="3921" spans="2:3" x14ac:dyDescent="0.45">
      <c r="B3921"/>
      <c r="C3921"/>
    </row>
    <row r="3922" spans="2:3" x14ac:dyDescent="0.45">
      <c r="B3922"/>
      <c r="C3922"/>
    </row>
    <row r="3923" spans="2:3" x14ac:dyDescent="0.45">
      <c r="B3923"/>
      <c r="C3923"/>
    </row>
    <row r="3924" spans="2:3" x14ac:dyDescent="0.45">
      <c r="B3924"/>
      <c r="C3924"/>
    </row>
    <row r="3925" spans="2:3" x14ac:dyDescent="0.45">
      <c r="B3925"/>
      <c r="C3925"/>
    </row>
    <row r="3926" spans="2:3" x14ac:dyDescent="0.45">
      <c r="B3926"/>
      <c r="C3926"/>
    </row>
    <row r="3927" spans="2:3" x14ac:dyDescent="0.45">
      <c r="B3927"/>
      <c r="C3927"/>
    </row>
    <row r="3928" spans="2:3" x14ac:dyDescent="0.45">
      <c r="B3928"/>
      <c r="C3928"/>
    </row>
    <row r="3929" spans="2:3" x14ac:dyDescent="0.45">
      <c r="B3929"/>
      <c r="C3929"/>
    </row>
    <row r="3930" spans="2:3" x14ac:dyDescent="0.45">
      <c r="B3930"/>
      <c r="C3930"/>
    </row>
    <row r="3931" spans="2:3" x14ac:dyDescent="0.45">
      <c r="B3931"/>
      <c r="C3931"/>
    </row>
    <row r="3932" spans="2:3" x14ac:dyDescent="0.45">
      <c r="B3932"/>
      <c r="C3932"/>
    </row>
    <row r="3933" spans="2:3" x14ac:dyDescent="0.45">
      <c r="B3933"/>
      <c r="C3933"/>
    </row>
    <row r="3934" spans="2:3" x14ac:dyDescent="0.45">
      <c r="B3934"/>
      <c r="C3934"/>
    </row>
    <row r="3935" spans="2:3" x14ac:dyDescent="0.45">
      <c r="B3935"/>
      <c r="C3935"/>
    </row>
    <row r="3936" spans="2:3" x14ac:dyDescent="0.45">
      <c r="B3936"/>
      <c r="C3936"/>
    </row>
    <row r="3937" spans="2:3" x14ac:dyDescent="0.45">
      <c r="B3937"/>
      <c r="C3937"/>
    </row>
    <row r="3938" spans="2:3" x14ac:dyDescent="0.45">
      <c r="B3938"/>
      <c r="C3938"/>
    </row>
    <row r="3939" spans="2:3" x14ac:dyDescent="0.45">
      <c r="B3939"/>
      <c r="C3939"/>
    </row>
    <row r="3940" spans="2:3" x14ac:dyDescent="0.45">
      <c r="B3940"/>
      <c r="C3940"/>
    </row>
    <row r="3941" spans="2:3" x14ac:dyDescent="0.45">
      <c r="B3941"/>
      <c r="C3941"/>
    </row>
    <row r="3942" spans="2:3" x14ac:dyDescent="0.45">
      <c r="B3942"/>
      <c r="C3942"/>
    </row>
    <row r="3943" spans="2:3" x14ac:dyDescent="0.45">
      <c r="B3943"/>
      <c r="C3943"/>
    </row>
    <row r="3944" spans="2:3" x14ac:dyDescent="0.45">
      <c r="B3944"/>
      <c r="C3944"/>
    </row>
    <row r="3945" spans="2:3" x14ac:dyDescent="0.45">
      <c r="B3945"/>
      <c r="C3945"/>
    </row>
    <row r="3946" spans="2:3" x14ac:dyDescent="0.45">
      <c r="B3946"/>
      <c r="C3946"/>
    </row>
    <row r="3947" spans="2:3" x14ac:dyDescent="0.45">
      <c r="B3947"/>
      <c r="C3947"/>
    </row>
    <row r="3948" spans="2:3" x14ac:dyDescent="0.45">
      <c r="B3948"/>
      <c r="C3948"/>
    </row>
    <row r="3949" spans="2:3" x14ac:dyDescent="0.45">
      <c r="B3949"/>
      <c r="C3949"/>
    </row>
    <row r="3950" spans="2:3" x14ac:dyDescent="0.45">
      <c r="B3950"/>
      <c r="C3950"/>
    </row>
    <row r="3951" spans="2:3" x14ac:dyDescent="0.45">
      <c r="B3951"/>
      <c r="C3951"/>
    </row>
    <row r="3952" spans="2:3" x14ac:dyDescent="0.45">
      <c r="B3952"/>
      <c r="C3952"/>
    </row>
    <row r="3953" spans="2:3" x14ac:dyDescent="0.45">
      <c r="B3953"/>
      <c r="C3953"/>
    </row>
    <row r="3954" spans="2:3" x14ac:dyDescent="0.45">
      <c r="B3954"/>
      <c r="C3954"/>
    </row>
    <row r="3955" spans="2:3" x14ac:dyDescent="0.45">
      <c r="B3955"/>
      <c r="C3955"/>
    </row>
    <row r="3956" spans="2:3" x14ac:dyDescent="0.45">
      <c r="B3956"/>
      <c r="C3956"/>
    </row>
    <row r="3957" spans="2:3" x14ac:dyDescent="0.45">
      <c r="B3957"/>
      <c r="C3957"/>
    </row>
    <row r="3958" spans="2:3" x14ac:dyDescent="0.45">
      <c r="B3958"/>
      <c r="C3958"/>
    </row>
    <row r="3959" spans="2:3" x14ac:dyDescent="0.45">
      <c r="B3959"/>
      <c r="C3959"/>
    </row>
    <row r="3960" spans="2:3" x14ac:dyDescent="0.45">
      <c r="B3960"/>
      <c r="C3960"/>
    </row>
    <row r="3961" spans="2:3" x14ac:dyDescent="0.45">
      <c r="B3961"/>
      <c r="C3961"/>
    </row>
    <row r="3962" spans="2:3" x14ac:dyDescent="0.45">
      <c r="B3962"/>
      <c r="C3962"/>
    </row>
    <row r="3963" spans="2:3" x14ac:dyDescent="0.45">
      <c r="B3963"/>
      <c r="C3963"/>
    </row>
    <row r="3964" spans="2:3" x14ac:dyDescent="0.45">
      <c r="B3964"/>
      <c r="C3964"/>
    </row>
    <row r="3965" spans="2:3" x14ac:dyDescent="0.45">
      <c r="B3965"/>
      <c r="C3965"/>
    </row>
    <row r="3966" spans="2:3" x14ac:dyDescent="0.45">
      <c r="B3966"/>
      <c r="C3966"/>
    </row>
    <row r="3967" spans="2:3" x14ac:dyDescent="0.45">
      <c r="B3967"/>
      <c r="C3967"/>
    </row>
    <row r="3968" spans="2:3" x14ac:dyDescent="0.45">
      <c r="B3968"/>
      <c r="C3968"/>
    </row>
    <row r="3969" spans="2:3" x14ac:dyDescent="0.45">
      <c r="B3969"/>
      <c r="C3969"/>
    </row>
    <row r="3970" spans="2:3" x14ac:dyDescent="0.45">
      <c r="B3970"/>
      <c r="C3970"/>
    </row>
    <row r="3971" spans="2:3" x14ac:dyDescent="0.45">
      <c r="B3971"/>
      <c r="C3971"/>
    </row>
    <row r="3972" spans="2:3" x14ac:dyDescent="0.45">
      <c r="B3972"/>
      <c r="C3972"/>
    </row>
    <row r="3973" spans="2:3" x14ac:dyDescent="0.45">
      <c r="B3973"/>
      <c r="C3973"/>
    </row>
    <row r="3974" spans="2:3" x14ac:dyDescent="0.45">
      <c r="B3974"/>
      <c r="C3974"/>
    </row>
    <row r="3975" spans="2:3" x14ac:dyDescent="0.45">
      <c r="B3975"/>
      <c r="C3975"/>
    </row>
    <row r="3976" spans="2:3" x14ac:dyDescent="0.45">
      <c r="B3976"/>
      <c r="C3976"/>
    </row>
    <row r="3977" spans="2:3" x14ac:dyDescent="0.45">
      <c r="B3977"/>
      <c r="C3977"/>
    </row>
    <row r="3978" spans="2:3" x14ac:dyDescent="0.45">
      <c r="B3978"/>
      <c r="C3978"/>
    </row>
    <row r="3979" spans="2:3" x14ac:dyDescent="0.45">
      <c r="B3979"/>
      <c r="C3979"/>
    </row>
    <row r="3980" spans="2:3" x14ac:dyDescent="0.45">
      <c r="B3980"/>
      <c r="C3980"/>
    </row>
    <row r="3981" spans="2:3" x14ac:dyDescent="0.45">
      <c r="B3981"/>
      <c r="C3981"/>
    </row>
    <row r="3982" spans="2:3" x14ac:dyDescent="0.45">
      <c r="B3982"/>
      <c r="C3982"/>
    </row>
    <row r="3983" spans="2:3" x14ac:dyDescent="0.45">
      <c r="B3983"/>
      <c r="C3983"/>
    </row>
    <row r="3984" spans="2:3" x14ac:dyDescent="0.45">
      <c r="B3984"/>
      <c r="C3984"/>
    </row>
    <row r="3985" spans="2:3" x14ac:dyDescent="0.45">
      <c r="B3985"/>
      <c r="C3985"/>
    </row>
    <row r="3986" spans="2:3" x14ac:dyDescent="0.45">
      <c r="B3986"/>
      <c r="C3986"/>
    </row>
    <row r="3987" spans="2:3" x14ac:dyDescent="0.45">
      <c r="B3987"/>
      <c r="C3987"/>
    </row>
    <row r="3988" spans="2:3" x14ac:dyDescent="0.45">
      <c r="B3988"/>
      <c r="C3988"/>
    </row>
    <row r="3989" spans="2:3" x14ac:dyDescent="0.45">
      <c r="B3989"/>
      <c r="C3989"/>
    </row>
    <row r="3990" spans="2:3" x14ac:dyDescent="0.45">
      <c r="B3990"/>
      <c r="C3990"/>
    </row>
    <row r="3991" spans="2:3" x14ac:dyDescent="0.45">
      <c r="B3991"/>
      <c r="C3991"/>
    </row>
    <row r="3992" spans="2:3" x14ac:dyDescent="0.45">
      <c r="B3992"/>
      <c r="C3992"/>
    </row>
    <row r="3993" spans="2:3" x14ac:dyDescent="0.45">
      <c r="B3993"/>
      <c r="C3993"/>
    </row>
    <row r="3994" spans="2:3" x14ac:dyDescent="0.45">
      <c r="B3994"/>
      <c r="C3994"/>
    </row>
    <row r="3995" spans="2:3" x14ac:dyDescent="0.45">
      <c r="B3995"/>
      <c r="C3995"/>
    </row>
    <row r="3996" spans="2:3" x14ac:dyDescent="0.45">
      <c r="B3996"/>
      <c r="C3996"/>
    </row>
    <row r="3997" spans="2:3" x14ac:dyDescent="0.45">
      <c r="B3997"/>
      <c r="C3997"/>
    </row>
    <row r="3998" spans="2:3" x14ac:dyDescent="0.45">
      <c r="B3998"/>
      <c r="C3998"/>
    </row>
    <row r="3999" spans="2:3" x14ac:dyDescent="0.45">
      <c r="B3999"/>
      <c r="C3999"/>
    </row>
    <row r="4000" spans="2:3" x14ac:dyDescent="0.45">
      <c r="B4000"/>
      <c r="C4000"/>
    </row>
    <row r="4001" spans="2:3" x14ac:dyDescent="0.45">
      <c r="B4001"/>
      <c r="C4001"/>
    </row>
    <row r="4002" spans="2:3" x14ac:dyDescent="0.45">
      <c r="B4002"/>
      <c r="C4002"/>
    </row>
    <row r="4003" spans="2:3" x14ac:dyDescent="0.45">
      <c r="B4003"/>
      <c r="C4003"/>
    </row>
    <row r="4004" spans="2:3" x14ac:dyDescent="0.45">
      <c r="B4004"/>
      <c r="C4004"/>
    </row>
    <row r="4005" spans="2:3" x14ac:dyDescent="0.45">
      <c r="B4005"/>
      <c r="C4005"/>
    </row>
    <row r="4006" spans="2:3" x14ac:dyDescent="0.45">
      <c r="B4006"/>
      <c r="C4006"/>
    </row>
    <row r="4007" spans="2:3" x14ac:dyDescent="0.45">
      <c r="B4007"/>
      <c r="C4007"/>
    </row>
    <row r="4008" spans="2:3" x14ac:dyDescent="0.45">
      <c r="B4008"/>
      <c r="C4008"/>
    </row>
    <row r="4009" spans="2:3" x14ac:dyDescent="0.45">
      <c r="B4009"/>
      <c r="C4009"/>
    </row>
    <row r="4010" spans="2:3" x14ac:dyDescent="0.45">
      <c r="B4010"/>
      <c r="C4010"/>
    </row>
    <row r="4011" spans="2:3" x14ac:dyDescent="0.45">
      <c r="B4011"/>
      <c r="C4011"/>
    </row>
    <row r="4012" spans="2:3" x14ac:dyDescent="0.45">
      <c r="B4012"/>
      <c r="C4012"/>
    </row>
    <row r="4013" spans="2:3" x14ac:dyDescent="0.45">
      <c r="B4013"/>
      <c r="C4013"/>
    </row>
    <row r="4014" spans="2:3" x14ac:dyDescent="0.45">
      <c r="B4014"/>
      <c r="C4014"/>
    </row>
    <row r="4015" spans="2:3" x14ac:dyDescent="0.45">
      <c r="B4015"/>
      <c r="C4015"/>
    </row>
    <row r="4016" spans="2:3" x14ac:dyDescent="0.45">
      <c r="B4016"/>
      <c r="C4016"/>
    </row>
    <row r="4017" spans="2:3" x14ac:dyDescent="0.45">
      <c r="B4017"/>
      <c r="C4017"/>
    </row>
    <row r="4018" spans="2:3" x14ac:dyDescent="0.45">
      <c r="B4018"/>
      <c r="C4018"/>
    </row>
    <row r="4019" spans="2:3" x14ac:dyDescent="0.45">
      <c r="B4019"/>
      <c r="C4019"/>
    </row>
    <row r="4020" spans="2:3" x14ac:dyDescent="0.45">
      <c r="B4020"/>
      <c r="C4020"/>
    </row>
    <row r="4021" spans="2:3" x14ac:dyDescent="0.45">
      <c r="B4021"/>
      <c r="C4021"/>
    </row>
    <row r="4022" spans="2:3" x14ac:dyDescent="0.45">
      <c r="B4022"/>
      <c r="C4022"/>
    </row>
    <row r="4023" spans="2:3" x14ac:dyDescent="0.45">
      <c r="B4023"/>
      <c r="C4023"/>
    </row>
    <row r="4024" spans="2:3" x14ac:dyDescent="0.45">
      <c r="B4024"/>
      <c r="C4024"/>
    </row>
    <row r="4025" spans="2:3" x14ac:dyDescent="0.45">
      <c r="B4025"/>
      <c r="C4025"/>
    </row>
    <row r="4026" spans="2:3" x14ac:dyDescent="0.45">
      <c r="B4026"/>
      <c r="C4026"/>
    </row>
    <row r="4027" spans="2:3" x14ac:dyDescent="0.45">
      <c r="B4027"/>
      <c r="C4027"/>
    </row>
    <row r="4028" spans="2:3" x14ac:dyDescent="0.45">
      <c r="B4028"/>
      <c r="C4028"/>
    </row>
    <row r="4029" spans="2:3" x14ac:dyDescent="0.45">
      <c r="B4029"/>
      <c r="C4029"/>
    </row>
    <row r="4030" spans="2:3" x14ac:dyDescent="0.45">
      <c r="B4030"/>
      <c r="C4030"/>
    </row>
    <row r="4031" spans="2:3" x14ac:dyDescent="0.45">
      <c r="B4031"/>
      <c r="C4031"/>
    </row>
    <row r="4032" spans="2:3" x14ac:dyDescent="0.45">
      <c r="B4032"/>
      <c r="C4032"/>
    </row>
    <row r="4033" spans="2:3" x14ac:dyDescent="0.45">
      <c r="B4033"/>
      <c r="C4033"/>
    </row>
    <row r="4034" spans="2:3" x14ac:dyDescent="0.45">
      <c r="B4034"/>
      <c r="C4034"/>
    </row>
    <row r="4035" spans="2:3" x14ac:dyDescent="0.45">
      <c r="B4035"/>
      <c r="C4035"/>
    </row>
    <row r="4036" spans="2:3" x14ac:dyDescent="0.45">
      <c r="B4036"/>
      <c r="C4036"/>
    </row>
    <row r="4037" spans="2:3" x14ac:dyDescent="0.45">
      <c r="B4037"/>
      <c r="C4037"/>
    </row>
    <row r="4038" spans="2:3" x14ac:dyDescent="0.45">
      <c r="B4038"/>
      <c r="C4038"/>
    </row>
    <row r="4039" spans="2:3" x14ac:dyDescent="0.45">
      <c r="B4039"/>
      <c r="C4039"/>
    </row>
    <row r="4040" spans="2:3" x14ac:dyDescent="0.45">
      <c r="B4040"/>
      <c r="C4040"/>
    </row>
    <row r="4041" spans="2:3" x14ac:dyDescent="0.45">
      <c r="B4041"/>
      <c r="C4041"/>
    </row>
    <row r="4042" spans="2:3" x14ac:dyDescent="0.45">
      <c r="B4042"/>
      <c r="C4042"/>
    </row>
    <row r="4043" spans="2:3" x14ac:dyDescent="0.45">
      <c r="B4043"/>
      <c r="C4043"/>
    </row>
    <row r="4044" spans="2:3" x14ac:dyDescent="0.45">
      <c r="B4044"/>
      <c r="C4044"/>
    </row>
    <row r="4045" spans="2:3" x14ac:dyDescent="0.45">
      <c r="B4045"/>
      <c r="C4045"/>
    </row>
    <row r="4046" spans="2:3" x14ac:dyDescent="0.45">
      <c r="B4046"/>
      <c r="C4046"/>
    </row>
    <row r="4047" spans="2:3" x14ac:dyDescent="0.45">
      <c r="B4047"/>
      <c r="C4047"/>
    </row>
    <row r="4048" spans="2:3" x14ac:dyDescent="0.45">
      <c r="B4048"/>
      <c r="C4048"/>
    </row>
    <row r="4049" spans="2:3" x14ac:dyDescent="0.45">
      <c r="B4049"/>
      <c r="C4049"/>
    </row>
    <row r="4050" spans="2:3" x14ac:dyDescent="0.45">
      <c r="B4050"/>
      <c r="C4050"/>
    </row>
    <row r="4051" spans="2:3" x14ac:dyDescent="0.45">
      <c r="B4051"/>
      <c r="C4051"/>
    </row>
    <row r="4052" spans="2:3" x14ac:dyDescent="0.45">
      <c r="B4052"/>
      <c r="C4052"/>
    </row>
    <row r="4053" spans="2:3" x14ac:dyDescent="0.45">
      <c r="B4053"/>
      <c r="C4053"/>
    </row>
    <row r="4054" spans="2:3" x14ac:dyDescent="0.45">
      <c r="B4054"/>
      <c r="C4054"/>
    </row>
    <row r="4055" spans="2:3" x14ac:dyDescent="0.45">
      <c r="B4055"/>
      <c r="C4055"/>
    </row>
    <row r="4056" spans="2:3" x14ac:dyDescent="0.45">
      <c r="B4056"/>
      <c r="C4056"/>
    </row>
    <row r="4057" spans="2:3" x14ac:dyDescent="0.45">
      <c r="B4057"/>
      <c r="C4057"/>
    </row>
    <row r="4058" spans="2:3" x14ac:dyDescent="0.45">
      <c r="B4058"/>
      <c r="C4058"/>
    </row>
    <row r="4059" spans="2:3" x14ac:dyDescent="0.45">
      <c r="B4059"/>
      <c r="C4059"/>
    </row>
    <row r="4060" spans="2:3" x14ac:dyDescent="0.45">
      <c r="B4060"/>
      <c r="C4060"/>
    </row>
    <row r="4061" spans="2:3" x14ac:dyDescent="0.45">
      <c r="B4061"/>
      <c r="C4061"/>
    </row>
    <row r="4062" spans="2:3" x14ac:dyDescent="0.45">
      <c r="B4062"/>
      <c r="C4062"/>
    </row>
    <row r="4063" spans="2:3" x14ac:dyDescent="0.45">
      <c r="B4063"/>
      <c r="C4063"/>
    </row>
    <row r="4064" spans="2:3" x14ac:dyDescent="0.45">
      <c r="B4064"/>
      <c r="C4064"/>
    </row>
    <row r="4065" spans="2:3" x14ac:dyDescent="0.45">
      <c r="B4065"/>
      <c r="C4065"/>
    </row>
    <row r="4066" spans="2:3" x14ac:dyDescent="0.45">
      <c r="B4066"/>
      <c r="C4066"/>
    </row>
    <row r="4067" spans="2:3" x14ac:dyDescent="0.45">
      <c r="B4067"/>
      <c r="C4067"/>
    </row>
    <row r="4068" spans="2:3" x14ac:dyDescent="0.45">
      <c r="B4068"/>
      <c r="C4068"/>
    </row>
    <row r="4069" spans="2:3" x14ac:dyDescent="0.45">
      <c r="B4069"/>
      <c r="C4069"/>
    </row>
    <row r="4070" spans="2:3" x14ac:dyDescent="0.45">
      <c r="B4070"/>
      <c r="C4070"/>
    </row>
    <row r="4071" spans="2:3" x14ac:dyDescent="0.45">
      <c r="B4071"/>
      <c r="C4071"/>
    </row>
    <row r="4072" spans="2:3" x14ac:dyDescent="0.45">
      <c r="B4072"/>
      <c r="C4072"/>
    </row>
    <row r="4073" spans="2:3" x14ac:dyDescent="0.45">
      <c r="B4073"/>
      <c r="C4073"/>
    </row>
    <row r="4074" spans="2:3" x14ac:dyDescent="0.45">
      <c r="B4074"/>
      <c r="C4074"/>
    </row>
    <row r="4075" spans="2:3" x14ac:dyDescent="0.45">
      <c r="B4075"/>
      <c r="C4075"/>
    </row>
    <row r="4076" spans="2:3" x14ac:dyDescent="0.45">
      <c r="B4076"/>
      <c r="C4076"/>
    </row>
    <row r="4077" spans="2:3" x14ac:dyDescent="0.45">
      <c r="B4077"/>
      <c r="C4077"/>
    </row>
    <row r="4078" spans="2:3" x14ac:dyDescent="0.45">
      <c r="B4078"/>
      <c r="C4078"/>
    </row>
    <row r="4079" spans="2:3" x14ac:dyDescent="0.45">
      <c r="B4079"/>
      <c r="C4079"/>
    </row>
    <row r="4080" spans="2:3" x14ac:dyDescent="0.45">
      <c r="B4080"/>
      <c r="C4080"/>
    </row>
    <row r="4081" spans="2:3" x14ac:dyDescent="0.45">
      <c r="B4081"/>
      <c r="C4081"/>
    </row>
    <row r="4082" spans="2:3" x14ac:dyDescent="0.45">
      <c r="B4082"/>
      <c r="C4082"/>
    </row>
    <row r="4083" spans="2:3" x14ac:dyDescent="0.45">
      <c r="B4083"/>
      <c r="C4083"/>
    </row>
    <row r="4084" spans="2:3" x14ac:dyDescent="0.45">
      <c r="B4084"/>
      <c r="C4084"/>
    </row>
    <row r="4085" spans="2:3" x14ac:dyDescent="0.45">
      <c r="B4085"/>
      <c r="C4085"/>
    </row>
    <row r="4086" spans="2:3" x14ac:dyDescent="0.45">
      <c r="B4086"/>
      <c r="C4086"/>
    </row>
    <row r="4087" spans="2:3" x14ac:dyDescent="0.45">
      <c r="B4087"/>
      <c r="C4087"/>
    </row>
    <row r="4088" spans="2:3" x14ac:dyDescent="0.45">
      <c r="B4088"/>
      <c r="C4088"/>
    </row>
    <row r="4089" spans="2:3" x14ac:dyDescent="0.45">
      <c r="B4089"/>
      <c r="C4089"/>
    </row>
    <row r="4090" spans="2:3" x14ac:dyDescent="0.45">
      <c r="B4090"/>
      <c r="C4090"/>
    </row>
    <row r="4091" spans="2:3" x14ac:dyDescent="0.45">
      <c r="B4091"/>
      <c r="C4091"/>
    </row>
    <row r="4092" spans="2:3" x14ac:dyDescent="0.45">
      <c r="B4092"/>
      <c r="C4092"/>
    </row>
    <row r="4093" spans="2:3" x14ac:dyDescent="0.45">
      <c r="B4093"/>
      <c r="C4093"/>
    </row>
    <row r="4094" spans="2:3" x14ac:dyDescent="0.45">
      <c r="B4094"/>
      <c r="C4094"/>
    </row>
    <row r="4095" spans="2:3" x14ac:dyDescent="0.45">
      <c r="B4095"/>
      <c r="C4095"/>
    </row>
    <row r="4096" spans="2:3" x14ac:dyDescent="0.45">
      <c r="B4096"/>
      <c r="C4096"/>
    </row>
    <row r="4097" spans="2:3" x14ac:dyDescent="0.45">
      <c r="B4097"/>
      <c r="C4097"/>
    </row>
    <row r="4098" spans="2:3" x14ac:dyDescent="0.45">
      <c r="B4098"/>
      <c r="C4098"/>
    </row>
    <row r="4099" spans="2:3" x14ac:dyDescent="0.45">
      <c r="B4099"/>
      <c r="C4099"/>
    </row>
    <row r="4100" spans="2:3" x14ac:dyDescent="0.45">
      <c r="B4100"/>
      <c r="C4100"/>
    </row>
    <row r="4101" spans="2:3" x14ac:dyDescent="0.45">
      <c r="B4101"/>
      <c r="C4101"/>
    </row>
    <row r="4102" spans="2:3" x14ac:dyDescent="0.45">
      <c r="B4102"/>
      <c r="C4102"/>
    </row>
    <row r="4103" spans="2:3" x14ac:dyDescent="0.45">
      <c r="B4103"/>
      <c r="C4103"/>
    </row>
    <row r="4104" spans="2:3" x14ac:dyDescent="0.45">
      <c r="B4104"/>
      <c r="C4104"/>
    </row>
    <row r="4105" spans="2:3" x14ac:dyDescent="0.45">
      <c r="B4105"/>
      <c r="C4105"/>
    </row>
    <row r="4106" spans="2:3" x14ac:dyDescent="0.45">
      <c r="B4106"/>
      <c r="C4106"/>
    </row>
    <row r="4107" spans="2:3" x14ac:dyDescent="0.45">
      <c r="B4107"/>
      <c r="C4107"/>
    </row>
    <row r="4108" spans="2:3" x14ac:dyDescent="0.45">
      <c r="B4108"/>
      <c r="C4108"/>
    </row>
    <row r="4109" spans="2:3" x14ac:dyDescent="0.45">
      <c r="B4109"/>
      <c r="C4109"/>
    </row>
    <row r="4110" spans="2:3" x14ac:dyDescent="0.45">
      <c r="B4110"/>
      <c r="C4110"/>
    </row>
    <row r="4111" spans="2:3" x14ac:dyDescent="0.45">
      <c r="B4111"/>
      <c r="C4111"/>
    </row>
    <row r="4112" spans="2:3" x14ac:dyDescent="0.45">
      <c r="B4112"/>
      <c r="C4112"/>
    </row>
    <row r="4113" spans="2:3" x14ac:dyDescent="0.45">
      <c r="B4113"/>
      <c r="C4113"/>
    </row>
    <row r="4114" spans="2:3" x14ac:dyDescent="0.45">
      <c r="B4114"/>
      <c r="C4114"/>
    </row>
    <row r="4115" spans="2:3" x14ac:dyDescent="0.45">
      <c r="B4115"/>
      <c r="C4115"/>
    </row>
    <row r="4116" spans="2:3" x14ac:dyDescent="0.45">
      <c r="B4116"/>
      <c r="C4116"/>
    </row>
    <row r="4117" spans="2:3" x14ac:dyDescent="0.45">
      <c r="B4117"/>
      <c r="C4117"/>
    </row>
    <row r="4118" spans="2:3" x14ac:dyDescent="0.45">
      <c r="B4118"/>
      <c r="C4118"/>
    </row>
    <row r="4119" spans="2:3" x14ac:dyDescent="0.45">
      <c r="B4119"/>
      <c r="C4119"/>
    </row>
    <row r="4120" spans="2:3" x14ac:dyDescent="0.45">
      <c r="B4120"/>
      <c r="C4120"/>
    </row>
    <row r="4121" spans="2:3" x14ac:dyDescent="0.45">
      <c r="B4121"/>
      <c r="C4121"/>
    </row>
    <row r="4122" spans="2:3" x14ac:dyDescent="0.45">
      <c r="B4122"/>
      <c r="C4122"/>
    </row>
    <row r="4123" spans="2:3" x14ac:dyDescent="0.45">
      <c r="B4123"/>
      <c r="C4123"/>
    </row>
    <row r="4124" spans="2:3" x14ac:dyDescent="0.45">
      <c r="B4124"/>
      <c r="C4124"/>
    </row>
    <row r="4125" spans="2:3" x14ac:dyDescent="0.45">
      <c r="B4125"/>
      <c r="C4125"/>
    </row>
    <row r="4126" spans="2:3" x14ac:dyDescent="0.45">
      <c r="B4126"/>
      <c r="C4126"/>
    </row>
    <row r="4127" spans="2:3" x14ac:dyDescent="0.45">
      <c r="B4127"/>
      <c r="C4127"/>
    </row>
    <row r="4128" spans="2:3" x14ac:dyDescent="0.45">
      <c r="B4128"/>
      <c r="C4128"/>
    </row>
    <row r="4129" spans="2:3" x14ac:dyDescent="0.45">
      <c r="B4129"/>
      <c r="C4129"/>
    </row>
    <row r="4130" spans="2:3" x14ac:dyDescent="0.45">
      <c r="B4130"/>
      <c r="C4130"/>
    </row>
    <row r="4131" spans="2:3" x14ac:dyDescent="0.45">
      <c r="B4131"/>
      <c r="C4131"/>
    </row>
    <row r="4132" spans="2:3" x14ac:dyDescent="0.45">
      <c r="B4132"/>
      <c r="C4132"/>
    </row>
    <row r="4133" spans="2:3" x14ac:dyDescent="0.45">
      <c r="B4133"/>
      <c r="C4133"/>
    </row>
    <row r="4134" spans="2:3" x14ac:dyDescent="0.45">
      <c r="B4134"/>
      <c r="C4134"/>
    </row>
    <row r="4135" spans="2:3" x14ac:dyDescent="0.45">
      <c r="B4135"/>
      <c r="C4135"/>
    </row>
    <row r="4136" spans="2:3" x14ac:dyDescent="0.45">
      <c r="B4136"/>
      <c r="C4136"/>
    </row>
    <row r="4137" spans="2:3" x14ac:dyDescent="0.45">
      <c r="B4137"/>
      <c r="C4137"/>
    </row>
    <row r="4138" spans="2:3" x14ac:dyDescent="0.45">
      <c r="B4138"/>
      <c r="C4138"/>
    </row>
    <row r="4139" spans="2:3" x14ac:dyDescent="0.45">
      <c r="B4139"/>
      <c r="C4139"/>
    </row>
    <row r="4140" spans="2:3" x14ac:dyDescent="0.45">
      <c r="B4140"/>
      <c r="C4140"/>
    </row>
    <row r="4141" spans="2:3" x14ac:dyDescent="0.45">
      <c r="B4141"/>
      <c r="C4141"/>
    </row>
    <row r="4142" spans="2:3" x14ac:dyDescent="0.45">
      <c r="B4142"/>
      <c r="C4142"/>
    </row>
    <row r="4143" spans="2:3" x14ac:dyDescent="0.45">
      <c r="B4143"/>
      <c r="C4143"/>
    </row>
    <row r="4144" spans="2:3" x14ac:dyDescent="0.45">
      <c r="B4144"/>
      <c r="C4144"/>
    </row>
    <row r="4145" spans="2:3" x14ac:dyDescent="0.45">
      <c r="B4145"/>
      <c r="C4145"/>
    </row>
    <row r="4146" spans="2:3" x14ac:dyDescent="0.45">
      <c r="B4146"/>
      <c r="C4146"/>
    </row>
    <row r="4147" spans="2:3" x14ac:dyDescent="0.45">
      <c r="B4147"/>
      <c r="C4147"/>
    </row>
    <row r="4148" spans="2:3" x14ac:dyDescent="0.45">
      <c r="B4148"/>
      <c r="C4148"/>
    </row>
    <row r="4149" spans="2:3" x14ac:dyDescent="0.45">
      <c r="B4149"/>
      <c r="C4149"/>
    </row>
    <row r="4150" spans="2:3" x14ac:dyDescent="0.45">
      <c r="B4150"/>
      <c r="C4150"/>
    </row>
    <row r="4151" spans="2:3" x14ac:dyDescent="0.45">
      <c r="B4151"/>
      <c r="C4151"/>
    </row>
    <row r="4152" spans="2:3" x14ac:dyDescent="0.45">
      <c r="B4152"/>
      <c r="C4152"/>
    </row>
    <row r="4153" spans="2:3" x14ac:dyDescent="0.45">
      <c r="B4153"/>
      <c r="C4153"/>
    </row>
    <row r="4154" spans="2:3" x14ac:dyDescent="0.45">
      <c r="B4154"/>
      <c r="C4154"/>
    </row>
    <row r="4155" spans="2:3" x14ac:dyDescent="0.45">
      <c r="B4155"/>
      <c r="C4155"/>
    </row>
    <row r="4156" spans="2:3" x14ac:dyDescent="0.45">
      <c r="B4156"/>
      <c r="C4156"/>
    </row>
    <row r="4157" spans="2:3" x14ac:dyDescent="0.45">
      <c r="B4157"/>
      <c r="C4157"/>
    </row>
    <row r="4158" spans="2:3" x14ac:dyDescent="0.45">
      <c r="B4158"/>
      <c r="C4158"/>
    </row>
    <row r="4159" spans="2:3" x14ac:dyDescent="0.45">
      <c r="B4159"/>
      <c r="C4159"/>
    </row>
    <row r="4160" spans="2:3" x14ac:dyDescent="0.45">
      <c r="B4160"/>
      <c r="C4160"/>
    </row>
    <row r="4161" spans="2:3" x14ac:dyDescent="0.45">
      <c r="B4161"/>
      <c r="C4161"/>
    </row>
    <row r="4162" spans="2:3" x14ac:dyDescent="0.45">
      <c r="B4162"/>
      <c r="C4162"/>
    </row>
    <row r="4163" spans="2:3" x14ac:dyDescent="0.45">
      <c r="B4163"/>
      <c r="C4163"/>
    </row>
    <row r="4164" spans="2:3" x14ac:dyDescent="0.45">
      <c r="B4164"/>
      <c r="C4164"/>
    </row>
    <row r="4165" spans="2:3" x14ac:dyDescent="0.45">
      <c r="B4165"/>
      <c r="C4165"/>
    </row>
    <row r="4166" spans="2:3" x14ac:dyDescent="0.45">
      <c r="B4166"/>
      <c r="C4166"/>
    </row>
    <row r="4167" spans="2:3" x14ac:dyDescent="0.45">
      <c r="B4167"/>
      <c r="C4167"/>
    </row>
    <row r="4168" spans="2:3" x14ac:dyDescent="0.45">
      <c r="B4168"/>
      <c r="C4168"/>
    </row>
    <row r="4169" spans="2:3" x14ac:dyDescent="0.45">
      <c r="B4169"/>
      <c r="C4169"/>
    </row>
    <row r="4170" spans="2:3" x14ac:dyDescent="0.45">
      <c r="B4170"/>
      <c r="C4170"/>
    </row>
    <row r="4171" spans="2:3" x14ac:dyDescent="0.45">
      <c r="B4171"/>
      <c r="C4171"/>
    </row>
    <row r="4172" spans="2:3" x14ac:dyDescent="0.45">
      <c r="B4172"/>
      <c r="C4172"/>
    </row>
    <row r="4173" spans="2:3" x14ac:dyDescent="0.45">
      <c r="B4173"/>
      <c r="C4173"/>
    </row>
    <row r="4174" spans="2:3" x14ac:dyDescent="0.45">
      <c r="B4174"/>
      <c r="C4174"/>
    </row>
    <row r="4175" spans="2:3" x14ac:dyDescent="0.45">
      <c r="B4175"/>
      <c r="C4175"/>
    </row>
    <row r="4176" spans="2:3" x14ac:dyDescent="0.45">
      <c r="B4176"/>
      <c r="C4176"/>
    </row>
    <row r="4177" spans="2:3" x14ac:dyDescent="0.45">
      <c r="B4177"/>
      <c r="C4177"/>
    </row>
    <row r="4178" spans="2:3" x14ac:dyDescent="0.45">
      <c r="B4178"/>
      <c r="C4178"/>
    </row>
    <row r="4179" spans="2:3" x14ac:dyDescent="0.45">
      <c r="B4179"/>
      <c r="C4179"/>
    </row>
    <row r="4180" spans="2:3" x14ac:dyDescent="0.45">
      <c r="B4180"/>
      <c r="C4180"/>
    </row>
    <row r="4181" spans="2:3" x14ac:dyDescent="0.45">
      <c r="B4181"/>
      <c r="C4181"/>
    </row>
    <row r="4182" spans="2:3" x14ac:dyDescent="0.45">
      <c r="B4182"/>
      <c r="C4182"/>
    </row>
    <row r="4183" spans="2:3" x14ac:dyDescent="0.45">
      <c r="B4183"/>
      <c r="C4183"/>
    </row>
    <row r="4184" spans="2:3" x14ac:dyDescent="0.45">
      <c r="B4184"/>
      <c r="C4184"/>
    </row>
    <row r="4185" spans="2:3" x14ac:dyDescent="0.45">
      <c r="B4185"/>
      <c r="C4185"/>
    </row>
    <row r="4186" spans="2:3" x14ac:dyDescent="0.45">
      <c r="B4186"/>
      <c r="C4186"/>
    </row>
    <row r="4187" spans="2:3" x14ac:dyDescent="0.45">
      <c r="B4187"/>
      <c r="C4187"/>
    </row>
    <row r="4188" spans="2:3" x14ac:dyDescent="0.45">
      <c r="B4188"/>
      <c r="C4188"/>
    </row>
    <row r="4189" spans="2:3" x14ac:dyDescent="0.45">
      <c r="B4189"/>
      <c r="C4189"/>
    </row>
    <row r="4190" spans="2:3" x14ac:dyDescent="0.45">
      <c r="B4190"/>
      <c r="C4190"/>
    </row>
    <row r="4191" spans="2:3" x14ac:dyDescent="0.45">
      <c r="B4191"/>
      <c r="C4191"/>
    </row>
    <row r="4192" spans="2:3" x14ac:dyDescent="0.45">
      <c r="B4192"/>
      <c r="C4192"/>
    </row>
    <row r="4193" spans="2:3" x14ac:dyDescent="0.45">
      <c r="B4193"/>
      <c r="C4193"/>
    </row>
    <row r="4194" spans="2:3" x14ac:dyDescent="0.45">
      <c r="B4194"/>
      <c r="C4194"/>
    </row>
    <row r="4195" spans="2:3" x14ac:dyDescent="0.45">
      <c r="B4195"/>
      <c r="C4195"/>
    </row>
    <row r="4196" spans="2:3" x14ac:dyDescent="0.45">
      <c r="B4196"/>
      <c r="C4196"/>
    </row>
    <row r="4197" spans="2:3" x14ac:dyDescent="0.45">
      <c r="B4197"/>
      <c r="C4197"/>
    </row>
    <row r="4198" spans="2:3" x14ac:dyDescent="0.45">
      <c r="B4198"/>
      <c r="C4198"/>
    </row>
    <row r="4199" spans="2:3" x14ac:dyDescent="0.45">
      <c r="B4199"/>
      <c r="C4199"/>
    </row>
    <row r="4200" spans="2:3" x14ac:dyDescent="0.45">
      <c r="B4200"/>
      <c r="C4200"/>
    </row>
    <row r="4201" spans="2:3" x14ac:dyDescent="0.45">
      <c r="B4201"/>
      <c r="C4201"/>
    </row>
    <row r="4202" spans="2:3" x14ac:dyDescent="0.45">
      <c r="B4202"/>
      <c r="C4202"/>
    </row>
    <row r="4203" spans="2:3" x14ac:dyDescent="0.45">
      <c r="B4203"/>
      <c r="C4203"/>
    </row>
    <row r="4204" spans="2:3" x14ac:dyDescent="0.45">
      <c r="B4204"/>
      <c r="C4204"/>
    </row>
    <row r="4205" spans="2:3" x14ac:dyDescent="0.45">
      <c r="B4205"/>
      <c r="C4205"/>
    </row>
    <row r="4206" spans="2:3" x14ac:dyDescent="0.45">
      <c r="B4206"/>
      <c r="C4206"/>
    </row>
    <row r="4207" spans="2:3" x14ac:dyDescent="0.45">
      <c r="B4207"/>
      <c r="C4207"/>
    </row>
    <row r="4208" spans="2:3" x14ac:dyDescent="0.45">
      <c r="B4208"/>
      <c r="C4208"/>
    </row>
    <row r="4209" spans="2:3" x14ac:dyDescent="0.45">
      <c r="B4209"/>
      <c r="C4209"/>
    </row>
    <row r="4210" spans="2:3" x14ac:dyDescent="0.45">
      <c r="B4210"/>
      <c r="C4210"/>
    </row>
    <row r="4211" spans="2:3" x14ac:dyDescent="0.45">
      <c r="B4211"/>
      <c r="C4211"/>
    </row>
    <row r="4212" spans="2:3" x14ac:dyDescent="0.45">
      <c r="B4212"/>
      <c r="C4212"/>
    </row>
    <row r="4213" spans="2:3" x14ac:dyDescent="0.45">
      <c r="B4213"/>
      <c r="C4213"/>
    </row>
    <row r="4214" spans="2:3" x14ac:dyDescent="0.45">
      <c r="B4214"/>
      <c r="C4214"/>
    </row>
    <row r="4215" spans="2:3" x14ac:dyDescent="0.45">
      <c r="B4215"/>
      <c r="C4215"/>
    </row>
    <row r="4216" spans="2:3" x14ac:dyDescent="0.45">
      <c r="B4216"/>
      <c r="C4216"/>
    </row>
    <row r="4217" spans="2:3" x14ac:dyDescent="0.45">
      <c r="B4217"/>
      <c r="C4217"/>
    </row>
    <row r="4218" spans="2:3" x14ac:dyDescent="0.45">
      <c r="B4218"/>
      <c r="C4218"/>
    </row>
    <row r="4219" spans="2:3" x14ac:dyDescent="0.45">
      <c r="B4219"/>
      <c r="C4219"/>
    </row>
    <row r="4220" spans="2:3" x14ac:dyDescent="0.45">
      <c r="B4220"/>
      <c r="C4220"/>
    </row>
    <row r="4221" spans="2:3" x14ac:dyDescent="0.45">
      <c r="B4221"/>
      <c r="C4221"/>
    </row>
    <row r="4222" spans="2:3" x14ac:dyDescent="0.45">
      <c r="B4222"/>
      <c r="C4222"/>
    </row>
    <row r="4223" spans="2:3" x14ac:dyDescent="0.45">
      <c r="B4223"/>
      <c r="C4223"/>
    </row>
    <row r="4224" spans="2:3" x14ac:dyDescent="0.45">
      <c r="B4224"/>
      <c r="C4224"/>
    </row>
    <row r="4225" spans="2:3" x14ac:dyDescent="0.45">
      <c r="B4225"/>
      <c r="C4225"/>
    </row>
    <row r="4226" spans="2:3" x14ac:dyDescent="0.45">
      <c r="B4226"/>
      <c r="C4226"/>
    </row>
    <row r="4227" spans="2:3" x14ac:dyDescent="0.45">
      <c r="B4227"/>
      <c r="C4227"/>
    </row>
    <row r="4228" spans="2:3" x14ac:dyDescent="0.45">
      <c r="B4228"/>
      <c r="C4228"/>
    </row>
    <row r="4229" spans="2:3" x14ac:dyDescent="0.45">
      <c r="B4229"/>
      <c r="C4229"/>
    </row>
    <row r="4230" spans="2:3" x14ac:dyDescent="0.45">
      <c r="B4230"/>
      <c r="C4230"/>
    </row>
    <row r="4231" spans="2:3" x14ac:dyDescent="0.45">
      <c r="B4231"/>
      <c r="C4231"/>
    </row>
    <row r="4232" spans="2:3" x14ac:dyDescent="0.45">
      <c r="B4232"/>
      <c r="C4232"/>
    </row>
    <row r="4233" spans="2:3" x14ac:dyDescent="0.45">
      <c r="B4233"/>
      <c r="C4233"/>
    </row>
    <row r="4234" spans="2:3" x14ac:dyDescent="0.45">
      <c r="B4234"/>
      <c r="C4234"/>
    </row>
    <row r="4235" spans="2:3" x14ac:dyDescent="0.45">
      <c r="B4235"/>
      <c r="C4235"/>
    </row>
    <row r="4236" spans="2:3" x14ac:dyDescent="0.45">
      <c r="B4236"/>
      <c r="C4236"/>
    </row>
    <row r="4237" spans="2:3" x14ac:dyDescent="0.45">
      <c r="B4237"/>
      <c r="C4237"/>
    </row>
    <row r="4238" spans="2:3" x14ac:dyDescent="0.45">
      <c r="B4238"/>
      <c r="C4238"/>
    </row>
    <row r="4239" spans="2:3" x14ac:dyDescent="0.45">
      <c r="B4239"/>
      <c r="C4239"/>
    </row>
    <row r="4240" spans="2:3" x14ac:dyDescent="0.45">
      <c r="B4240"/>
      <c r="C4240"/>
    </row>
    <row r="4241" spans="2:3" x14ac:dyDescent="0.45">
      <c r="B4241"/>
      <c r="C4241"/>
    </row>
    <row r="4242" spans="2:3" x14ac:dyDescent="0.45">
      <c r="B4242"/>
      <c r="C4242"/>
    </row>
    <row r="4243" spans="2:3" x14ac:dyDescent="0.45">
      <c r="B4243"/>
      <c r="C4243"/>
    </row>
    <row r="4244" spans="2:3" x14ac:dyDescent="0.45">
      <c r="B4244"/>
      <c r="C4244"/>
    </row>
    <row r="4245" spans="2:3" x14ac:dyDescent="0.45">
      <c r="B4245"/>
      <c r="C4245"/>
    </row>
    <row r="4246" spans="2:3" x14ac:dyDescent="0.45">
      <c r="B4246"/>
      <c r="C4246"/>
    </row>
    <row r="4247" spans="2:3" x14ac:dyDescent="0.45">
      <c r="B4247"/>
      <c r="C4247"/>
    </row>
    <row r="4248" spans="2:3" x14ac:dyDescent="0.45">
      <c r="B4248"/>
      <c r="C4248"/>
    </row>
    <row r="4249" spans="2:3" x14ac:dyDescent="0.45">
      <c r="B4249"/>
      <c r="C4249"/>
    </row>
    <row r="4250" spans="2:3" x14ac:dyDescent="0.45">
      <c r="B4250"/>
      <c r="C4250"/>
    </row>
    <row r="4251" spans="2:3" x14ac:dyDescent="0.45">
      <c r="B4251"/>
      <c r="C4251"/>
    </row>
    <row r="4252" spans="2:3" x14ac:dyDescent="0.45">
      <c r="B4252"/>
      <c r="C4252"/>
    </row>
    <row r="4253" spans="2:3" x14ac:dyDescent="0.45">
      <c r="B4253"/>
      <c r="C4253"/>
    </row>
    <row r="4254" spans="2:3" x14ac:dyDescent="0.45">
      <c r="B4254"/>
      <c r="C4254"/>
    </row>
    <row r="4255" spans="2:3" x14ac:dyDescent="0.45">
      <c r="B4255"/>
      <c r="C4255"/>
    </row>
    <row r="4256" spans="2:3" x14ac:dyDescent="0.45">
      <c r="B4256"/>
      <c r="C4256"/>
    </row>
    <row r="4257" spans="2:3" x14ac:dyDescent="0.45">
      <c r="B4257"/>
      <c r="C4257"/>
    </row>
    <row r="4258" spans="2:3" x14ac:dyDescent="0.45">
      <c r="B4258"/>
      <c r="C4258"/>
    </row>
    <row r="4259" spans="2:3" x14ac:dyDescent="0.45">
      <c r="B4259"/>
      <c r="C4259"/>
    </row>
    <row r="4260" spans="2:3" x14ac:dyDescent="0.45">
      <c r="B4260"/>
      <c r="C4260"/>
    </row>
    <row r="4261" spans="2:3" x14ac:dyDescent="0.45">
      <c r="B4261"/>
      <c r="C4261"/>
    </row>
    <row r="4262" spans="2:3" x14ac:dyDescent="0.45">
      <c r="B4262"/>
      <c r="C4262"/>
    </row>
    <row r="4263" spans="2:3" x14ac:dyDescent="0.45">
      <c r="B4263"/>
      <c r="C4263"/>
    </row>
    <row r="4264" spans="2:3" x14ac:dyDescent="0.45">
      <c r="B4264"/>
      <c r="C4264"/>
    </row>
    <row r="4265" spans="2:3" x14ac:dyDescent="0.45">
      <c r="B4265"/>
      <c r="C4265"/>
    </row>
    <row r="4266" spans="2:3" x14ac:dyDescent="0.45">
      <c r="B4266"/>
      <c r="C4266"/>
    </row>
    <row r="4267" spans="2:3" x14ac:dyDescent="0.45">
      <c r="B4267"/>
      <c r="C4267"/>
    </row>
    <row r="4268" spans="2:3" x14ac:dyDescent="0.45">
      <c r="B4268"/>
      <c r="C4268"/>
    </row>
    <row r="4269" spans="2:3" x14ac:dyDescent="0.45">
      <c r="B4269"/>
      <c r="C4269"/>
    </row>
    <row r="4270" spans="2:3" x14ac:dyDescent="0.45">
      <c r="B4270"/>
      <c r="C4270"/>
    </row>
    <row r="4271" spans="2:3" x14ac:dyDescent="0.45">
      <c r="B4271"/>
      <c r="C4271"/>
    </row>
    <row r="4272" spans="2:3" x14ac:dyDescent="0.45">
      <c r="B4272"/>
      <c r="C4272"/>
    </row>
    <row r="4273" spans="2:3" x14ac:dyDescent="0.45">
      <c r="B4273"/>
      <c r="C4273"/>
    </row>
    <row r="4274" spans="2:3" x14ac:dyDescent="0.45">
      <c r="B4274"/>
      <c r="C4274"/>
    </row>
    <row r="4275" spans="2:3" x14ac:dyDescent="0.45">
      <c r="B4275"/>
      <c r="C4275"/>
    </row>
    <row r="4276" spans="2:3" x14ac:dyDescent="0.45">
      <c r="B4276"/>
      <c r="C4276"/>
    </row>
    <row r="4277" spans="2:3" x14ac:dyDescent="0.45">
      <c r="B4277"/>
      <c r="C4277"/>
    </row>
    <row r="4278" spans="2:3" x14ac:dyDescent="0.45">
      <c r="B4278"/>
      <c r="C4278"/>
    </row>
    <row r="4279" spans="2:3" x14ac:dyDescent="0.45">
      <c r="B4279"/>
      <c r="C4279"/>
    </row>
    <row r="4280" spans="2:3" x14ac:dyDescent="0.45">
      <c r="B4280"/>
      <c r="C4280"/>
    </row>
    <row r="4281" spans="2:3" x14ac:dyDescent="0.45">
      <c r="B4281"/>
      <c r="C4281"/>
    </row>
    <row r="4282" spans="2:3" x14ac:dyDescent="0.45">
      <c r="B4282"/>
      <c r="C4282"/>
    </row>
    <row r="4283" spans="2:3" x14ac:dyDescent="0.45">
      <c r="B4283"/>
      <c r="C4283"/>
    </row>
    <row r="4284" spans="2:3" x14ac:dyDescent="0.45">
      <c r="B4284"/>
      <c r="C4284"/>
    </row>
    <row r="4285" spans="2:3" x14ac:dyDescent="0.45">
      <c r="B4285"/>
      <c r="C4285"/>
    </row>
    <row r="4286" spans="2:3" x14ac:dyDescent="0.45">
      <c r="B4286"/>
      <c r="C4286"/>
    </row>
    <row r="4287" spans="2:3" x14ac:dyDescent="0.45">
      <c r="B4287"/>
      <c r="C4287"/>
    </row>
    <row r="4288" spans="2:3" x14ac:dyDescent="0.45">
      <c r="B4288"/>
      <c r="C4288"/>
    </row>
    <row r="4289" spans="2:3" x14ac:dyDescent="0.45">
      <c r="B4289"/>
      <c r="C4289"/>
    </row>
    <row r="4290" spans="2:3" x14ac:dyDescent="0.45">
      <c r="B4290"/>
      <c r="C4290"/>
    </row>
    <row r="4291" spans="2:3" x14ac:dyDescent="0.45">
      <c r="B4291"/>
      <c r="C4291"/>
    </row>
    <row r="4292" spans="2:3" x14ac:dyDescent="0.45">
      <c r="B4292"/>
      <c r="C4292"/>
    </row>
    <row r="4293" spans="2:3" x14ac:dyDescent="0.45">
      <c r="B4293"/>
      <c r="C4293"/>
    </row>
    <row r="4294" spans="2:3" x14ac:dyDescent="0.45">
      <c r="B4294"/>
      <c r="C4294"/>
    </row>
    <row r="4295" spans="2:3" x14ac:dyDescent="0.45">
      <c r="B4295"/>
      <c r="C4295"/>
    </row>
    <row r="4296" spans="2:3" x14ac:dyDescent="0.45">
      <c r="B4296"/>
      <c r="C4296"/>
    </row>
    <row r="4297" spans="2:3" x14ac:dyDescent="0.45">
      <c r="B4297"/>
      <c r="C4297"/>
    </row>
    <row r="4298" spans="2:3" x14ac:dyDescent="0.45">
      <c r="B4298"/>
      <c r="C4298"/>
    </row>
    <row r="4299" spans="2:3" x14ac:dyDescent="0.45">
      <c r="B4299"/>
      <c r="C4299"/>
    </row>
    <row r="4300" spans="2:3" x14ac:dyDescent="0.45">
      <c r="B4300"/>
      <c r="C4300"/>
    </row>
    <row r="4301" spans="2:3" x14ac:dyDescent="0.45">
      <c r="B4301"/>
      <c r="C4301"/>
    </row>
    <row r="4302" spans="2:3" x14ac:dyDescent="0.45">
      <c r="B4302"/>
      <c r="C4302"/>
    </row>
    <row r="4303" spans="2:3" x14ac:dyDescent="0.45">
      <c r="B4303"/>
      <c r="C4303"/>
    </row>
    <row r="4304" spans="2:3" x14ac:dyDescent="0.45">
      <c r="B4304"/>
      <c r="C4304"/>
    </row>
    <row r="4305" spans="2:3" x14ac:dyDescent="0.45">
      <c r="B4305"/>
      <c r="C4305"/>
    </row>
    <row r="4306" spans="2:3" x14ac:dyDescent="0.45">
      <c r="B4306"/>
      <c r="C4306"/>
    </row>
    <row r="4307" spans="2:3" x14ac:dyDescent="0.45">
      <c r="B4307"/>
      <c r="C4307"/>
    </row>
    <row r="4308" spans="2:3" x14ac:dyDescent="0.45">
      <c r="B4308"/>
      <c r="C4308"/>
    </row>
    <row r="4309" spans="2:3" x14ac:dyDescent="0.45">
      <c r="B4309"/>
      <c r="C4309"/>
    </row>
    <row r="4310" spans="2:3" x14ac:dyDescent="0.45">
      <c r="B4310"/>
      <c r="C4310"/>
    </row>
    <row r="4311" spans="2:3" x14ac:dyDescent="0.45">
      <c r="B4311"/>
      <c r="C4311"/>
    </row>
    <row r="4312" spans="2:3" x14ac:dyDescent="0.45">
      <c r="B4312"/>
      <c r="C4312"/>
    </row>
    <row r="4313" spans="2:3" x14ac:dyDescent="0.45">
      <c r="B4313"/>
      <c r="C4313"/>
    </row>
    <row r="4314" spans="2:3" x14ac:dyDescent="0.45">
      <c r="B4314"/>
      <c r="C4314"/>
    </row>
    <row r="4315" spans="2:3" x14ac:dyDescent="0.45">
      <c r="B4315"/>
      <c r="C4315"/>
    </row>
    <row r="4316" spans="2:3" x14ac:dyDescent="0.45">
      <c r="B4316"/>
      <c r="C4316"/>
    </row>
    <row r="4317" spans="2:3" x14ac:dyDescent="0.45">
      <c r="B4317"/>
      <c r="C4317"/>
    </row>
    <row r="4318" spans="2:3" x14ac:dyDescent="0.45">
      <c r="B4318"/>
      <c r="C4318"/>
    </row>
    <row r="4319" spans="2:3" x14ac:dyDescent="0.45">
      <c r="B4319"/>
      <c r="C4319"/>
    </row>
    <row r="4320" spans="2:3" x14ac:dyDescent="0.45">
      <c r="B4320"/>
      <c r="C4320"/>
    </row>
    <row r="4321" spans="2:3" x14ac:dyDescent="0.45">
      <c r="B4321"/>
      <c r="C4321"/>
    </row>
    <row r="4322" spans="2:3" x14ac:dyDescent="0.45">
      <c r="B4322"/>
      <c r="C4322"/>
    </row>
    <row r="4323" spans="2:3" x14ac:dyDescent="0.45">
      <c r="B4323"/>
      <c r="C4323"/>
    </row>
    <row r="4324" spans="2:3" x14ac:dyDescent="0.45">
      <c r="B4324"/>
      <c r="C4324"/>
    </row>
    <row r="4325" spans="2:3" x14ac:dyDescent="0.45">
      <c r="B4325"/>
      <c r="C4325"/>
    </row>
    <row r="4326" spans="2:3" x14ac:dyDescent="0.45">
      <c r="B4326"/>
      <c r="C4326"/>
    </row>
    <row r="4327" spans="2:3" x14ac:dyDescent="0.45">
      <c r="B4327"/>
      <c r="C4327"/>
    </row>
    <row r="4328" spans="2:3" x14ac:dyDescent="0.45">
      <c r="B4328"/>
      <c r="C4328"/>
    </row>
    <row r="4329" spans="2:3" x14ac:dyDescent="0.45">
      <c r="B4329"/>
      <c r="C4329"/>
    </row>
    <row r="4330" spans="2:3" x14ac:dyDescent="0.45">
      <c r="B4330"/>
      <c r="C4330"/>
    </row>
    <row r="4331" spans="2:3" x14ac:dyDescent="0.45">
      <c r="B4331"/>
      <c r="C4331"/>
    </row>
    <row r="4332" spans="2:3" x14ac:dyDescent="0.45">
      <c r="B4332"/>
      <c r="C4332"/>
    </row>
    <row r="4333" spans="2:3" x14ac:dyDescent="0.45">
      <c r="B4333"/>
      <c r="C4333"/>
    </row>
    <row r="4334" spans="2:3" x14ac:dyDescent="0.45">
      <c r="B4334"/>
      <c r="C4334"/>
    </row>
    <row r="4335" spans="2:3" x14ac:dyDescent="0.45">
      <c r="B4335"/>
      <c r="C4335"/>
    </row>
    <row r="4336" spans="2:3" x14ac:dyDescent="0.45">
      <c r="B4336"/>
      <c r="C4336"/>
    </row>
    <row r="4337" spans="2:3" x14ac:dyDescent="0.45">
      <c r="B4337"/>
      <c r="C4337"/>
    </row>
    <row r="4338" spans="2:3" x14ac:dyDescent="0.45">
      <c r="B4338"/>
      <c r="C4338"/>
    </row>
    <row r="4339" spans="2:3" x14ac:dyDescent="0.45">
      <c r="B4339"/>
      <c r="C4339"/>
    </row>
    <row r="4340" spans="2:3" x14ac:dyDescent="0.45">
      <c r="B4340"/>
      <c r="C4340"/>
    </row>
    <row r="4341" spans="2:3" x14ac:dyDescent="0.45">
      <c r="B4341"/>
      <c r="C4341"/>
    </row>
    <row r="4342" spans="2:3" x14ac:dyDescent="0.45">
      <c r="B4342"/>
      <c r="C4342"/>
    </row>
    <row r="4343" spans="2:3" x14ac:dyDescent="0.45">
      <c r="B4343"/>
      <c r="C4343"/>
    </row>
    <row r="4344" spans="2:3" x14ac:dyDescent="0.45">
      <c r="B4344"/>
      <c r="C4344"/>
    </row>
    <row r="4345" spans="2:3" x14ac:dyDescent="0.45">
      <c r="B4345"/>
      <c r="C4345"/>
    </row>
    <row r="4346" spans="2:3" x14ac:dyDescent="0.45">
      <c r="B4346"/>
      <c r="C4346"/>
    </row>
    <row r="4347" spans="2:3" x14ac:dyDescent="0.45">
      <c r="B4347"/>
      <c r="C4347"/>
    </row>
    <row r="4348" spans="2:3" x14ac:dyDescent="0.45">
      <c r="B4348"/>
      <c r="C4348"/>
    </row>
    <row r="4349" spans="2:3" x14ac:dyDescent="0.45">
      <c r="B4349"/>
      <c r="C4349"/>
    </row>
    <row r="4350" spans="2:3" x14ac:dyDescent="0.45">
      <c r="B4350"/>
      <c r="C4350"/>
    </row>
    <row r="4351" spans="2:3" x14ac:dyDescent="0.45">
      <c r="B4351"/>
      <c r="C4351"/>
    </row>
    <row r="4352" spans="2:3" x14ac:dyDescent="0.45">
      <c r="B4352"/>
      <c r="C4352"/>
    </row>
    <row r="4353" spans="2:3" x14ac:dyDescent="0.45">
      <c r="B4353"/>
      <c r="C4353"/>
    </row>
    <row r="4354" spans="2:3" x14ac:dyDescent="0.45">
      <c r="B4354"/>
      <c r="C4354"/>
    </row>
    <row r="4355" spans="2:3" x14ac:dyDescent="0.45">
      <c r="B4355"/>
      <c r="C4355"/>
    </row>
    <row r="4356" spans="2:3" x14ac:dyDescent="0.45">
      <c r="B4356"/>
      <c r="C4356"/>
    </row>
    <row r="4357" spans="2:3" x14ac:dyDescent="0.45">
      <c r="B4357"/>
      <c r="C4357"/>
    </row>
    <row r="4358" spans="2:3" x14ac:dyDescent="0.45">
      <c r="B4358"/>
      <c r="C4358"/>
    </row>
    <row r="4359" spans="2:3" x14ac:dyDescent="0.45">
      <c r="B4359"/>
      <c r="C4359"/>
    </row>
    <row r="4360" spans="2:3" x14ac:dyDescent="0.45">
      <c r="B4360"/>
      <c r="C4360"/>
    </row>
    <row r="4361" spans="2:3" x14ac:dyDescent="0.45">
      <c r="B4361"/>
      <c r="C4361"/>
    </row>
    <row r="4362" spans="2:3" x14ac:dyDescent="0.45">
      <c r="B4362"/>
      <c r="C4362"/>
    </row>
    <row r="4363" spans="2:3" x14ac:dyDescent="0.45">
      <c r="B4363"/>
      <c r="C4363"/>
    </row>
    <row r="4364" spans="2:3" x14ac:dyDescent="0.45">
      <c r="B4364"/>
      <c r="C4364"/>
    </row>
    <row r="4365" spans="2:3" x14ac:dyDescent="0.45">
      <c r="B4365"/>
      <c r="C4365"/>
    </row>
    <row r="4366" spans="2:3" x14ac:dyDescent="0.45">
      <c r="B4366"/>
      <c r="C4366"/>
    </row>
    <row r="4367" spans="2:3" x14ac:dyDescent="0.45">
      <c r="B4367"/>
      <c r="C4367"/>
    </row>
    <row r="4368" spans="2:3" x14ac:dyDescent="0.45">
      <c r="B4368"/>
      <c r="C4368"/>
    </row>
    <row r="4369" spans="2:3" x14ac:dyDescent="0.45">
      <c r="B4369"/>
      <c r="C4369"/>
    </row>
    <row r="4370" spans="2:3" x14ac:dyDescent="0.45">
      <c r="B4370"/>
      <c r="C4370"/>
    </row>
    <row r="4371" spans="2:3" x14ac:dyDescent="0.45">
      <c r="B4371"/>
      <c r="C4371"/>
    </row>
    <row r="4372" spans="2:3" x14ac:dyDescent="0.45">
      <c r="B4372"/>
      <c r="C4372"/>
    </row>
    <row r="4373" spans="2:3" x14ac:dyDescent="0.45">
      <c r="B4373"/>
      <c r="C4373"/>
    </row>
    <row r="4374" spans="2:3" x14ac:dyDescent="0.45">
      <c r="B4374"/>
      <c r="C4374"/>
    </row>
    <row r="4375" spans="2:3" x14ac:dyDescent="0.45">
      <c r="B4375"/>
      <c r="C4375"/>
    </row>
    <row r="4376" spans="2:3" x14ac:dyDescent="0.45">
      <c r="B4376"/>
      <c r="C4376"/>
    </row>
    <row r="4377" spans="2:3" x14ac:dyDescent="0.45">
      <c r="B4377"/>
      <c r="C4377"/>
    </row>
    <row r="4378" spans="2:3" x14ac:dyDescent="0.45">
      <c r="B4378"/>
      <c r="C4378"/>
    </row>
    <row r="4379" spans="2:3" x14ac:dyDescent="0.45">
      <c r="B4379"/>
      <c r="C4379"/>
    </row>
    <row r="4380" spans="2:3" x14ac:dyDescent="0.45">
      <c r="B4380"/>
      <c r="C4380"/>
    </row>
    <row r="4381" spans="2:3" x14ac:dyDescent="0.45">
      <c r="B4381"/>
      <c r="C4381"/>
    </row>
    <row r="4382" spans="2:3" x14ac:dyDescent="0.45">
      <c r="B4382"/>
      <c r="C4382"/>
    </row>
    <row r="4383" spans="2:3" x14ac:dyDescent="0.45">
      <c r="B4383"/>
      <c r="C4383"/>
    </row>
    <row r="4384" spans="2:3" x14ac:dyDescent="0.45">
      <c r="B4384"/>
      <c r="C4384"/>
    </row>
    <row r="4385" spans="2:3" x14ac:dyDescent="0.45">
      <c r="B4385"/>
      <c r="C4385"/>
    </row>
    <row r="4386" spans="2:3" x14ac:dyDescent="0.45">
      <c r="B4386"/>
      <c r="C4386"/>
    </row>
    <row r="4387" spans="2:3" x14ac:dyDescent="0.45">
      <c r="B4387"/>
      <c r="C4387"/>
    </row>
    <row r="4388" spans="2:3" x14ac:dyDescent="0.45">
      <c r="B4388"/>
      <c r="C4388"/>
    </row>
    <row r="4389" spans="2:3" x14ac:dyDescent="0.45">
      <c r="B4389"/>
      <c r="C4389"/>
    </row>
    <row r="4390" spans="2:3" x14ac:dyDescent="0.45">
      <c r="B4390"/>
      <c r="C4390"/>
    </row>
    <row r="4391" spans="2:3" x14ac:dyDescent="0.45">
      <c r="B4391"/>
      <c r="C4391"/>
    </row>
    <row r="4392" spans="2:3" x14ac:dyDescent="0.45">
      <c r="B4392"/>
      <c r="C4392"/>
    </row>
    <row r="4393" spans="2:3" x14ac:dyDescent="0.45">
      <c r="B4393"/>
      <c r="C4393"/>
    </row>
    <row r="4394" spans="2:3" x14ac:dyDescent="0.45">
      <c r="B4394"/>
      <c r="C4394"/>
    </row>
    <row r="4395" spans="2:3" x14ac:dyDescent="0.45">
      <c r="B4395"/>
      <c r="C4395"/>
    </row>
    <row r="4396" spans="2:3" x14ac:dyDescent="0.45">
      <c r="B4396"/>
      <c r="C4396"/>
    </row>
    <row r="4397" spans="2:3" x14ac:dyDescent="0.45">
      <c r="B4397"/>
      <c r="C4397"/>
    </row>
    <row r="4398" spans="2:3" x14ac:dyDescent="0.45">
      <c r="B4398"/>
      <c r="C4398"/>
    </row>
    <row r="4399" spans="2:3" x14ac:dyDescent="0.45">
      <c r="B4399"/>
      <c r="C4399"/>
    </row>
    <row r="4400" spans="2:3" x14ac:dyDescent="0.45">
      <c r="B4400"/>
      <c r="C4400"/>
    </row>
    <row r="4401" spans="2:3" x14ac:dyDescent="0.45">
      <c r="B4401"/>
      <c r="C4401"/>
    </row>
    <row r="4402" spans="2:3" x14ac:dyDescent="0.45">
      <c r="B4402"/>
      <c r="C4402"/>
    </row>
    <row r="4403" spans="2:3" x14ac:dyDescent="0.45">
      <c r="B4403"/>
      <c r="C4403"/>
    </row>
    <row r="4404" spans="2:3" x14ac:dyDescent="0.45">
      <c r="B4404"/>
      <c r="C4404"/>
    </row>
    <row r="4405" spans="2:3" x14ac:dyDescent="0.45">
      <c r="B4405"/>
      <c r="C4405"/>
    </row>
    <row r="4406" spans="2:3" x14ac:dyDescent="0.45">
      <c r="B4406"/>
      <c r="C4406"/>
    </row>
    <row r="4407" spans="2:3" x14ac:dyDescent="0.45">
      <c r="B4407"/>
      <c r="C4407"/>
    </row>
    <row r="4408" spans="2:3" x14ac:dyDescent="0.45">
      <c r="B4408"/>
      <c r="C4408"/>
    </row>
    <row r="4409" spans="2:3" x14ac:dyDescent="0.45">
      <c r="B4409"/>
      <c r="C4409"/>
    </row>
    <row r="4410" spans="2:3" x14ac:dyDescent="0.45">
      <c r="B4410"/>
      <c r="C4410"/>
    </row>
    <row r="4411" spans="2:3" x14ac:dyDescent="0.45">
      <c r="B4411"/>
      <c r="C4411"/>
    </row>
    <row r="4412" spans="2:3" x14ac:dyDescent="0.45">
      <c r="B4412"/>
      <c r="C4412"/>
    </row>
    <row r="4413" spans="2:3" x14ac:dyDescent="0.45">
      <c r="B4413"/>
      <c r="C4413"/>
    </row>
    <row r="4414" spans="2:3" x14ac:dyDescent="0.45">
      <c r="B4414"/>
      <c r="C4414"/>
    </row>
    <row r="4415" spans="2:3" x14ac:dyDescent="0.45">
      <c r="B4415"/>
      <c r="C4415"/>
    </row>
    <row r="4416" spans="2:3" x14ac:dyDescent="0.45">
      <c r="B4416"/>
      <c r="C4416"/>
    </row>
    <row r="4417" spans="2:3" x14ac:dyDescent="0.45">
      <c r="B4417"/>
      <c r="C4417"/>
    </row>
    <row r="4418" spans="2:3" x14ac:dyDescent="0.45">
      <c r="B4418"/>
      <c r="C4418"/>
    </row>
    <row r="4419" spans="2:3" x14ac:dyDescent="0.45">
      <c r="B4419"/>
      <c r="C4419"/>
    </row>
    <row r="4420" spans="2:3" x14ac:dyDescent="0.45">
      <c r="B4420"/>
      <c r="C4420"/>
    </row>
    <row r="4421" spans="2:3" x14ac:dyDescent="0.45">
      <c r="B4421"/>
      <c r="C4421"/>
    </row>
    <row r="4422" spans="2:3" x14ac:dyDescent="0.45">
      <c r="B4422"/>
      <c r="C4422"/>
    </row>
    <row r="4423" spans="2:3" x14ac:dyDescent="0.45">
      <c r="B4423"/>
      <c r="C4423"/>
    </row>
    <row r="4424" spans="2:3" x14ac:dyDescent="0.45">
      <c r="B4424"/>
      <c r="C4424"/>
    </row>
    <row r="4425" spans="2:3" x14ac:dyDescent="0.45">
      <c r="B4425"/>
      <c r="C4425"/>
    </row>
    <row r="4426" spans="2:3" x14ac:dyDescent="0.45">
      <c r="B4426"/>
      <c r="C4426"/>
    </row>
    <row r="4427" spans="2:3" x14ac:dyDescent="0.45">
      <c r="B4427"/>
      <c r="C4427"/>
    </row>
    <row r="4428" spans="2:3" x14ac:dyDescent="0.45">
      <c r="B4428"/>
      <c r="C4428"/>
    </row>
    <row r="4429" spans="2:3" x14ac:dyDescent="0.45">
      <c r="B4429"/>
      <c r="C4429"/>
    </row>
    <row r="4430" spans="2:3" x14ac:dyDescent="0.45">
      <c r="B4430"/>
      <c r="C4430"/>
    </row>
    <row r="4431" spans="2:3" x14ac:dyDescent="0.45">
      <c r="B4431"/>
      <c r="C4431"/>
    </row>
    <row r="4432" spans="2:3" x14ac:dyDescent="0.45">
      <c r="B4432"/>
      <c r="C4432"/>
    </row>
    <row r="4433" spans="2:3" x14ac:dyDescent="0.45">
      <c r="B4433"/>
      <c r="C4433"/>
    </row>
    <row r="4434" spans="2:3" x14ac:dyDescent="0.45">
      <c r="B4434"/>
      <c r="C4434"/>
    </row>
    <row r="4435" spans="2:3" x14ac:dyDescent="0.45">
      <c r="B4435"/>
      <c r="C4435"/>
    </row>
    <row r="4436" spans="2:3" x14ac:dyDescent="0.45">
      <c r="B4436"/>
      <c r="C4436"/>
    </row>
    <row r="4437" spans="2:3" x14ac:dyDescent="0.45">
      <c r="B4437"/>
      <c r="C4437"/>
    </row>
    <row r="4438" spans="2:3" x14ac:dyDescent="0.45">
      <c r="B4438"/>
      <c r="C4438"/>
    </row>
    <row r="4439" spans="2:3" x14ac:dyDescent="0.45">
      <c r="B4439"/>
      <c r="C4439"/>
    </row>
    <row r="4440" spans="2:3" x14ac:dyDescent="0.45">
      <c r="B4440"/>
      <c r="C4440"/>
    </row>
    <row r="4441" spans="2:3" x14ac:dyDescent="0.45">
      <c r="B4441"/>
      <c r="C4441"/>
    </row>
    <row r="4442" spans="2:3" x14ac:dyDescent="0.45">
      <c r="B4442"/>
      <c r="C4442"/>
    </row>
    <row r="4443" spans="2:3" x14ac:dyDescent="0.45">
      <c r="B4443"/>
      <c r="C4443"/>
    </row>
    <row r="4444" spans="2:3" x14ac:dyDescent="0.45">
      <c r="B4444"/>
      <c r="C4444"/>
    </row>
    <row r="4445" spans="2:3" x14ac:dyDescent="0.45">
      <c r="B4445"/>
      <c r="C4445"/>
    </row>
    <row r="4446" spans="2:3" x14ac:dyDescent="0.45">
      <c r="B4446"/>
      <c r="C4446"/>
    </row>
    <row r="4447" spans="2:3" x14ac:dyDescent="0.45">
      <c r="B4447"/>
      <c r="C4447"/>
    </row>
    <row r="4448" spans="2:3" x14ac:dyDescent="0.45">
      <c r="B4448"/>
      <c r="C4448"/>
    </row>
    <row r="4449" spans="2:3" x14ac:dyDescent="0.45">
      <c r="B4449"/>
      <c r="C4449"/>
    </row>
    <row r="4450" spans="2:3" x14ac:dyDescent="0.45">
      <c r="B4450"/>
      <c r="C4450"/>
    </row>
    <row r="4451" spans="2:3" x14ac:dyDescent="0.45">
      <c r="B4451"/>
      <c r="C4451"/>
    </row>
    <row r="4452" spans="2:3" x14ac:dyDescent="0.45">
      <c r="B4452"/>
      <c r="C4452"/>
    </row>
    <row r="4453" spans="2:3" x14ac:dyDescent="0.45">
      <c r="B4453"/>
      <c r="C4453"/>
    </row>
    <row r="4454" spans="2:3" x14ac:dyDescent="0.45">
      <c r="B4454"/>
      <c r="C4454"/>
    </row>
    <row r="4455" spans="2:3" x14ac:dyDescent="0.45">
      <c r="B4455"/>
      <c r="C4455"/>
    </row>
    <row r="4456" spans="2:3" x14ac:dyDescent="0.45">
      <c r="B4456"/>
      <c r="C4456"/>
    </row>
    <row r="4457" spans="2:3" x14ac:dyDescent="0.45">
      <c r="B4457"/>
      <c r="C4457"/>
    </row>
    <row r="4458" spans="2:3" x14ac:dyDescent="0.45">
      <c r="B4458"/>
      <c r="C4458"/>
    </row>
    <row r="4459" spans="2:3" x14ac:dyDescent="0.45">
      <c r="B4459"/>
      <c r="C4459"/>
    </row>
    <row r="4460" spans="2:3" x14ac:dyDescent="0.45">
      <c r="B4460"/>
      <c r="C4460"/>
    </row>
    <row r="4461" spans="2:3" x14ac:dyDescent="0.45">
      <c r="B4461"/>
      <c r="C4461"/>
    </row>
    <row r="4462" spans="2:3" x14ac:dyDescent="0.45">
      <c r="B4462"/>
      <c r="C4462"/>
    </row>
    <row r="4463" spans="2:3" x14ac:dyDescent="0.45">
      <c r="B4463"/>
      <c r="C4463"/>
    </row>
    <row r="4464" spans="2:3" x14ac:dyDescent="0.45">
      <c r="B4464"/>
      <c r="C4464"/>
    </row>
    <row r="4465" spans="2:3" x14ac:dyDescent="0.45">
      <c r="B4465"/>
      <c r="C4465"/>
    </row>
    <row r="4466" spans="2:3" x14ac:dyDescent="0.45">
      <c r="B4466"/>
      <c r="C4466"/>
    </row>
    <row r="4467" spans="2:3" x14ac:dyDescent="0.45">
      <c r="B4467"/>
      <c r="C4467"/>
    </row>
    <row r="4468" spans="2:3" x14ac:dyDescent="0.45">
      <c r="B4468"/>
      <c r="C4468"/>
    </row>
    <row r="4469" spans="2:3" x14ac:dyDescent="0.45">
      <c r="B4469"/>
      <c r="C4469"/>
    </row>
    <row r="4470" spans="2:3" x14ac:dyDescent="0.45">
      <c r="B4470"/>
      <c r="C4470"/>
    </row>
    <row r="4471" spans="2:3" x14ac:dyDescent="0.45">
      <c r="B4471"/>
      <c r="C4471"/>
    </row>
    <row r="4472" spans="2:3" x14ac:dyDescent="0.45">
      <c r="B4472"/>
      <c r="C4472"/>
    </row>
    <row r="4473" spans="2:3" x14ac:dyDescent="0.45">
      <c r="B4473"/>
      <c r="C4473"/>
    </row>
    <row r="4474" spans="2:3" x14ac:dyDescent="0.45">
      <c r="B4474"/>
      <c r="C4474"/>
    </row>
    <row r="4475" spans="2:3" x14ac:dyDescent="0.45">
      <c r="B4475"/>
      <c r="C4475"/>
    </row>
    <row r="4476" spans="2:3" x14ac:dyDescent="0.45">
      <c r="B4476"/>
      <c r="C4476"/>
    </row>
    <row r="4477" spans="2:3" x14ac:dyDescent="0.45">
      <c r="B4477"/>
      <c r="C4477"/>
    </row>
    <row r="4478" spans="2:3" x14ac:dyDescent="0.45">
      <c r="B4478"/>
      <c r="C4478"/>
    </row>
    <row r="4479" spans="2:3" x14ac:dyDescent="0.45">
      <c r="B4479"/>
      <c r="C4479"/>
    </row>
    <row r="4480" spans="2:3" x14ac:dyDescent="0.45">
      <c r="B4480"/>
      <c r="C4480"/>
    </row>
    <row r="4481" spans="2:3" x14ac:dyDescent="0.45">
      <c r="B4481"/>
      <c r="C4481"/>
    </row>
    <row r="4482" spans="2:3" x14ac:dyDescent="0.45">
      <c r="B4482"/>
      <c r="C4482"/>
    </row>
    <row r="4483" spans="2:3" x14ac:dyDescent="0.45">
      <c r="B4483"/>
      <c r="C4483"/>
    </row>
    <row r="4484" spans="2:3" x14ac:dyDescent="0.45">
      <c r="B4484"/>
      <c r="C4484"/>
    </row>
    <row r="4485" spans="2:3" x14ac:dyDescent="0.45">
      <c r="B4485"/>
      <c r="C4485"/>
    </row>
    <row r="4486" spans="2:3" x14ac:dyDescent="0.45">
      <c r="B4486"/>
      <c r="C4486"/>
    </row>
    <row r="4487" spans="2:3" x14ac:dyDescent="0.45">
      <c r="B4487"/>
      <c r="C4487"/>
    </row>
    <row r="4488" spans="2:3" x14ac:dyDescent="0.45">
      <c r="B4488"/>
      <c r="C4488"/>
    </row>
    <row r="4489" spans="2:3" x14ac:dyDescent="0.45">
      <c r="B4489"/>
      <c r="C4489"/>
    </row>
    <row r="4490" spans="2:3" x14ac:dyDescent="0.45">
      <c r="B4490"/>
      <c r="C4490"/>
    </row>
    <row r="4491" spans="2:3" x14ac:dyDescent="0.45">
      <c r="B4491"/>
      <c r="C4491"/>
    </row>
    <row r="4492" spans="2:3" x14ac:dyDescent="0.45">
      <c r="B4492"/>
      <c r="C4492"/>
    </row>
    <row r="4493" spans="2:3" x14ac:dyDescent="0.45">
      <c r="B4493"/>
      <c r="C4493"/>
    </row>
    <row r="4494" spans="2:3" x14ac:dyDescent="0.45">
      <c r="B4494"/>
      <c r="C4494"/>
    </row>
    <row r="4495" spans="2:3" x14ac:dyDescent="0.45">
      <c r="B4495"/>
      <c r="C4495"/>
    </row>
    <row r="4496" spans="2:3" x14ac:dyDescent="0.45">
      <c r="B4496"/>
      <c r="C4496"/>
    </row>
    <row r="4497" spans="2:3" x14ac:dyDescent="0.45">
      <c r="B4497"/>
      <c r="C4497"/>
    </row>
    <row r="4498" spans="2:3" x14ac:dyDescent="0.45">
      <c r="B4498"/>
      <c r="C4498"/>
    </row>
    <row r="4499" spans="2:3" x14ac:dyDescent="0.45">
      <c r="B4499"/>
      <c r="C4499"/>
    </row>
    <row r="4500" spans="2:3" x14ac:dyDescent="0.45">
      <c r="B4500"/>
      <c r="C4500"/>
    </row>
    <row r="4501" spans="2:3" x14ac:dyDescent="0.45">
      <c r="B4501"/>
      <c r="C4501"/>
    </row>
    <row r="4502" spans="2:3" x14ac:dyDescent="0.45">
      <c r="B4502"/>
      <c r="C4502"/>
    </row>
    <row r="4503" spans="2:3" x14ac:dyDescent="0.45">
      <c r="B4503"/>
      <c r="C4503"/>
    </row>
    <row r="4504" spans="2:3" x14ac:dyDescent="0.45">
      <c r="B4504"/>
      <c r="C4504"/>
    </row>
    <row r="4505" spans="2:3" x14ac:dyDescent="0.45">
      <c r="B4505"/>
      <c r="C4505"/>
    </row>
    <row r="4506" spans="2:3" x14ac:dyDescent="0.45">
      <c r="B4506"/>
      <c r="C4506"/>
    </row>
    <row r="4507" spans="2:3" x14ac:dyDescent="0.45">
      <c r="B4507"/>
      <c r="C4507"/>
    </row>
    <row r="4508" spans="2:3" x14ac:dyDescent="0.45">
      <c r="B4508"/>
      <c r="C4508"/>
    </row>
    <row r="4509" spans="2:3" x14ac:dyDescent="0.45">
      <c r="B4509"/>
      <c r="C4509"/>
    </row>
    <row r="4510" spans="2:3" x14ac:dyDescent="0.45">
      <c r="B4510"/>
      <c r="C4510"/>
    </row>
    <row r="4511" spans="2:3" x14ac:dyDescent="0.45">
      <c r="B4511"/>
      <c r="C4511"/>
    </row>
    <row r="4512" spans="2:3" x14ac:dyDescent="0.45">
      <c r="B4512"/>
      <c r="C4512"/>
    </row>
    <row r="4513" spans="2:3" x14ac:dyDescent="0.45">
      <c r="B4513"/>
      <c r="C4513"/>
    </row>
    <row r="4514" spans="2:3" x14ac:dyDescent="0.45">
      <c r="B4514"/>
      <c r="C4514"/>
    </row>
    <row r="4515" spans="2:3" x14ac:dyDescent="0.45">
      <c r="B4515"/>
      <c r="C4515"/>
    </row>
    <row r="4516" spans="2:3" x14ac:dyDescent="0.45">
      <c r="B4516"/>
      <c r="C4516"/>
    </row>
    <row r="4517" spans="2:3" x14ac:dyDescent="0.45">
      <c r="B4517"/>
      <c r="C4517"/>
    </row>
    <row r="4518" spans="2:3" x14ac:dyDescent="0.45">
      <c r="B4518"/>
      <c r="C4518"/>
    </row>
    <row r="4519" spans="2:3" x14ac:dyDescent="0.45">
      <c r="B4519"/>
      <c r="C4519"/>
    </row>
    <row r="4520" spans="2:3" x14ac:dyDescent="0.45">
      <c r="B4520"/>
      <c r="C4520"/>
    </row>
    <row r="4521" spans="2:3" x14ac:dyDescent="0.45">
      <c r="B4521"/>
      <c r="C4521"/>
    </row>
    <row r="4522" spans="2:3" x14ac:dyDescent="0.45">
      <c r="B4522"/>
      <c r="C4522"/>
    </row>
    <row r="4523" spans="2:3" x14ac:dyDescent="0.45">
      <c r="B4523"/>
      <c r="C4523"/>
    </row>
    <row r="4524" spans="2:3" x14ac:dyDescent="0.45">
      <c r="B4524"/>
      <c r="C4524"/>
    </row>
    <row r="4525" spans="2:3" x14ac:dyDescent="0.45">
      <c r="B4525"/>
      <c r="C4525"/>
    </row>
    <row r="4526" spans="2:3" x14ac:dyDescent="0.45">
      <c r="B4526"/>
      <c r="C4526"/>
    </row>
    <row r="4527" spans="2:3" x14ac:dyDescent="0.45">
      <c r="B4527"/>
      <c r="C4527"/>
    </row>
    <row r="4528" spans="2:3" x14ac:dyDescent="0.45">
      <c r="B4528"/>
      <c r="C4528"/>
    </row>
    <row r="4529" spans="2:3" x14ac:dyDescent="0.45">
      <c r="B4529"/>
      <c r="C4529"/>
    </row>
    <row r="4530" spans="2:3" x14ac:dyDescent="0.45">
      <c r="B4530"/>
      <c r="C4530"/>
    </row>
    <row r="4531" spans="2:3" x14ac:dyDescent="0.45">
      <c r="B4531"/>
      <c r="C4531"/>
    </row>
    <row r="4532" spans="2:3" x14ac:dyDescent="0.45">
      <c r="B4532"/>
      <c r="C4532"/>
    </row>
    <row r="4533" spans="2:3" x14ac:dyDescent="0.45">
      <c r="B4533"/>
      <c r="C4533"/>
    </row>
    <row r="4534" spans="2:3" x14ac:dyDescent="0.45">
      <c r="B4534"/>
      <c r="C4534"/>
    </row>
    <row r="4535" spans="2:3" x14ac:dyDescent="0.45">
      <c r="B4535"/>
      <c r="C4535"/>
    </row>
    <row r="4536" spans="2:3" x14ac:dyDescent="0.45">
      <c r="B4536"/>
      <c r="C4536"/>
    </row>
    <row r="4537" spans="2:3" x14ac:dyDescent="0.45">
      <c r="B4537"/>
      <c r="C4537"/>
    </row>
    <row r="4538" spans="2:3" x14ac:dyDescent="0.45">
      <c r="B4538"/>
      <c r="C4538"/>
    </row>
    <row r="4539" spans="2:3" x14ac:dyDescent="0.45">
      <c r="B4539"/>
      <c r="C4539"/>
    </row>
    <row r="4540" spans="2:3" x14ac:dyDescent="0.45">
      <c r="B4540"/>
      <c r="C4540"/>
    </row>
    <row r="4541" spans="2:3" x14ac:dyDescent="0.45">
      <c r="B4541"/>
      <c r="C4541"/>
    </row>
    <row r="4542" spans="2:3" x14ac:dyDescent="0.45">
      <c r="B4542"/>
      <c r="C4542"/>
    </row>
    <row r="4543" spans="2:3" x14ac:dyDescent="0.45">
      <c r="B4543"/>
      <c r="C4543"/>
    </row>
    <row r="4544" spans="2:3" x14ac:dyDescent="0.45">
      <c r="B4544"/>
      <c r="C4544"/>
    </row>
    <row r="4545" spans="2:3" x14ac:dyDescent="0.45">
      <c r="B4545"/>
      <c r="C4545"/>
    </row>
    <row r="4546" spans="2:3" x14ac:dyDescent="0.45">
      <c r="B4546"/>
      <c r="C4546"/>
    </row>
    <row r="4547" spans="2:3" x14ac:dyDescent="0.45">
      <c r="B4547"/>
      <c r="C4547"/>
    </row>
    <row r="4548" spans="2:3" x14ac:dyDescent="0.45">
      <c r="B4548"/>
      <c r="C4548"/>
    </row>
    <row r="4549" spans="2:3" x14ac:dyDescent="0.45">
      <c r="B4549"/>
      <c r="C4549"/>
    </row>
    <row r="4550" spans="2:3" x14ac:dyDescent="0.45">
      <c r="B4550"/>
      <c r="C4550"/>
    </row>
    <row r="4551" spans="2:3" x14ac:dyDescent="0.45">
      <c r="B4551"/>
      <c r="C4551"/>
    </row>
    <row r="4552" spans="2:3" x14ac:dyDescent="0.45">
      <c r="B4552"/>
      <c r="C4552"/>
    </row>
    <row r="4553" spans="2:3" x14ac:dyDescent="0.45">
      <c r="B4553"/>
      <c r="C4553"/>
    </row>
    <row r="4554" spans="2:3" x14ac:dyDescent="0.45">
      <c r="B4554"/>
      <c r="C4554"/>
    </row>
    <row r="4555" spans="2:3" x14ac:dyDescent="0.45">
      <c r="B4555"/>
      <c r="C4555"/>
    </row>
    <row r="4556" spans="2:3" x14ac:dyDescent="0.45">
      <c r="B4556"/>
      <c r="C4556"/>
    </row>
    <row r="4557" spans="2:3" x14ac:dyDescent="0.45">
      <c r="B4557"/>
      <c r="C4557"/>
    </row>
    <row r="4558" spans="2:3" x14ac:dyDescent="0.45">
      <c r="B4558"/>
      <c r="C4558"/>
    </row>
    <row r="4559" spans="2:3" x14ac:dyDescent="0.45">
      <c r="B4559"/>
      <c r="C4559"/>
    </row>
    <row r="4560" spans="2:3" x14ac:dyDescent="0.45">
      <c r="B4560"/>
      <c r="C4560"/>
    </row>
    <row r="4561" spans="2:3" x14ac:dyDescent="0.45">
      <c r="B4561"/>
      <c r="C4561"/>
    </row>
    <row r="4562" spans="2:3" x14ac:dyDescent="0.45">
      <c r="B4562"/>
      <c r="C4562"/>
    </row>
    <row r="4563" spans="2:3" x14ac:dyDescent="0.45">
      <c r="B4563"/>
      <c r="C4563"/>
    </row>
    <row r="4564" spans="2:3" x14ac:dyDescent="0.45">
      <c r="B4564"/>
      <c r="C4564"/>
    </row>
    <row r="4565" spans="2:3" x14ac:dyDescent="0.45">
      <c r="B4565"/>
      <c r="C4565"/>
    </row>
    <row r="4566" spans="2:3" x14ac:dyDescent="0.45">
      <c r="B4566"/>
      <c r="C4566"/>
    </row>
    <row r="4567" spans="2:3" x14ac:dyDescent="0.45">
      <c r="B4567"/>
      <c r="C4567"/>
    </row>
    <row r="4568" spans="2:3" x14ac:dyDescent="0.45">
      <c r="B4568"/>
      <c r="C4568"/>
    </row>
    <row r="4569" spans="2:3" x14ac:dyDescent="0.45">
      <c r="B4569"/>
      <c r="C4569"/>
    </row>
    <row r="4570" spans="2:3" x14ac:dyDescent="0.45">
      <c r="B4570"/>
      <c r="C4570"/>
    </row>
    <row r="4571" spans="2:3" x14ac:dyDescent="0.45">
      <c r="B4571"/>
      <c r="C4571"/>
    </row>
    <row r="4572" spans="2:3" x14ac:dyDescent="0.45">
      <c r="B4572"/>
      <c r="C4572"/>
    </row>
    <row r="4573" spans="2:3" x14ac:dyDescent="0.45">
      <c r="B4573"/>
      <c r="C4573"/>
    </row>
    <row r="4574" spans="2:3" x14ac:dyDescent="0.45">
      <c r="B4574"/>
      <c r="C4574"/>
    </row>
    <row r="4575" spans="2:3" x14ac:dyDescent="0.45">
      <c r="B4575"/>
      <c r="C4575"/>
    </row>
    <row r="4576" spans="2:3" x14ac:dyDescent="0.45">
      <c r="B4576"/>
      <c r="C4576"/>
    </row>
    <row r="4577" spans="2:3" x14ac:dyDescent="0.45">
      <c r="B4577"/>
      <c r="C4577"/>
    </row>
    <row r="4578" spans="2:3" x14ac:dyDescent="0.45">
      <c r="B4578"/>
      <c r="C4578"/>
    </row>
    <row r="4579" spans="2:3" x14ac:dyDescent="0.45">
      <c r="B4579"/>
      <c r="C4579"/>
    </row>
    <row r="4580" spans="2:3" x14ac:dyDescent="0.45">
      <c r="B4580"/>
      <c r="C4580"/>
    </row>
    <row r="4581" spans="2:3" x14ac:dyDescent="0.45">
      <c r="B4581"/>
      <c r="C4581"/>
    </row>
    <row r="4582" spans="2:3" x14ac:dyDescent="0.45">
      <c r="B4582"/>
      <c r="C4582"/>
    </row>
    <row r="4583" spans="2:3" x14ac:dyDescent="0.45">
      <c r="B4583"/>
      <c r="C4583"/>
    </row>
    <row r="4584" spans="2:3" x14ac:dyDescent="0.45">
      <c r="B4584"/>
      <c r="C4584"/>
    </row>
    <row r="4585" spans="2:3" x14ac:dyDescent="0.45">
      <c r="B4585"/>
      <c r="C4585"/>
    </row>
    <row r="4586" spans="2:3" x14ac:dyDescent="0.45">
      <c r="B4586"/>
      <c r="C4586"/>
    </row>
    <row r="4587" spans="2:3" x14ac:dyDescent="0.45">
      <c r="B4587"/>
      <c r="C4587"/>
    </row>
    <row r="4588" spans="2:3" x14ac:dyDescent="0.45">
      <c r="B4588"/>
      <c r="C4588"/>
    </row>
    <row r="4589" spans="2:3" x14ac:dyDescent="0.45">
      <c r="B4589"/>
      <c r="C4589"/>
    </row>
    <row r="4590" spans="2:3" x14ac:dyDescent="0.45">
      <c r="B4590"/>
      <c r="C4590"/>
    </row>
    <row r="4591" spans="2:3" x14ac:dyDescent="0.45">
      <c r="B4591"/>
      <c r="C4591"/>
    </row>
    <row r="4592" spans="2:3" x14ac:dyDescent="0.45">
      <c r="B4592"/>
      <c r="C4592"/>
    </row>
    <row r="4593" spans="2:3" x14ac:dyDescent="0.45">
      <c r="B4593"/>
      <c r="C4593"/>
    </row>
    <row r="4594" spans="2:3" x14ac:dyDescent="0.45">
      <c r="B4594"/>
      <c r="C4594"/>
    </row>
    <row r="4595" spans="2:3" x14ac:dyDescent="0.45">
      <c r="B4595"/>
      <c r="C4595"/>
    </row>
    <row r="4596" spans="2:3" x14ac:dyDescent="0.45">
      <c r="B4596"/>
      <c r="C4596"/>
    </row>
    <row r="4597" spans="2:3" x14ac:dyDescent="0.45">
      <c r="B4597"/>
      <c r="C4597"/>
    </row>
    <row r="4598" spans="2:3" x14ac:dyDescent="0.45">
      <c r="B4598"/>
      <c r="C4598"/>
    </row>
    <row r="4599" spans="2:3" x14ac:dyDescent="0.45">
      <c r="B4599"/>
      <c r="C4599"/>
    </row>
    <row r="4600" spans="2:3" x14ac:dyDescent="0.45">
      <c r="B4600"/>
      <c r="C4600"/>
    </row>
    <row r="4601" spans="2:3" x14ac:dyDescent="0.45">
      <c r="B4601"/>
      <c r="C4601"/>
    </row>
    <row r="4602" spans="2:3" x14ac:dyDescent="0.45">
      <c r="B4602"/>
      <c r="C4602"/>
    </row>
    <row r="4603" spans="2:3" x14ac:dyDescent="0.45">
      <c r="B4603"/>
      <c r="C4603"/>
    </row>
    <row r="4604" spans="2:3" x14ac:dyDescent="0.45">
      <c r="B4604"/>
      <c r="C4604"/>
    </row>
    <row r="4605" spans="2:3" x14ac:dyDescent="0.45">
      <c r="B4605"/>
      <c r="C4605"/>
    </row>
    <row r="4606" spans="2:3" x14ac:dyDescent="0.45">
      <c r="B4606"/>
      <c r="C4606"/>
    </row>
    <row r="4607" spans="2:3" x14ac:dyDescent="0.45">
      <c r="B4607"/>
      <c r="C4607"/>
    </row>
    <row r="4608" spans="2:3" x14ac:dyDescent="0.45">
      <c r="B4608"/>
      <c r="C4608"/>
    </row>
    <row r="4609" spans="2:3" x14ac:dyDescent="0.45">
      <c r="B4609"/>
      <c r="C4609"/>
    </row>
    <row r="4610" spans="2:3" x14ac:dyDescent="0.45">
      <c r="B4610"/>
      <c r="C4610"/>
    </row>
    <row r="4611" spans="2:3" x14ac:dyDescent="0.45">
      <c r="B4611"/>
      <c r="C4611"/>
    </row>
    <row r="4612" spans="2:3" x14ac:dyDescent="0.45">
      <c r="B4612"/>
      <c r="C4612"/>
    </row>
    <row r="4613" spans="2:3" x14ac:dyDescent="0.45">
      <c r="B4613"/>
      <c r="C4613"/>
    </row>
    <row r="4614" spans="2:3" x14ac:dyDescent="0.45">
      <c r="B4614"/>
      <c r="C4614"/>
    </row>
    <row r="4615" spans="2:3" x14ac:dyDescent="0.45">
      <c r="B4615"/>
      <c r="C4615"/>
    </row>
    <row r="4616" spans="2:3" x14ac:dyDescent="0.45">
      <c r="B4616"/>
      <c r="C4616"/>
    </row>
    <row r="4617" spans="2:3" x14ac:dyDescent="0.45">
      <c r="B4617"/>
      <c r="C4617"/>
    </row>
    <row r="4618" spans="2:3" x14ac:dyDescent="0.45">
      <c r="B4618"/>
      <c r="C4618"/>
    </row>
    <row r="4619" spans="2:3" x14ac:dyDescent="0.45">
      <c r="B4619"/>
      <c r="C4619"/>
    </row>
    <row r="4620" spans="2:3" x14ac:dyDescent="0.45">
      <c r="B4620"/>
      <c r="C4620"/>
    </row>
    <row r="4621" spans="2:3" x14ac:dyDescent="0.45">
      <c r="B4621"/>
      <c r="C4621"/>
    </row>
    <row r="4622" spans="2:3" x14ac:dyDescent="0.45">
      <c r="B4622"/>
      <c r="C4622"/>
    </row>
    <row r="4623" spans="2:3" x14ac:dyDescent="0.45">
      <c r="B4623"/>
      <c r="C4623"/>
    </row>
    <row r="4624" spans="2:3" x14ac:dyDescent="0.45">
      <c r="B4624"/>
      <c r="C4624"/>
    </row>
    <row r="4625" spans="2:3" x14ac:dyDescent="0.45">
      <c r="B4625"/>
      <c r="C4625"/>
    </row>
    <row r="4626" spans="2:3" x14ac:dyDescent="0.45">
      <c r="B4626"/>
      <c r="C4626"/>
    </row>
    <row r="4627" spans="2:3" x14ac:dyDescent="0.45">
      <c r="B4627"/>
      <c r="C4627"/>
    </row>
    <row r="4628" spans="2:3" x14ac:dyDescent="0.45">
      <c r="B4628"/>
      <c r="C4628"/>
    </row>
    <row r="4629" spans="2:3" x14ac:dyDescent="0.45">
      <c r="B4629"/>
      <c r="C4629"/>
    </row>
    <row r="4630" spans="2:3" x14ac:dyDescent="0.45">
      <c r="B4630"/>
      <c r="C4630"/>
    </row>
    <row r="4631" spans="2:3" x14ac:dyDescent="0.45">
      <c r="B4631"/>
      <c r="C4631"/>
    </row>
    <row r="4632" spans="2:3" x14ac:dyDescent="0.45">
      <c r="B4632"/>
      <c r="C4632"/>
    </row>
    <row r="4633" spans="2:3" x14ac:dyDescent="0.45">
      <c r="B4633"/>
      <c r="C4633"/>
    </row>
    <row r="4634" spans="2:3" x14ac:dyDescent="0.45">
      <c r="B4634"/>
      <c r="C4634"/>
    </row>
    <row r="4635" spans="2:3" x14ac:dyDescent="0.45">
      <c r="B4635"/>
      <c r="C4635"/>
    </row>
    <row r="4636" spans="2:3" x14ac:dyDescent="0.45">
      <c r="B4636"/>
      <c r="C4636"/>
    </row>
    <row r="4637" spans="2:3" x14ac:dyDescent="0.45">
      <c r="B4637"/>
      <c r="C4637"/>
    </row>
    <row r="4638" spans="2:3" x14ac:dyDescent="0.45">
      <c r="B4638"/>
      <c r="C4638"/>
    </row>
    <row r="4639" spans="2:3" x14ac:dyDescent="0.45">
      <c r="B4639"/>
      <c r="C4639"/>
    </row>
    <row r="4640" spans="2:3" x14ac:dyDescent="0.45">
      <c r="B4640"/>
      <c r="C4640"/>
    </row>
    <row r="4641" spans="2:3" x14ac:dyDescent="0.45">
      <c r="B4641"/>
      <c r="C4641"/>
    </row>
    <row r="4642" spans="2:3" x14ac:dyDescent="0.45">
      <c r="B4642"/>
      <c r="C4642"/>
    </row>
    <row r="4643" spans="2:3" x14ac:dyDescent="0.45">
      <c r="B4643"/>
      <c r="C4643"/>
    </row>
    <row r="4644" spans="2:3" x14ac:dyDescent="0.45">
      <c r="B4644"/>
      <c r="C4644"/>
    </row>
    <row r="4645" spans="2:3" x14ac:dyDescent="0.45">
      <c r="B4645"/>
      <c r="C4645"/>
    </row>
    <row r="4646" spans="2:3" x14ac:dyDescent="0.45">
      <c r="B4646"/>
      <c r="C4646"/>
    </row>
    <row r="4647" spans="2:3" x14ac:dyDescent="0.45">
      <c r="B4647"/>
      <c r="C4647"/>
    </row>
    <row r="4648" spans="2:3" x14ac:dyDescent="0.45">
      <c r="B4648"/>
      <c r="C4648"/>
    </row>
    <row r="4649" spans="2:3" x14ac:dyDescent="0.45">
      <c r="B4649"/>
      <c r="C4649"/>
    </row>
    <row r="4650" spans="2:3" x14ac:dyDescent="0.45">
      <c r="B4650"/>
      <c r="C4650"/>
    </row>
    <row r="4651" spans="2:3" x14ac:dyDescent="0.45">
      <c r="B4651"/>
      <c r="C4651"/>
    </row>
    <row r="4652" spans="2:3" x14ac:dyDescent="0.45">
      <c r="B4652"/>
      <c r="C4652"/>
    </row>
    <row r="4653" spans="2:3" x14ac:dyDescent="0.45">
      <c r="B4653"/>
      <c r="C4653"/>
    </row>
    <row r="4654" spans="2:3" x14ac:dyDescent="0.45">
      <c r="B4654"/>
      <c r="C4654"/>
    </row>
    <row r="4655" spans="2:3" x14ac:dyDescent="0.45">
      <c r="B4655"/>
      <c r="C4655"/>
    </row>
    <row r="4656" spans="2:3" x14ac:dyDescent="0.45">
      <c r="B4656"/>
      <c r="C4656"/>
    </row>
    <row r="4657" spans="2:3" x14ac:dyDescent="0.45">
      <c r="B4657"/>
      <c r="C4657"/>
    </row>
    <row r="4658" spans="2:3" x14ac:dyDescent="0.45">
      <c r="B4658"/>
      <c r="C4658"/>
    </row>
    <row r="4659" spans="2:3" x14ac:dyDescent="0.45">
      <c r="B4659"/>
      <c r="C4659"/>
    </row>
    <row r="4660" spans="2:3" x14ac:dyDescent="0.45">
      <c r="B4660"/>
      <c r="C4660"/>
    </row>
    <row r="4661" spans="2:3" x14ac:dyDescent="0.45">
      <c r="B4661"/>
      <c r="C4661"/>
    </row>
    <row r="4662" spans="2:3" x14ac:dyDescent="0.45">
      <c r="B4662"/>
      <c r="C4662"/>
    </row>
    <row r="4663" spans="2:3" x14ac:dyDescent="0.45">
      <c r="B4663"/>
      <c r="C4663"/>
    </row>
    <row r="4664" spans="2:3" x14ac:dyDescent="0.45">
      <c r="B4664"/>
      <c r="C4664"/>
    </row>
    <row r="4665" spans="2:3" x14ac:dyDescent="0.45">
      <c r="B4665"/>
      <c r="C4665"/>
    </row>
    <row r="4666" spans="2:3" x14ac:dyDescent="0.45">
      <c r="B4666"/>
      <c r="C4666"/>
    </row>
    <row r="4667" spans="2:3" x14ac:dyDescent="0.45">
      <c r="B4667"/>
      <c r="C4667"/>
    </row>
    <row r="4668" spans="2:3" x14ac:dyDescent="0.45">
      <c r="B4668"/>
      <c r="C4668"/>
    </row>
    <row r="4669" spans="2:3" x14ac:dyDescent="0.45">
      <c r="B4669"/>
      <c r="C4669"/>
    </row>
    <row r="4670" spans="2:3" x14ac:dyDescent="0.45">
      <c r="B4670"/>
      <c r="C4670"/>
    </row>
    <row r="4671" spans="2:3" x14ac:dyDescent="0.45">
      <c r="B4671"/>
      <c r="C4671"/>
    </row>
    <row r="4672" spans="2:3" x14ac:dyDescent="0.45">
      <c r="B4672"/>
      <c r="C4672"/>
    </row>
    <row r="4673" spans="2:3" x14ac:dyDescent="0.45">
      <c r="B4673"/>
      <c r="C4673"/>
    </row>
    <row r="4674" spans="2:3" x14ac:dyDescent="0.45">
      <c r="B4674"/>
      <c r="C4674"/>
    </row>
    <row r="4675" spans="2:3" x14ac:dyDescent="0.45">
      <c r="B4675"/>
      <c r="C4675"/>
    </row>
    <row r="4676" spans="2:3" x14ac:dyDescent="0.45">
      <c r="B4676"/>
      <c r="C4676"/>
    </row>
    <row r="4677" spans="2:3" x14ac:dyDescent="0.45">
      <c r="B4677"/>
      <c r="C4677"/>
    </row>
    <row r="4678" spans="2:3" x14ac:dyDescent="0.45">
      <c r="B4678"/>
      <c r="C4678"/>
    </row>
    <row r="4679" spans="2:3" x14ac:dyDescent="0.45">
      <c r="B4679"/>
      <c r="C4679"/>
    </row>
    <row r="4680" spans="2:3" x14ac:dyDescent="0.45">
      <c r="B4680"/>
      <c r="C4680"/>
    </row>
    <row r="4681" spans="2:3" x14ac:dyDescent="0.45">
      <c r="B4681"/>
      <c r="C4681"/>
    </row>
    <row r="4682" spans="2:3" x14ac:dyDescent="0.45">
      <c r="B4682"/>
      <c r="C4682"/>
    </row>
    <row r="4683" spans="2:3" x14ac:dyDescent="0.45">
      <c r="B4683"/>
      <c r="C4683"/>
    </row>
    <row r="4684" spans="2:3" x14ac:dyDescent="0.45">
      <c r="B4684"/>
      <c r="C4684"/>
    </row>
    <row r="4685" spans="2:3" x14ac:dyDescent="0.45">
      <c r="B4685"/>
      <c r="C4685"/>
    </row>
    <row r="4686" spans="2:3" x14ac:dyDescent="0.45">
      <c r="B4686"/>
      <c r="C4686"/>
    </row>
    <row r="4687" spans="2:3" x14ac:dyDescent="0.45">
      <c r="B4687"/>
      <c r="C4687"/>
    </row>
    <row r="4688" spans="2:3" x14ac:dyDescent="0.45">
      <c r="B4688"/>
      <c r="C4688"/>
    </row>
    <row r="4689" spans="2:3" x14ac:dyDescent="0.45">
      <c r="B4689"/>
      <c r="C4689"/>
    </row>
    <row r="4690" spans="2:3" x14ac:dyDescent="0.45">
      <c r="B4690"/>
      <c r="C4690"/>
    </row>
    <row r="4691" spans="2:3" x14ac:dyDescent="0.45">
      <c r="B4691"/>
      <c r="C4691"/>
    </row>
    <row r="4692" spans="2:3" x14ac:dyDescent="0.45">
      <c r="B4692"/>
      <c r="C4692"/>
    </row>
    <row r="4693" spans="2:3" x14ac:dyDescent="0.45">
      <c r="B4693"/>
      <c r="C4693"/>
    </row>
    <row r="4694" spans="2:3" x14ac:dyDescent="0.45">
      <c r="B4694"/>
      <c r="C4694"/>
    </row>
    <row r="4695" spans="2:3" x14ac:dyDescent="0.45">
      <c r="B4695"/>
      <c r="C4695"/>
    </row>
    <row r="4696" spans="2:3" x14ac:dyDescent="0.45">
      <c r="B4696"/>
      <c r="C4696"/>
    </row>
    <row r="4697" spans="2:3" x14ac:dyDescent="0.45">
      <c r="B4697"/>
      <c r="C4697"/>
    </row>
    <row r="4698" spans="2:3" x14ac:dyDescent="0.45">
      <c r="B4698"/>
      <c r="C4698"/>
    </row>
    <row r="4699" spans="2:3" x14ac:dyDescent="0.45">
      <c r="B4699"/>
      <c r="C4699"/>
    </row>
    <row r="4700" spans="2:3" x14ac:dyDescent="0.45">
      <c r="B4700"/>
      <c r="C4700"/>
    </row>
    <row r="4701" spans="2:3" x14ac:dyDescent="0.45">
      <c r="B4701"/>
      <c r="C4701"/>
    </row>
    <row r="4702" spans="2:3" x14ac:dyDescent="0.45">
      <c r="B4702"/>
      <c r="C4702"/>
    </row>
    <row r="4703" spans="2:3" x14ac:dyDescent="0.45">
      <c r="B4703"/>
      <c r="C4703"/>
    </row>
    <row r="4704" spans="2:3" x14ac:dyDescent="0.45">
      <c r="B4704"/>
      <c r="C4704"/>
    </row>
    <row r="4705" spans="2:3" x14ac:dyDescent="0.45">
      <c r="B4705"/>
      <c r="C4705"/>
    </row>
    <row r="4706" spans="2:3" x14ac:dyDescent="0.45">
      <c r="B4706"/>
      <c r="C4706"/>
    </row>
    <row r="4707" spans="2:3" x14ac:dyDescent="0.45">
      <c r="B4707"/>
      <c r="C4707"/>
    </row>
    <row r="4708" spans="2:3" x14ac:dyDescent="0.45">
      <c r="B4708"/>
      <c r="C4708"/>
    </row>
    <row r="4709" spans="2:3" x14ac:dyDescent="0.45">
      <c r="B4709"/>
      <c r="C4709"/>
    </row>
    <row r="4710" spans="2:3" x14ac:dyDescent="0.45">
      <c r="B4710"/>
      <c r="C4710"/>
    </row>
    <row r="4711" spans="2:3" x14ac:dyDescent="0.45">
      <c r="B4711"/>
      <c r="C4711"/>
    </row>
    <row r="4712" spans="2:3" x14ac:dyDescent="0.45">
      <c r="B4712"/>
      <c r="C4712"/>
    </row>
    <row r="4713" spans="2:3" x14ac:dyDescent="0.45">
      <c r="B4713"/>
      <c r="C4713"/>
    </row>
    <row r="4714" spans="2:3" x14ac:dyDescent="0.45">
      <c r="B4714"/>
      <c r="C4714"/>
    </row>
    <row r="4715" spans="2:3" x14ac:dyDescent="0.45">
      <c r="B4715"/>
      <c r="C4715"/>
    </row>
    <row r="4716" spans="2:3" x14ac:dyDescent="0.45">
      <c r="B4716"/>
      <c r="C4716"/>
    </row>
    <row r="4717" spans="2:3" x14ac:dyDescent="0.45">
      <c r="B4717"/>
      <c r="C4717"/>
    </row>
    <row r="4718" spans="2:3" x14ac:dyDescent="0.45">
      <c r="B4718"/>
      <c r="C4718"/>
    </row>
    <row r="4719" spans="2:3" x14ac:dyDescent="0.45">
      <c r="B4719"/>
      <c r="C4719"/>
    </row>
    <row r="4720" spans="2:3" x14ac:dyDescent="0.45">
      <c r="B4720"/>
      <c r="C4720"/>
    </row>
    <row r="4721" spans="2:3" x14ac:dyDescent="0.45">
      <c r="B4721"/>
      <c r="C4721"/>
    </row>
    <row r="4722" spans="2:3" x14ac:dyDescent="0.45">
      <c r="B4722"/>
      <c r="C4722"/>
    </row>
    <row r="4723" spans="2:3" x14ac:dyDescent="0.45">
      <c r="B4723"/>
      <c r="C4723"/>
    </row>
    <row r="4724" spans="2:3" x14ac:dyDescent="0.45">
      <c r="B4724"/>
      <c r="C4724"/>
    </row>
    <row r="4725" spans="2:3" x14ac:dyDescent="0.45">
      <c r="B4725"/>
      <c r="C4725"/>
    </row>
    <row r="4726" spans="2:3" x14ac:dyDescent="0.45">
      <c r="B4726"/>
      <c r="C4726"/>
    </row>
    <row r="4727" spans="2:3" x14ac:dyDescent="0.45">
      <c r="B4727"/>
      <c r="C4727"/>
    </row>
    <row r="4728" spans="2:3" x14ac:dyDescent="0.45">
      <c r="B4728"/>
      <c r="C4728"/>
    </row>
    <row r="4729" spans="2:3" x14ac:dyDescent="0.45">
      <c r="B4729"/>
      <c r="C4729"/>
    </row>
    <row r="4730" spans="2:3" x14ac:dyDescent="0.45">
      <c r="B4730"/>
      <c r="C4730"/>
    </row>
    <row r="4731" spans="2:3" x14ac:dyDescent="0.45">
      <c r="B4731"/>
      <c r="C4731"/>
    </row>
    <row r="4732" spans="2:3" x14ac:dyDescent="0.45">
      <c r="B4732"/>
      <c r="C4732"/>
    </row>
    <row r="4733" spans="2:3" x14ac:dyDescent="0.45">
      <c r="B4733"/>
      <c r="C4733"/>
    </row>
    <row r="4734" spans="2:3" x14ac:dyDescent="0.45">
      <c r="B4734"/>
      <c r="C4734"/>
    </row>
    <row r="4735" spans="2:3" x14ac:dyDescent="0.45">
      <c r="B4735"/>
      <c r="C4735"/>
    </row>
    <row r="4736" spans="2:3" x14ac:dyDescent="0.45">
      <c r="B4736"/>
      <c r="C4736"/>
    </row>
    <row r="4737" spans="2:3" x14ac:dyDescent="0.45">
      <c r="B4737"/>
      <c r="C4737"/>
    </row>
    <row r="4738" spans="2:3" x14ac:dyDescent="0.45">
      <c r="B4738"/>
      <c r="C4738"/>
    </row>
    <row r="4739" spans="2:3" x14ac:dyDescent="0.45">
      <c r="B4739"/>
      <c r="C4739"/>
    </row>
    <row r="4740" spans="2:3" x14ac:dyDescent="0.45">
      <c r="B4740"/>
      <c r="C4740"/>
    </row>
    <row r="4741" spans="2:3" x14ac:dyDescent="0.45">
      <c r="B4741"/>
      <c r="C4741"/>
    </row>
    <row r="4742" spans="2:3" x14ac:dyDescent="0.45">
      <c r="B4742"/>
      <c r="C4742"/>
    </row>
    <row r="4743" spans="2:3" x14ac:dyDescent="0.45">
      <c r="B4743"/>
      <c r="C4743"/>
    </row>
    <row r="4744" spans="2:3" x14ac:dyDescent="0.45">
      <c r="B4744"/>
      <c r="C4744"/>
    </row>
    <row r="4745" spans="2:3" x14ac:dyDescent="0.45">
      <c r="B4745"/>
      <c r="C4745"/>
    </row>
    <row r="4746" spans="2:3" x14ac:dyDescent="0.45">
      <c r="B4746"/>
      <c r="C4746"/>
    </row>
    <row r="4747" spans="2:3" x14ac:dyDescent="0.45">
      <c r="B4747"/>
      <c r="C4747"/>
    </row>
    <row r="4748" spans="2:3" x14ac:dyDescent="0.45">
      <c r="B4748"/>
      <c r="C4748"/>
    </row>
    <row r="4749" spans="2:3" x14ac:dyDescent="0.45">
      <c r="B4749"/>
      <c r="C4749"/>
    </row>
    <row r="4750" spans="2:3" x14ac:dyDescent="0.45">
      <c r="B4750"/>
      <c r="C4750"/>
    </row>
    <row r="4751" spans="2:3" x14ac:dyDescent="0.45">
      <c r="B4751"/>
      <c r="C4751"/>
    </row>
    <row r="4752" spans="2:3" x14ac:dyDescent="0.45">
      <c r="B4752"/>
      <c r="C4752"/>
    </row>
    <row r="4753" spans="2:3" x14ac:dyDescent="0.45">
      <c r="B4753"/>
      <c r="C4753"/>
    </row>
    <row r="4754" spans="2:3" x14ac:dyDescent="0.45">
      <c r="B4754"/>
      <c r="C4754"/>
    </row>
    <row r="4755" spans="2:3" x14ac:dyDescent="0.45">
      <c r="B4755"/>
      <c r="C4755"/>
    </row>
    <row r="4756" spans="2:3" x14ac:dyDescent="0.45">
      <c r="B4756"/>
      <c r="C4756"/>
    </row>
    <row r="4757" spans="2:3" x14ac:dyDescent="0.45">
      <c r="B4757"/>
      <c r="C4757"/>
    </row>
    <row r="4758" spans="2:3" x14ac:dyDescent="0.45">
      <c r="B4758"/>
      <c r="C4758"/>
    </row>
    <row r="4759" spans="2:3" x14ac:dyDescent="0.45">
      <c r="B4759"/>
      <c r="C4759"/>
    </row>
    <row r="4760" spans="2:3" x14ac:dyDescent="0.45">
      <c r="B4760"/>
      <c r="C4760"/>
    </row>
    <row r="4761" spans="2:3" x14ac:dyDescent="0.45">
      <c r="B4761"/>
      <c r="C4761"/>
    </row>
    <row r="4762" spans="2:3" x14ac:dyDescent="0.45">
      <c r="B4762"/>
      <c r="C4762"/>
    </row>
    <row r="4763" spans="2:3" x14ac:dyDescent="0.45">
      <c r="B4763"/>
      <c r="C4763"/>
    </row>
    <row r="4764" spans="2:3" x14ac:dyDescent="0.45">
      <c r="B4764"/>
      <c r="C4764"/>
    </row>
    <row r="4765" spans="2:3" x14ac:dyDescent="0.45">
      <c r="B4765"/>
      <c r="C4765"/>
    </row>
    <row r="4766" spans="2:3" x14ac:dyDescent="0.45">
      <c r="B4766"/>
      <c r="C4766"/>
    </row>
    <row r="4767" spans="2:3" x14ac:dyDescent="0.45">
      <c r="B4767"/>
      <c r="C4767"/>
    </row>
    <row r="4768" spans="2:3" x14ac:dyDescent="0.45">
      <c r="B4768"/>
      <c r="C4768"/>
    </row>
    <row r="4769" spans="2:3" x14ac:dyDescent="0.45">
      <c r="B4769"/>
      <c r="C4769"/>
    </row>
    <row r="4770" spans="2:3" x14ac:dyDescent="0.45">
      <c r="B4770"/>
      <c r="C4770"/>
    </row>
    <row r="4771" spans="2:3" x14ac:dyDescent="0.45">
      <c r="B4771"/>
      <c r="C4771"/>
    </row>
    <row r="4772" spans="2:3" x14ac:dyDescent="0.45">
      <c r="B4772"/>
      <c r="C4772"/>
    </row>
    <row r="4773" spans="2:3" x14ac:dyDescent="0.45">
      <c r="B4773"/>
      <c r="C4773"/>
    </row>
    <row r="4774" spans="2:3" x14ac:dyDescent="0.45">
      <c r="B4774"/>
      <c r="C4774"/>
    </row>
    <row r="4775" spans="2:3" x14ac:dyDescent="0.45">
      <c r="B4775"/>
      <c r="C4775"/>
    </row>
    <row r="4776" spans="2:3" x14ac:dyDescent="0.45">
      <c r="B4776"/>
      <c r="C4776"/>
    </row>
    <row r="4777" spans="2:3" x14ac:dyDescent="0.45">
      <c r="B4777"/>
      <c r="C4777"/>
    </row>
    <row r="4778" spans="2:3" x14ac:dyDescent="0.45">
      <c r="B4778"/>
      <c r="C4778"/>
    </row>
    <row r="4779" spans="2:3" x14ac:dyDescent="0.45">
      <c r="B4779"/>
      <c r="C4779"/>
    </row>
    <row r="4780" spans="2:3" x14ac:dyDescent="0.45">
      <c r="B4780"/>
      <c r="C4780"/>
    </row>
    <row r="4781" spans="2:3" x14ac:dyDescent="0.45">
      <c r="B4781"/>
      <c r="C4781"/>
    </row>
    <row r="4782" spans="2:3" x14ac:dyDescent="0.45">
      <c r="B4782"/>
      <c r="C4782"/>
    </row>
    <row r="4783" spans="2:3" x14ac:dyDescent="0.45">
      <c r="B4783"/>
      <c r="C4783"/>
    </row>
    <row r="4784" spans="2:3" x14ac:dyDescent="0.45">
      <c r="B4784"/>
      <c r="C4784"/>
    </row>
    <row r="4785" spans="2:3" x14ac:dyDescent="0.45">
      <c r="B4785"/>
      <c r="C4785"/>
    </row>
    <row r="4786" spans="2:3" x14ac:dyDescent="0.45">
      <c r="B4786"/>
      <c r="C4786"/>
    </row>
    <row r="4787" spans="2:3" x14ac:dyDescent="0.45">
      <c r="B4787"/>
      <c r="C4787"/>
    </row>
    <row r="4788" spans="2:3" x14ac:dyDescent="0.45">
      <c r="B4788"/>
      <c r="C4788"/>
    </row>
    <row r="4789" spans="2:3" x14ac:dyDescent="0.45">
      <c r="B4789"/>
      <c r="C4789"/>
    </row>
    <row r="4790" spans="2:3" x14ac:dyDescent="0.45">
      <c r="B4790"/>
      <c r="C4790"/>
    </row>
    <row r="4791" spans="2:3" x14ac:dyDescent="0.45">
      <c r="B4791"/>
      <c r="C4791"/>
    </row>
    <row r="4792" spans="2:3" x14ac:dyDescent="0.45">
      <c r="B4792"/>
      <c r="C4792"/>
    </row>
    <row r="4793" spans="2:3" x14ac:dyDescent="0.45">
      <c r="B4793"/>
      <c r="C4793"/>
    </row>
    <row r="4794" spans="2:3" x14ac:dyDescent="0.45">
      <c r="B4794"/>
      <c r="C4794"/>
    </row>
    <row r="4795" spans="2:3" x14ac:dyDescent="0.45">
      <c r="B4795"/>
      <c r="C4795"/>
    </row>
    <row r="4796" spans="2:3" x14ac:dyDescent="0.45">
      <c r="B4796"/>
      <c r="C4796"/>
    </row>
    <row r="4797" spans="2:3" x14ac:dyDescent="0.45">
      <c r="B4797"/>
      <c r="C4797"/>
    </row>
    <row r="4798" spans="2:3" x14ac:dyDescent="0.45">
      <c r="B4798"/>
      <c r="C4798"/>
    </row>
    <row r="4799" spans="2:3" x14ac:dyDescent="0.45">
      <c r="B4799"/>
      <c r="C4799"/>
    </row>
    <row r="4800" spans="2:3" x14ac:dyDescent="0.45">
      <c r="B4800"/>
      <c r="C4800"/>
    </row>
    <row r="4801" spans="2:3" x14ac:dyDescent="0.45">
      <c r="B4801"/>
      <c r="C4801"/>
    </row>
    <row r="4802" spans="2:3" x14ac:dyDescent="0.45">
      <c r="B4802"/>
      <c r="C4802"/>
    </row>
    <row r="4803" spans="2:3" x14ac:dyDescent="0.45">
      <c r="B4803"/>
      <c r="C4803"/>
    </row>
    <row r="4804" spans="2:3" x14ac:dyDescent="0.45">
      <c r="B4804"/>
      <c r="C4804"/>
    </row>
    <row r="4805" spans="2:3" x14ac:dyDescent="0.45">
      <c r="B4805"/>
      <c r="C4805"/>
    </row>
    <row r="4806" spans="2:3" x14ac:dyDescent="0.45">
      <c r="B4806"/>
      <c r="C4806"/>
    </row>
    <row r="4807" spans="2:3" x14ac:dyDescent="0.45">
      <c r="B4807"/>
      <c r="C4807"/>
    </row>
    <row r="4808" spans="2:3" x14ac:dyDescent="0.45">
      <c r="B4808"/>
      <c r="C4808"/>
    </row>
    <row r="4809" spans="2:3" x14ac:dyDescent="0.45">
      <c r="B4809"/>
      <c r="C4809"/>
    </row>
    <row r="4810" spans="2:3" x14ac:dyDescent="0.45">
      <c r="B4810"/>
      <c r="C4810"/>
    </row>
    <row r="4811" spans="2:3" x14ac:dyDescent="0.45">
      <c r="B4811"/>
      <c r="C4811"/>
    </row>
    <row r="4812" spans="2:3" x14ac:dyDescent="0.45">
      <c r="B4812"/>
      <c r="C4812"/>
    </row>
    <row r="4813" spans="2:3" x14ac:dyDescent="0.45">
      <c r="B4813"/>
      <c r="C4813"/>
    </row>
    <row r="4814" spans="2:3" x14ac:dyDescent="0.45">
      <c r="B4814"/>
      <c r="C4814"/>
    </row>
    <row r="4815" spans="2:3" x14ac:dyDescent="0.45">
      <c r="B4815"/>
      <c r="C4815"/>
    </row>
    <row r="4816" spans="2:3" x14ac:dyDescent="0.45">
      <c r="B4816"/>
      <c r="C4816"/>
    </row>
    <row r="4817" spans="2:3" x14ac:dyDescent="0.45">
      <c r="B4817"/>
      <c r="C4817"/>
    </row>
    <row r="4818" spans="2:3" x14ac:dyDescent="0.45">
      <c r="B4818"/>
      <c r="C4818"/>
    </row>
    <row r="4819" spans="2:3" x14ac:dyDescent="0.45">
      <c r="B4819"/>
      <c r="C4819"/>
    </row>
    <row r="4820" spans="2:3" x14ac:dyDescent="0.45">
      <c r="B4820"/>
      <c r="C4820"/>
    </row>
    <row r="4821" spans="2:3" x14ac:dyDescent="0.45">
      <c r="B4821"/>
      <c r="C4821"/>
    </row>
    <row r="4822" spans="2:3" x14ac:dyDescent="0.45">
      <c r="B4822"/>
      <c r="C4822"/>
    </row>
    <row r="4823" spans="2:3" x14ac:dyDescent="0.45">
      <c r="B4823"/>
      <c r="C4823"/>
    </row>
    <row r="4824" spans="2:3" x14ac:dyDescent="0.45">
      <c r="B4824"/>
      <c r="C4824"/>
    </row>
    <row r="4825" spans="2:3" x14ac:dyDescent="0.45">
      <c r="B4825"/>
      <c r="C4825"/>
    </row>
    <row r="4826" spans="2:3" x14ac:dyDescent="0.45">
      <c r="B4826"/>
      <c r="C4826"/>
    </row>
    <row r="4827" spans="2:3" x14ac:dyDescent="0.45">
      <c r="B4827"/>
      <c r="C4827"/>
    </row>
    <row r="4828" spans="2:3" x14ac:dyDescent="0.45">
      <c r="B4828"/>
      <c r="C4828"/>
    </row>
    <row r="4829" spans="2:3" x14ac:dyDescent="0.45">
      <c r="B4829"/>
      <c r="C4829"/>
    </row>
    <row r="4830" spans="2:3" x14ac:dyDescent="0.45">
      <c r="B4830"/>
      <c r="C4830"/>
    </row>
    <row r="4831" spans="2:3" x14ac:dyDescent="0.45">
      <c r="B4831"/>
      <c r="C4831"/>
    </row>
    <row r="4832" spans="2:3" x14ac:dyDescent="0.45">
      <c r="B4832"/>
      <c r="C4832"/>
    </row>
    <row r="4833" spans="2:3" x14ac:dyDescent="0.45">
      <c r="B4833"/>
      <c r="C4833"/>
    </row>
    <row r="4834" spans="2:3" x14ac:dyDescent="0.45">
      <c r="B4834"/>
      <c r="C4834"/>
    </row>
    <row r="4835" spans="2:3" x14ac:dyDescent="0.45">
      <c r="B4835"/>
      <c r="C4835"/>
    </row>
    <row r="4836" spans="2:3" x14ac:dyDescent="0.45">
      <c r="B4836"/>
      <c r="C4836"/>
    </row>
    <row r="4837" spans="2:3" x14ac:dyDescent="0.45">
      <c r="B4837"/>
      <c r="C4837"/>
    </row>
    <row r="4838" spans="2:3" x14ac:dyDescent="0.45">
      <c r="B4838"/>
      <c r="C4838"/>
    </row>
    <row r="4839" spans="2:3" x14ac:dyDescent="0.45">
      <c r="B4839"/>
      <c r="C4839"/>
    </row>
    <row r="4840" spans="2:3" x14ac:dyDescent="0.45">
      <c r="B4840"/>
      <c r="C4840"/>
    </row>
    <row r="4841" spans="2:3" x14ac:dyDescent="0.45">
      <c r="B4841"/>
      <c r="C4841"/>
    </row>
    <row r="4842" spans="2:3" x14ac:dyDescent="0.45">
      <c r="B4842"/>
      <c r="C4842"/>
    </row>
    <row r="4843" spans="2:3" x14ac:dyDescent="0.45">
      <c r="B4843"/>
      <c r="C4843"/>
    </row>
    <row r="4844" spans="2:3" x14ac:dyDescent="0.45">
      <c r="B4844"/>
      <c r="C4844"/>
    </row>
    <row r="4845" spans="2:3" x14ac:dyDescent="0.45">
      <c r="B4845"/>
      <c r="C4845"/>
    </row>
    <row r="4846" spans="2:3" x14ac:dyDescent="0.45">
      <c r="B4846"/>
      <c r="C4846"/>
    </row>
    <row r="4847" spans="2:3" x14ac:dyDescent="0.45">
      <c r="B4847"/>
      <c r="C4847"/>
    </row>
    <row r="4848" spans="2:3" x14ac:dyDescent="0.45">
      <c r="B4848"/>
      <c r="C4848"/>
    </row>
    <row r="4849" spans="2:3" x14ac:dyDescent="0.45">
      <c r="B4849"/>
      <c r="C4849"/>
    </row>
    <row r="4850" spans="2:3" x14ac:dyDescent="0.45">
      <c r="B4850"/>
      <c r="C4850"/>
    </row>
    <row r="4851" spans="2:3" x14ac:dyDescent="0.45">
      <c r="B4851"/>
      <c r="C4851"/>
    </row>
    <row r="4852" spans="2:3" x14ac:dyDescent="0.45">
      <c r="B4852"/>
      <c r="C4852"/>
    </row>
    <row r="4853" spans="2:3" x14ac:dyDescent="0.45">
      <c r="B4853"/>
      <c r="C4853"/>
    </row>
    <row r="4854" spans="2:3" x14ac:dyDescent="0.45">
      <c r="B4854"/>
      <c r="C4854"/>
    </row>
    <row r="4855" spans="2:3" x14ac:dyDescent="0.45">
      <c r="B4855"/>
      <c r="C4855"/>
    </row>
    <row r="4856" spans="2:3" x14ac:dyDescent="0.45">
      <c r="B4856"/>
      <c r="C4856"/>
    </row>
    <row r="4857" spans="2:3" x14ac:dyDescent="0.45">
      <c r="B4857"/>
      <c r="C4857"/>
    </row>
    <row r="4858" spans="2:3" x14ac:dyDescent="0.45">
      <c r="B4858"/>
      <c r="C4858"/>
    </row>
    <row r="4859" spans="2:3" x14ac:dyDescent="0.45">
      <c r="B4859"/>
      <c r="C4859"/>
    </row>
    <row r="4860" spans="2:3" x14ac:dyDescent="0.45">
      <c r="B4860"/>
      <c r="C4860"/>
    </row>
    <row r="4861" spans="2:3" x14ac:dyDescent="0.45">
      <c r="B4861"/>
      <c r="C4861"/>
    </row>
    <row r="4862" spans="2:3" x14ac:dyDescent="0.45">
      <c r="B4862"/>
      <c r="C4862"/>
    </row>
    <row r="4863" spans="2:3" x14ac:dyDescent="0.45">
      <c r="B4863"/>
      <c r="C4863"/>
    </row>
    <row r="4864" spans="2:3" x14ac:dyDescent="0.45">
      <c r="B4864"/>
      <c r="C4864"/>
    </row>
    <row r="4865" spans="2:3" x14ac:dyDescent="0.45">
      <c r="B4865"/>
      <c r="C4865"/>
    </row>
    <row r="4866" spans="2:3" x14ac:dyDescent="0.45">
      <c r="B4866"/>
      <c r="C4866"/>
    </row>
    <row r="4867" spans="2:3" x14ac:dyDescent="0.45">
      <c r="B4867"/>
      <c r="C4867"/>
    </row>
    <row r="4868" spans="2:3" x14ac:dyDescent="0.45">
      <c r="B4868"/>
      <c r="C4868"/>
    </row>
    <row r="4869" spans="2:3" x14ac:dyDescent="0.45">
      <c r="B4869"/>
      <c r="C4869"/>
    </row>
    <row r="4870" spans="2:3" x14ac:dyDescent="0.45">
      <c r="B4870"/>
      <c r="C4870"/>
    </row>
    <row r="4871" spans="2:3" x14ac:dyDescent="0.45">
      <c r="B4871"/>
      <c r="C4871"/>
    </row>
    <row r="4872" spans="2:3" x14ac:dyDescent="0.45">
      <c r="B4872"/>
      <c r="C4872"/>
    </row>
    <row r="4873" spans="2:3" x14ac:dyDescent="0.45">
      <c r="B4873"/>
      <c r="C4873"/>
    </row>
    <row r="4874" spans="2:3" x14ac:dyDescent="0.45">
      <c r="B4874"/>
      <c r="C4874"/>
    </row>
    <row r="4875" spans="2:3" x14ac:dyDescent="0.45">
      <c r="B4875"/>
      <c r="C4875"/>
    </row>
    <row r="4876" spans="2:3" x14ac:dyDescent="0.45">
      <c r="B4876"/>
      <c r="C4876"/>
    </row>
    <row r="4877" spans="2:3" x14ac:dyDescent="0.45">
      <c r="B4877"/>
      <c r="C4877"/>
    </row>
    <row r="4878" spans="2:3" x14ac:dyDescent="0.45">
      <c r="B4878"/>
      <c r="C4878"/>
    </row>
    <row r="4879" spans="2:3" x14ac:dyDescent="0.45">
      <c r="B4879"/>
      <c r="C4879"/>
    </row>
    <row r="4880" spans="2:3" x14ac:dyDescent="0.45">
      <c r="B4880"/>
      <c r="C4880"/>
    </row>
    <row r="4881" spans="2:3" x14ac:dyDescent="0.45">
      <c r="B4881"/>
      <c r="C4881"/>
    </row>
    <row r="4882" spans="2:3" x14ac:dyDescent="0.45">
      <c r="B4882"/>
      <c r="C4882"/>
    </row>
    <row r="4883" spans="2:3" x14ac:dyDescent="0.45">
      <c r="B4883"/>
      <c r="C4883"/>
    </row>
    <row r="4884" spans="2:3" x14ac:dyDescent="0.45">
      <c r="B4884"/>
      <c r="C4884"/>
    </row>
    <row r="4885" spans="2:3" x14ac:dyDescent="0.45">
      <c r="B4885"/>
      <c r="C4885"/>
    </row>
    <row r="4886" spans="2:3" x14ac:dyDescent="0.45">
      <c r="B4886"/>
      <c r="C4886"/>
    </row>
    <row r="4887" spans="2:3" x14ac:dyDescent="0.45">
      <c r="B4887"/>
      <c r="C4887"/>
    </row>
    <row r="4888" spans="2:3" x14ac:dyDescent="0.45">
      <c r="B4888"/>
      <c r="C4888"/>
    </row>
    <row r="4889" spans="2:3" x14ac:dyDescent="0.45">
      <c r="B4889"/>
      <c r="C4889"/>
    </row>
    <row r="4890" spans="2:3" x14ac:dyDescent="0.45">
      <c r="B4890"/>
      <c r="C4890"/>
    </row>
    <row r="4891" spans="2:3" x14ac:dyDescent="0.45">
      <c r="B4891"/>
      <c r="C4891"/>
    </row>
    <row r="4892" spans="2:3" x14ac:dyDescent="0.45">
      <c r="B4892"/>
      <c r="C4892"/>
    </row>
    <row r="4893" spans="2:3" x14ac:dyDescent="0.45">
      <c r="B4893"/>
      <c r="C4893"/>
    </row>
    <row r="4894" spans="2:3" x14ac:dyDescent="0.45">
      <c r="B4894"/>
      <c r="C4894"/>
    </row>
    <row r="4895" spans="2:3" x14ac:dyDescent="0.45">
      <c r="B4895"/>
      <c r="C4895"/>
    </row>
    <row r="4896" spans="2:3" x14ac:dyDescent="0.45">
      <c r="B4896"/>
      <c r="C4896"/>
    </row>
    <row r="4897" spans="2:3" x14ac:dyDescent="0.45">
      <c r="B4897"/>
      <c r="C4897"/>
    </row>
    <row r="4898" spans="2:3" x14ac:dyDescent="0.45">
      <c r="B4898"/>
      <c r="C4898"/>
    </row>
    <row r="4899" spans="2:3" x14ac:dyDescent="0.45">
      <c r="B4899"/>
      <c r="C4899"/>
    </row>
    <row r="4900" spans="2:3" x14ac:dyDescent="0.45">
      <c r="B4900"/>
      <c r="C4900"/>
    </row>
    <row r="4901" spans="2:3" x14ac:dyDescent="0.45">
      <c r="B4901"/>
      <c r="C4901"/>
    </row>
    <row r="4902" spans="2:3" x14ac:dyDescent="0.45">
      <c r="B4902"/>
      <c r="C4902"/>
    </row>
    <row r="4903" spans="2:3" x14ac:dyDescent="0.45">
      <c r="B4903"/>
      <c r="C4903"/>
    </row>
    <row r="4904" spans="2:3" x14ac:dyDescent="0.45">
      <c r="B4904"/>
      <c r="C4904"/>
    </row>
    <row r="4905" spans="2:3" x14ac:dyDescent="0.45">
      <c r="B4905"/>
      <c r="C4905"/>
    </row>
    <row r="4906" spans="2:3" x14ac:dyDescent="0.45">
      <c r="B4906"/>
      <c r="C4906"/>
    </row>
    <row r="4907" spans="2:3" x14ac:dyDescent="0.45">
      <c r="B4907"/>
      <c r="C4907"/>
    </row>
    <row r="4908" spans="2:3" x14ac:dyDescent="0.45">
      <c r="B4908"/>
      <c r="C4908"/>
    </row>
    <row r="4909" spans="2:3" x14ac:dyDescent="0.45">
      <c r="B4909"/>
      <c r="C4909"/>
    </row>
    <row r="4910" spans="2:3" x14ac:dyDescent="0.45">
      <c r="B4910"/>
      <c r="C4910"/>
    </row>
    <row r="4911" spans="2:3" x14ac:dyDescent="0.45">
      <c r="B4911"/>
      <c r="C4911"/>
    </row>
    <row r="4912" spans="2:3" x14ac:dyDescent="0.45">
      <c r="B4912"/>
      <c r="C4912"/>
    </row>
    <row r="4913" spans="2:3" x14ac:dyDescent="0.45">
      <c r="B4913"/>
      <c r="C4913"/>
    </row>
    <row r="4914" spans="2:3" x14ac:dyDescent="0.45">
      <c r="B4914"/>
      <c r="C4914"/>
    </row>
    <row r="4915" spans="2:3" x14ac:dyDescent="0.45">
      <c r="B4915"/>
      <c r="C4915"/>
    </row>
    <row r="4916" spans="2:3" x14ac:dyDescent="0.45">
      <c r="B4916"/>
      <c r="C4916"/>
    </row>
    <row r="4917" spans="2:3" x14ac:dyDescent="0.45">
      <c r="B4917"/>
      <c r="C4917"/>
    </row>
    <row r="4918" spans="2:3" x14ac:dyDescent="0.45">
      <c r="B4918"/>
      <c r="C4918"/>
    </row>
    <row r="4919" spans="2:3" x14ac:dyDescent="0.45">
      <c r="B4919"/>
      <c r="C4919"/>
    </row>
    <row r="4920" spans="2:3" x14ac:dyDescent="0.45">
      <c r="B4920"/>
      <c r="C4920"/>
    </row>
    <row r="4921" spans="2:3" x14ac:dyDescent="0.45">
      <c r="B4921"/>
      <c r="C4921"/>
    </row>
    <row r="4922" spans="2:3" x14ac:dyDescent="0.45">
      <c r="B4922"/>
      <c r="C4922"/>
    </row>
    <row r="4923" spans="2:3" x14ac:dyDescent="0.45">
      <c r="B4923"/>
      <c r="C4923"/>
    </row>
    <row r="4924" spans="2:3" x14ac:dyDescent="0.45">
      <c r="B4924"/>
      <c r="C4924"/>
    </row>
    <row r="4925" spans="2:3" x14ac:dyDescent="0.45">
      <c r="B4925"/>
      <c r="C4925"/>
    </row>
    <row r="4926" spans="2:3" x14ac:dyDescent="0.45">
      <c r="B4926"/>
      <c r="C4926"/>
    </row>
    <row r="4927" spans="2:3" x14ac:dyDescent="0.45">
      <c r="B4927"/>
      <c r="C4927"/>
    </row>
    <row r="4928" spans="2:3" x14ac:dyDescent="0.45">
      <c r="B4928"/>
      <c r="C4928"/>
    </row>
    <row r="4929" spans="2:3" x14ac:dyDescent="0.45">
      <c r="B4929"/>
      <c r="C4929"/>
    </row>
    <row r="4930" spans="2:3" x14ac:dyDescent="0.45">
      <c r="B4930"/>
      <c r="C4930"/>
    </row>
    <row r="4931" spans="2:3" x14ac:dyDescent="0.45">
      <c r="B4931"/>
      <c r="C4931"/>
    </row>
    <row r="4932" spans="2:3" x14ac:dyDescent="0.45">
      <c r="B4932"/>
      <c r="C4932"/>
    </row>
    <row r="4933" spans="2:3" x14ac:dyDescent="0.45">
      <c r="B4933"/>
      <c r="C4933"/>
    </row>
    <row r="4934" spans="2:3" x14ac:dyDescent="0.45">
      <c r="B4934"/>
      <c r="C4934"/>
    </row>
    <row r="4935" spans="2:3" x14ac:dyDescent="0.45">
      <c r="B4935"/>
      <c r="C4935"/>
    </row>
    <row r="4936" spans="2:3" x14ac:dyDescent="0.45">
      <c r="B4936"/>
      <c r="C4936"/>
    </row>
    <row r="4937" spans="2:3" x14ac:dyDescent="0.45">
      <c r="B4937"/>
      <c r="C4937"/>
    </row>
    <row r="4938" spans="2:3" x14ac:dyDescent="0.45">
      <c r="B4938"/>
      <c r="C4938"/>
    </row>
    <row r="4939" spans="2:3" x14ac:dyDescent="0.45">
      <c r="B4939"/>
      <c r="C4939"/>
    </row>
    <row r="4940" spans="2:3" x14ac:dyDescent="0.45">
      <c r="B4940"/>
      <c r="C4940"/>
    </row>
    <row r="4941" spans="2:3" x14ac:dyDescent="0.45">
      <c r="B4941"/>
      <c r="C4941"/>
    </row>
    <row r="4942" spans="2:3" x14ac:dyDescent="0.45">
      <c r="B4942"/>
      <c r="C4942"/>
    </row>
    <row r="4943" spans="2:3" x14ac:dyDescent="0.45">
      <c r="B4943"/>
      <c r="C4943"/>
    </row>
    <row r="4944" spans="2:3" x14ac:dyDescent="0.45">
      <c r="B4944"/>
      <c r="C4944"/>
    </row>
    <row r="4945" spans="2:3" x14ac:dyDescent="0.45">
      <c r="B4945"/>
      <c r="C4945"/>
    </row>
    <row r="4946" spans="2:3" x14ac:dyDescent="0.45">
      <c r="B4946"/>
      <c r="C4946"/>
    </row>
    <row r="4947" spans="2:3" x14ac:dyDescent="0.45">
      <c r="B4947"/>
      <c r="C4947"/>
    </row>
    <row r="4948" spans="2:3" x14ac:dyDescent="0.45">
      <c r="B4948"/>
      <c r="C4948"/>
    </row>
    <row r="4949" spans="2:3" x14ac:dyDescent="0.45">
      <c r="B4949"/>
      <c r="C4949"/>
    </row>
    <row r="4950" spans="2:3" x14ac:dyDescent="0.45">
      <c r="B4950"/>
      <c r="C4950"/>
    </row>
    <row r="4951" spans="2:3" x14ac:dyDescent="0.45">
      <c r="B4951"/>
      <c r="C4951"/>
    </row>
    <row r="4952" spans="2:3" x14ac:dyDescent="0.45">
      <c r="B4952"/>
      <c r="C4952"/>
    </row>
    <row r="4953" spans="2:3" x14ac:dyDescent="0.45">
      <c r="B4953"/>
      <c r="C4953"/>
    </row>
    <row r="4954" spans="2:3" x14ac:dyDescent="0.45">
      <c r="B4954"/>
      <c r="C4954"/>
    </row>
    <row r="4955" spans="2:3" x14ac:dyDescent="0.45">
      <c r="B4955"/>
      <c r="C4955"/>
    </row>
    <row r="4956" spans="2:3" x14ac:dyDescent="0.45">
      <c r="B4956"/>
      <c r="C4956"/>
    </row>
    <row r="4957" spans="2:3" x14ac:dyDescent="0.45">
      <c r="B4957"/>
      <c r="C4957"/>
    </row>
    <row r="4958" spans="2:3" x14ac:dyDescent="0.45">
      <c r="B4958"/>
      <c r="C4958"/>
    </row>
    <row r="4959" spans="2:3" x14ac:dyDescent="0.45">
      <c r="B4959"/>
      <c r="C4959"/>
    </row>
    <row r="4960" spans="2:3" x14ac:dyDescent="0.45">
      <c r="B4960"/>
      <c r="C4960"/>
    </row>
    <row r="4961" spans="2:3" x14ac:dyDescent="0.45">
      <c r="B4961"/>
      <c r="C4961"/>
    </row>
    <row r="4962" spans="2:3" x14ac:dyDescent="0.45">
      <c r="B4962"/>
      <c r="C4962"/>
    </row>
    <row r="4963" spans="2:3" x14ac:dyDescent="0.45">
      <c r="B4963"/>
      <c r="C4963"/>
    </row>
    <row r="4964" spans="2:3" x14ac:dyDescent="0.45">
      <c r="B4964"/>
      <c r="C4964"/>
    </row>
    <row r="4965" spans="2:3" x14ac:dyDescent="0.45">
      <c r="B4965"/>
      <c r="C4965"/>
    </row>
    <row r="4966" spans="2:3" x14ac:dyDescent="0.45">
      <c r="B4966"/>
      <c r="C4966"/>
    </row>
    <row r="4967" spans="2:3" x14ac:dyDescent="0.45">
      <c r="B4967"/>
      <c r="C4967"/>
    </row>
    <row r="4968" spans="2:3" x14ac:dyDescent="0.45">
      <c r="B4968"/>
      <c r="C4968"/>
    </row>
    <row r="4969" spans="2:3" x14ac:dyDescent="0.45">
      <c r="B4969"/>
      <c r="C4969"/>
    </row>
    <row r="4970" spans="2:3" x14ac:dyDescent="0.45">
      <c r="B4970"/>
      <c r="C4970"/>
    </row>
    <row r="4971" spans="2:3" x14ac:dyDescent="0.45">
      <c r="B4971"/>
      <c r="C4971"/>
    </row>
    <row r="4972" spans="2:3" x14ac:dyDescent="0.45">
      <c r="B4972"/>
      <c r="C4972"/>
    </row>
    <row r="4973" spans="2:3" x14ac:dyDescent="0.45">
      <c r="B4973"/>
      <c r="C4973"/>
    </row>
    <row r="4974" spans="2:3" x14ac:dyDescent="0.45">
      <c r="B4974"/>
      <c r="C4974"/>
    </row>
    <row r="4975" spans="2:3" x14ac:dyDescent="0.45">
      <c r="B4975"/>
      <c r="C4975"/>
    </row>
    <row r="4976" spans="2:3" x14ac:dyDescent="0.45">
      <c r="B4976"/>
      <c r="C4976"/>
    </row>
    <row r="4977" spans="2:3" x14ac:dyDescent="0.45">
      <c r="B4977"/>
      <c r="C4977"/>
    </row>
    <row r="4978" spans="2:3" x14ac:dyDescent="0.45">
      <c r="B4978"/>
      <c r="C4978"/>
    </row>
    <row r="4979" spans="2:3" x14ac:dyDescent="0.45">
      <c r="B4979"/>
      <c r="C4979"/>
    </row>
    <row r="4980" spans="2:3" x14ac:dyDescent="0.45">
      <c r="B4980"/>
      <c r="C4980"/>
    </row>
    <row r="4981" spans="2:3" x14ac:dyDescent="0.45">
      <c r="B4981"/>
      <c r="C4981"/>
    </row>
    <row r="4982" spans="2:3" x14ac:dyDescent="0.45">
      <c r="B4982"/>
      <c r="C4982"/>
    </row>
    <row r="4983" spans="2:3" x14ac:dyDescent="0.45">
      <c r="B4983"/>
      <c r="C4983"/>
    </row>
    <row r="4984" spans="2:3" x14ac:dyDescent="0.45">
      <c r="B4984"/>
      <c r="C4984"/>
    </row>
    <row r="4985" spans="2:3" x14ac:dyDescent="0.45">
      <c r="B4985"/>
      <c r="C4985"/>
    </row>
    <row r="4986" spans="2:3" x14ac:dyDescent="0.45">
      <c r="B4986"/>
      <c r="C4986"/>
    </row>
    <row r="4987" spans="2:3" x14ac:dyDescent="0.45">
      <c r="B4987"/>
      <c r="C4987"/>
    </row>
    <row r="4988" spans="2:3" x14ac:dyDescent="0.45">
      <c r="B4988"/>
      <c r="C4988"/>
    </row>
    <row r="4989" spans="2:3" x14ac:dyDescent="0.45">
      <c r="B4989"/>
      <c r="C4989"/>
    </row>
    <row r="4990" spans="2:3" x14ac:dyDescent="0.45">
      <c r="B4990"/>
      <c r="C4990"/>
    </row>
    <row r="4991" spans="2:3" x14ac:dyDescent="0.45">
      <c r="B4991"/>
      <c r="C4991"/>
    </row>
    <row r="4992" spans="2:3" x14ac:dyDescent="0.45">
      <c r="B4992"/>
      <c r="C4992"/>
    </row>
    <row r="4993" spans="2:3" x14ac:dyDescent="0.45">
      <c r="B4993"/>
      <c r="C4993"/>
    </row>
    <row r="4994" spans="2:3" x14ac:dyDescent="0.45">
      <c r="B4994"/>
      <c r="C4994"/>
    </row>
    <row r="4995" spans="2:3" x14ac:dyDescent="0.45">
      <c r="B4995"/>
      <c r="C4995"/>
    </row>
    <row r="4996" spans="2:3" x14ac:dyDescent="0.45">
      <c r="B4996"/>
      <c r="C4996"/>
    </row>
    <row r="4997" spans="2:3" x14ac:dyDescent="0.45">
      <c r="B4997"/>
      <c r="C4997"/>
    </row>
    <row r="4998" spans="2:3" x14ac:dyDescent="0.45">
      <c r="B4998"/>
      <c r="C4998"/>
    </row>
    <row r="4999" spans="2:3" x14ac:dyDescent="0.45">
      <c r="B4999"/>
      <c r="C4999"/>
    </row>
    <row r="5000" spans="2:3" x14ac:dyDescent="0.45">
      <c r="B5000"/>
      <c r="C5000"/>
    </row>
    <row r="5001" spans="2:3" x14ac:dyDescent="0.45">
      <c r="B5001"/>
      <c r="C5001"/>
    </row>
    <row r="5002" spans="2:3" x14ac:dyDescent="0.45">
      <c r="B5002"/>
      <c r="C5002"/>
    </row>
    <row r="5003" spans="2:3" x14ac:dyDescent="0.45">
      <c r="B5003"/>
      <c r="C5003"/>
    </row>
    <row r="5004" spans="2:3" x14ac:dyDescent="0.45">
      <c r="B5004"/>
      <c r="C5004"/>
    </row>
    <row r="5005" spans="2:3" x14ac:dyDescent="0.45">
      <c r="B5005"/>
      <c r="C5005"/>
    </row>
    <row r="5006" spans="2:3" x14ac:dyDescent="0.45">
      <c r="B5006"/>
      <c r="C5006"/>
    </row>
    <row r="5007" spans="2:3" x14ac:dyDescent="0.45">
      <c r="B5007"/>
      <c r="C5007"/>
    </row>
    <row r="5008" spans="2:3" x14ac:dyDescent="0.45">
      <c r="B5008"/>
      <c r="C5008"/>
    </row>
    <row r="5009" spans="2:3" x14ac:dyDescent="0.45">
      <c r="B5009"/>
      <c r="C5009"/>
    </row>
    <row r="5010" spans="2:3" x14ac:dyDescent="0.45">
      <c r="B5010"/>
      <c r="C5010"/>
    </row>
    <row r="5011" spans="2:3" x14ac:dyDescent="0.45">
      <c r="B5011"/>
      <c r="C5011"/>
    </row>
    <row r="5012" spans="2:3" x14ac:dyDescent="0.45">
      <c r="B5012"/>
      <c r="C5012"/>
    </row>
    <row r="5013" spans="2:3" x14ac:dyDescent="0.45">
      <c r="B5013"/>
      <c r="C5013"/>
    </row>
    <row r="5014" spans="2:3" x14ac:dyDescent="0.45">
      <c r="B5014"/>
      <c r="C5014"/>
    </row>
    <row r="5015" spans="2:3" x14ac:dyDescent="0.45">
      <c r="B5015"/>
      <c r="C5015"/>
    </row>
    <row r="5016" spans="2:3" x14ac:dyDescent="0.45">
      <c r="B5016"/>
      <c r="C5016"/>
    </row>
    <row r="5017" spans="2:3" x14ac:dyDescent="0.45">
      <c r="B5017"/>
      <c r="C5017"/>
    </row>
    <row r="5018" spans="2:3" x14ac:dyDescent="0.45">
      <c r="B5018"/>
      <c r="C5018"/>
    </row>
    <row r="5019" spans="2:3" x14ac:dyDescent="0.45">
      <c r="B5019"/>
      <c r="C5019"/>
    </row>
    <row r="5020" spans="2:3" x14ac:dyDescent="0.45">
      <c r="B5020"/>
      <c r="C5020"/>
    </row>
    <row r="5021" spans="2:3" x14ac:dyDescent="0.45">
      <c r="B5021"/>
      <c r="C5021"/>
    </row>
    <row r="5022" spans="2:3" x14ac:dyDescent="0.45">
      <c r="B5022"/>
      <c r="C5022"/>
    </row>
    <row r="5023" spans="2:3" x14ac:dyDescent="0.45">
      <c r="B5023"/>
      <c r="C5023"/>
    </row>
    <row r="5024" spans="2:3" x14ac:dyDescent="0.45">
      <c r="B5024"/>
      <c r="C5024"/>
    </row>
    <row r="5025" spans="2:3" x14ac:dyDescent="0.45">
      <c r="B5025"/>
      <c r="C5025"/>
    </row>
    <row r="5026" spans="2:3" x14ac:dyDescent="0.45">
      <c r="B5026"/>
      <c r="C5026"/>
    </row>
    <row r="5027" spans="2:3" x14ac:dyDescent="0.45">
      <c r="B5027"/>
      <c r="C5027"/>
    </row>
    <row r="5028" spans="2:3" x14ac:dyDescent="0.45">
      <c r="B5028"/>
      <c r="C5028"/>
    </row>
    <row r="5029" spans="2:3" x14ac:dyDescent="0.45">
      <c r="B5029"/>
      <c r="C5029"/>
    </row>
    <row r="5030" spans="2:3" x14ac:dyDescent="0.45">
      <c r="B5030"/>
      <c r="C5030"/>
    </row>
    <row r="5031" spans="2:3" x14ac:dyDescent="0.45">
      <c r="B5031"/>
      <c r="C5031"/>
    </row>
    <row r="5032" spans="2:3" x14ac:dyDescent="0.45">
      <c r="B5032"/>
      <c r="C5032"/>
    </row>
    <row r="5033" spans="2:3" x14ac:dyDescent="0.45">
      <c r="B5033"/>
      <c r="C5033"/>
    </row>
    <row r="5034" spans="2:3" x14ac:dyDescent="0.45">
      <c r="B5034"/>
      <c r="C5034"/>
    </row>
    <row r="5035" spans="2:3" x14ac:dyDescent="0.45">
      <c r="B5035"/>
      <c r="C5035"/>
    </row>
    <row r="5036" spans="2:3" x14ac:dyDescent="0.45">
      <c r="B5036"/>
      <c r="C5036"/>
    </row>
    <row r="5037" spans="2:3" x14ac:dyDescent="0.45">
      <c r="B5037"/>
      <c r="C5037"/>
    </row>
    <row r="5038" spans="2:3" x14ac:dyDescent="0.45">
      <c r="B5038"/>
      <c r="C5038"/>
    </row>
    <row r="5039" spans="2:3" x14ac:dyDescent="0.45">
      <c r="B5039"/>
      <c r="C5039"/>
    </row>
    <row r="5040" spans="2:3" x14ac:dyDescent="0.45">
      <c r="B5040"/>
      <c r="C5040"/>
    </row>
    <row r="5041" spans="2:3" x14ac:dyDescent="0.45">
      <c r="B5041"/>
      <c r="C5041"/>
    </row>
    <row r="5042" spans="2:3" x14ac:dyDescent="0.45">
      <c r="B5042"/>
      <c r="C5042"/>
    </row>
    <row r="5043" spans="2:3" x14ac:dyDescent="0.45">
      <c r="B5043"/>
      <c r="C5043"/>
    </row>
    <row r="5044" spans="2:3" x14ac:dyDescent="0.45">
      <c r="B5044"/>
      <c r="C5044"/>
    </row>
    <row r="5045" spans="2:3" x14ac:dyDescent="0.45">
      <c r="B5045"/>
      <c r="C5045"/>
    </row>
    <row r="5046" spans="2:3" x14ac:dyDescent="0.45">
      <c r="B5046"/>
      <c r="C5046"/>
    </row>
    <row r="5047" spans="2:3" x14ac:dyDescent="0.45">
      <c r="B5047"/>
      <c r="C5047"/>
    </row>
    <row r="5048" spans="2:3" x14ac:dyDescent="0.45">
      <c r="B5048"/>
      <c r="C5048"/>
    </row>
    <row r="5049" spans="2:3" x14ac:dyDescent="0.45">
      <c r="B5049"/>
      <c r="C5049"/>
    </row>
    <row r="5050" spans="2:3" x14ac:dyDescent="0.45">
      <c r="B5050"/>
      <c r="C5050"/>
    </row>
    <row r="5051" spans="2:3" x14ac:dyDescent="0.45">
      <c r="B5051"/>
      <c r="C5051"/>
    </row>
    <row r="5052" spans="2:3" x14ac:dyDescent="0.45">
      <c r="B5052"/>
      <c r="C5052"/>
    </row>
    <row r="5053" spans="2:3" x14ac:dyDescent="0.45">
      <c r="B5053"/>
      <c r="C5053"/>
    </row>
    <row r="5054" spans="2:3" x14ac:dyDescent="0.45">
      <c r="B5054"/>
      <c r="C5054"/>
    </row>
    <row r="5055" spans="2:3" x14ac:dyDescent="0.45">
      <c r="B5055"/>
      <c r="C5055"/>
    </row>
    <row r="5056" spans="2:3" x14ac:dyDescent="0.45">
      <c r="B5056"/>
      <c r="C5056"/>
    </row>
    <row r="5057" spans="2:3" x14ac:dyDescent="0.45">
      <c r="B5057"/>
      <c r="C5057"/>
    </row>
    <row r="5058" spans="2:3" x14ac:dyDescent="0.45">
      <c r="B5058"/>
      <c r="C5058"/>
    </row>
    <row r="5059" spans="2:3" x14ac:dyDescent="0.45">
      <c r="B5059"/>
      <c r="C5059"/>
    </row>
    <row r="5060" spans="2:3" x14ac:dyDescent="0.45">
      <c r="B5060"/>
      <c r="C5060"/>
    </row>
    <row r="5061" spans="2:3" x14ac:dyDescent="0.45">
      <c r="B5061"/>
      <c r="C5061"/>
    </row>
    <row r="5062" spans="2:3" x14ac:dyDescent="0.45">
      <c r="B5062"/>
      <c r="C5062"/>
    </row>
    <row r="5063" spans="2:3" x14ac:dyDescent="0.45">
      <c r="B5063"/>
      <c r="C5063"/>
    </row>
    <row r="5064" spans="2:3" x14ac:dyDescent="0.45">
      <c r="B5064"/>
      <c r="C5064"/>
    </row>
    <row r="5065" spans="2:3" x14ac:dyDescent="0.45">
      <c r="B5065"/>
      <c r="C5065"/>
    </row>
    <row r="5066" spans="2:3" x14ac:dyDescent="0.45">
      <c r="B5066"/>
      <c r="C5066"/>
    </row>
    <row r="5067" spans="2:3" x14ac:dyDescent="0.45">
      <c r="B5067"/>
      <c r="C5067"/>
    </row>
    <row r="5068" spans="2:3" x14ac:dyDescent="0.45">
      <c r="B5068"/>
      <c r="C5068"/>
    </row>
    <row r="5069" spans="2:3" x14ac:dyDescent="0.45">
      <c r="B5069"/>
      <c r="C5069"/>
    </row>
    <row r="5070" spans="2:3" x14ac:dyDescent="0.45">
      <c r="B5070"/>
      <c r="C5070"/>
    </row>
    <row r="5071" spans="2:3" x14ac:dyDescent="0.45">
      <c r="B5071"/>
      <c r="C5071"/>
    </row>
    <row r="5072" spans="2:3" x14ac:dyDescent="0.45">
      <c r="B5072"/>
      <c r="C5072"/>
    </row>
    <row r="5073" spans="2:3" x14ac:dyDescent="0.45">
      <c r="B5073"/>
      <c r="C5073"/>
    </row>
    <row r="5074" spans="2:3" x14ac:dyDescent="0.45">
      <c r="B5074"/>
      <c r="C5074"/>
    </row>
    <row r="5075" spans="2:3" x14ac:dyDescent="0.45">
      <c r="B5075"/>
      <c r="C5075"/>
    </row>
    <row r="5076" spans="2:3" x14ac:dyDescent="0.45">
      <c r="B5076"/>
      <c r="C5076"/>
    </row>
    <row r="5077" spans="2:3" x14ac:dyDescent="0.45">
      <c r="B5077"/>
      <c r="C5077"/>
    </row>
    <row r="5078" spans="2:3" x14ac:dyDescent="0.45">
      <c r="B5078"/>
      <c r="C5078"/>
    </row>
    <row r="5079" spans="2:3" x14ac:dyDescent="0.45">
      <c r="B5079"/>
      <c r="C5079"/>
    </row>
    <row r="5080" spans="2:3" x14ac:dyDescent="0.45">
      <c r="B5080"/>
      <c r="C5080"/>
    </row>
    <row r="5081" spans="2:3" x14ac:dyDescent="0.45">
      <c r="B5081"/>
      <c r="C5081"/>
    </row>
    <row r="5082" spans="2:3" x14ac:dyDescent="0.45">
      <c r="B5082"/>
      <c r="C5082"/>
    </row>
    <row r="5083" spans="2:3" x14ac:dyDescent="0.45">
      <c r="B5083"/>
      <c r="C5083"/>
    </row>
    <row r="5084" spans="2:3" x14ac:dyDescent="0.45">
      <c r="B5084"/>
      <c r="C5084"/>
    </row>
    <row r="5085" spans="2:3" x14ac:dyDescent="0.45">
      <c r="B5085"/>
      <c r="C5085"/>
    </row>
    <row r="5086" spans="2:3" x14ac:dyDescent="0.45">
      <c r="B5086"/>
      <c r="C5086"/>
    </row>
    <row r="5087" spans="2:3" x14ac:dyDescent="0.45">
      <c r="B5087"/>
      <c r="C5087"/>
    </row>
    <row r="5088" spans="2:3" x14ac:dyDescent="0.45">
      <c r="B5088"/>
      <c r="C5088"/>
    </row>
    <row r="5089" spans="2:3" x14ac:dyDescent="0.45">
      <c r="B5089"/>
      <c r="C5089"/>
    </row>
    <row r="5090" spans="2:3" x14ac:dyDescent="0.45">
      <c r="B5090"/>
      <c r="C5090"/>
    </row>
    <row r="5091" spans="2:3" x14ac:dyDescent="0.45">
      <c r="B5091"/>
      <c r="C5091"/>
    </row>
    <row r="5092" spans="2:3" x14ac:dyDescent="0.45">
      <c r="B5092"/>
      <c r="C5092"/>
    </row>
    <row r="5093" spans="2:3" x14ac:dyDescent="0.45">
      <c r="B5093"/>
      <c r="C5093"/>
    </row>
    <row r="5094" spans="2:3" x14ac:dyDescent="0.45">
      <c r="B5094"/>
      <c r="C5094"/>
    </row>
    <row r="5095" spans="2:3" x14ac:dyDescent="0.45">
      <c r="B5095"/>
      <c r="C5095"/>
    </row>
    <row r="5096" spans="2:3" x14ac:dyDescent="0.45">
      <c r="B5096"/>
      <c r="C5096"/>
    </row>
    <row r="5097" spans="2:3" x14ac:dyDescent="0.45">
      <c r="B5097"/>
      <c r="C5097"/>
    </row>
    <row r="5098" spans="2:3" x14ac:dyDescent="0.45">
      <c r="B5098"/>
      <c r="C5098"/>
    </row>
    <row r="5099" spans="2:3" x14ac:dyDescent="0.45">
      <c r="B5099"/>
      <c r="C5099"/>
    </row>
    <row r="5100" spans="2:3" x14ac:dyDescent="0.45">
      <c r="B5100"/>
      <c r="C5100"/>
    </row>
    <row r="5101" spans="2:3" x14ac:dyDescent="0.45">
      <c r="B5101"/>
      <c r="C5101"/>
    </row>
    <row r="5102" spans="2:3" x14ac:dyDescent="0.45">
      <c r="B5102"/>
      <c r="C5102"/>
    </row>
    <row r="5103" spans="2:3" x14ac:dyDescent="0.45">
      <c r="B5103"/>
      <c r="C5103"/>
    </row>
    <row r="5104" spans="2:3" x14ac:dyDescent="0.45">
      <c r="B5104"/>
      <c r="C5104"/>
    </row>
    <row r="5105" spans="2:3" x14ac:dyDescent="0.45">
      <c r="B5105"/>
      <c r="C5105"/>
    </row>
    <row r="5106" spans="2:3" x14ac:dyDescent="0.45">
      <c r="B5106"/>
      <c r="C5106"/>
    </row>
    <row r="5107" spans="2:3" x14ac:dyDescent="0.45">
      <c r="B5107"/>
      <c r="C5107"/>
    </row>
    <row r="5108" spans="2:3" x14ac:dyDescent="0.45">
      <c r="B5108"/>
      <c r="C5108"/>
    </row>
    <row r="5109" spans="2:3" x14ac:dyDescent="0.45">
      <c r="B5109"/>
      <c r="C5109"/>
    </row>
    <row r="5110" spans="2:3" x14ac:dyDescent="0.45">
      <c r="B5110"/>
      <c r="C5110"/>
    </row>
    <row r="5111" spans="2:3" x14ac:dyDescent="0.45">
      <c r="B5111"/>
      <c r="C5111"/>
    </row>
    <row r="5112" spans="2:3" x14ac:dyDescent="0.45">
      <c r="B5112"/>
      <c r="C5112"/>
    </row>
    <row r="5113" spans="2:3" x14ac:dyDescent="0.45">
      <c r="B5113"/>
      <c r="C5113"/>
    </row>
    <row r="5114" spans="2:3" x14ac:dyDescent="0.45">
      <c r="B5114"/>
      <c r="C5114"/>
    </row>
    <row r="5115" spans="2:3" x14ac:dyDescent="0.45">
      <c r="B5115"/>
      <c r="C5115"/>
    </row>
    <row r="5116" spans="2:3" x14ac:dyDescent="0.45">
      <c r="B5116"/>
      <c r="C5116"/>
    </row>
    <row r="5117" spans="2:3" x14ac:dyDescent="0.45">
      <c r="B5117"/>
      <c r="C5117"/>
    </row>
    <row r="5118" spans="2:3" x14ac:dyDescent="0.45">
      <c r="B5118"/>
      <c r="C5118"/>
    </row>
    <row r="5119" spans="2:3" x14ac:dyDescent="0.45">
      <c r="B5119"/>
      <c r="C5119"/>
    </row>
    <row r="5120" spans="2:3" x14ac:dyDescent="0.45">
      <c r="B5120"/>
      <c r="C5120"/>
    </row>
    <row r="5121" spans="2:3" x14ac:dyDescent="0.45">
      <c r="B5121"/>
      <c r="C5121"/>
    </row>
    <row r="5122" spans="2:3" x14ac:dyDescent="0.45">
      <c r="B5122"/>
      <c r="C5122"/>
    </row>
    <row r="5123" spans="2:3" x14ac:dyDescent="0.45">
      <c r="B5123"/>
      <c r="C5123"/>
    </row>
    <row r="5124" spans="2:3" x14ac:dyDescent="0.45">
      <c r="B5124"/>
      <c r="C5124"/>
    </row>
    <row r="5125" spans="2:3" x14ac:dyDescent="0.45">
      <c r="B5125"/>
      <c r="C5125"/>
    </row>
    <row r="5126" spans="2:3" x14ac:dyDescent="0.45">
      <c r="B5126"/>
      <c r="C5126"/>
    </row>
    <row r="5127" spans="2:3" x14ac:dyDescent="0.45">
      <c r="B5127"/>
      <c r="C5127"/>
    </row>
    <row r="5128" spans="2:3" x14ac:dyDescent="0.45">
      <c r="B5128"/>
      <c r="C5128"/>
    </row>
    <row r="5129" spans="2:3" x14ac:dyDescent="0.45">
      <c r="B5129"/>
      <c r="C5129"/>
    </row>
    <row r="5130" spans="2:3" x14ac:dyDescent="0.45">
      <c r="B5130"/>
      <c r="C5130"/>
    </row>
    <row r="5131" spans="2:3" x14ac:dyDescent="0.45">
      <c r="B5131"/>
      <c r="C5131"/>
    </row>
    <row r="5132" spans="2:3" x14ac:dyDescent="0.45">
      <c r="B5132"/>
      <c r="C5132"/>
    </row>
    <row r="5133" spans="2:3" x14ac:dyDescent="0.45">
      <c r="B5133"/>
      <c r="C5133"/>
    </row>
    <row r="5134" spans="2:3" x14ac:dyDescent="0.45">
      <c r="B5134"/>
      <c r="C5134"/>
    </row>
    <row r="5135" spans="2:3" x14ac:dyDescent="0.45">
      <c r="B5135"/>
      <c r="C5135"/>
    </row>
    <row r="5136" spans="2:3" x14ac:dyDescent="0.45">
      <c r="B5136"/>
      <c r="C5136"/>
    </row>
    <row r="5137" spans="2:3" x14ac:dyDescent="0.45">
      <c r="B5137"/>
      <c r="C5137"/>
    </row>
    <row r="5138" spans="2:3" x14ac:dyDescent="0.45">
      <c r="B5138"/>
      <c r="C5138"/>
    </row>
    <row r="5139" spans="2:3" x14ac:dyDescent="0.45">
      <c r="B5139"/>
      <c r="C5139"/>
    </row>
    <row r="5140" spans="2:3" x14ac:dyDescent="0.45">
      <c r="B5140"/>
      <c r="C5140"/>
    </row>
    <row r="5141" spans="2:3" x14ac:dyDescent="0.45">
      <c r="B5141"/>
      <c r="C5141"/>
    </row>
    <row r="5142" spans="2:3" x14ac:dyDescent="0.45">
      <c r="B5142"/>
      <c r="C5142"/>
    </row>
    <row r="5143" spans="2:3" x14ac:dyDescent="0.45">
      <c r="B5143"/>
      <c r="C5143"/>
    </row>
    <row r="5144" spans="2:3" x14ac:dyDescent="0.45">
      <c r="B5144"/>
      <c r="C5144"/>
    </row>
    <row r="5145" spans="2:3" x14ac:dyDescent="0.45">
      <c r="B5145"/>
      <c r="C5145"/>
    </row>
    <row r="5146" spans="2:3" x14ac:dyDescent="0.45">
      <c r="B5146"/>
      <c r="C5146"/>
    </row>
    <row r="5147" spans="2:3" x14ac:dyDescent="0.45">
      <c r="B5147"/>
      <c r="C5147"/>
    </row>
    <row r="5148" spans="2:3" x14ac:dyDescent="0.45">
      <c r="B5148"/>
      <c r="C5148"/>
    </row>
    <row r="5149" spans="2:3" x14ac:dyDescent="0.45">
      <c r="B5149"/>
      <c r="C5149"/>
    </row>
    <row r="5150" spans="2:3" x14ac:dyDescent="0.45">
      <c r="B5150"/>
      <c r="C5150"/>
    </row>
    <row r="5151" spans="2:3" x14ac:dyDescent="0.45">
      <c r="B5151"/>
      <c r="C5151"/>
    </row>
    <row r="5152" spans="2:3" x14ac:dyDescent="0.45">
      <c r="B5152"/>
      <c r="C5152"/>
    </row>
    <row r="5153" spans="2:3" x14ac:dyDescent="0.45">
      <c r="B5153"/>
      <c r="C5153"/>
    </row>
    <row r="5154" spans="2:3" x14ac:dyDescent="0.45">
      <c r="B5154"/>
      <c r="C5154"/>
    </row>
    <row r="5155" spans="2:3" x14ac:dyDescent="0.45">
      <c r="B5155"/>
      <c r="C5155"/>
    </row>
    <row r="5156" spans="2:3" x14ac:dyDescent="0.45">
      <c r="B5156"/>
      <c r="C5156"/>
    </row>
    <row r="5157" spans="2:3" x14ac:dyDescent="0.45">
      <c r="B5157"/>
      <c r="C5157"/>
    </row>
    <row r="5158" spans="2:3" x14ac:dyDescent="0.45">
      <c r="B5158"/>
      <c r="C5158"/>
    </row>
    <row r="5159" spans="2:3" x14ac:dyDescent="0.45">
      <c r="B5159"/>
      <c r="C5159"/>
    </row>
    <row r="5160" spans="2:3" x14ac:dyDescent="0.45">
      <c r="B5160"/>
      <c r="C5160"/>
    </row>
    <row r="5161" spans="2:3" x14ac:dyDescent="0.45">
      <c r="B5161"/>
      <c r="C5161"/>
    </row>
    <row r="5162" spans="2:3" x14ac:dyDescent="0.45">
      <c r="B5162"/>
      <c r="C5162"/>
    </row>
    <row r="5163" spans="2:3" x14ac:dyDescent="0.45">
      <c r="B5163"/>
      <c r="C5163"/>
    </row>
    <row r="5164" spans="2:3" x14ac:dyDescent="0.45">
      <c r="B5164"/>
      <c r="C5164"/>
    </row>
    <row r="5165" spans="2:3" x14ac:dyDescent="0.45">
      <c r="B5165"/>
      <c r="C5165"/>
    </row>
    <row r="5166" spans="2:3" x14ac:dyDescent="0.45">
      <c r="B5166"/>
      <c r="C5166"/>
    </row>
    <row r="5167" spans="2:3" x14ac:dyDescent="0.45">
      <c r="B5167"/>
      <c r="C5167"/>
    </row>
    <row r="5168" spans="2:3" x14ac:dyDescent="0.45">
      <c r="B5168"/>
      <c r="C5168"/>
    </row>
    <row r="5169" spans="2:3" x14ac:dyDescent="0.45">
      <c r="B5169"/>
      <c r="C5169"/>
    </row>
    <row r="5170" spans="2:3" x14ac:dyDescent="0.45">
      <c r="B5170"/>
      <c r="C5170"/>
    </row>
    <row r="5171" spans="2:3" x14ac:dyDescent="0.45">
      <c r="B5171"/>
      <c r="C5171"/>
    </row>
    <row r="5172" spans="2:3" x14ac:dyDescent="0.45">
      <c r="B5172"/>
      <c r="C5172"/>
    </row>
    <row r="5173" spans="2:3" x14ac:dyDescent="0.45">
      <c r="B5173"/>
      <c r="C5173"/>
    </row>
    <row r="5174" spans="2:3" x14ac:dyDescent="0.45">
      <c r="B5174"/>
      <c r="C5174"/>
    </row>
    <row r="5175" spans="2:3" x14ac:dyDescent="0.45">
      <c r="B5175"/>
      <c r="C5175"/>
    </row>
    <row r="5176" spans="2:3" x14ac:dyDescent="0.45">
      <c r="B5176"/>
      <c r="C5176"/>
    </row>
    <row r="5177" spans="2:3" x14ac:dyDescent="0.45">
      <c r="B5177"/>
      <c r="C5177"/>
    </row>
    <row r="5178" spans="2:3" x14ac:dyDescent="0.45">
      <c r="B5178"/>
      <c r="C5178"/>
    </row>
    <row r="5179" spans="2:3" x14ac:dyDescent="0.45">
      <c r="B5179"/>
      <c r="C5179"/>
    </row>
    <row r="5180" spans="2:3" x14ac:dyDescent="0.45">
      <c r="B5180"/>
      <c r="C5180"/>
    </row>
    <row r="5181" spans="2:3" x14ac:dyDescent="0.45">
      <c r="B5181"/>
      <c r="C5181"/>
    </row>
    <row r="5182" spans="2:3" x14ac:dyDescent="0.45">
      <c r="B5182"/>
      <c r="C5182"/>
    </row>
    <row r="5183" spans="2:3" x14ac:dyDescent="0.45">
      <c r="B5183"/>
      <c r="C5183"/>
    </row>
    <row r="5184" spans="2:3" x14ac:dyDescent="0.45">
      <c r="B5184"/>
      <c r="C5184"/>
    </row>
    <row r="5185" spans="2:3" x14ac:dyDescent="0.45">
      <c r="B5185"/>
      <c r="C5185"/>
    </row>
    <row r="5186" spans="2:3" x14ac:dyDescent="0.45">
      <c r="B5186"/>
      <c r="C5186"/>
    </row>
    <row r="5187" spans="2:3" x14ac:dyDescent="0.45">
      <c r="B5187"/>
      <c r="C5187"/>
    </row>
    <row r="5188" spans="2:3" x14ac:dyDescent="0.45">
      <c r="B5188"/>
      <c r="C5188"/>
    </row>
    <row r="5189" spans="2:3" x14ac:dyDescent="0.45">
      <c r="B5189"/>
      <c r="C5189"/>
    </row>
    <row r="5190" spans="2:3" x14ac:dyDescent="0.45">
      <c r="B5190"/>
      <c r="C5190"/>
    </row>
    <row r="5191" spans="2:3" x14ac:dyDescent="0.45">
      <c r="B5191"/>
      <c r="C5191"/>
    </row>
    <row r="5192" spans="2:3" x14ac:dyDescent="0.45">
      <c r="B5192"/>
      <c r="C5192"/>
    </row>
    <row r="5193" spans="2:3" x14ac:dyDescent="0.45">
      <c r="B5193"/>
      <c r="C5193"/>
    </row>
    <row r="5194" spans="2:3" x14ac:dyDescent="0.45">
      <c r="B5194"/>
      <c r="C5194"/>
    </row>
    <row r="5195" spans="2:3" x14ac:dyDescent="0.45">
      <c r="B5195"/>
      <c r="C5195"/>
    </row>
    <row r="5196" spans="2:3" x14ac:dyDescent="0.45">
      <c r="B5196"/>
      <c r="C5196"/>
    </row>
    <row r="5197" spans="2:3" x14ac:dyDescent="0.45">
      <c r="B5197"/>
      <c r="C5197"/>
    </row>
    <row r="5198" spans="2:3" x14ac:dyDescent="0.45">
      <c r="B5198"/>
      <c r="C5198"/>
    </row>
    <row r="5199" spans="2:3" x14ac:dyDescent="0.45">
      <c r="B5199"/>
      <c r="C5199"/>
    </row>
    <row r="5200" spans="2:3" x14ac:dyDescent="0.45">
      <c r="B5200"/>
      <c r="C5200"/>
    </row>
    <row r="5201" spans="2:3" x14ac:dyDescent="0.45">
      <c r="B5201"/>
      <c r="C5201"/>
    </row>
    <row r="5202" spans="2:3" x14ac:dyDescent="0.45">
      <c r="B5202"/>
      <c r="C5202"/>
    </row>
    <row r="5203" spans="2:3" x14ac:dyDescent="0.45">
      <c r="B5203"/>
      <c r="C5203"/>
    </row>
    <row r="5204" spans="2:3" x14ac:dyDescent="0.45">
      <c r="B5204"/>
      <c r="C5204"/>
    </row>
    <row r="5205" spans="2:3" x14ac:dyDescent="0.45">
      <c r="B5205"/>
      <c r="C5205"/>
    </row>
    <row r="5206" spans="2:3" x14ac:dyDescent="0.45">
      <c r="B5206"/>
      <c r="C5206"/>
    </row>
    <row r="5207" spans="2:3" x14ac:dyDescent="0.45">
      <c r="B5207"/>
      <c r="C5207"/>
    </row>
    <row r="5208" spans="2:3" x14ac:dyDescent="0.45">
      <c r="B5208"/>
      <c r="C5208"/>
    </row>
    <row r="5209" spans="2:3" x14ac:dyDescent="0.45">
      <c r="B5209"/>
      <c r="C5209"/>
    </row>
    <row r="5210" spans="2:3" x14ac:dyDescent="0.45">
      <c r="B5210"/>
      <c r="C5210"/>
    </row>
    <row r="5211" spans="2:3" x14ac:dyDescent="0.45">
      <c r="B5211"/>
      <c r="C5211"/>
    </row>
    <row r="5212" spans="2:3" x14ac:dyDescent="0.45">
      <c r="B5212"/>
      <c r="C5212"/>
    </row>
    <row r="5213" spans="2:3" x14ac:dyDescent="0.45">
      <c r="B5213"/>
      <c r="C5213"/>
    </row>
    <row r="5214" spans="2:3" x14ac:dyDescent="0.45">
      <c r="B5214"/>
      <c r="C5214"/>
    </row>
    <row r="5215" spans="2:3" x14ac:dyDescent="0.45">
      <c r="B5215"/>
      <c r="C5215"/>
    </row>
    <row r="5216" spans="2:3" x14ac:dyDescent="0.45">
      <c r="B5216"/>
      <c r="C5216"/>
    </row>
    <row r="5217" spans="2:3" x14ac:dyDescent="0.45">
      <c r="B5217"/>
      <c r="C5217"/>
    </row>
    <row r="5218" spans="2:3" x14ac:dyDescent="0.45">
      <c r="B5218"/>
      <c r="C5218"/>
    </row>
    <row r="5219" spans="2:3" x14ac:dyDescent="0.45">
      <c r="B5219"/>
      <c r="C5219"/>
    </row>
    <row r="5220" spans="2:3" x14ac:dyDescent="0.45">
      <c r="B5220"/>
      <c r="C5220"/>
    </row>
    <row r="5221" spans="2:3" x14ac:dyDescent="0.45">
      <c r="B5221"/>
      <c r="C5221"/>
    </row>
    <row r="5222" spans="2:3" x14ac:dyDescent="0.45">
      <c r="B5222"/>
      <c r="C5222"/>
    </row>
    <row r="5223" spans="2:3" x14ac:dyDescent="0.45">
      <c r="B5223"/>
      <c r="C5223"/>
    </row>
    <row r="5224" spans="2:3" x14ac:dyDescent="0.45">
      <c r="B5224"/>
      <c r="C5224"/>
    </row>
    <row r="5225" spans="2:3" x14ac:dyDescent="0.45">
      <c r="B5225"/>
      <c r="C5225"/>
    </row>
    <row r="5226" spans="2:3" x14ac:dyDescent="0.45">
      <c r="B5226"/>
      <c r="C5226"/>
    </row>
    <row r="5227" spans="2:3" x14ac:dyDescent="0.45">
      <c r="B5227"/>
      <c r="C5227"/>
    </row>
    <row r="5228" spans="2:3" x14ac:dyDescent="0.45">
      <c r="B5228"/>
      <c r="C5228"/>
    </row>
    <row r="5229" spans="2:3" x14ac:dyDescent="0.45">
      <c r="B5229"/>
      <c r="C5229"/>
    </row>
    <row r="5230" spans="2:3" x14ac:dyDescent="0.45">
      <c r="B5230"/>
      <c r="C5230"/>
    </row>
    <row r="5231" spans="2:3" x14ac:dyDescent="0.45">
      <c r="B5231"/>
      <c r="C5231"/>
    </row>
    <row r="5232" spans="2:3" x14ac:dyDescent="0.45">
      <c r="B5232"/>
      <c r="C5232"/>
    </row>
    <row r="5233" spans="2:3" x14ac:dyDescent="0.45">
      <c r="B5233"/>
      <c r="C5233"/>
    </row>
    <row r="5234" spans="2:3" x14ac:dyDescent="0.45">
      <c r="B5234"/>
      <c r="C5234"/>
    </row>
    <row r="5235" spans="2:3" x14ac:dyDescent="0.45">
      <c r="B5235"/>
      <c r="C5235"/>
    </row>
    <row r="5236" spans="2:3" x14ac:dyDescent="0.45">
      <c r="B5236"/>
      <c r="C5236"/>
    </row>
    <row r="5237" spans="2:3" x14ac:dyDescent="0.45">
      <c r="B5237"/>
      <c r="C5237"/>
    </row>
    <row r="5238" spans="2:3" x14ac:dyDescent="0.45">
      <c r="B5238"/>
      <c r="C5238"/>
    </row>
    <row r="5239" spans="2:3" x14ac:dyDescent="0.45">
      <c r="B5239"/>
      <c r="C5239"/>
    </row>
    <row r="5240" spans="2:3" x14ac:dyDescent="0.45">
      <c r="B5240"/>
      <c r="C5240"/>
    </row>
    <row r="5241" spans="2:3" x14ac:dyDescent="0.45">
      <c r="B5241"/>
      <c r="C5241"/>
    </row>
    <row r="5242" spans="2:3" x14ac:dyDescent="0.45">
      <c r="B5242"/>
      <c r="C5242"/>
    </row>
    <row r="5243" spans="2:3" x14ac:dyDescent="0.45">
      <c r="B5243"/>
      <c r="C5243"/>
    </row>
    <row r="5244" spans="2:3" x14ac:dyDescent="0.45">
      <c r="B5244"/>
      <c r="C5244"/>
    </row>
    <row r="5245" spans="2:3" x14ac:dyDescent="0.45">
      <c r="B5245"/>
      <c r="C5245"/>
    </row>
    <row r="5246" spans="2:3" x14ac:dyDescent="0.45">
      <c r="B5246"/>
      <c r="C5246"/>
    </row>
    <row r="5247" spans="2:3" x14ac:dyDescent="0.45">
      <c r="B5247"/>
      <c r="C5247"/>
    </row>
    <row r="5248" spans="2:3" x14ac:dyDescent="0.45">
      <c r="B5248"/>
      <c r="C5248"/>
    </row>
    <row r="5249" spans="2:3" x14ac:dyDescent="0.45">
      <c r="B5249"/>
      <c r="C5249"/>
    </row>
    <row r="5250" spans="2:3" x14ac:dyDescent="0.45">
      <c r="B5250"/>
      <c r="C5250"/>
    </row>
    <row r="5251" spans="2:3" x14ac:dyDescent="0.45">
      <c r="B5251"/>
      <c r="C5251"/>
    </row>
    <row r="5252" spans="2:3" x14ac:dyDescent="0.45">
      <c r="B5252"/>
      <c r="C5252"/>
    </row>
    <row r="5253" spans="2:3" x14ac:dyDescent="0.45">
      <c r="B5253"/>
      <c r="C5253"/>
    </row>
    <row r="5254" spans="2:3" x14ac:dyDescent="0.45">
      <c r="B5254"/>
      <c r="C5254"/>
    </row>
    <row r="5255" spans="2:3" x14ac:dyDescent="0.45">
      <c r="B5255"/>
      <c r="C5255"/>
    </row>
    <row r="5256" spans="2:3" x14ac:dyDescent="0.45">
      <c r="B5256"/>
      <c r="C5256"/>
    </row>
    <row r="5257" spans="2:3" x14ac:dyDescent="0.45">
      <c r="B5257"/>
      <c r="C5257"/>
    </row>
    <row r="5258" spans="2:3" x14ac:dyDescent="0.45">
      <c r="B5258"/>
      <c r="C5258"/>
    </row>
    <row r="5259" spans="2:3" x14ac:dyDescent="0.45">
      <c r="B5259"/>
      <c r="C5259"/>
    </row>
    <row r="5260" spans="2:3" x14ac:dyDescent="0.45">
      <c r="B5260"/>
      <c r="C5260"/>
    </row>
    <row r="5261" spans="2:3" x14ac:dyDescent="0.45">
      <c r="B5261"/>
      <c r="C5261"/>
    </row>
    <row r="5262" spans="2:3" x14ac:dyDescent="0.45">
      <c r="B5262"/>
      <c r="C5262"/>
    </row>
    <row r="5263" spans="2:3" x14ac:dyDescent="0.45">
      <c r="B5263"/>
      <c r="C5263"/>
    </row>
    <row r="5264" spans="2:3" x14ac:dyDescent="0.45">
      <c r="B5264"/>
      <c r="C5264"/>
    </row>
    <row r="5265" spans="2:3" x14ac:dyDescent="0.45">
      <c r="B5265"/>
      <c r="C5265"/>
    </row>
    <row r="5266" spans="2:3" x14ac:dyDescent="0.45">
      <c r="B5266"/>
      <c r="C5266"/>
    </row>
    <row r="5267" spans="2:3" x14ac:dyDescent="0.45">
      <c r="B5267"/>
      <c r="C5267"/>
    </row>
    <row r="5268" spans="2:3" x14ac:dyDescent="0.45">
      <c r="B5268"/>
      <c r="C5268"/>
    </row>
    <row r="5269" spans="2:3" x14ac:dyDescent="0.45">
      <c r="B5269"/>
      <c r="C5269"/>
    </row>
    <row r="5270" spans="2:3" x14ac:dyDescent="0.45">
      <c r="B5270"/>
      <c r="C5270"/>
    </row>
    <row r="5271" spans="2:3" x14ac:dyDescent="0.45">
      <c r="B5271"/>
      <c r="C5271"/>
    </row>
    <row r="5272" spans="2:3" x14ac:dyDescent="0.45">
      <c r="B5272"/>
      <c r="C5272"/>
    </row>
    <row r="5273" spans="2:3" x14ac:dyDescent="0.45">
      <c r="B5273"/>
      <c r="C5273"/>
    </row>
    <row r="5274" spans="2:3" x14ac:dyDescent="0.45">
      <c r="B5274"/>
      <c r="C5274"/>
    </row>
    <row r="5275" spans="2:3" x14ac:dyDescent="0.45">
      <c r="B5275"/>
      <c r="C5275"/>
    </row>
    <row r="5276" spans="2:3" x14ac:dyDescent="0.45">
      <c r="B5276"/>
      <c r="C5276"/>
    </row>
    <row r="5277" spans="2:3" x14ac:dyDescent="0.45">
      <c r="B5277"/>
      <c r="C5277"/>
    </row>
    <row r="5278" spans="2:3" x14ac:dyDescent="0.45">
      <c r="B5278"/>
      <c r="C5278"/>
    </row>
    <row r="5279" spans="2:3" x14ac:dyDescent="0.45">
      <c r="B5279"/>
      <c r="C5279"/>
    </row>
    <row r="5280" spans="2:3" x14ac:dyDescent="0.45">
      <c r="B5280"/>
      <c r="C5280"/>
    </row>
    <row r="5281" spans="2:3" x14ac:dyDescent="0.45">
      <c r="B5281"/>
      <c r="C5281"/>
    </row>
    <row r="5282" spans="2:3" x14ac:dyDescent="0.45">
      <c r="B5282"/>
      <c r="C5282"/>
    </row>
    <row r="5283" spans="2:3" x14ac:dyDescent="0.45">
      <c r="B5283"/>
      <c r="C5283"/>
    </row>
    <row r="5284" spans="2:3" x14ac:dyDescent="0.45">
      <c r="B5284"/>
      <c r="C5284"/>
    </row>
    <row r="5285" spans="2:3" x14ac:dyDescent="0.45">
      <c r="B5285"/>
      <c r="C5285"/>
    </row>
    <row r="5286" spans="2:3" x14ac:dyDescent="0.45">
      <c r="B5286"/>
      <c r="C5286"/>
    </row>
    <row r="5287" spans="2:3" x14ac:dyDescent="0.45">
      <c r="B5287"/>
      <c r="C5287"/>
    </row>
    <row r="5288" spans="2:3" x14ac:dyDescent="0.45">
      <c r="B5288"/>
      <c r="C5288"/>
    </row>
    <row r="5289" spans="2:3" x14ac:dyDescent="0.45">
      <c r="B5289"/>
      <c r="C5289"/>
    </row>
    <row r="5290" spans="2:3" x14ac:dyDescent="0.45">
      <c r="B5290"/>
      <c r="C5290"/>
    </row>
    <row r="5291" spans="2:3" x14ac:dyDescent="0.45">
      <c r="B5291"/>
      <c r="C5291"/>
    </row>
    <row r="5292" spans="2:3" x14ac:dyDescent="0.45">
      <c r="B5292"/>
      <c r="C5292"/>
    </row>
    <row r="5293" spans="2:3" x14ac:dyDescent="0.45">
      <c r="B5293"/>
      <c r="C5293"/>
    </row>
    <row r="5294" spans="2:3" x14ac:dyDescent="0.45">
      <c r="B5294"/>
      <c r="C5294"/>
    </row>
    <row r="5295" spans="2:3" x14ac:dyDescent="0.45">
      <c r="B5295"/>
      <c r="C5295"/>
    </row>
    <row r="5296" spans="2:3" x14ac:dyDescent="0.45">
      <c r="B5296"/>
      <c r="C5296"/>
    </row>
    <row r="5297" spans="2:3" x14ac:dyDescent="0.45">
      <c r="B5297"/>
      <c r="C5297"/>
    </row>
    <row r="5298" spans="2:3" x14ac:dyDescent="0.45">
      <c r="B5298"/>
      <c r="C5298"/>
    </row>
    <row r="5299" spans="2:3" x14ac:dyDescent="0.45">
      <c r="B5299"/>
      <c r="C5299"/>
    </row>
    <row r="5300" spans="2:3" x14ac:dyDescent="0.45">
      <c r="B5300"/>
      <c r="C5300"/>
    </row>
    <row r="5301" spans="2:3" x14ac:dyDescent="0.45">
      <c r="B5301"/>
      <c r="C5301"/>
    </row>
    <row r="5302" spans="2:3" x14ac:dyDescent="0.45">
      <c r="B5302"/>
      <c r="C5302"/>
    </row>
    <row r="5303" spans="2:3" x14ac:dyDescent="0.45">
      <c r="B5303"/>
      <c r="C5303"/>
    </row>
    <row r="5304" spans="2:3" x14ac:dyDescent="0.45">
      <c r="B5304"/>
      <c r="C5304"/>
    </row>
    <row r="5305" spans="2:3" x14ac:dyDescent="0.45">
      <c r="B5305"/>
      <c r="C5305"/>
    </row>
    <row r="5306" spans="2:3" x14ac:dyDescent="0.45">
      <c r="B5306"/>
      <c r="C5306"/>
    </row>
    <row r="5307" spans="2:3" x14ac:dyDescent="0.45">
      <c r="B5307"/>
      <c r="C5307"/>
    </row>
    <row r="5308" spans="2:3" x14ac:dyDescent="0.45">
      <c r="B5308"/>
      <c r="C5308"/>
    </row>
    <row r="5309" spans="2:3" x14ac:dyDescent="0.45">
      <c r="B5309"/>
      <c r="C5309"/>
    </row>
    <row r="5310" spans="2:3" x14ac:dyDescent="0.45">
      <c r="B5310"/>
      <c r="C5310"/>
    </row>
    <row r="5311" spans="2:3" x14ac:dyDescent="0.45">
      <c r="B5311"/>
      <c r="C5311"/>
    </row>
    <row r="5312" spans="2:3" x14ac:dyDescent="0.45">
      <c r="B5312"/>
      <c r="C5312"/>
    </row>
    <row r="5313" spans="2:3" x14ac:dyDescent="0.45">
      <c r="B5313"/>
      <c r="C5313"/>
    </row>
    <row r="5314" spans="2:3" x14ac:dyDescent="0.45">
      <c r="B5314"/>
      <c r="C5314"/>
    </row>
    <row r="5315" spans="2:3" x14ac:dyDescent="0.45">
      <c r="B5315"/>
      <c r="C5315"/>
    </row>
    <row r="5316" spans="2:3" x14ac:dyDescent="0.45">
      <c r="B5316"/>
      <c r="C5316"/>
    </row>
    <row r="5317" spans="2:3" x14ac:dyDescent="0.45">
      <c r="B5317"/>
      <c r="C5317"/>
    </row>
    <row r="5318" spans="2:3" x14ac:dyDescent="0.45">
      <c r="B5318"/>
      <c r="C5318"/>
    </row>
    <row r="5319" spans="2:3" x14ac:dyDescent="0.45">
      <c r="B5319"/>
      <c r="C5319"/>
    </row>
    <row r="5320" spans="2:3" x14ac:dyDescent="0.45">
      <c r="B5320"/>
      <c r="C5320"/>
    </row>
    <row r="5321" spans="2:3" x14ac:dyDescent="0.45">
      <c r="B5321"/>
      <c r="C5321"/>
    </row>
    <row r="5322" spans="2:3" x14ac:dyDescent="0.45">
      <c r="B5322"/>
      <c r="C5322"/>
    </row>
    <row r="5323" spans="2:3" x14ac:dyDescent="0.45">
      <c r="B5323"/>
      <c r="C5323"/>
    </row>
    <row r="5324" spans="2:3" x14ac:dyDescent="0.45">
      <c r="B5324"/>
      <c r="C5324"/>
    </row>
    <row r="5325" spans="2:3" x14ac:dyDescent="0.45">
      <c r="B5325"/>
      <c r="C5325"/>
    </row>
    <row r="5326" spans="2:3" x14ac:dyDescent="0.45">
      <c r="B5326"/>
      <c r="C5326"/>
    </row>
    <row r="5327" spans="2:3" x14ac:dyDescent="0.45">
      <c r="B5327"/>
      <c r="C5327"/>
    </row>
    <row r="5328" spans="2:3" x14ac:dyDescent="0.45">
      <c r="B5328"/>
      <c r="C5328"/>
    </row>
    <row r="5329" spans="2:3" x14ac:dyDescent="0.45">
      <c r="B5329"/>
      <c r="C5329"/>
    </row>
    <row r="5330" spans="2:3" x14ac:dyDescent="0.45">
      <c r="B5330"/>
      <c r="C5330"/>
    </row>
    <row r="5331" spans="2:3" x14ac:dyDescent="0.45">
      <c r="B5331"/>
      <c r="C5331"/>
    </row>
    <row r="5332" spans="2:3" x14ac:dyDescent="0.45">
      <c r="B5332"/>
      <c r="C5332"/>
    </row>
    <row r="5333" spans="2:3" x14ac:dyDescent="0.45">
      <c r="B5333"/>
      <c r="C5333"/>
    </row>
    <row r="5334" spans="2:3" x14ac:dyDescent="0.45">
      <c r="B5334"/>
      <c r="C5334"/>
    </row>
    <row r="5335" spans="2:3" x14ac:dyDescent="0.45">
      <c r="B5335"/>
      <c r="C5335"/>
    </row>
    <row r="5336" spans="2:3" x14ac:dyDescent="0.45">
      <c r="B5336"/>
      <c r="C5336"/>
    </row>
    <row r="5337" spans="2:3" x14ac:dyDescent="0.45">
      <c r="B5337"/>
      <c r="C5337"/>
    </row>
    <row r="5338" spans="2:3" x14ac:dyDescent="0.45">
      <c r="B5338"/>
      <c r="C5338"/>
    </row>
    <row r="5339" spans="2:3" x14ac:dyDescent="0.45">
      <c r="B5339"/>
      <c r="C5339"/>
    </row>
    <row r="5340" spans="2:3" x14ac:dyDescent="0.45">
      <c r="B5340"/>
      <c r="C5340"/>
    </row>
    <row r="5341" spans="2:3" x14ac:dyDescent="0.45">
      <c r="B5341"/>
      <c r="C5341"/>
    </row>
    <row r="5342" spans="2:3" x14ac:dyDescent="0.45">
      <c r="B5342"/>
      <c r="C5342"/>
    </row>
    <row r="5343" spans="2:3" x14ac:dyDescent="0.45">
      <c r="B5343"/>
      <c r="C5343"/>
    </row>
    <row r="5344" spans="2:3" x14ac:dyDescent="0.45">
      <c r="B5344"/>
      <c r="C5344"/>
    </row>
    <row r="5345" spans="2:3" x14ac:dyDescent="0.45">
      <c r="B5345"/>
      <c r="C5345"/>
    </row>
    <row r="5346" spans="2:3" x14ac:dyDescent="0.45">
      <c r="B5346"/>
      <c r="C5346"/>
    </row>
    <row r="5347" spans="2:3" x14ac:dyDescent="0.45">
      <c r="B5347"/>
      <c r="C5347"/>
    </row>
    <row r="5348" spans="2:3" x14ac:dyDescent="0.45">
      <c r="B5348"/>
      <c r="C5348"/>
    </row>
    <row r="5349" spans="2:3" x14ac:dyDescent="0.45">
      <c r="B5349"/>
      <c r="C5349"/>
    </row>
    <row r="5350" spans="2:3" x14ac:dyDescent="0.45">
      <c r="B5350"/>
      <c r="C5350"/>
    </row>
    <row r="5351" spans="2:3" x14ac:dyDescent="0.45">
      <c r="B5351"/>
      <c r="C5351"/>
    </row>
    <row r="5352" spans="2:3" x14ac:dyDescent="0.45">
      <c r="B5352"/>
      <c r="C5352"/>
    </row>
    <row r="5353" spans="2:3" x14ac:dyDescent="0.45">
      <c r="B5353"/>
      <c r="C5353"/>
    </row>
    <row r="5354" spans="2:3" x14ac:dyDescent="0.45">
      <c r="B5354"/>
      <c r="C5354"/>
    </row>
    <row r="5355" spans="2:3" x14ac:dyDescent="0.45">
      <c r="B5355"/>
      <c r="C5355"/>
    </row>
    <row r="5356" spans="2:3" x14ac:dyDescent="0.45">
      <c r="B5356"/>
      <c r="C5356"/>
    </row>
    <row r="5357" spans="2:3" x14ac:dyDescent="0.45">
      <c r="B5357"/>
      <c r="C5357"/>
    </row>
    <row r="5358" spans="2:3" x14ac:dyDescent="0.45">
      <c r="B5358"/>
      <c r="C5358"/>
    </row>
    <row r="5359" spans="2:3" x14ac:dyDescent="0.45">
      <c r="B5359"/>
      <c r="C5359"/>
    </row>
    <row r="5360" spans="2:3" x14ac:dyDescent="0.45">
      <c r="B5360"/>
      <c r="C5360"/>
    </row>
    <row r="5361" spans="2:3" x14ac:dyDescent="0.45">
      <c r="B5361"/>
      <c r="C5361"/>
    </row>
    <row r="5362" spans="2:3" x14ac:dyDescent="0.45">
      <c r="B5362"/>
      <c r="C5362"/>
    </row>
    <row r="5363" spans="2:3" x14ac:dyDescent="0.45">
      <c r="B5363"/>
      <c r="C5363"/>
    </row>
    <row r="5364" spans="2:3" x14ac:dyDescent="0.45">
      <c r="B5364"/>
      <c r="C5364"/>
    </row>
    <row r="5365" spans="2:3" x14ac:dyDescent="0.45">
      <c r="B5365"/>
      <c r="C5365"/>
    </row>
    <row r="5366" spans="2:3" x14ac:dyDescent="0.45">
      <c r="B5366"/>
      <c r="C5366"/>
    </row>
    <row r="5367" spans="2:3" x14ac:dyDescent="0.45">
      <c r="B5367"/>
      <c r="C5367"/>
    </row>
    <row r="5368" spans="2:3" x14ac:dyDescent="0.45">
      <c r="B5368"/>
      <c r="C5368"/>
    </row>
    <row r="5369" spans="2:3" x14ac:dyDescent="0.45">
      <c r="B5369"/>
      <c r="C5369"/>
    </row>
    <row r="5370" spans="2:3" x14ac:dyDescent="0.45">
      <c r="B5370"/>
      <c r="C5370"/>
    </row>
    <row r="5371" spans="2:3" x14ac:dyDescent="0.45">
      <c r="B5371"/>
      <c r="C5371"/>
    </row>
    <row r="5372" spans="2:3" x14ac:dyDescent="0.45">
      <c r="B5372"/>
      <c r="C5372"/>
    </row>
    <row r="5373" spans="2:3" x14ac:dyDescent="0.45">
      <c r="B5373"/>
      <c r="C5373"/>
    </row>
    <row r="5374" spans="2:3" x14ac:dyDescent="0.45">
      <c r="B5374"/>
      <c r="C5374"/>
    </row>
    <row r="5375" spans="2:3" x14ac:dyDescent="0.45">
      <c r="B5375"/>
      <c r="C5375"/>
    </row>
    <row r="5376" spans="2:3" x14ac:dyDescent="0.45">
      <c r="B5376"/>
      <c r="C5376"/>
    </row>
    <row r="5377" spans="2:3" x14ac:dyDescent="0.45">
      <c r="B5377"/>
      <c r="C5377"/>
    </row>
    <row r="5378" spans="2:3" x14ac:dyDescent="0.45">
      <c r="B5378"/>
      <c r="C5378"/>
    </row>
    <row r="5379" spans="2:3" x14ac:dyDescent="0.45">
      <c r="B5379"/>
      <c r="C5379"/>
    </row>
    <row r="5380" spans="2:3" x14ac:dyDescent="0.45">
      <c r="B5380"/>
      <c r="C5380"/>
    </row>
    <row r="5381" spans="2:3" x14ac:dyDescent="0.45">
      <c r="B5381"/>
      <c r="C5381"/>
    </row>
    <row r="5382" spans="2:3" x14ac:dyDescent="0.45">
      <c r="B5382"/>
      <c r="C5382"/>
    </row>
    <row r="5383" spans="2:3" x14ac:dyDescent="0.45">
      <c r="B5383"/>
      <c r="C5383"/>
    </row>
    <row r="5384" spans="2:3" x14ac:dyDescent="0.45">
      <c r="B5384"/>
      <c r="C5384"/>
    </row>
    <row r="5385" spans="2:3" x14ac:dyDescent="0.45">
      <c r="B5385"/>
      <c r="C5385"/>
    </row>
    <row r="5386" spans="2:3" x14ac:dyDescent="0.45">
      <c r="B5386"/>
      <c r="C5386"/>
    </row>
    <row r="5387" spans="2:3" x14ac:dyDescent="0.45">
      <c r="B5387"/>
      <c r="C5387"/>
    </row>
    <row r="5388" spans="2:3" x14ac:dyDescent="0.45">
      <c r="B5388"/>
      <c r="C5388"/>
    </row>
    <row r="5389" spans="2:3" x14ac:dyDescent="0.45">
      <c r="B5389"/>
      <c r="C5389"/>
    </row>
    <row r="5390" spans="2:3" x14ac:dyDescent="0.45">
      <c r="B5390"/>
      <c r="C5390"/>
    </row>
    <row r="5391" spans="2:3" x14ac:dyDescent="0.45">
      <c r="B5391"/>
      <c r="C5391"/>
    </row>
    <row r="5392" spans="2:3" x14ac:dyDescent="0.45">
      <c r="B5392"/>
      <c r="C5392"/>
    </row>
    <row r="5393" spans="2:3" x14ac:dyDescent="0.45">
      <c r="B5393"/>
      <c r="C5393"/>
    </row>
    <row r="5394" spans="2:3" x14ac:dyDescent="0.45">
      <c r="B5394"/>
      <c r="C5394"/>
    </row>
    <row r="5395" spans="2:3" x14ac:dyDescent="0.45">
      <c r="B5395"/>
      <c r="C5395"/>
    </row>
    <row r="5396" spans="2:3" x14ac:dyDescent="0.45">
      <c r="B5396"/>
      <c r="C5396"/>
    </row>
    <row r="5397" spans="2:3" x14ac:dyDescent="0.45">
      <c r="B5397"/>
      <c r="C5397"/>
    </row>
    <row r="5398" spans="2:3" x14ac:dyDescent="0.45">
      <c r="B5398"/>
      <c r="C5398"/>
    </row>
    <row r="5399" spans="2:3" x14ac:dyDescent="0.45">
      <c r="B5399"/>
      <c r="C5399"/>
    </row>
    <row r="5400" spans="2:3" x14ac:dyDescent="0.45">
      <c r="B5400"/>
      <c r="C5400"/>
    </row>
    <row r="5401" spans="2:3" x14ac:dyDescent="0.45">
      <c r="B5401"/>
      <c r="C5401"/>
    </row>
    <row r="5402" spans="2:3" x14ac:dyDescent="0.45">
      <c r="B5402"/>
      <c r="C5402"/>
    </row>
    <row r="5403" spans="2:3" x14ac:dyDescent="0.45">
      <c r="B5403"/>
      <c r="C5403"/>
    </row>
    <row r="5404" spans="2:3" x14ac:dyDescent="0.45">
      <c r="B5404"/>
      <c r="C5404"/>
    </row>
    <row r="5405" spans="2:3" x14ac:dyDescent="0.45">
      <c r="B5405"/>
      <c r="C5405"/>
    </row>
    <row r="5406" spans="2:3" x14ac:dyDescent="0.45">
      <c r="B5406"/>
      <c r="C5406"/>
    </row>
    <row r="5407" spans="2:3" x14ac:dyDescent="0.45">
      <c r="B5407"/>
      <c r="C5407"/>
    </row>
    <row r="5408" spans="2:3" x14ac:dyDescent="0.45">
      <c r="B5408"/>
      <c r="C5408"/>
    </row>
    <row r="5409" spans="2:3" x14ac:dyDescent="0.45">
      <c r="B5409"/>
      <c r="C5409"/>
    </row>
    <row r="5410" spans="2:3" x14ac:dyDescent="0.45">
      <c r="B5410"/>
      <c r="C5410"/>
    </row>
    <row r="5411" spans="2:3" x14ac:dyDescent="0.45">
      <c r="B5411"/>
      <c r="C5411"/>
    </row>
    <row r="5412" spans="2:3" x14ac:dyDescent="0.45">
      <c r="B5412"/>
      <c r="C5412"/>
    </row>
    <row r="5413" spans="2:3" x14ac:dyDescent="0.45">
      <c r="B5413"/>
      <c r="C5413"/>
    </row>
    <row r="5414" spans="2:3" x14ac:dyDescent="0.45">
      <c r="B5414"/>
      <c r="C5414"/>
    </row>
    <row r="5415" spans="2:3" x14ac:dyDescent="0.45">
      <c r="B5415"/>
      <c r="C5415"/>
    </row>
    <row r="5416" spans="2:3" x14ac:dyDescent="0.45">
      <c r="B5416"/>
      <c r="C5416"/>
    </row>
    <row r="5417" spans="2:3" x14ac:dyDescent="0.45">
      <c r="B5417"/>
      <c r="C5417"/>
    </row>
    <row r="5418" spans="2:3" x14ac:dyDescent="0.45">
      <c r="B5418"/>
      <c r="C5418"/>
    </row>
    <row r="5419" spans="2:3" x14ac:dyDescent="0.45">
      <c r="B5419"/>
      <c r="C5419"/>
    </row>
    <row r="5420" spans="2:3" x14ac:dyDescent="0.45">
      <c r="B5420"/>
      <c r="C5420"/>
    </row>
    <row r="5421" spans="2:3" x14ac:dyDescent="0.45">
      <c r="B5421"/>
      <c r="C5421"/>
    </row>
    <row r="5422" spans="2:3" x14ac:dyDescent="0.45">
      <c r="B5422"/>
      <c r="C5422"/>
    </row>
    <row r="5423" spans="2:3" x14ac:dyDescent="0.45">
      <c r="B5423"/>
      <c r="C5423"/>
    </row>
    <row r="5424" spans="2:3" x14ac:dyDescent="0.45">
      <c r="B5424"/>
      <c r="C5424"/>
    </row>
    <row r="5425" spans="2:3" x14ac:dyDescent="0.45">
      <c r="B5425"/>
      <c r="C5425"/>
    </row>
    <row r="5426" spans="2:3" x14ac:dyDescent="0.45">
      <c r="B5426"/>
      <c r="C5426"/>
    </row>
    <row r="5427" spans="2:3" x14ac:dyDescent="0.45">
      <c r="B5427"/>
      <c r="C5427"/>
    </row>
    <row r="5428" spans="2:3" x14ac:dyDescent="0.45">
      <c r="B5428"/>
      <c r="C5428"/>
    </row>
    <row r="5429" spans="2:3" x14ac:dyDescent="0.45">
      <c r="B5429"/>
      <c r="C5429"/>
    </row>
    <row r="5430" spans="2:3" x14ac:dyDescent="0.45">
      <c r="B5430"/>
      <c r="C5430"/>
    </row>
    <row r="5431" spans="2:3" x14ac:dyDescent="0.45">
      <c r="B5431"/>
      <c r="C5431"/>
    </row>
    <row r="5432" spans="2:3" x14ac:dyDescent="0.45">
      <c r="B5432"/>
      <c r="C5432"/>
    </row>
    <row r="5433" spans="2:3" x14ac:dyDescent="0.45">
      <c r="B5433"/>
      <c r="C5433"/>
    </row>
    <row r="5434" spans="2:3" x14ac:dyDescent="0.45">
      <c r="B5434"/>
      <c r="C5434"/>
    </row>
    <row r="5435" spans="2:3" x14ac:dyDescent="0.45">
      <c r="B5435"/>
      <c r="C5435"/>
    </row>
    <row r="5436" spans="2:3" x14ac:dyDescent="0.45">
      <c r="B5436"/>
      <c r="C5436"/>
    </row>
    <row r="5437" spans="2:3" x14ac:dyDescent="0.45">
      <c r="B5437"/>
      <c r="C5437"/>
    </row>
    <row r="5438" spans="2:3" x14ac:dyDescent="0.45">
      <c r="B5438"/>
      <c r="C5438"/>
    </row>
    <row r="5439" spans="2:3" x14ac:dyDescent="0.45">
      <c r="B5439"/>
      <c r="C5439"/>
    </row>
    <row r="5440" spans="2:3" x14ac:dyDescent="0.45">
      <c r="B5440"/>
      <c r="C5440"/>
    </row>
    <row r="5441" spans="2:3" x14ac:dyDescent="0.45">
      <c r="B5441"/>
      <c r="C5441"/>
    </row>
    <row r="5442" spans="2:3" x14ac:dyDescent="0.45">
      <c r="B5442"/>
      <c r="C5442"/>
    </row>
    <row r="5443" spans="2:3" x14ac:dyDescent="0.45">
      <c r="B5443"/>
      <c r="C5443"/>
    </row>
    <row r="5444" spans="2:3" x14ac:dyDescent="0.45">
      <c r="B5444"/>
      <c r="C5444"/>
    </row>
    <row r="5445" spans="2:3" x14ac:dyDescent="0.45">
      <c r="B5445"/>
      <c r="C5445"/>
    </row>
    <row r="5446" spans="2:3" x14ac:dyDescent="0.45">
      <c r="B5446"/>
      <c r="C5446"/>
    </row>
    <row r="5447" spans="2:3" x14ac:dyDescent="0.45">
      <c r="B5447"/>
      <c r="C5447"/>
    </row>
    <row r="5448" spans="2:3" x14ac:dyDescent="0.45">
      <c r="B5448"/>
      <c r="C5448"/>
    </row>
    <row r="5449" spans="2:3" x14ac:dyDescent="0.45">
      <c r="B5449"/>
      <c r="C5449"/>
    </row>
    <row r="5450" spans="2:3" x14ac:dyDescent="0.45">
      <c r="B5450"/>
      <c r="C5450"/>
    </row>
    <row r="5451" spans="2:3" x14ac:dyDescent="0.45">
      <c r="B5451"/>
      <c r="C5451"/>
    </row>
    <row r="5452" spans="2:3" x14ac:dyDescent="0.45">
      <c r="B5452"/>
      <c r="C5452"/>
    </row>
    <row r="5453" spans="2:3" x14ac:dyDescent="0.45">
      <c r="B5453"/>
      <c r="C5453"/>
    </row>
    <row r="5454" spans="2:3" x14ac:dyDescent="0.45">
      <c r="B5454"/>
      <c r="C5454"/>
    </row>
    <row r="5455" spans="2:3" x14ac:dyDescent="0.45">
      <c r="B5455"/>
      <c r="C5455"/>
    </row>
    <row r="5456" spans="2:3" x14ac:dyDescent="0.45">
      <c r="B5456"/>
      <c r="C5456"/>
    </row>
    <row r="5457" spans="2:3" x14ac:dyDescent="0.45">
      <c r="B5457"/>
      <c r="C5457"/>
    </row>
    <row r="5458" spans="2:3" x14ac:dyDescent="0.45">
      <c r="B5458"/>
      <c r="C5458"/>
    </row>
    <row r="5459" spans="2:3" x14ac:dyDescent="0.45">
      <c r="B5459"/>
      <c r="C5459"/>
    </row>
    <row r="5460" spans="2:3" x14ac:dyDescent="0.45">
      <c r="B5460"/>
      <c r="C5460"/>
    </row>
    <row r="5461" spans="2:3" x14ac:dyDescent="0.45">
      <c r="B5461"/>
      <c r="C5461"/>
    </row>
    <row r="5462" spans="2:3" x14ac:dyDescent="0.45">
      <c r="B5462"/>
      <c r="C5462"/>
    </row>
    <row r="5463" spans="2:3" x14ac:dyDescent="0.45">
      <c r="B5463"/>
      <c r="C5463"/>
    </row>
    <row r="5464" spans="2:3" x14ac:dyDescent="0.45">
      <c r="B5464"/>
      <c r="C5464"/>
    </row>
    <row r="5465" spans="2:3" x14ac:dyDescent="0.45">
      <c r="B5465"/>
      <c r="C5465"/>
    </row>
    <row r="5466" spans="2:3" x14ac:dyDescent="0.45">
      <c r="B5466"/>
      <c r="C5466"/>
    </row>
    <row r="5467" spans="2:3" x14ac:dyDescent="0.45">
      <c r="B5467"/>
      <c r="C5467"/>
    </row>
    <row r="5468" spans="2:3" x14ac:dyDescent="0.45">
      <c r="B5468"/>
      <c r="C5468"/>
    </row>
    <row r="5469" spans="2:3" x14ac:dyDescent="0.45">
      <c r="B5469"/>
      <c r="C5469"/>
    </row>
    <row r="5470" spans="2:3" x14ac:dyDescent="0.45">
      <c r="B5470"/>
      <c r="C5470"/>
    </row>
    <row r="5471" spans="2:3" x14ac:dyDescent="0.45">
      <c r="B5471"/>
      <c r="C5471"/>
    </row>
    <row r="5472" spans="2:3" x14ac:dyDescent="0.45">
      <c r="B5472"/>
      <c r="C5472"/>
    </row>
    <row r="5473" spans="2:3" x14ac:dyDescent="0.45">
      <c r="B5473"/>
      <c r="C5473"/>
    </row>
    <row r="5474" spans="2:3" x14ac:dyDescent="0.45">
      <c r="B5474"/>
      <c r="C5474"/>
    </row>
    <row r="5475" spans="2:3" x14ac:dyDescent="0.45">
      <c r="B5475"/>
      <c r="C5475"/>
    </row>
    <row r="5476" spans="2:3" x14ac:dyDescent="0.45">
      <c r="B5476"/>
      <c r="C5476"/>
    </row>
    <row r="5477" spans="2:3" x14ac:dyDescent="0.45">
      <c r="B5477"/>
      <c r="C5477"/>
    </row>
    <row r="5478" spans="2:3" x14ac:dyDescent="0.45">
      <c r="B5478"/>
      <c r="C5478"/>
    </row>
    <row r="5479" spans="2:3" x14ac:dyDescent="0.45">
      <c r="B5479"/>
      <c r="C5479"/>
    </row>
    <row r="5480" spans="2:3" x14ac:dyDescent="0.45">
      <c r="B5480"/>
      <c r="C5480"/>
    </row>
    <row r="5481" spans="2:3" x14ac:dyDescent="0.45">
      <c r="B5481"/>
      <c r="C5481"/>
    </row>
    <row r="5482" spans="2:3" x14ac:dyDescent="0.45">
      <c r="B5482"/>
      <c r="C5482"/>
    </row>
    <row r="5483" spans="2:3" x14ac:dyDescent="0.45">
      <c r="B5483"/>
      <c r="C5483"/>
    </row>
    <row r="5484" spans="2:3" x14ac:dyDescent="0.45">
      <c r="B5484"/>
      <c r="C5484"/>
    </row>
    <row r="5485" spans="2:3" x14ac:dyDescent="0.45">
      <c r="B5485"/>
      <c r="C5485"/>
    </row>
    <row r="5486" spans="2:3" x14ac:dyDescent="0.45">
      <c r="B5486"/>
      <c r="C5486"/>
    </row>
    <row r="5487" spans="2:3" x14ac:dyDescent="0.45">
      <c r="B5487"/>
      <c r="C5487"/>
    </row>
    <row r="5488" spans="2:3" x14ac:dyDescent="0.45">
      <c r="B5488"/>
      <c r="C5488"/>
    </row>
    <row r="5489" spans="2:3" x14ac:dyDescent="0.45">
      <c r="B5489"/>
      <c r="C5489"/>
    </row>
    <row r="5490" spans="2:3" x14ac:dyDescent="0.45">
      <c r="B5490"/>
      <c r="C5490"/>
    </row>
    <row r="5491" spans="2:3" x14ac:dyDescent="0.45">
      <c r="B5491"/>
      <c r="C5491"/>
    </row>
    <row r="5492" spans="2:3" x14ac:dyDescent="0.45">
      <c r="B5492"/>
      <c r="C5492"/>
    </row>
    <row r="5493" spans="2:3" x14ac:dyDescent="0.45">
      <c r="B5493"/>
      <c r="C5493"/>
    </row>
    <row r="5494" spans="2:3" x14ac:dyDescent="0.45">
      <c r="B5494"/>
      <c r="C5494"/>
    </row>
    <row r="5495" spans="2:3" x14ac:dyDescent="0.45">
      <c r="B5495"/>
      <c r="C5495"/>
    </row>
    <row r="5496" spans="2:3" x14ac:dyDescent="0.45">
      <c r="B5496"/>
      <c r="C5496"/>
    </row>
    <row r="5497" spans="2:3" x14ac:dyDescent="0.45">
      <c r="B5497"/>
      <c r="C5497"/>
    </row>
    <row r="5498" spans="2:3" x14ac:dyDescent="0.45">
      <c r="B5498"/>
      <c r="C5498"/>
    </row>
    <row r="5499" spans="2:3" x14ac:dyDescent="0.45">
      <c r="B5499"/>
      <c r="C5499"/>
    </row>
    <row r="5500" spans="2:3" x14ac:dyDescent="0.45">
      <c r="B5500"/>
      <c r="C5500"/>
    </row>
    <row r="5501" spans="2:3" x14ac:dyDescent="0.45">
      <c r="B5501"/>
      <c r="C5501"/>
    </row>
    <row r="5502" spans="2:3" x14ac:dyDescent="0.45">
      <c r="B5502"/>
      <c r="C5502"/>
    </row>
    <row r="5503" spans="2:3" x14ac:dyDescent="0.45">
      <c r="B5503"/>
      <c r="C5503"/>
    </row>
    <row r="5504" spans="2:3" x14ac:dyDescent="0.45">
      <c r="B5504"/>
      <c r="C5504"/>
    </row>
    <row r="5505" spans="2:3" x14ac:dyDescent="0.45">
      <c r="B5505"/>
      <c r="C5505"/>
    </row>
    <row r="5506" spans="2:3" x14ac:dyDescent="0.45">
      <c r="B5506"/>
      <c r="C5506"/>
    </row>
    <row r="5507" spans="2:3" x14ac:dyDescent="0.45">
      <c r="B5507"/>
      <c r="C5507"/>
    </row>
    <row r="5508" spans="2:3" x14ac:dyDescent="0.45">
      <c r="B5508"/>
      <c r="C5508"/>
    </row>
    <row r="5509" spans="2:3" x14ac:dyDescent="0.45">
      <c r="B5509"/>
      <c r="C5509"/>
    </row>
    <row r="5510" spans="2:3" x14ac:dyDescent="0.45">
      <c r="B5510"/>
      <c r="C5510"/>
    </row>
    <row r="5511" spans="2:3" x14ac:dyDescent="0.45">
      <c r="B5511"/>
      <c r="C5511"/>
    </row>
    <row r="5512" spans="2:3" x14ac:dyDescent="0.45">
      <c r="B5512"/>
      <c r="C5512"/>
    </row>
    <row r="5513" spans="2:3" x14ac:dyDescent="0.45">
      <c r="B5513"/>
      <c r="C5513"/>
    </row>
    <row r="5514" spans="2:3" x14ac:dyDescent="0.45">
      <c r="B5514"/>
      <c r="C5514"/>
    </row>
    <row r="5515" spans="2:3" x14ac:dyDescent="0.45">
      <c r="B5515"/>
      <c r="C5515"/>
    </row>
    <row r="5516" spans="2:3" x14ac:dyDescent="0.45">
      <c r="B5516"/>
      <c r="C5516"/>
    </row>
    <row r="5517" spans="2:3" x14ac:dyDescent="0.45">
      <c r="B5517"/>
      <c r="C5517"/>
    </row>
    <row r="5518" spans="2:3" x14ac:dyDescent="0.45">
      <c r="B5518"/>
      <c r="C5518"/>
    </row>
    <row r="5519" spans="2:3" x14ac:dyDescent="0.45">
      <c r="B5519"/>
      <c r="C5519"/>
    </row>
    <row r="5520" spans="2:3" x14ac:dyDescent="0.45">
      <c r="B5520"/>
      <c r="C5520"/>
    </row>
    <row r="5521" spans="2:3" x14ac:dyDescent="0.45">
      <c r="B5521"/>
      <c r="C5521"/>
    </row>
    <row r="5522" spans="2:3" x14ac:dyDescent="0.45">
      <c r="B5522"/>
      <c r="C5522"/>
    </row>
    <row r="5523" spans="2:3" x14ac:dyDescent="0.45">
      <c r="B5523"/>
      <c r="C5523"/>
    </row>
    <row r="5524" spans="2:3" x14ac:dyDescent="0.45">
      <c r="B5524"/>
      <c r="C5524"/>
    </row>
    <row r="5525" spans="2:3" x14ac:dyDescent="0.45">
      <c r="B5525"/>
      <c r="C5525"/>
    </row>
    <row r="5526" spans="2:3" x14ac:dyDescent="0.45">
      <c r="B5526"/>
      <c r="C5526"/>
    </row>
    <row r="5527" spans="2:3" x14ac:dyDescent="0.45">
      <c r="B5527"/>
      <c r="C5527"/>
    </row>
    <row r="5528" spans="2:3" x14ac:dyDescent="0.45">
      <c r="B5528"/>
      <c r="C5528"/>
    </row>
    <row r="5529" spans="2:3" x14ac:dyDescent="0.45">
      <c r="B5529"/>
      <c r="C5529"/>
    </row>
    <row r="5530" spans="2:3" x14ac:dyDescent="0.45">
      <c r="B5530"/>
      <c r="C5530"/>
    </row>
    <row r="5531" spans="2:3" x14ac:dyDescent="0.45">
      <c r="B5531"/>
      <c r="C5531"/>
    </row>
    <row r="5532" spans="2:3" x14ac:dyDescent="0.45">
      <c r="B5532"/>
      <c r="C5532"/>
    </row>
    <row r="5533" spans="2:3" x14ac:dyDescent="0.45">
      <c r="B5533"/>
      <c r="C5533"/>
    </row>
    <row r="5534" spans="2:3" x14ac:dyDescent="0.45">
      <c r="B5534"/>
      <c r="C5534"/>
    </row>
    <row r="5535" spans="2:3" x14ac:dyDescent="0.45">
      <c r="B5535"/>
      <c r="C5535"/>
    </row>
    <row r="5536" spans="2:3" x14ac:dyDescent="0.45">
      <c r="B5536"/>
      <c r="C5536"/>
    </row>
    <row r="5537" spans="2:3" x14ac:dyDescent="0.45">
      <c r="B5537"/>
      <c r="C5537"/>
    </row>
    <row r="5538" spans="2:3" x14ac:dyDescent="0.45">
      <c r="B5538"/>
      <c r="C5538"/>
    </row>
    <row r="5539" spans="2:3" x14ac:dyDescent="0.45">
      <c r="B5539"/>
      <c r="C5539"/>
    </row>
    <row r="5540" spans="2:3" x14ac:dyDescent="0.45">
      <c r="B5540"/>
      <c r="C5540"/>
    </row>
    <row r="5541" spans="2:3" x14ac:dyDescent="0.45">
      <c r="B5541"/>
      <c r="C5541"/>
    </row>
    <row r="5542" spans="2:3" x14ac:dyDescent="0.45">
      <c r="B5542"/>
      <c r="C5542"/>
    </row>
    <row r="5543" spans="2:3" x14ac:dyDescent="0.45">
      <c r="B5543"/>
      <c r="C5543"/>
    </row>
    <row r="5544" spans="2:3" x14ac:dyDescent="0.45">
      <c r="B5544"/>
      <c r="C5544"/>
    </row>
    <row r="5545" spans="2:3" x14ac:dyDescent="0.45">
      <c r="B5545"/>
      <c r="C5545"/>
    </row>
    <row r="5546" spans="2:3" x14ac:dyDescent="0.45">
      <c r="B5546"/>
      <c r="C5546"/>
    </row>
    <row r="5547" spans="2:3" x14ac:dyDescent="0.45">
      <c r="B5547"/>
      <c r="C5547"/>
    </row>
    <row r="5548" spans="2:3" x14ac:dyDescent="0.45">
      <c r="B5548"/>
      <c r="C5548"/>
    </row>
    <row r="5549" spans="2:3" x14ac:dyDescent="0.45">
      <c r="B5549"/>
      <c r="C5549"/>
    </row>
    <row r="5550" spans="2:3" x14ac:dyDescent="0.45">
      <c r="B5550"/>
      <c r="C5550"/>
    </row>
    <row r="5551" spans="2:3" x14ac:dyDescent="0.45">
      <c r="B5551"/>
      <c r="C5551"/>
    </row>
    <row r="5552" spans="2:3" x14ac:dyDescent="0.45">
      <c r="B5552"/>
      <c r="C5552"/>
    </row>
    <row r="5553" spans="2:3" x14ac:dyDescent="0.45">
      <c r="B5553"/>
      <c r="C5553"/>
    </row>
    <row r="5554" spans="2:3" x14ac:dyDescent="0.45">
      <c r="B5554"/>
      <c r="C5554"/>
    </row>
    <row r="5555" spans="2:3" x14ac:dyDescent="0.45">
      <c r="B5555"/>
      <c r="C5555"/>
    </row>
    <row r="5556" spans="2:3" x14ac:dyDescent="0.45">
      <c r="B5556"/>
      <c r="C5556"/>
    </row>
    <row r="5557" spans="2:3" x14ac:dyDescent="0.45">
      <c r="B5557"/>
      <c r="C5557"/>
    </row>
    <row r="5558" spans="2:3" x14ac:dyDescent="0.45">
      <c r="B5558"/>
      <c r="C5558"/>
    </row>
    <row r="5559" spans="2:3" x14ac:dyDescent="0.45">
      <c r="B5559"/>
      <c r="C5559"/>
    </row>
    <row r="5560" spans="2:3" x14ac:dyDescent="0.45">
      <c r="B5560"/>
      <c r="C5560"/>
    </row>
    <row r="5561" spans="2:3" x14ac:dyDescent="0.45">
      <c r="B5561"/>
      <c r="C5561"/>
    </row>
    <row r="5562" spans="2:3" x14ac:dyDescent="0.45">
      <c r="B5562"/>
      <c r="C5562"/>
    </row>
    <row r="5563" spans="2:3" x14ac:dyDescent="0.45">
      <c r="B5563"/>
      <c r="C5563"/>
    </row>
    <row r="5564" spans="2:3" x14ac:dyDescent="0.45">
      <c r="B5564"/>
      <c r="C5564"/>
    </row>
    <row r="5565" spans="2:3" x14ac:dyDescent="0.45">
      <c r="B5565"/>
      <c r="C5565"/>
    </row>
    <row r="5566" spans="2:3" x14ac:dyDescent="0.45">
      <c r="B5566"/>
      <c r="C5566"/>
    </row>
    <row r="5567" spans="2:3" x14ac:dyDescent="0.45">
      <c r="B5567"/>
      <c r="C5567"/>
    </row>
    <row r="5568" spans="2:3" x14ac:dyDescent="0.45">
      <c r="B5568"/>
      <c r="C5568"/>
    </row>
    <row r="5569" spans="2:3" x14ac:dyDescent="0.45">
      <c r="B5569"/>
      <c r="C5569"/>
    </row>
    <row r="5570" spans="2:3" x14ac:dyDescent="0.45">
      <c r="B5570"/>
      <c r="C5570"/>
    </row>
    <row r="5571" spans="2:3" x14ac:dyDescent="0.45">
      <c r="B5571"/>
      <c r="C5571"/>
    </row>
    <row r="5572" spans="2:3" x14ac:dyDescent="0.45">
      <c r="B5572"/>
      <c r="C5572"/>
    </row>
    <row r="5573" spans="2:3" x14ac:dyDescent="0.45">
      <c r="B5573"/>
      <c r="C5573"/>
    </row>
    <row r="5574" spans="2:3" x14ac:dyDescent="0.45">
      <c r="B5574"/>
      <c r="C5574"/>
    </row>
    <row r="5575" spans="2:3" x14ac:dyDescent="0.45">
      <c r="B5575"/>
      <c r="C5575"/>
    </row>
    <row r="5576" spans="2:3" x14ac:dyDescent="0.45">
      <c r="B5576"/>
      <c r="C5576"/>
    </row>
    <row r="5577" spans="2:3" x14ac:dyDescent="0.45">
      <c r="B5577"/>
      <c r="C5577"/>
    </row>
    <row r="5578" spans="2:3" x14ac:dyDescent="0.45">
      <c r="B5578"/>
      <c r="C5578"/>
    </row>
    <row r="5579" spans="2:3" x14ac:dyDescent="0.45">
      <c r="B5579"/>
      <c r="C5579"/>
    </row>
    <row r="5580" spans="2:3" x14ac:dyDescent="0.45">
      <c r="B5580"/>
      <c r="C5580"/>
    </row>
    <row r="5581" spans="2:3" x14ac:dyDescent="0.45">
      <c r="B5581"/>
      <c r="C5581"/>
    </row>
    <row r="5582" spans="2:3" x14ac:dyDescent="0.45">
      <c r="B5582"/>
      <c r="C5582"/>
    </row>
    <row r="5583" spans="2:3" x14ac:dyDescent="0.45">
      <c r="B5583"/>
      <c r="C5583"/>
    </row>
    <row r="5584" spans="2:3" x14ac:dyDescent="0.45">
      <c r="B5584"/>
      <c r="C5584"/>
    </row>
    <row r="5585" spans="2:3" x14ac:dyDescent="0.45">
      <c r="B5585"/>
      <c r="C5585"/>
    </row>
    <row r="5586" spans="2:3" x14ac:dyDescent="0.45">
      <c r="B5586"/>
      <c r="C5586"/>
    </row>
    <row r="5587" spans="2:3" x14ac:dyDescent="0.45">
      <c r="B5587"/>
      <c r="C5587"/>
    </row>
    <row r="5588" spans="2:3" x14ac:dyDescent="0.45">
      <c r="B5588"/>
      <c r="C5588"/>
    </row>
    <row r="5589" spans="2:3" x14ac:dyDescent="0.45">
      <c r="B5589"/>
      <c r="C5589"/>
    </row>
    <row r="5590" spans="2:3" x14ac:dyDescent="0.45">
      <c r="B5590"/>
      <c r="C5590"/>
    </row>
    <row r="5591" spans="2:3" x14ac:dyDescent="0.45">
      <c r="B5591"/>
      <c r="C5591"/>
    </row>
    <row r="5592" spans="2:3" x14ac:dyDescent="0.45">
      <c r="B5592"/>
      <c r="C5592"/>
    </row>
    <row r="5593" spans="2:3" x14ac:dyDescent="0.45">
      <c r="B5593"/>
      <c r="C5593"/>
    </row>
    <row r="5594" spans="2:3" x14ac:dyDescent="0.45">
      <c r="B5594"/>
      <c r="C5594"/>
    </row>
    <row r="5595" spans="2:3" x14ac:dyDescent="0.45">
      <c r="B5595"/>
      <c r="C5595"/>
    </row>
    <row r="5596" spans="2:3" x14ac:dyDescent="0.45">
      <c r="B5596"/>
      <c r="C5596"/>
    </row>
    <row r="5597" spans="2:3" x14ac:dyDescent="0.45">
      <c r="B5597"/>
      <c r="C5597"/>
    </row>
    <row r="5598" spans="2:3" x14ac:dyDescent="0.45">
      <c r="B5598"/>
      <c r="C5598"/>
    </row>
    <row r="5599" spans="2:3" x14ac:dyDescent="0.45">
      <c r="B5599"/>
      <c r="C5599"/>
    </row>
    <row r="5600" spans="2:3" x14ac:dyDescent="0.45">
      <c r="B5600"/>
      <c r="C5600"/>
    </row>
    <row r="5601" spans="2:3" x14ac:dyDescent="0.45">
      <c r="B5601"/>
      <c r="C5601"/>
    </row>
    <row r="5602" spans="2:3" x14ac:dyDescent="0.45">
      <c r="B5602"/>
      <c r="C5602"/>
    </row>
    <row r="5603" spans="2:3" x14ac:dyDescent="0.45">
      <c r="B5603"/>
      <c r="C5603"/>
    </row>
    <row r="5604" spans="2:3" x14ac:dyDescent="0.45">
      <c r="B5604"/>
      <c r="C5604"/>
    </row>
    <row r="5605" spans="2:3" x14ac:dyDescent="0.45">
      <c r="B5605"/>
      <c r="C5605"/>
    </row>
    <row r="5606" spans="2:3" x14ac:dyDescent="0.45">
      <c r="B5606"/>
      <c r="C5606"/>
    </row>
    <row r="5607" spans="2:3" x14ac:dyDescent="0.45">
      <c r="B5607"/>
      <c r="C5607"/>
    </row>
    <row r="5608" spans="2:3" x14ac:dyDescent="0.45">
      <c r="B5608"/>
      <c r="C5608"/>
    </row>
    <row r="5609" spans="2:3" x14ac:dyDescent="0.45">
      <c r="B5609"/>
      <c r="C5609"/>
    </row>
    <row r="5610" spans="2:3" x14ac:dyDescent="0.45">
      <c r="B5610"/>
      <c r="C5610"/>
    </row>
    <row r="5611" spans="2:3" x14ac:dyDescent="0.45">
      <c r="B5611"/>
      <c r="C5611"/>
    </row>
    <row r="5612" spans="2:3" x14ac:dyDescent="0.45">
      <c r="B5612"/>
      <c r="C5612"/>
    </row>
    <row r="5613" spans="2:3" x14ac:dyDescent="0.45">
      <c r="B5613"/>
      <c r="C5613"/>
    </row>
    <row r="5614" spans="2:3" x14ac:dyDescent="0.45">
      <c r="B5614"/>
      <c r="C5614"/>
    </row>
    <row r="5615" spans="2:3" x14ac:dyDescent="0.45">
      <c r="B5615"/>
      <c r="C5615"/>
    </row>
    <row r="5616" spans="2:3" x14ac:dyDescent="0.45">
      <c r="B5616"/>
      <c r="C5616"/>
    </row>
    <row r="5617" spans="2:3" x14ac:dyDescent="0.45">
      <c r="B5617"/>
      <c r="C5617"/>
    </row>
    <row r="5618" spans="2:3" x14ac:dyDescent="0.45">
      <c r="B5618"/>
      <c r="C5618"/>
    </row>
    <row r="5619" spans="2:3" x14ac:dyDescent="0.45">
      <c r="B5619"/>
      <c r="C5619"/>
    </row>
    <row r="5620" spans="2:3" x14ac:dyDescent="0.45">
      <c r="B5620"/>
      <c r="C5620"/>
    </row>
    <row r="5621" spans="2:3" x14ac:dyDescent="0.45">
      <c r="B5621"/>
      <c r="C5621"/>
    </row>
    <row r="5622" spans="2:3" x14ac:dyDescent="0.45">
      <c r="B5622"/>
      <c r="C5622"/>
    </row>
    <row r="5623" spans="2:3" x14ac:dyDescent="0.45">
      <c r="B5623"/>
      <c r="C5623"/>
    </row>
    <row r="5624" spans="2:3" x14ac:dyDescent="0.45">
      <c r="B5624"/>
      <c r="C5624"/>
    </row>
    <row r="5625" spans="2:3" x14ac:dyDescent="0.45">
      <c r="B5625"/>
      <c r="C5625"/>
    </row>
    <row r="5626" spans="2:3" x14ac:dyDescent="0.45">
      <c r="B5626"/>
      <c r="C5626"/>
    </row>
    <row r="5627" spans="2:3" x14ac:dyDescent="0.45">
      <c r="B5627"/>
      <c r="C5627"/>
    </row>
    <row r="5628" spans="2:3" x14ac:dyDescent="0.45">
      <c r="B5628"/>
      <c r="C5628"/>
    </row>
    <row r="5629" spans="2:3" x14ac:dyDescent="0.45">
      <c r="B5629"/>
      <c r="C5629"/>
    </row>
    <row r="5630" spans="2:3" x14ac:dyDescent="0.45">
      <c r="B5630"/>
      <c r="C5630"/>
    </row>
    <row r="5631" spans="2:3" x14ac:dyDescent="0.45">
      <c r="B5631"/>
      <c r="C5631"/>
    </row>
    <row r="5632" spans="2:3" x14ac:dyDescent="0.45">
      <c r="B5632"/>
      <c r="C5632"/>
    </row>
    <row r="5633" spans="2:3" x14ac:dyDescent="0.45">
      <c r="B5633"/>
      <c r="C5633"/>
    </row>
    <row r="5634" spans="2:3" x14ac:dyDescent="0.45">
      <c r="B5634"/>
      <c r="C5634"/>
    </row>
    <row r="5635" spans="2:3" x14ac:dyDescent="0.45">
      <c r="B5635"/>
      <c r="C5635"/>
    </row>
    <row r="5636" spans="2:3" x14ac:dyDescent="0.45">
      <c r="B5636"/>
      <c r="C5636"/>
    </row>
    <row r="5637" spans="2:3" x14ac:dyDescent="0.45">
      <c r="B5637"/>
      <c r="C5637"/>
    </row>
    <row r="5638" spans="2:3" x14ac:dyDescent="0.45">
      <c r="B5638"/>
      <c r="C5638"/>
    </row>
    <row r="5639" spans="2:3" x14ac:dyDescent="0.45">
      <c r="B5639"/>
      <c r="C5639"/>
    </row>
    <row r="5640" spans="2:3" x14ac:dyDescent="0.45">
      <c r="B5640"/>
      <c r="C5640"/>
    </row>
    <row r="5641" spans="2:3" x14ac:dyDescent="0.45">
      <c r="B5641"/>
      <c r="C5641"/>
    </row>
    <row r="5642" spans="2:3" x14ac:dyDescent="0.45">
      <c r="B5642"/>
      <c r="C5642"/>
    </row>
    <row r="5643" spans="2:3" x14ac:dyDescent="0.45">
      <c r="B5643"/>
      <c r="C5643"/>
    </row>
    <row r="5644" spans="2:3" x14ac:dyDescent="0.45">
      <c r="B5644"/>
      <c r="C5644"/>
    </row>
    <row r="5645" spans="2:3" x14ac:dyDescent="0.45">
      <c r="B5645"/>
      <c r="C5645"/>
    </row>
    <row r="5646" spans="2:3" x14ac:dyDescent="0.45">
      <c r="B5646"/>
      <c r="C5646"/>
    </row>
    <row r="5647" spans="2:3" x14ac:dyDescent="0.45">
      <c r="B5647"/>
      <c r="C5647"/>
    </row>
    <row r="5648" spans="2:3" x14ac:dyDescent="0.45">
      <c r="B5648"/>
      <c r="C5648"/>
    </row>
    <row r="5649" spans="2:3" x14ac:dyDescent="0.45">
      <c r="B5649"/>
      <c r="C5649"/>
    </row>
    <row r="5650" spans="2:3" x14ac:dyDescent="0.45">
      <c r="B5650"/>
      <c r="C5650"/>
    </row>
    <row r="5651" spans="2:3" x14ac:dyDescent="0.45">
      <c r="B5651"/>
      <c r="C5651"/>
    </row>
    <row r="5652" spans="2:3" x14ac:dyDescent="0.45">
      <c r="B5652"/>
      <c r="C5652"/>
    </row>
    <row r="5653" spans="2:3" x14ac:dyDescent="0.45">
      <c r="B5653"/>
      <c r="C5653"/>
    </row>
    <row r="5654" spans="2:3" x14ac:dyDescent="0.45">
      <c r="B5654"/>
      <c r="C5654"/>
    </row>
    <row r="5655" spans="2:3" x14ac:dyDescent="0.45">
      <c r="B5655"/>
      <c r="C5655"/>
    </row>
    <row r="5656" spans="2:3" x14ac:dyDescent="0.45">
      <c r="B5656"/>
      <c r="C5656"/>
    </row>
    <row r="5657" spans="2:3" x14ac:dyDescent="0.45">
      <c r="B5657"/>
      <c r="C5657"/>
    </row>
    <row r="5658" spans="2:3" x14ac:dyDescent="0.45">
      <c r="B5658"/>
      <c r="C5658"/>
    </row>
    <row r="5659" spans="2:3" x14ac:dyDescent="0.45">
      <c r="B5659"/>
      <c r="C5659"/>
    </row>
    <row r="5660" spans="2:3" x14ac:dyDescent="0.45">
      <c r="B5660"/>
      <c r="C5660"/>
    </row>
    <row r="5661" spans="2:3" x14ac:dyDescent="0.45">
      <c r="B5661"/>
      <c r="C5661"/>
    </row>
    <row r="5662" spans="2:3" x14ac:dyDescent="0.45">
      <c r="B5662"/>
      <c r="C5662"/>
    </row>
    <row r="5663" spans="2:3" x14ac:dyDescent="0.45">
      <c r="B5663"/>
      <c r="C5663"/>
    </row>
    <row r="5664" spans="2:3" x14ac:dyDescent="0.45">
      <c r="B5664"/>
      <c r="C5664"/>
    </row>
    <row r="5665" spans="2:3" x14ac:dyDescent="0.45">
      <c r="B5665"/>
      <c r="C5665"/>
    </row>
    <row r="5666" spans="2:3" x14ac:dyDescent="0.45">
      <c r="B5666"/>
      <c r="C5666"/>
    </row>
    <row r="5667" spans="2:3" x14ac:dyDescent="0.45">
      <c r="B5667"/>
      <c r="C5667"/>
    </row>
    <row r="5668" spans="2:3" x14ac:dyDescent="0.45">
      <c r="B5668"/>
      <c r="C5668"/>
    </row>
    <row r="5669" spans="2:3" x14ac:dyDescent="0.45">
      <c r="B5669"/>
      <c r="C5669"/>
    </row>
    <row r="5670" spans="2:3" x14ac:dyDescent="0.45">
      <c r="B5670"/>
      <c r="C5670"/>
    </row>
    <row r="5671" spans="2:3" x14ac:dyDescent="0.45">
      <c r="B5671"/>
      <c r="C5671"/>
    </row>
    <row r="5672" spans="2:3" x14ac:dyDescent="0.45">
      <c r="B5672"/>
      <c r="C5672"/>
    </row>
    <row r="5673" spans="2:3" x14ac:dyDescent="0.45">
      <c r="B5673"/>
      <c r="C5673"/>
    </row>
    <row r="5674" spans="2:3" x14ac:dyDescent="0.45">
      <c r="B5674"/>
      <c r="C5674"/>
    </row>
    <row r="5675" spans="2:3" x14ac:dyDescent="0.45">
      <c r="B5675"/>
      <c r="C5675"/>
    </row>
    <row r="5676" spans="2:3" x14ac:dyDescent="0.45">
      <c r="B5676"/>
      <c r="C5676"/>
    </row>
    <row r="5677" spans="2:3" x14ac:dyDescent="0.45">
      <c r="B5677"/>
      <c r="C5677"/>
    </row>
    <row r="5678" spans="2:3" x14ac:dyDescent="0.45">
      <c r="B5678"/>
      <c r="C5678"/>
    </row>
    <row r="5679" spans="2:3" x14ac:dyDescent="0.45">
      <c r="B5679"/>
      <c r="C5679"/>
    </row>
    <row r="5680" spans="2:3" x14ac:dyDescent="0.45">
      <c r="B5680"/>
      <c r="C5680"/>
    </row>
    <row r="5681" spans="2:3" x14ac:dyDescent="0.45">
      <c r="B5681"/>
      <c r="C5681"/>
    </row>
    <row r="5682" spans="2:3" x14ac:dyDescent="0.45">
      <c r="B5682"/>
      <c r="C5682"/>
    </row>
    <row r="5683" spans="2:3" x14ac:dyDescent="0.45">
      <c r="B5683"/>
      <c r="C5683"/>
    </row>
    <row r="5684" spans="2:3" x14ac:dyDescent="0.45">
      <c r="B5684"/>
      <c r="C5684"/>
    </row>
    <row r="5685" spans="2:3" x14ac:dyDescent="0.45">
      <c r="B5685"/>
      <c r="C5685"/>
    </row>
    <row r="5686" spans="2:3" x14ac:dyDescent="0.45">
      <c r="B5686"/>
      <c r="C5686"/>
    </row>
    <row r="5687" spans="2:3" x14ac:dyDescent="0.45">
      <c r="B5687"/>
      <c r="C5687"/>
    </row>
    <row r="5688" spans="2:3" x14ac:dyDescent="0.45">
      <c r="B5688"/>
      <c r="C5688"/>
    </row>
    <row r="5689" spans="2:3" x14ac:dyDescent="0.45">
      <c r="B5689"/>
      <c r="C5689"/>
    </row>
    <row r="5690" spans="2:3" x14ac:dyDescent="0.45">
      <c r="B5690"/>
      <c r="C5690"/>
    </row>
    <row r="5691" spans="2:3" x14ac:dyDescent="0.45">
      <c r="B5691"/>
      <c r="C5691"/>
    </row>
    <row r="5692" spans="2:3" x14ac:dyDescent="0.45">
      <c r="B5692"/>
      <c r="C5692"/>
    </row>
    <row r="5693" spans="2:3" x14ac:dyDescent="0.45">
      <c r="B5693"/>
      <c r="C5693"/>
    </row>
    <row r="5694" spans="2:3" x14ac:dyDescent="0.45">
      <c r="B5694"/>
      <c r="C5694"/>
    </row>
    <row r="5695" spans="2:3" x14ac:dyDescent="0.45">
      <c r="B5695"/>
      <c r="C5695"/>
    </row>
    <row r="5696" spans="2:3" x14ac:dyDescent="0.45">
      <c r="B5696"/>
      <c r="C5696"/>
    </row>
    <row r="5697" spans="2:3" x14ac:dyDescent="0.45">
      <c r="B5697"/>
      <c r="C5697"/>
    </row>
    <row r="5698" spans="2:3" x14ac:dyDescent="0.45">
      <c r="B5698"/>
      <c r="C5698"/>
    </row>
    <row r="5699" spans="2:3" x14ac:dyDescent="0.45">
      <c r="B5699"/>
      <c r="C5699"/>
    </row>
    <row r="5700" spans="2:3" x14ac:dyDescent="0.45">
      <c r="B5700"/>
      <c r="C5700"/>
    </row>
    <row r="5701" spans="2:3" x14ac:dyDescent="0.45">
      <c r="B5701"/>
      <c r="C5701"/>
    </row>
    <row r="5702" spans="2:3" x14ac:dyDescent="0.45">
      <c r="B5702"/>
      <c r="C5702"/>
    </row>
    <row r="5703" spans="2:3" x14ac:dyDescent="0.45">
      <c r="B5703"/>
      <c r="C5703"/>
    </row>
    <row r="5704" spans="2:3" x14ac:dyDescent="0.45">
      <c r="B5704"/>
      <c r="C5704"/>
    </row>
    <row r="5705" spans="2:3" x14ac:dyDescent="0.45">
      <c r="B5705"/>
      <c r="C5705"/>
    </row>
    <row r="5706" spans="2:3" x14ac:dyDescent="0.45">
      <c r="B5706"/>
      <c r="C5706"/>
    </row>
    <row r="5707" spans="2:3" x14ac:dyDescent="0.45">
      <c r="B5707"/>
      <c r="C5707"/>
    </row>
    <row r="5708" spans="2:3" x14ac:dyDescent="0.45">
      <c r="B5708"/>
      <c r="C5708"/>
    </row>
    <row r="5709" spans="2:3" x14ac:dyDescent="0.45">
      <c r="B5709"/>
      <c r="C5709"/>
    </row>
    <row r="5710" spans="2:3" x14ac:dyDescent="0.45">
      <c r="B5710"/>
      <c r="C5710"/>
    </row>
    <row r="5711" spans="2:3" x14ac:dyDescent="0.45">
      <c r="B5711"/>
      <c r="C5711"/>
    </row>
    <row r="5712" spans="2:3" x14ac:dyDescent="0.45">
      <c r="B5712"/>
      <c r="C5712"/>
    </row>
    <row r="5713" spans="2:3" x14ac:dyDescent="0.45">
      <c r="B5713"/>
      <c r="C5713"/>
    </row>
    <row r="5714" spans="2:3" x14ac:dyDescent="0.45">
      <c r="B5714"/>
      <c r="C5714"/>
    </row>
    <row r="5715" spans="2:3" x14ac:dyDescent="0.45">
      <c r="B5715"/>
      <c r="C5715"/>
    </row>
    <row r="5716" spans="2:3" x14ac:dyDescent="0.45">
      <c r="B5716"/>
      <c r="C5716"/>
    </row>
    <row r="5717" spans="2:3" x14ac:dyDescent="0.45">
      <c r="B5717"/>
      <c r="C5717"/>
    </row>
    <row r="5718" spans="2:3" x14ac:dyDescent="0.45">
      <c r="B5718"/>
      <c r="C5718"/>
    </row>
    <row r="5719" spans="2:3" x14ac:dyDescent="0.45">
      <c r="B5719"/>
      <c r="C5719"/>
    </row>
    <row r="5720" spans="2:3" x14ac:dyDescent="0.45">
      <c r="B5720"/>
      <c r="C5720"/>
    </row>
    <row r="5721" spans="2:3" x14ac:dyDescent="0.45">
      <c r="B5721"/>
      <c r="C5721"/>
    </row>
    <row r="5722" spans="2:3" x14ac:dyDescent="0.45">
      <c r="B5722"/>
      <c r="C5722"/>
    </row>
    <row r="5723" spans="2:3" x14ac:dyDescent="0.45">
      <c r="B5723"/>
      <c r="C5723"/>
    </row>
    <row r="5724" spans="2:3" x14ac:dyDescent="0.45">
      <c r="B5724"/>
      <c r="C5724"/>
    </row>
    <row r="5725" spans="2:3" x14ac:dyDescent="0.45">
      <c r="B5725"/>
      <c r="C5725"/>
    </row>
    <row r="5726" spans="2:3" x14ac:dyDescent="0.45">
      <c r="B5726"/>
      <c r="C5726"/>
    </row>
    <row r="5727" spans="2:3" x14ac:dyDescent="0.45">
      <c r="B5727"/>
      <c r="C5727"/>
    </row>
    <row r="5728" spans="2:3" x14ac:dyDescent="0.45">
      <c r="B5728"/>
      <c r="C5728"/>
    </row>
    <row r="5729" spans="2:3" x14ac:dyDescent="0.45">
      <c r="B5729"/>
      <c r="C5729"/>
    </row>
    <row r="5730" spans="2:3" x14ac:dyDescent="0.45">
      <c r="B5730"/>
      <c r="C5730"/>
    </row>
    <row r="5731" spans="2:3" x14ac:dyDescent="0.45">
      <c r="B5731"/>
      <c r="C5731"/>
    </row>
    <row r="5732" spans="2:3" x14ac:dyDescent="0.45">
      <c r="B5732"/>
      <c r="C5732"/>
    </row>
    <row r="5733" spans="2:3" x14ac:dyDescent="0.45">
      <c r="B5733"/>
      <c r="C5733"/>
    </row>
    <row r="5734" spans="2:3" x14ac:dyDescent="0.45">
      <c r="B5734"/>
      <c r="C5734"/>
    </row>
    <row r="5735" spans="2:3" x14ac:dyDescent="0.45">
      <c r="B5735"/>
      <c r="C5735"/>
    </row>
    <row r="5736" spans="2:3" x14ac:dyDescent="0.45">
      <c r="B5736"/>
      <c r="C5736"/>
    </row>
    <row r="5737" spans="2:3" x14ac:dyDescent="0.45">
      <c r="B5737"/>
      <c r="C5737"/>
    </row>
    <row r="5738" spans="2:3" x14ac:dyDescent="0.45">
      <c r="B5738"/>
      <c r="C5738"/>
    </row>
    <row r="5739" spans="2:3" x14ac:dyDescent="0.45">
      <c r="B5739"/>
      <c r="C5739"/>
    </row>
    <row r="5740" spans="2:3" x14ac:dyDescent="0.45">
      <c r="B5740"/>
      <c r="C5740"/>
    </row>
    <row r="5741" spans="2:3" x14ac:dyDescent="0.45">
      <c r="B5741"/>
      <c r="C5741"/>
    </row>
    <row r="5742" spans="2:3" x14ac:dyDescent="0.45">
      <c r="B5742"/>
      <c r="C5742"/>
    </row>
    <row r="5743" spans="2:3" x14ac:dyDescent="0.45">
      <c r="B5743"/>
      <c r="C5743"/>
    </row>
    <row r="5744" spans="2:3" x14ac:dyDescent="0.45">
      <c r="B5744"/>
      <c r="C5744"/>
    </row>
    <row r="5745" spans="2:3" x14ac:dyDescent="0.45">
      <c r="B5745"/>
      <c r="C5745"/>
    </row>
    <row r="5746" spans="2:3" x14ac:dyDescent="0.45">
      <c r="B5746"/>
      <c r="C5746"/>
    </row>
    <row r="5747" spans="2:3" x14ac:dyDescent="0.45">
      <c r="B5747"/>
      <c r="C5747"/>
    </row>
    <row r="5748" spans="2:3" x14ac:dyDescent="0.45">
      <c r="B5748"/>
      <c r="C5748"/>
    </row>
    <row r="5749" spans="2:3" x14ac:dyDescent="0.45">
      <c r="B5749"/>
      <c r="C5749"/>
    </row>
    <row r="5750" spans="2:3" x14ac:dyDescent="0.45">
      <c r="B5750"/>
      <c r="C5750"/>
    </row>
    <row r="5751" spans="2:3" x14ac:dyDescent="0.45">
      <c r="B5751"/>
      <c r="C5751"/>
    </row>
    <row r="5752" spans="2:3" x14ac:dyDescent="0.45">
      <c r="B5752"/>
      <c r="C5752"/>
    </row>
    <row r="5753" spans="2:3" x14ac:dyDescent="0.45">
      <c r="B5753"/>
      <c r="C5753"/>
    </row>
    <row r="5754" spans="2:3" x14ac:dyDescent="0.45">
      <c r="B5754"/>
      <c r="C5754"/>
    </row>
    <row r="5755" spans="2:3" x14ac:dyDescent="0.45">
      <c r="B5755"/>
      <c r="C5755"/>
    </row>
    <row r="5756" spans="2:3" x14ac:dyDescent="0.45">
      <c r="B5756"/>
      <c r="C5756"/>
    </row>
    <row r="5757" spans="2:3" x14ac:dyDescent="0.45">
      <c r="B5757"/>
      <c r="C5757"/>
    </row>
    <row r="5758" spans="2:3" x14ac:dyDescent="0.45">
      <c r="B5758"/>
      <c r="C5758"/>
    </row>
    <row r="5759" spans="2:3" x14ac:dyDescent="0.45">
      <c r="B5759"/>
      <c r="C5759"/>
    </row>
    <row r="5760" spans="2:3" x14ac:dyDescent="0.45">
      <c r="B5760"/>
      <c r="C5760"/>
    </row>
    <row r="5761" spans="2:3" x14ac:dyDescent="0.45">
      <c r="B5761"/>
      <c r="C5761"/>
    </row>
    <row r="5762" spans="2:3" x14ac:dyDescent="0.45">
      <c r="B5762"/>
      <c r="C5762"/>
    </row>
    <row r="5763" spans="2:3" x14ac:dyDescent="0.45">
      <c r="B5763"/>
      <c r="C5763"/>
    </row>
    <row r="5764" spans="2:3" x14ac:dyDescent="0.45">
      <c r="B5764"/>
      <c r="C5764"/>
    </row>
    <row r="5765" spans="2:3" x14ac:dyDescent="0.45">
      <c r="B5765"/>
      <c r="C5765"/>
    </row>
    <row r="5766" spans="2:3" x14ac:dyDescent="0.45">
      <c r="B5766"/>
      <c r="C5766"/>
    </row>
    <row r="5767" spans="2:3" x14ac:dyDescent="0.45">
      <c r="B5767"/>
      <c r="C5767"/>
    </row>
    <row r="5768" spans="2:3" x14ac:dyDescent="0.45">
      <c r="B5768"/>
      <c r="C5768"/>
    </row>
    <row r="5769" spans="2:3" x14ac:dyDescent="0.45">
      <c r="B5769"/>
      <c r="C5769"/>
    </row>
    <row r="5770" spans="2:3" x14ac:dyDescent="0.45">
      <c r="B5770"/>
      <c r="C5770"/>
    </row>
    <row r="5771" spans="2:3" x14ac:dyDescent="0.45">
      <c r="B5771"/>
      <c r="C5771"/>
    </row>
    <row r="5772" spans="2:3" x14ac:dyDescent="0.45">
      <c r="B5772"/>
      <c r="C5772"/>
    </row>
    <row r="5773" spans="2:3" x14ac:dyDescent="0.45">
      <c r="B5773"/>
      <c r="C5773"/>
    </row>
    <row r="5774" spans="2:3" x14ac:dyDescent="0.45">
      <c r="B5774"/>
      <c r="C5774"/>
    </row>
    <row r="5775" spans="2:3" x14ac:dyDescent="0.45">
      <c r="B5775"/>
      <c r="C5775"/>
    </row>
    <row r="5776" spans="2:3" x14ac:dyDescent="0.45">
      <c r="B5776"/>
      <c r="C5776"/>
    </row>
    <row r="5777" spans="2:3" x14ac:dyDescent="0.45">
      <c r="B5777"/>
      <c r="C5777"/>
    </row>
    <row r="5778" spans="2:3" x14ac:dyDescent="0.45">
      <c r="B5778"/>
      <c r="C5778"/>
    </row>
    <row r="5779" spans="2:3" x14ac:dyDescent="0.45">
      <c r="B5779"/>
      <c r="C5779"/>
    </row>
    <row r="5780" spans="2:3" x14ac:dyDescent="0.45">
      <c r="B5780"/>
      <c r="C5780"/>
    </row>
    <row r="5781" spans="2:3" x14ac:dyDescent="0.45">
      <c r="B5781"/>
      <c r="C5781"/>
    </row>
    <row r="5782" spans="2:3" x14ac:dyDescent="0.45">
      <c r="B5782"/>
      <c r="C5782"/>
    </row>
    <row r="5783" spans="2:3" x14ac:dyDescent="0.45">
      <c r="B5783"/>
      <c r="C5783"/>
    </row>
    <row r="5784" spans="2:3" x14ac:dyDescent="0.45">
      <c r="B5784"/>
      <c r="C5784"/>
    </row>
    <row r="5785" spans="2:3" x14ac:dyDescent="0.45">
      <c r="B5785"/>
      <c r="C5785"/>
    </row>
    <row r="5786" spans="2:3" x14ac:dyDescent="0.45">
      <c r="B5786"/>
      <c r="C5786"/>
    </row>
    <row r="5787" spans="2:3" x14ac:dyDescent="0.45">
      <c r="B5787"/>
      <c r="C5787"/>
    </row>
    <row r="5788" spans="2:3" x14ac:dyDescent="0.45">
      <c r="B5788"/>
      <c r="C5788"/>
    </row>
    <row r="5789" spans="2:3" x14ac:dyDescent="0.45">
      <c r="B5789"/>
      <c r="C5789"/>
    </row>
    <row r="5790" spans="2:3" x14ac:dyDescent="0.45">
      <c r="B5790"/>
      <c r="C5790"/>
    </row>
    <row r="5791" spans="2:3" x14ac:dyDescent="0.45">
      <c r="B5791"/>
      <c r="C5791"/>
    </row>
    <row r="5792" spans="2:3" x14ac:dyDescent="0.45">
      <c r="B5792"/>
      <c r="C5792"/>
    </row>
    <row r="5793" spans="2:3" x14ac:dyDescent="0.45">
      <c r="B5793"/>
      <c r="C5793"/>
    </row>
    <row r="5794" spans="2:3" x14ac:dyDescent="0.45">
      <c r="B5794"/>
      <c r="C5794"/>
    </row>
    <row r="5795" spans="2:3" x14ac:dyDescent="0.45">
      <c r="B5795"/>
      <c r="C5795"/>
    </row>
    <row r="5796" spans="2:3" x14ac:dyDescent="0.45">
      <c r="B5796"/>
      <c r="C5796"/>
    </row>
    <row r="5797" spans="2:3" x14ac:dyDescent="0.45">
      <c r="B5797"/>
      <c r="C5797"/>
    </row>
    <row r="5798" spans="2:3" x14ac:dyDescent="0.45">
      <c r="B5798"/>
      <c r="C5798"/>
    </row>
    <row r="5799" spans="2:3" x14ac:dyDescent="0.45">
      <c r="B5799"/>
      <c r="C5799"/>
    </row>
    <row r="5800" spans="2:3" x14ac:dyDescent="0.45">
      <c r="B5800"/>
      <c r="C5800"/>
    </row>
    <row r="5801" spans="2:3" x14ac:dyDescent="0.45">
      <c r="B5801"/>
      <c r="C5801"/>
    </row>
    <row r="5802" spans="2:3" x14ac:dyDescent="0.45">
      <c r="B5802"/>
      <c r="C5802"/>
    </row>
    <row r="5803" spans="2:3" x14ac:dyDescent="0.45">
      <c r="B5803"/>
      <c r="C5803"/>
    </row>
    <row r="5804" spans="2:3" x14ac:dyDescent="0.45">
      <c r="B5804"/>
      <c r="C5804"/>
    </row>
    <row r="5805" spans="2:3" x14ac:dyDescent="0.45">
      <c r="B5805"/>
      <c r="C5805"/>
    </row>
    <row r="5806" spans="2:3" x14ac:dyDescent="0.45">
      <c r="B5806"/>
      <c r="C5806"/>
    </row>
    <row r="5807" spans="2:3" x14ac:dyDescent="0.45">
      <c r="B5807"/>
      <c r="C5807"/>
    </row>
    <row r="5808" spans="2:3" x14ac:dyDescent="0.45">
      <c r="B5808"/>
      <c r="C5808"/>
    </row>
    <row r="5809" spans="2:3" x14ac:dyDescent="0.45">
      <c r="B5809"/>
      <c r="C5809"/>
    </row>
    <row r="5810" spans="2:3" x14ac:dyDescent="0.45">
      <c r="B5810"/>
      <c r="C5810"/>
    </row>
    <row r="5811" spans="2:3" x14ac:dyDescent="0.45">
      <c r="B5811"/>
      <c r="C5811"/>
    </row>
    <row r="5812" spans="2:3" x14ac:dyDescent="0.45">
      <c r="B5812"/>
      <c r="C5812"/>
    </row>
    <row r="5813" spans="2:3" x14ac:dyDescent="0.45">
      <c r="B5813"/>
      <c r="C5813"/>
    </row>
    <row r="5814" spans="2:3" x14ac:dyDescent="0.45">
      <c r="B5814"/>
      <c r="C5814"/>
    </row>
    <row r="5815" spans="2:3" x14ac:dyDescent="0.45">
      <c r="B5815"/>
      <c r="C5815"/>
    </row>
    <row r="5816" spans="2:3" x14ac:dyDescent="0.45">
      <c r="B5816"/>
      <c r="C5816"/>
    </row>
    <row r="5817" spans="2:3" x14ac:dyDescent="0.45">
      <c r="B5817"/>
      <c r="C5817"/>
    </row>
    <row r="5818" spans="2:3" x14ac:dyDescent="0.45">
      <c r="B5818"/>
      <c r="C5818"/>
    </row>
    <row r="5819" spans="2:3" x14ac:dyDescent="0.45">
      <c r="B5819"/>
      <c r="C5819"/>
    </row>
    <row r="5820" spans="2:3" x14ac:dyDescent="0.45">
      <c r="B5820"/>
      <c r="C5820"/>
    </row>
    <row r="5821" spans="2:3" x14ac:dyDescent="0.45">
      <c r="B5821"/>
      <c r="C5821"/>
    </row>
    <row r="5822" spans="2:3" x14ac:dyDescent="0.45">
      <c r="B5822"/>
      <c r="C5822"/>
    </row>
    <row r="5823" spans="2:3" x14ac:dyDescent="0.45">
      <c r="B5823"/>
      <c r="C5823"/>
    </row>
    <row r="5824" spans="2:3" x14ac:dyDescent="0.45">
      <c r="B5824"/>
      <c r="C5824"/>
    </row>
    <row r="5825" spans="2:3" x14ac:dyDescent="0.45">
      <c r="B5825"/>
      <c r="C5825"/>
    </row>
    <row r="5826" spans="2:3" x14ac:dyDescent="0.45">
      <c r="B5826"/>
      <c r="C5826"/>
    </row>
    <row r="5827" spans="2:3" x14ac:dyDescent="0.45">
      <c r="B5827"/>
      <c r="C5827"/>
    </row>
    <row r="5828" spans="2:3" x14ac:dyDescent="0.45">
      <c r="B5828"/>
      <c r="C5828"/>
    </row>
    <row r="5829" spans="2:3" x14ac:dyDescent="0.45">
      <c r="B5829"/>
      <c r="C5829"/>
    </row>
    <row r="5830" spans="2:3" x14ac:dyDescent="0.45">
      <c r="B5830"/>
      <c r="C5830"/>
    </row>
    <row r="5831" spans="2:3" x14ac:dyDescent="0.45">
      <c r="B5831"/>
      <c r="C5831"/>
    </row>
    <row r="5832" spans="2:3" x14ac:dyDescent="0.45">
      <c r="B5832"/>
      <c r="C5832"/>
    </row>
    <row r="5833" spans="2:3" x14ac:dyDescent="0.45">
      <c r="B5833"/>
      <c r="C5833"/>
    </row>
    <row r="5834" spans="2:3" x14ac:dyDescent="0.45">
      <c r="B5834"/>
      <c r="C5834"/>
    </row>
    <row r="5835" spans="2:3" x14ac:dyDescent="0.45">
      <c r="B5835"/>
      <c r="C5835"/>
    </row>
    <row r="5836" spans="2:3" x14ac:dyDescent="0.45">
      <c r="B5836"/>
      <c r="C5836"/>
    </row>
    <row r="5837" spans="2:3" x14ac:dyDescent="0.45">
      <c r="B5837"/>
      <c r="C5837"/>
    </row>
    <row r="5838" spans="2:3" x14ac:dyDescent="0.45">
      <c r="B5838"/>
      <c r="C5838"/>
    </row>
    <row r="5839" spans="2:3" x14ac:dyDescent="0.45">
      <c r="B5839"/>
      <c r="C5839"/>
    </row>
    <row r="5840" spans="2:3" x14ac:dyDescent="0.45">
      <c r="B5840"/>
      <c r="C5840"/>
    </row>
    <row r="5841" spans="2:3" x14ac:dyDescent="0.45">
      <c r="B5841"/>
      <c r="C5841"/>
    </row>
    <row r="5842" spans="2:3" x14ac:dyDescent="0.45">
      <c r="B5842"/>
      <c r="C5842"/>
    </row>
    <row r="5843" spans="2:3" x14ac:dyDescent="0.45">
      <c r="B5843"/>
      <c r="C5843"/>
    </row>
    <row r="5844" spans="2:3" x14ac:dyDescent="0.45">
      <c r="B5844"/>
      <c r="C5844"/>
    </row>
    <row r="5845" spans="2:3" x14ac:dyDescent="0.45">
      <c r="B5845"/>
      <c r="C5845"/>
    </row>
    <row r="5846" spans="2:3" x14ac:dyDescent="0.45">
      <c r="B5846"/>
      <c r="C5846"/>
    </row>
    <row r="5847" spans="2:3" x14ac:dyDescent="0.45">
      <c r="B5847"/>
      <c r="C5847"/>
    </row>
    <row r="5848" spans="2:3" x14ac:dyDescent="0.45">
      <c r="B5848"/>
      <c r="C5848"/>
    </row>
    <row r="5849" spans="2:3" x14ac:dyDescent="0.45">
      <c r="B5849"/>
      <c r="C5849"/>
    </row>
    <row r="5850" spans="2:3" x14ac:dyDescent="0.45">
      <c r="B5850"/>
      <c r="C5850"/>
    </row>
    <row r="5851" spans="2:3" x14ac:dyDescent="0.45">
      <c r="B5851"/>
      <c r="C5851"/>
    </row>
    <row r="5852" spans="2:3" x14ac:dyDescent="0.45">
      <c r="B5852"/>
      <c r="C5852"/>
    </row>
    <row r="5853" spans="2:3" x14ac:dyDescent="0.45">
      <c r="B5853"/>
      <c r="C5853"/>
    </row>
    <row r="5854" spans="2:3" x14ac:dyDescent="0.45">
      <c r="B5854"/>
      <c r="C5854"/>
    </row>
    <row r="5855" spans="2:3" x14ac:dyDescent="0.45">
      <c r="B5855"/>
      <c r="C5855"/>
    </row>
    <row r="5856" spans="2:3" x14ac:dyDescent="0.45">
      <c r="B5856"/>
      <c r="C5856"/>
    </row>
    <row r="5857" spans="2:3" x14ac:dyDescent="0.45">
      <c r="B5857"/>
      <c r="C5857"/>
    </row>
    <row r="5858" spans="2:3" x14ac:dyDescent="0.45">
      <c r="B5858"/>
      <c r="C5858"/>
    </row>
    <row r="5859" spans="2:3" x14ac:dyDescent="0.45">
      <c r="B5859"/>
      <c r="C5859"/>
    </row>
    <row r="5860" spans="2:3" x14ac:dyDescent="0.45">
      <c r="B5860"/>
      <c r="C5860"/>
    </row>
    <row r="5861" spans="2:3" x14ac:dyDescent="0.45">
      <c r="B5861"/>
      <c r="C5861"/>
    </row>
    <row r="5862" spans="2:3" x14ac:dyDescent="0.45">
      <c r="B5862"/>
      <c r="C5862"/>
    </row>
    <row r="5863" spans="2:3" x14ac:dyDescent="0.45">
      <c r="B5863"/>
      <c r="C5863"/>
    </row>
    <row r="5864" spans="2:3" x14ac:dyDescent="0.45">
      <c r="B5864"/>
      <c r="C5864"/>
    </row>
    <row r="5865" spans="2:3" x14ac:dyDescent="0.45">
      <c r="B5865"/>
      <c r="C5865"/>
    </row>
    <row r="5866" spans="2:3" x14ac:dyDescent="0.45">
      <c r="B5866"/>
      <c r="C5866"/>
    </row>
    <row r="5867" spans="2:3" x14ac:dyDescent="0.45">
      <c r="B5867"/>
      <c r="C5867"/>
    </row>
    <row r="5868" spans="2:3" x14ac:dyDescent="0.45">
      <c r="B5868"/>
      <c r="C5868"/>
    </row>
    <row r="5869" spans="2:3" x14ac:dyDescent="0.45">
      <c r="B5869"/>
      <c r="C5869"/>
    </row>
    <row r="5870" spans="2:3" x14ac:dyDescent="0.45">
      <c r="B5870"/>
      <c r="C5870"/>
    </row>
    <row r="5871" spans="2:3" x14ac:dyDescent="0.45">
      <c r="B5871"/>
      <c r="C5871"/>
    </row>
    <row r="5872" spans="2:3" x14ac:dyDescent="0.45">
      <c r="B5872"/>
      <c r="C5872"/>
    </row>
    <row r="5873" spans="2:3" x14ac:dyDescent="0.45">
      <c r="B5873"/>
      <c r="C5873"/>
    </row>
    <row r="5874" spans="2:3" x14ac:dyDescent="0.45">
      <c r="B5874"/>
      <c r="C5874"/>
    </row>
    <row r="5875" spans="2:3" x14ac:dyDescent="0.45">
      <c r="B5875"/>
      <c r="C5875"/>
    </row>
    <row r="5876" spans="2:3" x14ac:dyDescent="0.45">
      <c r="B5876"/>
      <c r="C5876"/>
    </row>
    <row r="5877" spans="2:3" x14ac:dyDescent="0.45">
      <c r="B5877"/>
      <c r="C5877"/>
    </row>
    <row r="5878" spans="2:3" x14ac:dyDescent="0.45">
      <c r="B5878"/>
      <c r="C5878"/>
    </row>
    <row r="5879" spans="2:3" x14ac:dyDescent="0.45">
      <c r="B5879"/>
      <c r="C5879"/>
    </row>
    <row r="5880" spans="2:3" x14ac:dyDescent="0.45">
      <c r="B5880"/>
      <c r="C5880"/>
    </row>
    <row r="5881" spans="2:3" x14ac:dyDescent="0.45">
      <c r="B5881"/>
      <c r="C5881"/>
    </row>
    <row r="5882" spans="2:3" x14ac:dyDescent="0.45">
      <c r="B5882"/>
      <c r="C5882"/>
    </row>
    <row r="5883" spans="2:3" x14ac:dyDescent="0.45">
      <c r="B5883"/>
      <c r="C5883"/>
    </row>
    <row r="5884" spans="2:3" x14ac:dyDescent="0.45">
      <c r="B5884"/>
      <c r="C5884"/>
    </row>
    <row r="5885" spans="2:3" x14ac:dyDescent="0.45">
      <c r="B5885"/>
      <c r="C5885"/>
    </row>
    <row r="5886" spans="2:3" x14ac:dyDescent="0.45">
      <c r="B5886"/>
      <c r="C5886"/>
    </row>
    <row r="5887" spans="2:3" x14ac:dyDescent="0.45">
      <c r="B5887"/>
      <c r="C5887"/>
    </row>
    <row r="5888" spans="2:3" x14ac:dyDescent="0.45">
      <c r="B5888"/>
      <c r="C5888"/>
    </row>
    <row r="5889" spans="2:3" x14ac:dyDescent="0.45">
      <c r="B5889"/>
      <c r="C5889"/>
    </row>
    <row r="5890" spans="2:3" x14ac:dyDescent="0.45">
      <c r="B5890"/>
      <c r="C5890"/>
    </row>
    <row r="5891" spans="2:3" x14ac:dyDescent="0.45">
      <c r="B5891"/>
      <c r="C5891"/>
    </row>
    <row r="5892" spans="2:3" x14ac:dyDescent="0.45">
      <c r="B5892"/>
      <c r="C5892"/>
    </row>
    <row r="5893" spans="2:3" x14ac:dyDescent="0.45">
      <c r="B5893"/>
      <c r="C5893"/>
    </row>
    <row r="5894" spans="2:3" x14ac:dyDescent="0.45">
      <c r="B5894"/>
      <c r="C5894"/>
    </row>
    <row r="5895" spans="2:3" x14ac:dyDescent="0.45">
      <c r="B5895"/>
      <c r="C5895"/>
    </row>
    <row r="5896" spans="2:3" x14ac:dyDescent="0.45">
      <c r="B5896"/>
      <c r="C5896"/>
    </row>
    <row r="5897" spans="2:3" x14ac:dyDescent="0.45">
      <c r="B5897"/>
      <c r="C5897"/>
    </row>
    <row r="5898" spans="2:3" x14ac:dyDescent="0.45">
      <c r="B5898"/>
      <c r="C5898"/>
    </row>
    <row r="5899" spans="2:3" x14ac:dyDescent="0.45">
      <c r="B5899"/>
      <c r="C5899"/>
    </row>
    <row r="5900" spans="2:3" x14ac:dyDescent="0.45">
      <c r="B5900"/>
      <c r="C5900"/>
    </row>
    <row r="5901" spans="2:3" x14ac:dyDescent="0.45">
      <c r="B5901"/>
      <c r="C5901"/>
    </row>
    <row r="5902" spans="2:3" x14ac:dyDescent="0.45">
      <c r="B5902"/>
      <c r="C5902"/>
    </row>
    <row r="5903" spans="2:3" x14ac:dyDescent="0.45">
      <c r="B5903"/>
      <c r="C5903"/>
    </row>
    <row r="5904" spans="2:3" x14ac:dyDescent="0.45">
      <c r="B5904"/>
      <c r="C5904"/>
    </row>
    <row r="5905" spans="2:3" x14ac:dyDescent="0.45">
      <c r="B5905"/>
      <c r="C5905"/>
    </row>
    <row r="5906" spans="2:3" x14ac:dyDescent="0.45">
      <c r="B5906"/>
      <c r="C5906"/>
    </row>
    <row r="5907" spans="2:3" x14ac:dyDescent="0.45">
      <c r="B5907"/>
      <c r="C5907"/>
    </row>
    <row r="5908" spans="2:3" x14ac:dyDescent="0.45">
      <c r="B5908"/>
      <c r="C5908"/>
    </row>
    <row r="5909" spans="2:3" x14ac:dyDescent="0.45">
      <c r="B5909"/>
      <c r="C5909"/>
    </row>
    <row r="5910" spans="2:3" x14ac:dyDescent="0.45">
      <c r="B5910"/>
      <c r="C5910"/>
    </row>
    <row r="5911" spans="2:3" x14ac:dyDescent="0.45">
      <c r="B5911"/>
      <c r="C5911"/>
    </row>
    <row r="5912" spans="2:3" x14ac:dyDescent="0.45">
      <c r="B5912"/>
      <c r="C5912"/>
    </row>
    <row r="5913" spans="2:3" x14ac:dyDescent="0.45">
      <c r="B5913"/>
      <c r="C5913"/>
    </row>
    <row r="5914" spans="2:3" x14ac:dyDescent="0.45">
      <c r="B5914"/>
      <c r="C5914"/>
    </row>
    <row r="5915" spans="2:3" x14ac:dyDescent="0.45">
      <c r="B5915"/>
      <c r="C5915"/>
    </row>
    <row r="5916" spans="2:3" x14ac:dyDescent="0.45">
      <c r="B5916"/>
      <c r="C5916"/>
    </row>
    <row r="5917" spans="2:3" x14ac:dyDescent="0.45">
      <c r="B5917"/>
      <c r="C5917"/>
    </row>
    <row r="5918" spans="2:3" x14ac:dyDescent="0.45">
      <c r="B5918"/>
      <c r="C5918"/>
    </row>
    <row r="5919" spans="2:3" x14ac:dyDescent="0.45">
      <c r="B5919"/>
      <c r="C5919"/>
    </row>
    <row r="5920" spans="2:3" x14ac:dyDescent="0.45">
      <c r="B5920"/>
      <c r="C5920"/>
    </row>
    <row r="5921" spans="2:3" x14ac:dyDescent="0.45">
      <c r="B5921"/>
      <c r="C5921"/>
    </row>
    <row r="5922" spans="2:3" x14ac:dyDescent="0.45">
      <c r="B5922"/>
      <c r="C5922"/>
    </row>
    <row r="5923" spans="2:3" x14ac:dyDescent="0.45">
      <c r="B5923"/>
      <c r="C5923"/>
    </row>
    <row r="5924" spans="2:3" x14ac:dyDescent="0.45">
      <c r="B5924"/>
      <c r="C5924"/>
    </row>
    <row r="5925" spans="2:3" x14ac:dyDescent="0.45">
      <c r="B5925"/>
      <c r="C5925"/>
    </row>
    <row r="5926" spans="2:3" x14ac:dyDescent="0.45">
      <c r="B5926"/>
      <c r="C5926"/>
    </row>
    <row r="5927" spans="2:3" x14ac:dyDescent="0.45">
      <c r="B5927"/>
      <c r="C5927"/>
    </row>
    <row r="5928" spans="2:3" x14ac:dyDescent="0.45">
      <c r="B5928"/>
      <c r="C5928"/>
    </row>
    <row r="5929" spans="2:3" x14ac:dyDescent="0.45">
      <c r="B5929"/>
      <c r="C5929"/>
    </row>
    <row r="5930" spans="2:3" x14ac:dyDescent="0.45">
      <c r="B5930"/>
      <c r="C5930"/>
    </row>
    <row r="5931" spans="2:3" x14ac:dyDescent="0.45">
      <c r="B5931"/>
      <c r="C5931"/>
    </row>
    <row r="5932" spans="2:3" x14ac:dyDescent="0.45">
      <c r="B5932"/>
      <c r="C5932"/>
    </row>
    <row r="5933" spans="2:3" x14ac:dyDescent="0.45">
      <c r="B5933"/>
      <c r="C5933"/>
    </row>
    <row r="5934" spans="2:3" x14ac:dyDescent="0.45">
      <c r="B5934"/>
      <c r="C5934"/>
    </row>
    <row r="5935" spans="2:3" x14ac:dyDescent="0.45">
      <c r="B5935"/>
      <c r="C5935"/>
    </row>
    <row r="5936" spans="2:3" x14ac:dyDescent="0.45">
      <c r="B5936"/>
      <c r="C5936"/>
    </row>
    <row r="5937" spans="2:3" x14ac:dyDescent="0.45">
      <c r="B5937"/>
      <c r="C5937"/>
    </row>
    <row r="5938" spans="2:3" x14ac:dyDescent="0.45">
      <c r="B5938"/>
      <c r="C5938"/>
    </row>
    <row r="5939" spans="2:3" x14ac:dyDescent="0.45">
      <c r="B5939"/>
      <c r="C5939"/>
    </row>
    <row r="5940" spans="2:3" x14ac:dyDescent="0.45">
      <c r="B5940"/>
      <c r="C5940"/>
    </row>
    <row r="5941" spans="2:3" x14ac:dyDescent="0.45">
      <c r="B5941"/>
      <c r="C5941"/>
    </row>
    <row r="5942" spans="2:3" x14ac:dyDescent="0.45">
      <c r="B5942"/>
      <c r="C5942"/>
    </row>
    <row r="5943" spans="2:3" x14ac:dyDescent="0.45">
      <c r="B5943"/>
      <c r="C5943"/>
    </row>
    <row r="5944" spans="2:3" x14ac:dyDescent="0.45">
      <c r="B5944"/>
      <c r="C5944"/>
    </row>
    <row r="5945" spans="2:3" x14ac:dyDescent="0.45">
      <c r="B5945"/>
      <c r="C5945"/>
    </row>
    <row r="5946" spans="2:3" x14ac:dyDescent="0.45">
      <c r="B5946"/>
      <c r="C5946"/>
    </row>
    <row r="5947" spans="2:3" x14ac:dyDescent="0.45">
      <c r="B5947"/>
      <c r="C5947"/>
    </row>
    <row r="5948" spans="2:3" x14ac:dyDescent="0.45">
      <c r="B5948"/>
      <c r="C5948"/>
    </row>
    <row r="5949" spans="2:3" x14ac:dyDescent="0.45">
      <c r="B5949"/>
      <c r="C5949"/>
    </row>
    <row r="5950" spans="2:3" x14ac:dyDescent="0.45">
      <c r="B5950"/>
      <c r="C5950"/>
    </row>
    <row r="5951" spans="2:3" x14ac:dyDescent="0.45">
      <c r="B5951"/>
      <c r="C5951"/>
    </row>
    <row r="5952" spans="2:3" x14ac:dyDescent="0.45">
      <c r="B5952"/>
      <c r="C5952"/>
    </row>
    <row r="5953" spans="2:3" x14ac:dyDescent="0.45">
      <c r="B5953"/>
      <c r="C5953"/>
    </row>
    <row r="5954" spans="2:3" x14ac:dyDescent="0.45">
      <c r="B5954"/>
      <c r="C5954"/>
    </row>
    <row r="5955" spans="2:3" x14ac:dyDescent="0.45">
      <c r="B5955"/>
      <c r="C5955"/>
    </row>
    <row r="5956" spans="2:3" x14ac:dyDescent="0.45">
      <c r="B5956"/>
      <c r="C5956"/>
    </row>
    <row r="5957" spans="2:3" x14ac:dyDescent="0.45">
      <c r="B5957"/>
      <c r="C5957"/>
    </row>
    <row r="5958" spans="2:3" x14ac:dyDescent="0.45">
      <c r="B5958"/>
      <c r="C5958"/>
    </row>
    <row r="5959" spans="2:3" x14ac:dyDescent="0.45">
      <c r="B5959"/>
      <c r="C5959"/>
    </row>
    <row r="5960" spans="2:3" x14ac:dyDescent="0.45">
      <c r="B5960"/>
      <c r="C5960"/>
    </row>
    <row r="5961" spans="2:3" x14ac:dyDescent="0.45">
      <c r="B5961"/>
      <c r="C5961"/>
    </row>
    <row r="5962" spans="2:3" x14ac:dyDescent="0.45">
      <c r="B5962"/>
      <c r="C5962"/>
    </row>
    <row r="5963" spans="2:3" x14ac:dyDescent="0.45">
      <c r="B5963"/>
      <c r="C5963"/>
    </row>
    <row r="5964" spans="2:3" x14ac:dyDescent="0.45">
      <c r="B5964"/>
      <c r="C5964"/>
    </row>
    <row r="5965" spans="2:3" x14ac:dyDescent="0.45">
      <c r="B5965"/>
      <c r="C5965"/>
    </row>
    <row r="5966" spans="2:3" x14ac:dyDescent="0.45">
      <c r="B5966"/>
      <c r="C5966"/>
    </row>
    <row r="5967" spans="2:3" x14ac:dyDescent="0.45">
      <c r="B5967"/>
      <c r="C5967"/>
    </row>
    <row r="5968" spans="2:3" x14ac:dyDescent="0.45">
      <c r="B5968"/>
      <c r="C5968"/>
    </row>
    <row r="5969" spans="2:3" x14ac:dyDescent="0.45">
      <c r="B5969"/>
      <c r="C5969"/>
    </row>
    <row r="5970" spans="2:3" x14ac:dyDescent="0.45">
      <c r="B5970"/>
      <c r="C5970"/>
    </row>
    <row r="5971" spans="2:3" x14ac:dyDescent="0.45">
      <c r="B5971"/>
      <c r="C5971"/>
    </row>
    <row r="5972" spans="2:3" x14ac:dyDescent="0.45">
      <c r="B5972"/>
      <c r="C5972"/>
    </row>
    <row r="5973" spans="2:3" x14ac:dyDescent="0.45">
      <c r="B5973"/>
      <c r="C5973"/>
    </row>
    <row r="5974" spans="2:3" x14ac:dyDescent="0.45">
      <c r="B5974"/>
      <c r="C5974"/>
    </row>
    <row r="5975" spans="2:3" x14ac:dyDescent="0.45">
      <c r="B5975"/>
      <c r="C5975"/>
    </row>
    <row r="5976" spans="2:3" x14ac:dyDescent="0.45">
      <c r="B5976"/>
      <c r="C5976"/>
    </row>
    <row r="5977" spans="2:3" x14ac:dyDescent="0.45">
      <c r="B5977"/>
      <c r="C5977"/>
    </row>
    <row r="5978" spans="2:3" x14ac:dyDescent="0.45">
      <c r="B5978"/>
      <c r="C5978"/>
    </row>
    <row r="5979" spans="2:3" x14ac:dyDescent="0.45">
      <c r="B5979"/>
      <c r="C5979"/>
    </row>
    <row r="5980" spans="2:3" x14ac:dyDescent="0.45">
      <c r="B5980"/>
      <c r="C5980"/>
    </row>
    <row r="5981" spans="2:3" x14ac:dyDescent="0.45">
      <c r="B5981"/>
      <c r="C5981"/>
    </row>
    <row r="5982" spans="2:3" x14ac:dyDescent="0.45">
      <c r="B5982"/>
      <c r="C5982"/>
    </row>
    <row r="5983" spans="2:3" x14ac:dyDescent="0.45">
      <c r="B5983"/>
      <c r="C5983"/>
    </row>
    <row r="5984" spans="2:3" x14ac:dyDescent="0.45">
      <c r="B5984"/>
      <c r="C5984"/>
    </row>
    <row r="5985" spans="2:3" x14ac:dyDescent="0.45">
      <c r="B5985"/>
      <c r="C5985"/>
    </row>
    <row r="5986" spans="2:3" x14ac:dyDescent="0.45">
      <c r="B5986"/>
      <c r="C5986"/>
    </row>
    <row r="5987" spans="2:3" x14ac:dyDescent="0.45">
      <c r="B5987"/>
      <c r="C5987"/>
    </row>
    <row r="5988" spans="2:3" x14ac:dyDescent="0.45">
      <c r="B5988"/>
      <c r="C5988"/>
    </row>
    <row r="5989" spans="2:3" x14ac:dyDescent="0.45">
      <c r="B5989"/>
      <c r="C5989"/>
    </row>
    <row r="5990" spans="2:3" x14ac:dyDescent="0.45">
      <c r="B5990"/>
      <c r="C5990"/>
    </row>
    <row r="5991" spans="2:3" x14ac:dyDescent="0.45">
      <c r="B5991"/>
      <c r="C5991"/>
    </row>
    <row r="5992" spans="2:3" x14ac:dyDescent="0.45">
      <c r="B5992"/>
      <c r="C5992"/>
    </row>
    <row r="5993" spans="2:3" x14ac:dyDescent="0.45">
      <c r="B5993"/>
      <c r="C5993"/>
    </row>
    <row r="5994" spans="2:3" x14ac:dyDescent="0.45">
      <c r="B5994"/>
      <c r="C5994"/>
    </row>
    <row r="5995" spans="2:3" x14ac:dyDescent="0.45">
      <c r="B5995"/>
      <c r="C5995"/>
    </row>
    <row r="5996" spans="2:3" x14ac:dyDescent="0.45">
      <c r="B5996"/>
      <c r="C5996"/>
    </row>
    <row r="5997" spans="2:3" x14ac:dyDescent="0.45">
      <c r="B5997"/>
      <c r="C5997"/>
    </row>
    <row r="5998" spans="2:3" x14ac:dyDescent="0.45">
      <c r="B5998"/>
      <c r="C5998"/>
    </row>
    <row r="5999" spans="2:3" x14ac:dyDescent="0.45">
      <c r="B5999"/>
      <c r="C5999"/>
    </row>
    <row r="6000" spans="2:3" x14ac:dyDescent="0.45">
      <c r="B6000"/>
      <c r="C6000"/>
    </row>
    <row r="6001" spans="2:3" x14ac:dyDescent="0.45">
      <c r="B6001"/>
      <c r="C6001"/>
    </row>
    <row r="6002" spans="2:3" x14ac:dyDescent="0.45">
      <c r="B6002"/>
      <c r="C6002"/>
    </row>
    <row r="6003" spans="2:3" x14ac:dyDescent="0.45">
      <c r="B6003"/>
      <c r="C6003"/>
    </row>
    <row r="6004" spans="2:3" x14ac:dyDescent="0.45">
      <c r="B6004"/>
      <c r="C6004"/>
    </row>
    <row r="6005" spans="2:3" x14ac:dyDescent="0.45">
      <c r="B6005"/>
      <c r="C6005"/>
    </row>
    <row r="6006" spans="2:3" x14ac:dyDescent="0.45">
      <c r="B6006"/>
      <c r="C6006"/>
    </row>
    <row r="6007" spans="2:3" x14ac:dyDescent="0.45">
      <c r="B6007"/>
      <c r="C6007"/>
    </row>
    <row r="6008" spans="2:3" x14ac:dyDescent="0.45">
      <c r="B6008"/>
      <c r="C6008"/>
    </row>
    <row r="6009" spans="2:3" x14ac:dyDescent="0.45">
      <c r="B6009"/>
      <c r="C6009"/>
    </row>
    <row r="6010" spans="2:3" x14ac:dyDescent="0.45">
      <c r="B6010"/>
      <c r="C6010"/>
    </row>
    <row r="6011" spans="2:3" x14ac:dyDescent="0.45">
      <c r="B6011"/>
      <c r="C6011"/>
    </row>
    <row r="6012" spans="2:3" x14ac:dyDescent="0.45">
      <c r="B6012"/>
      <c r="C6012"/>
    </row>
    <row r="6013" spans="2:3" x14ac:dyDescent="0.45">
      <c r="B6013"/>
      <c r="C6013"/>
    </row>
    <row r="6014" spans="2:3" x14ac:dyDescent="0.45">
      <c r="B6014"/>
      <c r="C6014"/>
    </row>
    <row r="6015" spans="2:3" x14ac:dyDescent="0.45">
      <c r="B6015"/>
      <c r="C6015"/>
    </row>
    <row r="6016" spans="2:3" x14ac:dyDescent="0.45">
      <c r="B6016"/>
      <c r="C6016"/>
    </row>
    <row r="6017" spans="2:3" x14ac:dyDescent="0.45">
      <c r="B6017"/>
      <c r="C6017"/>
    </row>
    <row r="6018" spans="2:3" x14ac:dyDescent="0.45">
      <c r="B6018"/>
      <c r="C6018"/>
    </row>
    <row r="6019" spans="2:3" x14ac:dyDescent="0.45">
      <c r="B6019"/>
      <c r="C6019"/>
    </row>
    <row r="6020" spans="2:3" x14ac:dyDescent="0.45">
      <c r="B6020"/>
      <c r="C6020"/>
    </row>
    <row r="6021" spans="2:3" x14ac:dyDescent="0.45">
      <c r="B6021"/>
      <c r="C6021"/>
    </row>
    <row r="6022" spans="2:3" x14ac:dyDescent="0.45">
      <c r="B6022"/>
      <c r="C6022"/>
    </row>
    <row r="6023" spans="2:3" x14ac:dyDescent="0.45">
      <c r="B6023"/>
      <c r="C6023"/>
    </row>
    <row r="6024" spans="2:3" x14ac:dyDescent="0.45">
      <c r="B6024"/>
      <c r="C6024"/>
    </row>
    <row r="6025" spans="2:3" x14ac:dyDescent="0.45">
      <c r="B6025"/>
      <c r="C6025"/>
    </row>
    <row r="6026" spans="2:3" x14ac:dyDescent="0.45">
      <c r="B6026"/>
      <c r="C6026"/>
    </row>
    <row r="6027" spans="2:3" x14ac:dyDescent="0.45">
      <c r="B6027"/>
      <c r="C6027"/>
    </row>
    <row r="6028" spans="2:3" x14ac:dyDescent="0.45">
      <c r="B6028"/>
      <c r="C6028"/>
    </row>
    <row r="6029" spans="2:3" x14ac:dyDescent="0.45">
      <c r="B6029"/>
      <c r="C6029"/>
    </row>
    <row r="6030" spans="2:3" x14ac:dyDescent="0.45">
      <c r="B6030"/>
      <c r="C6030"/>
    </row>
    <row r="6031" spans="2:3" x14ac:dyDescent="0.45">
      <c r="B6031"/>
      <c r="C6031"/>
    </row>
    <row r="6032" spans="2:3" x14ac:dyDescent="0.45">
      <c r="B6032"/>
      <c r="C6032"/>
    </row>
    <row r="6033" spans="2:3" x14ac:dyDescent="0.45">
      <c r="B6033"/>
      <c r="C6033"/>
    </row>
    <row r="6034" spans="2:3" x14ac:dyDescent="0.45">
      <c r="B6034"/>
      <c r="C6034"/>
    </row>
    <row r="6035" spans="2:3" x14ac:dyDescent="0.45">
      <c r="B6035"/>
      <c r="C6035"/>
    </row>
    <row r="6036" spans="2:3" x14ac:dyDescent="0.45">
      <c r="B6036"/>
      <c r="C6036"/>
    </row>
    <row r="6037" spans="2:3" x14ac:dyDescent="0.45">
      <c r="B6037"/>
      <c r="C6037"/>
    </row>
    <row r="6038" spans="2:3" x14ac:dyDescent="0.45">
      <c r="B6038"/>
      <c r="C6038"/>
    </row>
    <row r="6039" spans="2:3" x14ac:dyDescent="0.45">
      <c r="B6039"/>
      <c r="C6039"/>
    </row>
    <row r="6040" spans="2:3" x14ac:dyDescent="0.45">
      <c r="B6040"/>
      <c r="C6040"/>
    </row>
    <row r="6041" spans="2:3" x14ac:dyDescent="0.45">
      <c r="B6041"/>
      <c r="C6041"/>
    </row>
    <row r="6042" spans="2:3" x14ac:dyDescent="0.45">
      <c r="B6042"/>
      <c r="C6042"/>
    </row>
    <row r="6043" spans="2:3" x14ac:dyDescent="0.45">
      <c r="B6043"/>
      <c r="C6043"/>
    </row>
    <row r="6044" spans="2:3" x14ac:dyDescent="0.45">
      <c r="B6044"/>
      <c r="C6044"/>
    </row>
    <row r="6045" spans="2:3" x14ac:dyDescent="0.45">
      <c r="B6045"/>
      <c r="C6045"/>
    </row>
    <row r="6046" spans="2:3" x14ac:dyDescent="0.45">
      <c r="B6046"/>
      <c r="C6046"/>
    </row>
    <row r="6047" spans="2:3" x14ac:dyDescent="0.45">
      <c r="B6047"/>
      <c r="C6047"/>
    </row>
    <row r="6048" spans="2:3" x14ac:dyDescent="0.45">
      <c r="B6048"/>
      <c r="C6048"/>
    </row>
    <row r="6049" spans="2:3" x14ac:dyDescent="0.45">
      <c r="B6049"/>
      <c r="C6049"/>
    </row>
    <row r="6050" spans="2:3" x14ac:dyDescent="0.45">
      <c r="B6050"/>
      <c r="C6050"/>
    </row>
    <row r="6051" spans="2:3" x14ac:dyDescent="0.45">
      <c r="B6051"/>
      <c r="C6051"/>
    </row>
    <row r="6052" spans="2:3" x14ac:dyDescent="0.45">
      <c r="B6052"/>
      <c r="C6052"/>
    </row>
    <row r="6053" spans="2:3" x14ac:dyDescent="0.45">
      <c r="B6053"/>
      <c r="C6053"/>
    </row>
    <row r="6054" spans="2:3" x14ac:dyDescent="0.45">
      <c r="B6054"/>
      <c r="C6054"/>
    </row>
    <row r="6055" spans="2:3" x14ac:dyDescent="0.45">
      <c r="B6055"/>
      <c r="C6055"/>
    </row>
    <row r="6056" spans="2:3" x14ac:dyDescent="0.45">
      <c r="B6056"/>
      <c r="C6056"/>
    </row>
    <row r="6057" spans="2:3" x14ac:dyDescent="0.45">
      <c r="B6057"/>
      <c r="C6057"/>
    </row>
    <row r="6058" spans="2:3" x14ac:dyDescent="0.45">
      <c r="B6058"/>
      <c r="C6058"/>
    </row>
    <row r="6059" spans="2:3" x14ac:dyDescent="0.45">
      <c r="B6059"/>
      <c r="C6059"/>
    </row>
    <row r="6060" spans="2:3" x14ac:dyDescent="0.45">
      <c r="B6060"/>
      <c r="C6060"/>
    </row>
    <row r="6061" spans="2:3" x14ac:dyDescent="0.45">
      <c r="B6061"/>
      <c r="C6061"/>
    </row>
    <row r="6062" spans="2:3" x14ac:dyDescent="0.45">
      <c r="B6062"/>
      <c r="C6062"/>
    </row>
    <row r="6063" spans="2:3" x14ac:dyDescent="0.45">
      <c r="B6063"/>
      <c r="C6063"/>
    </row>
    <row r="6064" spans="2:3" x14ac:dyDescent="0.45">
      <c r="B6064"/>
      <c r="C6064"/>
    </row>
    <row r="6065" spans="2:3" x14ac:dyDescent="0.45">
      <c r="B6065"/>
      <c r="C6065"/>
    </row>
    <row r="6066" spans="2:3" x14ac:dyDescent="0.45">
      <c r="B6066"/>
      <c r="C6066"/>
    </row>
    <row r="6067" spans="2:3" x14ac:dyDescent="0.45">
      <c r="B6067"/>
      <c r="C6067"/>
    </row>
    <row r="6068" spans="2:3" x14ac:dyDescent="0.45">
      <c r="B6068"/>
      <c r="C6068"/>
    </row>
    <row r="6069" spans="2:3" x14ac:dyDescent="0.45">
      <c r="B6069"/>
      <c r="C6069"/>
    </row>
    <row r="6070" spans="2:3" x14ac:dyDescent="0.45">
      <c r="B6070"/>
      <c r="C6070"/>
    </row>
    <row r="6071" spans="2:3" x14ac:dyDescent="0.45">
      <c r="B6071"/>
      <c r="C6071"/>
    </row>
    <row r="6072" spans="2:3" x14ac:dyDescent="0.45">
      <c r="B6072"/>
      <c r="C6072"/>
    </row>
    <row r="6073" spans="2:3" x14ac:dyDescent="0.45">
      <c r="B6073"/>
      <c r="C6073"/>
    </row>
    <row r="6074" spans="2:3" x14ac:dyDescent="0.45">
      <c r="B6074"/>
      <c r="C6074"/>
    </row>
    <row r="6075" spans="2:3" x14ac:dyDescent="0.45">
      <c r="B6075"/>
      <c r="C6075"/>
    </row>
    <row r="6076" spans="2:3" x14ac:dyDescent="0.45">
      <c r="B6076"/>
      <c r="C6076"/>
    </row>
    <row r="6077" spans="2:3" x14ac:dyDescent="0.45">
      <c r="B6077"/>
      <c r="C6077"/>
    </row>
    <row r="6078" spans="2:3" x14ac:dyDescent="0.45">
      <c r="B6078"/>
      <c r="C6078"/>
    </row>
    <row r="6079" spans="2:3" x14ac:dyDescent="0.45">
      <c r="B6079"/>
      <c r="C6079"/>
    </row>
    <row r="6080" spans="2:3" x14ac:dyDescent="0.45">
      <c r="B6080"/>
      <c r="C6080"/>
    </row>
    <row r="6081" spans="2:3" x14ac:dyDescent="0.45">
      <c r="B6081"/>
      <c r="C6081"/>
    </row>
    <row r="6082" spans="2:3" x14ac:dyDescent="0.45">
      <c r="B6082"/>
      <c r="C6082"/>
    </row>
    <row r="6083" spans="2:3" x14ac:dyDescent="0.45">
      <c r="B6083"/>
      <c r="C6083"/>
    </row>
    <row r="6084" spans="2:3" x14ac:dyDescent="0.45">
      <c r="B6084"/>
      <c r="C6084"/>
    </row>
    <row r="6085" spans="2:3" x14ac:dyDescent="0.45">
      <c r="B6085"/>
      <c r="C6085"/>
    </row>
    <row r="6086" spans="2:3" x14ac:dyDescent="0.45">
      <c r="B6086"/>
      <c r="C6086"/>
    </row>
    <row r="6087" spans="2:3" x14ac:dyDescent="0.45">
      <c r="B6087"/>
      <c r="C6087"/>
    </row>
    <row r="6088" spans="2:3" x14ac:dyDescent="0.45">
      <c r="B6088"/>
      <c r="C6088"/>
    </row>
    <row r="6089" spans="2:3" x14ac:dyDescent="0.45">
      <c r="B6089"/>
      <c r="C6089"/>
    </row>
    <row r="6090" spans="2:3" x14ac:dyDescent="0.45">
      <c r="B6090"/>
      <c r="C6090"/>
    </row>
    <row r="6091" spans="2:3" x14ac:dyDescent="0.45">
      <c r="B6091"/>
      <c r="C6091"/>
    </row>
    <row r="6092" spans="2:3" x14ac:dyDescent="0.45">
      <c r="B6092"/>
      <c r="C6092"/>
    </row>
    <row r="6093" spans="2:3" x14ac:dyDescent="0.45">
      <c r="B6093"/>
      <c r="C6093"/>
    </row>
    <row r="6094" spans="2:3" x14ac:dyDescent="0.45">
      <c r="B6094"/>
      <c r="C6094"/>
    </row>
    <row r="6095" spans="2:3" x14ac:dyDescent="0.45">
      <c r="B6095"/>
      <c r="C6095"/>
    </row>
    <row r="6096" spans="2:3" x14ac:dyDescent="0.45">
      <c r="B6096"/>
      <c r="C6096"/>
    </row>
    <row r="6097" spans="2:3" x14ac:dyDescent="0.45">
      <c r="B6097"/>
      <c r="C6097"/>
    </row>
    <row r="6098" spans="2:3" x14ac:dyDescent="0.45">
      <c r="B6098"/>
      <c r="C6098"/>
    </row>
    <row r="6099" spans="2:3" x14ac:dyDescent="0.45">
      <c r="B6099"/>
      <c r="C6099"/>
    </row>
    <row r="6100" spans="2:3" x14ac:dyDescent="0.45">
      <c r="B6100"/>
      <c r="C6100"/>
    </row>
    <row r="6101" spans="2:3" x14ac:dyDescent="0.45">
      <c r="B6101"/>
      <c r="C6101"/>
    </row>
    <row r="6102" spans="2:3" x14ac:dyDescent="0.45">
      <c r="B6102"/>
      <c r="C6102"/>
    </row>
    <row r="6103" spans="2:3" x14ac:dyDescent="0.45">
      <c r="B6103"/>
      <c r="C6103"/>
    </row>
    <row r="6104" spans="2:3" x14ac:dyDescent="0.45">
      <c r="B6104"/>
      <c r="C6104"/>
    </row>
    <row r="6105" spans="2:3" x14ac:dyDescent="0.45">
      <c r="B6105"/>
      <c r="C6105"/>
    </row>
    <row r="6106" spans="2:3" x14ac:dyDescent="0.45">
      <c r="B6106"/>
      <c r="C6106"/>
    </row>
    <row r="6107" spans="2:3" x14ac:dyDescent="0.45">
      <c r="B6107"/>
      <c r="C6107"/>
    </row>
    <row r="6108" spans="2:3" x14ac:dyDescent="0.45">
      <c r="B6108"/>
      <c r="C6108"/>
    </row>
    <row r="6109" spans="2:3" x14ac:dyDescent="0.45">
      <c r="B6109"/>
      <c r="C6109"/>
    </row>
    <row r="6110" spans="2:3" x14ac:dyDescent="0.45">
      <c r="B6110"/>
      <c r="C6110"/>
    </row>
    <row r="6111" spans="2:3" x14ac:dyDescent="0.45">
      <c r="B6111"/>
      <c r="C6111"/>
    </row>
    <row r="6112" spans="2:3" x14ac:dyDescent="0.45">
      <c r="B6112"/>
      <c r="C6112"/>
    </row>
    <row r="6113" spans="2:3" x14ac:dyDescent="0.45">
      <c r="B6113"/>
      <c r="C6113"/>
    </row>
    <row r="6114" spans="2:3" x14ac:dyDescent="0.45">
      <c r="B6114"/>
      <c r="C6114"/>
    </row>
    <row r="6115" spans="2:3" x14ac:dyDescent="0.45">
      <c r="B6115"/>
      <c r="C6115"/>
    </row>
    <row r="6116" spans="2:3" x14ac:dyDescent="0.45">
      <c r="B6116"/>
      <c r="C6116"/>
    </row>
    <row r="6117" spans="2:3" x14ac:dyDescent="0.45">
      <c r="B6117"/>
      <c r="C6117"/>
    </row>
    <row r="6118" spans="2:3" x14ac:dyDescent="0.45">
      <c r="B6118"/>
      <c r="C6118"/>
    </row>
    <row r="6119" spans="2:3" x14ac:dyDescent="0.45">
      <c r="B6119"/>
      <c r="C6119"/>
    </row>
    <row r="6120" spans="2:3" x14ac:dyDescent="0.45">
      <c r="B6120"/>
      <c r="C6120"/>
    </row>
    <row r="6121" spans="2:3" x14ac:dyDescent="0.45">
      <c r="B6121"/>
      <c r="C6121"/>
    </row>
    <row r="6122" spans="2:3" x14ac:dyDescent="0.45">
      <c r="B6122"/>
      <c r="C6122"/>
    </row>
    <row r="6123" spans="2:3" x14ac:dyDescent="0.45">
      <c r="B6123"/>
      <c r="C6123"/>
    </row>
    <row r="6124" spans="2:3" x14ac:dyDescent="0.45">
      <c r="B6124"/>
      <c r="C6124"/>
    </row>
    <row r="6125" spans="2:3" x14ac:dyDescent="0.45">
      <c r="B6125"/>
      <c r="C6125"/>
    </row>
    <row r="6126" spans="2:3" x14ac:dyDescent="0.45">
      <c r="B6126"/>
      <c r="C6126"/>
    </row>
    <row r="6127" spans="2:3" x14ac:dyDescent="0.45">
      <c r="B6127"/>
      <c r="C6127"/>
    </row>
    <row r="6128" spans="2:3" x14ac:dyDescent="0.45">
      <c r="B6128"/>
      <c r="C6128"/>
    </row>
    <row r="6129" spans="2:3" x14ac:dyDescent="0.45">
      <c r="B6129"/>
      <c r="C6129"/>
    </row>
    <row r="6130" spans="2:3" x14ac:dyDescent="0.45">
      <c r="B6130"/>
      <c r="C6130"/>
    </row>
    <row r="6131" spans="2:3" x14ac:dyDescent="0.45">
      <c r="B6131"/>
      <c r="C6131"/>
    </row>
    <row r="6132" spans="2:3" x14ac:dyDescent="0.45">
      <c r="B6132"/>
      <c r="C6132"/>
    </row>
    <row r="6133" spans="2:3" x14ac:dyDescent="0.45">
      <c r="B6133"/>
      <c r="C6133"/>
    </row>
    <row r="6134" spans="2:3" x14ac:dyDescent="0.45">
      <c r="B6134"/>
      <c r="C6134"/>
    </row>
    <row r="6135" spans="2:3" x14ac:dyDescent="0.45">
      <c r="B6135"/>
      <c r="C6135"/>
    </row>
    <row r="6136" spans="2:3" x14ac:dyDescent="0.45">
      <c r="B6136"/>
      <c r="C6136"/>
    </row>
    <row r="6137" spans="2:3" x14ac:dyDescent="0.45">
      <c r="B6137"/>
      <c r="C6137"/>
    </row>
    <row r="6138" spans="2:3" x14ac:dyDescent="0.45">
      <c r="B6138"/>
      <c r="C6138"/>
    </row>
    <row r="6139" spans="2:3" x14ac:dyDescent="0.45">
      <c r="B6139"/>
      <c r="C6139"/>
    </row>
    <row r="6140" spans="2:3" x14ac:dyDescent="0.45">
      <c r="B6140"/>
      <c r="C6140"/>
    </row>
    <row r="6141" spans="2:3" x14ac:dyDescent="0.45">
      <c r="B6141"/>
      <c r="C6141"/>
    </row>
    <row r="6142" spans="2:3" x14ac:dyDescent="0.45">
      <c r="B6142"/>
      <c r="C6142"/>
    </row>
    <row r="6143" spans="2:3" x14ac:dyDescent="0.45">
      <c r="B6143"/>
      <c r="C6143"/>
    </row>
    <row r="6144" spans="2:3" x14ac:dyDescent="0.45">
      <c r="B6144"/>
      <c r="C6144"/>
    </row>
    <row r="6145" spans="2:3" x14ac:dyDescent="0.45">
      <c r="B6145"/>
      <c r="C6145"/>
    </row>
    <row r="6146" spans="2:3" x14ac:dyDescent="0.45">
      <c r="B6146"/>
      <c r="C6146"/>
    </row>
    <row r="6147" spans="2:3" x14ac:dyDescent="0.45">
      <c r="B6147"/>
      <c r="C6147"/>
    </row>
    <row r="6148" spans="2:3" x14ac:dyDescent="0.45">
      <c r="B6148"/>
      <c r="C6148"/>
    </row>
    <row r="6149" spans="2:3" x14ac:dyDescent="0.45">
      <c r="B6149"/>
      <c r="C6149"/>
    </row>
    <row r="6150" spans="2:3" x14ac:dyDescent="0.45">
      <c r="B6150"/>
      <c r="C6150"/>
    </row>
    <row r="6151" spans="2:3" x14ac:dyDescent="0.45">
      <c r="B6151"/>
      <c r="C6151"/>
    </row>
    <row r="6152" spans="2:3" x14ac:dyDescent="0.45">
      <c r="B6152"/>
      <c r="C6152"/>
    </row>
    <row r="6153" spans="2:3" x14ac:dyDescent="0.45">
      <c r="B6153"/>
      <c r="C6153"/>
    </row>
    <row r="6154" spans="2:3" x14ac:dyDescent="0.45">
      <c r="B6154"/>
      <c r="C6154"/>
    </row>
    <row r="6155" spans="2:3" x14ac:dyDescent="0.45">
      <c r="B6155"/>
      <c r="C6155"/>
    </row>
    <row r="6156" spans="2:3" x14ac:dyDescent="0.45">
      <c r="B6156"/>
      <c r="C6156"/>
    </row>
    <row r="6157" spans="2:3" x14ac:dyDescent="0.45">
      <c r="B6157"/>
      <c r="C6157"/>
    </row>
    <row r="6158" spans="2:3" x14ac:dyDescent="0.45">
      <c r="B6158"/>
      <c r="C6158"/>
    </row>
    <row r="6159" spans="2:3" x14ac:dyDescent="0.45">
      <c r="B6159"/>
      <c r="C6159"/>
    </row>
    <row r="6160" spans="2:3" x14ac:dyDescent="0.45">
      <c r="B6160"/>
      <c r="C6160"/>
    </row>
    <row r="6161" spans="2:3" x14ac:dyDescent="0.45">
      <c r="B6161"/>
      <c r="C6161"/>
    </row>
    <row r="6162" spans="2:3" x14ac:dyDescent="0.45">
      <c r="B6162"/>
      <c r="C6162"/>
    </row>
    <row r="6163" spans="2:3" x14ac:dyDescent="0.45">
      <c r="B6163"/>
      <c r="C6163"/>
    </row>
    <row r="6164" spans="2:3" x14ac:dyDescent="0.45">
      <c r="B6164"/>
      <c r="C6164"/>
    </row>
    <row r="6165" spans="2:3" x14ac:dyDescent="0.45">
      <c r="B6165"/>
      <c r="C6165"/>
    </row>
    <row r="6166" spans="2:3" x14ac:dyDescent="0.45">
      <c r="B6166"/>
      <c r="C6166"/>
    </row>
    <row r="6167" spans="2:3" x14ac:dyDescent="0.45">
      <c r="B6167"/>
      <c r="C6167"/>
    </row>
    <row r="6168" spans="2:3" x14ac:dyDescent="0.45">
      <c r="B6168"/>
      <c r="C6168"/>
    </row>
    <row r="6169" spans="2:3" x14ac:dyDescent="0.45">
      <c r="B6169"/>
      <c r="C6169"/>
    </row>
    <row r="6170" spans="2:3" x14ac:dyDescent="0.45">
      <c r="B6170"/>
      <c r="C6170"/>
    </row>
    <row r="6171" spans="2:3" x14ac:dyDescent="0.45">
      <c r="B6171"/>
      <c r="C6171"/>
    </row>
    <row r="6172" spans="2:3" x14ac:dyDescent="0.45">
      <c r="B6172"/>
      <c r="C6172"/>
    </row>
    <row r="6173" spans="2:3" x14ac:dyDescent="0.45">
      <c r="B6173"/>
      <c r="C6173"/>
    </row>
    <row r="6174" spans="2:3" x14ac:dyDescent="0.45">
      <c r="B6174"/>
      <c r="C6174"/>
    </row>
    <row r="6175" spans="2:3" x14ac:dyDescent="0.45">
      <c r="B6175"/>
      <c r="C6175"/>
    </row>
    <row r="6176" spans="2:3" x14ac:dyDescent="0.45">
      <c r="B6176"/>
      <c r="C6176"/>
    </row>
    <row r="6177" spans="2:3" x14ac:dyDescent="0.45">
      <c r="B6177"/>
      <c r="C6177"/>
    </row>
    <row r="6178" spans="2:3" x14ac:dyDescent="0.45">
      <c r="B6178"/>
      <c r="C6178"/>
    </row>
    <row r="6179" spans="2:3" x14ac:dyDescent="0.45">
      <c r="B6179"/>
      <c r="C6179"/>
    </row>
    <row r="6180" spans="2:3" x14ac:dyDescent="0.45">
      <c r="B6180"/>
      <c r="C6180"/>
    </row>
    <row r="6181" spans="2:3" x14ac:dyDescent="0.45">
      <c r="B6181"/>
      <c r="C6181"/>
    </row>
    <row r="6182" spans="2:3" x14ac:dyDescent="0.45">
      <c r="B6182"/>
      <c r="C6182"/>
    </row>
    <row r="6183" spans="2:3" x14ac:dyDescent="0.45">
      <c r="B6183"/>
      <c r="C6183"/>
    </row>
    <row r="6184" spans="2:3" x14ac:dyDescent="0.45">
      <c r="B6184"/>
      <c r="C6184"/>
    </row>
    <row r="6185" spans="2:3" x14ac:dyDescent="0.45">
      <c r="B6185"/>
      <c r="C6185"/>
    </row>
    <row r="6186" spans="2:3" x14ac:dyDescent="0.45">
      <c r="B6186"/>
      <c r="C6186"/>
    </row>
    <row r="6187" spans="2:3" x14ac:dyDescent="0.45">
      <c r="B6187"/>
      <c r="C6187"/>
    </row>
    <row r="6188" spans="2:3" x14ac:dyDescent="0.45">
      <c r="B6188"/>
      <c r="C6188"/>
    </row>
    <row r="6189" spans="2:3" x14ac:dyDescent="0.45">
      <c r="B6189"/>
      <c r="C6189"/>
    </row>
    <row r="6190" spans="2:3" x14ac:dyDescent="0.45">
      <c r="B6190"/>
      <c r="C6190"/>
    </row>
    <row r="6191" spans="2:3" x14ac:dyDescent="0.45">
      <c r="B6191"/>
      <c r="C6191"/>
    </row>
    <row r="6192" spans="2:3" x14ac:dyDescent="0.45">
      <c r="B6192"/>
      <c r="C6192"/>
    </row>
    <row r="6193" spans="2:3" x14ac:dyDescent="0.45">
      <c r="B6193"/>
      <c r="C6193"/>
    </row>
    <row r="6194" spans="2:3" x14ac:dyDescent="0.45">
      <c r="B6194"/>
      <c r="C6194"/>
    </row>
    <row r="6195" spans="2:3" x14ac:dyDescent="0.45">
      <c r="B6195"/>
      <c r="C6195"/>
    </row>
    <row r="6196" spans="2:3" x14ac:dyDescent="0.45">
      <c r="B6196"/>
      <c r="C6196"/>
    </row>
    <row r="6197" spans="2:3" x14ac:dyDescent="0.45">
      <c r="B6197"/>
      <c r="C6197"/>
    </row>
    <row r="6198" spans="2:3" x14ac:dyDescent="0.45">
      <c r="B6198"/>
      <c r="C6198"/>
    </row>
    <row r="6199" spans="2:3" x14ac:dyDescent="0.45">
      <c r="B6199"/>
      <c r="C6199"/>
    </row>
    <row r="6200" spans="2:3" x14ac:dyDescent="0.45">
      <c r="B6200"/>
      <c r="C6200"/>
    </row>
    <row r="6201" spans="2:3" x14ac:dyDescent="0.45">
      <c r="B6201"/>
      <c r="C6201"/>
    </row>
    <row r="6202" spans="2:3" x14ac:dyDescent="0.45">
      <c r="B6202"/>
      <c r="C6202"/>
    </row>
    <row r="6203" spans="2:3" x14ac:dyDescent="0.45">
      <c r="B6203"/>
      <c r="C6203"/>
    </row>
    <row r="6204" spans="2:3" x14ac:dyDescent="0.45">
      <c r="B6204"/>
      <c r="C6204"/>
    </row>
    <row r="6205" spans="2:3" x14ac:dyDescent="0.45">
      <c r="B6205"/>
      <c r="C6205"/>
    </row>
    <row r="6206" spans="2:3" x14ac:dyDescent="0.45">
      <c r="B6206"/>
      <c r="C6206"/>
    </row>
    <row r="6207" spans="2:3" x14ac:dyDescent="0.45">
      <c r="B6207"/>
      <c r="C6207"/>
    </row>
    <row r="6208" spans="2:3" x14ac:dyDescent="0.45">
      <c r="B6208"/>
      <c r="C6208"/>
    </row>
    <row r="6209" spans="2:3" x14ac:dyDescent="0.45">
      <c r="B6209"/>
      <c r="C6209"/>
    </row>
    <row r="6210" spans="2:3" x14ac:dyDescent="0.45">
      <c r="B6210"/>
      <c r="C6210"/>
    </row>
    <row r="6211" spans="2:3" x14ac:dyDescent="0.45">
      <c r="B6211"/>
      <c r="C6211"/>
    </row>
    <row r="6212" spans="2:3" x14ac:dyDescent="0.45">
      <c r="B6212"/>
      <c r="C6212"/>
    </row>
    <row r="6213" spans="2:3" x14ac:dyDescent="0.45">
      <c r="B6213"/>
      <c r="C6213"/>
    </row>
    <row r="6214" spans="2:3" x14ac:dyDescent="0.45">
      <c r="B6214"/>
      <c r="C6214"/>
    </row>
    <row r="6215" spans="2:3" x14ac:dyDescent="0.45">
      <c r="B6215"/>
      <c r="C6215"/>
    </row>
    <row r="6216" spans="2:3" x14ac:dyDescent="0.45">
      <c r="B6216"/>
      <c r="C6216"/>
    </row>
    <row r="6217" spans="2:3" x14ac:dyDescent="0.45">
      <c r="B6217"/>
      <c r="C6217"/>
    </row>
    <row r="6218" spans="2:3" x14ac:dyDescent="0.45">
      <c r="B6218"/>
      <c r="C6218"/>
    </row>
    <row r="6219" spans="2:3" x14ac:dyDescent="0.45">
      <c r="B6219"/>
      <c r="C6219"/>
    </row>
    <row r="6220" spans="2:3" x14ac:dyDescent="0.45">
      <c r="B6220"/>
      <c r="C6220"/>
    </row>
    <row r="6221" spans="2:3" x14ac:dyDescent="0.45">
      <c r="B6221"/>
      <c r="C6221"/>
    </row>
    <row r="6222" spans="2:3" x14ac:dyDescent="0.45">
      <c r="B6222"/>
      <c r="C6222"/>
    </row>
    <row r="6223" spans="2:3" x14ac:dyDescent="0.45">
      <c r="B6223"/>
      <c r="C6223"/>
    </row>
    <row r="6224" spans="2:3" x14ac:dyDescent="0.45">
      <c r="B6224"/>
      <c r="C6224"/>
    </row>
    <row r="6225" spans="2:3" x14ac:dyDescent="0.45">
      <c r="B6225"/>
      <c r="C6225"/>
    </row>
    <row r="6226" spans="2:3" x14ac:dyDescent="0.45">
      <c r="B6226"/>
      <c r="C6226"/>
    </row>
    <row r="6227" spans="2:3" x14ac:dyDescent="0.45">
      <c r="B6227"/>
      <c r="C6227"/>
    </row>
    <row r="6228" spans="2:3" x14ac:dyDescent="0.45">
      <c r="B6228"/>
      <c r="C6228"/>
    </row>
    <row r="6229" spans="2:3" x14ac:dyDescent="0.45">
      <c r="B6229"/>
      <c r="C6229"/>
    </row>
    <row r="6230" spans="2:3" x14ac:dyDescent="0.45">
      <c r="B6230"/>
      <c r="C6230"/>
    </row>
    <row r="6231" spans="2:3" x14ac:dyDescent="0.45">
      <c r="B6231"/>
      <c r="C6231"/>
    </row>
    <row r="6232" spans="2:3" x14ac:dyDescent="0.45">
      <c r="B6232"/>
      <c r="C6232"/>
    </row>
    <row r="6233" spans="2:3" x14ac:dyDescent="0.45">
      <c r="B6233"/>
      <c r="C6233"/>
    </row>
    <row r="6234" spans="2:3" x14ac:dyDescent="0.45">
      <c r="B6234"/>
      <c r="C6234"/>
    </row>
    <row r="6235" spans="2:3" x14ac:dyDescent="0.45">
      <c r="B6235"/>
      <c r="C6235"/>
    </row>
    <row r="6236" spans="2:3" x14ac:dyDescent="0.45">
      <c r="B6236"/>
      <c r="C6236"/>
    </row>
    <row r="6237" spans="2:3" x14ac:dyDescent="0.45">
      <c r="B6237"/>
      <c r="C6237"/>
    </row>
    <row r="6238" spans="2:3" x14ac:dyDescent="0.45">
      <c r="B6238"/>
      <c r="C6238"/>
    </row>
    <row r="6239" spans="2:3" x14ac:dyDescent="0.45">
      <c r="B6239"/>
      <c r="C6239"/>
    </row>
    <row r="6240" spans="2:3" x14ac:dyDescent="0.45">
      <c r="B6240"/>
      <c r="C6240"/>
    </row>
    <row r="6241" spans="2:3" x14ac:dyDescent="0.45">
      <c r="B6241"/>
      <c r="C6241"/>
    </row>
    <row r="6242" spans="2:3" x14ac:dyDescent="0.45">
      <c r="B6242"/>
      <c r="C6242"/>
    </row>
    <row r="6243" spans="2:3" x14ac:dyDescent="0.45">
      <c r="B6243"/>
      <c r="C6243"/>
    </row>
    <row r="6244" spans="2:3" x14ac:dyDescent="0.45">
      <c r="B6244"/>
      <c r="C6244"/>
    </row>
    <row r="6245" spans="2:3" x14ac:dyDescent="0.45">
      <c r="B6245"/>
      <c r="C6245"/>
    </row>
    <row r="6246" spans="2:3" x14ac:dyDescent="0.45">
      <c r="B6246"/>
      <c r="C6246"/>
    </row>
    <row r="6247" spans="2:3" x14ac:dyDescent="0.45">
      <c r="B6247"/>
      <c r="C6247"/>
    </row>
    <row r="6248" spans="2:3" x14ac:dyDescent="0.45">
      <c r="B6248"/>
      <c r="C6248"/>
    </row>
    <row r="6249" spans="2:3" x14ac:dyDescent="0.45">
      <c r="B6249"/>
      <c r="C6249"/>
    </row>
    <row r="6250" spans="2:3" x14ac:dyDescent="0.45">
      <c r="B6250"/>
      <c r="C6250"/>
    </row>
    <row r="6251" spans="2:3" x14ac:dyDescent="0.45">
      <c r="B6251"/>
      <c r="C6251"/>
    </row>
    <row r="6252" spans="2:3" x14ac:dyDescent="0.45">
      <c r="B6252"/>
      <c r="C6252"/>
    </row>
    <row r="6253" spans="2:3" x14ac:dyDescent="0.45">
      <c r="B6253"/>
      <c r="C6253"/>
    </row>
    <row r="6254" spans="2:3" x14ac:dyDescent="0.45">
      <c r="B6254"/>
      <c r="C6254"/>
    </row>
    <row r="6255" spans="2:3" x14ac:dyDescent="0.45">
      <c r="B6255"/>
      <c r="C6255"/>
    </row>
    <row r="6256" spans="2:3" x14ac:dyDescent="0.45">
      <c r="B6256"/>
      <c r="C6256"/>
    </row>
    <row r="6257" spans="2:3" x14ac:dyDescent="0.45">
      <c r="B6257"/>
      <c r="C6257"/>
    </row>
    <row r="6258" spans="2:3" x14ac:dyDescent="0.45">
      <c r="B6258"/>
      <c r="C6258"/>
    </row>
    <row r="6259" spans="2:3" x14ac:dyDescent="0.45">
      <c r="B6259"/>
      <c r="C6259"/>
    </row>
    <row r="6260" spans="2:3" x14ac:dyDescent="0.45">
      <c r="B6260"/>
      <c r="C6260"/>
    </row>
    <row r="6261" spans="2:3" x14ac:dyDescent="0.45">
      <c r="B6261"/>
      <c r="C6261"/>
    </row>
    <row r="6262" spans="2:3" x14ac:dyDescent="0.45">
      <c r="B6262"/>
      <c r="C6262"/>
    </row>
    <row r="6263" spans="2:3" x14ac:dyDescent="0.45">
      <c r="B6263"/>
      <c r="C6263"/>
    </row>
    <row r="6264" spans="2:3" x14ac:dyDescent="0.45">
      <c r="B6264"/>
      <c r="C6264"/>
    </row>
    <row r="6265" spans="2:3" x14ac:dyDescent="0.45">
      <c r="B6265"/>
      <c r="C6265"/>
    </row>
    <row r="6266" spans="2:3" x14ac:dyDescent="0.45">
      <c r="B6266"/>
      <c r="C6266"/>
    </row>
    <row r="6267" spans="2:3" x14ac:dyDescent="0.45">
      <c r="B6267"/>
      <c r="C6267"/>
    </row>
    <row r="6268" spans="2:3" x14ac:dyDescent="0.45">
      <c r="B6268"/>
      <c r="C6268"/>
    </row>
    <row r="6269" spans="2:3" x14ac:dyDescent="0.45">
      <c r="B6269"/>
      <c r="C6269"/>
    </row>
    <row r="6270" spans="2:3" x14ac:dyDescent="0.45">
      <c r="B6270"/>
      <c r="C6270"/>
    </row>
    <row r="6271" spans="2:3" x14ac:dyDescent="0.45">
      <c r="B6271"/>
      <c r="C6271"/>
    </row>
    <row r="6272" spans="2:3" x14ac:dyDescent="0.45">
      <c r="B6272"/>
      <c r="C6272"/>
    </row>
    <row r="6273" spans="2:3" x14ac:dyDescent="0.45">
      <c r="B6273"/>
      <c r="C6273"/>
    </row>
    <row r="6274" spans="2:3" x14ac:dyDescent="0.45">
      <c r="B6274"/>
      <c r="C6274"/>
    </row>
    <row r="6275" spans="2:3" x14ac:dyDescent="0.45">
      <c r="B6275"/>
      <c r="C6275"/>
    </row>
    <row r="6276" spans="2:3" x14ac:dyDescent="0.45">
      <c r="B6276"/>
      <c r="C6276"/>
    </row>
    <row r="6277" spans="2:3" x14ac:dyDescent="0.45">
      <c r="B6277"/>
      <c r="C6277"/>
    </row>
    <row r="6278" spans="2:3" x14ac:dyDescent="0.45">
      <c r="B6278"/>
      <c r="C6278"/>
    </row>
    <row r="6279" spans="2:3" x14ac:dyDescent="0.45">
      <c r="B6279"/>
      <c r="C6279"/>
    </row>
    <row r="6280" spans="2:3" x14ac:dyDescent="0.45">
      <c r="B6280"/>
      <c r="C6280"/>
    </row>
    <row r="6281" spans="2:3" x14ac:dyDescent="0.45">
      <c r="B6281"/>
      <c r="C6281"/>
    </row>
    <row r="6282" spans="2:3" x14ac:dyDescent="0.45">
      <c r="B6282"/>
      <c r="C6282"/>
    </row>
    <row r="6283" spans="2:3" x14ac:dyDescent="0.45">
      <c r="B6283"/>
      <c r="C6283"/>
    </row>
    <row r="6284" spans="2:3" x14ac:dyDescent="0.45">
      <c r="B6284"/>
      <c r="C6284"/>
    </row>
    <row r="6285" spans="2:3" x14ac:dyDescent="0.45">
      <c r="B6285"/>
      <c r="C6285"/>
    </row>
    <row r="6286" spans="2:3" x14ac:dyDescent="0.45">
      <c r="B6286"/>
      <c r="C6286"/>
    </row>
    <row r="6287" spans="2:3" x14ac:dyDescent="0.45">
      <c r="B6287"/>
      <c r="C6287"/>
    </row>
    <row r="6288" spans="2:3" x14ac:dyDescent="0.45">
      <c r="B6288"/>
      <c r="C6288"/>
    </row>
    <row r="6289" spans="2:3" x14ac:dyDescent="0.45">
      <c r="B6289"/>
      <c r="C6289"/>
    </row>
    <row r="6290" spans="2:3" x14ac:dyDescent="0.45">
      <c r="B6290"/>
      <c r="C6290"/>
    </row>
    <row r="6291" spans="2:3" x14ac:dyDescent="0.45">
      <c r="B6291"/>
      <c r="C6291"/>
    </row>
    <row r="6292" spans="2:3" x14ac:dyDescent="0.45">
      <c r="B6292"/>
      <c r="C6292"/>
    </row>
    <row r="6293" spans="2:3" x14ac:dyDescent="0.45">
      <c r="B6293"/>
      <c r="C6293"/>
    </row>
    <row r="6294" spans="2:3" x14ac:dyDescent="0.45">
      <c r="B6294"/>
      <c r="C6294"/>
    </row>
    <row r="6295" spans="2:3" x14ac:dyDescent="0.45">
      <c r="B6295"/>
      <c r="C6295"/>
    </row>
    <row r="6296" spans="2:3" x14ac:dyDescent="0.45">
      <c r="B6296"/>
      <c r="C6296"/>
    </row>
    <row r="6297" spans="2:3" x14ac:dyDescent="0.45">
      <c r="B6297"/>
      <c r="C6297"/>
    </row>
    <row r="6298" spans="2:3" x14ac:dyDescent="0.45">
      <c r="B6298"/>
      <c r="C6298"/>
    </row>
    <row r="6299" spans="2:3" x14ac:dyDescent="0.45">
      <c r="B6299"/>
      <c r="C6299"/>
    </row>
    <row r="6300" spans="2:3" x14ac:dyDescent="0.45">
      <c r="B6300"/>
      <c r="C6300"/>
    </row>
    <row r="6301" spans="2:3" x14ac:dyDescent="0.45">
      <c r="B6301"/>
      <c r="C6301"/>
    </row>
    <row r="6302" spans="2:3" x14ac:dyDescent="0.45">
      <c r="B6302"/>
      <c r="C6302"/>
    </row>
    <row r="6303" spans="2:3" x14ac:dyDescent="0.45">
      <c r="B6303"/>
      <c r="C6303"/>
    </row>
    <row r="6304" spans="2:3" x14ac:dyDescent="0.45">
      <c r="B6304"/>
      <c r="C6304"/>
    </row>
    <row r="6305" spans="2:3" x14ac:dyDescent="0.45">
      <c r="B6305"/>
      <c r="C6305"/>
    </row>
    <row r="6306" spans="2:3" x14ac:dyDescent="0.45">
      <c r="B6306"/>
      <c r="C6306"/>
    </row>
    <row r="6307" spans="2:3" x14ac:dyDescent="0.45">
      <c r="B6307"/>
      <c r="C6307"/>
    </row>
    <row r="6308" spans="2:3" x14ac:dyDescent="0.45">
      <c r="B6308"/>
      <c r="C6308"/>
    </row>
    <row r="6309" spans="2:3" x14ac:dyDescent="0.45">
      <c r="B6309"/>
      <c r="C6309"/>
    </row>
    <row r="6310" spans="2:3" x14ac:dyDescent="0.45">
      <c r="B6310"/>
      <c r="C6310"/>
    </row>
    <row r="6311" spans="2:3" x14ac:dyDescent="0.45">
      <c r="B6311"/>
      <c r="C6311"/>
    </row>
    <row r="6312" spans="2:3" x14ac:dyDescent="0.45">
      <c r="B6312"/>
      <c r="C6312"/>
    </row>
    <row r="6313" spans="2:3" x14ac:dyDescent="0.45">
      <c r="B6313"/>
      <c r="C6313"/>
    </row>
    <row r="6314" spans="2:3" x14ac:dyDescent="0.45">
      <c r="B6314"/>
      <c r="C6314"/>
    </row>
    <row r="6315" spans="2:3" x14ac:dyDescent="0.45">
      <c r="B6315"/>
      <c r="C6315"/>
    </row>
    <row r="6316" spans="2:3" x14ac:dyDescent="0.45">
      <c r="B6316"/>
      <c r="C6316"/>
    </row>
    <row r="6317" spans="2:3" x14ac:dyDescent="0.45">
      <c r="B6317"/>
      <c r="C6317"/>
    </row>
    <row r="6318" spans="2:3" x14ac:dyDescent="0.45">
      <c r="B6318"/>
      <c r="C6318"/>
    </row>
    <row r="6319" spans="2:3" x14ac:dyDescent="0.45">
      <c r="B6319"/>
      <c r="C6319"/>
    </row>
    <row r="6320" spans="2:3" x14ac:dyDescent="0.45">
      <c r="B6320"/>
      <c r="C6320"/>
    </row>
    <row r="6321" spans="2:3" x14ac:dyDescent="0.45">
      <c r="B6321"/>
      <c r="C6321"/>
    </row>
    <row r="6322" spans="2:3" x14ac:dyDescent="0.45">
      <c r="B6322"/>
      <c r="C6322"/>
    </row>
    <row r="6323" spans="2:3" x14ac:dyDescent="0.45">
      <c r="B6323"/>
      <c r="C6323"/>
    </row>
    <row r="6324" spans="2:3" x14ac:dyDescent="0.45">
      <c r="B6324"/>
      <c r="C6324"/>
    </row>
    <row r="6325" spans="2:3" x14ac:dyDescent="0.45">
      <c r="B6325"/>
      <c r="C6325"/>
    </row>
    <row r="6326" spans="2:3" x14ac:dyDescent="0.45">
      <c r="B6326"/>
      <c r="C6326"/>
    </row>
    <row r="6327" spans="2:3" x14ac:dyDescent="0.45">
      <c r="B6327"/>
      <c r="C6327"/>
    </row>
    <row r="6328" spans="2:3" x14ac:dyDescent="0.45">
      <c r="B6328"/>
      <c r="C6328"/>
    </row>
    <row r="6329" spans="2:3" x14ac:dyDescent="0.45">
      <c r="B6329"/>
      <c r="C6329"/>
    </row>
    <row r="6330" spans="2:3" x14ac:dyDescent="0.45">
      <c r="B6330"/>
      <c r="C6330"/>
    </row>
    <row r="6331" spans="2:3" x14ac:dyDescent="0.45">
      <c r="B6331"/>
      <c r="C6331"/>
    </row>
    <row r="6332" spans="2:3" x14ac:dyDescent="0.45">
      <c r="B6332"/>
      <c r="C6332"/>
    </row>
    <row r="6333" spans="2:3" x14ac:dyDescent="0.45">
      <c r="B6333"/>
      <c r="C6333"/>
    </row>
    <row r="6334" spans="2:3" x14ac:dyDescent="0.45">
      <c r="B6334"/>
      <c r="C6334"/>
    </row>
    <row r="6335" spans="2:3" x14ac:dyDescent="0.45">
      <c r="B6335"/>
      <c r="C6335"/>
    </row>
    <row r="6336" spans="2:3" x14ac:dyDescent="0.45">
      <c r="B6336"/>
      <c r="C6336"/>
    </row>
    <row r="6337" spans="2:3" x14ac:dyDescent="0.45">
      <c r="B6337"/>
      <c r="C6337"/>
    </row>
    <row r="6338" spans="2:3" x14ac:dyDescent="0.45">
      <c r="B6338"/>
      <c r="C6338"/>
    </row>
    <row r="6339" spans="2:3" x14ac:dyDescent="0.45">
      <c r="B6339"/>
      <c r="C6339"/>
    </row>
    <row r="6340" spans="2:3" x14ac:dyDescent="0.45">
      <c r="B6340"/>
      <c r="C6340"/>
    </row>
    <row r="6341" spans="2:3" x14ac:dyDescent="0.45">
      <c r="B6341"/>
      <c r="C6341"/>
    </row>
    <row r="6342" spans="2:3" x14ac:dyDescent="0.45">
      <c r="B6342"/>
      <c r="C6342"/>
    </row>
    <row r="6343" spans="2:3" x14ac:dyDescent="0.45">
      <c r="B6343"/>
      <c r="C6343"/>
    </row>
    <row r="6344" spans="2:3" x14ac:dyDescent="0.45">
      <c r="B6344"/>
      <c r="C6344"/>
    </row>
    <row r="6345" spans="2:3" x14ac:dyDescent="0.45">
      <c r="B6345"/>
      <c r="C6345"/>
    </row>
    <row r="6346" spans="2:3" x14ac:dyDescent="0.45">
      <c r="B6346"/>
      <c r="C6346"/>
    </row>
    <row r="6347" spans="2:3" x14ac:dyDescent="0.45">
      <c r="B6347"/>
      <c r="C6347"/>
    </row>
    <row r="6348" spans="2:3" x14ac:dyDescent="0.45">
      <c r="B6348"/>
      <c r="C6348"/>
    </row>
    <row r="6349" spans="2:3" x14ac:dyDescent="0.45">
      <c r="B6349"/>
      <c r="C6349"/>
    </row>
    <row r="6350" spans="2:3" x14ac:dyDescent="0.45">
      <c r="B6350"/>
      <c r="C6350"/>
    </row>
    <row r="6351" spans="2:3" x14ac:dyDescent="0.45">
      <c r="B6351"/>
      <c r="C6351"/>
    </row>
    <row r="6352" spans="2:3" x14ac:dyDescent="0.45">
      <c r="B6352"/>
      <c r="C6352"/>
    </row>
    <row r="6353" spans="2:3" x14ac:dyDescent="0.45">
      <c r="B6353"/>
      <c r="C6353"/>
    </row>
    <row r="6354" spans="2:3" x14ac:dyDescent="0.45">
      <c r="B6354"/>
      <c r="C6354"/>
    </row>
    <row r="6355" spans="2:3" x14ac:dyDescent="0.45">
      <c r="B6355"/>
      <c r="C6355"/>
    </row>
    <row r="6356" spans="2:3" x14ac:dyDescent="0.45">
      <c r="B6356"/>
      <c r="C6356"/>
    </row>
    <row r="6357" spans="2:3" x14ac:dyDescent="0.45">
      <c r="B6357"/>
      <c r="C6357"/>
    </row>
    <row r="6358" spans="2:3" x14ac:dyDescent="0.45">
      <c r="B6358"/>
      <c r="C6358"/>
    </row>
    <row r="6359" spans="2:3" x14ac:dyDescent="0.45">
      <c r="B6359"/>
      <c r="C6359"/>
    </row>
    <row r="6360" spans="2:3" x14ac:dyDescent="0.45">
      <c r="B6360"/>
      <c r="C6360"/>
    </row>
    <row r="6361" spans="2:3" x14ac:dyDescent="0.45">
      <c r="B6361"/>
      <c r="C6361"/>
    </row>
    <row r="6362" spans="2:3" x14ac:dyDescent="0.45">
      <c r="B6362"/>
      <c r="C6362"/>
    </row>
    <row r="6363" spans="2:3" x14ac:dyDescent="0.45">
      <c r="B6363"/>
      <c r="C6363"/>
    </row>
    <row r="6364" spans="2:3" x14ac:dyDescent="0.45">
      <c r="B6364"/>
      <c r="C6364"/>
    </row>
    <row r="6365" spans="2:3" x14ac:dyDescent="0.45">
      <c r="B6365"/>
      <c r="C6365"/>
    </row>
    <row r="6366" spans="2:3" x14ac:dyDescent="0.45">
      <c r="B6366"/>
      <c r="C6366"/>
    </row>
    <row r="6367" spans="2:3" x14ac:dyDescent="0.45">
      <c r="B6367"/>
      <c r="C6367"/>
    </row>
    <row r="6368" spans="2:3" x14ac:dyDescent="0.45">
      <c r="B6368"/>
      <c r="C6368"/>
    </row>
    <row r="6369" spans="2:3" x14ac:dyDescent="0.45">
      <c r="B6369"/>
      <c r="C6369"/>
    </row>
    <row r="6370" spans="2:3" x14ac:dyDescent="0.45">
      <c r="B6370"/>
      <c r="C6370"/>
    </row>
    <row r="6371" spans="2:3" x14ac:dyDescent="0.45">
      <c r="B6371"/>
      <c r="C6371"/>
    </row>
    <row r="6372" spans="2:3" x14ac:dyDescent="0.45">
      <c r="B6372"/>
      <c r="C6372"/>
    </row>
    <row r="6373" spans="2:3" x14ac:dyDescent="0.45">
      <c r="B6373"/>
      <c r="C6373"/>
    </row>
    <row r="6374" spans="2:3" x14ac:dyDescent="0.45">
      <c r="B6374"/>
      <c r="C6374"/>
    </row>
    <row r="6375" spans="2:3" x14ac:dyDescent="0.45">
      <c r="B6375"/>
      <c r="C6375"/>
    </row>
    <row r="6376" spans="2:3" x14ac:dyDescent="0.45">
      <c r="B6376"/>
      <c r="C6376"/>
    </row>
    <row r="6377" spans="2:3" x14ac:dyDescent="0.45">
      <c r="B6377"/>
      <c r="C6377"/>
    </row>
    <row r="6378" spans="2:3" x14ac:dyDescent="0.45">
      <c r="B6378"/>
      <c r="C6378"/>
    </row>
    <row r="6379" spans="2:3" x14ac:dyDescent="0.45">
      <c r="B6379"/>
      <c r="C6379"/>
    </row>
    <row r="6380" spans="2:3" x14ac:dyDescent="0.45">
      <c r="B6380"/>
      <c r="C6380"/>
    </row>
    <row r="6381" spans="2:3" x14ac:dyDescent="0.45">
      <c r="B6381"/>
      <c r="C6381"/>
    </row>
    <row r="6382" spans="2:3" x14ac:dyDescent="0.45">
      <c r="B6382"/>
      <c r="C6382"/>
    </row>
    <row r="6383" spans="2:3" x14ac:dyDescent="0.45">
      <c r="B6383"/>
      <c r="C6383"/>
    </row>
    <row r="6384" spans="2:3" x14ac:dyDescent="0.45">
      <c r="B6384"/>
      <c r="C6384"/>
    </row>
    <row r="6385" spans="2:3" x14ac:dyDescent="0.45">
      <c r="B6385"/>
      <c r="C6385"/>
    </row>
    <row r="6386" spans="2:3" x14ac:dyDescent="0.45">
      <c r="B6386"/>
      <c r="C6386"/>
    </row>
    <row r="6387" spans="2:3" x14ac:dyDescent="0.45">
      <c r="B6387"/>
      <c r="C6387"/>
    </row>
    <row r="6388" spans="2:3" x14ac:dyDescent="0.45">
      <c r="B6388"/>
      <c r="C6388"/>
    </row>
    <row r="6389" spans="2:3" x14ac:dyDescent="0.45">
      <c r="B6389"/>
      <c r="C6389"/>
    </row>
    <row r="6390" spans="2:3" x14ac:dyDescent="0.45">
      <c r="B6390"/>
      <c r="C6390"/>
    </row>
    <row r="6391" spans="2:3" x14ac:dyDescent="0.45">
      <c r="B6391"/>
      <c r="C6391"/>
    </row>
    <row r="6392" spans="2:3" x14ac:dyDescent="0.45">
      <c r="B6392"/>
      <c r="C6392"/>
    </row>
    <row r="6393" spans="2:3" x14ac:dyDescent="0.45">
      <c r="B6393"/>
      <c r="C6393"/>
    </row>
    <row r="6394" spans="2:3" x14ac:dyDescent="0.45">
      <c r="B6394"/>
      <c r="C6394"/>
    </row>
    <row r="6395" spans="2:3" x14ac:dyDescent="0.45">
      <c r="B6395"/>
      <c r="C6395"/>
    </row>
    <row r="6396" spans="2:3" x14ac:dyDescent="0.45">
      <c r="B6396"/>
      <c r="C6396"/>
    </row>
    <row r="6397" spans="2:3" x14ac:dyDescent="0.45">
      <c r="B6397"/>
      <c r="C6397"/>
    </row>
    <row r="6398" spans="2:3" x14ac:dyDescent="0.45">
      <c r="B6398"/>
      <c r="C6398"/>
    </row>
    <row r="6399" spans="2:3" x14ac:dyDescent="0.45">
      <c r="B6399"/>
      <c r="C6399"/>
    </row>
    <row r="6400" spans="2:3" x14ac:dyDescent="0.45">
      <c r="B6400"/>
      <c r="C6400"/>
    </row>
    <row r="6401" spans="2:3" x14ac:dyDescent="0.45">
      <c r="B6401"/>
      <c r="C6401"/>
    </row>
    <row r="6402" spans="2:3" x14ac:dyDescent="0.45">
      <c r="B6402"/>
      <c r="C6402"/>
    </row>
    <row r="6403" spans="2:3" x14ac:dyDescent="0.45">
      <c r="B6403"/>
      <c r="C6403"/>
    </row>
    <row r="6404" spans="2:3" x14ac:dyDescent="0.45">
      <c r="B6404"/>
      <c r="C6404"/>
    </row>
    <row r="6405" spans="2:3" x14ac:dyDescent="0.45">
      <c r="B6405"/>
      <c r="C6405"/>
    </row>
    <row r="6406" spans="2:3" x14ac:dyDescent="0.45">
      <c r="B6406"/>
      <c r="C6406"/>
    </row>
    <row r="6407" spans="2:3" x14ac:dyDescent="0.45">
      <c r="B6407"/>
      <c r="C6407"/>
    </row>
    <row r="6408" spans="2:3" x14ac:dyDescent="0.45">
      <c r="B6408"/>
      <c r="C6408"/>
    </row>
    <row r="6409" spans="2:3" x14ac:dyDescent="0.45">
      <c r="B6409"/>
      <c r="C6409"/>
    </row>
    <row r="6410" spans="2:3" x14ac:dyDescent="0.45">
      <c r="B6410"/>
      <c r="C6410"/>
    </row>
    <row r="6411" spans="2:3" x14ac:dyDescent="0.45">
      <c r="B6411"/>
      <c r="C6411"/>
    </row>
    <row r="6412" spans="2:3" x14ac:dyDescent="0.45">
      <c r="B6412"/>
      <c r="C6412"/>
    </row>
    <row r="6413" spans="2:3" x14ac:dyDescent="0.45">
      <c r="B6413"/>
      <c r="C6413"/>
    </row>
    <row r="6414" spans="2:3" x14ac:dyDescent="0.45">
      <c r="B6414"/>
      <c r="C6414"/>
    </row>
    <row r="6415" spans="2:3" x14ac:dyDescent="0.45">
      <c r="B6415"/>
      <c r="C6415"/>
    </row>
    <row r="6416" spans="2:3" x14ac:dyDescent="0.45">
      <c r="B6416"/>
      <c r="C6416"/>
    </row>
    <row r="6417" spans="2:3" x14ac:dyDescent="0.45">
      <c r="B6417"/>
      <c r="C6417"/>
    </row>
    <row r="6418" spans="2:3" x14ac:dyDescent="0.45">
      <c r="B6418"/>
      <c r="C6418"/>
    </row>
    <row r="6419" spans="2:3" x14ac:dyDescent="0.45">
      <c r="B6419"/>
      <c r="C6419"/>
    </row>
    <row r="6420" spans="2:3" x14ac:dyDescent="0.45">
      <c r="B6420"/>
      <c r="C6420"/>
    </row>
    <row r="6421" spans="2:3" x14ac:dyDescent="0.45">
      <c r="B6421"/>
      <c r="C6421"/>
    </row>
    <row r="6422" spans="2:3" x14ac:dyDescent="0.45">
      <c r="B6422"/>
      <c r="C6422"/>
    </row>
    <row r="6423" spans="2:3" x14ac:dyDescent="0.45">
      <c r="B6423"/>
      <c r="C6423"/>
    </row>
    <row r="6424" spans="2:3" x14ac:dyDescent="0.45">
      <c r="B6424"/>
      <c r="C6424"/>
    </row>
    <row r="6425" spans="2:3" x14ac:dyDescent="0.45">
      <c r="B6425"/>
      <c r="C6425"/>
    </row>
    <row r="6426" spans="2:3" x14ac:dyDescent="0.45">
      <c r="B6426"/>
      <c r="C6426"/>
    </row>
    <row r="6427" spans="2:3" x14ac:dyDescent="0.45">
      <c r="B6427"/>
      <c r="C6427"/>
    </row>
    <row r="6428" spans="2:3" x14ac:dyDescent="0.45">
      <c r="B6428"/>
      <c r="C6428"/>
    </row>
    <row r="6429" spans="2:3" x14ac:dyDescent="0.45">
      <c r="B6429"/>
      <c r="C6429"/>
    </row>
    <row r="6430" spans="2:3" x14ac:dyDescent="0.45">
      <c r="B6430"/>
      <c r="C6430"/>
    </row>
    <row r="6431" spans="2:3" x14ac:dyDescent="0.45">
      <c r="B6431"/>
      <c r="C6431"/>
    </row>
    <row r="6432" spans="2:3" x14ac:dyDescent="0.45">
      <c r="B6432"/>
      <c r="C6432"/>
    </row>
    <row r="6433" spans="2:3" x14ac:dyDescent="0.45">
      <c r="B6433"/>
      <c r="C6433"/>
    </row>
    <row r="6434" spans="2:3" x14ac:dyDescent="0.45">
      <c r="B6434"/>
      <c r="C6434"/>
    </row>
    <row r="6435" spans="2:3" x14ac:dyDescent="0.45">
      <c r="B6435"/>
      <c r="C6435"/>
    </row>
    <row r="6436" spans="2:3" x14ac:dyDescent="0.45">
      <c r="B6436"/>
      <c r="C6436"/>
    </row>
    <row r="6437" spans="2:3" x14ac:dyDescent="0.45">
      <c r="B6437"/>
      <c r="C6437"/>
    </row>
    <row r="6438" spans="2:3" x14ac:dyDescent="0.45">
      <c r="B6438"/>
      <c r="C6438"/>
    </row>
    <row r="6439" spans="2:3" x14ac:dyDescent="0.45">
      <c r="B6439"/>
      <c r="C6439"/>
    </row>
    <row r="6440" spans="2:3" x14ac:dyDescent="0.45">
      <c r="B6440"/>
      <c r="C6440"/>
    </row>
    <row r="6441" spans="2:3" x14ac:dyDescent="0.45">
      <c r="B6441"/>
      <c r="C6441"/>
    </row>
    <row r="6442" spans="2:3" x14ac:dyDescent="0.45">
      <c r="B6442"/>
      <c r="C6442"/>
    </row>
    <row r="6443" spans="2:3" x14ac:dyDescent="0.45">
      <c r="B6443"/>
      <c r="C6443"/>
    </row>
    <row r="6444" spans="2:3" x14ac:dyDescent="0.45">
      <c r="B6444"/>
      <c r="C6444"/>
    </row>
    <row r="6445" spans="2:3" x14ac:dyDescent="0.45">
      <c r="B6445"/>
      <c r="C6445"/>
    </row>
    <row r="6446" spans="2:3" x14ac:dyDescent="0.45">
      <c r="B6446"/>
      <c r="C6446"/>
    </row>
    <row r="6447" spans="2:3" x14ac:dyDescent="0.45">
      <c r="B6447"/>
      <c r="C6447"/>
    </row>
    <row r="6448" spans="2:3" x14ac:dyDescent="0.45">
      <c r="B6448"/>
      <c r="C6448"/>
    </row>
    <row r="6449" spans="2:3" x14ac:dyDescent="0.45">
      <c r="B6449"/>
      <c r="C6449"/>
    </row>
    <row r="6450" spans="2:3" x14ac:dyDescent="0.45">
      <c r="B6450"/>
      <c r="C6450"/>
    </row>
    <row r="6451" spans="2:3" x14ac:dyDescent="0.45">
      <c r="B6451"/>
      <c r="C6451"/>
    </row>
    <row r="6452" spans="2:3" x14ac:dyDescent="0.45">
      <c r="B6452"/>
      <c r="C6452"/>
    </row>
    <row r="6453" spans="2:3" x14ac:dyDescent="0.45">
      <c r="B6453"/>
      <c r="C6453"/>
    </row>
    <row r="6454" spans="2:3" x14ac:dyDescent="0.45">
      <c r="B6454"/>
      <c r="C6454"/>
    </row>
    <row r="6455" spans="2:3" x14ac:dyDescent="0.45">
      <c r="B6455"/>
      <c r="C6455"/>
    </row>
    <row r="6456" spans="2:3" x14ac:dyDescent="0.45">
      <c r="B6456"/>
      <c r="C6456"/>
    </row>
    <row r="6457" spans="2:3" x14ac:dyDescent="0.45">
      <c r="B6457"/>
      <c r="C6457"/>
    </row>
    <row r="6458" spans="2:3" x14ac:dyDescent="0.45">
      <c r="B6458"/>
      <c r="C6458"/>
    </row>
    <row r="6459" spans="2:3" x14ac:dyDescent="0.45">
      <c r="B6459"/>
      <c r="C6459"/>
    </row>
    <row r="6460" spans="2:3" x14ac:dyDescent="0.45">
      <c r="B6460"/>
      <c r="C6460"/>
    </row>
    <row r="6461" spans="2:3" x14ac:dyDescent="0.45">
      <c r="B6461"/>
      <c r="C6461"/>
    </row>
    <row r="6462" spans="2:3" x14ac:dyDescent="0.45">
      <c r="B6462"/>
      <c r="C6462"/>
    </row>
    <row r="6463" spans="2:3" x14ac:dyDescent="0.45">
      <c r="B6463"/>
      <c r="C6463"/>
    </row>
    <row r="6464" spans="2:3" x14ac:dyDescent="0.45">
      <c r="B6464"/>
      <c r="C6464"/>
    </row>
    <row r="6465" spans="2:3" x14ac:dyDescent="0.45">
      <c r="B6465"/>
      <c r="C6465"/>
    </row>
    <row r="6466" spans="2:3" x14ac:dyDescent="0.45">
      <c r="B6466"/>
      <c r="C6466"/>
    </row>
    <row r="6467" spans="2:3" x14ac:dyDescent="0.45">
      <c r="B6467"/>
      <c r="C6467"/>
    </row>
    <row r="6468" spans="2:3" x14ac:dyDescent="0.45">
      <c r="B6468"/>
      <c r="C6468"/>
    </row>
    <row r="6469" spans="2:3" x14ac:dyDescent="0.45">
      <c r="B6469"/>
      <c r="C6469"/>
    </row>
    <row r="6470" spans="2:3" x14ac:dyDescent="0.45">
      <c r="B6470"/>
      <c r="C6470"/>
    </row>
    <row r="6471" spans="2:3" x14ac:dyDescent="0.45">
      <c r="B6471"/>
      <c r="C6471"/>
    </row>
    <row r="6472" spans="2:3" x14ac:dyDescent="0.45">
      <c r="B6472"/>
      <c r="C6472"/>
    </row>
    <row r="6473" spans="2:3" x14ac:dyDescent="0.45">
      <c r="B6473"/>
      <c r="C6473"/>
    </row>
    <row r="6474" spans="2:3" x14ac:dyDescent="0.45">
      <c r="B6474"/>
      <c r="C6474"/>
    </row>
    <row r="6475" spans="2:3" x14ac:dyDescent="0.45">
      <c r="B6475"/>
      <c r="C6475"/>
    </row>
    <row r="6476" spans="2:3" x14ac:dyDescent="0.45">
      <c r="B6476"/>
      <c r="C6476"/>
    </row>
    <row r="6477" spans="2:3" x14ac:dyDescent="0.45">
      <c r="B6477"/>
      <c r="C6477"/>
    </row>
    <row r="6478" spans="2:3" x14ac:dyDescent="0.45">
      <c r="B6478"/>
      <c r="C6478"/>
    </row>
    <row r="6479" spans="2:3" x14ac:dyDescent="0.45">
      <c r="B6479"/>
      <c r="C6479"/>
    </row>
    <row r="6480" spans="2:3" x14ac:dyDescent="0.45">
      <c r="B6480"/>
      <c r="C6480"/>
    </row>
    <row r="6481" spans="2:3" x14ac:dyDescent="0.45">
      <c r="B6481"/>
      <c r="C6481"/>
    </row>
    <row r="6482" spans="2:3" x14ac:dyDescent="0.45">
      <c r="B6482"/>
      <c r="C6482"/>
    </row>
    <row r="6483" spans="2:3" x14ac:dyDescent="0.45">
      <c r="B6483"/>
      <c r="C6483"/>
    </row>
    <row r="6484" spans="2:3" x14ac:dyDescent="0.45">
      <c r="B6484"/>
      <c r="C6484"/>
    </row>
    <row r="6485" spans="2:3" x14ac:dyDescent="0.45">
      <c r="B6485"/>
      <c r="C6485"/>
    </row>
    <row r="6486" spans="2:3" x14ac:dyDescent="0.45">
      <c r="B6486"/>
      <c r="C6486"/>
    </row>
    <row r="6487" spans="2:3" x14ac:dyDescent="0.45">
      <c r="B6487"/>
      <c r="C6487"/>
    </row>
    <row r="6488" spans="2:3" x14ac:dyDescent="0.45">
      <c r="B6488"/>
      <c r="C6488"/>
    </row>
    <row r="6489" spans="2:3" x14ac:dyDescent="0.45">
      <c r="B6489"/>
      <c r="C6489"/>
    </row>
    <row r="6490" spans="2:3" x14ac:dyDescent="0.45">
      <c r="B6490"/>
      <c r="C6490"/>
    </row>
    <row r="6491" spans="2:3" x14ac:dyDescent="0.45">
      <c r="B6491"/>
      <c r="C6491"/>
    </row>
    <row r="6492" spans="2:3" x14ac:dyDescent="0.45">
      <c r="B6492"/>
      <c r="C6492"/>
    </row>
    <row r="6493" spans="2:3" x14ac:dyDescent="0.45">
      <c r="B6493"/>
      <c r="C6493"/>
    </row>
    <row r="6494" spans="2:3" x14ac:dyDescent="0.45">
      <c r="B6494"/>
      <c r="C6494"/>
    </row>
    <row r="6495" spans="2:3" x14ac:dyDescent="0.45">
      <c r="B6495"/>
      <c r="C6495"/>
    </row>
    <row r="6496" spans="2:3" x14ac:dyDescent="0.45">
      <c r="B6496"/>
      <c r="C6496"/>
    </row>
    <row r="6497" spans="2:3" x14ac:dyDescent="0.45">
      <c r="B6497"/>
      <c r="C6497"/>
    </row>
    <row r="6498" spans="2:3" x14ac:dyDescent="0.45">
      <c r="B6498"/>
      <c r="C6498"/>
    </row>
    <row r="6499" spans="2:3" x14ac:dyDescent="0.45">
      <c r="B6499"/>
      <c r="C6499"/>
    </row>
    <row r="6500" spans="2:3" x14ac:dyDescent="0.45">
      <c r="B6500"/>
      <c r="C6500"/>
    </row>
    <row r="6501" spans="2:3" x14ac:dyDescent="0.45">
      <c r="B6501"/>
      <c r="C6501"/>
    </row>
    <row r="6502" spans="2:3" x14ac:dyDescent="0.45">
      <c r="B6502"/>
      <c r="C6502"/>
    </row>
    <row r="6503" spans="2:3" x14ac:dyDescent="0.45">
      <c r="B6503"/>
      <c r="C6503"/>
    </row>
    <row r="6504" spans="2:3" x14ac:dyDescent="0.45">
      <c r="B6504"/>
      <c r="C6504"/>
    </row>
    <row r="6505" spans="2:3" x14ac:dyDescent="0.45">
      <c r="B6505"/>
      <c r="C6505"/>
    </row>
    <row r="6506" spans="2:3" x14ac:dyDescent="0.45">
      <c r="B6506"/>
      <c r="C6506"/>
    </row>
    <row r="6507" spans="2:3" x14ac:dyDescent="0.45">
      <c r="B6507"/>
      <c r="C6507"/>
    </row>
    <row r="6508" spans="2:3" x14ac:dyDescent="0.45">
      <c r="B6508"/>
      <c r="C6508"/>
    </row>
    <row r="6509" spans="2:3" x14ac:dyDescent="0.45">
      <c r="B6509"/>
      <c r="C6509"/>
    </row>
    <row r="6510" spans="2:3" x14ac:dyDescent="0.45">
      <c r="B6510"/>
      <c r="C6510"/>
    </row>
    <row r="6511" spans="2:3" x14ac:dyDescent="0.45">
      <c r="B6511"/>
      <c r="C6511"/>
    </row>
    <row r="6512" spans="2:3" x14ac:dyDescent="0.45">
      <c r="B6512"/>
      <c r="C6512"/>
    </row>
    <row r="6513" spans="2:3" x14ac:dyDescent="0.45">
      <c r="B6513"/>
      <c r="C6513"/>
    </row>
    <row r="6514" spans="2:3" x14ac:dyDescent="0.45">
      <c r="B6514"/>
      <c r="C6514"/>
    </row>
    <row r="6515" spans="2:3" x14ac:dyDescent="0.45">
      <c r="B6515"/>
      <c r="C6515"/>
    </row>
    <row r="6516" spans="2:3" x14ac:dyDescent="0.45">
      <c r="B6516"/>
      <c r="C6516"/>
    </row>
    <row r="6517" spans="2:3" x14ac:dyDescent="0.45">
      <c r="B6517"/>
      <c r="C6517"/>
    </row>
    <row r="6518" spans="2:3" x14ac:dyDescent="0.45">
      <c r="B6518"/>
      <c r="C6518"/>
    </row>
    <row r="6519" spans="2:3" x14ac:dyDescent="0.45">
      <c r="B6519"/>
      <c r="C6519"/>
    </row>
    <row r="6520" spans="2:3" x14ac:dyDescent="0.45">
      <c r="B6520"/>
      <c r="C6520"/>
    </row>
    <row r="6521" spans="2:3" x14ac:dyDescent="0.45">
      <c r="B6521"/>
      <c r="C6521"/>
    </row>
    <row r="6522" spans="2:3" x14ac:dyDescent="0.45">
      <c r="B6522"/>
      <c r="C6522"/>
    </row>
    <row r="6523" spans="2:3" x14ac:dyDescent="0.45">
      <c r="B6523"/>
      <c r="C6523"/>
    </row>
    <row r="6524" spans="2:3" x14ac:dyDescent="0.45">
      <c r="B6524"/>
      <c r="C6524"/>
    </row>
    <row r="6525" spans="2:3" x14ac:dyDescent="0.45">
      <c r="B6525"/>
      <c r="C6525"/>
    </row>
    <row r="6526" spans="2:3" x14ac:dyDescent="0.45">
      <c r="B6526"/>
      <c r="C6526"/>
    </row>
    <row r="6527" spans="2:3" x14ac:dyDescent="0.45">
      <c r="B6527"/>
      <c r="C6527"/>
    </row>
    <row r="6528" spans="2:3" x14ac:dyDescent="0.45">
      <c r="B6528"/>
      <c r="C6528"/>
    </row>
    <row r="6529" spans="2:3" x14ac:dyDescent="0.45">
      <c r="B6529"/>
      <c r="C6529"/>
    </row>
    <row r="6530" spans="2:3" x14ac:dyDescent="0.45">
      <c r="B6530"/>
      <c r="C6530"/>
    </row>
    <row r="6531" spans="2:3" x14ac:dyDescent="0.45">
      <c r="B6531"/>
      <c r="C6531"/>
    </row>
    <row r="6532" spans="2:3" x14ac:dyDescent="0.45">
      <c r="B6532"/>
      <c r="C6532"/>
    </row>
    <row r="6533" spans="2:3" x14ac:dyDescent="0.45">
      <c r="B6533"/>
      <c r="C6533"/>
    </row>
    <row r="6534" spans="2:3" x14ac:dyDescent="0.45">
      <c r="B6534"/>
      <c r="C6534"/>
    </row>
    <row r="6535" spans="2:3" x14ac:dyDescent="0.45">
      <c r="B6535"/>
      <c r="C6535"/>
    </row>
    <row r="6536" spans="2:3" x14ac:dyDescent="0.45">
      <c r="B6536"/>
      <c r="C6536"/>
    </row>
    <row r="6537" spans="2:3" x14ac:dyDescent="0.45">
      <c r="B6537"/>
      <c r="C6537"/>
    </row>
    <row r="6538" spans="2:3" x14ac:dyDescent="0.45">
      <c r="B6538"/>
      <c r="C6538"/>
    </row>
    <row r="6539" spans="2:3" x14ac:dyDescent="0.45">
      <c r="B6539"/>
      <c r="C6539"/>
    </row>
    <row r="6540" spans="2:3" x14ac:dyDescent="0.45">
      <c r="B6540"/>
      <c r="C6540"/>
    </row>
    <row r="6541" spans="2:3" x14ac:dyDescent="0.45">
      <c r="B6541"/>
      <c r="C6541"/>
    </row>
    <row r="6542" spans="2:3" x14ac:dyDescent="0.45">
      <c r="B6542"/>
      <c r="C6542"/>
    </row>
    <row r="6543" spans="2:3" x14ac:dyDescent="0.45">
      <c r="B6543"/>
      <c r="C6543"/>
    </row>
    <row r="6544" spans="2:3" x14ac:dyDescent="0.45">
      <c r="B6544"/>
      <c r="C6544"/>
    </row>
    <row r="6545" spans="2:3" x14ac:dyDescent="0.45">
      <c r="B6545"/>
      <c r="C6545"/>
    </row>
    <row r="6546" spans="2:3" x14ac:dyDescent="0.45">
      <c r="B6546"/>
      <c r="C6546"/>
    </row>
    <row r="6547" spans="2:3" x14ac:dyDescent="0.45">
      <c r="B6547"/>
      <c r="C6547"/>
    </row>
    <row r="6548" spans="2:3" x14ac:dyDescent="0.45">
      <c r="B6548"/>
      <c r="C6548"/>
    </row>
    <row r="6549" spans="2:3" x14ac:dyDescent="0.45">
      <c r="B6549"/>
      <c r="C6549"/>
    </row>
    <row r="6550" spans="2:3" x14ac:dyDescent="0.45">
      <c r="B6550"/>
      <c r="C6550"/>
    </row>
    <row r="6551" spans="2:3" x14ac:dyDescent="0.45">
      <c r="B6551"/>
      <c r="C6551"/>
    </row>
    <row r="6552" spans="2:3" x14ac:dyDescent="0.45">
      <c r="B6552"/>
      <c r="C6552"/>
    </row>
    <row r="6553" spans="2:3" x14ac:dyDescent="0.45">
      <c r="B6553"/>
      <c r="C6553"/>
    </row>
    <row r="6554" spans="2:3" x14ac:dyDescent="0.45">
      <c r="B6554"/>
      <c r="C6554"/>
    </row>
    <row r="6555" spans="2:3" x14ac:dyDescent="0.45">
      <c r="B6555"/>
      <c r="C6555"/>
    </row>
    <row r="6556" spans="2:3" x14ac:dyDescent="0.45">
      <c r="B6556"/>
      <c r="C6556"/>
    </row>
    <row r="6557" spans="2:3" x14ac:dyDescent="0.45">
      <c r="B6557"/>
      <c r="C6557"/>
    </row>
    <row r="6558" spans="2:3" x14ac:dyDescent="0.45">
      <c r="B6558"/>
      <c r="C6558"/>
    </row>
    <row r="6559" spans="2:3" x14ac:dyDescent="0.45">
      <c r="B6559"/>
      <c r="C6559"/>
    </row>
    <row r="6560" spans="2:3" x14ac:dyDescent="0.45">
      <c r="B6560"/>
      <c r="C6560"/>
    </row>
    <row r="6561" spans="2:3" x14ac:dyDescent="0.45">
      <c r="B6561"/>
      <c r="C6561"/>
    </row>
    <row r="6562" spans="2:3" x14ac:dyDescent="0.45">
      <c r="B6562"/>
      <c r="C6562"/>
    </row>
    <row r="6563" spans="2:3" x14ac:dyDescent="0.45">
      <c r="B6563"/>
      <c r="C6563"/>
    </row>
    <row r="6564" spans="2:3" x14ac:dyDescent="0.45">
      <c r="B6564"/>
      <c r="C6564"/>
    </row>
    <row r="6565" spans="2:3" x14ac:dyDescent="0.45">
      <c r="B6565"/>
      <c r="C6565"/>
    </row>
    <row r="6566" spans="2:3" x14ac:dyDescent="0.45">
      <c r="B6566"/>
      <c r="C6566"/>
    </row>
    <row r="6567" spans="2:3" x14ac:dyDescent="0.45">
      <c r="B6567"/>
      <c r="C6567"/>
    </row>
    <row r="6568" spans="2:3" x14ac:dyDescent="0.45">
      <c r="B6568"/>
      <c r="C6568"/>
    </row>
    <row r="6569" spans="2:3" x14ac:dyDescent="0.45">
      <c r="B6569"/>
      <c r="C6569"/>
    </row>
    <row r="6570" spans="2:3" x14ac:dyDescent="0.45">
      <c r="B6570"/>
      <c r="C6570"/>
    </row>
    <row r="6571" spans="2:3" x14ac:dyDescent="0.45">
      <c r="B6571"/>
      <c r="C6571"/>
    </row>
    <row r="6572" spans="2:3" x14ac:dyDescent="0.45">
      <c r="B6572"/>
      <c r="C6572"/>
    </row>
    <row r="6573" spans="2:3" x14ac:dyDescent="0.45">
      <c r="B6573"/>
      <c r="C6573"/>
    </row>
    <row r="6574" spans="2:3" x14ac:dyDescent="0.45">
      <c r="B6574"/>
      <c r="C6574"/>
    </row>
    <row r="6575" spans="2:3" x14ac:dyDescent="0.45">
      <c r="B6575"/>
      <c r="C6575"/>
    </row>
    <row r="6576" spans="2:3" x14ac:dyDescent="0.45">
      <c r="B6576"/>
      <c r="C6576"/>
    </row>
    <row r="6577" spans="2:3" x14ac:dyDescent="0.45">
      <c r="B6577"/>
      <c r="C6577"/>
    </row>
    <row r="6578" spans="2:3" x14ac:dyDescent="0.45">
      <c r="B6578"/>
      <c r="C6578"/>
    </row>
    <row r="6579" spans="2:3" x14ac:dyDescent="0.45">
      <c r="B6579"/>
      <c r="C6579"/>
    </row>
    <row r="6580" spans="2:3" x14ac:dyDescent="0.45">
      <c r="B6580"/>
      <c r="C6580"/>
    </row>
    <row r="6581" spans="2:3" x14ac:dyDescent="0.45">
      <c r="B6581"/>
      <c r="C6581"/>
    </row>
    <row r="6582" spans="2:3" x14ac:dyDescent="0.45">
      <c r="B6582"/>
      <c r="C6582"/>
    </row>
    <row r="6583" spans="2:3" x14ac:dyDescent="0.45">
      <c r="B6583"/>
      <c r="C6583"/>
    </row>
    <row r="6584" spans="2:3" x14ac:dyDescent="0.45">
      <c r="B6584"/>
      <c r="C6584"/>
    </row>
    <row r="6585" spans="2:3" x14ac:dyDescent="0.45">
      <c r="B6585"/>
      <c r="C6585"/>
    </row>
    <row r="6586" spans="2:3" x14ac:dyDescent="0.45">
      <c r="B6586"/>
      <c r="C6586"/>
    </row>
    <row r="6587" spans="2:3" x14ac:dyDescent="0.45">
      <c r="B6587"/>
      <c r="C6587"/>
    </row>
    <row r="6588" spans="2:3" x14ac:dyDescent="0.45">
      <c r="B6588"/>
      <c r="C6588"/>
    </row>
    <row r="6589" spans="2:3" x14ac:dyDescent="0.45">
      <c r="B6589"/>
      <c r="C6589"/>
    </row>
    <row r="6590" spans="2:3" x14ac:dyDescent="0.45">
      <c r="B6590"/>
      <c r="C6590"/>
    </row>
    <row r="6591" spans="2:3" x14ac:dyDescent="0.45">
      <c r="B6591"/>
      <c r="C6591"/>
    </row>
    <row r="6592" spans="2:3" x14ac:dyDescent="0.45">
      <c r="B6592"/>
      <c r="C6592"/>
    </row>
    <row r="6593" spans="2:3" x14ac:dyDescent="0.45">
      <c r="B6593"/>
      <c r="C6593"/>
    </row>
    <row r="6594" spans="2:3" x14ac:dyDescent="0.45">
      <c r="B6594"/>
      <c r="C6594"/>
    </row>
    <row r="6595" spans="2:3" x14ac:dyDescent="0.45">
      <c r="B6595"/>
      <c r="C6595"/>
    </row>
    <row r="6596" spans="2:3" x14ac:dyDescent="0.45">
      <c r="B6596"/>
      <c r="C6596"/>
    </row>
    <row r="6597" spans="2:3" x14ac:dyDescent="0.45">
      <c r="B6597"/>
      <c r="C6597"/>
    </row>
    <row r="6598" spans="2:3" x14ac:dyDescent="0.45">
      <c r="B6598"/>
      <c r="C6598"/>
    </row>
    <row r="6599" spans="2:3" x14ac:dyDescent="0.45">
      <c r="B6599"/>
      <c r="C6599"/>
    </row>
    <row r="6600" spans="2:3" x14ac:dyDescent="0.45">
      <c r="B6600"/>
      <c r="C6600"/>
    </row>
    <row r="6601" spans="2:3" x14ac:dyDescent="0.45">
      <c r="B6601"/>
      <c r="C6601"/>
    </row>
    <row r="6602" spans="2:3" x14ac:dyDescent="0.45">
      <c r="B6602"/>
      <c r="C6602"/>
    </row>
    <row r="6603" spans="2:3" x14ac:dyDescent="0.45">
      <c r="B6603"/>
      <c r="C6603"/>
    </row>
    <row r="6604" spans="2:3" x14ac:dyDescent="0.45">
      <c r="B6604"/>
      <c r="C6604"/>
    </row>
    <row r="6605" spans="2:3" x14ac:dyDescent="0.45">
      <c r="B6605"/>
      <c r="C6605"/>
    </row>
    <row r="6606" spans="2:3" x14ac:dyDescent="0.45">
      <c r="B6606"/>
      <c r="C6606"/>
    </row>
    <row r="6607" spans="2:3" x14ac:dyDescent="0.45">
      <c r="B6607"/>
      <c r="C6607"/>
    </row>
    <row r="6608" spans="2:3" x14ac:dyDescent="0.45">
      <c r="B6608"/>
      <c r="C6608"/>
    </row>
    <row r="6609" spans="2:3" x14ac:dyDescent="0.45">
      <c r="B6609"/>
      <c r="C6609"/>
    </row>
    <row r="6610" spans="2:3" x14ac:dyDescent="0.45">
      <c r="B6610"/>
      <c r="C6610"/>
    </row>
    <row r="6611" spans="2:3" x14ac:dyDescent="0.45">
      <c r="B6611"/>
      <c r="C6611"/>
    </row>
    <row r="6612" spans="2:3" x14ac:dyDescent="0.45">
      <c r="B6612"/>
      <c r="C6612"/>
    </row>
    <row r="6613" spans="2:3" x14ac:dyDescent="0.45">
      <c r="B6613"/>
      <c r="C6613"/>
    </row>
    <row r="6614" spans="2:3" x14ac:dyDescent="0.45">
      <c r="B6614"/>
      <c r="C6614"/>
    </row>
    <row r="6615" spans="2:3" x14ac:dyDescent="0.45">
      <c r="B6615"/>
      <c r="C6615"/>
    </row>
    <row r="6616" spans="2:3" x14ac:dyDescent="0.45">
      <c r="B6616"/>
      <c r="C6616"/>
    </row>
    <row r="6617" spans="2:3" x14ac:dyDescent="0.45">
      <c r="B6617"/>
      <c r="C6617"/>
    </row>
    <row r="6618" spans="2:3" x14ac:dyDescent="0.45">
      <c r="B6618"/>
      <c r="C6618"/>
    </row>
    <row r="6619" spans="2:3" x14ac:dyDescent="0.45">
      <c r="B6619"/>
      <c r="C6619"/>
    </row>
    <row r="6620" spans="2:3" x14ac:dyDescent="0.45">
      <c r="B6620"/>
      <c r="C6620"/>
    </row>
    <row r="6621" spans="2:3" x14ac:dyDescent="0.45">
      <c r="B6621"/>
      <c r="C6621"/>
    </row>
    <row r="6622" spans="2:3" x14ac:dyDescent="0.45">
      <c r="B6622"/>
      <c r="C6622"/>
    </row>
    <row r="6623" spans="2:3" x14ac:dyDescent="0.45">
      <c r="B6623"/>
      <c r="C6623"/>
    </row>
    <row r="6624" spans="2:3" x14ac:dyDescent="0.45">
      <c r="B6624"/>
      <c r="C6624"/>
    </row>
    <row r="6625" spans="2:3" x14ac:dyDescent="0.45">
      <c r="B6625"/>
      <c r="C6625"/>
    </row>
    <row r="6626" spans="2:3" x14ac:dyDescent="0.45">
      <c r="B6626"/>
      <c r="C6626"/>
    </row>
    <row r="6627" spans="2:3" x14ac:dyDescent="0.45">
      <c r="B6627"/>
      <c r="C6627"/>
    </row>
    <row r="6628" spans="2:3" x14ac:dyDescent="0.45">
      <c r="B6628"/>
      <c r="C6628"/>
    </row>
    <row r="6629" spans="2:3" x14ac:dyDescent="0.45">
      <c r="B6629"/>
      <c r="C6629"/>
    </row>
    <row r="6630" spans="2:3" x14ac:dyDescent="0.45">
      <c r="B6630"/>
      <c r="C6630"/>
    </row>
    <row r="6631" spans="2:3" x14ac:dyDescent="0.45">
      <c r="B6631"/>
      <c r="C6631"/>
    </row>
    <row r="6632" spans="2:3" x14ac:dyDescent="0.45">
      <c r="B6632"/>
      <c r="C6632"/>
    </row>
    <row r="6633" spans="2:3" x14ac:dyDescent="0.45">
      <c r="B6633"/>
      <c r="C6633"/>
    </row>
    <row r="6634" spans="2:3" x14ac:dyDescent="0.45">
      <c r="B6634"/>
      <c r="C6634"/>
    </row>
    <row r="6635" spans="2:3" x14ac:dyDescent="0.45">
      <c r="B6635"/>
      <c r="C6635"/>
    </row>
    <row r="6636" spans="2:3" x14ac:dyDescent="0.45">
      <c r="B6636"/>
      <c r="C6636"/>
    </row>
    <row r="6637" spans="2:3" x14ac:dyDescent="0.45">
      <c r="B6637"/>
      <c r="C6637"/>
    </row>
    <row r="6638" spans="2:3" x14ac:dyDescent="0.45">
      <c r="B6638"/>
      <c r="C6638"/>
    </row>
    <row r="6639" spans="2:3" x14ac:dyDescent="0.45">
      <c r="B6639"/>
      <c r="C6639"/>
    </row>
    <row r="6640" spans="2:3" x14ac:dyDescent="0.45">
      <c r="B6640"/>
      <c r="C6640"/>
    </row>
    <row r="6641" spans="2:3" x14ac:dyDescent="0.45">
      <c r="B6641"/>
      <c r="C6641"/>
    </row>
    <row r="6642" spans="2:3" x14ac:dyDescent="0.45">
      <c r="B6642"/>
      <c r="C6642"/>
    </row>
    <row r="6643" spans="2:3" x14ac:dyDescent="0.45">
      <c r="B6643"/>
      <c r="C6643"/>
    </row>
    <row r="6644" spans="2:3" x14ac:dyDescent="0.45">
      <c r="B6644"/>
      <c r="C6644"/>
    </row>
    <row r="6645" spans="2:3" x14ac:dyDescent="0.45">
      <c r="B6645"/>
      <c r="C6645"/>
    </row>
    <row r="6646" spans="2:3" x14ac:dyDescent="0.45">
      <c r="B6646"/>
      <c r="C6646"/>
    </row>
    <row r="6647" spans="2:3" x14ac:dyDescent="0.45">
      <c r="B6647"/>
      <c r="C6647"/>
    </row>
    <row r="6648" spans="2:3" x14ac:dyDescent="0.45">
      <c r="B6648"/>
      <c r="C6648"/>
    </row>
    <row r="6649" spans="2:3" x14ac:dyDescent="0.45">
      <c r="B6649"/>
      <c r="C6649"/>
    </row>
    <row r="6650" spans="2:3" x14ac:dyDescent="0.45">
      <c r="B6650"/>
      <c r="C6650"/>
    </row>
    <row r="6651" spans="2:3" x14ac:dyDescent="0.45">
      <c r="B6651"/>
      <c r="C6651"/>
    </row>
    <row r="6652" spans="2:3" x14ac:dyDescent="0.45">
      <c r="B6652"/>
      <c r="C6652"/>
    </row>
    <row r="6653" spans="2:3" x14ac:dyDescent="0.45">
      <c r="B6653"/>
      <c r="C6653"/>
    </row>
    <row r="6654" spans="2:3" x14ac:dyDescent="0.45">
      <c r="B6654"/>
      <c r="C6654"/>
    </row>
    <row r="6655" spans="2:3" x14ac:dyDescent="0.45">
      <c r="B6655"/>
      <c r="C6655"/>
    </row>
    <row r="6656" spans="2:3" x14ac:dyDescent="0.45">
      <c r="B6656"/>
      <c r="C6656"/>
    </row>
    <row r="6657" spans="2:3" x14ac:dyDescent="0.45">
      <c r="B6657"/>
      <c r="C6657"/>
    </row>
    <row r="6658" spans="2:3" x14ac:dyDescent="0.45">
      <c r="B6658"/>
      <c r="C6658"/>
    </row>
    <row r="6659" spans="2:3" x14ac:dyDescent="0.45">
      <c r="B6659"/>
      <c r="C6659"/>
    </row>
    <row r="6660" spans="2:3" x14ac:dyDescent="0.45">
      <c r="B6660"/>
      <c r="C6660"/>
    </row>
    <row r="6661" spans="2:3" x14ac:dyDescent="0.45">
      <c r="B6661"/>
      <c r="C6661"/>
    </row>
    <row r="6662" spans="2:3" x14ac:dyDescent="0.45">
      <c r="B6662"/>
      <c r="C6662"/>
    </row>
    <row r="6663" spans="2:3" x14ac:dyDescent="0.45">
      <c r="B6663"/>
      <c r="C6663"/>
    </row>
    <row r="6664" spans="2:3" x14ac:dyDescent="0.45">
      <c r="B6664"/>
      <c r="C6664"/>
    </row>
    <row r="6665" spans="2:3" x14ac:dyDescent="0.45">
      <c r="B6665"/>
      <c r="C6665"/>
    </row>
    <row r="6666" spans="2:3" x14ac:dyDescent="0.45">
      <c r="B6666"/>
      <c r="C6666"/>
    </row>
    <row r="6667" spans="2:3" x14ac:dyDescent="0.45">
      <c r="B6667"/>
      <c r="C6667"/>
    </row>
    <row r="6668" spans="2:3" x14ac:dyDescent="0.45">
      <c r="B6668"/>
      <c r="C6668"/>
    </row>
    <row r="6669" spans="2:3" x14ac:dyDescent="0.45">
      <c r="B6669"/>
      <c r="C6669"/>
    </row>
    <row r="6670" spans="2:3" x14ac:dyDescent="0.45">
      <c r="B6670"/>
      <c r="C6670"/>
    </row>
    <row r="6671" spans="2:3" x14ac:dyDescent="0.45">
      <c r="B6671"/>
      <c r="C6671"/>
    </row>
    <row r="6672" spans="2:3" x14ac:dyDescent="0.45">
      <c r="B6672"/>
      <c r="C6672"/>
    </row>
    <row r="6673" spans="2:3" x14ac:dyDescent="0.45">
      <c r="B6673"/>
      <c r="C6673"/>
    </row>
    <row r="6674" spans="2:3" x14ac:dyDescent="0.45">
      <c r="B6674"/>
      <c r="C6674"/>
    </row>
    <row r="6675" spans="2:3" x14ac:dyDescent="0.45">
      <c r="B6675"/>
      <c r="C6675"/>
    </row>
    <row r="6676" spans="2:3" x14ac:dyDescent="0.45">
      <c r="B6676"/>
      <c r="C6676"/>
    </row>
    <row r="6677" spans="2:3" x14ac:dyDescent="0.45">
      <c r="B6677"/>
      <c r="C6677"/>
    </row>
    <row r="6678" spans="2:3" x14ac:dyDescent="0.45">
      <c r="B6678"/>
      <c r="C6678"/>
    </row>
    <row r="6679" spans="2:3" x14ac:dyDescent="0.45">
      <c r="B6679"/>
      <c r="C6679"/>
    </row>
    <row r="6680" spans="2:3" x14ac:dyDescent="0.45">
      <c r="B6680"/>
      <c r="C6680"/>
    </row>
    <row r="6681" spans="2:3" x14ac:dyDescent="0.45">
      <c r="B6681"/>
      <c r="C6681"/>
    </row>
    <row r="6682" spans="2:3" x14ac:dyDescent="0.45">
      <c r="B6682"/>
      <c r="C6682"/>
    </row>
    <row r="6683" spans="2:3" x14ac:dyDescent="0.45">
      <c r="B6683"/>
      <c r="C6683"/>
    </row>
    <row r="6684" spans="2:3" x14ac:dyDescent="0.45">
      <c r="B6684"/>
      <c r="C6684"/>
    </row>
    <row r="6685" spans="2:3" x14ac:dyDescent="0.45">
      <c r="B6685"/>
      <c r="C6685"/>
    </row>
    <row r="6686" spans="2:3" x14ac:dyDescent="0.45">
      <c r="B6686"/>
      <c r="C6686"/>
    </row>
    <row r="6687" spans="2:3" x14ac:dyDescent="0.45">
      <c r="B6687"/>
      <c r="C6687"/>
    </row>
    <row r="6688" spans="2:3" x14ac:dyDescent="0.45">
      <c r="B6688"/>
      <c r="C6688"/>
    </row>
    <row r="6689" spans="2:3" x14ac:dyDescent="0.45">
      <c r="B6689"/>
      <c r="C6689"/>
    </row>
    <row r="6690" spans="2:3" x14ac:dyDescent="0.45">
      <c r="B6690"/>
      <c r="C6690"/>
    </row>
    <row r="6691" spans="2:3" x14ac:dyDescent="0.45">
      <c r="B6691"/>
      <c r="C6691"/>
    </row>
    <row r="6692" spans="2:3" x14ac:dyDescent="0.45">
      <c r="B6692"/>
      <c r="C6692"/>
    </row>
    <row r="6693" spans="2:3" x14ac:dyDescent="0.45">
      <c r="B6693"/>
      <c r="C6693"/>
    </row>
    <row r="6694" spans="2:3" x14ac:dyDescent="0.45">
      <c r="B6694"/>
      <c r="C6694"/>
    </row>
    <row r="6695" spans="2:3" x14ac:dyDescent="0.45">
      <c r="B6695"/>
      <c r="C6695"/>
    </row>
    <row r="6696" spans="2:3" x14ac:dyDescent="0.45">
      <c r="B6696"/>
      <c r="C6696"/>
    </row>
    <row r="6697" spans="2:3" x14ac:dyDescent="0.45">
      <c r="B6697"/>
      <c r="C6697"/>
    </row>
    <row r="6698" spans="2:3" x14ac:dyDescent="0.45">
      <c r="B6698"/>
      <c r="C6698"/>
    </row>
    <row r="6699" spans="2:3" x14ac:dyDescent="0.45">
      <c r="B6699"/>
      <c r="C6699"/>
    </row>
    <row r="6700" spans="2:3" x14ac:dyDescent="0.45">
      <c r="B6700"/>
      <c r="C6700"/>
    </row>
    <row r="6701" spans="2:3" x14ac:dyDescent="0.45">
      <c r="B6701"/>
      <c r="C6701"/>
    </row>
    <row r="6702" spans="2:3" x14ac:dyDescent="0.45">
      <c r="B6702"/>
      <c r="C6702"/>
    </row>
    <row r="6703" spans="2:3" x14ac:dyDescent="0.45">
      <c r="B6703"/>
      <c r="C6703"/>
    </row>
    <row r="6704" spans="2:3" x14ac:dyDescent="0.45">
      <c r="B6704"/>
      <c r="C6704"/>
    </row>
    <row r="6705" spans="2:3" x14ac:dyDescent="0.45">
      <c r="B6705"/>
      <c r="C6705"/>
    </row>
    <row r="6706" spans="2:3" x14ac:dyDescent="0.45">
      <c r="B6706"/>
      <c r="C6706"/>
    </row>
    <row r="6707" spans="2:3" x14ac:dyDescent="0.45">
      <c r="B6707"/>
      <c r="C6707"/>
    </row>
    <row r="6708" spans="2:3" x14ac:dyDescent="0.45">
      <c r="B6708"/>
      <c r="C6708"/>
    </row>
    <row r="6709" spans="2:3" x14ac:dyDescent="0.45">
      <c r="B6709"/>
      <c r="C6709"/>
    </row>
    <row r="6710" spans="2:3" x14ac:dyDescent="0.45">
      <c r="B6710"/>
      <c r="C6710"/>
    </row>
    <row r="6711" spans="2:3" x14ac:dyDescent="0.45">
      <c r="B6711"/>
      <c r="C6711"/>
    </row>
    <row r="6712" spans="2:3" x14ac:dyDescent="0.45">
      <c r="B6712"/>
      <c r="C6712"/>
    </row>
    <row r="6713" spans="2:3" x14ac:dyDescent="0.45">
      <c r="B6713"/>
      <c r="C6713"/>
    </row>
    <row r="6714" spans="2:3" x14ac:dyDescent="0.45">
      <c r="B6714"/>
      <c r="C6714"/>
    </row>
    <row r="6715" spans="2:3" x14ac:dyDescent="0.45">
      <c r="B6715"/>
      <c r="C6715"/>
    </row>
    <row r="6716" spans="2:3" x14ac:dyDescent="0.45">
      <c r="B6716"/>
      <c r="C6716"/>
    </row>
    <row r="6717" spans="2:3" x14ac:dyDescent="0.45">
      <c r="B6717"/>
      <c r="C6717"/>
    </row>
    <row r="6718" spans="2:3" x14ac:dyDescent="0.45">
      <c r="B6718"/>
      <c r="C6718"/>
    </row>
    <row r="6719" spans="2:3" x14ac:dyDescent="0.45">
      <c r="B6719"/>
      <c r="C6719"/>
    </row>
    <row r="6720" spans="2:3" x14ac:dyDescent="0.45">
      <c r="B6720"/>
      <c r="C6720"/>
    </row>
    <row r="6721" spans="2:3" x14ac:dyDescent="0.45">
      <c r="B6721"/>
      <c r="C6721"/>
    </row>
    <row r="6722" spans="2:3" x14ac:dyDescent="0.45">
      <c r="B6722"/>
      <c r="C6722"/>
    </row>
    <row r="6723" spans="2:3" x14ac:dyDescent="0.45">
      <c r="B6723"/>
      <c r="C6723"/>
    </row>
    <row r="6724" spans="2:3" x14ac:dyDescent="0.45">
      <c r="B6724"/>
      <c r="C6724"/>
    </row>
    <row r="6725" spans="2:3" x14ac:dyDescent="0.45">
      <c r="B6725"/>
      <c r="C6725"/>
    </row>
    <row r="6726" spans="2:3" x14ac:dyDescent="0.45">
      <c r="B6726"/>
      <c r="C6726"/>
    </row>
    <row r="6727" spans="2:3" x14ac:dyDescent="0.45">
      <c r="B6727"/>
      <c r="C6727"/>
    </row>
    <row r="6728" spans="2:3" x14ac:dyDescent="0.45">
      <c r="B6728"/>
      <c r="C6728"/>
    </row>
    <row r="6729" spans="2:3" x14ac:dyDescent="0.45">
      <c r="B6729"/>
      <c r="C6729"/>
    </row>
    <row r="6730" spans="2:3" x14ac:dyDescent="0.45">
      <c r="B6730"/>
      <c r="C6730"/>
    </row>
    <row r="6731" spans="2:3" x14ac:dyDescent="0.45">
      <c r="B6731"/>
      <c r="C6731"/>
    </row>
    <row r="6732" spans="2:3" x14ac:dyDescent="0.45">
      <c r="B6732"/>
      <c r="C6732"/>
    </row>
    <row r="6733" spans="2:3" x14ac:dyDescent="0.45">
      <c r="B6733"/>
      <c r="C6733"/>
    </row>
    <row r="6734" spans="2:3" x14ac:dyDescent="0.45">
      <c r="B6734"/>
      <c r="C6734"/>
    </row>
    <row r="6735" spans="2:3" x14ac:dyDescent="0.45">
      <c r="B6735"/>
      <c r="C6735"/>
    </row>
    <row r="6736" spans="2:3" x14ac:dyDescent="0.45">
      <c r="B6736"/>
      <c r="C6736"/>
    </row>
    <row r="6737" spans="2:3" x14ac:dyDescent="0.45">
      <c r="B6737"/>
      <c r="C6737"/>
    </row>
    <row r="6738" spans="2:3" x14ac:dyDescent="0.45">
      <c r="B6738"/>
      <c r="C6738"/>
    </row>
    <row r="6739" spans="2:3" x14ac:dyDescent="0.45">
      <c r="B6739"/>
      <c r="C6739"/>
    </row>
    <row r="6740" spans="2:3" x14ac:dyDescent="0.45">
      <c r="B6740"/>
      <c r="C6740"/>
    </row>
    <row r="6741" spans="2:3" x14ac:dyDescent="0.45">
      <c r="B6741"/>
      <c r="C6741"/>
    </row>
    <row r="6742" spans="2:3" x14ac:dyDescent="0.45">
      <c r="B6742"/>
      <c r="C6742"/>
    </row>
    <row r="6743" spans="2:3" x14ac:dyDescent="0.45">
      <c r="B6743"/>
      <c r="C6743"/>
    </row>
    <row r="6744" spans="2:3" x14ac:dyDescent="0.45">
      <c r="B6744"/>
      <c r="C6744"/>
    </row>
    <row r="6745" spans="2:3" x14ac:dyDescent="0.45">
      <c r="B6745"/>
      <c r="C6745"/>
    </row>
    <row r="6746" spans="2:3" x14ac:dyDescent="0.45">
      <c r="B6746"/>
      <c r="C6746"/>
    </row>
    <row r="6747" spans="2:3" x14ac:dyDescent="0.45">
      <c r="B6747"/>
      <c r="C6747"/>
    </row>
    <row r="6748" spans="2:3" x14ac:dyDescent="0.45">
      <c r="B6748"/>
      <c r="C6748"/>
    </row>
    <row r="6749" spans="2:3" x14ac:dyDescent="0.45">
      <c r="B6749"/>
      <c r="C6749"/>
    </row>
    <row r="6750" spans="2:3" x14ac:dyDescent="0.45">
      <c r="B6750"/>
      <c r="C6750"/>
    </row>
    <row r="6751" spans="2:3" x14ac:dyDescent="0.45">
      <c r="B6751"/>
      <c r="C6751"/>
    </row>
    <row r="6752" spans="2:3" x14ac:dyDescent="0.45">
      <c r="B6752"/>
      <c r="C6752"/>
    </row>
    <row r="6753" spans="2:3" x14ac:dyDescent="0.45">
      <c r="B6753"/>
      <c r="C6753"/>
    </row>
    <row r="6754" spans="2:3" x14ac:dyDescent="0.45">
      <c r="B6754"/>
      <c r="C6754"/>
    </row>
    <row r="6755" spans="2:3" x14ac:dyDescent="0.45">
      <c r="B6755"/>
      <c r="C6755"/>
    </row>
    <row r="6756" spans="2:3" x14ac:dyDescent="0.45">
      <c r="B6756"/>
      <c r="C6756"/>
    </row>
    <row r="6757" spans="2:3" x14ac:dyDescent="0.45">
      <c r="B6757"/>
      <c r="C6757"/>
    </row>
    <row r="6758" spans="2:3" x14ac:dyDescent="0.45">
      <c r="B6758"/>
      <c r="C6758"/>
    </row>
    <row r="6759" spans="2:3" x14ac:dyDescent="0.45">
      <c r="B6759"/>
      <c r="C6759"/>
    </row>
    <row r="6760" spans="2:3" x14ac:dyDescent="0.45">
      <c r="B6760"/>
      <c r="C6760"/>
    </row>
    <row r="6761" spans="2:3" x14ac:dyDescent="0.45">
      <c r="B6761"/>
      <c r="C6761"/>
    </row>
    <row r="6762" spans="2:3" x14ac:dyDescent="0.45">
      <c r="B6762"/>
      <c r="C6762"/>
    </row>
    <row r="6763" spans="2:3" x14ac:dyDescent="0.45">
      <c r="B6763"/>
      <c r="C6763"/>
    </row>
    <row r="6764" spans="2:3" x14ac:dyDescent="0.45">
      <c r="B6764"/>
      <c r="C6764"/>
    </row>
    <row r="6765" spans="2:3" x14ac:dyDescent="0.45">
      <c r="B6765"/>
      <c r="C6765"/>
    </row>
    <row r="6766" spans="2:3" x14ac:dyDescent="0.45">
      <c r="B6766"/>
      <c r="C6766"/>
    </row>
    <row r="6767" spans="2:3" x14ac:dyDescent="0.45">
      <c r="B6767"/>
      <c r="C6767"/>
    </row>
    <row r="6768" spans="2:3" x14ac:dyDescent="0.45">
      <c r="B6768"/>
      <c r="C6768"/>
    </row>
    <row r="6769" spans="2:3" x14ac:dyDescent="0.45">
      <c r="B6769"/>
      <c r="C6769"/>
    </row>
    <row r="6770" spans="2:3" x14ac:dyDescent="0.45">
      <c r="B6770"/>
      <c r="C6770"/>
    </row>
    <row r="6771" spans="2:3" x14ac:dyDescent="0.45">
      <c r="B6771"/>
      <c r="C6771"/>
    </row>
    <row r="6772" spans="2:3" x14ac:dyDescent="0.45">
      <c r="B6772"/>
      <c r="C6772"/>
    </row>
    <row r="6773" spans="2:3" x14ac:dyDescent="0.45">
      <c r="B6773"/>
      <c r="C6773"/>
    </row>
    <row r="6774" spans="2:3" x14ac:dyDescent="0.45">
      <c r="B6774"/>
      <c r="C6774"/>
    </row>
    <row r="6775" spans="2:3" x14ac:dyDescent="0.45">
      <c r="B6775"/>
      <c r="C6775"/>
    </row>
    <row r="6776" spans="2:3" x14ac:dyDescent="0.45">
      <c r="B6776"/>
      <c r="C6776"/>
    </row>
    <row r="6777" spans="2:3" x14ac:dyDescent="0.45">
      <c r="B6777"/>
      <c r="C6777"/>
    </row>
    <row r="6778" spans="2:3" x14ac:dyDescent="0.45">
      <c r="B6778"/>
      <c r="C6778"/>
    </row>
    <row r="6779" spans="2:3" x14ac:dyDescent="0.45">
      <c r="B6779"/>
      <c r="C6779"/>
    </row>
    <row r="6780" spans="2:3" x14ac:dyDescent="0.45">
      <c r="B6780"/>
      <c r="C6780"/>
    </row>
    <row r="6781" spans="2:3" x14ac:dyDescent="0.45">
      <c r="B6781"/>
      <c r="C6781"/>
    </row>
    <row r="6782" spans="2:3" x14ac:dyDescent="0.45">
      <c r="B6782"/>
      <c r="C6782"/>
    </row>
    <row r="6783" spans="2:3" x14ac:dyDescent="0.45">
      <c r="B6783"/>
      <c r="C6783"/>
    </row>
    <row r="6784" spans="2:3" x14ac:dyDescent="0.45">
      <c r="B6784"/>
      <c r="C6784"/>
    </row>
    <row r="6785" spans="2:3" x14ac:dyDescent="0.45">
      <c r="B6785"/>
      <c r="C6785"/>
    </row>
    <row r="6786" spans="2:3" x14ac:dyDescent="0.45">
      <c r="B6786"/>
      <c r="C6786"/>
    </row>
    <row r="6787" spans="2:3" x14ac:dyDescent="0.45">
      <c r="B6787"/>
      <c r="C6787"/>
    </row>
    <row r="6788" spans="2:3" x14ac:dyDescent="0.45">
      <c r="B6788"/>
      <c r="C6788"/>
    </row>
    <row r="6789" spans="2:3" x14ac:dyDescent="0.45">
      <c r="B6789"/>
      <c r="C6789"/>
    </row>
    <row r="6790" spans="2:3" x14ac:dyDescent="0.45">
      <c r="B6790"/>
      <c r="C6790"/>
    </row>
    <row r="6791" spans="2:3" x14ac:dyDescent="0.45">
      <c r="B6791"/>
      <c r="C6791"/>
    </row>
    <row r="6792" spans="2:3" x14ac:dyDescent="0.45">
      <c r="B6792"/>
      <c r="C6792"/>
    </row>
    <row r="6793" spans="2:3" x14ac:dyDescent="0.45">
      <c r="B6793"/>
      <c r="C6793"/>
    </row>
    <row r="6794" spans="2:3" x14ac:dyDescent="0.45">
      <c r="B6794"/>
      <c r="C6794"/>
    </row>
    <row r="6795" spans="2:3" x14ac:dyDescent="0.45">
      <c r="B6795"/>
      <c r="C6795"/>
    </row>
    <row r="6796" spans="2:3" x14ac:dyDescent="0.45">
      <c r="B6796"/>
      <c r="C6796"/>
    </row>
    <row r="6797" spans="2:3" x14ac:dyDescent="0.45">
      <c r="B6797"/>
      <c r="C6797"/>
    </row>
    <row r="6798" spans="2:3" x14ac:dyDescent="0.45">
      <c r="B6798"/>
      <c r="C6798"/>
    </row>
    <row r="6799" spans="2:3" x14ac:dyDescent="0.45">
      <c r="B6799"/>
      <c r="C6799"/>
    </row>
    <row r="6800" spans="2:3" x14ac:dyDescent="0.45">
      <c r="B6800"/>
      <c r="C6800"/>
    </row>
    <row r="6801" spans="2:3" x14ac:dyDescent="0.45">
      <c r="B6801"/>
      <c r="C6801"/>
    </row>
    <row r="6802" spans="2:3" x14ac:dyDescent="0.45">
      <c r="B6802"/>
      <c r="C6802"/>
    </row>
    <row r="6803" spans="2:3" x14ac:dyDescent="0.45">
      <c r="B6803"/>
      <c r="C6803"/>
    </row>
    <row r="6804" spans="2:3" x14ac:dyDescent="0.45">
      <c r="B6804"/>
      <c r="C6804"/>
    </row>
    <row r="6805" spans="2:3" x14ac:dyDescent="0.45">
      <c r="B6805"/>
      <c r="C6805"/>
    </row>
    <row r="6806" spans="2:3" x14ac:dyDescent="0.45">
      <c r="B6806"/>
      <c r="C6806"/>
    </row>
    <row r="6807" spans="2:3" x14ac:dyDescent="0.45">
      <c r="B6807"/>
      <c r="C6807"/>
    </row>
    <row r="6808" spans="2:3" x14ac:dyDescent="0.45">
      <c r="B6808"/>
      <c r="C6808"/>
    </row>
    <row r="6809" spans="2:3" x14ac:dyDescent="0.45">
      <c r="B6809"/>
      <c r="C6809"/>
    </row>
    <row r="6810" spans="2:3" x14ac:dyDescent="0.45">
      <c r="B6810"/>
      <c r="C6810"/>
    </row>
    <row r="6811" spans="2:3" x14ac:dyDescent="0.45">
      <c r="B6811"/>
      <c r="C6811"/>
    </row>
    <row r="6812" spans="2:3" x14ac:dyDescent="0.45">
      <c r="B6812"/>
      <c r="C6812"/>
    </row>
    <row r="6813" spans="2:3" x14ac:dyDescent="0.45">
      <c r="B6813"/>
      <c r="C6813"/>
    </row>
    <row r="6814" spans="2:3" x14ac:dyDescent="0.45">
      <c r="B6814"/>
      <c r="C6814"/>
    </row>
    <row r="6815" spans="2:3" x14ac:dyDescent="0.45">
      <c r="B6815"/>
      <c r="C6815"/>
    </row>
    <row r="6816" spans="2:3" x14ac:dyDescent="0.45">
      <c r="B6816"/>
      <c r="C6816"/>
    </row>
    <row r="6817" spans="2:3" x14ac:dyDescent="0.45">
      <c r="B6817"/>
      <c r="C6817"/>
    </row>
    <row r="6818" spans="2:3" x14ac:dyDescent="0.45">
      <c r="B6818"/>
      <c r="C6818"/>
    </row>
    <row r="6819" spans="2:3" x14ac:dyDescent="0.45">
      <c r="B6819"/>
      <c r="C6819"/>
    </row>
    <row r="6820" spans="2:3" x14ac:dyDescent="0.45">
      <c r="B6820"/>
      <c r="C6820"/>
    </row>
    <row r="6821" spans="2:3" x14ac:dyDescent="0.45">
      <c r="B6821"/>
      <c r="C6821"/>
    </row>
    <row r="6822" spans="2:3" x14ac:dyDescent="0.45">
      <c r="B6822"/>
      <c r="C6822"/>
    </row>
    <row r="6823" spans="2:3" x14ac:dyDescent="0.45">
      <c r="B6823"/>
      <c r="C6823"/>
    </row>
    <row r="6824" spans="2:3" x14ac:dyDescent="0.45">
      <c r="B6824"/>
      <c r="C6824"/>
    </row>
    <row r="6825" spans="2:3" x14ac:dyDescent="0.45">
      <c r="B6825"/>
      <c r="C6825"/>
    </row>
    <row r="6826" spans="2:3" x14ac:dyDescent="0.45">
      <c r="B6826"/>
      <c r="C6826"/>
    </row>
    <row r="6827" spans="2:3" x14ac:dyDescent="0.45">
      <c r="B6827"/>
      <c r="C6827"/>
    </row>
    <row r="6828" spans="2:3" x14ac:dyDescent="0.45">
      <c r="B6828"/>
      <c r="C6828"/>
    </row>
    <row r="6829" spans="2:3" x14ac:dyDescent="0.45">
      <c r="B6829"/>
      <c r="C6829"/>
    </row>
    <row r="6830" spans="2:3" x14ac:dyDescent="0.45">
      <c r="B6830"/>
      <c r="C6830"/>
    </row>
    <row r="6831" spans="2:3" x14ac:dyDescent="0.45">
      <c r="B6831"/>
      <c r="C6831"/>
    </row>
    <row r="6832" spans="2:3" x14ac:dyDescent="0.45">
      <c r="B6832"/>
      <c r="C6832"/>
    </row>
    <row r="6833" spans="2:3" x14ac:dyDescent="0.45">
      <c r="B6833"/>
      <c r="C6833"/>
    </row>
    <row r="6834" spans="2:3" x14ac:dyDescent="0.45">
      <c r="B6834"/>
      <c r="C6834"/>
    </row>
    <row r="6835" spans="2:3" x14ac:dyDescent="0.45">
      <c r="B6835"/>
      <c r="C6835"/>
    </row>
    <row r="6836" spans="2:3" x14ac:dyDescent="0.45">
      <c r="B6836"/>
      <c r="C6836"/>
    </row>
    <row r="6837" spans="2:3" x14ac:dyDescent="0.45">
      <c r="B6837"/>
      <c r="C6837"/>
    </row>
    <row r="6838" spans="2:3" x14ac:dyDescent="0.45">
      <c r="B6838"/>
      <c r="C6838"/>
    </row>
    <row r="6839" spans="2:3" x14ac:dyDescent="0.45">
      <c r="B6839"/>
      <c r="C6839"/>
    </row>
    <row r="6840" spans="2:3" x14ac:dyDescent="0.45">
      <c r="B6840"/>
      <c r="C6840"/>
    </row>
    <row r="6841" spans="2:3" x14ac:dyDescent="0.45">
      <c r="B6841"/>
      <c r="C6841"/>
    </row>
    <row r="6842" spans="2:3" x14ac:dyDescent="0.45">
      <c r="B6842"/>
      <c r="C6842"/>
    </row>
    <row r="6843" spans="2:3" x14ac:dyDescent="0.45">
      <c r="B6843"/>
      <c r="C6843"/>
    </row>
    <row r="6844" spans="2:3" x14ac:dyDescent="0.45">
      <c r="B6844"/>
      <c r="C6844"/>
    </row>
    <row r="6845" spans="2:3" x14ac:dyDescent="0.45">
      <c r="B6845"/>
      <c r="C6845"/>
    </row>
    <row r="6846" spans="2:3" x14ac:dyDescent="0.45">
      <c r="B6846"/>
      <c r="C6846"/>
    </row>
    <row r="6847" spans="2:3" x14ac:dyDescent="0.45">
      <c r="B6847"/>
      <c r="C6847"/>
    </row>
    <row r="6848" spans="2:3" x14ac:dyDescent="0.45">
      <c r="B6848"/>
      <c r="C6848"/>
    </row>
    <row r="6849" spans="2:3" x14ac:dyDescent="0.45">
      <c r="B6849"/>
      <c r="C6849"/>
    </row>
    <row r="6850" spans="2:3" x14ac:dyDescent="0.45">
      <c r="B6850"/>
      <c r="C6850"/>
    </row>
    <row r="6851" spans="2:3" x14ac:dyDescent="0.45">
      <c r="B6851"/>
      <c r="C6851"/>
    </row>
    <row r="6852" spans="2:3" x14ac:dyDescent="0.45">
      <c r="B6852"/>
      <c r="C6852"/>
    </row>
    <row r="6853" spans="2:3" x14ac:dyDescent="0.45">
      <c r="B6853"/>
      <c r="C6853"/>
    </row>
    <row r="6854" spans="2:3" x14ac:dyDescent="0.45">
      <c r="B6854"/>
      <c r="C6854"/>
    </row>
    <row r="6855" spans="2:3" x14ac:dyDescent="0.45">
      <c r="B6855"/>
      <c r="C6855"/>
    </row>
    <row r="6856" spans="2:3" x14ac:dyDescent="0.45">
      <c r="B6856"/>
      <c r="C6856"/>
    </row>
    <row r="6857" spans="2:3" x14ac:dyDescent="0.45">
      <c r="B6857"/>
      <c r="C6857"/>
    </row>
    <row r="6858" spans="2:3" x14ac:dyDescent="0.45">
      <c r="B6858"/>
      <c r="C6858"/>
    </row>
    <row r="6859" spans="2:3" x14ac:dyDescent="0.45">
      <c r="B6859"/>
      <c r="C6859"/>
    </row>
    <row r="6860" spans="2:3" x14ac:dyDescent="0.45">
      <c r="B6860"/>
      <c r="C6860"/>
    </row>
    <row r="6861" spans="2:3" x14ac:dyDescent="0.45">
      <c r="B6861"/>
      <c r="C6861"/>
    </row>
    <row r="6862" spans="2:3" x14ac:dyDescent="0.45">
      <c r="B6862"/>
      <c r="C6862"/>
    </row>
    <row r="6863" spans="2:3" x14ac:dyDescent="0.45">
      <c r="B6863"/>
      <c r="C6863"/>
    </row>
    <row r="6864" spans="2:3" x14ac:dyDescent="0.45">
      <c r="B6864"/>
      <c r="C6864"/>
    </row>
    <row r="6865" spans="2:3" x14ac:dyDescent="0.45">
      <c r="B6865"/>
      <c r="C6865"/>
    </row>
    <row r="6866" spans="2:3" x14ac:dyDescent="0.45">
      <c r="B6866"/>
      <c r="C6866"/>
    </row>
    <row r="6867" spans="2:3" x14ac:dyDescent="0.45">
      <c r="B6867"/>
      <c r="C6867"/>
    </row>
    <row r="6868" spans="2:3" x14ac:dyDescent="0.45">
      <c r="B6868"/>
      <c r="C6868"/>
    </row>
    <row r="6869" spans="2:3" x14ac:dyDescent="0.45">
      <c r="B6869"/>
      <c r="C6869"/>
    </row>
    <row r="6870" spans="2:3" x14ac:dyDescent="0.45">
      <c r="B6870"/>
      <c r="C6870"/>
    </row>
    <row r="6871" spans="2:3" x14ac:dyDescent="0.45">
      <c r="B6871"/>
      <c r="C6871"/>
    </row>
    <row r="6872" spans="2:3" x14ac:dyDescent="0.45">
      <c r="B6872"/>
      <c r="C6872"/>
    </row>
    <row r="6873" spans="2:3" x14ac:dyDescent="0.45">
      <c r="B6873"/>
      <c r="C6873"/>
    </row>
    <row r="6874" spans="2:3" x14ac:dyDescent="0.45">
      <c r="B6874"/>
      <c r="C6874"/>
    </row>
    <row r="6875" spans="2:3" x14ac:dyDescent="0.45">
      <c r="B6875"/>
      <c r="C6875"/>
    </row>
    <row r="6876" spans="2:3" x14ac:dyDescent="0.45">
      <c r="B6876"/>
      <c r="C6876"/>
    </row>
    <row r="6877" spans="2:3" x14ac:dyDescent="0.45">
      <c r="B6877"/>
      <c r="C6877"/>
    </row>
    <row r="6878" spans="2:3" x14ac:dyDescent="0.45">
      <c r="B6878"/>
      <c r="C6878"/>
    </row>
    <row r="6879" spans="2:3" x14ac:dyDescent="0.45">
      <c r="B6879"/>
      <c r="C6879"/>
    </row>
    <row r="6880" spans="2:3" x14ac:dyDescent="0.45">
      <c r="B6880"/>
      <c r="C6880"/>
    </row>
    <row r="6881" spans="2:3" x14ac:dyDescent="0.45">
      <c r="B6881"/>
      <c r="C6881"/>
    </row>
    <row r="6882" spans="2:3" x14ac:dyDescent="0.45">
      <c r="B6882"/>
      <c r="C6882"/>
    </row>
    <row r="6883" spans="2:3" x14ac:dyDescent="0.45">
      <c r="B6883"/>
      <c r="C6883"/>
    </row>
    <row r="6884" spans="2:3" x14ac:dyDescent="0.45">
      <c r="B6884"/>
      <c r="C6884"/>
    </row>
    <row r="6885" spans="2:3" x14ac:dyDescent="0.45">
      <c r="B6885"/>
      <c r="C6885"/>
    </row>
    <row r="6886" spans="2:3" x14ac:dyDescent="0.45">
      <c r="B6886"/>
      <c r="C6886"/>
    </row>
    <row r="6887" spans="2:3" x14ac:dyDescent="0.45">
      <c r="B6887"/>
      <c r="C6887"/>
    </row>
    <row r="6888" spans="2:3" x14ac:dyDescent="0.45">
      <c r="B6888"/>
      <c r="C6888"/>
    </row>
    <row r="6889" spans="2:3" x14ac:dyDescent="0.45">
      <c r="B6889"/>
      <c r="C6889"/>
    </row>
    <row r="6890" spans="2:3" x14ac:dyDescent="0.45">
      <c r="B6890"/>
      <c r="C6890"/>
    </row>
    <row r="6891" spans="2:3" x14ac:dyDescent="0.45">
      <c r="B6891"/>
      <c r="C6891"/>
    </row>
    <row r="6892" spans="2:3" x14ac:dyDescent="0.45">
      <c r="B6892"/>
      <c r="C6892"/>
    </row>
    <row r="6893" spans="2:3" x14ac:dyDescent="0.45">
      <c r="B6893"/>
      <c r="C6893"/>
    </row>
    <row r="6894" spans="2:3" x14ac:dyDescent="0.45">
      <c r="B6894"/>
      <c r="C6894"/>
    </row>
    <row r="6895" spans="2:3" x14ac:dyDescent="0.45">
      <c r="B6895"/>
      <c r="C6895"/>
    </row>
    <row r="6896" spans="2:3" x14ac:dyDescent="0.45">
      <c r="B6896"/>
      <c r="C6896"/>
    </row>
    <row r="6897" spans="2:3" x14ac:dyDescent="0.45">
      <c r="B6897"/>
      <c r="C6897"/>
    </row>
    <row r="6898" spans="2:3" x14ac:dyDescent="0.45">
      <c r="B6898"/>
      <c r="C6898"/>
    </row>
    <row r="6899" spans="2:3" x14ac:dyDescent="0.45">
      <c r="B6899"/>
      <c r="C6899"/>
    </row>
    <row r="6900" spans="2:3" x14ac:dyDescent="0.45">
      <c r="B6900"/>
      <c r="C6900"/>
    </row>
    <row r="6901" spans="2:3" x14ac:dyDescent="0.45">
      <c r="B6901"/>
      <c r="C6901"/>
    </row>
    <row r="6902" spans="2:3" x14ac:dyDescent="0.45">
      <c r="B6902"/>
      <c r="C6902"/>
    </row>
    <row r="6903" spans="2:3" x14ac:dyDescent="0.45">
      <c r="B6903"/>
      <c r="C6903"/>
    </row>
    <row r="6904" spans="2:3" x14ac:dyDescent="0.45">
      <c r="B6904"/>
      <c r="C6904"/>
    </row>
    <row r="6905" spans="2:3" x14ac:dyDescent="0.45">
      <c r="B6905"/>
      <c r="C6905"/>
    </row>
    <row r="6906" spans="2:3" x14ac:dyDescent="0.45">
      <c r="B6906"/>
      <c r="C6906"/>
    </row>
    <row r="6907" spans="2:3" x14ac:dyDescent="0.45">
      <c r="B6907"/>
      <c r="C6907"/>
    </row>
    <row r="6908" spans="2:3" x14ac:dyDescent="0.45">
      <c r="B6908"/>
      <c r="C6908"/>
    </row>
    <row r="6909" spans="2:3" x14ac:dyDescent="0.45">
      <c r="B6909"/>
      <c r="C6909"/>
    </row>
    <row r="6910" spans="2:3" x14ac:dyDescent="0.45">
      <c r="B6910"/>
      <c r="C6910"/>
    </row>
    <row r="6911" spans="2:3" x14ac:dyDescent="0.45">
      <c r="B6911"/>
      <c r="C6911"/>
    </row>
    <row r="6912" spans="2:3" x14ac:dyDescent="0.45">
      <c r="B6912"/>
      <c r="C6912"/>
    </row>
    <row r="6913" spans="2:3" x14ac:dyDescent="0.45">
      <c r="B6913"/>
      <c r="C6913"/>
    </row>
    <row r="6914" spans="2:3" x14ac:dyDescent="0.45">
      <c r="B6914"/>
      <c r="C6914"/>
    </row>
    <row r="6915" spans="2:3" x14ac:dyDescent="0.45">
      <c r="B6915"/>
      <c r="C6915"/>
    </row>
    <row r="6916" spans="2:3" x14ac:dyDescent="0.45">
      <c r="B6916"/>
      <c r="C6916"/>
    </row>
    <row r="6917" spans="2:3" x14ac:dyDescent="0.45">
      <c r="B6917"/>
      <c r="C6917"/>
    </row>
    <row r="6918" spans="2:3" x14ac:dyDescent="0.45">
      <c r="B6918"/>
      <c r="C6918"/>
    </row>
    <row r="6919" spans="2:3" x14ac:dyDescent="0.45">
      <c r="B6919"/>
      <c r="C6919"/>
    </row>
    <row r="6920" spans="2:3" x14ac:dyDescent="0.45">
      <c r="B6920"/>
      <c r="C6920"/>
    </row>
    <row r="6921" spans="2:3" x14ac:dyDescent="0.45">
      <c r="B6921"/>
      <c r="C6921"/>
    </row>
    <row r="6922" spans="2:3" x14ac:dyDescent="0.45">
      <c r="B6922"/>
      <c r="C6922"/>
    </row>
    <row r="6923" spans="2:3" x14ac:dyDescent="0.45">
      <c r="B6923"/>
      <c r="C6923"/>
    </row>
    <row r="6924" spans="2:3" x14ac:dyDescent="0.45">
      <c r="B6924"/>
      <c r="C6924"/>
    </row>
    <row r="6925" spans="2:3" x14ac:dyDescent="0.45">
      <c r="B6925"/>
      <c r="C6925"/>
    </row>
    <row r="6926" spans="2:3" x14ac:dyDescent="0.45">
      <c r="B6926"/>
      <c r="C6926"/>
    </row>
    <row r="6927" spans="2:3" x14ac:dyDescent="0.45">
      <c r="B6927"/>
      <c r="C6927"/>
    </row>
    <row r="6928" spans="2:3" x14ac:dyDescent="0.45">
      <c r="B6928"/>
      <c r="C6928"/>
    </row>
    <row r="6929" spans="2:3" x14ac:dyDescent="0.45">
      <c r="B6929"/>
      <c r="C6929"/>
    </row>
    <row r="6930" spans="2:3" x14ac:dyDescent="0.45">
      <c r="B6930"/>
      <c r="C6930"/>
    </row>
    <row r="6931" spans="2:3" x14ac:dyDescent="0.45">
      <c r="B6931"/>
      <c r="C6931"/>
    </row>
    <row r="6932" spans="2:3" x14ac:dyDescent="0.45">
      <c r="B6932"/>
      <c r="C6932"/>
    </row>
    <row r="6933" spans="2:3" x14ac:dyDescent="0.45">
      <c r="B6933"/>
      <c r="C6933"/>
    </row>
    <row r="6934" spans="2:3" x14ac:dyDescent="0.45">
      <c r="B6934"/>
      <c r="C6934"/>
    </row>
    <row r="6935" spans="2:3" x14ac:dyDescent="0.45">
      <c r="B6935"/>
      <c r="C6935"/>
    </row>
    <row r="6936" spans="2:3" x14ac:dyDescent="0.45">
      <c r="B6936"/>
      <c r="C6936"/>
    </row>
    <row r="6937" spans="2:3" x14ac:dyDescent="0.45">
      <c r="B6937"/>
      <c r="C6937"/>
    </row>
    <row r="6938" spans="2:3" x14ac:dyDescent="0.45">
      <c r="B6938"/>
      <c r="C6938"/>
    </row>
    <row r="6939" spans="2:3" x14ac:dyDescent="0.45">
      <c r="B6939"/>
      <c r="C6939"/>
    </row>
    <row r="6940" spans="2:3" x14ac:dyDescent="0.45">
      <c r="B6940"/>
      <c r="C6940"/>
    </row>
    <row r="6941" spans="2:3" x14ac:dyDescent="0.45">
      <c r="B6941"/>
      <c r="C6941"/>
    </row>
    <row r="6942" spans="2:3" x14ac:dyDescent="0.45">
      <c r="B6942"/>
      <c r="C6942"/>
    </row>
    <row r="6943" spans="2:3" x14ac:dyDescent="0.45">
      <c r="B6943"/>
      <c r="C6943"/>
    </row>
    <row r="6944" spans="2:3" x14ac:dyDescent="0.45">
      <c r="B6944"/>
      <c r="C6944"/>
    </row>
    <row r="6945" spans="2:3" x14ac:dyDescent="0.45">
      <c r="B6945"/>
      <c r="C6945"/>
    </row>
    <row r="6946" spans="2:3" x14ac:dyDescent="0.45">
      <c r="B6946"/>
      <c r="C6946"/>
    </row>
    <row r="6947" spans="2:3" x14ac:dyDescent="0.45">
      <c r="B6947"/>
      <c r="C6947"/>
    </row>
    <row r="6948" spans="2:3" x14ac:dyDescent="0.45">
      <c r="B6948"/>
      <c r="C6948"/>
    </row>
    <row r="6949" spans="2:3" x14ac:dyDescent="0.45">
      <c r="B6949"/>
      <c r="C6949"/>
    </row>
    <row r="6950" spans="2:3" x14ac:dyDescent="0.45">
      <c r="B6950"/>
      <c r="C6950"/>
    </row>
    <row r="6951" spans="2:3" x14ac:dyDescent="0.45">
      <c r="B6951"/>
      <c r="C6951"/>
    </row>
    <row r="6952" spans="2:3" x14ac:dyDescent="0.45">
      <c r="B6952"/>
      <c r="C6952"/>
    </row>
    <row r="6953" spans="2:3" x14ac:dyDescent="0.45">
      <c r="B6953"/>
      <c r="C6953"/>
    </row>
    <row r="6954" spans="2:3" x14ac:dyDescent="0.45">
      <c r="B6954"/>
      <c r="C6954"/>
    </row>
    <row r="6955" spans="2:3" x14ac:dyDescent="0.45">
      <c r="B6955"/>
      <c r="C6955"/>
    </row>
    <row r="6956" spans="2:3" x14ac:dyDescent="0.45">
      <c r="B6956"/>
      <c r="C6956"/>
    </row>
    <row r="6957" spans="2:3" x14ac:dyDescent="0.45">
      <c r="B6957"/>
      <c r="C6957"/>
    </row>
    <row r="6958" spans="2:3" x14ac:dyDescent="0.45">
      <c r="B6958"/>
      <c r="C6958"/>
    </row>
    <row r="6959" spans="2:3" x14ac:dyDescent="0.45">
      <c r="B6959"/>
      <c r="C6959"/>
    </row>
    <row r="6960" spans="2:3" x14ac:dyDescent="0.45">
      <c r="B6960"/>
      <c r="C6960"/>
    </row>
    <row r="6961" spans="2:3" x14ac:dyDescent="0.45">
      <c r="B6961"/>
      <c r="C6961"/>
    </row>
    <row r="6962" spans="2:3" x14ac:dyDescent="0.45">
      <c r="B6962"/>
      <c r="C6962"/>
    </row>
    <row r="6963" spans="2:3" x14ac:dyDescent="0.45">
      <c r="B6963"/>
      <c r="C6963"/>
    </row>
    <row r="6964" spans="2:3" x14ac:dyDescent="0.45">
      <c r="B6964"/>
      <c r="C6964"/>
    </row>
    <row r="6965" spans="2:3" x14ac:dyDescent="0.45">
      <c r="B6965"/>
      <c r="C6965"/>
    </row>
    <row r="6966" spans="2:3" x14ac:dyDescent="0.45">
      <c r="B6966"/>
      <c r="C6966"/>
    </row>
    <row r="6967" spans="2:3" x14ac:dyDescent="0.45">
      <c r="B6967"/>
      <c r="C6967"/>
    </row>
    <row r="6968" spans="2:3" x14ac:dyDescent="0.45">
      <c r="B6968"/>
      <c r="C6968"/>
    </row>
    <row r="6969" spans="2:3" x14ac:dyDescent="0.45">
      <c r="B6969"/>
      <c r="C6969"/>
    </row>
    <row r="6970" spans="2:3" x14ac:dyDescent="0.45">
      <c r="B6970"/>
      <c r="C6970"/>
    </row>
    <row r="6971" spans="2:3" x14ac:dyDescent="0.45">
      <c r="B6971"/>
      <c r="C6971"/>
    </row>
    <row r="6972" spans="2:3" x14ac:dyDescent="0.45">
      <c r="B6972"/>
      <c r="C6972"/>
    </row>
    <row r="6973" spans="2:3" x14ac:dyDescent="0.45">
      <c r="B6973"/>
      <c r="C6973"/>
    </row>
    <row r="6974" spans="2:3" x14ac:dyDescent="0.45">
      <c r="B6974"/>
      <c r="C6974"/>
    </row>
    <row r="6975" spans="2:3" x14ac:dyDescent="0.45">
      <c r="B6975"/>
      <c r="C6975"/>
    </row>
    <row r="6976" spans="2:3" x14ac:dyDescent="0.45">
      <c r="B6976"/>
      <c r="C6976"/>
    </row>
    <row r="6977" spans="2:3" x14ac:dyDescent="0.45">
      <c r="B6977"/>
      <c r="C6977"/>
    </row>
    <row r="6978" spans="2:3" x14ac:dyDescent="0.45">
      <c r="B6978"/>
      <c r="C6978"/>
    </row>
    <row r="6979" spans="2:3" x14ac:dyDescent="0.45">
      <c r="B6979"/>
      <c r="C6979"/>
    </row>
    <row r="6980" spans="2:3" x14ac:dyDescent="0.45">
      <c r="B6980"/>
      <c r="C6980"/>
    </row>
    <row r="6981" spans="2:3" x14ac:dyDescent="0.45">
      <c r="B6981"/>
      <c r="C6981"/>
    </row>
    <row r="6982" spans="2:3" x14ac:dyDescent="0.45">
      <c r="B6982"/>
      <c r="C6982"/>
    </row>
    <row r="6983" spans="2:3" x14ac:dyDescent="0.45">
      <c r="B6983"/>
      <c r="C6983"/>
    </row>
    <row r="6984" spans="2:3" x14ac:dyDescent="0.45">
      <c r="B6984"/>
      <c r="C6984"/>
    </row>
    <row r="6985" spans="2:3" x14ac:dyDescent="0.45">
      <c r="B6985"/>
      <c r="C6985"/>
    </row>
    <row r="6986" spans="2:3" x14ac:dyDescent="0.45">
      <c r="B6986"/>
      <c r="C6986"/>
    </row>
    <row r="6987" spans="2:3" x14ac:dyDescent="0.45">
      <c r="B6987"/>
      <c r="C6987"/>
    </row>
    <row r="6988" spans="2:3" x14ac:dyDescent="0.45">
      <c r="B6988"/>
      <c r="C6988"/>
    </row>
    <row r="6989" spans="2:3" x14ac:dyDescent="0.45">
      <c r="B6989"/>
      <c r="C6989"/>
    </row>
    <row r="6990" spans="2:3" x14ac:dyDescent="0.45">
      <c r="B6990"/>
      <c r="C6990"/>
    </row>
    <row r="6991" spans="2:3" x14ac:dyDescent="0.45">
      <c r="B6991"/>
      <c r="C6991"/>
    </row>
    <row r="6992" spans="2:3" x14ac:dyDescent="0.45">
      <c r="B6992"/>
      <c r="C6992"/>
    </row>
    <row r="6993" spans="2:3" x14ac:dyDescent="0.45">
      <c r="B6993"/>
      <c r="C6993"/>
    </row>
    <row r="6994" spans="2:3" x14ac:dyDescent="0.45">
      <c r="B6994"/>
      <c r="C6994"/>
    </row>
    <row r="6995" spans="2:3" x14ac:dyDescent="0.45">
      <c r="B6995"/>
      <c r="C6995"/>
    </row>
    <row r="6996" spans="2:3" x14ac:dyDescent="0.45">
      <c r="B6996"/>
      <c r="C6996"/>
    </row>
    <row r="6997" spans="2:3" x14ac:dyDescent="0.45">
      <c r="B6997"/>
      <c r="C6997"/>
    </row>
    <row r="6998" spans="2:3" x14ac:dyDescent="0.45">
      <c r="B6998"/>
      <c r="C6998"/>
    </row>
    <row r="6999" spans="2:3" x14ac:dyDescent="0.45">
      <c r="B6999"/>
      <c r="C6999"/>
    </row>
    <row r="7000" spans="2:3" x14ac:dyDescent="0.45">
      <c r="B7000"/>
      <c r="C7000"/>
    </row>
    <row r="7001" spans="2:3" x14ac:dyDescent="0.45">
      <c r="B7001"/>
      <c r="C7001"/>
    </row>
    <row r="7002" spans="2:3" x14ac:dyDescent="0.45">
      <c r="B7002"/>
      <c r="C7002"/>
    </row>
    <row r="7003" spans="2:3" x14ac:dyDescent="0.45">
      <c r="B7003"/>
      <c r="C7003"/>
    </row>
    <row r="7004" spans="2:3" x14ac:dyDescent="0.45">
      <c r="B7004"/>
      <c r="C7004"/>
    </row>
    <row r="7005" spans="2:3" x14ac:dyDescent="0.45">
      <c r="B7005"/>
      <c r="C7005"/>
    </row>
    <row r="7006" spans="2:3" x14ac:dyDescent="0.45">
      <c r="B7006"/>
      <c r="C7006"/>
    </row>
    <row r="7007" spans="2:3" x14ac:dyDescent="0.45">
      <c r="B7007"/>
      <c r="C7007"/>
    </row>
    <row r="7008" spans="2:3" x14ac:dyDescent="0.45">
      <c r="B7008"/>
      <c r="C7008"/>
    </row>
    <row r="7009" spans="2:3" x14ac:dyDescent="0.45">
      <c r="B7009"/>
      <c r="C7009"/>
    </row>
    <row r="7010" spans="2:3" x14ac:dyDescent="0.45">
      <c r="B7010"/>
      <c r="C7010"/>
    </row>
    <row r="7011" spans="2:3" x14ac:dyDescent="0.45">
      <c r="B7011"/>
      <c r="C7011"/>
    </row>
    <row r="7012" spans="2:3" x14ac:dyDescent="0.45">
      <c r="B7012"/>
      <c r="C7012"/>
    </row>
    <row r="7013" spans="2:3" x14ac:dyDescent="0.45">
      <c r="B7013"/>
      <c r="C7013"/>
    </row>
    <row r="7014" spans="2:3" x14ac:dyDescent="0.45">
      <c r="B7014"/>
      <c r="C7014"/>
    </row>
    <row r="7015" spans="2:3" x14ac:dyDescent="0.45">
      <c r="B7015"/>
      <c r="C7015"/>
    </row>
    <row r="7016" spans="2:3" x14ac:dyDescent="0.45">
      <c r="B7016"/>
      <c r="C7016"/>
    </row>
    <row r="7017" spans="2:3" x14ac:dyDescent="0.45">
      <c r="B7017"/>
      <c r="C7017"/>
    </row>
    <row r="7018" spans="2:3" x14ac:dyDescent="0.45">
      <c r="B7018"/>
      <c r="C7018"/>
    </row>
    <row r="7019" spans="2:3" x14ac:dyDescent="0.45">
      <c r="B7019"/>
      <c r="C7019"/>
    </row>
    <row r="7020" spans="2:3" x14ac:dyDescent="0.45">
      <c r="B7020"/>
      <c r="C7020"/>
    </row>
    <row r="7021" spans="2:3" x14ac:dyDescent="0.45">
      <c r="B7021"/>
      <c r="C7021"/>
    </row>
    <row r="7022" spans="2:3" x14ac:dyDescent="0.45">
      <c r="B7022"/>
      <c r="C7022"/>
    </row>
    <row r="7023" spans="2:3" x14ac:dyDescent="0.45">
      <c r="B7023"/>
      <c r="C7023"/>
    </row>
    <row r="7024" spans="2:3" x14ac:dyDescent="0.45">
      <c r="B7024"/>
      <c r="C7024"/>
    </row>
    <row r="7025" spans="2:3" x14ac:dyDescent="0.45">
      <c r="B7025"/>
      <c r="C7025"/>
    </row>
    <row r="7026" spans="2:3" x14ac:dyDescent="0.45">
      <c r="B7026"/>
      <c r="C7026"/>
    </row>
    <row r="7027" spans="2:3" x14ac:dyDescent="0.45">
      <c r="B7027"/>
      <c r="C7027"/>
    </row>
    <row r="7028" spans="2:3" x14ac:dyDescent="0.45">
      <c r="B7028"/>
      <c r="C7028"/>
    </row>
    <row r="7029" spans="2:3" x14ac:dyDescent="0.45">
      <c r="B7029"/>
      <c r="C7029"/>
    </row>
    <row r="7030" spans="2:3" x14ac:dyDescent="0.45">
      <c r="B7030"/>
      <c r="C7030"/>
    </row>
    <row r="7031" spans="2:3" x14ac:dyDescent="0.45">
      <c r="B7031"/>
      <c r="C7031"/>
    </row>
    <row r="7032" spans="2:3" x14ac:dyDescent="0.45">
      <c r="B7032"/>
      <c r="C7032"/>
    </row>
    <row r="7033" spans="2:3" x14ac:dyDescent="0.45">
      <c r="B7033"/>
      <c r="C7033"/>
    </row>
    <row r="7034" spans="2:3" x14ac:dyDescent="0.45">
      <c r="B7034"/>
      <c r="C7034"/>
    </row>
    <row r="7035" spans="2:3" x14ac:dyDescent="0.45">
      <c r="B7035"/>
      <c r="C7035"/>
    </row>
    <row r="7036" spans="2:3" x14ac:dyDescent="0.45">
      <c r="B7036"/>
      <c r="C7036"/>
    </row>
    <row r="7037" spans="2:3" x14ac:dyDescent="0.45">
      <c r="B7037"/>
      <c r="C7037"/>
    </row>
    <row r="7038" spans="2:3" x14ac:dyDescent="0.45">
      <c r="B7038"/>
      <c r="C7038"/>
    </row>
    <row r="7039" spans="2:3" x14ac:dyDescent="0.45">
      <c r="B7039"/>
      <c r="C7039"/>
    </row>
    <row r="7040" spans="2:3" x14ac:dyDescent="0.45">
      <c r="B7040"/>
      <c r="C7040"/>
    </row>
    <row r="7041" spans="2:3" x14ac:dyDescent="0.45">
      <c r="B7041"/>
      <c r="C7041"/>
    </row>
    <row r="7042" spans="2:3" x14ac:dyDescent="0.45">
      <c r="B7042"/>
      <c r="C7042"/>
    </row>
    <row r="7043" spans="2:3" x14ac:dyDescent="0.45">
      <c r="B7043"/>
      <c r="C7043"/>
    </row>
    <row r="7044" spans="2:3" x14ac:dyDescent="0.45">
      <c r="B7044"/>
      <c r="C7044"/>
    </row>
    <row r="7045" spans="2:3" x14ac:dyDescent="0.45">
      <c r="B7045"/>
      <c r="C7045"/>
    </row>
    <row r="7046" spans="2:3" x14ac:dyDescent="0.45">
      <c r="B7046"/>
      <c r="C7046"/>
    </row>
    <row r="7047" spans="2:3" x14ac:dyDescent="0.45">
      <c r="B7047"/>
      <c r="C7047"/>
    </row>
    <row r="7048" spans="2:3" x14ac:dyDescent="0.45">
      <c r="B7048"/>
      <c r="C7048"/>
    </row>
    <row r="7049" spans="2:3" x14ac:dyDescent="0.45">
      <c r="B7049"/>
      <c r="C7049"/>
    </row>
    <row r="7050" spans="2:3" x14ac:dyDescent="0.45">
      <c r="B7050"/>
      <c r="C7050"/>
    </row>
    <row r="7051" spans="2:3" x14ac:dyDescent="0.45">
      <c r="B7051"/>
      <c r="C7051"/>
    </row>
    <row r="7052" spans="2:3" x14ac:dyDescent="0.45">
      <c r="B7052"/>
      <c r="C7052"/>
    </row>
    <row r="7053" spans="2:3" x14ac:dyDescent="0.45">
      <c r="B7053"/>
      <c r="C7053"/>
    </row>
    <row r="7054" spans="2:3" x14ac:dyDescent="0.45">
      <c r="B7054"/>
      <c r="C7054"/>
    </row>
    <row r="7055" spans="2:3" x14ac:dyDescent="0.45">
      <c r="B7055"/>
      <c r="C7055"/>
    </row>
    <row r="7056" spans="2:3" x14ac:dyDescent="0.45">
      <c r="B7056"/>
      <c r="C7056"/>
    </row>
    <row r="7057" spans="2:3" x14ac:dyDescent="0.45">
      <c r="B7057"/>
      <c r="C7057"/>
    </row>
    <row r="7058" spans="2:3" x14ac:dyDescent="0.45">
      <c r="B7058"/>
      <c r="C7058"/>
    </row>
    <row r="7059" spans="2:3" x14ac:dyDescent="0.45">
      <c r="B7059"/>
      <c r="C7059"/>
    </row>
    <row r="7060" spans="2:3" x14ac:dyDescent="0.45">
      <c r="B7060"/>
      <c r="C7060"/>
    </row>
    <row r="7061" spans="2:3" x14ac:dyDescent="0.45">
      <c r="B7061"/>
      <c r="C7061"/>
    </row>
    <row r="7062" spans="2:3" x14ac:dyDescent="0.45">
      <c r="B7062"/>
      <c r="C7062"/>
    </row>
    <row r="7063" spans="2:3" x14ac:dyDescent="0.45">
      <c r="B7063"/>
      <c r="C7063"/>
    </row>
    <row r="7064" spans="2:3" x14ac:dyDescent="0.45">
      <c r="B7064"/>
      <c r="C7064"/>
    </row>
    <row r="7065" spans="2:3" x14ac:dyDescent="0.45">
      <c r="B7065"/>
      <c r="C7065"/>
    </row>
    <row r="7066" spans="2:3" x14ac:dyDescent="0.45">
      <c r="B7066"/>
      <c r="C7066"/>
    </row>
    <row r="7067" spans="2:3" x14ac:dyDescent="0.45">
      <c r="B7067"/>
      <c r="C7067"/>
    </row>
    <row r="7068" spans="2:3" x14ac:dyDescent="0.45">
      <c r="B7068"/>
      <c r="C7068"/>
    </row>
    <row r="7069" spans="2:3" x14ac:dyDescent="0.45">
      <c r="B7069"/>
      <c r="C7069"/>
    </row>
    <row r="7070" spans="2:3" x14ac:dyDescent="0.45">
      <c r="B7070"/>
      <c r="C7070"/>
    </row>
    <row r="7071" spans="2:3" x14ac:dyDescent="0.45">
      <c r="B7071"/>
      <c r="C7071"/>
    </row>
    <row r="7072" spans="2:3" x14ac:dyDescent="0.45">
      <c r="B7072"/>
      <c r="C7072"/>
    </row>
    <row r="7073" spans="2:3" x14ac:dyDescent="0.45">
      <c r="B7073"/>
      <c r="C7073"/>
    </row>
    <row r="7074" spans="2:3" x14ac:dyDescent="0.45">
      <c r="B7074"/>
      <c r="C7074"/>
    </row>
    <row r="7075" spans="2:3" x14ac:dyDescent="0.45">
      <c r="B7075"/>
      <c r="C7075"/>
    </row>
    <row r="7076" spans="2:3" x14ac:dyDescent="0.45">
      <c r="B7076"/>
      <c r="C7076"/>
    </row>
    <row r="7077" spans="2:3" x14ac:dyDescent="0.45">
      <c r="B7077"/>
      <c r="C7077"/>
    </row>
    <row r="7078" spans="2:3" x14ac:dyDescent="0.45">
      <c r="B7078"/>
      <c r="C7078"/>
    </row>
    <row r="7079" spans="2:3" x14ac:dyDescent="0.45">
      <c r="B7079"/>
      <c r="C7079"/>
    </row>
    <row r="7080" spans="2:3" x14ac:dyDescent="0.45">
      <c r="B7080"/>
      <c r="C7080"/>
    </row>
    <row r="7081" spans="2:3" x14ac:dyDescent="0.45">
      <c r="B7081"/>
      <c r="C7081"/>
    </row>
    <row r="7082" spans="2:3" x14ac:dyDescent="0.45">
      <c r="B7082"/>
      <c r="C7082"/>
    </row>
    <row r="7083" spans="2:3" x14ac:dyDescent="0.45">
      <c r="B7083"/>
      <c r="C7083"/>
    </row>
    <row r="7084" spans="2:3" x14ac:dyDescent="0.45">
      <c r="B7084"/>
      <c r="C7084"/>
    </row>
    <row r="7085" spans="2:3" x14ac:dyDescent="0.45">
      <c r="B7085"/>
      <c r="C7085"/>
    </row>
    <row r="7086" spans="2:3" x14ac:dyDescent="0.45">
      <c r="B7086"/>
      <c r="C7086"/>
    </row>
    <row r="7087" spans="2:3" x14ac:dyDescent="0.45">
      <c r="B7087"/>
      <c r="C7087"/>
    </row>
    <row r="7088" spans="2:3" x14ac:dyDescent="0.45">
      <c r="B7088"/>
      <c r="C7088"/>
    </row>
    <row r="7089" spans="2:3" x14ac:dyDescent="0.45">
      <c r="B7089"/>
      <c r="C7089"/>
    </row>
    <row r="7090" spans="2:3" x14ac:dyDescent="0.45">
      <c r="B7090"/>
      <c r="C7090"/>
    </row>
    <row r="7091" spans="2:3" x14ac:dyDescent="0.45">
      <c r="B7091"/>
      <c r="C7091"/>
    </row>
    <row r="7092" spans="2:3" x14ac:dyDescent="0.45">
      <c r="B7092"/>
      <c r="C7092"/>
    </row>
    <row r="7093" spans="2:3" x14ac:dyDescent="0.45">
      <c r="B7093"/>
      <c r="C7093"/>
    </row>
    <row r="7094" spans="2:3" x14ac:dyDescent="0.45">
      <c r="B7094"/>
      <c r="C7094"/>
    </row>
    <row r="7095" spans="2:3" x14ac:dyDescent="0.45">
      <c r="B7095"/>
      <c r="C7095"/>
    </row>
    <row r="7096" spans="2:3" x14ac:dyDescent="0.45">
      <c r="B7096"/>
      <c r="C7096"/>
    </row>
    <row r="7097" spans="2:3" x14ac:dyDescent="0.45">
      <c r="B7097"/>
      <c r="C7097"/>
    </row>
    <row r="7098" spans="2:3" x14ac:dyDescent="0.45">
      <c r="B7098"/>
      <c r="C7098"/>
    </row>
    <row r="7099" spans="2:3" x14ac:dyDescent="0.45">
      <c r="B7099"/>
      <c r="C7099"/>
    </row>
    <row r="7100" spans="2:3" x14ac:dyDescent="0.45">
      <c r="B7100"/>
      <c r="C7100"/>
    </row>
    <row r="7101" spans="2:3" x14ac:dyDescent="0.45">
      <c r="B7101"/>
      <c r="C7101"/>
    </row>
    <row r="7102" spans="2:3" x14ac:dyDescent="0.45">
      <c r="B7102"/>
      <c r="C7102"/>
    </row>
    <row r="7103" spans="2:3" x14ac:dyDescent="0.45">
      <c r="B7103"/>
      <c r="C7103"/>
    </row>
    <row r="7104" spans="2:3" x14ac:dyDescent="0.45">
      <c r="B7104"/>
      <c r="C7104"/>
    </row>
    <row r="7105" spans="2:3" x14ac:dyDescent="0.45">
      <c r="B7105"/>
      <c r="C7105"/>
    </row>
    <row r="7106" spans="2:3" x14ac:dyDescent="0.45">
      <c r="B7106"/>
      <c r="C7106"/>
    </row>
    <row r="7107" spans="2:3" x14ac:dyDescent="0.45">
      <c r="B7107"/>
      <c r="C7107"/>
    </row>
    <row r="7108" spans="2:3" x14ac:dyDescent="0.45">
      <c r="B7108"/>
      <c r="C7108"/>
    </row>
    <row r="7109" spans="2:3" x14ac:dyDescent="0.45">
      <c r="B7109"/>
      <c r="C7109"/>
    </row>
    <row r="7110" spans="2:3" x14ac:dyDescent="0.45">
      <c r="B7110"/>
      <c r="C7110"/>
    </row>
    <row r="7111" spans="2:3" x14ac:dyDescent="0.45">
      <c r="B7111"/>
      <c r="C7111"/>
    </row>
    <row r="7112" spans="2:3" x14ac:dyDescent="0.45">
      <c r="B7112"/>
      <c r="C7112"/>
    </row>
    <row r="7113" spans="2:3" x14ac:dyDescent="0.45">
      <c r="B7113"/>
      <c r="C7113"/>
    </row>
    <row r="7114" spans="2:3" x14ac:dyDescent="0.45">
      <c r="B7114"/>
      <c r="C7114"/>
    </row>
    <row r="7115" spans="2:3" x14ac:dyDescent="0.45">
      <c r="B7115"/>
      <c r="C7115"/>
    </row>
    <row r="7116" spans="2:3" x14ac:dyDescent="0.45">
      <c r="B7116"/>
      <c r="C7116"/>
    </row>
    <row r="7117" spans="2:3" x14ac:dyDescent="0.45">
      <c r="B7117"/>
      <c r="C7117"/>
    </row>
    <row r="7118" spans="2:3" x14ac:dyDescent="0.45">
      <c r="B7118"/>
      <c r="C7118"/>
    </row>
    <row r="7119" spans="2:3" x14ac:dyDescent="0.45">
      <c r="B7119"/>
      <c r="C7119"/>
    </row>
    <row r="7120" spans="2:3" x14ac:dyDescent="0.45">
      <c r="B7120"/>
      <c r="C7120"/>
    </row>
    <row r="7121" spans="2:3" x14ac:dyDescent="0.45">
      <c r="B7121"/>
      <c r="C7121"/>
    </row>
    <row r="7122" spans="2:3" x14ac:dyDescent="0.45">
      <c r="B7122"/>
      <c r="C7122"/>
    </row>
    <row r="7123" spans="2:3" x14ac:dyDescent="0.45">
      <c r="B7123"/>
      <c r="C7123"/>
    </row>
    <row r="7124" spans="2:3" x14ac:dyDescent="0.45">
      <c r="B7124"/>
      <c r="C7124"/>
    </row>
    <row r="7125" spans="2:3" x14ac:dyDescent="0.45">
      <c r="B7125"/>
      <c r="C7125"/>
    </row>
    <row r="7126" spans="2:3" x14ac:dyDescent="0.45">
      <c r="B7126"/>
      <c r="C7126"/>
    </row>
    <row r="7127" spans="2:3" x14ac:dyDescent="0.45">
      <c r="B7127"/>
      <c r="C7127"/>
    </row>
    <row r="7128" spans="2:3" x14ac:dyDescent="0.45">
      <c r="B7128"/>
      <c r="C7128"/>
    </row>
    <row r="7129" spans="2:3" x14ac:dyDescent="0.45">
      <c r="B7129"/>
      <c r="C7129"/>
    </row>
    <row r="7130" spans="2:3" x14ac:dyDescent="0.45">
      <c r="B7130"/>
      <c r="C7130"/>
    </row>
    <row r="7131" spans="2:3" x14ac:dyDescent="0.45">
      <c r="B7131"/>
      <c r="C7131"/>
    </row>
    <row r="7132" spans="2:3" x14ac:dyDescent="0.45">
      <c r="B7132"/>
      <c r="C7132"/>
    </row>
    <row r="7133" spans="2:3" x14ac:dyDescent="0.45">
      <c r="B7133"/>
      <c r="C7133"/>
    </row>
    <row r="7134" spans="2:3" x14ac:dyDescent="0.45">
      <c r="B7134"/>
      <c r="C7134"/>
    </row>
    <row r="7135" spans="2:3" x14ac:dyDescent="0.45">
      <c r="B7135"/>
      <c r="C7135"/>
    </row>
    <row r="7136" spans="2:3" x14ac:dyDescent="0.45">
      <c r="B7136"/>
      <c r="C7136"/>
    </row>
    <row r="7137" spans="2:3" x14ac:dyDescent="0.45">
      <c r="B7137"/>
      <c r="C7137"/>
    </row>
    <row r="7138" spans="2:3" x14ac:dyDescent="0.45">
      <c r="B7138"/>
      <c r="C7138"/>
    </row>
    <row r="7139" spans="2:3" x14ac:dyDescent="0.45">
      <c r="B7139"/>
      <c r="C7139"/>
    </row>
    <row r="7140" spans="2:3" x14ac:dyDescent="0.45">
      <c r="B7140"/>
      <c r="C7140"/>
    </row>
    <row r="7141" spans="2:3" x14ac:dyDescent="0.45">
      <c r="B7141"/>
      <c r="C7141"/>
    </row>
    <row r="7142" spans="2:3" x14ac:dyDescent="0.45">
      <c r="B7142"/>
      <c r="C7142"/>
    </row>
    <row r="7143" spans="2:3" x14ac:dyDescent="0.45">
      <c r="B7143"/>
      <c r="C7143"/>
    </row>
    <row r="7144" spans="2:3" x14ac:dyDescent="0.45">
      <c r="B7144"/>
      <c r="C7144"/>
    </row>
    <row r="7145" spans="2:3" x14ac:dyDescent="0.45">
      <c r="B7145"/>
      <c r="C7145"/>
    </row>
    <row r="7146" spans="2:3" x14ac:dyDescent="0.45">
      <c r="B7146"/>
      <c r="C7146"/>
    </row>
    <row r="7147" spans="2:3" x14ac:dyDescent="0.45">
      <c r="B7147"/>
      <c r="C7147"/>
    </row>
    <row r="7148" spans="2:3" x14ac:dyDescent="0.45">
      <c r="B7148"/>
      <c r="C7148"/>
    </row>
    <row r="7149" spans="2:3" x14ac:dyDescent="0.45">
      <c r="B7149"/>
      <c r="C7149"/>
    </row>
    <row r="7150" spans="2:3" x14ac:dyDescent="0.45">
      <c r="B7150"/>
      <c r="C7150"/>
    </row>
    <row r="7151" spans="2:3" x14ac:dyDescent="0.45">
      <c r="B7151"/>
      <c r="C7151"/>
    </row>
    <row r="7152" spans="2:3" x14ac:dyDescent="0.45">
      <c r="B7152"/>
      <c r="C7152"/>
    </row>
    <row r="7153" spans="2:3" x14ac:dyDescent="0.45">
      <c r="B7153"/>
      <c r="C7153"/>
    </row>
    <row r="7154" spans="2:3" x14ac:dyDescent="0.45">
      <c r="B7154"/>
      <c r="C7154"/>
    </row>
    <row r="7155" spans="2:3" x14ac:dyDescent="0.45">
      <c r="B7155"/>
      <c r="C7155"/>
    </row>
    <row r="7156" spans="2:3" x14ac:dyDescent="0.45">
      <c r="B7156"/>
      <c r="C7156"/>
    </row>
    <row r="7157" spans="2:3" x14ac:dyDescent="0.45">
      <c r="B7157"/>
      <c r="C7157"/>
    </row>
    <row r="7158" spans="2:3" x14ac:dyDescent="0.45">
      <c r="B7158"/>
      <c r="C7158"/>
    </row>
    <row r="7159" spans="2:3" x14ac:dyDescent="0.45">
      <c r="B7159"/>
      <c r="C7159"/>
    </row>
    <row r="7160" spans="2:3" x14ac:dyDescent="0.45">
      <c r="B7160"/>
      <c r="C7160"/>
    </row>
    <row r="7161" spans="2:3" x14ac:dyDescent="0.45">
      <c r="B7161"/>
      <c r="C7161"/>
    </row>
    <row r="7162" spans="2:3" x14ac:dyDescent="0.45">
      <c r="B7162"/>
      <c r="C7162"/>
    </row>
    <row r="7163" spans="2:3" x14ac:dyDescent="0.45">
      <c r="B7163"/>
      <c r="C7163"/>
    </row>
    <row r="7164" spans="2:3" x14ac:dyDescent="0.45">
      <c r="B7164"/>
      <c r="C7164"/>
    </row>
    <row r="7165" spans="2:3" x14ac:dyDescent="0.45">
      <c r="B7165"/>
      <c r="C7165"/>
    </row>
    <row r="7166" spans="2:3" x14ac:dyDescent="0.45">
      <c r="B7166"/>
      <c r="C7166"/>
    </row>
    <row r="7167" spans="2:3" x14ac:dyDescent="0.45">
      <c r="B7167"/>
      <c r="C7167"/>
    </row>
    <row r="7168" spans="2:3" x14ac:dyDescent="0.45">
      <c r="B7168"/>
      <c r="C7168"/>
    </row>
    <row r="7169" spans="2:3" x14ac:dyDescent="0.45">
      <c r="B7169"/>
      <c r="C7169"/>
    </row>
    <row r="7170" spans="2:3" x14ac:dyDescent="0.45">
      <c r="B7170"/>
      <c r="C7170"/>
    </row>
    <row r="7171" spans="2:3" x14ac:dyDescent="0.45">
      <c r="B7171"/>
      <c r="C7171"/>
    </row>
    <row r="7172" spans="2:3" x14ac:dyDescent="0.45">
      <c r="B7172"/>
      <c r="C7172"/>
    </row>
    <row r="7173" spans="2:3" x14ac:dyDescent="0.45">
      <c r="B7173"/>
      <c r="C7173"/>
    </row>
    <row r="7174" spans="2:3" x14ac:dyDescent="0.45">
      <c r="B7174"/>
      <c r="C7174"/>
    </row>
    <row r="7175" spans="2:3" x14ac:dyDescent="0.45">
      <c r="B7175"/>
      <c r="C7175"/>
    </row>
    <row r="7176" spans="2:3" x14ac:dyDescent="0.45">
      <c r="B7176"/>
      <c r="C7176"/>
    </row>
    <row r="7177" spans="2:3" x14ac:dyDescent="0.45">
      <c r="B7177"/>
      <c r="C7177"/>
    </row>
    <row r="7178" spans="2:3" x14ac:dyDescent="0.45">
      <c r="B7178"/>
      <c r="C7178"/>
    </row>
    <row r="7179" spans="2:3" x14ac:dyDescent="0.45">
      <c r="B7179"/>
      <c r="C7179"/>
    </row>
    <row r="7180" spans="2:3" x14ac:dyDescent="0.45">
      <c r="B7180"/>
      <c r="C7180"/>
    </row>
    <row r="7181" spans="2:3" x14ac:dyDescent="0.45">
      <c r="B7181"/>
      <c r="C7181"/>
    </row>
    <row r="7182" spans="2:3" x14ac:dyDescent="0.45">
      <c r="B7182"/>
      <c r="C7182"/>
    </row>
    <row r="7183" spans="2:3" x14ac:dyDescent="0.45">
      <c r="B7183"/>
      <c r="C7183"/>
    </row>
    <row r="7184" spans="2:3" x14ac:dyDescent="0.45">
      <c r="B7184"/>
      <c r="C7184"/>
    </row>
    <row r="7185" spans="2:3" x14ac:dyDescent="0.45">
      <c r="B7185"/>
      <c r="C7185"/>
    </row>
    <row r="7186" spans="2:3" x14ac:dyDescent="0.45">
      <c r="B7186"/>
      <c r="C7186"/>
    </row>
    <row r="7187" spans="2:3" x14ac:dyDescent="0.45">
      <c r="B7187"/>
      <c r="C7187"/>
    </row>
    <row r="7188" spans="2:3" x14ac:dyDescent="0.45">
      <c r="B7188"/>
      <c r="C7188"/>
    </row>
    <row r="7189" spans="2:3" x14ac:dyDescent="0.45">
      <c r="B7189"/>
      <c r="C7189"/>
    </row>
    <row r="7190" spans="2:3" x14ac:dyDescent="0.45">
      <c r="B7190"/>
      <c r="C7190"/>
    </row>
    <row r="7191" spans="2:3" x14ac:dyDescent="0.45">
      <c r="B7191"/>
      <c r="C7191"/>
    </row>
    <row r="7192" spans="2:3" x14ac:dyDescent="0.45">
      <c r="B7192"/>
      <c r="C7192"/>
    </row>
    <row r="7193" spans="2:3" x14ac:dyDescent="0.45">
      <c r="B7193"/>
      <c r="C7193"/>
    </row>
    <row r="7194" spans="2:3" x14ac:dyDescent="0.45">
      <c r="B7194"/>
      <c r="C7194"/>
    </row>
    <row r="7195" spans="2:3" x14ac:dyDescent="0.45">
      <c r="B7195"/>
      <c r="C7195"/>
    </row>
    <row r="7196" spans="2:3" x14ac:dyDescent="0.45">
      <c r="B7196"/>
      <c r="C7196"/>
    </row>
    <row r="7197" spans="2:3" x14ac:dyDescent="0.45">
      <c r="B7197"/>
      <c r="C7197"/>
    </row>
    <row r="7198" spans="2:3" x14ac:dyDescent="0.45">
      <c r="B7198"/>
      <c r="C7198"/>
    </row>
    <row r="7199" spans="2:3" x14ac:dyDescent="0.45">
      <c r="B7199"/>
      <c r="C7199"/>
    </row>
    <row r="7200" spans="2:3" x14ac:dyDescent="0.45">
      <c r="B7200"/>
      <c r="C7200"/>
    </row>
    <row r="7201" spans="2:3" x14ac:dyDescent="0.45">
      <c r="B7201"/>
      <c r="C7201"/>
    </row>
    <row r="7202" spans="2:3" x14ac:dyDescent="0.45">
      <c r="B7202"/>
      <c r="C7202"/>
    </row>
    <row r="7203" spans="2:3" x14ac:dyDescent="0.45">
      <c r="B7203"/>
      <c r="C7203"/>
    </row>
    <row r="7204" spans="2:3" x14ac:dyDescent="0.45">
      <c r="B7204"/>
      <c r="C7204"/>
    </row>
    <row r="7205" spans="2:3" x14ac:dyDescent="0.45">
      <c r="B7205"/>
      <c r="C7205"/>
    </row>
    <row r="7206" spans="2:3" x14ac:dyDescent="0.45">
      <c r="B7206"/>
      <c r="C7206"/>
    </row>
    <row r="7207" spans="2:3" x14ac:dyDescent="0.45">
      <c r="B7207"/>
      <c r="C7207"/>
    </row>
    <row r="7208" spans="2:3" x14ac:dyDescent="0.45">
      <c r="B7208"/>
      <c r="C7208"/>
    </row>
    <row r="7209" spans="2:3" x14ac:dyDescent="0.45">
      <c r="B7209"/>
      <c r="C7209"/>
    </row>
    <row r="7210" spans="2:3" x14ac:dyDescent="0.45">
      <c r="B7210"/>
      <c r="C7210"/>
    </row>
    <row r="7211" spans="2:3" x14ac:dyDescent="0.45">
      <c r="B7211"/>
      <c r="C7211"/>
    </row>
    <row r="7212" spans="2:3" x14ac:dyDescent="0.45">
      <c r="B7212"/>
      <c r="C7212"/>
    </row>
    <row r="7213" spans="2:3" x14ac:dyDescent="0.45">
      <c r="B7213"/>
      <c r="C7213"/>
    </row>
    <row r="7214" spans="2:3" x14ac:dyDescent="0.45">
      <c r="B7214"/>
      <c r="C7214"/>
    </row>
    <row r="7215" spans="2:3" x14ac:dyDescent="0.45">
      <c r="B7215"/>
      <c r="C7215"/>
    </row>
    <row r="7216" spans="2:3" x14ac:dyDescent="0.45">
      <c r="B7216"/>
      <c r="C7216"/>
    </row>
    <row r="7217" spans="2:3" x14ac:dyDescent="0.45">
      <c r="B7217"/>
      <c r="C7217"/>
    </row>
    <row r="7218" spans="2:3" x14ac:dyDescent="0.45">
      <c r="B7218"/>
      <c r="C7218"/>
    </row>
    <row r="7219" spans="2:3" x14ac:dyDescent="0.45">
      <c r="B7219"/>
      <c r="C7219"/>
    </row>
    <row r="7220" spans="2:3" x14ac:dyDescent="0.45">
      <c r="B7220"/>
      <c r="C7220"/>
    </row>
    <row r="7221" spans="2:3" x14ac:dyDescent="0.45">
      <c r="B7221"/>
      <c r="C7221"/>
    </row>
    <row r="7222" spans="2:3" x14ac:dyDescent="0.45">
      <c r="B7222"/>
      <c r="C7222"/>
    </row>
    <row r="7223" spans="2:3" x14ac:dyDescent="0.45">
      <c r="B7223"/>
      <c r="C7223"/>
    </row>
    <row r="7224" spans="2:3" x14ac:dyDescent="0.45">
      <c r="B7224"/>
      <c r="C7224"/>
    </row>
    <row r="7225" spans="2:3" x14ac:dyDescent="0.45">
      <c r="B7225"/>
      <c r="C7225"/>
    </row>
    <row r="7226" spans="2:3" x14ac:dyDescent="0.45">
      <c r="B7226"/>
      <c r="C7226"/>
    </row>
    <row r="7227" spans="2:3" x14ac:dyDescent="0.45">
      <c r="B7227"/>
      <c r="C7227"/>
    </row>
    <row r="7228" spans="2:3" x14ac:dyDescent="0.45">
      <c r="B7228"/>
      <c r="C7228"/>
    </row>
    <row r="7229" spans="2:3" x14ac:dyDescent="0.45">
      <c r="B7229"/>
      <c r="C7229"/>
    </row>
    <row r="7230" spans="2:3" x14ac:dyDescent="0.45">
      <c r="B7230"/>
      <c r="C7230"/>
    </row>
    <row r="7231" spans="2:3" x14ac:dyDescent="0.45">
      <c r="B7231"/>
      <c r="C7231"/>
    </row>
    <row r="7232" spans="2:3" x14ac:dyDescent="0.45">
      <c r="B7232"/>
      <c r="C7232"/>
    </row>
    <row r="7233" spans="2:3" x14ac:dyDescent="0.45">
      <c r="B7233"/>
      <c r="C7233"/>
    </row>
    <row r="7234" spans="2:3" x14ac:dyDescent="0.45">
      <c r="B7234"/>
      <c r="C7234"/>
    </row>
    <row r="7235" spans="2:3" x14ac:dyDescent="0.45">
      <c r="B7235"/>
      <c r="C7235"/>
    </row>
    <row r="7236" spans="2:3" x14ac:dyDescent="0.45">
      <c r="B7236"/>
      <c r="C7236"/>
    </row>
    <row r="7237" spans="2:3" x14ac:dyDescent="0.45">
      <c r="B7237"/>
      <c r="C7237"/>
    </row>
    <row r="7238" spans="2:3" x14ac:dyDescent="0.45">
      <c r="B7238"/>
      <c r="C7238"/>
    </row>
    <row r="7239" spans="2:3" x14ac:dyDescent="0.45">
      <c r="B7239"/>
      <c r="C7239"/>
    </row>
    <row r="7240" spans="2:3" x14ac:dyDescent="0.45">
      <c r="B7240"/>
      <c r="C7240"/>
    </row>
    <row r="7241" spans="2:3" x14ac:dyDescent="0.45">
      <c r="B7241"/>
      <c r="C7241"/>
    </row>
    <row r="7242" spans="2:3" x14ac:dyDescent="0.45">
      <c r="B7242"/>
      <c r="C7242"/>
    </row>
    <row r="7243" spans="2:3" x14ac:dyDescent="0.45">
      <c r="B7243"/>
      <c r="C7243"/>
    </row>
    <row r="7244" spans="2:3" x14ac:dyDescent="0.45">
      <c r="B7244"/>
      <c r="C7244"/>
    </row>
    <row r="7245" spans="2:3" x14ac:dyDescent="0.45">
      <c r="B7245"/>
      <c r="C7245"/>
    </row>
    <row r="7246" spans="2:3" x14ac:dyDescent="0.45">
      <c r="B7246"/>
      <c r="C7246"/>
    </row>
    <row r="7247" spans="2:3" x14ac:dyDescent="0.45">
      <c r="B7247"/>
      <c r="C7247"/>
    </row>
    <row r="7248" spans="2:3" x14ac:dyDescent="0.45">
      <c r="B7248"/>
      <c r="C7248"/>
    </row>
    <row r="7249" spans="2:3" x14ac:dyDescent="0.45">
      <c r="B7249"/>
      <c r="C7249"/>
    </row>
    <row r="7250" spans="2:3" x14ac:dyDescent="0.45">
      <c r="B7250"/>
      <c r="C7250"/>
    </row>
    <row r="7251" spans="2:3" x14ac:dyDescent="0.45">
      <c r="B7251"/>
      <c r="C7251"/>
    </row>
    <row r="7252" spans="2:3" x14ac:dyDescent="0.45">
      <c r="B7252"/>
      <c r="C7252"/>
    </row>
    <row r="7253" spans="2:3" x14ac:dyDescent="0.45">
      <c r="B7253"/>
      <c r="C7253"/>
    </row>
    <row r="7254" spans="2:3" x14ac:dyDescent="0.45">
      <c r="B7254"/>
      <c r="C7254"/>
    </row>
    <row r="7255" spans="2:3" x14ac:dyDescent="0.45">
      <c r="B7255"/>
      <c r="C7255"/>
    </row>
    <row r="7256" spans="2:3" x14ac:dyDescent="0.45">
      <c r="B7256"/>
      <c r="C7256"/>
    </row>
    <row r="7257" spans="2:3" x14ac:dyDescent="0.45">
      <c r="B7257"/>
      <c r="C7257"/>
    </row>
    <row r="7258" spans="2:3" x14ac:dyDescent="0.45">
      <c r="B7258"/>
      <c r="C7258"/>
    </row>
    <row r="7259" spans="2:3" x14ac:dyDescent="0.45">
      <c r="B7259"/>
      <c r="C7259"/>
    </row>
    <row r="7260" spans="2:3" x14ac:dyDescent="0.45">
      <c r="B7260"/>
      <c r="C7260"/>
    </row>
    <row r="7261" spans="2:3" x14ac:dyDescent="0.45">
      <c r="B7261"/>
      <c r="C7261"/>
    </row>
    <row r="7262" spans="2:3" x14ac:dyDescent="0.45">
      <c r="B7262"/>
      <c r="C7262"/>
    </row>
    <row r="7263" spans="2:3" x14ac:dyDescent="0.45">
      <c r="B7263"/>
      <c r="C7263"/>
    </row>
    <row r="7264" spans="2:3" x14ac:dyDescent="0.45">
      <c r="B7264"/>
      <c r="C7264"/>
    </row>
    <row r="7265" spans="2:3" x14ac:dyDescent="0.45">
      <c r="B7265"/>
      <c r="C7265"/>
    </row>
    <row r="7266" spans="2:3" x14ac:dyDescent="0.45">
      <c r="B7266"/>
      <c r="C7266"/>
    </row>
    <row r="7267" spans="2:3" x14ac:dyDescent="0.45">
      <c r="B7267"/>
      <c r="C7267"/>
    </row>
    <row r="7268" spans="2:3" x14ac:dyDescent="0.45">
      <c r="B7268"/>
      <c r="C7268"/>
    </row>
    <row r="7269" spans="2:3" x14ac:dyDescent="0.45">
      <c r="B7269"/>
      <c r="C7269"/>
    </row>
    <row r="7270" spans="2:3" x14ac:dyDescent="0.45">
      <c r="B7270"/>
      <c r="C7270"/>
    </row>
    <row r="7271" spans="2:3" x14ac:dyDescent="0.45">
      <c r="B7271"/>
      <c r="C7271"/>
    </row>
    <row r="7272" spans="2:3" x14ac:dyDescent="0.45">
      <c r="B7272"/>
      <c r="C7272"/>
    </row>
    <row r="7273" spans="2:3" x14ac:dyDescent="0.45">
      <c r="B7273"/>
      <c r="C7273"/>
    </row>
    <row r="7274" spans="2:3" x14ac:dyDescent="0.45">
      <c r="B7274"/>
      <c r="C7274"/>
    </row>
    <row r="7275" spans="2:3" x14ac:dyDescent="0.45">
      <c r="B7275"/>
      <c r="C7275"/>
    </row>
    <row r="7276" spans="2:3" x14ac:dyDescent="0.45">
      <c r="B7276"/>
      <c r="C7276"/>
    </row>
    <row r="7277" spans="2:3" x14ac:dyDescent="0.45">
      <c r="B7277"/>
      <c r="C7277"/>
    </row>
    <row r="7278" spans="2:3" x14ac:dyDescent="0.45">
      <c r="B7278"/>
      <c r="C7278"/>
    </row>
    <row r="7279" spans="2:3" x14ac:dyDescent="0.45">
      <c r="B7279"/>
      <c r="C7279"/>
    </row>
    <row r="7280" spans="2:3" x14ac:dyDescent="0.45">
      <c r="B7280"/>
      <c r="C7280"/>
    </row>
    <row r="7281" spans="2:3" x14ac:dyDescent="0.45">
      <c r="B7281"/>
      <c r="C7281"/>
    </row>
    <row r="7282" spans="2:3" x14ac:dyDescent="0.45">
      <c r="B7282"/>
      <c r="C7282"/>
    </row>
    <row r="7283" spans="2:3" x14ac:dyDescent="0.45">
      <c r="B7283"/>
      <c r="C7283"/>
    </row>
    <row r="7284" spans="2:3" x14ac:dyDescent="0.45">
      <c r="B7284"/>
      <c r="C7284"/>
    </row>
    <row r="7285" spans="2:3" x14ac:dyDescent="0.45">
      <c r="B7285"/>
      <c r="C7285"/>
    </row>
    <row r="7286" spans="2:3" x14ac:dyDescent="0.45">
      <c r="B7286"/>
      <c r="C7286"/>
    </row>
    <row r="7287" spans="2:3" x14ac:dyDescent="0.45">
      <c r="B7287"/>
      <c r="C7287"/>
    </row>
    <row r="7288" spans="2:3" x14ac:dyDescent="0.45">
      <c r="B7288"/>
      <c r="C7288"/>
    </row>
    <row r="7289" spans="2:3" x14ac:dyDescent="0.45">
      <c r="B7289"/>
      <c r="C7289"/>
    </row>
    <row r="7290" spans="2:3" x14ac:dyDescent="0.45">
      <c r="B7290"/>
      <c r="C7290"/>
    </row>
    <row r="7291" spans="2:3" x14ac:dyDescent="0.45">
      <c r="B7291"/>
      <c r="C7291"/>
    </row>
    <row r="7292" spans="2:3" x14ac:dyDescent="0.45">
      <c r="B7292"/>
      <c r="C7292"/>
    </row>
    <row r="7293" spans="2:3" x14ac:dyDescent="0.45">
      <c r="B7293"/>
      <c r="C7293"/>
    </row>
    <row r="7294" spans="2:3" x14ac:dyDescent="0.45">
      <c r="B7294"/>
      <c r="C7294"/>
    </row>
    <row r="7295" spans="2:3" x14ac:dyDescent="0.45">
      <c r="B7295"/>
      <c r="C7295"/>
    </row>
    <row r="7296" spans="2:3" x14ac:dyDescent="0.45">
      <c r="B7296"/>
      <c r="C7296"/>
    </row>
    <row r="7297" spans="2:3" x14ac:dyDescent="0.45">
      <c r="B7297"/>
      <c r="C7297"/>
    </row>
    <row r="7298" spans="2:3" x14ac:dyDescent="0.45">
      <c r="B7298"/>
      <c r="C7298"/>
    </row>
    <row r="7299" spans="2:3" x14ac:dyDescent="0.45">
      <c r="B7299"/>
      <c r="C7299"/>
    </row>
    <row r="7300" spans="2:3" x14ac:dyDescent="0.45">
      <c r="B7300"/>
      <c r="C7300"/>
    </row>
    <row r="7301" spans="2:3" x14ac:dyDescent="0.45">
      <c r="B7301"/>
      <c r="C7301"/>
    </row>
    <row r="7302" spans="2:3" x14ac:dyDescent="0.45">
      <c r="B7302"/>
      <c r="C7302"/>
    </row>
    <row r="7303" spans="2:3" x14ac:dyDescent="0.45">
      <c r="B7303"/>
      <c r="C7303"/>
    </row>
    <row r="7304" spans="2:3" x14ac:dyDescent="0.45">
      <c r="B7304"/>
      <c r="C7304"/>
    </row>
    <row r="7305" spans="2:3" x14ac:dyDescent="0.45">
      <c r="B7305"/>
      <c r="C7305"/>
    </row>
    <row r="7306" spans="2:3" x14ac:dyDescent="0.45">
      <c r="B7306"/>
      <c r="C7306"/>
    </row>
    <row r="7307" spans="2:3" x14ac:dyDescent="0.45">
      <c r="B7307"/>
      <c r="C7307"/>
    </row>
    <row r="7308" spans="2:3" x14ac:dyDescent="0.45">
      <c r="B7308"/>
      <c r="C7308"/>
    </row>
    <row r="7309" spans="2:3" x14ac:dyDescent="0.45">
      <c r="B7309"/>
      <c r="C7309"/>
    </row>
    <row r="7310" spans="2:3" x14ac:dyDescent="0.45">
      <c r="B7310"/>
      <c r="C7310"/>
    </row>
    <row r="7311" spans="2:3" x14ac:dyDescent="0.45">
      <c r="B7311"/>
      <c r="C7311"/>
    </row>
    <row r="7312" spans="2:3" x14ac:dyDescent="0.45">
      <c r="B7312"/>
      <c r="C7312"/>
    </row>
    <row r="7313" spans="2:3" x14ac:dyDescent="0.45">
      <c r="B7313"/>
      <c r="C7313"/>
    </row>
    <row r="7314" spans="2:3" x14ac:dyDescent="0.45">
      <c r="B7314"/>
      <c r="C7314"/>
    </row>
    <row r="7315" spans="2:3" x14ac:dyDescent="0.45">
      <c r="B7315"/>
      <c r="C7315"/>
    </row>
    <row r="7316" spans="2:3" x14ac:dyDescent="0.45">
      <c r="B7316"/>
      <c r="C7316"/>
    </row>
    <row r="7317" spans="2:3" x14ac:dyDescent="0.45">
      <c r="B7317"/>
      <c r="C7317"/>
    </row>
    <row r="7318" spans="2:3" x14ac:dyDescent="0.45">
      <c r="B7318"/>
      <c r="C7318"/>
    </row>
    <row r="7319" spans="2:3" x14ac:dyDescent="0.45">
      <c r="B7319"/>
      <c r="C7319"/>
    </row>
    <row r="7320" spans="2:3" x14ac:dyDescent="0.45">
      <c r="B7320"/>
      <c r="C7320"/>
    </row>
    <row r="7321" spans="2:3" x14ac:dyDescent="0.45">
      <c r="B7321"/>
      <c r="C7321"/>
    </row>
    <row r="7322" spans="2:3" x14ac:dyDescent="0.45">
      <c r="B7322"/>
      <c r="C7322"/>
    </row>
    <row r="7323" spans="2:3" x14ac:dyDescent="0.45">
      <c r="B7323"/>
      <c r="C7323"/>
    </row>
    <row r="7324" spans="2:3" x14ac:dyDescent="0.45">
      <c r="B7324"/>
      <c r="C7324"/>
    </row>
    <row r="7325" spans="2:3" x14ac:dyDescent="0.45">
      <c r="B7325"/>
      <c r="C7325"/>
    </row>
    <row r="7326" spans="2:3" x14ac:dyDescent="0.45">
      <c r="B7326"/>
      <c r="C7326"/>
    </row>
    <row r="7327" spans="2:3" x14ac:dyDescent="0.45">
      <c r="B7327"/>
      <c r="C7327"/>
    </row>
    <row r="7328" spans="2:3" x14ac:dyDescent="0.45">
      <c r="B7328"/>
      <c r="C7328"/>
    </row>
    <row r="7329" spans="2:3" x14ac:dyDescent="0.45">
      <c r="B7329"/>
      <c r="C7329"/>
    </row>
    <row r="7330" spans="2:3" x14ac:dyDescent="0.45">
      <c r="B7330"/>
      <c r="C7330"/>
    </row>
    <row r="7331" spans="2:3" x14ac:dyDescent="0.45">
      <c r="B7331"/>
      <c r="C7331"/>
    </row>
    <row r="7332" spans="2:3" x14ac:dyDescent="0.45">
      <c r="B7332"/>
      <c r="C7332"/>
    </row>
    <row r="7333" spans="2:3" x14ac:dyDescent="0.45">
      <c r="B7333"/>
      <c r="C7333"/>
    </row>
    <row r="7334" spans="2:3" x14ac:dyDescent="0.45">
      <c r="B7334"/>
      <c r="C7334"/>
    </row>
    <row r="7335" spans="2:3" x14ac:dyDescent="0.45">
      <c r="B7335"/>
      <c r="C7335"/>
    </row>
    <row r="7336" spans="2:3" x14ac:dyDescent="0.45">
      <c r="B7336"/>
      <c r="C7336"/>
    </row>
    <row r="7337" spans="2:3" x14ac:dyDescent="0.45">
      <c r="B7337"/>
      <c r="C7337"/>
    </row>
    <row r="7338" spans="2:3" x14ac:dyDescent="0.45">
      <c r="B7338"/>
      <c r="C7338"/>
    </row>
    <row r="7339" spans="2:3" x14ac:dyDescent="0.45">
      <c r="B7339"/>
      <c r="C7339"/>
    </row>
    <row r="7340" spans="2:3" x14ac:dyDescent="0.45">
      <c r="B7340"/>
      <c r="C7340"/>
    </row>
    <row r="7341" spans="2:3" x14ac:dyDescent="0.45">
      <c r="B7341"/>
      <c r="C7341"/>
    </row>
    <row r="7342" spans="2:3" x14ac:dyDescent="0.45">
      <c r="B7342"/>
      <c r="C7342"/>
    </row>
    <row r="7343" spans="2:3" x14ac:dyDescent="0.45">
      <c r="B7343"/>
      <c r="C7343"/>
    </row>
    <row r="7344" spans="2:3" x14ac:dyDescent="0.45">
      <c r="B7344"/>
      <c r="C7344"/>
    </row>
    <row r="7345" spans="2:3" x14ac:dyDescent="0.45">
      <c r="B7345"/>
      <c r="C7345"/>
    </row>
    <row r="7346" spans="2:3" x14ac:dyDescent="0.45">
      <c r="B7346"/>
      <c r="C7346"/>
    </row>
    <row r="7347" spans="2:3" x14ac:dyDescent="0.45">
      <c r="B7347"/>
      <c r="C7347"/>
    </row>
    <row r="7348" spans="2:3" x14ac:dyDescent="0.45">
      <c r="B7348"/>
      <c r="C7348"/>
    </row>
    <row r="7349" spans="2:3" x14ac:dyDescent="0.45">
      <c r="B7349"/>
      <c r="C7349"/>
    </row>
    <row r="7350" spans="2:3" x14ac:dyDescent="0.45">
      <c r="B7350"/>
      <c r="C7350"/>
    </row>
    <row r="7351" spans="2:3" x14ac:dyDescent="0.45">
      <c r="B7351"/>
      <c r="C7351"/>
    </row>
    <row r="7352" spans="2:3" x14ac:dyDescent="0.45">
      <c r="B7352"/>
      <c r="C7352"/>
    </row>
    <row r="7353" spans="2:3" x14ac:dyDescent="0.45">
      <c r="B7353"/>
      <c r="C7353"/>
    </row>
    <row r="7354" spans="2:3" x14ac:dyDescent="0.45">
      <c r="B7354"/>
      <c r="C7354"/>
    </row>
    <row r="7355" spans="2:3" x14ac:dyDescent="0.45">
      <c r="B7355"/>
      <c r="C7355"/>
    </row>
    <row r="7356" spans="2:3" x14ac:dyDescent="0.45">
      <c r="B7356"/>
      <c r="C7356"/>
    </row>
    <row r="7357" spans="2:3" x14ac:dyDescent="0.45">
      <c r="B7357"/>
      <c r="C7357"/>
    </row>
    <row r="7358" spans="2:3" x14ac:dyDescent="0.45">
      <c r="B7358"/>
      <c r="C7358"/>
    </row>
    <row r="7359" spans="2:3" x14ac:dyDescent="0.45">
      <c r="B7359"/>
      <c r="C7359"/>
    </row>
    <row r="7360" spans="2:3" x14ac:dyDescent="0.45">
      <c r="B7360"/>
      <c r="C7360"/>
    </row>
    <row r="7361" spans="2:3" x14ac:dyDescent="0.45">
      <c r="B7361"/>
      <c r="C7361"/>
    </row>
    <row r="7362" spans="2:3" x14ac:dyDescent="0.45">
      <c r="B7362"/>
      <c r="C7362"/>
    </row>
    <row r="7363" spans="2:3" x14ac:dyDescent="0.45">
      <c r="B7363"/>
      <c r="C7363"/>
    </row>
    <row r="7364" spans="2:3" x14ac:dyDescent="0.45">
      <c r="B7364"/>
      <c r="C7364"/>
    </row>
    <row r="7365" spans="2:3" x14ac:dyDescent="0.45">
      <c r="B7365"/>
      <c r="C7365"/>
    </row>
    <row r="7366" spans="2:3" x14ac:dyDescent="0.45">
      <c r="B7366"/>
      <c r="C7366"/>
    </row>
    <row r="7367" spans="2:3" x14ac:dyDescent="0.45">
      <c r="B7367"/>
      <c r="C7367"/>
    </row>
    <row r="7368" spans="2:3" x14ac:dyDescent="0.45">
      <c r="B7368"/>
      <c r="C7368"/>
    </row>
    <row r="7369" spans="2:3" x14ac:dyDescent="0.45">
      <c r="B7369"/>
      <c r="C7369"/>
    </row>
    <row r="7370" spans="2:3" x14ac:dyDescent="0.45">
      <c r="B7370"/>
      <c r="C7370"/>
    </row>
    <row r="7371" spans="2:3" x14ac:dyDescent="0.45">
      <c r="B7371"/>
      <c r="C7371"/>
    </row>
    <row r="7372" spans="2:3" x14ac:dyDescent="0.45">
      <c r="B7372"/>
      <c r="C7372"/>
    </row>
    <row r="7373" spans="2:3" x14ac:dyDescent="0.45">
      <c r="B7373"/>
      <c r="C7373"/>
    </row>
    <row r="7374" spans="2:3" x14ac:dyDescent="0.45">
      <c r="B7374"/>
      <c r="C7374"/>
    </row>
    <row r="7375" spans="2:3" x14ac:dyDescent="0.45">
      <c r="B7375"/>
      <c r="C7375"/>
    </row>
    <row r="7376" spans="2:3" x14ac:dyDescent="0.45">
      <c r="B7376"/>
      <c r="C7376"/>
    </row>
    <row r="7377" spans="2:3" x14ac:dyDescent="0.45">
      <c r="B7377"/>
      <c r="C7377"/>
    </row>
    <row r="7378" spans="2:3" x14ac:dyDescent="0.45">
      <c r="B7378"/>
      <c r="C7378"/>
    </row>
    <row r="7379" spans="2:3" x14ac:dyDescent="0.45">
      <c r="B7379"/>
      <c r="C7379"/>
    </row>
    <row r="7380" spans="2:3" x14ac:dyDescent="0.45">
      <c r="B7380"/>
      <c r="C7380"/>
    </row>
    <row r="7381" spans="2:3" x14ac:dyDescent="0.45">
      <c r="B7381"/>
      <c r="C7381"/>
    </row>
    <row r="7382" spans="2:3" x14ac:dyDescent="0.45">
      <c r="B7382"/>
      <c r="C7382"/>
    </row>
    <row r="7383" spans="2:3" x14ac:dyDescent="0.45">
      <c r="B7383"/>
      <c r="C7383"/>
    </row>
    <row r="7384" spans="2:3" x14ac:dyDescent="0.45">
      <c r="B7384"/>
      <c r="C7384"/>
    </row>
    <row r="7385" spans="2:3" x14ac:dyDescent="0.45">
      <c r="B7385"/>
      <c r="C7385"/>
    </row>
    <row r="7386" spans="2:3" x14ac:dyDescent="0.45">
      <c r="B7386"/>
      <c r="C7386"/>
    </row>
    <row r="7387" spans="2:3" x14ac:dyDescent="0.45">
      <c r="B7387"/>
      <c r="C7387"/>
    </row>
    <row r="7388" spans="2:3" x14ac:dyDescent="0.45">
      <c r="B7388"/>
      <c r="C7388"/>
    </row>
    <row r="7389" spans="2:3" x14ac:dyDescent="0.45">
      <c r="B7389"/>
      <c r="C7389"/>
    </row>
    <row r="7390" spans="2:3" x14ac:dyDescent="0.45">
      <c r="B7390"/>
      <c r="C7390"/>
    </row>
    <row r="7391" spans="2:3" x14ac:dyDescent="0.45">
      <c r="B7391"/>
      <c r="C7391"/>
    </row>
    <row r="7392" spans="2:3" x14ac:dyDescent="0.45">
      <c r="B7392"/>
      <c r="C7392"/>
    </row>
    <row r="7393" spans="2:3" x14ac:dyDescent="0.45">
      <c r="B7393"/>
      <c r="C7393"/>
    </row>
    <row r="7394" spans="2:3" x14ac:dyDescent="0.45">
      <c r="B7394"/>
      <c r="C7394"/>
    </row>
    <row r="7395" spans="2:3" x14ac:dyDescent="0.45">
      <c r="B7395"/>
      <c r="C7395"/>
    </row>
    <row r="7396" spans="2:3" x14ac:dyDescent="0.45">
      <c r="B7396"/>
      <c r="C7396"/>
    </row>
    <row r="7397" spans="2:3" x14ac:dyDescent="0.45">
      <c r="B7397"/>
      <c r="C7397"/>
    </row>
    <row r="7398" spans="2:3" x14ac:dyDescent="0.45">
      <c r="B7398"/>
      <c r="C7398"/>
    </row>
    <row r="7399" spans="2:3" x14ac:dyDescent="0.45">
      <c r="B7399"/>
      <c r="C7399"/>
    </row>
    <row r="7400" spans="2:3" x14ac:dyDescent="0.45">
      <c r="B7400"/>
      <c r="C7400"/>
    </row>
    <row r="7401" spans="2:3" x14ac:dyDescent="0.45">
      <c r="B7401"/>
      <c r="C7401"/>
    </row>
    <row r="7402" spans="2:3" x14ac:dyDescent="0.45">
      <c r="B7402"/>
      <c r="C7402"/>
    </row>
    <row r="7403" spans="2:3" x14ac:dyDescent="0.45">
      <c r="B7403"/>
      <c r="C7403"/>
    </row>
    <row r="7404" spans="2:3" x14ac:dyDescent="0.45">
      <c r="B7404"/>
      <c r="C7404"/>
    </row>
    <row r="7405" spans="2:3" x14ac:dyDescent="0.45">
      <c r="B7405"/>
      <c r="C7405"/>
    </row>
    <row r="7406" spans="2:3" x14ac:dyDescent="0.45">
      <c r="B7406"/>
      <c r="C7406"/>
    </row>
    <row r="7407" spans="2:3" x14ac:dyDescent="0.45">
      <c r="B7407"/>
      <c r="C7407"/>
    </row>
    <row r="7408" spans="2:3" x14ac:dyDescent="0.45">
      <c r="B7408"/>
      <c r="C7408"/>
    </row>
    <row r="7409" spans="2:3" x14ac:dyDescent="0.45">
      <c r="B7409"/>
      <c r="C7409"/>
    </row>
    <row r="7410" spans="2:3" x14ac:dyDescent="0.45">
      <c r="B7410"/>
      <c r="C7410"/>
    </row>
    <row r="7411" spans="2:3" x14ac:dyDescent="0.45">
      <c r="B7411"/>
      <c r="C7411"/>
    </row>
    <row r="7412" spans="2:3" x14ac:dyDescent="0.45">
      <c r="B7412"/>
      <c r="C7412"/>
    </row>
    <row r="7413" spans="2:3" x14ac:dyDescent="0.45">
      <c r="B7413"/>
      <c r="C7413"/>
    </row>
    <row r="7414" spans="2:3" x14ac:dyDescent="0.45">
      <c r="B7414"/>
      <c r="C7414"/>
    </row>
    <row r="7415" spans="2:3" x14ac:dyDescent="0.45">
      <c r="B7415"/>
      <c r="C7415"/>
    </row>
    <row r="7416" spans="2:3" x14ac:dyDescent="0.45">
      <c r="B7416"/>
      <c r="C7416"/>
    </row>
    <row r="7417" spans="2:3" x14ac:dyDescent="0.45">
      <c r="B7417"/>
      <c r="C7417"/>
    </row>
    <row r="7418" spans="2:3" x14ac:dyDescent="0.45">
      <c r="B7418"/>
      <c r="C7418"/>
    </row>
    <row r="7419" spans="2:3" x14ac:dyDescent="0.45">
      <c r="B7419"/>
      <c r="C7419"/>
    </row>
    <row r="7420" spans="2:3" x14ac:dyDescent="0.45">
      <c r="B7420"/>
      <c r="C7420"/>
    </row>
    <row r="7421" spans="2:3" x14ac:dyDescent="0.45">
      <c r="B7421"/>
      <c r="C7421"/>
    </row>
    <row r="7422" spans="2:3" x14ac:dyDescent="0.45">
      <c r="B7422"/>
      <c r="C7422"/>
    </row>
    <row r="7423" spans="2:3" x14ac:dyDescent="0.45">
      <c r="B7423"/>
      <c r="C7423"/>
    </row>
    <row r="7424" spans="2:3" x14ac:dyDescent="0.45">
      <c r="B7424"/>
      <c r="C7424"/>
    </row>
    <row r="7425" spans="2:3" x14ac:dyDescent="0.45">
      <c r="B7425"/>
      <c r="C7425"/>
    </row>
    <row r="7426" spans="2:3" x14ac:dyDescent="0.45">
      <c r="B7426"/>
      <c r="C7426"/>
    </row>
    <row r="7427" spans="2:3" x14ac:dyDescent="0.45">
      <c r="B7427"/>
      <c r="C7427"/>
    </row>
    <row r="7428" spans="2:3" x14ac:dyDescent="0.45">
      <c r="B7428"/>
      <c r="C7428"/>
    </row>
    <row r="7429" spans="2:3" x14ac:dyDescent="0.45">
      <c r="B7429"/>
      <c r="C7429"/>
    </row>
    <row r="7430" spans="2:3" x14ac:dyDescent="0.45">
      <c r="B7430"/>
      <c r="C7430"/>
    </row>
    <row r="7431" spans="2:3" x14ac:dyDescent="0.45">
      <c r="B7431"/>
      <c r="C7431"/>
    </row>
    <row r="7432" spans="2:3" x14ac:dyDescent="0.45">
      <c r="B7432"/>
      <c r="C7432"/>
    </row>
    <row r="7433" spans="2:3" x14ac:dyDescent="0.45">
      <c r="B7433"/>
      <c r="C7433"/>
    </row>
    <row r="7434" spans="2:3" x14ac:dyDescent="0.45">
      <c r="B7434"/>
      <c r="C7434"/>
    </row>
    <row r="7435" spans="2:3" x14ac:dyDescent="0.45">
      <c r="B7435"/>
      <c r="C7435"/>
    </row>
    <row r="7436" spans="2:3" x14ac:dyDescent="0.45">
      <c r="B7436"/>
      <c r="C7436"/>
    </row>
    <row r="7437" spans="2:3" x14ac:dyDescent="0.45">
      <c r="B7437"/>
      <c r="C7437"/>
    </row>
    <row r="7438" spans="2:3" x14ac:dyDescent="0.45">
      <c r="B7438"/>
      <c r="C7438"/>
    </row>
    <row r="7439" spans="2:3" x14ac:dyDescent="0.45">
      <c r="B7439"/>
      <c r="C7439"/>
    </row>
    <row r="7440" spans="2:3" x14ac:dyDescent="0.45">
      <c r="B7440"/>
      <c r="C7440"/>
    </row>
    <row r="7441" spans="2:3" x14ac:dyDescent="0.45">
      <c r="B7441"/>
      <c r="C7441"/>
    </row>
    <row r="7442" spans="2:3" x14ac:dyDescent="0.45">
      <c r="B7442"/>
      <c r="C7442"/>
    </row>
    <row r="7443" spans="2:3" x14ac:dyDescent="0.45">
      <c r="B7443"/>
      <c r="C7443"/>
    </row>
    <row r="7444" spans="2:3" x14ac:dyDescent="0.45">
      <c r="B7444"/>
      <c r="C7444"/>
    </row>
    <row r="7445" spans="2:3" x14ac:dyDescent="0.45">
      <c r="B7445"/>
      <c r="C7445"/>
    </row>
    <row r="7446" spans="2:3" x14ac:dyDescent="0.45">
      <c r="B7446"/>
      <c r="C7446"/>
    </row>
    <row r="7447" spans="2:3" x14ac:dyDescent="0.45">
      <c r="B7447"/>
      <c r="C7447"/>
    </row>
    <row r="7448" spans="2:3" x14ac:dyDescent="0.45">
      <c r="B7448"/>
      <c r="C7448"/>
    </row>
    <row r="7449" spans="2:3" x14ac:dyDescent="0.45">
      <c r="B7449"/>
      <c r="C7449"/>
    </row>
    <row r="7450" spans="2:3" x14ac:dyDescent="0.45">
      <c r="B7450"/>
      <c r="C7450"/>
    </row>
    <row r="7451" spans="2:3" x14ac:dyDescent="0.45">
      <c r="B7451"/>
      <c r="C7451"/>
    </row>
    <row r="7452" spans="2:3" x14ac:dyDescent="0.45">
      <c r="B7452"/>
      <c r="C7452"/>
    </row>
    <row r="7453" spans="2:3" x14ac:dyDescent="0.45">
      <c r="B7453"/>
      <c r="C7453"/>
    </row>
    <row r="7454" spans="2:3" x14ac:dyDescent="0.45">
      <c r="B7454"/>
      <c r="C7454"/>
    </row>
    <row r="7455" spans="2:3" x14ac:dyDescent="0.45">
      <c r="B7455"/>
      <c r="C7455"/>
    </row>
    <row r="7456" spans="2:3" x14ac:dyDescent="0.45">
      <c r="B7456"/>
      <c r="C7456"/>
    </row>
    <row r="7457" spans="2:3" x14ac:dyDescent="0.45">
      <c r="B7457"/>
      <c r="C7457"/>
    </row>
    <row r="7458" spans="2:3" x14ac:dyDescent="0.45">
      <c r="B7458"/>
      <c r="C7458"/>
    </row>
    <row r="7459" spans="2:3" x14ac:dyDescent="0.45">
      <c r="B7459"/>
      <c r="C7459"/>
    </row>
    <row r="7460" spans="2:3" x14ac:dyDescent="0.45">
      <c r="B7460"/>
      <c r="C7460"/>
    </row>
    <row r="7461" spans="2:3" x14ac:dyDescent="0.45">
      <c r="B7461"/>
      <c r="C7461"/>
    </row>
    <row r="7462" spans="2:3" x14ac:dyDescent="0.45">
      <c r="B7462"/>
      <c r="C7462"/>
    </row>
    <row r="7463" spans="2:3" x14ac:dyDescent="0.45">
      <c r="B7463"/>
      <c r="C7463"/>
    </row>
    <row r="7464" spans="2:3" x14ac:dyDescent="0.45">
      <c r="B7464"/>
      <c r="C7464"/>
    </row>
    <row r="7465" spans="2:3" x14ac:dyDescent="0.45">
      <c r="B7465"/>
      <c r="C7465"/>
    </row>
    <row r="7466" spans="2:3" x14ac:dyDescent="0.45">
      <c r="B7466"/>
      <c r="C7466"/>
    </row>
    <row r="7467" spans="2:3" x14ac:dyDescent="0.45">
      <c r="B7467"/>
      <c r="C7467"/>
    </row>
    <row r="7468" spans="2:3" x14ac:dyDescent="0.45">
      <c r="B7468"/>
      <c r="C7468"/>
    </row>
    <row r="7469" spans="2:3" x14ac:dyDescent="0.45">
      <c r="B7469"/>
      <c r="C7469"/>
    </row>
    <row r="7470" spans="2:3" x14ac:dyDescent="0.45">
      <c r="B7470"/>
      <c r="C7470"/>
    </row>
    <row r="7471" spans="2:3" x14ac:dyDescent="0.45">
      <c r="B7471"/>
      <c r="C7471"/>
    </row>
    <row r="7472" spans="2:3" x14ac:dyDescent="0.45">
      <c r="B7472"/>
      <c r="C7472"/>
    </row>
    <row r="7473" spans="2:3" x14ac:dyDescent="0.45">
      <c r="B7473"/>
      <c r="C7473"/>
    </row>
    <row r="7474" spans="2:3" x14ac:dyDescent="0.45">
      <c r="B7474"/>
      <c r="C7474"/>
    </row>
    <row r="7475" spans="2:3" x14ac:dyDescent="0.45">
      <c r="B7475"/>
      <c r="C7475"/>
    </row>
    <row r="7476" spans="2:3" x14ac:dyDescent="0.45">
      <c r="B7476"/>
      <c r="C7476"/>
    </row>
    <row r="7477" spans="2:3" x14ac:dyDescent="0.45">
      <c r="B7477"/>
      <c r="C7477"/>
    </row>
    <row r="7478" spans="2:3" x14ac:dyDescent="0.45">
      <c r="B7478"/>
      <c r="C7478"/>
    </row>
    <row r="7479" spans="2:3" x14ac:dyDescent="0.45">
      <c r="B7479"/>
      <c r="C7479"/>
    </row>
    <row r="7480" spans="2:3" x14ac:dyDescent="0.45">
      <c r="B7480"/>
      <c r="C7480"/>
    </row>
    <row r="7481" spans="2:3" x14ac:dyDescent="0.45">
      <c r="B7481"/>
      <c r="C7481"/>
    </row>
    <row r="7482" spans="2:3" x14ac:dyDescent="0.45">
      <c r="B7482"/>
      <c r="C7482"/>
    </row>
    <row r="7483" spans="2:3" x14ac:dyDescent="0.45">
      <c r="B7483"/>
      <c r="C7483"/>
    </row>
    <row r="7484" spans="2:3" x14ac:dyDescent="0.45">
      <c r="B7484"/>
      <c r="C7484"/>
    </row>
    <row r="7485" spans="2:3" x14ac:dyDescent="0.45">
      <c r="B7485"/>
      <c r="C7485"/>
    </row>
    <row r="7486" spans="2:3" x14ac:dyDescent="0.45">
      <c r="B7486"/>
      <c r="C7486"/>
    </row>
    <row r="7487" spans="2:3" x14ac:dyDescent="0.45">
      <c r="B7487"/>
      <c r="C7487"/>
    </row>
    <row r="7488" spans="2:3" x14ac:dyDescent="0.45">
      <c r="B7488"/>
      <c r="C7488"/>
    </row>
    <row r="7489" spans="2:3" x14ac:dyDescent="0.45">
      <c r="B7489"/>
      <c r="C7489"/>
    </row>
    <row r="7490" spans="2:3" x14ac:dyDescent="0.45">
      <c r="B7490"/>
      <c r="C7490"/>
    </row>
    <row r="7491" spans="2:3" x14ac:dyDescent="0.45">
      <c r="B7491"/>
      <c r="C7491"/>
    </row>
    <row r="7492" spans="2:3" x14ac:dyDescent="0.45">
      <c r="B7492"/>
      <c r="C7492"/>
    </row>
    <row r="7493" spans="2:3" x14ac:dyDescent="0.45">
      <c r="B7493"/>
      <c r="C7493"/>
    </row>
    <row r="7494" spans="2:3" x14ac:dyDescent="0.45">
      <c r="B7494"/>
      <c r="C7494"/>
    </row>
    <row r="7495" spans="2:3" x14ac:dyDescent="0.45">
      <c r="B7495"/>
      <c r="C7495"/>
    </row>
    <row r="7496" spans="2:3" x14ac:dyDescent="0.45">
      <c r="B7496"/>
      <c r="C7496"/>
    </row>
    <row r="7497" spans="2:3" x14ac:dyDescent="0.45">
      <c r="B7497"/>
      <c r="C7497"/>
    </row>
    <row r="7498" spans="2:3" x14ac:dyDescent="0.45">
      <c r="B7498"/>
      <c r="C7498"/>
    </row>
    <row r="7499" spans="2:3" x14ac:dyDescent="0.45">
      <c r="B7499"/>
      <c r="C7499"/>
    </row>
    <row r="7500" spans="2:3" x14ac:dyDescent="0.45">
      <c r="B7500"/>
      <c r="C7500"/>
    </row>
    <row r="7501" spans="2:3" x14ac:dyDescent="0.45">
      <c r="B7501"/>
      <c r="C7501"/>
    </row>
    <row r="7502" spans="2:3" x14ac:dyDescent="0.45">
      <c r="B7502"/>
      <c r="C7502"/>
    </row>
    <row r="7503" spans="2:3" x14ac:dyDescent="0.45">
      <c r="B7503"/>
      <c r="C7503"/>
    </row>
    <row r="7504" spans="2:3" x14ac:dyDescent="0.45">
      <c r="B7504"/>
      <c r="C7504"/>
    </row>
    <row r="7505" spans="2:3" x14ac:dyDescent="0.45">
      <c r="B7505"/>
      <c r="C7505"/>
    </row>
    <row r="7506" spans="2:3" x14ac:dyDescent="0.45">
      <c r="B7506"/>
      <c r="C7506"/>
    </row>
    <row r="7507" spans="2:3" x14ac:dyDescent="0.45">
      <c r="B7507"/>
      <c r="C7507"/>
    </row>
    <row r="7508" spans="2:3" x14ac:dyDescent="0.45">
      <c r="B7508"/>
      <c r="C7508"/>
    </row>
    <row r="7509" spans="2:3" x14ac:dyDescent="0.45">
      <c r="B7509"/>
      <c r="C7509"/>
    </row>
    <row r="7510" spans="2:3" x14ac:dyDescent="0.45">
      <c r="B7510"/>
      <c r="C7510"/>
    </row>
    <row r="7511" spans="2:3" x14ac:dyDescent="0.45">
      <c r="B7511"/>
      <c r="C7511"/>
    </row>
    <row r="7512" spans="2:3" x14ac:dyDescent="0.45">
      <c r="B7512"/>
      <c r="C7512"/>
    </row>
    <row r="7513" spans="2:3" x14ac:dyDescent="0.45">
      <c r="B7513"/>
      <c r="C7513"/>
    </row>
    <row r="7514" spans="2:3" x14ac:dyDescent="0.45">
      <c r="B7514"/>
      <c r="C7514"/>
    </row>
    <row r="7515" spans="2:3" x14ac:dyDescent="0.45">
      <c r="B7515"/>
      <c r="C7515"/>
    </row>
    <row r="7516" spans="2:3" x14ac:dyDescent="0.45">
      <c r="B7516"/>
      <c r="C7516"/>
    </row>
    <row r="7517" spans="2:3" x14ac:dyDescent="0.45">
      <c r="B7517"/>
      <c r="C7517"/>
    </row>
    <row r="7518" spans="2:3" x14ac:dyDescent="0.45">
      <c r="B7518"/>
      <c r="C7518"/>
    </row>
    <row r="7519" spans="2:3" x14ac:dyDescent="0.45">
      <c r="B7519"/>
      <c r="C7519"/>
    </row>
    <row r="7520" spans="2:3" x14ac:dyDescent="0.45">
      <c r="B7520"/>
      <c r="C7520"/>
    </row>
    <row r="7521" spans="2:3" x14ac:dyDescent="0.45">
      <c r="B7521"/>
      <c r="C7521"/>
    </row>
    <row r="7522" spans="2:3" x14ac:dyDescent="0.45">
      <c r="B7522"/>
      <c r="C7522"/>
    </row>
    <row r="7523" spans="2:3" x14ac:dyDescent="0.45">
      <c r="B7523"/>
      <c r="C7523"/>
    </row>
    <row r="7524" spans="2:3" x14ac:dyDescent="0.45">
      <c r="B7524"/>
      <c r="C7524"/>
    </row>
    <row r="7525" spans="2:3" x14ac:dyDescent="0.45">
      <c r="B7525"/>
      <c r="C7525"/>
    </row>
    <row r="7526" spans="2:3" x14ac:dyDescent="0.45">
      <c r="B7526"/>
      <c r="C7526"/>
    </row>
    <row r="7527" spans="2:3" x14ac:dyDescent="0.45">
      <c r="B7527"/>
      <c r="C7527"/>
    </row>
    <row r="7528" spans="2:3" x14ac:dyDescent="0.45">
      <c r="B7528"/>
      <c r="C7528"/>
    </row>
    <row r="7529" spans="2:3" x14ac:dyDescent="0.45">
      <c r="B7529"/>
      <c r="C7529"/>
    </row>
    <row r="7530" spans="2:3" x14ac:dyDescent="0.45">
      <c r="B7530"/>
      <c r="C7530"/>
    </row>
    <row r="7531" spans="2:3" x14ac:dyDescent="0.45">
      <c r="B7531"/>
      <c r="C7531"/>
    </row>
    <row r="7532" spans="2:3" x14ac:dyDescent="0.45">
      <c r="B7532"/>
      <c r="C7532"/>
    </row>
    <row r="7533" spans="2:3" x14ac:dyDescent="0.45">
      <c r="B7533"/>
      <c r="C7533"/>
    </row>
    <row r="7534" spans="2:3" x14ac:dyDescent="0.45">
      <c r="B7534"/>
      <c r="C7534"/>
    </row>
    <row r="7535" spans="2:3" x14ac:dyDescent="0.45">
      <c r="B7535"/>
      <c r="C7535"/>
    </row>
    <row r="7536" spans="2:3" x14ac:dyDescent="0.45">
      <c r="B7536"/>
      <c r="C7536"/>
    </row>
    <row r="7537" spans="2:3" x14ac:dyDescent="0.45">
      <c r="B7537"/>
      <c r="C7537"/>
    </row>
    <row r="7538" spans="2:3" x14ac:dyDescent="0.45">
      <c r="B7538"/>
      <c r="C7538"/>
    </row>
    <row r="7539" spans="2:3" x14ac:dyDescent="0.45">
      <c r="B7539"/>
      <c r="C7539"/>
    </row>
    <row r="7540" spans="2:3" x14ac:dyDescent="0.45">
      <c r="B7540"/>
      <c r="C7540"/>
    </row>
    <row r="7541" spans="2:3" x14ac:dyDescent="0.45">
      <c r="B7541"/>
      <c r="C7541"/>
    </row>
    <row r="7542" spans="2:3" x14ac:dyDescent="0.45">
      <c r="B7542"/>
      <c r="C7542"/>
    </row>
    <row r="7543" spans="2:3" x14ac:dyDescent="0.45">
      <c r="B7543"/>
      <c r="C7543"/>
    </row>
    <row r="7544" spans="2:3" x14ac:dyDescent="0.45">
      <c r="B7544"/>
      <c r="C7544"/>
    </row>
    <row r="7545" spans="2:3" x14ac:dyDescent="0.45">
      <c r="B7545"/>
      <c r="C7545"/>
    </row>
    <row r="7546" spans="2:3" x14ac:dyDescent="0.45">
      <c r="B7546"/>
      <c r="C7546"/>
    </row>
    <row r="7547" spans="2:3" x14ac:dyDescent="0.45">
      <c r="B7547"/>
      <c r="C7547"/>
    </row>
    <row r="7548" spans="2:3" x14ac:dyDescent="0.45">
      <c r="B7548"/>
      <c r="C7548"/>
    </row>
    <row r="7549" spans="2:3" x14ac:dyDescent="0.45">
      <c r="B7549"/>
      <c r="C7549"/>
    </row>
    <row r="7550" spans="2:3" x14ac:dyDescent="0.45">
      <c r="B7550"/>
      <c r="C7550"/>
    </row>
    <row r="7551" spans="2:3" x14ac:dyDescent="0.45">
      <c r="B7551"/>
      <c r="C7551"/>
    </row>
    <row r="7552" spans="2:3" x14ac:dyDescent="0.45">
      <c r="B7552"/>
      <c r="C7552"/>
    </row>
    <row r="7553" spans="2:3" x14ac:dyDescent="0.45">
      <c r="B7553"/>
      <c r="C7553"/>
    </row>
    <row r="7554" spans="2:3" x14ac:dyDescent="0.45">
      <c r="B7554"/>
      <c r="C7554"/>
    </row>
    <row r="7555" spans="2:3" x14ac:dyDescent="0.45">
      <c r="B7555"/>
      <c r="C7555"/>
    </row>
    <row r="7556" spans="2:3" x14ac:dyDescent="0.45">
      <c r="B7556"/>
      <c r="C7556"/>
    </row>
    <row r="7557" spans="2:3" x14ac:dyDescent="0.45">
      <c r="B7557"/>
      <c r="C7557"/>
    </row>
    <row r="7558" spans="2:3" x14ac:dyDescent="0.45">
      <c r="B7558"/>
      <c r="C7558"/>
    </row>
    <row r="7559" spans="2:3" x14ac:dyDescent="0.45">
      <c r="B7559"/>
      <c r="C7559"/>
    </row>
    <row r="7560" spans="2:3" x14ac:dyDescent="0.45">
      <c r="B7560"/>
      <c r="C7560"/>
    </row>
    <row r="7561" spans="2:3" x14ac:dyDescent="0.45">
      <c r="B7561"/>
      <c r="C7561"/>
    </row>
    <row r="7562" spans="2:3" x14ac:dyDescent="0.45">
      <c r="B7562"/>
      <c r="C7562"/>
    </row>
    <row r="7563" spans="2:3" x14ac:dyDescent="0.45">
      <c r="B7563"/>
      <c r="C7563"/>
    </row>
    <row r="7564" spans="2:3" x14ac:dyDescent="0.45">
      <c r="B7564"/>
      <c r="C7564"/>
    </row>
    <row r="7565" spans="2:3" x14ac:dyDescent="0.45">
      <c r="B7565"/>
      <c r="C7565"/>
    </row>
    <row r="7566" spans="2:3" x14ac:dyDescent="0.45">
      <c r="B7566"/>
      <c r="C7566"/>
    </row>
    <row r="7567" spans="2:3" x14ac:dyDescent="0.45">
      <c r="B7567"/>
      <c r="C7567"/>
    </row>
    <row r="7568" spans="2:3" x14ac:dyDescent="0.45">
      <c r="B7568"/>
      <c r="C7568"/>
    </row>
    <row r="7569" spans="2:3" x14ac:dyDescent="0.45">
      <c r="B7569"/>
      <c r="C7569"/>
    </row>
    <row r="7570" spans="2:3" x14ac:dyDescent="0.45">
      <c r="B7570"/>
      <c r="C7570"/>
    </row>
    <row r="7571" spans="2:3" x14ac:dyDescent="0.45">
      <c r="B7571"/>
      <c r="C7571"/>
    </row>
    <row r="7572" spans="2:3" x14ac:dyDescent="0.45">
      <c r="B7572"/>
      <c r="C7572"/>
    </row>
    <row r="7573" spans="2:3" x14ac:dyDescent="0.45">
      <c r="B7573"/>
      <c r="C7573"/>
    </row>
    <row r="7574" spans="2:3" x14ac:dyDescent="0.45">
      <c r="B7574"/>
      <c r="C7574"/>
    </row>
    <row r="7575" spans="2:3" x14ac:dyDescent="0.45">
      <c r="B7575"/>
      <c r="C7575"/>
    </row>
    <row r="7576" spans="2:3" x14ac:dyDescent="0.45">
      <c r="B7576"/>
      <c r="C7576"/>
    </row>
    <row r="7577" spans="2:3" x14ac:dyDescent="0.45">
      <c r="B7577"/>
      <c r="C7577"/>
    </row>
    <row r="7578" spans="2:3" x14ac:dyDescent="0.45">
      <c r="B7578"/>
      <c r="C7578"/>
    </row>
    <row r="7579" spans="2:3" x14ac:dyDescent="0.45">
      <c r="B7579"/>
      <c r="C7579"/>
    </row>
    <row r="7580" spans="2:3" x14ac:dyDescent="0.45">
      <c r="B7580"/>
      <c r="C7580"/>
    </row>
    <row r="7581" spans="2:3" x14ac:dyDescent="0.45">
      <c r="B7581"/>
      <c r="C7581"/>
    </row>
    <row r="7582" spans="2:3" x14ac:dyDescent="0.45">
      <c r="B7582"/>
      <c r="C7582"/>
    </row>
    <row r="7583" spans="2:3" x14ac:dyDescent="0.45">
      <c r="B7583"/>
      <c r="C7583"/>
    </row>
    <row r="7584" spans="2:3" x14ac:dyDescent="0.45">
      <c r="B7584"/>
      <c r="C7584"/>
    </row>
    <row r="7585" spans="2:3" x14ac:dyDescent="0.45">
      <c r="B7585"/>
      <c r="C7585"/>
    </row>
    <row r="7586" spans="2:3" x14ac:dyDescent="0.45">
      <c r="B7586"/>
      <c r="C7586"/>
    </row>
    <row r="7587" spans="2:3" x14ac:dyDescent="0.45">
      <c r="B7587"/>
      <c r="C7587"/>
    </row>
    <row r="7588" spans="2:3" x14ac:dyDescent="0.45">
      <c r="B7588"/>
      <c r="C7588"/>
    </row>
    <row r="7589" spans="2:3" x14ac:dyDescent="0.45">
      <c r="B7589"/>
      <c r="C7589"/>
    </row>
    <row r="7590" spans="2:3" x14ac:dyDescent="0.45">
      <c r="B7590"/>
      <c r="C7590"/>
    </row>
    <row r="7591" spans="2:3" x14ac:dyDescent="0.45">
      <c r="B7591"/>
      <c r="C7591"/>
    </row>
    <row r="7592" spans="2:3" x14ac:dyDescent="0.45">
      <c r="B7592"/>
      <c r="C7592"/>
    </row>
    <row r="7593" spans="2:3" x14ac:dyDescent="0.45">
      <c r="B7593"/>
      <c r="C7593"/>
    </row>
    <row r="7594" spans="2:3" x14ac:dyDescent="0.45">
      <c r="B7594"/>
      <c r="C7594"/>
    </row>
    <row r="7595" spans="2:3" x14ac:dyDescent="0.45">
      <c r="B7595"/>
      <c r="C7595"/>
    </row>
    <row r="7596" spans="2:3" x14ac:dyDescent="0.45">
      <c r="B7596"/>
      <c r="C7596"/>
    </row>
    <row r="7597" spans="2:3" x14ac:dyDescent="0.45">
      <c r="B7597"/>
      <c r="C7597"/>
    </row>
    <row r="7598" spans="2:3" x14ac:dyDescent="0.45">
      <c r="B7598"/>
      <c r="C7598"/>
    </row>
    <row r="7599" spans="2:3" x14ac:dyDescent="0.45">
      <c r="B7599"/>
      <c r="C7599"/>
    </row>
    <row r="7600" spans="2:3" x14ac:dyDescent="0.45">
      <c r="B7600"/>
      <c r="C7600"/>
    </row>
    <row r="7601" spans="2:3" x14ac:dyDescent="0.45">
      <c r="B7601"/>
      <c r="C7601"/>
    </row>
    <row r="7602" spans="2:3" x14ac:dyDescent="0.45">
      <c r="B7602"/>
      <c r="C7602"/>
    </row>
    <row r="7603" spans="2:3" x14ac:dyDescent="0.45">
      <c r="B7603"/>
      <c r="C7603"/>
    </row>
    <row r="7604" spans="2:3" x14ac:dyDescent="0.45">
      <c r="B7604"/>
      <c r="C7604"/>
    </row>
    <row r="7605" spans="2:3" x14ac:dyDescent="0.45">
      <c r="B7605"/>
      <c r="C7605"/>
    </row>
    <row r="7606" spans="2:3" x14ac:dyDescent="0.45">
      <c r="B7606"/>
      <c r="C7606"/>
    </row>
    <row r="7607" spans="2:3" x14ac:dyDescent="0.45">
      <c r="B7607"/>
      <c r="C7607"/>
    </row>
    <row r="7608" spans="2:3" x14ac:dyDescent="0.45">
      <c r="B7608"/>
      <c r="C7608"/>
    </row>
    <row r="7609" spans="2:3" x14ac:dyDescent="0.45">
      <c r="B7609"/>
      <c r="C7609"/>
    </row>
    <row r="7610" spans="2:3" x14ac:dyDescent="0.45">
      <c r="B7610"/>
      <c r="C7610"/>
    </row>
    <row r="7611" spans="2:3" x14ac:dyDescent="0.45">
      <c r="B7611"/>
      <c r="C7611"/>
    </row>
    <row r="7612" spans="2:3" x14ac:dyDescent="0.45">
      <c r="B7612"/>
      <c r="C7612"/>
    </row>
    <row r="7613" spans="2:3" x14ac:dyDescent="0.45">
      <c r="B7613"/>
      <c r="C7613"/>
    </row>
    <row r="7614" spans="2:3" x14ac:dyDescent="0.45">
      <c r="B7614"/>
      <c r="C7614"/>
    </row>
    <row r="7615" spans="2:3" x14ac:dyDescent="0.45">
      <c r="B7615"/>
      <c r="C7615"/>
    </row>
    <row r="7616" spans="2:3" x14ac:dyDescent="0.45">
      <c r="B7616"/>
      <c r="C7616"/>
    </row>
    <row r="7617" spans="2:3" x14ac:dyDescent="0.45">
      <c r="B7617"/>
      <c r="C7617"/>
    </row>
    <row r="7618" spans="2:3" x14ac:dyDescent="0.45">
      <c r="B7618"/>
      <c r="C7618"/>
    </row>
    <row r="7619" spans="2:3" x14ac:dyDescent="0.45">
      <c r="B7619"/>
      <c r="C7619"/>
    </row>
    <row r="7620" spans="2:3" x14ac:dyDescent="0.45">
      <c r="B7620"/>
      <c r="C7620"/>
    </row>
    <row r="7621" spans="2:3" x14ac:dyDescent="0.45">
      <c r="B7621"/>
      <c r="C7621"/>
    </row>
    <row r="7622" spans="2:3" x14ac:dyDescent="0.45">
      <c r="B7622"/>
      <c r="C7622"/>
    </row>
    <row r="7623" spans="2:3" x14ac:dyDescent="0.45">
      <c r="B7623"/>
      <c r="C7623"/>
    </row>
    <row r="7624" spans="2:3" x14ac:dyDescent="0.45">
      <c r="B7624"/>
      <c r="C7624"/>
    </row>
    <row r="7625" spans="2:3" x14ac:dyDescent="0.45">
      <c r="B7625"/>
      <c r="C7625"/>
    </row>
    <row r="7626" spans="2:3" x14ac:dyDescent="0.45">
      <c r="B7626"/>
      <c r="C7626"/>
    </row>
    <row r="7627" spans="2:3" x14ac:dyDescent="0.45">
      <c r="B7627"/>
      <c r="C7627"/>
    </row>
    <row r="7628" spans="2:3" x14ac:dyDescent="0.45">
      <c r="B7628"/>
      <c r="C7628"/>
    </row>
    <row r="7629" spans="2:3" x14ac:dyDescent="0.45">
      <c r="B7629"/>
      <c r="C7629"/>
    </row>
    <row r="7630" spans="2:3" x14ac:dyDescent="0.45">
      <c r="B7630"/>
      <c r="C7630"/>
    </row>
    <row r="7631" spans="2:3" x14ac:dyDescent="0.45">
      <c r="B7631"/>
      <c r="C7631"/>
    </row>
    <row r="7632" spans="2:3" x14ac:dyDescent="0.45">
      <c r="B7632"/>
      <c r="C7632"/>
    </row>
    <row r="7633" spans="2:3" x14ac:dyDescent="0.45">
      <c r="B7633"/>
      <c r="C7633"/>
    </row>
    <row r="7634" spans="2:3" x14ac:dyDescent="0.45">
      <c r="B7634"/>
      <c r="C7634"/>
    </row>
    <row r="7635" spans="2:3" x14ac:dyDescent="0.45">
      <c r="B7635"/>
      <c r="C7635"/>
    </row>
    <row r="7636" spans="2:3" x14ac:dyDescent="0.45">
      <c r="B7636"/>
      <c r="C7636"/>
    </row>
    <row r="7637" spans="2:3" x14ac:dyDescent="0.45">
      <c r="B7637"/>
      <c r="C7637"/>
    </row>
    <row r="7638" spans="2:3" x14ac:dyDescent="0.45">
      <c r="B7638"/>
      <c r="C7638"/>
    </row>
    <row r="7639" spans="2:3" x14ac:dyDescent="0.45">
      <c r="B7639"/>
      <c r="C7639"/>
    </row>
    <row r="7640" spans="2:3" x14ac:dyDescent="0.45">
      <c r="B7640"/>
      <c r="C7640"/>
    </row>
    <row r="7641" spans="2:3" x14ac:dyDescent="0.45">
      <c r="B7641"/>
      <c r="C7641"/>
    </row>
    <row r="7642" spans="2:3" x14ac:dyDescent="0.45">
      <c r="B7642"/>
      <c r="C7642"/>
    </row>
    <row r="7643" spans="2:3" x14ac:dyDescent="0.45">
      <c r="B7643"/>
      <c r="C7643"/>
    </row>
    <row r="7644" spans="2:3" x14ac:dyDescent="0.45">
      <c r="B7644"/>
      <c r="C7644"/>
    </row>
    <row r="7645" spans="2:3" x14ac:dyDescent="0.45">
      <c r="B7645"/>
      <c r="C7645"/>
    </row>
    <row r="7646" spans="2:3" x14ac:dyDescent="0.45">
      <c r="B7646"/>
      <c r="C7646"/>
    </row>
    <row r="7647" spans="2:3" x14ac:dyDescent="0.45">
      <c r="B7647"/>
      <c r="C7647"/>
    </row>
    <row r="7648" spans="2:3" x14ac:dyDescent="0.45">
      <c r="B7648"/>
      <c r="C7648"/>
    </row>
    <row r="7649" spans="2:3" x14ac:dyDescent="0.45">
      <c r="B7649"/>
      <c r="C7649"/>
    </row>
    <row r="7650" spans="2:3" x14ac:dyDescent="0.45">
      <c r="B7650"/>
      <c r="C7650"/>
    </row>
    <row r="7651" spans="2:3" x14ac:dyDescent="0.45">
      <c r="B7651"/>
      <c r="C7651"/>
    </row>
    <row r="7652" spans="2:3" x14ac:dyDescent="0.45">
      <c r="B7652"/>
      <c r="C7652"/>
    </row>
    <row r="7653" spans="2:3" x14ac:dyDescent="0.45">
      <c r="B7653"/>
      <c r="C7653"/>
    </row>
    <row r="7654" spans="2:3" x14ac:dyDescent="0.45">
      <c r="B7654"/>
      <c r="C7654"/>
    </row>
    <row r="7655" spans="2:3" x14ac:dyDescent="0.45">
      <c r="B7655"/>
      <c r="C7655"/>
    </row>
    <row r="7656" spans="2:3" x14ac:dyDescent="0.45">
      <c r="B7656"/>
      <c r="C7656"/>
    </row>
    <row r="7657" spans="2:3" x14ac:dyDescent="0.45">
      <c r="B7657"/>
      <c r="C7657"/>
    </row>
    <row r="7658" spans="2:3" x14ac:dyDescent="0.45">
      <c r="B7658"/>
      <c r="C7658"/>
    </row>
    <row r="7659" spans="2:3" x14ac:dyDescent="0.45">
      <c r="B7659"/>
      <c r="C7659"/>
    </row>
    <row r="7660" spans="2:3" x14ac:dyDescent="0.45">
      <c r="B7660"/>
      <c r="C7660"/>
    </row>
    <row r="7661" spans="2:3" x14ac:dyDescent="0.45">
      <c r="B7661"/>
      <c r="C7661"/>
    </row>
    <row r="7662" spans="2:3" x14ac:dyDescent="0.45">
      <c r="B7662"/>
      <c r="C7662"/>
    </row>
    <row r="7663" spans="2:3" x14ac:dyDescent="0.45">
      <c r="B7663"/>
      <c r="C7663"/>
    </row>
    <row r="7664" spans="2:3" x14ac:dyDescent="0.45">
      <c r="B7664"/>
      <c r="C7664"/>
    </row>
    <row r="7665" spans="2:3" x14ac:dyDescent="0.45">
      <c r="B7665"/>
      <c r="C7665"/>
    </row>
    <row r="7666" spans="2:3" x14ac:dyDescent="0.45">
      <c r="B7666"/>
      <c r="C7666"/>
    </row>
    <row r="7667" spans="2:3" x14ac:dyDescent="0.45">
      <c r="B7667"/>
      <c r="C7667"/>
    </row>
    <row r="7668" spans="2:3" x14ac:dyDescent="0.45">
      <c r="B7668"/>
      <c r="C7668"/>
    </row>
    <row r="7669" spans="2:3" x14ac:dyDescent="0.45">
      <c r="B7669"/>
      <c r="C7669"/>
    </row>
    <row r="7670" spans="2:3" x14ac:dyDescent="0.45">
      <c r="B7670"/>
      <c r="C7670"/>
    </row>
    <row r="7671" spans="2:3" x14ac:dyDescent="0.45">
      <c r="B7671"/>
      <c r="C7671"/>
    </row>
    <row r="7672" spans="2:3" x14ac:dyDescent="0.45">
      <c r="B7672"/>
      <c r="C7672"/>
    </row>
    <row r="7673" spans="2:3" x14ac:dyDescent="0.45">
      <c r="B7673"/>
      <c r="C7673"/>
    </row>
    <row r="7674" spans="2:3" x14ac:dyDescent="0.45">
      <c r="B7674"/>
      <c r="C7674"/>
    </row>
    <row r="7675" spans="2:3" x14ac:dyDescent="0.45">
      <c r="B7675"/>
      <c r="C7675"/>
    </row>
    <row r="7676" spans="2:3" x14ac:dyDescent="0.45">
      <c r="B7676"/>
      <c r="C7676"/>
    </row>
    <row r="7677" spans="2:3" x14ac:dyDescent="0.45">
      <c r="B7677"/>
      <c r="C7677"/>
    </row>
    <row r="7678" spans="2:3" x14ac:dyDescent="0.45">
      <c r="B7678"/>
      <c r="C7678"/>
    </row>
    <row r="7679" spans="2:3" x14ac:dyDescent="0.45">
      <c r="B7679"/>
      <c r="C7679"/>
    </row>
    <row r="7680" spans="2:3" x14ac:dyDescent="0.45">
      <c r="B7680"/>
      <c r="C7680"/>
    </row>
    <row r="7681" spans="2:3" x14ac:dyDescent="0.45">
      <c r="B7681"/>
      <c r="C7681"/>
    </row>
    <row r="7682" spans="2:3" x14ac:dyDescent="0.45">
      <c r="B7682"/>
      <c r="C7682"/>
    </row>
    <row r="7683" spans="2:3" x14ac:dyDescent="0.45">
      <c r="B7683"/>
      <c r="C7683"/>
    </row>
    <row r="7684" spans="2:3" x14ac:dyDescent="0.45">
      <c r="B7684"/>
      <c r="C7684"/>
    </row>
    <row r="7685" spans="2:3" x14ac:dyDescent="0.45">
      <c r="B7685"/>
      <c r="C7685"/>
    </row>
    <row r="7686" spans="2:3" x14ac:dyDescent="0.45">
      <c r="B7686"/>
      <c r="C7686"/>
    </row>
    <row r="7687" spans="2:3" x14ac:dyDescent="0.45">
      <c r="B7687"/>
      <c r="C7687"/>
    </row>
    <row r="7688" spans="2:3" x14ac:dyDescent="0.45">
      <c r="B7688"/>
      <c r="C7688"/>
    </row>
    <row r="7689" spans="2:3" x14ac:dyDescent="0.45">
      <c r="B7689"/>
      <c r="C7689"/>
    </row>
    <row r="7690" spans="2:3" x14ac:dyDescent="0.45">
      <c r="B7690"/>
      <c r="C7690"/>
    </row>
    <row r="7691" spans="2:3" x14ac:dyDescent="0.45">
      <c r="B7691"/>
      <c r="C7691"/>
    </row>
    <row r="7692" spans="2:3" x14ac:dyDescent="0.45">
      <c r="B7692"/>
      <c r="C7692"/>
    </row>
    <row r="7693" spans="2:3" x14ac:dyDescent="0.45">
      <c r="B7693"/>
      <c r="C7693"/>
    </row>
    <row r="7694" spans="2:3" x14ac:dyDescent="0.45">
      <c r="B7694"/>
      <c r="C7694"/>
    </row>
    <row r="7695" spans="2:3" x14ac:dyDescent="0.45">
      <c r="B7695"/>
      <c r="C7695"/>
    </row>
    <row r="7696" spans="2:3" x14ac:dyDescent="0.45">
      <c r="B7696"/>
      <c r="C7696"/>
    </row>
    <row r="7697" spans="2:3" x14ac:dyDescent="0.45">
      <c r="B7697"/>
      <c r="C7697"/>
    </row>
    <row r="7698" spans="2:3" x14ac:dyDescent="0.45">
      <c r="B7698"/>
      <c r="C7698"/>
    </row>
    <row r="7699" spans="2:3" x14ac:dyDescent="0.45">
      <c r="B7699"/>
      <c r="C7699"/>
    </row>
    <row r="7700" spans="2:3" x14ac:dyDescent="0.45">
      <c r="B7700"/>
      <c r="C7700"/>
    </row>
    <row r="7701" spans="2:3" x14ac:dyDescent="0.45">
      <c r="B7701"/>
      <c r="C7701"/>
    </row>
    <row r="7702" spans="2:3" x14ac:dyDescent="0.45">
      <c r="B7702"/>
      <c r="C7702"/>
    </row>
    <row r="7703" spans="2:3" x14ac:dyDescent="0.45">
      <c r="B7703"/>
      <c r="C7703"/>
    </row>
    <row r="7704" spans="2:3" x14ac:dyDescent="0.45">
      <c r="B7704"/>
      <c r="C7704"/>
    </row>
    <row r="7705" spans="2:3" x14ac:dyDescent="0.45">
      <c r="B7705"/>
      <c r="C7705"/>
    </row>
    <row r="7706" spans="2:3" x14ac:dyDescent="0.45">
      <c r="B7706"/>
      <c r="C7706"/>
    </row>
    <row r="7707" spans="2:3" x14ac:dyDescent="0.45">
      <c r="B7707"/>
      <c r="C7707"/>
    </row>
    <row r="7708" spans="2:3" x14ac:dyDescent="0.45">
      <c r="B7708"/>
      <c r="C7708"/>
    </row>
    <row r="7709" spans="2:3" x14ac:dyDescent="0.45">
      <c r="B7709"/>
      <c r="C7709"/>
    </row>
    <row r="7710" spans="2:3" x14ac:dyDescent="0.45">
      <c r="B7710"/>
      <c r="C7710"/>
    </row>
    <row r="7711" spans="2:3" x14ac:dyDescent="0.45">
      <c r="B7711"/>
      <c r="C7711"/>
    </row>
    <row r="7712" spans="2:3" x14ac:dyDescent="0.45">
      <c r="B7712"/>
      <c r="C7712"/>
    </row>
    <row r="7713" spans="2:3" x14ac:dyDescent="0.45">
      <c r="B7713"/>
      <c r="C7713"/>
    </row>
    <row r="7714" spans="2:3" x14ac:dyDescent="0.45">
      <c r="B7714"/>
      <c r="C7714"/>
    </row>
    <row r="7715" spans="2:3" x14ac:dyDescent="0.45">
      <c r="B7715"/>
      <c r="C7715"/>
    </row>
    <row r="7716" spans="2:3" x14ac:dyDescent="0.45">
      <c r="B7716"/>
      <c r="C7716"/>
    </row>
    <row r="7717" spans="2:3" x14ac:dyDescent="0.45">
      <c r="B7717"/>
      <c r="C7717"/>
    </row>
    <row r="7718" spans="2:3" x14ac:dyDescent="0.45">
      <c r="B7718"/>
      <c r="C7718"/>
    </row>
    <row r="7719" spans="2:3" x14ac:dyDescent="0.45">
      <c r="B7719"/>
      <c r="C7719"/>
    </row>
    <row r="7720" spans="2:3" x14ac:dyDescent="0.45">
      <c r="B7720"/>
      <c r="C7720"/>
    </row>
    <row r="7721" spans="2:3" x14ac:dyDescent="0.45">
      <c r="B7721"/>
      <c r="C7721"/>
    </row>
    <row r="7722" spans="2:3" x14ac:dyDescent="0.45">
      <c r="B7722"/>
      <c r="C7722"/>
    </row>
    <row r="7723" spans="2:3" x14ac:dyDescent="0.45">
      <c r="B7723"/>
      <c r="C7723"/>
    </row>
    <row r="7724" spans="2:3" x14ac:dyDescent="0.45">
      <c r="B7724"/>
      <c r="C7724"/>
    </row>
    <row r="7725" spans="2:3" x14ac:dyDescent="0.45">
      <c r="B7725"/>
      <c r="C7725"/>
    </row>
    <row r="7726" spans="2:3" x14ac:dyDescent="0.45">
      <c r="B7726"/>
      <c r="C7726"/>
    </row>
    <row r="7727" spans="2:3" x14ac:dyDescent="0.45">
      <c r="B7727"/>
      <c r="C7727"/>
    </row>
    <row r="7728" spans="2:3" x14ac:dyDescent="0.45">
      <c r="B7728"/>
      <c r="C7728"/>
    </row>
    <row r="7729" spans="2:3" x14ac:dyDescent="0.45">
      <c r="B7729"/>
      <c r="C7729"/>
    </row>
    <row r="7730" spans="2:3" x14ac:dyDescent="0.45">
      <c r="B7730"/>
      <c r="C7730"/>
    </row>
    <row r="7731" spans="2:3" x14ac:dyDescent="0.45">
      <c r="B7731"/>
      <c r="C7731"/>
    </row>
    <row r="7732" spans="2:3" x14ac:dyDescent="0.45">
      <c r="B7732"/>
      <c r="C7732"/>
    </row>
    <row r="7733" spans="2:3" x14ac:dyDescent="0.45">
      <c r="B7733"/>
      <c r="C7733"/>
    </row>
    <row r="7734" spans="2:3" x14ac:dyDescent="0.45">
      <c r="B7734"/>
      <c r="C7734"/>
    </row>
    <row r="7735" spans="2:3" x14ac:dyDescent="0.45">
      <c r="B7735"/>
      <c r="C7735"/>
    </row>
    <row r="7736" spans="2:3" x14ac:dyDescent="0.45">
      <c r="B7736"/>
      <c r="C7736"/>
    </row>
    <row r="7737" spans="2:3" x14ac:dyDescent="0.45">
      <c r="B7737"/>
      <c r="C7737"/>
    </row>
    <row r="7738" spans="2:3" x14ac:dyDescent="0.45">
      <c r="B7738"/>
      <c r="C7738"/>
    </row>
    <row r="7739" spans="2:3" x14ac:dyDescent="0.45">
      <c r="B7739"/>
      <c r="C7739"/>
    </row>
    <row r="7740" spans="2:3" x14ac:dyDescent="0.45">
      <c r="B7740"/>
      <c r="C7740"/>
    </row>
    <row r="7741" spans="2:3" x14ac:dyDescent="0.45">
      <c r="B7741"/>
      <c r="C7741"/>
    </row>
    <row r="7742" spans="2:3" x14ac:dyDescent="0.45">
      <c r="B7742"/>
      <c r="C7742"/>
    </row>
    <row r="7743" spans="2:3" x14ac:dyDescent="0.45">
      <c r="B7743"/>
      <c r="C7743"/>
    </row>
    <row r="7744" spans="2:3" x14ac:dyDescent="0.45">
      <c r="B7744"/>
      <c r="C7744"/>
    </row>
    <row r="7745" spans="2:3" x14ac:dyDescent="0.45">
      <c r="B7745"/>
      <c r="C7745"/>
    </row>
    <row r="7746" spans="2:3" x14ac:dyDescent="0.45">
      <c r="B7746"/>
      <c r="C7746"/>
    </row>
    <row r="7747" spans="2:3" x14ac:dyDescent="0.45">
      <c r="B7747"/>
      <c r="C7747"/>
    </row>
    <row r="7748" spans="2:3" x14ac:dyDescent="0.45">
      <c r="B7748"/>
      <c r="C7748"/>
    </row>
    <row r="7749" spans="2:3" x14ac:dyDescent="0.45">
      <c r="B7749"/>
      <c r="C7749"/>
    </row>
    <row r="7750" spans="2:3" x14ac:dyDescent="0.45">
      <c r="B7750"/>
      <c r="C7750"/>
    </row>
    <row r="7751" spans="2:3" x14ac:dyDescent="0.45">
      <c r="B7751"/>
      <c r="C7751"/>
    </row>
    <row r="7752" spans="2:3" x14ac:dyDescent="0.45">
      <c r="B7752"/>
      <c r="C7752"/>
    </row>
    <row r="7753" spans="2:3" x14ac:dyDescent="0.45">
      <c r="B7753"/>
      <c r="C7753"/>
    </row>
    <row r="7754" spans="2:3" x14ac:dyDescent="0.45">
      <c r="B7754"/>
      <c r="C7754"/>
    </row>
    <row r="7755" spans="2:3" x14ac:dyDescent="0.45">
      <c r="B7755"/>
      <c r="C7755"/>
    </row>
    <row r="7756" spans="2:3" x14ac:dyDescent="0.45">
      <c r="B7756"/>
      <c r="C7756"/>
    </row>
    <row r="7757" spans="2:3" x14ac:dyDescent="0.45">
      <c r="B7757"/>
      <c r="C7757"/>
    </row>
    <row r="7758" spans="2:3" x14ac:dyDescent="0.45">
      <c r="B7758"/>
      <c r="C7758"/>
    </row>
    <row r="7759" spans="2:3" x14ac:dyDescent="0.45">
      <c r="B7759"/>
      <c r="C7759"/>
    </row>
    <row r="7760" spans="2:3" x14ac:dyDescent="0.45">
      <c r="B7760"/>
      <c r="C7760"/>
    </row>
    <row r="7761" spans="2:3" x14ac:dyDescent="0.45">
      <c r="B7761"/>
      <c r="C7761"/>
    </row>
    <row r="7762" spans="2:3" x14ac:dyDescent="0.45">
      <c r="B7762"/>
      <c r="C7762"/>
    </row>
    <row r="7763" spans="2:3" x14ac:dyDescent="0.45">
      <c r="B7763"/>
      <c r="C7763"/>
    </row>
    <row r="7764" spans="2:3" x14ac:dyDescent="0.45">
      <c r="B7764"/>
      <c r="C7764"/>
    </row>
    <row r="7765" spans="2:3" x14ac:dyDescent="0.45">
      <c r="B7765"/>
      <c r="C7765"/>
    </row>
    <row r="7766" spans="2:3" x14ac:dyDescent="0.45">
      <c r="B7766"/>
      <c r="C7766"/>
    </row>
    <row r="7767" spans="2:3" x14ac:dyDescent="0.45">
      <c r="B7767"/>
      <c r="C7767"/>
    </row>
    <row r="7768" spans="2:3" x14ac:dyDescent="0.45">
      <c r="B7768"/>
      <c r="C7768"/>
    </row>
    <row r="7769" spans="2:3" x14ac:dyDescent="0.45">
      <c r="B7769"/>
      <c r="C7769"/>
    </row>
    <row r="7770" spans="2:3" x14ac:dyDescent="0.45">
      <c r="B7770"/>
      <c r="C7770"/>
    </row>
    <row r="7771" spans="2:3" x14ac:dyDescent="0.45">
      <c r="B7771"/>
      <c r="C7771"/>
    </row>
    <row r="7772" spans="2:3" x14ac:dyDescent="0.45">
      <c r="B7772"/>
      <c r="C7772"/>
    </row>
    <row r="7773" spans="2:3" x14ac:dyDescent="0.45">
      <c r="B7773"/>
      <c r="C7773"/>
    </row>
    <row r="7774" spans="2:3" x14ac:dyDescent="0.45">
      <c r="B7774"/>
      <c r="C7774"/>
    </row>
    <row r="7775" spans="2:3" x14ac:dyDescent="0.45">
      <c r="B7775"/>
      <c r="C7775"/>
    </row>
    <row r="7776" spans="2:3" x14ac:dyDescent="0.45">
      <c r="B7776"/>
      <c r="C7776"/>
    </row>
    <row r="7777" spans="2:3" x14ac:dyDescent="0.45">
      <c r="B7777"/>
      <c r="C7777"/>
    </row>
    <row r="7778" spans="2:3" x14ac:dyDescent="0.45">
      <c r="B7778"/>
      <c r="C7778"/>
    </row>
    <row r="7779" spans="2:3" x14ac:dyDescent="0.45">
      <c r="B7779"/>
      <c r="C7779"/>
    </row>
    <row r="7780" spans="2:3" x14ac:dyDescent="0.45">
      <c r="B7780"/>
      <c r="C7780"/>
    </row>
    <row r="7781" spans="2:3" x14ac:dyDescent="0.45">
      <c r="B7781"/>
      <c r="C7781"/>
    </row>
    <row r="7782" spans="2:3" x14ac:dyDescent="0.45">
      <c r="B7782"/>
      <c r="C7782"/>
    </row>
    <row r="7783" spans="2:3" x14ac:dyDescent="0.45">
      <c r="B7783"/>
      <c r="C7783"/>
    </row>
    <row r="7784" spans="2:3" x14ac:dyDescent="0.45">
      <c r="B7784"/>
      <c r="C7784"/>
    </row>
    <row r="7785" spans="2:3" x14ac:dyDescent="0.45">
      <c r="B7785"/>
      <c r="C7785"/>
    </row>
    <row r="7786" spans="2:3" x14ac:dyDescent="0.45">
      <c r="B7786"/>
      <c r="C7786"/>
    </row>
    <row r="7787" spans="2:3" x14ac:dyDescent="0.45">
      <c r="B7787"/>
      <c r="C7787"/>
    </row>
    <row r="7788" spans="2:3" x14ac:dyDescent="0.45">
      <c r="B7788"/>
      <c r="C7788"/>
    </row>
    <row r="7789" spans="2:3" x14ac:dyDescent="0.45">
      <c r="B7789"/>
      <c r="C7789"/>
    </row>
    <row r="7790" spans="2:3" x14ac:dyDescent="0.45">
      <c r="B7790"/>
      <c r="C7790"/>
    </row>
    <row r="7791" spans="2:3" x14ac:dyDescent="0.45">
      <c r="B7791"/>
      <c r="C7791"/>
    </row>
    <row r="7792" spans="2:3" x14ac:dyDescent="0.45">
      <c r="B7792"/>
      <c r="C7792"/>
    </row>
    <row r="7793" spans="2:3" x14ac:dyDescent="0.45">
      <c r="B7793"/>
      <c r="C7793"/>
    </row>
    <row r="7794" spans="2:3" x14ac:dyDescent="0.45">
      <c r="B7794"/>
      <c r="C7794"/>
    </row>
    <row r="7795" spans="2:3" x14ac:dyDescent="0.45">
      <c r="B7795"/>
      <c r="C7795"/>
    </row>
    <row r="7796" spans="2:3" x14ac:dyDescent="0.45">
      <c r="B7796"/>
      <c r="C7796"/>
    </row>
    <row r="7797" spans="2:3" x14ac:dyDescent="0.45">
      <c r="B7797"/>
      <c r="C7797"/>
    </row>
    <row r="7798" spans="2:3" x14ac:dyDescent="0.45">
      <c r="B7798"/>
      <c r="C7798"/>
    </row>
    <row r="7799" spans="2:3" x14ac:dyDescent="0.45">
      <c r="B7799"/>
      <c r="C7799"/>
    </row>
    <row r="7800" spans="2:3" x14ac:dyDescent="0.45">
      <c r="B7800"/>
      <c r="C7800"/>
    </row>
    <row r="7801" spans="2:3" x14ac:dyDescent="0.45">
      <c r="B7801"/>
      <c r="C7801"/>
    </row>
    <row r="7802" spans="2:3" x14ac:dyDescent="0.45">
      <c r="B7802"/>
      <c r="C7802"/>
    </row>
    <row r="7803" spans="2:3" x14ac:dyDescent="0.45">
      <c r="B7803"/>
      <c r="C7803"/>
    </row>
    <row r="7804" spans="2:3" x14ac:dyDescent="0.45">
      <c r="B7804"/>
      <c r="C7804"/>
    </row>
    <row r="7805" spans="2:3" x14ac:dyDescent="0.45">
      <c r="B7805"/>
      <c r="C7805"/>
    </row>
    <row r="7806" spans="2:3" x14ac:dyDescent="0.45">
      <c r="B7806"/>
      <c r="C7806"/>
    </row>
    <row r="7807" spans="2:3" x14ac:dyDescent="0.45">
      <c r="B7807"/>
      <c r="C7807"/>
    </row>
    <row r="7808" spans="2:3" x14ac:dyDescent="0.45">
      <c r="B7808"/>
      <c r="C7808"/>
    </row>
    <row r="7809" spans="2:3" x14ac:dyDescent="0.45">
      <c r="B7809"/>
      <c r="C7809"/>
    </row>
    <row r="7810" spans="2:3" x14ac:dyDescent="0.45">
      <c r="B7810"/>
      <c r="C7810"/>
    </row>
    <row r="7811" spans="2:3" x14ac:dyDescent="0.45">
      <c r="B7811"/>
      <c r="C7811"/>
    </row>
    <row r="7812" spans="2:3" x14ac:dyDescent="0.45">
      <c r="B7812"/>
      <c r="C7812"/>
    </row>
    <row r="7813" spans="2:3" x14ac:dyDescent="0.45">
      <c r="B7813"/>
      <c r="C7813"/>
    </row>
    <row r="7814" spans="2:3" x14ac:dyDescent="0.45">
      <c r="B7814"/>
      <c r="C7814"/>
    </row>
    <row r="7815" spans="2:3" x14ac:dyDescent="0.45">
      <c r="B7815"/>
      <c r="C7815"/>
    </row>
    <row r="7816" spans="2:3" x14ac:dyDescent="0.45">
      <c r="B7816"/>
      <c r="C7816"/>
    </row>
    <row r="7817" spans="2:3" x14ac:dyDescent="0.45">
      <c r="B7817"/>
      <c r="C7817"/>
    </row>
    <row r="7818" spans="2:3" x14ac:dyDescent="0.45">
      <c r="B7818"/>
      <c r="C7818"/>
    </row>
    <row r="7819" spans="2:3" x14ac:dyDescent="0.45">
      <c r="B7819"/>
      <c r="C7819"/>
    </row>
    <row r="7820" spans="2:3" x14ac:dyDescent="0.45">
      <c r="B7820"/>
      <c r="C7820"/>
    </row>
    <row r="7821" spans="2:3" x14ac:dyDescent="0.45">
      <c r="B7821"/>
      <c r="C7821"/>
    </row>
    <row r="7822" spans="2:3" x14ac:dyDescent="0.45">
      <c r="B7822"/>
      <c r="C7822"/>
    </row>
    <row r="7823" spans="2:3" x14ac:dyDescent="0.45">
      <c r="B7823"/>
      <c r="C7823"/>
    </row>
    <row r="7824" spans="2:3" x14ac:dyDescent="0.45">
      <c r="B7824"/>
      <c r="C7824"/>
    </row>
    <row r="7825" spans="2:3" x14ac:dyDescent="0.45">
      <c r="B7825"/>
      <c r="C7825"/>
    </row>
    <row r="7826" spans="2:3" x14ac:dyDescent="0.45">
      <c r="B7826"/>
      <c r="C7826"/>
    </row>
    <row r="7827" spans="2:3" x14ac:dyDescent="0.45">
      <c r="B7827"/>
      <c r="C7827"/>
    </row>
    <row r="7828" spans="2:3" x14ac:dyDescent="0.45">
      <c r="B7828"/>
      <c r="C7828"/>
    </row>
    <row r="7829" spans="2:3" x14ac:dyDescent="0.45">
      <c r="B7829"/>
      <c r="C7829"/>
    </row>
    <row r="7830" spans="2:3" x14ac:dyDescent="0.45">
      <c r="B7830"/>
      <c r="C7830"/>
    </row>
    <row r="7831" spans="2:3" x14ac:dyDescent="0.45">
      <c r="B7831"/>
      <c r="C7831"/>
    </row>
    <row r="7832" spans="2:3" x14ac:dyDescent="0.45">
      <c r="B7832"/>
      <c r="C7832"/>
    </row>
    <row r="7833" spans="2:3" x14ac:dyDescent="0.45">
      <c r="B7833"/>
      <c r="C7833"/>
    </row>
    <row r="7834" spans="2:3" x14ac:dyDescent="0.45">
      <c r="B7834"/>
      <c r="C7834"/>
    </row>
    <row r="7835" spans="2:3" x14ac:dyDescent="0.45">
      <c r="B7835"/>
      <c r="C7835"/>
    </row>
    <row r="7836" spans="2:3" x14ac:dyDescent="0.45">
      <c r="B7836"/>
      <c r="C7836"/>
    </row>
    <row r="7837" spans="2:3" x14ac:dyDescent="0.45">
      <c r="B7837"/>
      <c r="C7837"/>
    </row>
    <row r="7838" spans="2:3" x14ac:dyDescent="0.45">
      <c r="B7838"/>
      <c r="C7838"/>
    </row>
    <row r="7839" spans="2:3" x14ac:dyDescent="0.45">
      <c r="B7839"/>
      <c r="C7839"/>
    </row>
    <row r="7840" spans="2:3" x14ac:dyDescent="0.45">
      <c r="B7840"/>
      <c r="C7840"/>
    </row>
    <row r="7841" spans="2:3" x14ac:dyDescent="0.45">
      <c r="B7841"/>
      <c r="C7841"/>
    </row>
    <row r="7842" spans="2:3" x14ac:dyDescent="0.45">
      <c r="B7842"/>
      <c r="C7842"/>
    </row>
    <row r="7843" spans="2:3" x14ac:dyDescent="0.45">
      <c r="B7843"/>
      <c r="C7843"/>
    </row>
    <row r="7844" spans="2:3" x14ac:dyDescent="0.45">
      <c r="B7844"/>
      <c r="C7844"/>
    </row>
    <row r="7845" spans="2:3" x14ac:dyDescent="0.45">
      <c r="B7845"/>
      <c r="C7845"/>
    </row>
    <row r="7846" spans="2:3" x14ac:dyDescent="0.45">
      <c r="B7846"/>
      <c r="C7846"/>
    </row>
    <row r="7847" spans="2:3" x14ac:dyDescent="0.45">
      <c r="B7847"/>
      <c r="C7847"/>
    </row>
    <row r="7848" spans="2:3" x14ac:dyDescent="0.45">
      <c r="B7848"/>
      <c r="C7848"/>
    </row>
    <row r="7849" spans="2:3" x14ac:dyDescent="0.45">
      <c r="B7849"/>
      <c r="C7849"/>
    </row>
    <row r="7850" spans="2:3" x14ac:dyDescent="0.45">
      <c r="B7850"/>
      <c r="C7850"/>
    </row>
    <row r="7851" spans="2:3" x14ac:dyDescent="0.45">
      <c r="B7851"/>
      <c r="C7851"/>
    </row>
    <row r="7852" spans="2:3" x14ac:dyDescent="0.45">
      <c r="B7852"/>
      <c r="C7852"/>
    </row>
    <row r="7853" spans="2:3" x14ac:dyDescent="0.45">
      <c r="B7853"/>
      <c r="C7853"/>
    </row>
    <row r="7854" spans="2:3" x14ac:dyDescent="0.45">
      <c r="B7854"/>
      <c r="C7854"/>
    </row>
    <row r="7855" spans="2:3" x14ac:dyDescent="0.45">
      <c r="B7855"/>
      <c r="C7855"/>
    </row>
    <row r="7856" spans="2:3" x14ac:dyDescent="0.45">
      <c r="B7856"/>
      <c r="C7856"/>
    </row>
    <row r="7857" spans="2:3" x14ac:dyDescent="0.45">
      <c r="B7857"/>
      <c r="C7857"/>
    </row>
    <row r="7858" spans="2:3" x14ac:dyDescent="0.45">
      <c r="B7858"/>
      <c r="C7858"/>
    </row>
    <row r="7859" spans="2:3" x14ac:dyDescent="0.45">
      <c r="B7859"/>
      <c r="C7859"/>
    </row>
    <row r="7860" spans="2:3" x14ac:dyDescent="0.45">
      <c r="B7860"/>
      <c r="C7860"/>
    </row>
    <row r="7861" spans="2:3" x14ac:dyDescent="0.45">
      <c r="B7861"/>
      <c r="C7861"/>
    </row>
    <row r="7862" spans="2:3" x14ac:dyDescent="0.45">
      <c r="B7862"/>
      <c r="C7862"/>
    </row>
    <row r="7863" spans="2:3" x14ac:dyDescent="0.45">
      <c r="B7863"/>
      <c r="C7863"/>
    </row>
    <row r="7864" spans="2:3" x14ac:dyDescent="0.45">
      <c r="B7864"/>
      <c r="C7864"/>
    </row>
    <row r="7865" spans="2:3" x14ac:dyDescent="0.45">
      <c r="B7865"/>
      <c r="C7865"/>
    </row>
    <row r="7866" spans="2:3" x14ac:dyDescent="0.45">
      <c r="B7866"/>
      <c r="C7866"/>
    </row>
    <row r="7867" spans="2:3" x14ac:dyDescent="0.45">
      <c r="B7867"/>
      <c r="C7867"/>
    </row>
    <row r="7868" spans="2:3" x14ac:dyDescent="0.45">
      <c r="B7868"/>
      <c r="C7868"/>
    </row>
    <row r="7869" spans="2:3" x14ac:dyDescent="0.45">
      <c r="B7869"/>
      <c r="C7869"/>
    </row>
    <row r="7870" spans="2:3" x14ac:dyDescent="0.45">
      <c r="B7870"/>
      <c r="C7870"/>
    </row>
    <row r="7871" spans="2:3" x14ac:dyDescent="0.45">
      <c r="B7871"/>
      <c r="C7871"/>
    </row>
    <row r="7872" spans="2:3" x14ac:dyDescent="0.45">
      <c r="B7872"/>
      <c r="C7872"/>
    </row>
    <row r="7873" spans="2:3" x14ac:dyDescent="0.45">
      <c r="B7873"/>
      <c r="C7873"/>
    </row>
    <row r="7874" spans="2:3" x14ac:dyDescent="0.45">
      <c r="B7874"/>
      <c r="C7874"/>
    </row>
    <row r="7875" spans="2:3" x14ac:dyDescent="0.45">
      <c r="B7875"/>
      <c r="C7875"/>
    </row>
    <row r="7876" spans="2:3" x14ac:dyDescent="0.45">
      <c r="B7876"/>
      <c r="C7876"/>
    </row>
    <row r="7877" spans="2:3" x14ac:dyDescent="0.45">
      <c r="B7877"/>
      <c r="C7877"/>
    </row>
    <row r="7878" spans="2:3" x14ac:dyDescent="0.45">
      <c r="B7878"/>
      <c r="C7878"/>
    </row>
    <row r="7879" spans="2:3" x14ac:dyDescent="0.45">
      <c r="B7879"/>
      <c r="C7879"/>
    </row>
    <row r="7880" spans="2:3" x14ac:dyDescent="0.45">
      <c r="B7880"/>
      <c r="C7880"/>
    </row>
    <row r="7881" spans="2:3" x14ac:dyDescent="0.45">
      <c r="B7881"/>
      <c r="C7881"/>
    </row>
    <row r="7882" spans="2:3" x14ac:dyDescent="0.45">
      <c r="B7882"/>
      <c r="C7882"/>
    </row>
    <row r="7883" spans="2:3" x14ac:dyDescent="0.45">
      <c r="B7883"/>
      <c r="C7883"/>
    </row>
    <row r="7884" spans="2:3" x14ac:dyDescent="0.45">
      <c r="B7884"/>
      <c r="C7884"/>
    </row>
    <row r="7885" spans="2:3" x14ac:dyDescent="0.45">
      <c r="B7885"/>
      <c r="C7885"/>
    </row>
    <row r="7886" spans="2:3" x14ac:dyDescent="0.45">
      <c r="B7886"/>
      <c r="C7886"/>
    </row>
    <row r="7887" spans="2:3" x14ac:dyDescent="0.45">
      <c r="B7887"/>
      <c r="C7887"/>
    </row>
    <row r="7888" spans="2:3" x14ac:dyDescent="0.45">
      <c r="B7888"/>
      <c r="C7888"/>
    </row>
    <row r="7889" spans="2:3" x14ac:dyDescent="0.45">
      <c r="B7889"/>
      <c r="C7889"/>
    </row>
    <row r="7890" spans="2:3" x14ac:dyDescent="0.45">
      <c r="B7890"/>
      <c r="C7890"/>
    </row>
    <row r="7891" spans="2:3" x14ac:dyDescent="0.45">
      <c r="B7891"/>
      <c r="C7891"/>
    </row>
    <row r="7892" spans="2:3" x14ac:dyDescent="0.45">
      <c r="B7892"/>
      <c r="C7892"/>
    </row>
    <row r="7893" spans="2:3" x14ac:dyDescent="0.45">
      <c r="B7893"/>
      <c r="C7893"/>
    </row>
    <row r="7894" spans="2:3" x14ac:dyDescent="0.45">
      <c r="B7894"/>
      <c r="C7894"/>
    </row>
    <row r="7895" spans="2:3" x14ac:dyDescent="0.45">
      <c r="B7895"/>
      <c r="C7895"/>
    </row>
    <row r="7896" spans="2:3" x14ac:dyDescent="0.45">
      <c r="B7896"/>
      <c r="C7896"/>
    </row>
    <row r="7897" spans="2:3" x14ac:dyDescent="0.45">
      <c r="B7897"/>
      <c r="C7897"/>
    </row>
    <row r="7898" spans="2:3" x14ac:dyDescent="0.45">
      <c r="B7898"/>
      <c r="C7898"/>
    </row>
    <row r="7899" spans="2:3" x14ac:dyDescent="0.45">
      <c r="B7899"/>
      <c r="C7899"/>
    </row>
    <row r="7900" spans="2:3" x14ac:dyDescent="0.45">
      <c r="B7900"/>
      <c r="C7900"/>
    </row>
    <row r="7901" spans="2:3" x14ac:dyDescent="0.45">
      <c r="B7901"/>
      <c r="C7901"/>
    </row>
    <row r="7902" spans="2:3" x14ac:dyDescent="0.45">
      <c r="B7902"/>
      <c r="C7902"/>
    </row>
    <row r="7903" spans="2:3" x14ac:dyDescent="0.45">
      <c r="B7903"/>
      <c r="C7903"/>
    </row>
    <row r="7904" spans="2:3" x14ac:dyDescent="0.45">
      <c r="B7904"/>
      <c r="C7904"/>
    </row>
    <row r="7905" spans="2:3" x14ac:dyDescent="0.45">
      <c r="B7905"/>
      <c r="C7905"/>
    </row>
    <row r="7906" spans="2:3" x14ac:dyDescent="0.45">
      <c r="B7906"/>
      <c r="C7906"/>
    </row>
    <row r="7907" spans="2:3" x14ac:dyDescent="0.45">
      <c r="B7907"/>
      <c r="C7907"/>
    </row>
    <row r="7908" spans="2:3" x14ac:dyDescent="0.45">
      <c r="B7908"/>
      <c r="C7908"/>
    </row>
    <row r="7909" spans="2:3" x14ac:dyDescent="0.45">
      <c r="B7909"/>
      <c r="C7909"/>
    </row>
    <row r="7910" spans="2:3" x14ac:dyDescent="0.45">
      <c r="B7910"/>
      <c r="C7910"/>
    </row>
    <row r="7911" spans="2:3" x14ac:dyDescent="0.45">
      <c r="B7911"/>
      <c r="C7911"/>
    </row>
    <row r="7912" spans="2:3" x14ac:dyDescent="0.45">
      <c r="B7912"/>
      <c r="C7912"/>
    </row>
    <row r="7913" spans="2:3" x14ac:dyDescent="0.45">
      <c r="B7913"/>
      <c r="C7913"/>
    </row>
    <row r="7914" spans="2:3" x14ac:dyDescent="0.45">
      <c r="B7914"/>
      <c r="C7914"/>
    </row>
    <row r="7915" spans="2:3" x14ac:dyDescent="0.45">
      <c r="B7915"/>
      <c r="C7915"/>
    </row>
    <row r="7916" spans="2:3" x14ac:dyDescent="0.45">
      <c r="B7916"/>
      <c r="C7916"/>
    </row>
    <row r="7917" spans="2:3" x14ac:dyDescent="0.45">
      <c r="B7917"/>
      <c r="C7917"/>
    </row>
    <row r="7918" spans="2:3" x14ac:dyDescent="0.45">
      <c r="B7918"/>
      <c r="C7918"/>
    </row>
    <row r="7919" spans="2:3" x14ac:dyDescent="0.45">
      <c r="B7919"/>
      <c r="C7919"/>
    </row>
    <row r="7920" spans="2:3" x14ac:dyDescent="0.45">
      <c r="B7920"/>
      <c r="C7920"/>
    </row>
    <row r="7921" spans="2:3" x14ac:dyDescent="0.45">
      <c r="B7921"/>
      <c r="C7921"/>
    </row>
    <row r="7922" spans="2:3" x14ac:dyDescent="0.45">
      <c r="B7922"/>
      <c r="C7922"/>
    </row>
    <row r="7923" spans="2:3" x14ac:dyDescent="0.45">
      <c r="B7923"/>
      <c r="C7923"/>
    </row>
    <row r="7924" spans="2:3" x14ac:dyDescent="0.45">
      <c r="B7924"/>
      <c r="C7924"/>
    </row>
    <row r="7925" spans="2:3" x14ac:dyDescent="0.45">
      <c r="B7925"/>
      <c r="C7925"/>
    </row>
    <row r="7926" spans="2:3" x14ac:dyDescent="0.45">
      <c r="B7926"/>
      <c r="C7926"/>
    </row>
    <row r="7927" spans="2:3" x14ac:dyDescent="0.45">
      <c r="B7927"/>
      <c r="C7927"/>
    </row>
    <row r="7928" spans="2:3" x14ac:dyDescent="0.45">
      <c r="B7928"/>
      <c r="C7928"/>
    </row>
    <row r="7929" spans="2:3" x14ac:dyDescent="0.45">
      <c r="B7929"/>
      <c r="C7929"/>
    </row>
    <row r="7930" spans="2:3" x14ac:dyDescent="0.45">
      <c r="B7930"/>
      <c r="C7930"/>
    </row>
    <row r="7931" spans="2:3" x14ac:dyDescent="0.45">
      <c r="B7931"/>
      <c r="C7931"/>
    </row>
    <row r="7932" spans="2:3" x14ac:dyDescent="0.45">
      <c r="B7932"/>
      <c r="C7932"/>
    </row>
    <row r="7933" spans="2:3" x14ac:dyDescent="0.45">
      <c r="B7933"/>
      <c r="C7933"/>
    </row>
    <row r="7934" spans="2:3" x14ac:dyDescent="0.45">
      <c r="B7934"/>
      <c r="C7934"/>
    </row>
    <row r="7935" spans="2:3" x14ac:dyDescent="0.45">
      <c r="B7935"/>
      <c r="C7935"/>
    </row>
    <row r="7936" spans="2:3" x14ac:dyDescent="0.45">
      <c r="B7936"/>
      <c r="C7936"/>
    </row>
    <row r="7937" spans="2:3" x14ac:dyDescent="0.45">
      <c r="B7937"/>
      <c r="C7937"/>
    </row>
    <row r="7938" spans="2:3" x14ac:dyDescent="0.45">
      <c r="B7938"/>
      <c r="C7938"/>
    </row>
    <row r="7939" spans="2:3" x14ac:dyDescent="0.45">
      <c r="B7939"/>
      <c r="C7939"/>
    </row>
    <row r="7940" spans="2:3" x14ac:dyDescent="0.45">
      <c r="B7940"/>
      <c r="C7940"/>
    </row>
    <row r="7941" spans="2:3" x14ac:dyDescent="0.45">
      <c r="B7941"/>
      <c r="C7941"/>
    </row>
    <row r="7942" spans="2:3" x14ac:dyDescent="0.45">
      <c r="B7942"/>
      <c r="C7942"/>
    </row>
    <row r="7943" spans="2:3" x14ac:dyDescent="0.45">
      <c r="B7943"/>
      <c r="C7943"/>
    </row>
    <row r="7944" spans="2:3" x14ac:dyDescent="0.45">
      <c r="B7944"/>
      <c r="C7944"/>
    </row>
    <row r="7945" spans="2:3" x14ac:dyDescent="0.45">
      <c r="B7945"/>
      <c r="C7945"/>
    </row>
    <row r="7946" spans="2:3" x14ac:dyDescent="0.45">
      <c r="B7946"/>
      <c r="C7946"/>
    </row>
    <row r="7947" spans="2:3" x14ac:dyDescent="0.45">
      <c r="B7947"/>
      <c r="C7947"/>
    </row>
    <row r="7948" spans="2:3" x14ac:dyDescent="0.45">
      <c r="B7948"/>
      <c r="C7948"/>
    </row>
    <row r="7949" spans="2:3" x14ac:dyDescent="0.45">
      <c r="B7949"/>
      <c r="C7949"/>
    </row>
    <row r="7950" spans="2:3" x14ac:dyDescent="0.45">
      <c r="B7950"/>
      <c r="C7950"/>
    </row>
    <row r="7951" spans="2:3" x14ac:dyDescent="0.45">
      <c r="B7951"/>
      <c r="C7951"/>
    </row>
    <row r="7952" spans="2:3" x14ac:dyDescent="0.45">
      <c r="B7952"/>
      <c r="C7952"/>
    </row>
    <row r="7953" spans="2:3" x14ac:dyDescent="0.45">
      <c r="B7953"/>
      <c r="C7953"/>
    </row>
    <row r="7954" spans="2:3" x14ac:dyDescent="0.45">
      <c r="B7954"/>
      <c r="C7954"/>
    </row>
    <row r="7955" spans="2:3" x14ac:dyDescent="0.45">
      <c r="B7955"/>
      <c r="C7955"/>
    </row>
    <row r="7956" spans="2:3" x14ac:dyDescent="0.45">
      <c r="B7956"/>
      <c r="C7956"/>
    </row>
    <row r="7957" spans="2:3" x14ac:dyDescent="0.45">
      <c r="B7957"/>
      <c r="C7957"/>
    </row>
    <row r="7958" spans="2:3" x14ac:dyDescent="0.45">
      <c r="B7958"/>
      <c r="C7958"/>
    </row>
    <row r="7959" spans="2:3" x14ac:dyDescent="0.45">
      <c r="B7959"/>
      <c r="C7959"/>
    </row>
    <row r="7960" spans="2:3" x14ac:dyDescent="0.45">
      <c r="B7960"/>
      <c r="C7960"/>
    </row>
    <row r="7961" spans="2:3" x14ac:dyDescent="0.45">
      <c r="B7961"/>
      <c r="C7961"/>
    </row>
    <row r="7962" spans="2:3" x14ac:dyDescent="0.45">
      <c r="B7962"/>
      <c r="C7962"/>
    </row>
    <row r="7963" spans="2:3" x14ac:dyDescent="0.45">
      <c r="B7963"/>
      <c r="C7963"/>
    </row>
    <row r="7964" spans="2:3" x14ac:dyDescent="0.45">
      <c r="B7964"/>
      <c r="C7964"/>
    </row>
    <row r="7965" spans="2:3" x14ac:dyDescent="0.45">
      <c r="B7965"/>
      <c r="C7965"/>
    </row>
    <row r="7966" spans="2:3" x14ac:dyDescent="0.45">
      <c r="B7966"/>
      <c r="C7966"/>
    </row>
    <row r="7967" spans="2:3" x14ac:dyDescent="0.45">
      <c r="B7967"/>
      <c r="C7967"/>
    </row>
    <row r="7968" spans="2:3" x14ac:dyDescent="0.45">
      <c r="B7968"/>
      <c r="C7968"/>
    </row>
    <row r="7969" spans="2:3" x14ac:dyDescent="0.45">
      <c r="B7969"/>
      <c r="C7969"/>
    </row>
    <row r="7970" spans="2:3" x14ac:dyDescent="0.45">
      <c r="B7970"/>
      <c r="C7970"/>
    </row>
    <row r="7971" spans="2:3" x14ac:dyDescent="0.45">
      <c r="B7971"/>
      <c r="C7971"/>
    </row>
    <row r="7972" spans="2:3" x14ac:dyDescent="0.45">
      <c r="B7972"/>
      <c r="C7972"/>
    </row>
    <row r="7973" spans="2:3" x14ac:dyDescent="0.45">
      <c r="B7973"/>
      <c r="C7973"/>
    </row>
    <row r="7974" spans="2:3" x14ac:dyDescent="0.45">
      <c r="B7974"/>
      <c r="C7974"/>
    </row>
    <row r="7975" spans="2:3" x14ac:dyDescent="0.45">
      <c r="B7975"/>
      <c r="C7975"/>
    </row>
    <row r="7976" spans="2:3" x14ac:dyDescent="0.45">
      <c r="B7976"/>
      <c r="C7976"/>
    </row>
    <row r="7977" spans="2:3" x14ac:dyDescent="0.45">
      <c r="B7977"/>
      <c r="C7977"/>
    </row>
    <row r="7978" spans="2:3" x14ac:dyDescent="0.45">
      <c r="B7978"/>
      <c r="C7978"/>
    </row>
    <row r="7979" spans="2:3" x14ac:dyDescent="0.45">
      <c r="B7979"/>
      <c r="C7979"/>
    </row>
    <row r="7980" spans="2:3" x14ac:dyDescent="0.45">
      <c r="B7980"/>
      <c r="C7980"/>
    </row>
    <row r="7981" spans="2:3" x14ac:dyDescent="0.45">
      <c r="B7981"/>
      <c r="C7981"/>
    </row>
    <row r="7982" spans="2:3" x14ac:dyDescent="0.45">
      <c r="B7982"/>
      <c r="C7982"/>
    </row>
    <row r="7983" spans="2:3" x14ac:dyDescent="0.45">
      <c r="B7983"/>
      <c r="C7983"/>
    </row>
    <row r="7984" spans="2:3" x14ac:dyDescent="0.45">
      <c r="B7984"/>
      <c r="C7984"/>
    </row>
    <row r="7985" spans="2:3" x14ac:dyDescent="0.45">
      <c r="B7985"/>
      <c r="C7985"/>
    </row>
    <row r="7986" spans="2:3" x14ac:dyDescent="0.45">
      <c r="B7986"/>
      <c r="C7986"/>
    </row>
    <row r="7987" spans="2:3" x14ac:dyDescent="0.45">
      <c r="B7987"/>
      <c r="C7987"/>
    </row>
    <row r="7988" spans="2:3" x14ac:dyDescent="0.45">
      <c r="B7988"/>
      <c r="C7988"/>
    </row>
    <row r="7989" spans="2:3" x14ac:dyDescent="0.45">
      <c r="B7989"/>
      <c r="C7989"/>
    </row>
    <row r="7990" spans="2:3" x14ac:dyDescent="0.45">
      <c r="B7990"/>
      <c r="C7990"/>
    </row>
    <row r="7991" spans="2:3" x14ac:dyDescent="0.45">
      <c r="B7991"/>
      <c r="C7991"/>
    </row>
    <row r="7992" spans="2:3" x14ac:dyDescent="0.45">
      <c r="B7992"/>
      <c r="C7992"/>
    </row>
    <row r="7993" spans="2:3" x14ac:dyDescent="0.45">
      <c r="B7993"/>
      <c r="C7993"/>
    </row>
    <row r="7994" spans="2:3" x14ac:dyDescent="0.45">
      <c r="B7994"/>
      <c r="C7994"/>
    </row>
    <row r="7995" spans="2:3" x14ac:dyDescent="0.45">
      <c r="B7995"/>
      <c r="C7995"/>
    </row>
    <row r="7996" spans="2:3" x14ac:dyDescent="0.45">
      <c r="B7996"/>
      <c r="C7996"/>
    </row>
    <row r="7997" spans="2:3" x14ac:dyDescent="0.45">
      <c r="B7997"/>
      <c r="C7997"/>
    </row>
    <row r="7998" spans="2:3" x14ac:dyDescent="0.45">
      <c r="B7998"/>
      <c r="C7998"/>
    </row>
    <row r="7999" spans="2:3" x14ac:dyDescent="0.45">
      <c r="B7999"/>
      <c r="C7999"/>
    </row>
    <row r="8000" spans="2:3" x14ac:dyDescent="0.45">
      <c r="B8000"/>
      <c r="C8000"/>
    </row>
    <row r="8001" spans="2:3" x14ac:dyDescent="0.45">
      <c r="B8001"/>
      <c r="C8001"/>
    </row>
    <row r="8002" spans="2:3" x14ac:dyDescent="0.45">
      <c r="B8002"/>
      <c r="C8002"/>
    </row>
    <row r="8003" spans="2:3" x14ac:dyDescent="0.45">
      <c r="B8003"/>
      <c r="C8003"/>
    </row>
    <row r="8004" spans="2:3" x14ac:dyDescent="0.45">
      <c r="B8004"/>
      <c r="C8004"/>
    </row>
    <row r="8005" spans="2:3" x14ac:dyDescent="0.45">
      <c r="B8005"/>
      <c r="C8005"/>
    </row>
    <row r="8006" spans="2:3" x14ac:dyDescent="0.45">
      <c r="B8006"/>
      <c r="C8006"/>
    </row>
    <row r="8007" spans="2:3" x14ac:dyDescent="0.45">
      <c r="B8007"/>
      <c r="C8007"/>
    </row>
    <row r="8008" spans="2:3" x14ac:dyDescent="0.45">
      <c r="B8008"/>
      <c r="C8008"/>
    </row>
    <row r="8009" spans="2:3" x14ac:dyDescent="0.45">
      <c r="B8009"/>
      <c r="C8009"/>
    </row>
    <row r="8010" spans="2:3" x14ac:dyDescent="0.45">
      <c r="B8010"/>
      <c r="C8010"/>
    </row>
    <row r="8011" spans="2:3" x14ac:dyDescent="0.45">
      <c r="B8011"/>
      <c r="C8011"/>
    </row>
    <row r="8012" spans="2:3" x14ac:dyDescent="0.45">
      <c r="B8012"/>
      <c r="C8012"/>
    </row>
    <row r="8013" spans="2:3" x14ac:dyDescent="0.45">
      <c r="B8013"/>
      <c r="C8013"/>
    </row>
    <row r="8014" spans="2:3" x14ac:dyDescent="0.45">
      <c r="B8014"/>
      <c r="C8014"/>
    </row>
    <row r="8015" spans="2:3" x14ac:dyDescent="0.45">
      <c r="B8015"/>
      <c r="C8015"/>
    </row>
    <row r="8016" spans="2:3" x14ac:dyDescent="0.45">
      <c r="B8016"/>
      <c r="C8016"/>
    </row>
    <row r="8017" spans="2:3" x14ac:dyDescent="0.45">
      <c r="B8017"/>
      <c r="C8017"/>
    </row>
    <row r="8018" spans="2:3" x14ac:dyDescent="0.45">
      <c r="B8018"/>
      <c r="C8018"/>
    </row>
    <row r="8019" spans="2:3" x14ac:dyDescent="0.45">
      <c r="B8019"/>
      <c r="C8019"/>
    </row>
    <row r="8020" spans="2:3" x14ac:dyDescent="0.45">
      <c r="B8020"/>
      <c r="C8020"/>
    </row>
    <row r="8021" spans="2:3" x14ac:dyDescent="0.45">
      <c r="B8021"/>
      <c r="C8021"/>
    </row>
    <row r="8022" spans="2:3" x14ac:dyDescent="0.45">
      <c r="B8022"/>
      <c r="C8022"/>
    </row>
    <row r="8023" spans="2:3" x14ac:dyDescent="0.45">
      <c r="B8023"/>
      <c r="C8023"/>
    </row>
    <row r="8024" spans="2:3" x14ac:dyDescent="0.45">
      <c r="B8024"/>
      <c r="C8024"/>
    </row>
    <row r="8025" spans="2:3" x14ac:dyDescent="0.45">
      <c r="B8025"/>
      <c r="C8025"/>
    </row>
    <row r="8026" spans="2:3" x14ac:dyDescent="0.45">
      <c r="B8026"/>
      <c r="C8026"/>
    </row>
    <row r="8027" spans="2:3" x14ac:dyDescent="0.45">
      <c r="B8027"/>
      <c r="C8027"/>
    </row>
    <row r="8028" spans="2:3" x14ac:dyDescent="0.45">
      <c r="B8028"/>
      <c r="C8028"/>
    </row>
    <row r="8029" spans="2:3" x14ac:dyDescent="0.45">
      <c r="B8029"/>
      <c r="C8029"/>
    </row>
    <row r="8030" spans="2:3" x14ac:dyDescent="0.45">
      <c r="B8030"/>
      <c r="C8030"/>
    </row>
    <row r="8031" spans="2:3" x14ac:dyDescent="0.45">
      <c r="B8031"/>
      <c r="C8031"/>
    </row>
    <row r="8032" spans="2:3" x14ac:dyDescent="0.45">
      <c r="B8032"/>
      <c r="C8032"/>
    </row>
    <row r="8033" spans="2:3" x14ac:dyDescent="0.45">
      <c r="B8033"/>
      <c r="C8033"/>
    </row>
    <row r="8034" spans="2:3" x14ac:dyDescent="0.45">
      <c r="B8034"/>
      <c r="C8034"/>
    </row>
    <row r="8035" spans="2:3" x14ac:dyDescent="0.45">
      <c r="B8035"/>
      <c r="C8035"/>
    </row>
    <row r="8036" spans="2:3" x14ac:dyDescent="0.45">
      <c r="B8036"/>
      <c r="C8036"/>
    </row>
    <row r="8037" spans="2:3" x14ac:dyDescent="0.45">
      <c r="B8037"/>
      <c r="C8037"/>
    </row>
    <row r="8038" spans="2:3" x14ac:dyDescent="0.45">
      <c r="B8038"/>
      <c r="C8038"/>
    </row>
    <row r="8039" spans="2:3" x14ac:dyDescent="0.45">
      <c r="B8039"/>
      <c r="C8039"/>
    </row>
    <row r="8040" spans="2:3" x14ac:dyDescent="0.45">
      <c r="B8040"/>
      <c r="C8040"/>
    </row>
    <row r="8041" spans="2:3" x14ac:dyDescent="0.45">
      <c r="B8041"/>
      <c r="C8041"/>
    </row>
    <row r="8042" spans="2:3" x14ac:dyDescent="0.45">
      <c r="B8042"/>
      <c r="C8042"/>
    </row>
    <row r="8043" spans="2:3" x14ac:dyDescent="0.45">
      <c r="B8043"/>
      <c r="C8043"/>
    </row>
    <row r="8044" spans="2:3" x14ac:dyDescent="0.45">
      <c r="B8044"/>
      <c r="C8044"/>
    </row>
    <row r="8045" spans="2:3" x14ac:dyDescent="0.45">
      <c r="B8045"/>
      <c r="C8045"/>
    </row>
    <row r="8046" spans="2:3" x14ac:dyDescent="0.45">
      <c r="B8046"/>
      <c r="C8046"/>
    </row>
    <row r="8047" spans="2:3" x14ac:dyDescent="0.45">
      <c r="B8047"/>
      <c r="C8047"/>
    </row>
    <row r="8048" spans="2:3" x14ac:dyDescent="0.45">
      <c r="B8048"/>
      <c r="C8048"/>
    </row>
    <row r="8049" spans="2:3" x14ac:dyDescent="0.45">
      <c r="B8049"/>
      <c r="C8049"/>
    </row>
    <row r="8050" spans="2:3" x14ac:dyDescent="0.45">
      <c r="B8050"/>
      <c r="C8050"/>
    </row>
    <row r="8051" spans="2:3" x14ac:dyDescent="0.45">
      <c r="B8051"/>
      <c r="C8051"/>
    </row>
    <row r="8052" spans="2:3" x14ac:dyDescent="0.45">
      <c r="B8052"/>
      <c r="C8052"/>
    </row>
    <row r="8053" spans="2:3" x14ac:dyDescent="0.45">
      <c r="B8053"/>
      <c r="C8053"/>
    </row>
    <row r="8054" spans="2:3" x14ac:dyDescent="0.45">
      <c r="B8054"/>
      <c r="C8054"/>
    </row>
    <row r="8055" spans="2:3" x14ac:dyDescent="0.45">
      <c r="B8055"/>
      <c r="C8055"/>
    </row>
    <row r="8056" spans="2:3" x14ac:dyDescent="0.45">
      <c r="B8056"/>
      <c r="C8056"/>
    </row>
    <row r="8057" spans="2:3" x14ac:dyDescent="0.45">
      <c r="B8057"/>
      <c r="C8057"/>
    </row>
    <row r="8058" spans="2:3" x14ac:dyDescent="0.45">
      <c r="B8058"/>
      <c r="C8058"/>
    </row>
    <row r="8059" spans="2:3" x14ac:dyDescent="0.45">
      <c r="B8059"/>
      <c r="C8059"/>
    </row>
    <row r="8060" spans="2:3" x14ac:dyDescent="0.45">
      <c r="B8060"/>
      <c r="C8060"/>
    </row>
    <row r="8061" spans="2:3" x14ac:dyDescent="0.45">
      <c r="B8061"/>
      <c r="C8061"/>
    </row>
    <row r="8062" spans="2:3" x14ac:dyDescent="0.45">
      <c r="B8062"/>
      <c r="C8062"/>
    </row>
    <row r="8063" spans="2:3" x14ac:dyDescent="0.45">
      <c r="B8063"/>
      <c r="C8063"/>
    </row>
    <row r="8064" spans="2:3" x14ac:dyDescent="0.45">
      <c r="B8064"/>
      <c r="C8064"/>
    </row>
    <row r="8065" spans="2:3" x14ac:dyDescent="0.45">
      <c r="B8065"/>
      <c r="C8065"/>
    </row>
    <row r="8066" spans="2:3" x14ac:dyDescent="0.45">
      <c r="B8066"/>
      <c r="C8066"/>
    </row>
    <row r="8067" spans="2:3" x14ac:dyDescent="0.45">
      <c r="B8067"/>
      <c r="C8067"/>
    </row>
    <row r="8068" spans="2:3" x14ac:dyDescent="0.45">
      <c r="B8068"/>
      <c r="C8068"/>
    </row>
    <row r="8069" spans="2:3" x14ac:dyDescent="0.45">
      <c r="B8069"/>
      <c r="C8069"/>
    </row>
    <row r="8070" spans="2:3" x14ac:dyDescent="0.45">
      <c r="B8070"/>
      <c r="C8070"/>
    </row>
    <row r="8071" spans="2:3" x14ac:dyDescent="0.45">
      <c r="B8071"/>
      <c r="C8071"/>
    </row>
    <row r="8072" spans="2:3" x14ac:dyDescent="0.45">
      <c r="B8072"/>
      <c r="C8072"/>
    </row>
    <row r="8073" spans="2:3" x14ac:dyDescent="0.45">
      <c r="B8073"/>
      <c r="C8073"/>
    </row>
    <row r="8074" spans="2:3" x14ac:dyDescent="0.45">
      <c r="B8074"/>
      <c r="C8074"/>
    </row>
    <row r="8075" spans="2:3" x14ac:dyDescent="0.45">
      <c r="B8075"/>
      <c r="C8075"/>
    </row>
    <row r="8076" spans="2:3" x14ac:dyDescent="0.45">
      <c r="B8076"/>
      <c r="C8076"/>
    </row>
    <row r="8077" spans="2:3" x14ac:dyDescent="0.45">
      <c r="B8077"/>
      <c r="C8077"/>
    </row>
    <row r="8078" spans="2:3" x14ac:dyDescent="0.45">
      <c r="B8078"/>
      <c r="C8078"/>
    </row>
    <row r="8079" spans="2:3" x14ac:dyDescent="0.45">
      <c r="B8079"/>
      <c r="C8079"/>
    </row>
    <row r="8080" spans="2:3" x14ac:dyDescent="0.45">
      <c r="B8080"/>
      <c r="C8080"/>
    </row>
    <row r="8081" spans="2:3" x14ac:dyDescent="0.45">
      <c r="B8081"/>
      <c r="C8081"/>
    </row>
    <row r="8082" spans="2:3" x14ac:dyDescent="0.45">
      <c r="B8082"/>
      <c r="C8082"/>
    </row>
    <row r="8083" spans="2:3" x14ac:dyDescent="0.45">
      <c r="B8083"/>
      <c r="C8083"/>
    </row>
    <row r="8084" spans="2:3" x14ac:dyDescent="0.45">
      <c r="B8084"/>
      <c r="C8084"/>
    </row>
    <row r="8085" spans="2:3" x14ac:dyDescent="0.45">
      <c r="B8085"/>
      <c r="C8085"/>
    </row>
    <row r="8086" spans="2:3" x14ac:dyDescent="0.45">
      <c r="B8086"/>
      <c r="C8086"/>
    </row>
    <row r="8087" spans="2:3" x14ac:dyDescent="0.45">
      <c r="B8087"/>
      <c r="C8087"/>
    </row>
    <row r="8088" spans="2:3" x14ac:dyDescent="0.45">
      <c r="B8088"/>
      <c r="C8088"/>
    </row>
    <row r="8089" spans="2:3" x14ac:dyDescent="0.45">
      <c r="B8089"/>
      <c r="C8089"/>
    </row>
    <row r="8090" spans="2:3" x14ac:dyDescent="0.45">
      <c r="B8090"/>
      <c r="C8090"/>
    </row>
    <row r="8091" spans="2:3" x14ac:dyDescent="0.45">
      <c r="B8091"/>
      <c r="C8091"/>
    </row>
    <row r="8092" spans="2:3" x14ac:dyDescent="0.45">
      <c r="B8092"/>
      <c r="C8092"/>
    </row>
    <row r="8093" spans="2:3" x14ac:dyDescent="0.45">
      <c r="B8093"/>
      <c r="C8093"/>
    </row>
    <row r="8094" spans="2:3" x14ac:dyDescent="0.45">
      <c r="B8094"/>
      <c r="C8094"/>
    </row>
    <row r="8095" spans="2:3" x14ac:dyDescent="0.45">
      <c r="B8095"/>
      <c r="C8095"/>
    </row>
    <row r="8096" spans="2:3" x14ac:dyDescent="0.45">
      <c r="B8096"/>
      <c r="C8096"/>
    </row>
    <row r="8097" spans="2:3" x14ac:dyDescent="0.45">
      <c r="B8097"/>
      <c r="C8097"/>
    </row>
    <row r="8098" spans="2:3" x14ac:dyDescent="0.45">
      <c r="B8098"/>
      <c r="C8098"/>
    </row>
    <row r="8099" spans="2:3" x14ac:dyDescent="0.45">
      <c r="B8099"/>
      <c r="C8099"/>
    </row>
    <row r="8100" spans="2:3" x14ac:dyDescent="0.45">
      <c r="B8100"/>
      <c r="C8100"/>
    </row>
    <row r="8101" spans="2:3" x14ac:dyDescent="0.45">
      <c r="B8101"/>
      <c r="C8101"/>
    </row>
    <row r="8102" spans="2:3" x14ac:dyDescent="0.45">
      <c r="B8102"/>
      <c r="C8102"/>
    </row>
    <row r="8103" spans="2:3" x14ac:dyDescent="0.45">
      <c r="B8103"/>
      <c r="C8103"/>
    </row>
    <row r="8104" spans="2:3" x14ac:dyDescent="0.45">
      <c r="B8104"/>
      <c r="C8104"/>
    </row>
    <row r="8105" spans="2:3" x14ac:dyDescent="0.45">
      <c r="B8105"/>
      <c r="C8105"/>
    </row>
    <row r="8106" spans="2:3" x14ac:dyDescent="0.45">
      <c r="B8106"/>
      <c r="C8106"/>
    </row>
    <row r="8107" spans="2:3" x14ac:dyDescent="0.45">
      <c r="B8107"/>
      <c r="C8107"/>
    </row>
    <row r="8108" spans="2:3" x14ac:dyDescent="0.45">
      <c r="B8108"/>
      <c r="C8108"/>
    </row>
    <row r="8109" spans="2:3" x14ac:dyDescent="0.45">
      <c r="B8109"/>
      <c r="C8109"/>
    </row>
    <row r="8110" spans="2:3" x14ac:dyDescent="0.45">
      <c r="B8110"/>
      <c r="C8110"/>
    </row>
    <row r="8111" spans="2:3" x14ac:dyDescent="0.45">
      <c r="B8111"/>
      <c r="C8111"/>
    </row>
    <row r="8112" spans="2:3" x14ac:dyDescent="0.45">
      <c r="B8112"/>
      <c r="C8112"/>
    </row>
    <row r="8113" spans="2:3" x14ac:dyDescent="0.45">
      <c r="B8113"/>
      <c r="C8113"/>
    </row>
    <row r="8114" spans="2:3" x14ac:dyDescent="0.45">
      <c r="B8114"/>
      <c r="C8114"/>
    </row>
    <row r="8115" spans="2:3" x14ac:dyDescent="0.45">
      <c r="B8115"/>
      <c r="C8115"/>
    </row>
    <row r="8116" spans="2:3" x14ac:dyDescent="0.45">
      <c r="B8116"/>
      <c r="C8116"/>
    </row>
    <row r="8117" spans="2:3" x14ac:dyDescent="0.45">
      <c r="B8117"/>
      <c r="C8117"/>
    </row>
    <row r="8118" spans="2:3" x14ac:dyDescent="0.45">
      <c r="B8118"/>
      <c r="C8118"/>
    </row>
    <row r="8119" spans="2:3" x14ac:dyDescent="0.45">
      <c r="B8119"/>
      <c r="C8119"/>
    </row>
    <row r="8120" spans="2:3" x14ac:dyDescent="0.45">
      <c r="B8120"/>
      <c r="C8120"/>
    </row>
    <row r="8121" spans="2:3" x14ac:dyDescent="0.45">
      <c r="B8121"/>
      <c r="C8121"/>
    </row>
    <row r="8122" spans="2:3" x14ac:dyDescent="0.45">
      <c r="B8122"/>
      <c r="C8122"/>
    </row>
    <row r="8123" spans="2:3" x14ac:dyDescent="0.45">
      <c r="B8123"/>
      <c r="C8123"/>
    </row>
    <row r="8124" spans="2:3" x14ac:dyDescent="0.45">
      <c r="B8124"/>
      <c r="C8124"/>
    </row>
    <row r="8125" spans="2:3" x14ac:dyDescent="0.45">
      <c r="B8125"/>
      <c r="C8125"/>
    </row>
    <row r="8126" spans="2:3" x14ac:dyDescent="0.45">
      <c r="B8126"/>
      <c r="C8126"/>
    </row>
    <row r="8127" spans="2:3" x14ac:dyDescent="0.45">
      <c r="B8127"/>
      <c r="C8127"/>
    </row>
    <row r="8128" spans="2:3" x14ac:dyDescent="0.45">
      <c r="B8128"/>
      <c r="C8128"/>
    </row>
    <row r="8129" spans="2:3" x14ac:dyDescent="0.45">
      <c r="B8129"/>
      <c r="C8129"/>
    </row>
    <row r="8130" spans="2:3" x14ac:dyDescent="0.45">
      <c r="B8130"/>
      <c r="C8130"/>
    </row>
    <row r="8131" spans="2:3" x14ac:dyDescent="0.45">
      <c r="B8131"/>
      <c r="C8131"/>
    </row>
    <row r="8132" spans="2:3" x14ac:dyDescent="0.45">
      <c r="B8132"/>
      <c r="C8132"/>
    </row>
    <row r="8133" spans="2:3" x14ac:dyDescent="0.45">
      <c r="B8133"/>
      <c r="C8133"/>
    </row>
    <row r="8134" spans="2:3" x14ac:dyDescent="0.45">
      <c r="B8134"/>
      <c r="C8134"/>
    </row>
    <row r="8135" spans="2:3" x14ac:dyDescent="0.45">
      <c r="B8135"/>
      <c r="C8135"/>
    </row>
    <row r="8136" spans="2:3" x14ac:dyDescent="0.45">
      <c r="B8136"/>
      <c r="C8136"/>
    </row>
    <row r="8137" spans="2:3" x14ac:dyDescent="0.45">
      <c r="B8137"/>
      <c r="C8137"/>
    </row>
    <row r="8138" spans="2:3" x14ac:dyDescent="0.45">
      <c r="B8138"/>
      <c r="C8138"/>
    </row>
    <row r="8139" spans="2:3" x14ac:dyDescent="0.45">
      <c r="B8139"/>
      <c r="C8139"/>
    </row>
    <row r="8140" spans="2:3" x14ac:dyDescent="0.45">
      <c r="B8140"/>
      <c r="C8140"/>
    </row>
    <row r="8141" spans="2:3" x14ac:dyDescent="0.45">
      <c r="B8141"/>
      <c r="C8141"/>
    </row>
    <row r="8142" spans="2:3" x14ac:dyDescent="0.45">
      <c r="B8142"/>
      <c r="C8142"/>
    </row>
    <row r="8143" spans="2:3" x14ac:dyDescent="0.45">
      <c r="B8143"/>
      <c r="C8143"/>
    </row>
    <row r="8144" spans="2:3" x14ac:dyDescent="0.45">
      <c r="B8144"/>
      <c r="C8144"/>
    </row>
    <row r="8145" spans="2:3" x14ac:dyDescent="0.45">
      <c r="B8145"/>
      <c r="C8145"/>
    </row>
    <row r="8146" spans="2:3" x14ac:dyDescent="0.45">
      <c r="B8146"/>
      <c r="C8146"/>
    </row>
    <row r="8147" spans="2:3" x14ac:dyDescent="0.45">
      <c r="B8147"/>
      <c r="C8147"/>
    </row>
    <row r="8148" spans="2:3" x14ac:dyDescent="0.45">
      <c r="B8148"/>
      <c r="C8148"/>
    </row>
    <row r="8149" spans="2:3" x14ac:dyDescent="0.45">
      <c r="B8149"/>
      <c r="C8149"/>
    </row>
    <row r="8150" spans="2:3" x14ac:dyDescent="0.45">
      <c r="B8150"/>
      <c r="C8150"/>
    </row>
    <row r="8151" spans="2:3" x14ac:dyDescent="0.45">
      <c r="B8151"/>
      <c r="C8151"/>
    </row>
    <row r="8152" spans="2:3" x14ac:dyDescent="0.45">
      <c r="B8152"/>
      <c r="C8152"/>
    </row>
    <row r="8153" spans="2:3" x14ac:dyDescent="0.45">
      <c r="B8153"/>
      <c r="C8153"/>
    </row>
    <row r="8154" spans="2:3" x14ac:dyDescent="0.45">
      <c r="B8154"/>
      <c r="C8154"/>
    </row>
    <row r="8155" spans="2:3" x14ac:dyDescent="0.45">
      <c r="B8155"/>
      <c r="C8155"/>
    </row>
    <row r="8156" spans="2:3" x14ac:dyDescent="0.45">
      <c r="B8156"/>
      <c r="C8156"/>
    </row>
    <row r="8157" spans="2:3" x14ac:dyDescent="0.45">
      <c r="B8157"/>
      <c r="C8157"/>
    </row>
    <row r="8158" spans="2:3" x14ac:dyDescent="0.45">
      <c r="B8158"/>
      <c r="C8158"/>
    </row>
    <row r="8159" spans="2:3" x14ac:dyDescent="0.45">
      <c r="B8159"/>
      <c r="C8159"/>
    </row>
    <row r="8160" spans="2:3" x14ac:dyDescent="0.45">
      <c r="B8160"/>
      <c r="C8160"/>
    </row>
    <row r="8161" spans="2:3" x14ac:dyDescent="0.45">
      <c r="B8161"/>
      <c r="C8161"/>
    </row>
    <row r="8162" spans="2:3" x14ac:dyDescent="0.45">
      <c r="B8162"/>
      <c r="C8162"/>
    </row>
    <row r="8163" spans="2:3" x14ac:dyDescent="0.45">
      <c r="B8163"/>
      <c r="C8163"/>
    </row>
    <row r="8164" spans="2:3" x14ac:dyDescent="0.45">
      <c r="B8164"/>
      <c r="C8164"/>
    </row>
    <row r="8165" spans="2:3" x14ac:dyDescent="0.45">
      <c r="B8165"/>
      <c r="C8165"/>
    </row>
    <row r="8166" spans="2:3" x14ac:dyDescent="0.45">
      <c r="B8166"/>
      <c r="C8166"/>
    </row>
    <row r="8167" spans="2:3" x14ac:dyDescent="0.45">
      <c r="B8167"/>
      <c r="C8167"/>
    </row>
    <row r="8168" spans="2:3" x14ac:dyDescent="0.45">
      <c r="B8168"/>
      <c r="C8168"/>
    </row>
    <row r="8169" spans="2:3" x14ac:dyDescent="0.45">
      <c r="B8169"/>
      <c r="C8169"/>
    </row>
    <row r="8170" spans="2:3" x14ac:dyDescent="0.45">
      <c r="B8170"/>
      <c r="C8170"/>
    </row>
    <row r="8171" spans="2:3" x14ac:dyDescent="0.45">
      <c r="B8171"/>
      <c r="C8171"/>
    </row>
    <row r="8172" spans="2:3" x14ac:dyDescent="0.45">
      <c r="B8172"/>
      <c r="C8172"/>
    </row>
    <row r="8173" spans="2:3" x14ac:dyDescent="0.45">
      <c r="B8173"/>
      <c r="C8173"/>
    </row>
    <row r="8174" spans="2:3" x14ac:dyDescent="0.45">
      <c r="B8174"/>
      <c r="C8174"/>
    </row>
    <row r="8175" spans="2:3" x14ac:dyDescent="0.45">
      <c r="B8175"/>
      <c r="C8175"/>
    </row>
    <row r="8176" spans="2:3" x14ac:dyDescent="0.45">
      <c r="B8176"/>
      <c r="C8176"/>
    </row>
    <row r="8177" spans="2:3" x14ac:dyDescent="0.45">
      <c r="B8177"/>
      <c r="C8177"/>
    </row>
    <row r="8178" spans="2:3" x14ac:dyDescent="0.45">
      <c r="B8178"/>
      <c r="C8178"/>
    </row>
    <row r="8179" spans="2:3" x14ac:dyDescent="0.45">
      <c r="B8179"/>
      <c r="C8179"/>
    </row>
    <row r="8180" spans="2:3" x14ac:dyDescent="0.45">
      <c r="B8180"/>
      <c r="C8180"/>
    </row>
    <row r="8181" spans="2:3" x14ac:dyDescent="0.45">
      <c r="B8181"/>
      <c r="C8181"/>
    </row>
    <row r="8182" spans="2:3" x14ac:dyDescent="0.45">
      <c r="B8182"/>
      <c r="C8182"/>
    </row>
    <row r="8183" spans="2:3" x14ac:dyDescent="0.45">
      <c r="B8183"/>
      <c r="C8183"/>
    </row>
    <row r="8184" spans="2:3" x14ac:dyDescent="0.45">
      <c r="B8184"/>
      <c r="C8184"/>
    </row>
    <row r="8185" spans="2:3" x14ac:dyDescent="0.45">
      <c r="B8185"/>
      <c r="C8185"/>
    </row>
    <row r="8186" spans="2:3" x14ac:dyDescent="0.45">
      <c r="B8186"/>
      <c r="C8186"/>
    </row>
    <row r="8187" spans="2:3" x14ac:dyDescent="0.45">
      <c r="B8187"/>
      <c r="C8187"/>
    </row>
    <row r="8188" spans="2:3" x14ac:dyDescent="0.45">
      <c r="B8188"/>
      <c r="C8188"/>
    </row>
    <row r="8189" spans="2:3" x14ac:dyDescent="0.45">
      <c r="B8189"/>
      <c r="C8189"/>
    </row>
    <row r="8190" spans="2:3" x14ac:dyDescent="0.45">
      <c r="B8190"/>
      <c r="C8190"/>
    </row>
    <row r="8191" spans="2:3" x14ac:dyDescent="0.45">
      <c r="B8191"/>
      <c r="C8191"/>
    </row>
    <row r="8192" spans="2:3" x14ac:dyDescent="0.45">
      <c r="B8192"/>
      <c r="C8192"/>
    </row>
    <row r="8193" spans="2:3" x14ac:dyDescent="0.45">
      <c r="B8193"/>
      <c r="C8193"/>
    </row>
    <row r="8194" spans="2:3" x14ac:dyDescent="0.45">
      <c r="B8194"/>
      <c r="C8194"/>
    </row>
    <row r="8195" spans="2:3" x14ac:dyDescent="0.45">
      <c r="B8195"/>
      <c r="C8195"/>
    </row>
    <row r="8196" spans="2:3" x14ac:dyDescent="0.45">
      <c r="B8196"/>
      <c r="C8196"/>
    </row>
    <row r="8197" spans="2:3" x14ac:dyDescent="0.45">
      <c r="B8197"/>
      <c r="C8197"/>
    </row>
    <row r="8198" spans="2:3" x14ac:dyDescent="0.45">
      <c r="B8198"/>
      <c r="C8198"/>
    </row>
    <row r="8199" spans="2:3" x14ac:dyDescent="0.45">
      <c r="B8199"/>
      <c r="C8199"/>
    </row>
    <row r="8200" spans="2:3" x14ac:dyDescent="0.45">
      <c r="B8200"/>
      <c r="C8200"/>
    </row>
    <row r="8201" spans="2:3" x14ac:dyDescent="0.45">
      <c r="B8201"/>
      <c r="C8201"/>
    </row>
    <row r="8202" spans="2:3" x14ac:dyDescent="0.45">
      <c r="B8202"/>
      <c r="C8202"/>
    </row>
    <row r="8203" spans="2:3" x14ac:dyDescent="0.45">
      <c r="B8203"/>
      <c r="C8203"/>
    </row>
    <row r="8204" spans="2:3" x14ac:dyDescent="0.45">
      <c r="B8204"/>
      <c r="C8204"/>
    </row>
    <row r="8205" spans="2:3" x14ac:dyDescent="0.45">
      <c r="B8205"/>
      <c r="C8205"/>
    </row>
    <row r="8206" spans="2:3" x14ac:dyDescent="0.45">
      <c r="B8206"/>
      <c r="C8206"/>
    </row>
    <row r="8207" spans="2:3" x14ac:dyDescent="0.45">
      <c r="B8207"/>
      <c r="C8207"/>
    </row>
    <row r="8208" spans="2:3" x14ac:dyDescent="0.45">
      <c r="B8208"/>
      <c r="C8208"/>
    </row>
    <row r="8209" spans="2:3" x14ac:dyDescent="0.45">
      <c r="B8209"/>
      <c r="C8209"/>
    </row>
    <row r="8210" spans="2:3" x14ac:dyDescent="0.45">
      <c r="B8210"/>
      <c r="C8210"/>
    </row>
    <row r="8211" spans="2:3" x14ac:dyDescent="0.45">
      <c r="B8211"/>
      <c r="C8211"/>
    </row>
    <row r="8212" spans="2:3" x14ac:dyDescent="0.45">
      <c r="B8212"/>
      <c r="C8212"/>
    </row>
    <row r="8213" spans="2:3" x14ac:dyDescent="0.45">
      <c r="B8213"/>
      <c r="C8213"/>
    </row>
    <row r="8214" spans="2:3" x14ac:dyDescent="0.45">
      <c r="B8214"/>
      <c r="C8214"/>
    </row>
    <row r="8215" spans="2:3" x14ac:dyDescent="0.45">
      <c r="B8215"/>
      <c r="C8215"/>
    </row>
    <row r="8216" spans="2:3" x14ac:dyDescent="0.45">
      <c r="B8216"/>
      <c r="C8216"/>
    </row>
    <row r="8217" spans="2:3" x14ac:dyDescent="0.45">
      <c r="B8217"/>
      <c r="C8217"/>
    </row>
    <row r="8218" spans="2:3" x14ac:dyDescent="0.45">
      <c r="B8218"/>
      <c r="C8218"/>
    </row>
    <row r="8219" spans="2:3" x14ac:dyDescent="0.45">
      <c r="B8219"/>
      <c r="C8219"/>
    </row>
    <row r="8220" spans="2:3" x14ac:dyDescent="0.45">
      <c r="B8220"/>
      <c r="C8220"/>
    </row>
    <row r="8221" spans="2:3" x14ac:dyDescent="0.45">
      <c r="B8221"/>
      <c r="C8221"/>
    </row>
    <row r="8222" spans="2:3" x14ac:dyDescent="0.45">
      <c r="B8222"/>
      <c r="C8222"/>
    </row>
    <row r="8223" spans="2:3" x14ac:dyDescent="0.45">
      <c r="B8223"/>
      <c r="C8223"/>
    </row>
    <row r="8224" spans="2:3" x14ac:dyDescent="0.45">
      <c r="B8224"/>
      <c r="C8224"/>
    </row>
    <row r="8225" spans="2:3" x14ac:dyDescent="0.45">
      <c r="B8225"/>
      <c r="C8225"/>
    </row>
    <row r="8226" spans="2:3" x14ac:dyDescent="0.45">
      <c r="B8226"/>
      <c r="C8226"/>
    </row>
    <row r="8227" spans="2:3" x14ac:dyDescent="0.45">
      <c r="B8227"/>
      <c r="C8227"/>
    </row>
    <row r="8228" spans="2:3" x14ac:dyDescent="0.45">
      <c r="B8228"/>
      <c r="C8228"/>
    </row>
    <row r="8229" spans="2:3" x14ac:dyDescent="0.45">
      <c r="B8229"/>
      <c r="C8229"/>
    </row>
    <row r="8230" spans="2:3" x14ac:dyDescent="0.45">
      <c r="B8230"/>
      <c r="C8230"/>
    </row>
    <row r="8231" spans="2:3" x14ac:dyDescent="0.45">
      <c r="B8231"/>
      <c r="C8231"/>
    </row>
    <row r="8232" spans="2:3" x14ac:dyDescent="0.45">
      <c r="B8232"/>
      <c r="C8232"/>
    </row>
    <row r="8233" spans="2:3" x14ac:dyDescent="0.45">
      <c r="B8233"/>
      <c r="C8233"/>
    </row>
    <row r="8234" spans="2:3" x14ac:dyDescent="0.45">
      <c r="B8234"/>
      <c r="C8234"/>
    </row>
    <row r="8235" spans="2:3" x14ac:dyDescent="0.45">
      <c r="B8235"/>
      <c r="C8235"/>
    </row>
    <row r="8236" spans="2:3" x14ac:dyDescent="0.45">
      <c r="B8236"/>
      <c r="C8236"/>
    </row>
    <row r="8237" spans="2:3" x14ac:dyDescent="0.45">
      <c r="B8237"/>
      <c r="C8237"/>
    </row>
    <row r="8238" spans="2:3" x14ac:dyDescent="0.45">
      <c r="B8238"/>
      <c r="C8238"/>
    </row>
    <row r="8239" spans="2:3" x14ac:dyDescent="0.45">
      <c r="B8239"/>
      <c r="C8239"/>
    </row>
    <row r="8240" spans="2:3" x14ac:dyDescent="0.45">
      <c r="B8240"/>
      <c r="C8240"/>
    </row>
    <row r="8241" spans="2:3" x14ac:dyDescent="0.45">
      <c r="B8241"/>
      <c r="C8241"/>
    </row>
    <row r="8242" spans="2:3" x14ac:dyDescent="0.45">
      <c r="B8242"/>
      <c r="C8242"/>
    </row>
    <row r="8243" spans="2:3" x14ac:dyDescent="0.45">
      <c r="B8243"/>
      <c r="C8243"/>
    </row>
    <row r="8244" spans="2:3" x14ac:dyDescent="0.45">
      <c r="B8244"/>
      <c r="C8244"/>
    </row>
    <row r="8245" spans="2:3" x14ac:dyDescent="0.45">
      <c r="B8245"/>
      <c r="C8245"/>
    </row>
    <row r="8246" spans="2:3" x14ac:dyDescent="0.45">
      <c r="B8246"/>
      <c r="C8246"/>
    </row>
    <row r="8247" spans="2:3" x14ac:dyDescent="0.45">
      <c r="B8247"/>
      <c r="C8247"/>
    </row>
    <row r="8248" spans="2:3" x14ac:dyDescent="0.45">
      <c r="B8248"/>
      <c r="C8248"/>
    </row>
    <row r="8249" spans="2:3" x14ac:dyDescent="0.45">
      <c r="B8249"/>
      <c r="C8249"/>
    </row>
    <row r="8250" spans="2:3" x14ac:dyDescent="0.45">
      <c r="B8250"/>
      <c r="C8250"/>
    </row>
    <row r="8251" spans="2:3" x14ac:dyDescent="0.45">
      <c r="B8251"/>
      <c r="C8251"/>
    </row>
    <row r="8252" spans="2:3" x14ac:dyDescent="0.45">
      <c r="B8252"/>
      <c r="C8252"/>
    </row>
    <row r="8253" spans="2:3" x14ac:dyDescent="0.45">
      <c r="B8253"/>
      <c r="C8253"/>
    </row>
    <row r="8254" spans="2:3" x14ac:dyDescent="0.45">
      <c r="B8254"/>
      <c r="C8254"/>
    </row>
    <row r="8255" spans="2:3" x14ac:dyDescent="0.45">
      <c r="B8255"/>
      <c r="C8255"/>
    </row>
    <row r="8256" spans="2:3" x14ac:dyDescent="0.45">
      <c r="B8256"/>
      <c r="C8256"/>
    </row>
    <row r="8257" spans="2:3" x14ac:dyDescent="0.45">
      <c r="B8257"/>
      <c r="C8257"/>
    </row>
    <row r="8258" spans="2:3" x14ac:dyDescent="0.45">
      <c r="B8258"/>
      <c r="C8258"/>
    </row>
    <row r="8259" spans="2:3" x14ac:dyDescent="0.45">
      <c r="B8259"/>
      <c r="C8259"/>
    </row>
    <row r="8260" spans="2:3" x14ac:dyDescent="0.45">
      <c r="B8260"/>
      <c r="C8260"/>
    </row>
    <row r="8261" spans="2:3" x14ac:dyDescent="0.45">
      <c r="B8261"/>
      <c r="C8261"/>
    </row>
    <row r="8262" spans="2:3" x14ac:dyDescent="0.45">
      <c r="B8262"/>
      <c r="C8262"/>
    </row>
    <row r="8263" spans="2:3" x14ac:dyDescent="0.45">
      <c r="B8263"/>
      <c r="C8263"/>
    </row>
    <row r="8264" spans="2:3" x14ac:dyDescent="0.45">
      <c r="B8264"/>
      <c r="C8264"/>
    </row>
    <row r="8265" spans="2:3" x14ac:dyDescent="0.45">
      <c r="B8265"/>
      <c r="C8265"/>
    </row>
    <row r="8266" spans="2:3" x14ac:dyDescent="0.45">
      <c r="B8266"/>
      <c r="C8266"/>
    </row>
    <row r="8267" spans="2:3" x14ac:dyDescent="0.45">
      <c r="B8267"/>
      <c r="C8267"/>
    </row>
    <row r="8268" spans="2:3" x14ac:dyDescent="0.45">
      <c r="B8268"/>
      <c r="C8268"/>
    </row>
    <row r="8269" spans="2:3" x14ac:dyDescent="0.45">
      <c r="B8269"/>
      <c r="C8269"/>
    </row>
    <row r="8270" spans="2:3" x14ac:dyDescent="0.45">
      <c r="B8270"/>
      <c r="C8270"/>
    </row>
    <row r="8271" spans="2:3" x14ac:dyDescent="0.45">
      <c r="B8271"/>
      <c r="C8271"/>
    </row>
    <row r="8272" spans="2:3" x14ac:dyDescent="0.45">
      <c r="B8272"/>
      <c r="C8272"/>
    </row>
    <row r="8273" spans="2:3" x14ac:dyDescent="0.45">
      <c r="B8273"/>
      <c r="C8273"/>
    </row>
    <row r="8274" spans="2:3" x14ac:dyDescent="0.45">
      <c r="B8274"/>
      <c r="C8274"/>
    </row>
    <row r="8275" spans="2:3" x14ac:dyDescent="0.45">
      <c r="B8275"/>
      <c r="C8275"/>
    </row>
    <row r="8276" spans="2:3" x14ac:dyDescent="0.45">
      <c r="B8276"/>
      <c r="C8276"/>
    </row>
    <row r="8277" spans="2:3" x14ac:dyDescent="0.45">
      <c r="B8277"/>
      <c r="C8277"/>
    </row>
    <row r="8278" spans="2:3" x14ac:dyDescent="0.45">
      <c r="B8278"/>
      <c r="C8278"/>
    </row>
    <row r="8279" spans="2:3" x14ac:dyDescent="0.45">
      <c r="B8279"/>
      <c r="C8279"/>
    </row>
    <row r="8280" spans="2:3" x14ac:dyDescent="0.45">
      <c r="B8280"/>
      <c r="C8280"/>
    </row>
    <row r="8281" spans="2:3" x14ac:dyDescent="0.45">
      <c r="B8281"/>
      <c r="C8281"/>
    </row>
    <row r="8282" spans="2:3" x14ac:dyDescent="0.45">
      <c r="B8282"/>
      <c r="C8282"/>
    </row>
    <row r="8283" spans="2:3" x14ac:dyDescent="0.45">
      <c r="B8283"/>
      <c r="C8283"/>
    </row>
    <row r="8284" spans="2:3" x14ac:dyDescent="0.45">
      <c r="B8284"/>
      <c r="C8284"/>
    </row>
    <row r="8285" spans="2:3" x14ac:dyDescent="0.45">
      <c r="B8285"/>
      <c r="C8285"/>
    </row>
    <row r="8286" spans="2:3" x14ac:dyDescent="0.45">
      <c r="B8286"/>
      <c r="C8286"/>
    </row>
    <row r="8287" spans="2:3" x14ac:dyDescent="0.45">
      <c r="B8287"/>
      <c r="C8287"/>
    </row>
    <row r="8288" spans="2:3" x14ac:dyDescent="0.45">
      <c r="B8288"/>
      <c r="C8288"/>
    </row>
    <row r="8289" spans="2:3" x14ac:dyDescent="0.45">
      <c r="B8289"/>
      <c r="C8289"/>
    </row>
    <row r="8290" spans="2:3" x14ac:dyDescent="0.45">
      <c r="B8290"/>
      <c r="C8290"/>
    </row>
    <row r="8291" spans="2:3" x14ac:dyDescent="0.45">
      <c r="B8291"/>
      <c r="C8291"/>
    </row>
    <row r="8292" spans="2:3" x14ac:dyDescent="0.45">
      <c r="B8292"/>
      <c r="C8292"/>
    </row>
    <row r="8293" spans="2:3" x14ac:dyDescent="0.45">
      <c r="B8293"/>
      <c r="C8293"/>
    </row>
    <row r="8294" spans="2:3" x14ac:dyDescent="0.45">
      <c r="B8294"/>
      <c r="C8294"/>
    </row>
    <row r="8295" spans="2:3" x14ac:dyDescent="0.45">
      <c r="B8295"/>
      <c r="C8295"/>
    </row>
    <row r="8296" spans="2:3" x14ac:dyDescent="0.45">
      <c r="B8296"/>
      <c r="C8296"/>
    </row>
    <row r="8297" spans="2:3" x14ac:dyDescent="0.45">
      <c r="B8297"/>
      <c r="C8297"/>
    </row>
    <row r="8298" spans="2:3" x14ac:dyDescent="0.45">
      <c r="B8298"/>
      <c r="C8298"/>
    </row>
    <row r="8299" spans="2:3" x14ac:dyDescent="0.45">
      <c r="B8299"/>
      <c r="C8299"/>
    </row>
    <row r="8300" spans="2:3" x14ac:dyDescent="0.45">
      <c r="B8300"/>
      <c r="C8300"/>
    </row>
    <row r="8301" spans="2:3" x14ac:dyDescent="0.45">
      <c r="B8301"/>
      <c r="C8301"/>
    </row>
    <row r="8302" spans="2:3" x14ac:dyDescent="0.45">
      <c r="B8302"/>
      <c r="C8302"/>
    </row>
    <row r="8303" spans="2:3" x14ac:dyDescent="0.45">
      <c r="B8303"/>
      <c r="C8303"/>
    </row>
    <row r="8304" spans="2:3" x14ac:dyDescent="0.45">
      <c r="B8304"/>
      <c r="C8304"/>
    </row>
    <row r="8305" spans="2:3" x14ac:dyDescent="0.45">
      <c r="B8305"/>
      <c r="C8305"/>
    </row>
    <row r="8306" spans="2:3" x14ac:dyDescent="0.45">
      <c r="B8306"/>
      <c r="C8306"/>
    </row>
    <row r="8307" spans="2:3" x14ac:dyDescent="0.45">
      <c r="B8307"/>
      <c r="C8307"/>
    </row>
    <row r="8308" spans="2:3" x14ac:dyDescent="0.45">
      <c r="B8308"/>
      <c r="C8308"/>
    </row>
    <row r="8309" spans="2:3" x14ac:dyDescent="0.45">
      <c r="B8309"/>
      <c r="C8309"/>
    </row>
    <row r="8310" spans="2:3" x14ac:dyDescent="0.45">
      <c r="B8310"/>
      <c r="C8310"/>
    </row>
    <row r="8311" spans="2:3" x14ac:dyDescent="0.45">
      <c r="B8311"/>
      <c r="C8311"/>
    </row>
    <row r="8312" spans="2:3" x14ac:dyDescent="0.45">
      <c r="B8312"/>
      <c r="C8312"/>
    </row>
    <row r="8313" spans="2:3" x14ac:dyDescent="0.45">
      <c r="B8313"/>
      <c r="C8313"/>
    </row>
    <row r="8314" spans="2:3" x14ac:dyDescent="0.45">
      <c r="B8314"/>
      <c r="C8314"/>
    </row>
    <row r="8315" spans="2:3" x14ac:dyDescent="0.45">
      <c r="B8315"/>
      <c r="C8315"/>
    </row>
    <row r="8316" spans="2:3" x14ac:dyDescent="0.45">
      <c r="B8316"/>
      <c r="C8316"/>
    </row>
    <row r="8317" spans="2:3" x14ac:dyDescent="0.45">
      <c r="B8317"/>
      <c r="C8317"/>
    </row>
    <row r="8318" spans="2:3" x14ac:dyDescent="0.45">
      <c r="B8318"/>
      <c r="C8318"/>
    </row>
    <row r="8319" spans="2:3" x14ac:dyDescent="0.45">
      <c r="B8319"/>
      <c r="C8319"/>
    </row>
    <row r="8320" spans="2:3" x14ac:dyDescent="0.45">
      <c r="B8320"/>
      <c r="C8320"/>
    </row>
    <row r="8321" spans="2:3" x14ac:dyDescent="0.45">
      <c r="B8321"/>
      <c r="C8321"/>
    </row>
    <row r="8322" spans="2:3" x14ac:dyDescent="0.45">
      <c r="B8322"/>
      <c r="C8322"/>
    </row>
    <row r="8323" spans="2:3" x14ac:dyDescent="0.45">
      <c r="B8323"/>
      <c r="C8323"/>
    </row>
    <row r="8324" spans="2:3" x14ac:dyDescent="0.45">
      <c r="B8324"/>
      <c r="C8324"/>
    </row>
    <row r="8325" spans="2:3" x14ac:dyDescent="0.45">
      <c r="B8325"/>
      <c r="C8325"/>
    </row>
    <row r="8326" spans="2:3" x14ac:dyDescent="0.45">
      <c r="B8326"/>
      <c r="C8326"/>
    </row>
    <row r="8327" spans="2:3" x14ac:dyDescent="0.45">
      <c r="B8327"/>
      <c r="C8327"/>
    </row>
    <row r="8328" spans="2:3" x14ac:dyDescent="0.45">
      <c r="B8328"/>
      <c r="C8328"/>
    </row>
    <row r="8329" spans="2:3" x14ac:dyDescent="0.45">
      <c r="B8329"/>
      <c r="C8329"/>
    </row>
    <row r="8330" spans="2:3" x14ac:dyDescent="0.45">
      <c r="B8330"/>
      <c r="C8330"/>
    </row>
    <row r="8331" spans="2:3" x14ac:dyDescent="0.45">
      <c r="B8331"/>
      <c r="C8331"/>
    </row>
    <row r="8332" spans="2:3" x14ac:dyDescent="0.45">
      <c r="B8332"/>
      <c r="C8332"/>
    </row>
    <row r="8333" spans="2:3" x14ac:dyDescent="0.45">
      <c r="B8333"/>
      <c r="C8333"/>
    </row>
    <row r="8334" spans="2:3" x14ac:dyDescent="0.45">
      <c r="B8334"/>
      <c r="C8334"/>
    </row>
    <row r="8335" spans="2:3" x14ac:dyDescent="0.45">
      <c r="B8335"/>
      <c r="C8335"/>
    </row>
    <row r="8336" spans="2:3" x14ac:dyDescent="0.45">
      <c r="B8336"/>
      <c r="C8336"/>
    </row>
    <row r="8337" spans="2:3" x14ac:dyDescent="0.45">
      <c r="B8337"/>
      <c r="C8337"/>
    </row>
    <row r="8338" spans="2:3" x14ac:dyDescent="0.45">
      <c r="B8338"/>
      <c r="C8338"/>
    </row>
    <row r="8339" spans="2:3" x14ac:dyDescent="0.45">
      <c r="B8339"/>
      <c r="C8339"/>
    </row>
    <row r="8340" spans="2:3" x14ac:dyDescent="0.45">
      <c r="B8340"/>
      <c r="C8340"/>
    </row>
    <row r="8341" spans="2:3" x14ac:dyDescent="0.45">
      <c r="B8341"/>
      <c r="C8341"/>
    </row>
    <row r="8342" spans="2:3" x14ac:dyDescent="0.45">
      <c r="B8342"/>
      <c r="C8342"/>
    </row>
    <row r="8343" spans="2:3" x14ac:dyDescent="0.45">
      <c r="B8343"/>
      <c r="C8343"/>
    </row>
    <row r="8344" spans="2:3" x14ac:dyDescent="0.45">
      <c r="B8344"/>
      <c r="C8344"/>
    </row>
    <row r="8345" spans="2:3" x14ac:dyDescent="0.45">
      <c r="B8345"/>
      <c r="C8345"/>
    </row>
    <row r="8346" spans="2:3" x14ac:dyDescent="0.45">
      <c r="B8346"/>
      <c r="C8346"/>
    </row>
    <row r="8347" spans="2:3" x14ac:dyDescent="0.45">
      <c r="B8347"/>
      <c r="C8347"/>
    </row>
    <row r="8348" spans="2:3" x14ac:dyDescent="0.45">
      <c r="B8348"/>
      <c r="C8348"/>
    </row>
    <row r="8349" spans="2:3" x14ac:dyDescent="0.45">
      <c r="B8349"/>
      <c r="C8349"/>
    </row>
    <row r="8350" spans="2:3" x14ac:dyDescent="0.45">
      <c r="B8350"/>
      <c r="C8350"/>
    </row>
    <row r="8351" spans="2:3" x14ac:dyDescent="0.45">
      <c r="B8351"/>
      <c r="C8351"/>
    </row>
    <row r="8352" spans="2:3" x14ac:dyDescent="0.45">
      <c r="B8352"/>
      <c r="C8352"/>
    </row>
    <row r="8353" spans="2:3" x14ac:dyDescent="0.45">
      <c r="B8353"/>
      <c r="C8353"/>
    </row>
    <row r="8354" spans="2:3" x14ac:dyDescent="0.45">
      <c r="B8354"/>
      <c r="C8354"/>
    </row>
    <row r="8355" spans="2:3" x14ac:dyDescent="0.45">
      <c r="B8355"/>
      <c r="C8355"/>
    </row>
    <row r="8356" spans="2:3" x14ac:dyDescent="0.45">
      <c r="B8356"/>
      <c r="C8356"/>
    </row>
    <row r="8357" spans="2:3" x14ac:dyDescent="0.45">
      <c r="B8357"/>
      <c r="C8357"/>
    </row>
    <row r="8358" spans="2:3" x14ac:dyDescent="0.45">
      <c r="B8358"/>
      <c r="C8358"/>
    </row>
    <row r="8359" spans="2:3" x14ac:dyDescent="0.45">
      <c r="B8359"/>
      <c r="C8359"/>
    </row>
    <row r="8360" spans="2:3" x14ac:dyDescent="0.45">
      <c r="B8360"/>
      <c r="C8360"/>
    </row>
    <row r="8361" spans="2:3" x14ac:dyDescent="0.45">
      <c r="B8361"/>
      <c r="C8361"/>
    </row>
    <row r="8362" spans="2:3" x14ac:dyDescent="0.45">
      <c r="B8362"/>
      <c r="C8362"/>
    </row>
    <row r="8363" spans="2:3" x14ac:dyDescent="0.45">
      <c r="B8363"/>
      <c r="C8363"/>
    </row>
    <row r="8364" spans="2:3" x14ac:dyDescent="0.45">
      <c r="B8364"/>
      <c r="C8364"/>
    </row>
    <row r="8365" spans="2:3" x14ac:dyDescent="0.45">
      <c r="B8365"/>
      <c r="C8365"/>
    </row>
    <row r="8366" spans="2:3" x14ac:dyDescent="0.45">
      <c r="B8366"/>
      <c r="C8366"/>
    </row>
    <row r="8367" spans="2:3" x14ac:dyDescent="0.45">
      <c r="B8367"/>
      <c r="C8367"/>
    </row>
    <row r="8368" spans="2:3" x14ac:dyDescent="0.45">
      <c r="B8368"/>
      <c r="C8368"/>
    </row>
    <row r="8369" spans="2:3" x14ac:dyDescent="0.45">
      <c r="B8369"/>
      <c r="C8369"/>
    </row>
    <row r="8370" spans="2:3" x14ac:dyDescent="0.45">
      <c r="B8370"/>
      <c r="C8370"/>
    </row>
    <row r="8371" spans="2:3" x14ac:dyDescent="0.45">
      <c r="B8371"/>
      <c r="C8371"/>
    </row>
    <row r="8372" spans="2:3" x14ac:dyDescent="0.45">
      <c r="B8372"/>
      <c r="C8372"/>
    </row>
    <row r="8373" spans="2:3" x14ac:dyDescent="0.45">
      <c r="B8373"/>
      <c r="C8373"/>
    </row>
    <row r="8374" spans="2:3" x14ac:dyDescent="0.45">
      <c r="B8374"/>
      <c r="C8374"/>
    </row>
    <row r="8375" spans="2:3" x14ac:dyDescent="0.45">
      <c r="B8375"/>
      <c r="C8375"/>
    </row>
    <row r="8376" spans="2:3" x14ac:dyDescent="0.45">
      <c r="B8376"/>
      <c r="C8376"/>
    </row>
    <row r="8377" spans="2:3" x14ac:dyDescent="0.45">
      <c r="B8377"/>
      <c r="C8377"/>
    </row>
    <row r="8378" spans="2:3" x14ac:dyDescent="0.45">
      <c r="B8378"/>
      <c r="C8378"/>
    </row>
    <row r="8379" spans="2:3" x14ac:dyDescent="0.45">
      <c r="B8379"/>
      <c r="C8379"/>
    </row>
    <row r="8380" spans="2:3" x14ac:dyDescent="0.45">
      <c r="B8380"/>
      <c r="C8380"/>
    </row>
    <row r="8381" spans="2:3" x14ac:dyDescent="0.45">
      <c r="B8381"/>
      <c r="C8381"/>
    </row>
    <row r="8382" spans="2:3" x14ac:dyDescent="0.45">
      <c r="B8382"/>
      <c r="C8382"/>
    </row>
    <row r="8383" spans="2:3" x14ac:dyDescent="0.45">
      <c r="B8383"/>
      <c r="C8383"/>
    </row>
    <row r="8384" spans="2:3" x14ac:dyDescent="0.45">
      <c r="B8384"/>
      <c r="C8384"/>
    </row>
    <row r="8385" spans="2:3" x14ac:dyDescent="0.45">
      <c r="B8385"/>
      <c r="C8385"/>
    </row>
    <row r="8386" spans="2:3" x14ac:dyDescent="0.45">
      <c r="B8386"/>
      <c r="C8386"/>
    </row>
    <row r="8387" spans="2:3" x14ac:dyDescent="0.45">
      <c r="B8387"/>
      <c r="C8387"/>
    </row>
    <row r="8388" spans="2:3" x14ac:dyDescent="0.45">
      <c r="B8388"/>
      <c r="C8388"/>
    </row>
    <row r="8389" spans="2:3" x14ac:dyDescent="0.45">
      <c r="B8389"/>
      <c r="C8389"/>
    </row>
    <row r="8390" spans="2:3" x14ac:dyDescent="0.45">
      <c r="B8390"/>
      <c r="C8390"/>
    </row>
    <row r="8391" spans="2:3" x14ac:dyDescent="0.45">
      <c r="B8391"/>
      <c r="C8391"/>
    </row>
    <row r="8392" spans="2:3" x14ac:dyDescent="0.45">
      <c r="B8392"/>
      <c r="C8392"/>
    </row>
    <row r="8393" spans="2:3" x14ac:dyDescent="0.45">
      <c r="B8393"/>
      <c r="C8393"/>
    </row>
    <row r="8394" spans="2:3" x14ac:dyDescent="0.45">
      <c r="B8394"/>
      <c r="C8394"/>
    </row>
    <row r="8395" spans="2:3" x14ac:dyDescent="0.45">
      <c r="B8395"/>
      <c r="C8395"/>
    </row>
    <row r="8396" spans="2:3" x14ac:dyDescent="0.45">
      <c r="B8396"/>
      <c r="C8396"/>
    </row>
    <row r="8397" spans="2:3" x14ac:dyDescent="0.45">
      <c r="B8397"/>
      <c r="C8397"/>
    </row>
    <row r="8398" spans="2:3" x14ac:dyDescent="0.45">
      <c r="B8398"/>
      <c r="C8398"/>
    </row>
    <row r="8399" spans="2:3" x14ac:dyDescent="0.45">
      <c r="B8399"/>
      <c r="C8399"/>
    </row>
    <row r="8400" spans="2:3" x14ac:dyDescent="0.45">
      <c r="B8400"/>
      <c r="C8400"/>
    </row>
    <row r="8401" spans="2:3" x14ac:dyDescent="0.45">
      <c r="B8401"/>
      <c r="C840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5"/>
  <sheetViews>
    <sheetView zoomScale="80" zoomScaleNormal="80" workbookViewId="0">
      <selection activeCell="B3" sqref="B3"/>
    </sheetView>
  </sheetViews>
  <sheetFormatPr defaultRowHeight="14.25" x14ac:dyDescent="0.45"/>
  <cols>
    <col min="1" max="1" width="2.46484375" style="1" bestFit="1" customWidth="1"/>
    <col min="2" max="2" width="11.86328125" style="1" bestFit="1" customWidth="1"/>
    <col min="3" max="16384" width="9.06640625" style="1"/>
  </cols>
  <sheetData>
    <row r="2" spans="2:2" x14ac:dyDescent="0.45">
      <c r="B2" s="22" t="s">
        <v>801</v>
      </c>
    </row>
    <row r="3" spans="2:2" x14ac:dyDescent="0.45">
      <c r="B3" s="1" t="s">
        <v>805</v>
      </c>
    </row>
    <row r="4" spans="2:2" x14ac:dyDescent="0.45">
      <c r="B4" s="1" t="s">
        <v>807</v>
      </c>
    </row>
    <row r="5" spans="2:2" x14ac:dyDescent="0.45">
      <c r="B5" s="1" t="s">
        <v>809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TF_Database</vt:lpstr>
      <vt:lpstr>Customers</vt:lpstr>
      <vt:lpstr>Ship Modes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Vargas</dc:creator>
  <cp:lastModifiedBy>Daniela Vargas</cp:lastModifiedBy>
  <dcterms:created xsi:type="dcterms:W3CDTF">2017-04-09T22:33:26Z</dcterms:created>
  <dcterms:modified xsi:type="dcterms:W3CDTF">2017-04-10T07:04:57Z</dcterms:modified>
</cp:coreProperties>
</file>